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ragana.antisic\Desktop\NOVA RADNA POVRŠINA\PODACI ZA OBJAVU\"/>
    </mc:Choice>
  </mc:AlternateContent>
  <bookViews>
    <workbookView xWindow="0" yWindow="0" windowWidth="28800" windowHeight="12300" tabRatio="826" firstSheet="2" activeTab="2"/>
  </bookViews>
  <sheets>
    <sheet name="ANALIZA" sheetId="29" state="hidden" r:id="rId1"/>
    <sheet name="065-2023.-2025." sheetId="53" state="hidden" r:id="rId2"/>
    <sheet name="Sheet1" sheetId="54" r:id="rId3"/>
  </sheets>
  <definedNames>
    <definedName name="_xlnm._FilterDatabase" localSheetId="1" hidden="1">'065-2023.-2025.'!$A$1:$AC$4959</definedName>
    <definedName name="_xlnm._FilterDatabase" localSheetId="0" hidden="1">ANALIZA!$A$1:$U$1319</definedName>
    <definedName name="_xlnm.Print_Titles" localSheetId="1">'065-2023.-2025.'!$1:$1</definedName>
    <definedName name="_xlnm.Print_Titles" localSheetId="0">ANALIZA!$1:$2</definedName>
    <definedName name="_xlnm.Print_Area" localSheetId="1">'065-2023.-2025.'!$A$1:$W$5005</definedName>
    <definedName name="_xlnm.Print_Area" localSheetId="0">ANALIZA!$A$1:$U$1320</definedName>
    <definedName name="Z_690963E0_70D2_4DD9_8517_3DDCFA408CAC_.wvu.Cols" localSheetId="0" hidden="1">ANALIZA!$G:$N,ANALIZA!$Q:$Q</definedName>
    <definedName name="Z_690963E0_70D2_4DD9_8517_3DDCFA408CAC_.wvu.FilterData" localSheetId="1" hidden="1">'065-2023.-2025.'!$B$1:$F$2375</definedName>
    <definedName name="Z_690963E0_70D2_4DD9_8517_3DDCFA408CAC_.wvu.FilterData" localSheetId="0" hidden="1">ANALIZA!$A$1:$U$1319</definedName>
    <definedName name="Z_690963E0_70D2_4DD9_8517_3DDCFA408CAC_.wvu.PrintArea" localSheetId="1" hidden="1">'065-2023.-2025.'!$B$1:$F$2375</definedName>
    <definedName name="Z_690963E0_70D2_4DD9_8517_3DDCFA408CAC_.wvu.PrintArea" localSheetId="0" hidden="1">ANALIZA!$A$1:$U$1320</definedName>
    <definedName name="Z_690963E0_70D2_4DD9_8517_3DDCFA408CAC_.wvu.PrintTitles" localSheetId="1" hidden="1">'065-2023.-2025.'!$1:$2</definedName>
    <definedName name="Z_690963E0_70D2_4DD9_8517_3DDCFA408CAC_.wvu.PrintTitles" localSheetId="0" hidden="1">ANALIZA!$1:$2</definedName>
    <definedName name="Z_690963E0_70D2_4DD9_8517_3DDCFA408CAC_.wvu.Rows" localSheetId="0" hidden="1">ANALIZA!$6:$63,ANALIZA!$65:$72,ANALIZA!$74:$89,ANALIZA!$91:$94,ANALIZA!$96:$104,ANALIZA!$106:$109,ANALIZA!$113:$114,ANALIZA!$116:$117,ANALIZA!$119:$120,ANALIZA!$122:$125,ANALIZA!$127:$128,ANALIZA!$130:$133,ANALIZA!$135:$136,ANALIZA!$138:$141,ANALIZA!$143:$144,ANALIZA!$146:$153,ANALIZA!$155:$156,ANALIZA!$158:$159,ANALIZA!$161:$167,ANALIZA!$169:$170,ANALIZA!$172:$174,ANALIZA!$176:$180,ANALIZA!$182:$185,ANALIZA!$187:$188,ANALIZA!$190:$193,ANALIZA!$195:$201,ANALIZA!$203:$206,ANALIZA!$208:$209,ANALIZA!$211:$232,ANALIZA!$234:$235,ANALIZA!$237:$239,ANALIZA!$241:$244,ANALIZA!$246:$247,ANALIZA!$249:$250,ANALIZA!$252:$265,ANALIZA!$267:$275,ANALIZA!$277:$289,ANALIZA!$291:$295,ANALIZA!$297:$308,ANALIZA!$310:$311,ANALIZA!$313:$316,ANALIZA!$318:$331,ANALIZA!$333:$338,ANALIZA!$340:$341,ANALIZA!$343:$348,ANALIZA!$350:$351,ANALIZA!$353:$354,ANALIZA!$357:$399,ANALIZA!$401:$417,ANALIZA!$419:$432,ANALIZA!$434:$445,ANALIZA!$447:$454,ANALIZA!$456:$465,ANALIZA!$469:$470,ANALIZA!$472:$473,ANALIZA!$475:$476,ANALIZA!$478:$479,ANALIZA!$481:$484,ANALIZA!$486:$487,ANALIZA!$489:$492,ANALIZA!$494:$495,ANALIZA!$497:$498,ANALIZA!$500:$503,ANALIZA!$506:$517,ANALIZA!$519:$522,ANALIZA!$524:$527,ANALIZA!$529:$532,ANALIZA!$534:$535,ANALIZA!$537:$538,ANALIZA!$540:$541,ANALIZA!$543:$544,ANALIZA!$546:$550,ANALIZA!$552:$557,ANALIZA!$559:$562,ANALIZA!$564:$565,ANALIZA!$567:$568,ANALIZA!$570:$571,ANALIZA!$574:$582,ANALIZA!$584:$591,ANALIZA!$596:$603,ANALIZA!$605:$612,ANALIZA!$614:$621,ANALIZA!$623:$630,ANALIZA!$632:$639,ANALIZA!$641:$648,ANALIZA!$650:$661,ANALIZA!$663:$670,ANALIZA!$672:$677,ANALIZA!$679:$686,ANALIZA!$688:$695,ANALIZA!$697:$702,ANALIZA!$704:$709,ANALIZA!$711:$716,ANALIZA!$718:$725,ANALIZA!$727:$732,ANALIZA!$734:$743,ANALIZA!$745:$752,ANALIZA!$754:$759,ANALIZA!$761:$766,ANALIZA!$768:$773,ANALIZA!$775:$778,ANALIZA!$780:$783,ANALIZA!$785:$786,ANALIZA!$788:$801,ANALIZA!$803:$808,ANALIZA!$810:$815,ANALIZA!$817:$822,ANALIZA!$824:$827,ANALIZA!$829:$834,ANALIZA!$836:$852,ANALIZA!$854:$855,ANALIZA!$857:$858,ANALIZA!$860:$861,ANALIZA!$863:$864,ANALIZA!$866:$867,ANALIZA!$869:$872,ANALIZA!$874:$875,ANALIZA!$877:$878,ANALIZA!$880:$881,ANALIZA!$885:$924,ANALIZA!$926:$927,ANALIZA!$929:$934,ANALIZA!$936:$941,ANALIZA!$944:$1000,ANALIZA!$1002:$1006,ANALIZA!$1008:$1009,ANALIZA!$1011:$1030,ANALIZA!$1032:$1033,ANALIZA!$1035:$1052,ANALIZA!$1054:$1055,ANALIZA!$1057:$1060,ANALIZA!$1062:$1065,ANALIZA!$1067:$1068,ANALIZA!$1070:$1071,ANALIZA!$1075:$1116,ANALIZA!$1118:$1128,ANALIZA!$1130:$1137,ANALIZA!$1140:$1185,ANALIZA!$1187:$1192,ANALIZA!$1194:$1204,ANALIZA!$1207:$1253,ANALIZA!$1255:$1260,ANALIZA!$1262:$1272,ANALIZA!$1275:$1288,ANALIZA!$1290:$1291</definedName>
    <definedName name="Z_ADF3AB29_43ED_443C_A574_B6816DBD0304_.wvu.Cols" localSheetId="0" hidden="1">ANALIZA!$G:$N,ANALIZA!$Q:$Q</definedName>
    <definedName name="Z_ADF3AB29_43ED_443C_A574_B6816DBD0304_.wvu.FilterData" localSheetId="1" hidden="1">'065-2023.-2025.'!$B$1:$F$2375</definedName>
    <definedName name="Z_ADF3AB29_43ED_443C_A574_B6816DBD0304_.wvu.FilterData" localSheetId="0" hidden="1">ANALIZA!$A$1:$U$1319</definedName>
    <definedName name="Z_ADF3AB29_43ED_443C_A574_B6816DBD0304_.wvu.PrintArea" localSheetId="1" hidden="1">'065-2023.-2025.'!$B$1:$F$2375</definedName>
    <definedName name="Z_ADF3AB29_43ED_443C_A574_B6816DBD0304_.wvu.PrintArea" localSheetId="0" hidden="1">ANALIZA!$A$1:$U$1320</definedName>
    <definedName name="Z_ADF3AB29_43ED_443C_A574_B6816DBD0304_.wvu.PrintTitles" localSheetId="1" hidden="1">'065-2023.-2025.'!$1:$2</definedName>
    <definedName name="Z_ADF3AB29_43ED_443C_A574_B6816DBD0304_.wvu.PrintTitles" localSheetId="0" hidden="1">ANALIZA!$1:$2</definedName>
    <definedName name="Z_ADF3AB29_43ED_443C_A574_B6816DBD0304_.wvu.Rows" localSheetId="0" hidden="1">ANALIZA!$6:$63,ANALIZA!$65:$72,ANALIZA!$74:$89,ANALIZA!$91:$94,ANALIZA!$96:$104,ANALIZA!$106:$109,ANALIZA!$113:$114,ANALIZA!$116:$117,ANALIZA!$119:$120,ANALIZA!$122:$125,ANALIZA!$127:$128,ANALIZA!$130:$133,ANALIZA!$135:$136,ANALIZA!$138:$141,ANALIZA!$143:$144,ANALIZA!$146:$153,ANALIZA!$155:$156,ANALIZA!$158:$159,ANALIZA!$161:$167,ANALIZA!$169:$170,ANALIZA!$172:$174,ANALIZA!$176:$180,ANALIZA!$182:$185,ANALIZA!$187:$188,ANALIZA!$190:$193,ANALIZA!$195:$201,ANALIZA!$203:$206,ANALIZA!$208:$209,ANALIZA!$211:$232,ANALIZA!$234:$235,ANALIZA!$237:$239,ANALIZA!$241:$244,ANALIZA!$246:$247,ANALIZA!$249:$250,ANALIZA!$252:$265,ANALIZA!$267:$275,ANALIZA!$277:$289,ANALIZA!$291:$295,ANALIZA!$297:$308,ANALIZA!$310:$311,ANALIZA!$313:$316,ANALIZA!$318:$331,ANALIZA!$333:$338,ANALIZA!$340:$341,ANALIZA!$343:$348,ANALIZA!$350:$351,ANALIZA!$353:$354,ANALIZA!$357:$399,ANALIZA!$401:$417,ANALIZA!$419:$432,ANALIZA!$434:$445,ANALIZA!$447:$454,ANALIZA!$456:$465,ANALIZA!$469:$470,ANALIZA!$472:$473,ANALIZA!$475:$476,ANALIZA!$478:$479,ANALIZA!$481:$484,ANALIZA!$486:$487,ANALIZA!$489:$492,ANALIZA!$494:$495,ANALIZA!$497:$498,ANALIZA!$500:$503,ANALIZA!$506:$517,ANALIZA!$519:$522,ANALIZA!$524:$527,ANALIZA!$529:$532,ANALIZA!$534:$535,ANALIZA!$537:$538,ANALIZA!$540:$541,ANALIZA!$543:$544,ANALIZA!$546:$550,ANALIZA!$552:$557,ANALIZA!$559:$562,ANALIZA!$564:$565,ANALIZA!$567:$568,ANALIZA!$570:$571,ANALIZA!$574:$582,ANALIZA!$584:$591,ANALIZA!$596:$603,ANALIZA!$605:$612,ANALIZA!$614:$621,ANALIZA!$623:$630,ANALIZA!$632:$639,ANALIZA!$641:$648,ANALIZA!$650:$661,ANALIZA!$663:$670,ANALIZA!$672:$677,ANALIZA!$679:$686,ANALIZA!$688:$695,ANALIZA!$697:$702,ANALIZA!$704:$709,ANALIZA!$711:$716,ANALIZA!$718:$725,ANALIZA!$727:$732,ANALIZA!$734:$743,ANALIZA!$745:$752,ANALIZA!$754:$759,ANALIZA!$761:$766,ANALIZA!$768:$773,ANALIZA!$775:$778,ANALIZA!$780:$783,ANALIZA!$785:$786,ANALIZA!$788:$801,ANALIZA!$803:$808,ANALIZA!$810:$815,ANALIZA!$817:$822,ANALIZA!$824:$827,ANALIZA!$829:$834,ANALIZA!$836:$852,ANALIZA!$854:$855,ANALIZA!$857:$858,ANALIZA!$860:$861,ANALIZA!$863:$864,ANALIZA!$866:$867,ANALIZA!$869:$872,ANALIZA!$874:$875,ANALIZA!$877:$878,ANALIZA!$880:$881,ANALIZA!$885:$924,ANALIZA!$926:$927,ANALIZA!$929:$934,ANALIZA!$936:$941,ANALIZA!$944:$1000,ANALIZA!$1002:$1006,ANALIZA!$1008:$1009,ANALIZA!$1011:$1030,ANALIZA!$1032:$1033,ANALIZA!$1035:$1052,ANALIZA!$1054:$1055,ANALIZA!$1057:$1060,ANALIZA!$1062:$1065,ANALIZA!$1067:$1068,ANALIZA!$1070:$1071,ANALIZA!$1075:$1116,ANALIZA!$1118:$1128,ANALIZA!$1130:$1137,ANALIZA!$1140:$1185,ANALIZA!$1187:$1192,ANALIZA!$1194:$1204,ANALIZA!$1207:$1253,ANALIZA!$1255:$1260,ANALIZA!$1262:$1272,ANALIZA!$1275:$1288,ANALIZA!$1290:$1291</definedName>
    <definedName name="Z_BF7D9503_FC72_444A_AD83_942488A2948C_.wvu.Cols" localSheetId="1" hidden="1">'065-2023.-2025.'!#REF!,'065-2023.-2025.'!#REF!,'065-2023.-2025.'!#REF!</definedName>
    <definedName name="Z_BF7D9503_FC72_444A_AD83_942488A2948C_.wvu.Cols" localSheetId="0" hidden="1">ANALIZA!#REF!,ANALIZA!#REF!,ANALIZA!#REF!</definedName>
    <definedName name="Z_BF7D9503_FC72_444A_AD83_942488A2948C_.wvu.FilterData" localSheetId="1" hidden="1">'065-2023.-2025.'!$B$1:$F$2375</definedName>
    <definedName name="Z_BF7D9503_FC72_444A_AD83_942488A2948C_.wvu.FilterData" localSheetId="0" hidden="1">ANALIZA!$A$1:$I$1291</definedName>
    <definedName name="Z_BF7D9503_FC72_444A_AD83_942488A2948C_.wvu.PrintArea" localSheetId="1" hidden="1">'065-2023.-2025.'!$B$1:$F$2375</definedName>
    <definedName name="Z_BF7D9503_FC72_444A_AD83_942488A2948C_.wvu.PrintArea" localSheetId="0" hidden="1">ANALIZA!$A$1:$I$1291</definedName>
    <definedName name="Z_BF7D9503_FC72_444A_AD83_942488A2948C_.wvu.PrintTitles" localSheetId="1" hidden="1">'065-2023.-2025.'!$1:$1</definedName>
    <definedName name="Z_BF7D9503_FC72_444A_AD83_942488A2948C_.wvu.PrintTitles" localSheetId="0" hidden="1">ANALIZA!$1:$1</definedName>
    <definedName name="Z_E8EF3827_4217_4303_8A9B_BBF667C26949_.wvu.Cols" localSheetId="0" hidden="1">ANALIZA!$G:$N,ANALIZA!$Q:$Q</definedName>
    <definedName name="Z_E8EF3827_4217_4303_8A9B_BBF667C26949_.wvu.FilterData" localSheetId="1" hidden="1">'065-2023.-2025.'!$B$1:$F$2375</definedName>
    <definedName name="Z_E8EF3827_4217_4303_8A9B_BBF667C26949_.wvu.FilterData" localSheetId="0" hidden="1">ANALIZA!$A$1:$U$1319</definedName>
    <definedName name="Z_E8EF3827_4217_4303_8A9B_BBF667C26949_.wvu.PrintArea" localSheetId="1" hidden="1">'065-2023.-2025.'!$B$1:$F$2375</definedName>
    <definedName name="Z_E8EF3827_4217_4303_8A9B_BBF667C26949_.wvu.PrintArea" localSheetId="0" hidden="1">ANALIZA!$A$1:$U$1320</definedName>
    <definedName name="Z_E8EF3827_4217_4303_8A9B_BBF667C26949_.wvu.PrintTitles" localSheetId="1" hidden="1">'065-2023.-2025.'!$1:$2</definedName>
    <definedName name="Z_E8EF3827_4217_4303_8A9B_BBF667C26949_.wvu.PrintTitles" localSheetId="0" hidden="1">ANALIZA!$1:$2</definedName>
    <definedName name="Z_E8EF3827_4217_4303_8A9B_BBF667C26949_.wvu.Rows" localSheetId="0" hidden="1">ANALIZA!$6:$63,ANALIZA!$65:$72,ANALIZA!$74:$89,ANALIZA!$91:$94,ANALIZA!$96:$104,ANALIZA!$106:$109,ANALIZA!$113:$114,ANALIZA!$116:$117,ANALIZA!$119:$120,ANALIZA!$122:$125,ANALIZA!$127:$128,ANALIZA!$130:$133,ANALIZA!$135:$136,ANALIZA!$138:$141,ANALIZA!$143:$144,ANALIZA!$146:$153,ANALIZA!$155:$156,ANALIZA!$158:$159,ANALIZA!$161:$167,ANALIZA!$169:$170,ANALIZA!$172:$174,ANALIZA!$176:$180,ANALIZA!$182:$185,ANALIZA!$187:$188,ANALIZA!$190:$193,ANALIZA!$195:$201,ANALIZA!$203:$206,ANALIZA!$208:$209,ANALIZA!$211:$232,ANALIZA!$234:$235,ANALIZA!$237:$239,ANALIZA!$241:$244,ANALIZA!$246:$247,ANALIZA!$249:$250,ANALIZA!$252:$265,ANALIZA!$267:$275,ANALIZA!$277:$289,ANALIZA!$291:$295,ANALIZA!$297:$308,ANALIZA!$310:$311,ANALIZA!$313:$316,ANALIZA!$318:$331,ANALIZA!$333:$338,ANALIZA!$340:$341,ANALIZA!$343:$348,ANALIZA!$350:$351,ANALIZA!$353:$354,ANALIZA!$357:$399,ANALIZA!$401:$417,ANALIZA!$419:$432,ANALIZA!$434:$445,ANALIZA!$447:$454,ANALIZA!$456:$465,ANALIZA!$469:$470,ANALIZA!$472:$473,ANALIZA!$475:$476,ANALIZA!$478:$479,ANALIZA!$481:$484,ANALIZA!$486:$487,ANALIZA!$489:$492,ANALIZA!$494:$495,ANALIZA!$497:$498,ANALIZA!$500:$503,ANALIZA!$506:$517,ANALIZA!$519:$522,ANALIZA!$524:$527,ANALIZA!$529:$532,ANALIZA!$534:$535,ANALIZA!$537:$538,ANALIZA!$540:$541,ANALIZA!$543:$544,ANALIZA!$546:$550,ANALIZA!$552:$557,ANALIZA!$559:$562,ANALIZA!$564:$565,ANALIZA!$567:$568,ANALIZA!$570:$571,ANALIZA!$574:$582,ANALIZA!$584:$591,ANALIZA!$596:$603,ANALIZA!$605:$612,ANALIZA!$614:$621,ANALIZA!$623:$630,ANALIZA!$632:$639,ANALIZA!$641:$648,ANALIZA!$650:$661,ANALIZA!$663:$670,ANALIZA!$672:$677,ANALIZA!$679:$686,ANALIZA!$688:$695,ANALIZA!$697:$702,ANALIZA!$704:$709,ANALIZA!$711:$716,ANALIZA!$718:$725,ANALIZA!$727:$732,ANALIZA!$734:$743,ANALIZA!$745:$752,ANALIZA!$754:$759,ANALIZA!$761:$766,ANALIZA!$768:$773,ANALIZA!$775:$778,ANALIZA!$780:$783,ANALIZA!$785:$786,ANALIZA!$788:$801,ANALIZA!$803:$808,ANALIZA!$810:$815,ANALIZA!$817:$822,ANALIZA!$824:$827,ANALIZA!$829:$834,ANALIZA!$836:$852,ANALIZA!$854:$855,ANALIZA!$857:$858,ANALIZA!$860:$861,ANALIZA!$863:$864,ANALIZA!$866:$867,ANALIZA!$869:$872,ANALIZA!$874:$875,ANALIZA!$877:$878,ANALIZA!$880:$881,ANALIZA!$885:$924,ANALIZA!$926:$927,ANALIZA!$929:$934,ANALIZA!$936:$941,ANALIZA!$944:$1000,ANALIZA!$1002:$1006,ANALIZA!$1008:$1009,ANALIZA!$1011:$1030,ANALIZA!$1032:$1033,ANALIZA!$1035:$1052,ANALIZA!$1054:$1055,ANALIZA!$1057:$1060,ANALIZA!$1062:$1065,ANALIZA!$1067:$1068,ANALIZA!$1070:$1071,ANALIZA!$1075:$1116,ANALIZA!$1118:$1128,ANALIZA!$1130:$1137,ANALIZA!$1140:$1185,ANALIZA!$1187:$1192,ANALIZA!$1194:$1204,ANALIZA!$1207:$1253,ANALIZA!$1255:$1260,ANALIZA!$1262:$1272,ANALIZA!$1275:$1288,ANALIZA!$1290:$1291</definedName>
  </definedNames>
  <calcPr calcId="162913"/>
  <customWorkbookViews>
    <customWorkbookView name="andreja.sladoljev - Personal View" guid="{BF7D9503-FC72-444A-AD83-942488A2948C}" mergeInterval="0" personalView="1" maximized="1" windowWidth="1676" windowHeight="904" tabRatio="601" activeSheetId="1"/>
    <customWorkbookView name="početna" guid="{690963E0-70D2-4DD9-8517-3DDCFA408CAC}" maximized="1" windowWidth="1676" windowHeight="777" tabRatio="601" activeSheetId="31"/>
    <customWorkbookView name="za Lučić" guid="{ADF3AB29-43ED-443C-A574-B6816DBD0304}" maximized="1" windowWidth="1676" windowHeight="777" tabRatio="601" activeSheetId="31"/>
    <customWorkbookView name="andreja - unos" guid="{E8EF3827-4217-4303-8A9B-BBF667C26949}" maximized="1" windowWidth="1676" windowHeight="777" tabRatio="601" activeSheetId="3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423" i="54" l="1"/>
  <c r="X423" i="54"/>
  <c r="W423" i="54"/>
  <c r="V423" i="54"/>
  <c r="U423" i="54"/>
  <c r="T423" i="54"/>
  <c r="S423" i="54"/>
  <c r="S420" i="54" s="1"/>
  <c r="R423" i="54"/>
  <c r="R420" i="54" s="1"/>
  <c r="Q423" i="54"/>
  <c r="Q420" i="54" s="1"/>
  <c r="P423" i="54"/>
  <c r="P420" i="54" s="1"/>
  <c r="O423" i="54"/>
  <c r="O420" i="54" s="1"/>
  <c r="O414" i="54" s="1"/>
  <c r="N423" i="54"/>
  <c r="M423" i="54"/>
  <c r="L423" i="54"/>
  <c r="K423" i="54"/>
  <c r="J423" i="54"/>
  <c r="I423" i="54"/>
  <c r="H423" i="54"/>
  <c r="Y421" i="54"/>
  <c r="Y420" i="54" s="1"/>
  <c r="X421" i="54"/>
  <c r="X420" i="54" s="1"/>
  <c r="W421" i="54"/>
  <c r="W420" i="54" s="1"/>
  <c r="V421" i="54"/>
  <c r="V420" i="54" s="1"/>
  <c r="U421" i="54"/>
  <c r="U420" i="54" s="1"/>
  <c r="T421" i="54"/>
  <c r="T420" i="54" s="1"/>
  <c r="S421" i="54"/>
  <c r="R421" i="54"/>
  <c r="Q421" i="54"/>
  <c r="P421" i="54"/>
  <c r="O421" i="54"/>
  <c r="N421" i="54"/>
  <c r="M421" i="54"/>
  <c r="M420" i="54" s="1"/>
  <c r="L421" i="54"/>
  <c r="L420" i="54" s="1"/>
  <c r="K421" i="54"/>
  <c r="K420" i="54" s="1"/>
  <c r="J421" i="54"/>
  <c r="J420" i="54" s="1"/>
  <c r="I421" i="54"/>
  <c r="I420" i="54" s="1"/>
  <c r="H421" i="54"/>
  <c r="H420" i="54" s="1"/>
  <c r="Y418" i="54"/>
  <c r="X418" i="54"/>
  <c r="W418" i="54"/>
  <c r="V418" i="54"/>
  <c r="U418" i="54"/>
  <c r="T418" i="54"/>
  <c r="S418" i="54"/>
  <c r="R418" i="54"/>
  <c r="Q418" i="54"/>
  <c r="P418" i="54"/>
  <c r="O418" i="54"/>
  <c r="N418" i="54"/>
  <c r="N415" i="54" s="1"/>
  <c r="M418" i="54"/>
  <c r="M415" i="54" s="1"/>
  <c r="L418" i="54"/>
  <c r="K418" i="54"/>
  <c r="J418" i="54"/>
  <c r="I418" i="54"/>
  <c r="H418" i="54"/>
  <c r="Y416" i="54"/>
  <c r="X416" i="54"/>
  <c r="W416" i="54"/>
  <c r="V416" i="54"/>
  <c r="U416" i="54"/>
  <c r="T416" i="54"/>
  <c r="T415" i="54" s="1"/>
  <c r="T414" i="54" s="1"/>
  <c r="S416" i="54"/>
  <c r="S415" i="54" s="1"/>
  <c r="S414" i="54" s="1"/>
  <c r="R416" i="54"/>
  <c r="R415" i="54" s="1"/>
  <c r="R414" i="54" s="1"/>
  <c r="Q416" i="54"/>
  <c r="Q415" i="54" s="1"/>
  <c r="P416" i="54"/>
  <c r="P415" i="54" s="1"/>
  <c r="O416" i="54"/>
  <c r="O415" i="54" s="1"/>
  <c r="N416" i="54"/>
  <c r="M416" i="54"/>
  <c r="L416" i="54"/>
  <c r="K416" i="54"/>
  <c r="J416" i="54"/>
  <c r="I416" i="54"/>
  <c r="H416" i="54"/>
  <c r="H415" i="54" s="1"/>
  <c r="H414" i="54" s="1"/>
  <c r="Y415" i="54"/>
  <c r="X415" i="54"/>
  <c r="W415" i="54"/>
  <c r="V415" i="54"/>
  <c r="U415" i="54"/>
  <c r="L415" i="54"/>
  <c r="L414" i="54" s="1"/>
  <c r="K415" i="54"/>
  <c r="J415" i="54"/>
  <c r="I415" i="54"/>
  <c r="Y412" i="54"/>
  <c r="Y411" i="54" s="1"/>
  <c r="X412" i="54"/>
  <c r="X411" i="54" s="1"/>
  <c r="W412" i="54"/>
  <c r="W411" i="54" s="1"/>
  <c r="V412" i="54"/>
  <c r="V411" i="54" s="1"/>
  <c r="U412" i="54"/>
  <c r="U411" i="54" s="1"/>
  <c r="T412" i="54"/>
  <c r="T411" i="54" s="1"/>
  <c r="S412" i="54"/>
  <c r="R412" i="54"/>
  <c r="Q412" i="54"/>
  <c r="P412" i="54"/>
  <c r="O412" i="54"/>
  <c r="N412" i="54"/>
  <c r="M412" i="54"/>
  <c r="M411" i="54" s="1"/>
  <c r="L412" i="54"/>
  <c r="L411" i="54" s="1"/>
  <c r="K412" i="54"/>
  <c r="K411" i="54" s="1"/>
  <c r="J412" i="54"/>
  <c r="J411" i="54" s="1"/>
  <c r="I412" i="54"/>
  <c r="I411" i="54" s="1"/>
  <c r="H412" i="54"/>
  <c r="H411" i="54" s="1"/>
  <c r="S411" i="54"/>
  <c r="R411" i="54"/>
  <c r="Q411" i="54"/>
  <c r="P411" i="54"/>
  <c r="O411" i="54"/>
  <c r="N411" i="54"/>
  <c r="Y409" i="54"/>
  <c r="X409" i="54"/>
  <c r="W409" i="54"/>
  <c r="V409" i="54"/>
  <c r="U409" i="54"/>
  <c r="T409" i="54"/>
  <c r="S409" i="54"/>
  <c r="R409" i="54"/>
  <c r="Q409" i="54"/>
  <c r="P409" i="54"/>
  <c r="O409" i="54"/>
  <c r="N409" i="54"/>
  <c r="M409" i="54"/>
  <c r="L409" i="54"/>
  <c r="K409" i="54"/>
  <c r="J409" i="54"/>
  <c r="I409" i="54"/>
  <c r="H409" i="54"/>
  <c r="Y407" i="54"/>
  <c r="X407" i="54"/>
  <c r="W407" i="54"/>
  <c r="V407" i="54"/>
  <c r="U407" i="54"/>
  <c r="T407" i="54"/>
  <c r="T404" i="54" s="1"/>
  <c r="S407" i="54"/>
  <c r="S404" i="54" s="1"/>
  <c r="R407" i="54"/>
  <c r="R404" i="54" s="1"/>
  <c r="Q407" i="54"/>
  <c r="Q404" i="54" s="1"/>
  <c r="P407" i="54"/>
  <c r="P404" i="54" s="1"/>
  <c r="O407" i="54"/>
  <c r="N407" i="54"/>
  <c r="M407" i="54"/>
  <c r="L407" i="54"/>
  <c r="K407" i="54"/>
  <c r="J407" i="54"/>
  <c r="I407" i="54"/>
  <c r="H407" i="54"/>
  <c r="H404" i="54" s="1"/>
  <c r="Y405" i="54"/>
  <c r="Y404" i="54" s="1"/>
  <c r="X405" i="54"/>
  <c r="X404" i="54" s="1"/>
  <c r="W405" i="54"/>
  <c r="W404" i="54" s="1"/>
  <c r="V405" i="54"/>
  <c r="V404" i="54" s="1"/>
  <c r="U405" i="54"/>
  <c r="U404" i="54" s="1"/>
  <c r="T405" i="54"/>
  <c r="S405" i="54"/>
  <c r="R405" i="54"/>
  <c r="Q405" i="54"/>
  <c r="P405" i="54"/>
  <c r="O405" i="54"/>
  <c r="N405" i="54"/>
  <c r="N404" i="54" s="1"/>
  <c r="M405" i="54"/>
  <c r="M404" i="54" s="1"/>
  <c r="L405" i="54"/>
  <c r="L404" i="54" s="1"/>
  <c r="K405" i="54"/>
  <c r="K404" i="54" s="1"/>
  <c r="J405" i="54"/>
  <c r="J404" i="54" s="1"/>
  <c r="J393" i="54" s="1"/>
  <c r="I405" i="54"/>
  <c r="I404" i="54" s="1"/>
  <c r="H405" i="54"/>
  <c r="O404" i="54"/>
  <c r="Y402" i="54"/>
  <c r="Y401" i="54" s="1"/>
  <c r="X402" i="54"/>
  <c r="X401" i="54" s="1"/>
  <c r="W402" i="54"/>
  <c r="W401" i="54" s="1"/>
  <c r="V402" i="54"/>
  <c r="V401" i="54" s="1"/>
  <c r="U402" i="54"/>
  <c r="U401" i="54" s="1"/>
  <c r="T402" i="54"/>
  <c r="S402" i="54"/>
  <c r="R402" i="54"/>
  <c r="Q402" i="54"/>
  <c r="P402" i="54"/>
  <c r="O402" i="54"/>
  <c r="N402" i="54"/>
  <c r="M402" i="54"/>
  <c r="M401" i="54" s="1"/>
  <c r="L402" i="54"/>
  <c r="L401" i="54" s="1"/>
  <c r="K402" i="54"/>
  <c r="K401" i="54" s="1"/>
  <c r="J402" i="54"/>
  <c r="J401" i="54" s="1"/>
  <c r="I402" i="54"/>
  <c r="I401" i="54" s="1"/>
  <c r="H402" i="54"/>
  <c r="T401" i="54"/>
  <c r="S401" i="54"/>
  <c r="R401" i="54"/>
  <c r="Q401" i="54"/>
  <c r="P401" i="54"/>
  <c r="O401" i="54"/>
  <c r="N401" i="54"/>
  <c r="H401" i="54"/>
  <c r="Y399" i="54"/>
  <c r="X399" i="54"/>
  <c r="W399" i="54"/>
  <c r="V399" i="54"/>
  <c r="U399" i="54"/>
  <c r="T399" i="54"/>
  <c r="S399" i="54"/>
  <c r="R399" i="54"/>
  <c r="Q399" i="54"/>
  <c r="P399" i="54"/>
  <c r="O399" i="54"/>
  <c r="N399" i="54"/>
  <c r="M399" i="54"/>
  <c r="L399" i="54"/>
  <c r="K399" i="54"/>
  <c r="J399" i="54"/>
  <c r="I399" i="54"/>
  <c r="H399" i="54"/>
  <c r="Y397" i="54"/>
  <c r="X397" i="54"/>
  <c r="W397" i="54"/>
  <c r="V397" i="54"/>
  <c r="U397" i="54"/>
  <c r="T397" i="54"/>
  <c r="T394" i="54" s="1"/>
  <c r="T393" i="54" s="1"/>
  <c r="S397" i="54"/>
  <c r="S394" i="54" s="1"/>
  <c r="R397" i="54"/>
  <c r="Q397" i="54"/>
  <c r="P397" i="54"/>
  <c r="O397" i="54"/>
  <c r="N397" i="54"/>
  <c r="M397" i="54"/>
  <c r="L397" i="54"/>
  <c r="K397" i="54"/>
  <c r="J397" i="54"/>
  <c r="I397" i="54"/>
  <c r="H397" i="54"/>
  <c r="Y395" i="54"/>
  <c r="Y394" i="54" s="1"/>
  <c r="X395" i="54"/>
  <c r="X394" i="54" s="1"/>
  <c r="W395" i="54"/>
  <c r="W394" i="54" s="1"/>
  <c r="V395" i="54"/>
  <c r="V394" i="54" s="1"/>
  <c r="U395" i="54"/>
  <c r="U394" i="54" s="1"/>
  <c r="T395" i="54"/>
  <c r="S395" i="54"/>
  <c r="R395" i="54"/>
  <c r="Q395" i="54"/>
  <c r="P395" i="54"/>
  <c r="O395" i="54"/>
  <c r="N395" i="54"/>
  <c r="N394" i="54" s="1"/>
  <c r="N393" i="54" s="1"/>
  <c r="M395" i="54"/>
  <c r="M394" i="54" s="1"/>
  <c r="L395" i="54"/>
  <c r="L394" i="54" s="1"/>
  <c r="K395" i="54"/>
  <c r="K394" i="54" s="1"/>
  <c r="J395" i="54"/>
  <c r="J394" i="54" s="1"/>
  <c r="I395" i="54"/>
  <c r="I394" i="54" s="1"/>
  <c r="H395" i="54"/>
  <c r="R394" i="54"/>
  <c r="Q394" i="54"/>
  <c r="P394" i="54"/>
  <c r="O394" i="54"/>
  <c r="O393" i="54" s="1"/>
  <c r="V393" i="54"/>
  <c r="U393" i="54"/>
  <c r="Y391" i="54"/>
  <c r="X391" i="54"/>
  <c r="W391" i="54"/>
  <c r="V391" i="54"/>
  <c r="U391" i="54"/>
  <c r="T391" i="54"/>
  <c r="T390" i="54" s="1"/>
  <c r="S391" i="54"/>
  <c r="S390" i="54" s="1"/>
  <c r="R391" i="54"/>
  <c r="R390" i="54" s="1"/>
  <c r="Q391" i="54"/>
  <c r="Q390" i="54" s="1"/>
  <c r="P391" i="54"/>
  <c r="P390" i="54" s="1"/>
  <c r="O391" i="54"/>
  <c r="O390" i="54" s="1"/>
  <c r="N391" i="54"/>
  <c r="M391" i="54"/>
  <c r="L391" i="54"/>
  <c r="K391" i="54"/>
  <c r="J391" i="54"/>
  <c r="I391" i="54"/>
  <c r="H391" i="54"/>
  <c r="Y390" i="54"/>
  <c r="X390" i="54"/>
  <c r="W390" i="54"/>
  <c r="V390" i="54"/>
  <c r="U390" i="54"/>
  <c r="N390" i="54"/>
  <c r="M390" i="54"/>
  <c r="L390" i="54"/>
  <c r="K390" i="54"/>
  <c r="J390" i="54"/>
  <c r="I390" i="54"/>
  <c r="H390" i="54"/>
  <c r="Y388" i="54"/>
  <c r="X388" i="54"/>
  <c r="W388" i="54"/>
  <c r="V388" i="54"/>
  <c r="U388" i="54"/>
  <c r="T388" i="54"/>
  <c r="S388" i="54"/>
  <c r="R388" i="54"/>
  <c r="Q388" i="54"/>
  <c r="P388" i="54"/>
  <c r="O388" i="54"/>
  <c r="N388" i="54"/>
  <c r="M388" i="54"/>
  <c r="L388" i="54"/>
  <c r="K388" i="54"/>
  <c r="J388" i="54"/>
  <c r="I388" i="54"/>
  <c r="H388" i="54"/>
  <c r="Y385" i="54"/>
  <c r="X385" i="54"/>
  <c r="W385" i="54"/>
  <c r="V385" i="54"/>
  <c r="U385" i="54"/>
  <c r="T385" i="54"/>
  <c r="S385" i="54"/>
  <c r="R385" i="54"/>
  <c r="Q385" i="54"/>
  <c r="P385" i="54"/>
  <c r="O385" i="54"/>
  <c r="N385" i="54"/>
  <c r="M385" i="54"/>
  <c r="L385" i="54"/>
  <c r="K385" i="54"/>
  <c r="J385" i="54"/>
  <c r="I385" i="54"/>
  <c r="H385" i="54"/>
  <c r="Y383" i="54"/>
  <c r="X383" i="54"/>
  <c r="W383" i="54"/>
  <c r="V383" i="54"/>
  <c r="U383" i="54"/>
  <c r="T383" i="54"/>
  <c r="S383" i="54"/>
  <c r="R383" i="54"/>
  <c r="R379" i="54" s="1"/>
  <c r="Q383" i="54"/>
  <c r="P383" i="54"/>
  <c r="P379" i="54" s="1"/>
  <c r="P350" i="54" s="1"/>
  <c r="O383" i="54"/>
  <c r="O379" i="54" s="1"/>
  <c r="N383" i="54"/>
  <c r="N379" i="54" s="1"/>
  <c r="M383" i="54"/>
  <c r="L383" i="54"/>
  <c r="K383" i="54"/>
  <c r="J383" i="54"/>
  <c r="I383" i="54"/>
  <c r="H383" i="54"/>
  <c r="Y380" i="54"/>
  <c r="Y379" i="54" s="1"/>
  <c r="X380" i="54"/>
  <c r="X379" i="54" s="1"/>
  <c r="W380" i="54"/>
  <c r="W379" i="54" s="1"/>
  <c r="V380" i="54"/>
  <c r="V379" i="54" s="1"/>
  <c r="U380" i="54"/>
  <c r="U379" i="54" s="1"/>
  <c r="T380" i="54"/>
  <c r="T379" i="54" s="1"/>
  <c r="S380" i="54"/>
  <c r="R380" i="54"/>
  <c r="Q380" i="54"/>
  <c r="P380" i="54"/>
  <c r="O380" i="54"/>
  <c r="N380" i="54"/>
  <c r="M380" i="54"/>
  <c r="M379" i="54" s="1"/>
  <c r="L380" i="54"/>
  <c r="L379" i="54" s="1"/>
  <c r="K380" i="54"/>
  <c r="K379" i="54" s="1"/>
  <c r="J380" i="54"/>
  <c r="J379" i="54" s="1"/>
  <c r="I380" i="54"/>
  <c r="I379" i="54" s="1"/>
  <c r="H380" i="54"/>
  <c r="H379" i="54" s="1"/>
  <c r="S379" i="54"/>
  <c r="Y377" i="54"/>
  <c r="X377" i="54"/>
  <c r="W377" i="54"/>
  <c r="V377" i="54"/>
  <c r="U377" i="54"/>
  <c r="T377" i="54"/>
  <c r="S377" i="54"/>
  <c r="R377" i="54"/>
  <c r="Q377" i="54"/>
  <c r="P377" i="54"/>
  <c r="O377" i="54"/>
  <c r="N377" i="54"/>
  <c r="M377" i="54"/>
  <c r="L377" i="54"/>
  <c r="K377" i="54"/>
  <c r="J377" i="54"/>
  <c r="I377" i="54"/>
  <c r="H377" i="54"/>
  <c r="Y375" i="54"/>
  <c r="X375" i="54"/>
  <c r="W375" i="54"/>
  <c r="V375" i="54"/>
  <c r="U375" i="54"/>
  <c r="T375" i="54"/>
  <c r="S375" i="54"/>
  <c r="S372" i="54" s="1"/>
  <c r="R375" i="54"/>
  <c r="R372" i="54" s="1"/>
  <c r="Q375" i="54"/>
  <c r="Q372" i="54" s="1"/>
  <c r="P375" i="54"/>
  <c r="P372" i="54" s="1"/>
  <c r="O375" i="54"/>
  <c r="N375" i="54"/>
  <c r="M375" i="54"/>
  <c r="L375" i="54"/>
  <c r="K375" i="54"/>
  <c r="J375" i="54"/>
  <c r="I375" i="54"/>
  <c r="H375" i="54"/>
  <c r="Y373" i="54"/>
  <c r="Y372" i="54" s="1"/>
  <c r="X373" i="54"/>
  <c r="X372" i="54" s="1"/>
  <c r="W373" i="54"/>
  <c r="W372" i="54" s="1"/>
  <c r="V373" i="54"/>
  <c r="V372" i="54" s="1"/>
  <c r="U373" i="54"/>
  <c r="U372" i="54" s="1"/>
  <c r="T373" i="54"/>
  <c r="S373" i="54"/>
  <c r="R373" i="54"/>
  <c r="Q373" i="54"/>
  <c r="P373" i="54"/>
  <c r="O373" i="54"/>
  <c r="N373" i="54"/>
  <c r="M373" i="54"/>
  <c r="M372" i="54" s="1"/>
  <c r="L373" i="54"/>
  <c r="L372" i="54" s="1"/>
  <c r="K373" i="54"/>
  <c r="K372" i="54" s="1"/>
  <c r="J373" i="54"/>
  <c r="J372" i="54" s="1"/>
  <c r="I373" i="54"/>
  <c r="I372" i="54" s="1"/>
  <c r="H373" i="54"/>
  <c r="H372" i="54" s="1"/>
  <c r="T372" i="54"/>
  <c r="T350" i="54" s="1"/>
  <c r="O372" i="54"/>
  <c r="O350" i="54" s="1"/>
  <c r="Y370" i="54"/>
  <c r="Y369" i="54" s="1"/>
  <c r="X370" i="54"/>
  <c r="X369" i="54" s="1"/>
  <c r="W370" i="54"/>
  <c r="W369" i="54" s="1"/>
  <c r="V370" i="54"/>
  <c r="V369" i="54" s="1"/>
  <c r="U370" i="54"/>
  <c r="U369" i="54" s="1"/>
  <c r="T370" i="54"/>
  <c r="S370" i="54"/>
  <c r="R370" i="54"/>
  <c r="Q370" i="54"/>
  <c r="P370" i="54"/>
  <c r="O370" i="54"/>
  <c r="N370" i="54"/>
  <c r="M370" i="54"/>
  <c r="M369" i="54" s="1"/>
  <c r="L370" i="54"/>
  <c r="L369" i="54" s="1"/>
  <c r="K370" i="54"/>
  <c r="K369" i="54" s="1"/>
  <c r="J370" i="54"/>
  <c r="J369" i="54" s="1"/>
  <c r="I370" i="54"/>
  <c r="I369" i="54" s="1"/>
  <c r="H370" i="54"/>
  <c r="T369" i="54"/>
  <c r="S369" i="54"/>
  <c r="R369" i="54"/>
  <c r="Q369" i="54"/>
  <c r="P369" i="54"/>
  <c r="O369" i="54"/>
  <c r="N369" i="54"/>
  <c r="H369" i="54"/>
  <c r="Y367" i="54"/>
  <c r="X367" i="54"/>
  <c r="W367" i="54"/>
  <c r="V367" i="54"/>
  <c r="U367" i="54"/>
  <c r="T367" i="54"/>
  <c r="S367" i="54"/>
  <c r="R367" i="54"/>
  <c r="Q367" i="54"/>
  <c r="P367" i="54"/>
  <c r="O367" i="54"/>
  <c r="N367" i="54"/>
  <c r="M367" i="54"/>
  <c r="L367" i="54"/>
  <c r="K367" i="54"/>
  <c r="J367" i="54"/>
  <c r="I367" i="54"/>
  <c r="H367" i="54"/>
  <c r="Y364" i="54"/>
  <c r="X364" i="54"/>
  <c r="W364" i="54"/>
  <c r="V364" i="54"/>
  <c r="U364" i="54"/>
  <c r="T364" i="54"/>
  <c r="S364" i="54"/>
  <c r="R364" i="54"/>
  <c r="Q364" i="54"/>
  <c r="P364" i="54"/>
  <c r="O364" i="54"/>
  <c r="N364" i="54"/>
  <c r="M364" i="54"/>
  <c r="L364" i="54"/>
  <c r="K364" i="54"/>
  <c r="J364" i="54"/>
  <c r="I364" i="54"/>
  <c r="H364" i="54"/>
  <c r="Y362" i="54"/>
  <c r="X362" i="54"/>
  <c r="W362" i="54"/>
  <c r="V362" i="54"/>
  <c r="U362" i="54"/>
  <c r="T362" i="54"/>
  <c r="S362" i="54"/>
  <c r="R362" i="54"/>
  <c r="Q362" i="54"/>
  <c r="P362" i="54"/>
  <c r="O362" i="54"/>
  <c r="N362" i="54"/>
  <c r="N358" i="54" s="1"/>
  <c r="M362" i="54"/>
  <c r="L362" i="54"/>
  <c r="K362" i="54"/>
  <c r="J362" i="54"/>
  <c r="I362" i="54"/>
  <c r="H362" i="54"/>
  <c r="Y359" i="54"/>
  <c r="X359" i="54"/>
  <c r="W359" i="54"/>
  <c r="V359" i="54"/>
  <c r="U359" i="54"/>
  <c r="T359" i="54"/>
  <c r="T358" i="54" s="1"/>
  <c r="S359" i="54"/>
  <c r="S358" i="54" s="1"/>
  <c r="R359" i="54"/>
  <c r="Q359" i="54"/>
  <c r="Q358" i="54" s="1"/>
  <c r="P359" i="54"/>
  <c r="P358" i="54" s="1"/>
  <c r="O359" i="54"/>
  <c r="O358" i="54" s="1"/>
  <c r="N359" i="54"/>
  <c r="M359" i="54"/>
  <c r="L359" i="54"/>
  <c r="K359" i="54"/>
  <c r="J359" i="54"/>
  <c r="I359" i="54"/>
  <c r="H359" i="54"/>
  <c r="H358" i="54" s="1"/>
  <c r="Y358" i="54"/>
  <c r="X358" i="54"/>
  <c r="W358" i="54"/>
  <c r="V358" i="54"/>
  <c r="U358" i="54"/>
  <c r="M358" i="54"/>
  <c r="L358" i="54"/>
  <c r="K358" i="54"/>
  <c r="J358" i="54"/>
  <c r="I358" i="54"/>
  <c r="Y356" i="54"/>
  <c r="X356" i="54"/>
  <c r="W356" i="54"/>
  <c r="V356" i="54"/>
  <c r="U356" i="54"/>
  <c r="T356" i="54"/>
  <c r="S356" i="54"/>
  <c r="R356" i="54"/>
  <c r="Q356" i="54"/>
  <c r="P356" i="54"/>
  <c r="O356" i="54"/>
  <c r="N356" i="54"/>
  <c r="M356" i="54"/>
  <c r="L356" i="54"/>
  <c r="K356" i="54"/>
  <c r="J356" i="54"/>
  <c r="I356" i="54"/>
  <c r="H356" i="54"/>
  <c r="Y354" i="54"/>
  <c r="X354" i="54"/>
  <c r="W354" i="54"/>
  <c r="V354" i="54"/>
  <c r="U354" i="54"/>
  <c r="T354" i="54"/>
  <c r="S354" i="54"/>
  <c r="R354" i="54"/>
  <c r="Q354" i="54"/>
  <c r="P354" i="54"/>
  <c r="O354" i="54"/>
  <c r="N354" i="54"/>
  <c r="M354" i="54"/>
  <c r="M351" i="54" s="1"/>
  <c r="L354" i="54"/>
  <c r="L351" i="54" s="1"/>
  <c r="K354" i="54"/>
  <c r="K351" i="54" s="1"/>
  <c r="J354" i="54"/>
  <c r="J351" i="54" s="1"/>
  <c r="I354" i="54"/>
  <c r="I351" i="54" s="1"/>
  <c r="H354" i="54"/>
  <c r="Y352" i="54"/>
  <c r="X352" i="54"/>
  <c r="W352" i="54"/>
  <c r="V352" i="54"/>
  <c r="U352" i="54"/>
  <c r="T352" i="54"/>
  <c r="S352" i="54"/>
  <c r="S351" i="54" s="1"/>
  <c r="S350" i="54" s="1"/>
  <c r="R352" i="54"/>
  <c r="R351" i="54" s="1"/>
  <c r="Q352" i="54"/>
  <c r="Q351" i="54" s="1"/>
  <c r="P352" i="54"/>
  <c r="P351" i="54" s="1"/>
  <c r="O352" i="54"/>
  <c r="O351" i="54" s="1"/>
  <c r="N352" i="54"/>
  <c r="M352" i="54"/>
  <c r="L352" i="54"/>
  <c r="K352" i="54"/>
  <c r="J352" i="54"/>
  <c r="I352" i="54"/>
  <c r="H352" i="54"/>
  <c r="Y351" i="54"/>
  <c r="Y350" i="54" s="1"/>
  <c r="X351" i="54"/>
  <c r="X350" i="54" s="1"/>
  <c r="W351" i="54"/>
  <c r="V351" i="54"/>
  <c r="U351" i="54"/>
  <c r="T351" i="54"/>
  <c r="N351" i="54"/>
  <c r="H351" i="54"/>
  <c r="Y348" i="54"/>
  <c r="X348" i="54"/>
  <c r="W348" i="54"/>
  <c r="V348" i="54"/>
  <c r="U348" i="54"/>
  <c r="T348" i="54"/>
  <c r="S348" i="54"/>
  <c r="R348" i="54"/>
  <c r="Q348" i="54"/>
  <c r="P348" i="54"/>
  <c r="O348" i="54"/>
  <c r="N348" i="54"/>
  <c r="M348" i="54"/>
  <c r="L348" i="54"/>
  <c r="K348" i="54"/>
  <c r="J348" i="54"/>
  <c r="I348" i="54"/>
  <c r="I345" i="54" s="1"/>
  <c r="H348" i="54"/>
  <c r="H345" i="54" s="1"/>
  <c r="Y346" i="54"/>
  <c r="X346" i="54"/>
  <c r="W346" i="54"/>
  <c r="V346" i="54"/>
  <c r="U346" i="54"/>
  <c r="T346" i="54"/>
  <c r="S346" i="54"/>
  <c r="S345" i="54" s="1"/>
  <c r="R346" i="54"/>
  <c r="R345" i="54" s="1"/>
  <c r="Q346" i="54"/>
  <c r="Q345" i="54" s="1"/>
  <c r="P346" i="54"/>
  <c r="P345" i="54" s="1"/>
  <c r="O346" i="54"/>
  <c r="O345" i="54" s="1"/>
  <c r="N346" i="54"/>
  <c r="M346" i="54"/>
  <c r="L346" i="54"/>
  <c r="K346" i="54"/>
  <c r="J346" i="54"/>
  <c r="I346" i="54"/>
  <c r="H346" i="54"/>
  <c r="Y345" i="54"/>
  <c r="X345" i="54"/>
  <c r="W345" i="54"/>
  <c r="V345" i="54"/>
  <c r="U345" i="54"/>
  <c r="T345" i="54"/>
  <c r="N345" i="54"/>
  <c r="M345" i="54"/>
  <c r="L345" i="54"/>
  <c r="K345" i="54"/>
  <c r="J345" i="54"/>
  <c r="Y343" i="54"/>
  <c r="X343" i="54"/>
  <c r="W343" i="54"/>
  <c r="V343" i="54"/>
  <c r="U343" i="54"/>
  <c r="T343" i="54"/>
  <c r="S343" i="54"/>
  <c r="S339" i="54" s="1"/>
  <c r="R343" i="54"/>
  <c r="R339" i="54" s="1"/>
  <c r="Q343" i="54"/>
  <c r="Q339" i="54" s="1"/>
  <c r="P343" i="54"/>
  <c r="P339" i="54" s="1"/>
  <c r="O343" i="54"/>
  <c r="N343" i="54"/>
  <c r="M343" i="54"/>
  <c r="L343" i="54"/>
  <c r="K343" i="54"/>
  <c r="J343" i="54"/>
  <c r="I343" i="54"/>
  <c r="H343" i="54"/>
  <c r="Y340" i="54"/>
  <c r="Y339" i="54" s="1"/>
  <c r="X340" i="54"/>
  <c r="X339" i="54" s="1"/>
  <c r="W340" i="54"/>
  <c r="W339" i="54" s="1"/>
  <c r="V340" i="54"/>
  <c r="V339" i="54" s="1"/>
  <c r="U340" i="54"/>
  <c r="U339" i="54" s="1"/>
  <c r="T340" i="54"/>
  <c r="T339" i="54" s="1"/>
  <c r="S340" i="54"/>
  <c r="R340" i="54"/>
  <c r="Q340" i="54"/>
  <c r="P340" i="54"/>
  <c r="O340" i="54"/>
  <c r="N340" i="54"/>
  <c r="N339" i="54" s="1"/>
  <c r="M340" i="54"/>
  <c r="M339" i="54" s="1"/>
  <c r="L340" i="54"/>
  <c r="L339" i="54" s="1"/>
  <c r="K340" i="54"/>
  <c r="K339" i="54" s="1"/>
  <c r="J340" i="54"/>
  <c r="J339" i="54" s="1"/>
  <c r="I340" i="54"/>
  <c r="I339" i="54" s="1"/>
  <c r="H340" i="54"/>
  <c r="O339" i="54"/>
  <c r="H339" i="54"/>
  <c r="Y337" i="54"/>
  <c r="X337" i="54"/>
  <c r="W337" i="54"/>
  <c r="V337" i="54"/>
  <c r="U337" i="54"/>
  <c r="T337" i="54"/>
  <c r="S337" i="54"/>
  <c r="R337" i="54"/>
  <c r="Q337" i="54"/>
  <c r="P337" i="54"/>
  <c r="O337" i="54"/>
  <c r="N337" i="54"/>
  <c r="M337" i="54"/>
  <c r="M334" i="54" s="1"/>
  <c r="L337" i="54"/>
  <c r="L334" i="54" s="1"/>
  <c r="K337" i="54"/>
  <c r="J337" i="54"/>
  <c r="I337" i="54"/>
  <c r="H337" i="54"/>
  <c r="Y335" i="54"/>
  <c r="X335" i="54"/>
  <c r="W335" i="54"/>
  <c r="V335" i="54"/>
  <c r="U335" i="54"/>
  <c r="T335" i="54"/>
  <c r="T334" i="54" s="1"/>
  <c r="S335" i="54"/>
  <c r="S334" i="54" s="1"/>
  <c r="R335" i="54"/>
  <c r="R334" i="54" s="1"/>
  <c r="Q335" i="54"/>
  <c r="Q334" i="54" s="1"/>
  <c r="P335" i="54"/>
  <c r="P334" i="54" s="1"/>
  <c r="O335" i="54"/>
  <c r="O334" i="54" s="1"/>
  <c r="N335" i="54"/>
  <c r="M335" i="54"/>
  <c r="L335" i="54"/>
  <c r="K335" i="54"/>
  <c r="J335" i="54"/>
  <c r="I335" i="54"/>
  <c r="H335" i="54"/>
  <c r="Y334" i="54"/>
  <c r="X334" i="54"/>
  <c r="W334" i="54"/>
  <c r="V334" i="54"/>
  <c r="U334" i="54"/>
  <c r="N334" i="54"/>
  <c r="K334" i="54"/>
  <c r="J334" i="54"/>
  <c r="I334" i="54"/>
  <c r="H334" i="54"/>
  <c r="Y332" i="54"/>
  <c r="X332" i="54"/>
  <c r="W332" i="54"/>
  <c r="V332" i="54"/>
  <c r="U332" i="54"/>
  <c r="T332" i="54"/>
  <c r="T329" i="54" s="1"/>
  <c r="S332" i="54"/>
  <c r="S329" i="54" s="1"/>
  <c r="R332" i="54"/>
  <c r="R329" i="54" s="1"/>
  <c r="Q332" i="54"/>
  <c r="Q329" i="54" s="1"/>
  <c r="P332" i="54"/>
  <c r="P329" i="54" s="1"/>
  <c r="O332" i="54"/>
  <c r="N332" i="54"/>
  <c r="M332" i="54"/>
  <c r="L332" i="54"/>
  <c r="K332" i="54"/>
  <c r="J332" i="54"/>
  <c r="I332" i="54"/>
  <c r="H332" i="54"/>
  <c r="H329" i="54" s="1"/>
  <c r="Y330" i="54"/>
  <c r="Y329" i="54" s="1"/>
  <c r="X330" i="54"/>
  <c r="X329" i="54" s="1"/>
  <c r="W330" i="54"/>
  <c r="W329" i="54" s="1"/>
  <c r="V330" i="54"/>
  <c r="V329" i="54" s="1"/>
  <c r="U330" i="54"/>
  <c r="U329" i="54" s="1"/>
  <c r="T330" i="54"/>
  <c r="S330" i="54"/>
  <c r="R330" i="54"/>
  <c r="Q330" i="54"/>
  <c r="P330" i="54"/>
  <c r="O330" i="54"/>
  <c r="N330" i="54"/>
  <c r="N329" i="54" s="1"/>
  <c r="M330" i="54"/>
  <c r="M329" i="54" s="1"/>
  <c r="L330" i="54"/>
  <c r="L329" i="54" s="1"/>
  <c r="K330" i="54"/>
  <c r="K329" i="54" s="1"/>
  <c r="J330" i="54"/>
  <c r="J329" i="54" s="1"/>
  <c r="I330" i="54"/>
  <c r="I329" i="54" s="1"/>
  <c r="H330" i="54"/>
  <c r="O329" i="54"/>
  <c r="Y327" i="54"/>
  <c r="X327" i="54"/>
  <c r="W327" i="54"/>
  <c r="V327" i="54"/>
  <c r="U327" i="54"/>
  <c r="T327" i="54"/>
  <c r="S327" i="54"/>
  <c r="R327" i="54"/>
  <c r="Q327" i="54"/>
  <c r="P327" i="54"/>
  <c r="O327" i="54"/>
  <c r="N327" i="54"/>
  <c r="N323" i="54" s="1"/>
  <c r="M327" i="54"/>
  <c r="M323" i="54" s="1"/>
  <c r="L327" i="54"/>
  <c r="L323" i="54" s="1"/>
  <c r="K327" i="54"/>
  <c r="J327" i="54"/>
  <c r="I327" i="54"/>
  <c r="H327" i="54"/>
  <c r="Y324" i="54"/>
  <c r="X324" i="54"/>
  <c r="W324" i="54"/>
  <c r="V324" i="54"/>
  <c r="U324" i="54"/>
  <c r="T324" i="54"/>
  <c r="T323" i="54" s="1"/>
  <c r="S324" i="54"/>
  <c r="S323" i="54" s="1"/>
  <c r="R324" i="54"/>
  <c r="R323" i="54" s="1"/>
  <c r="Q324" i="54"/>
  <c r="Q323" i="54" s="1"/>
  <c r="P324" i="54"/>
  <c r="P323" i="54" s="1"/>
  <c r="O324" i="54"/>
  <c r="O323" i="54" s="1"/>
  <c r="N324" i="54"/>
  <c r="M324" i="54"/>
  <c r="L324" i="54"/>
  <c r="K324" i="54"/>
  <c r="J324" i="54"/>
  <c r="I324" i="54"/>
  <c r="H324" i="54"/>
  <c r="H323" i="54" s="1"/>
  <c r="Y323" i="54"/>
  <c r="X323" i="54"/>
  <c r="W323" i="54"/>
  <c r="V323" i="54"/>
  <c r="U323" i="54"/>
  <c r="K323" i="54"/>
  <c r="J323" i="54"/>
  <c r="I323" i="54"/>
  <c r="Y321" i="54"/>
  <c r="X321" i="54"/>
  <c r="W321" i="54"/>
  <c r="V321" i="54"/>
  <c r="U321" i="54"/>
  <c r="T321" i="54"/>
  <c r="S321" i="54"/>
  <c r="R321" i="54"/>
  <c r="Q321" i="54"/>
  <c r="P321" i="54"/>
  <c r="P318" i="54" s="1"/>
  <c r="O321" i="54"/>
  <c r="O318" i="54" s="1"/>
  <c r="N321" i="54"/>
  <c r="N318" i="54" s="1"/>
  <c r="M321" i="54"/>
  <c r="L321" i="54"/>
  <c r="K321" i="54"/>
  <c r="J321" i="54"/>
  <c r="I321" i="54"/>
  <c r="H321" i="54"/>
  <c r="Y319" i="54"/>
  <c r="Y318" i="54" s="1"/>
  <c r="X319" i="54"/>
  <c r="X318" i="54" s="1"/>
  <c r="W319" i="54"/>
  <c r="W318" i="54" s="1"/>
  <c r="V319" i="54"/>
  <c r="V318" i="54" s="1"/>
  <c r="U319" i="54"/>
  <c r="U318" i="54" s="1"/>
  <c r="T319" i="54"/>
  <c r="S319" i="54"/>
  <c r="R319" i="54"/>
  <c r="Q319" i="54"/>
  <c r="P319" i="54"/>
  <c r="O319" i="54"/>
  <c r="N319" i="54"/>
  <c r="M319" i="54"/>
  <c r="M318" i="54" s="1"/>
  <c r="L319" i="54"/>
  <c r="L318" i="54" s="1"/>
  <c r="K319" i="54"/>
  <c r="K318" i="54" s="1"/>
  <c r="J319" i="54"/>
  <c r="J318" i="54" s="1"/>
  <c r="I319" i="54"/>
  <c r="I318" i="54" s="1"/>
  <c r="H319" i="54"/>
  <c r="H318" i="54" s="1"/>
  <c r="T318" i="54"/>
  <c r="S318" i="54"/>
  <c r="R318" i="54"/>
  <c r="Q318" i="54"/>
  <c r="Y316" i="54"/>
  <c r="X316" i="54"/>
  <c r="W316" i="54"/>
  <c r="V316" i="54"/>
  <c r="U316" i="54"/>
  <c r="T316" i="54"/>
  <c r="S316" i="54"/>
  <c r="R316" i="54"/>
  <c r="Q316" i="54"/>
  <c r="P316" i="54"/>
  <c r="O316" i="54"/>
  <c r="N316" i="54"/>
  <c r="M316" i="54"/>
  <c r="M313" i="54" s="1"/>
  <c r="L316" i="54"/>
  <c r="L313" i="54" s="1"/>
  <c r="K316" i="54"/>
  <c r="K313" i="54" s="1"/>
  <c r="J316" i="54"/>
  <c r="J313" i="54" s="1"/>
  <c r="I316" i="54"/>
  <c r="I313" i="54" s="1"/>
  <c r="H316" i="54"/>
  <c r="Y314" i="54"/>
  <c r="X314" i="54"/>
  <c r="W314" i="54"/>
  <c r="V314" i="54"/>
  <c r="U314" i="54"/>
  <c r="T314" i="54"/>
  <c r="S314" i="54"/>
  <c r="S313" i="54" s="1"/>
  <c r="R314" i="54"/>
  <c r="R313" i="54" s="1"/>
  <c r="Q314" i="54"/>
  <c r="Q313" i="54" s="1"/>
  <c r="P314" i="54"/>
  <c r="P313" i="54" s="1"/>
  <c r="O314" i="54"/>
  <c r="O313" i="54" s="1"/>
  <c r="N314" i="54"/>
  <c r="M314" i="54"/>
  <c r="L314" i="54"/>
  <c r="K314" i="54"/>
  <c r="J314" i="54"/>
  <c r="I314" i="54"/>
  <c r="H314" i="54"/>
  <c r="Y313" i="54"/>
  <c r="X313" i="54"/>
  <c r="W313" i="54"/>
  <c r="V313" i="54"/>
  <c r="U313" i="54"/>
  <c r="T313" i="54"/>
  <c r="N313" i="54"/>
  <c r="H313" i="54"/>
  <c r="Y311" i="54"/>
  <c r="X311" i="54"/>
  <c r="W311" i="54"/>
  <c r="V311" i="54"/>
  <c r="U311" i="54"/>
  <c r="T311" i="54"/>
  <c r="S311" i="54"/>
  <c r="R311" i="54"/>
  <c r="Q311" i="54"/>
  <c r="P311" i="54"/>
  <c r="O311" i="54"/>
  <c r="N311" i="54"/>
  <c r="N307" i="54" s="1"/>
  <c r="M311" i="54"/>
  <c r="L311" i="54"/>
  <c r="K311" i="54"/>
  <c r="J311" i="54"/>
  <c r="I311" i="54"/>
  <c r="H311" i="54"/>
  <c r="Y308" i="54"/>
  <c r="Y307" i="54" s="1"/>
  <c r="X308" i="54"/>
  <c r="X307" i="54" s="1"/>
  <c r="W308" i="54"/>
  <c r="W307" i="54" s="1"/>
  <c r="V308" i="54"/>
  <c r="V307" i="54" s="1"/>
  <c r="U308" i="54"/>
  <c r="U307" i="54" s="1"/>
  <c r="T308" i="54"/>
  <c r="S308" i="54"/>
  <c r="R308" i="54"/>
  <c r="Q308" i="54"/>
  <c r="P308" i="54"/>
  <c r="O308" i="54"/>
  <c r="N308" i="54"/>
  <c r="M308" i="54"/>
  <c r="M307" i="54" s="1"/>
  <c r="L308" i="54"/>
  <c r="L307" i="54" s="1"/>
  <c r="K308" i="54"/>
  <c r="K307" i="54" s="1"/>
  <c r="J308" i="54"/>
  <c r="J307" i="54" s="1"/>
  <c r="I308" i="54"/>
  <c r="I307" i="54" s="1"/>
  <c r="H308" i="54"/>
  <c r="H307" i="54" s="1"/>
  <c r="T307" i="54"/>
  <c r="S307" i="54"/>
  <c r="R307" i="54"/>
  <c r="Q307" i="54"/>
  <c r="P307" i="54"/>
  <c r="O307" i="54"/>
  <c r="Y305" i="54"/>
  <c r="X305" i="54"/>
  <c r="W305" i="54"/>
  <c r="V305" i="54"/>
  <c r="U305" i="54"/>
  <c r="T305" i="54"/>
  <c r="S305" i="54"/>
  <c r="R305" i="54"/>
  <c r="Q305" i="54"/>
  <c r="P305" i="54"/>
  <c r="O305" i="54"/>
  <c r="N305" i="54"/>
  <c r="M305" i="54"/>
  <c r="L305" i="54"/>
  <c r="K305" i="54"/>
  <c r="J305" i="54"/>
  <c r="J302" i="54" s="1"/>
  <c r="J301" i="54" s="1"/>
  <c r="I305" i="54"/>
  <c r="I302" i="54" s="1"/>
  <c r="I301" i="54" s="1"/>
  <c r="H305" i="54"/>
  <c r="H302" i="54" s="1"/>
  <c r="Y303" i="54"/>
  <c r="X303" i="54"/>
  <c r="W303" i="54"/>
  <c r="V303" i="54"/>
  <c r="U303" i="54"/>
  <c r="T303" i="54"/>
  <c r="S303" i="54"/>
  <c r="S302" i="54" s="1"/>
  <c r="R303" i="54"/>
  <c r="R302" i="54" s="1"/>
  <c r="Q303" i="54"/>
  <c r="Q302" i="54" s="1"/>
  <c r="P303" i="54"/>
  <c r="P302" i="54" s="1"/>
  <c r="P301" i="54" s="1"/>
  <c r="O303" i="54"/>
  <c r="O302" i="54" s="1"/>
  <c r="O301" i="54" s="1"/>
  <c r="N303" i="54"/>
  <c r="M303" i="54"/>
  <c r="L303" i="54"/>
  <c r="K303" i="54"/>
  <c r="J303" i="54"/>
  <c r="I303" i="54"/>
  <c r="H303" i="54"/>
  <c r="Y302" i="54"/>
  <c r="X302" i="54"/>
  <c r="W302" i="54"/>
  <c r="V302" i="54"/>
  <c r="U302" i="54"/>
  <c r="U301" i="54" s="1"/>
  <c r="T302" i="54"/>
  <c r="N302" i="54"/>
  <c r="M302" i="54"/>
  <c r="L302" i="54"/>
  <c r="K302" i="54"/>
  <c r="Y299" i="54"/>
  <c r="X299" i="54"/>
  <c r="W299" i="54"/>
  <c r="V299" i="54"/>
  <c r="U299" i="54"/>
  <c r="T299" i="54"/>
  <c r="S299" i="54"/>
  <c r="R299" i="54"/>
  <c r="Q299" i="54"/>
  <c r="P299" i="54"/>
  <c r="O299" i="54"/>
  <c r="N299" i="54"/>
  <c r="N296" i="54" s="1"/>
  <c r="M299" i="54"/>
  <c r="M296" i="54" s="1"/>
  <c r="L299" i="54"/>
  <c r="L296" i="54" s="1"/>
  <c r="K299" i="54"/>
  <c r="J299" i="54"/>
  <c r="I299" i="54"/>
  <c r="H299" i="54"/>
  <c r="Y297" i="54"/>
  <c r="X297" i="54"/>
  <c r="W297" i="54"/>
  <c r="V297" i="54"/>
  <c r="U297" i="54"/>
  <c r="T297" i="54"/>
  <c r="T296" i="54" s="1"/>
  <c r="S297" i="54"/>
  <c r="S296" i="54" s="1"/>
  <c r="R297" i="54"/>
  <c r="R296" i="54" s="1"/>
  <c r="Q297" i="54"/>
  <c r="Q296" i="54" s="1"/>
  <c r="P297" i="54"/>
  <c r="P296" i="54" s="1"/>
  <c r="O297" i="54"/>
  <c r="O296" i="54" s="1"/>
  <c r="N297" i="54"/>
  <c r="M297" i="54"/>
  <c r="L297" i="54"/>
  <c r="K297" i="54"/>
  <c r="J297" i="54"/>
  <c r="I297" i="54"/>
  <c r="H297" i="54"/>
  <c r="H296" i="54" s="1"/>
  <c r="Y296" i="54"/>
  <c r="X296" i="54"/>
  <c r="W296" i="54"/>
  <c r="V296" i="54"/>
  <c r="U296" i="54"/>
  <c r="K296" i="54"/>
  <c r="J296" i="54"/>
  <c r="I296" i="54"/>
  <c r="Y294" i="54"/>
  <c r="X294" i="54"/>
  <c r="W294" i="54"/>
  <c r="V294" i="54"/>
  <c r="U294" i="54"/>
  <c r="T294" i="54"/>
  <c r="S294" i="54"/>
  <c r="S290" i="54" s="1"/>
  <c r="R294" i="54"/>
  <c r="R290" i="54" s="1"/>
  <c r="Q294" i="54"/>
  <c r="Q290" i="54" s="1"/>
  <c r="P294" i="54"/>
  <c r="P290" i="54" s="1"/>
  <c r="O294" i="54"/>
  <c r="N294" i="54"/>
  <c r="M294" i="54"/>
  <c r="L294" i="54"/>
  <c r="K294" i="54"/>
  <c r="J294" i="54"/>
  <c r="I294" i="54"/>
  <c r="H294" i="54"/>
  <c r="Y291" i="54"/>
  <c r="Y290" i="54" s="1"/>
  <c r="X291" i="54"/>
  <c r="X290" i="54" s="1"/>
  <c r="W291" i="54"/>
  <c r="W290" i="54" s="1"/>
  <c r="V291" i="54"/>
  <c r="V290" i="54" s="1"/>
  <c r="U291" i="54"/>
  <c r="U290" i="54" s="1"/>
  <c r="T291" i="54"/>
  <c r="S291" i="54"/>
  <c r="R291" i="54"/>
  <c r="Q291" i="54"/>
  <c r="P291" i="54"/>
  <c r="O291" i="54"/>
  <c r="N291" i="54"/>
  <c r="M291" i="54"/>
  <c r="M290" i="54" s="1"/>
  <c r="L291" i="54"/>
  <c r="L290" i="54" s="1"/>
  <c r="K291" i="54"/>
  <c r="K290" i="54" s="1"/>
  <c r="J291" i="54"/>
  <c r="J290" i="54" s="1"/>
  <c r="I291" i="54"/>
  <c r="I290" i="54" s="1"/>
  <c r="H291" i="54"/>
  <c r="T290" i="54"/>
  <c r="O290" i="54"/>
  <c r="N290" i="54"/>
  <c r="H290" i="54"/>
  <c r="Y288" i="54"/>
  <c r="X288" i="54"/>
  <c r="W288" i="54"/>
  <c r="V288" i="54"/>
  <c r="U288" i="54"/>
  <c r="T288" i="54"/>
  <c r="S288" i="54"/>
  <c r="R288" i="54"/>
  <c r="Q288" i="54"/>
  <c r="P288" i="54"/>
  <c r="O288" i="54"/>
  <c r="N288" i="54"/>
  <c r="M288" i="54"/>
  <c r="L288" i="54"/>
  <c r="K288" i="54"/>
  <c r="J288" i="54"/>
  <c r="I288" i="54"/>
  <c r="H288" i="54"/>
  <c r="Y286" i="54"/>
  <c r="X286" i="54"/>
  <c r="W286" i="54"/>
  <c r="V286" i="54"/>
  <c r="U286" i="54"/>
  <c r="T286" i="54"/>
  <c r="T283" i="54" s="1"/>
  <c r="S286" i="54"/>
  <c r="S283" i="54" s="1"/>
  <c r="R286" i="54"/>
  <c r="R283" i="54" s="1"/>
  <c r="Q286" i="54"/>
  <c r="P286" i="54"/>
  <c r="O286" i="54"/>
  <c r="N286" i="54"/>
  <c r="M286" i="54"/>
  <c r="L286" i="54"/>
  <c r="K286" i="54"/>
  <c r="J286" i="54"/>
  <c r="I286" i="54"/>
  <c r="H286" i="54"/>
  <c r="H283" i="54" s="1"/>
  <c r="Y284" i="54"/>
  <c r="Y283" i="54" s="1"/>
  <c r="X284" i="54"/>
  <c r="X283" i="54" s="1"/>
  <c r="W284" i="54"/>
  <c r="W283" i="54" s="1"/>
  <c r="V284" i="54"/>
  <c r="V283" i="54" s="1"/>
  <c r="U284" i="54"/>
  <c r="U283" i="54" s="1"/>
  <c r="T284" i="54"/>
  <c r="S284" i="54"/>
  <c r="R284" i="54"/>
  <c r="Q284" i="54"/>
  <c r="P284" i="54"/>
  <c r="O284" i="54"/>
  <c r="N284" i="54"/>
  <c r="N283" i="54" s="1"/>
  <c r="M284" i="54"/>
  <c r="M283" i="54" s="1"/>
  <c r="L284" i="54"/>
  <c r="L283" i="54" s="1"/>
  <c r="K284" i="54"/>
  <c r="K283" i="54" s="1"/>
  <c r="J284" i="54"/>
  <c r="J283" i="54" s="1"/>
  <c r="I284" i="54"/>
  <c r="H284" i="54"/>
  <c r="Q283" i="54"/>
  <c r="P283" i="54"/>
  <c r="O283" i="54"/>
  <c r="Y282" i="54"/>
  <c r="Y281" i="54" s="1"/>
  <c r="W282" i="54"/>
  <c r="U282" i="54"/>
  <c r="S282" i="54"/>
  <c r="Q282" i="54"/>
  <c r="O282" i="54"/>
  <c r="O281" i="54" s="1"/>
  <c r="M282" i="54"/>
  <c r="M281" i="54" s="1"/>
  <c r="K282" i="54"/>
  <c r="I282" i="54"/>
  <c r="X281" i="54"/>
  <c r="W281" i="54"/>
  <c r="V281" i="54"/>
  <c r="U281" i="54"/>
  <c r="T281" i="54"/>
  <c r="S281" i="54"/>
  <c r="S278" i="54" s="1"/>
  <c r="R281" i="54"/>
  <c r="Q281" i="54"/>
  <c r="P281" i="54"/>
  <c r="N281" i="54"/>
  <c r="L281" i="54"/>
  <c r="K281" i="54"/>
  <c r="J281" i="54"/>
  <c r="I281" i="54"/>
  <c r="H281" i="54"/>
  <c r="H278" i="54" s="1"/>
  <c r="Y280" i="54"/>
  <c r="Y279" i="54" s="1"/>
  <c r="Y278" i="54" s="1"/>
  <c r="W280" i="54"/>
  <c r="U280" i="54"/>
  <c r="U279" i="54" s="1"/>
  <c r="U278" i="54" s="1"/>
  <c r="S280" i="54"/>
  <c r="Q280" i="54"/>
  <c r="O280" i="54"/>
  <c r="O279" i="54" s="1"/>
  <c r="M280" i="54"/>
  <c r="K280" i="54"/>
  <c r="I280" i="54"/>
  <c r="X279" i="54"/>
  <c r="X278" i="54" s="1"/>
  <c r="W279" i="54"/>
  <c r="W278" i="54" s="1"/>
  <c r="V279" i="54"/>
  <c r="V278" i="54" s="1"/>
  <c r="T279" i="54"/>
  <c r="S279" i="54"/>
  <c r="R279" i="54"/>
  <c r="Q279" i="54"/>
  <c r="P279" i="54"/>
  <c r="N279" i="54"/>
  <c r="M279" i="54"/>
  <c r="M278" i="54" s="1"/>
  <c r="L279" i="54"/>
  <c r="L278" i="54" s="1"/>
  <c r="K279" i="54"/>
  <c r="K278" i="54" s="1"/>
  <c r="J279" i="54"/>
  <c r="J278" i="54" s="1"/>
  <c r="I279" i="54"/>
  <c r="I278" i="54" s="1"/>
  <c r="H279" i="54"/>
  <c r="T278" i="54"/>
  <c r="R278" i="54"/>
  <c r="Q278" i="54"/>
  <c r="P278" i="54"/>
  <c r="O278" i="54"/>
  <c r="N278" i="54"/>
  <c r="Y277" i="54"/>
  <c r="Y276" i="54" s="1"/>
  <c r="W277" i="54"/>
  <c r="W276" i="54" s="1"/>
  <c r="U277" i="54"/>
  <c r="S277" i="54"/>
  <c r="S276" i="54" s="1"/>
  <c r="Q277" i="54"/>
  <c r="O277" i="54"/>
  <c r="O276" i="54" s="1"/>
  <c r="M277" i="54"/>
  <c r="M276" i="54" s="1"/>
  <c r="M272" i="54" s="1"/>
  <c r="K277" i="54"/>
  <c r="I277" i="54"/>
  <c r="X276" i="54"/>
  <c r="V276" i="54"/>
  <c r="U276" i="54"/>
  <c r="T276" i="54"/>
  <c r="R276" i="54"/>
  <c r="Q276" i="54"/>
  <c r="P276" i="54"/>
  <c r="N276" i="54"/>
  <c r="L276" i="54"/>
  <c r="K276" i="54"/>
  <c r="J276" i="54"/>
  <c r="I276" i="54"/>
  <c r="H276" i="54"/>
  <c r="Y275" i="54"/>
  <c r="W275" i="54"/>
  <c r="U275" i="54"/>
  <c r="S275" i="54"/>
  <c r="Q275" i="54"/>
  <c r="O275" i="54"/>
  <c r="M275" i="54"/>
  <c r="K275" i="54"/>
  <c r="I275" i="54"/>
  <c r="Y274" i="54"/>
  <c r="W274" i="54"/>
  <c r="U274" i="54"/>
  <c r="U273" i="54" s="1"/>
  <c r="S274" i="54"/>
  <c r="S273" i="54" s="1"/>
  <c r="Q274" i="54"/>
  <c r="O274" i="54"/>
  <c r="O273" i="54" s="1"/>
  <c r="M274" i="54"/>
  <c r="K274" i="54"/>
  <c r="I274" i="54"/>
  <c r="X273" i="54"/>
  <c r="V273" i="54"/>
  <c r="T273" i="54"/>
  <c r="R273" i="54"/>
  <c r="Q273" i="54"/>
  <c r="Q272" i="54" s="1"/>
  <c r="P273" i="54"/>
  <c r="N273" i="54"/>
  <c r="M273" i="54"/>
  <c r="L273" i="54"/>
  <c r="K273" i="54"/>
  <c r="J273" i="54"/>
  <c r="I273" i="54"/>
  <c r="H273" i="54"/>
  <c r="X272" i="54"/>
  <c r="P272" i="54"/>
  <c r="O272" i="54"/>
  <c r="N272" i="54"/>
  <c r="N264" i="54" s="1"/>
  <c r="L272" i="54"/>
  <c r="K272" i="54"/>
  <c r="Y271" i="54"/>
  <c r="Y270" i="54" s="1"/>
  <c r="W271" i="54"/>
  <c r="U271" i="54"/>
  <c r="U270" i="54" s="1"/>
  <c r="S271" i="54"/>
  <c r="S270" i="54" s="1"/>
  <c r="Q271" i="54"/>
  <c r="Q270" i="54" s="1"/>
  <c r="O271" i="54"/>
  <c r="M271" i="54"/>
  <c r="M270" i="54" s="1"/>
  <c r="K271" i="54"/>
  <c r="K270" i="54" s="1"/>
  <c r="I271" i="54"/>
  <c r="I270" i="54" s="1"/>
  <c r="X270" i="54"/>
  <c r="W270" i="54"/>
  <c r="V270" i="54"/>
  <c r="T270" i="54"/>
  <c r="R270" i="54"/>
  <c r="P270" i="54"/>
  <c r="P265" i="54" s="1"/>
  <c r="O270" i="54"/>
  <c r="N270" i="54"/>
  <c r="N265" i="54" s="1"/>
  <c r="L270" i="54"/>
  <c r="J270" i="54"/>
  <c r="H270" i="54"/>
  <c r="Y269" i="54"/>
  <c r="Y268" i="54" s="1"/>
  <c r="W269" i="54"/>
  <c r="U269" i="54"/>
  <c r="U268" i="54" s="1"/>
  <c r="S269" i="54"/>
  <c r="S268" i="54" s="1"/>
  <c r="Q269" i="54"/>
  <c r="Q268" i="54" s="1"/>
  <c r="O269" i="54"/>
  <c r="O268" i="54" s="1"/>
  <c r="M269" i="54"/>
  <c r="K269" i="54"/>
  <c r="I269" i="54"/>
  <c r="X268" i="54"/>
  <c r="W268" i="54"/>
  <c r="V268" i="54"/>
  <c r="T268" i="54"/>
  <c r="R268" i="54"/>
  <c r="R265" i="54" s="1"/>
  <c r="P268" i="54"/>
  <c r="N268" i="54"/>
  <c r="M268" i="54"/>
  <c r="L268" i="54"/>
  <c r="K268" i="54"/>
  <c r="J268" i="54"/>
  <c r="I268" i="54"/>
  <c r="H268" i="54"/>
  <c r="Y267" i="54"/>
  <c r="W267" i="54"/>
  <c r="W266" i="54" s="1"/>
  <c r="U267" i="54"/>
  <c r="U266" i="54" s="1"/>
  <c r="S267" i="54"/>
  <c r="Q267" i="54"/>
  <c r="O267" i="54"/>
  <c r="O266" i="54" s="1"/>
  <c r="O265" i="54" s="1"/>
  <c r="M267" i="54"/>
  <c r="K267" i="54"/>
  <c r="I267" i="54"/>
  <c r="I266" i="54" s="1"/>
  <c r="Y266" i="54"/>
  <c r="Y265" i="54" s="1"/>
  <c r="X266" i="54"/>
  <c r="X265" i="54" s="1"/>
  <c r="V266" i="54"/>
  <c r="V265" i="54" s="1"/>
  <c r="T266" i="54"/>
  <c r="T265" i="54" s="1"/>
  <c r="S266" i="54"/>
  <c r="R266" i="54"/>
  <c r="Q266" i="54"/>
  <c r="P266" i="54"/>
  <c r="N266" i="54"/>
  <c r="M266" i="54"/>
  <c r="L266" i="54"/>
  <c r="L265" i="54" s="1"/>
  <c r="K266" i="54"/>
  <c r="J266" i="54"/>
  <c r="H266" i="54"/>
  <c r="S265" i="54"/>
  <c r="H265" i="54"/>
  <c r="L264" i="54"/>
  <c r="Y261" i="54"/>
  <c r="X261" i="54"/>
  <c r="W261" i="54"/>
  <c r="V261" i="54"/>
  <c r="U261" i="54"/>
  <c r="T261" i="54"/>
  <c r="T258" i="54" s="1"/>
  <c r="S261" i="54"/>
  <c r="S258" i="54" s="1"/>
  <c r="R261" i="54"/>
  <c r="R258" i="54" s="1"/>
  <c r="Q261" i="54"/>
  <c r="Q258" i="54" s="1"/>
  <c r="P261" i="54"/>
  <c r="P258" i="54" s="1"/>
  <c r="O261" i="54"/>
  <c r="N261" i="54"/>
  <c r="M261" i="54"/>
  <c r="L261" i="54"/>
  <c r="K261" i="54"/>
  <c r="J261" i="54"/>
  <c r="I261" i="54"/>
  <c r="H261" i="54"/>
  <c r="H258" i="54" s="1"/>
  <c r="Y259" i="54"/>
  <c r="Y258" i="54" s="1"/>
  <c r="X259" i="54"/>
  <c r="X258" i="54" s="1"/>
  <c r="W259" i="54"/>
  <c r="W258" i="54" s="1"/>
  <c r="V259" i="54"/>
  <c r="V258" i="54" s="1"/>
  <c r="V229" i="54" s="1"/>
  <c r="U259" i="54"/>
  <c r="U258" i="54" s="1"/>
  <c r="T259" i="54"/>
  <c r="S259" i="54"/>
  <c r="R259" i="54"/>
  <c r="Q259" i="54"/>
  <c r="P259" i="54"/>
  <c r="O259" i="54"/>
  <c r="N259" i="54"/>
  <c r="N258" i="54" s="1"/>
  <c r="M259" i="54"/>
  <c r="M258" i="54" s="1"/>
  <c r="L259" i="54"/>
  <c r="L258" i="54" s="1"/>
  <c r="L229" i="54" s="1"/>
  <c r="K259" i="54"/>
  <c r="K258" i="54" s="1"/>
  <c r="J259" i="54"/>
  <c r="J258" i="54" s="1"/>
  <c r="J229" i="54" s="1"/>
  <c r="I259" i="54"/>
  <c r="I258" i="54" s="1"/>
  <c r="H259" i="54"/>
  <c r="O258" i="54"/>
  <c r="Y256" i="54"/>
  <c r="X256" i="54"/>
  <c r="W256" i="54"/>
  <c r="V256" i="54"/>
  <c r="U256" i="54"/>
  <c r="T256" i="54"/>
  <c r="S256" i="54"/>
  <c r="R256" i="54"/>
  <c r="Q256" i="54"/>
  <c r="P256" i="54"/>
  <c r="O256" i="54"/>
  <c r="N256" i="54"/>
  <c r="M256" i="54"/>
  <c r="L256" i="54"/>
  <c r="K256" i="54"/>
  <c r="J256" i="54"/>
  <c r="I256" i="54"/>
  <c r="H256" i="54"/>
  <c r="Y251" i="54"/>
  <c r="X251" i="54"/>
  <c r="W251" i="54"/>
  <c r="V251" i="54"/>
  <c r="U251" i="54"/>
  <c r="T251" i="54"/>
  <c r="S251" i="54"/>
  <c r="S248" i="54" s="1"/>
  <c r="R251" i="54"/>
  <c r="R248" i="54" s="1"/>
  <c r="Q251" i="54"/>
  <c r="Q248" i="54" s="1"/>
  <c r="P251" i="54"/>
  <c r="O251" i="54"/>
  <c r="N251" i="54"/>
  <c r="M251" i="54"/>
  <c r="L251" i="54"/>
  <c r="K251" i="54"/>
  <c r="J251" i="54"/>
  <c r="I251" i="54"/>
  <c r="H251" i="54"/>
  <c r="Y249" i="54"/>
  <c r="Y248" i="54" s="1"/>
  <c r="X249" i="54"/>
  <c r="X248" i="54" s="1"/>
  <c r="X229" i="54" s="1"/>
  <c r="W249" i="54"/>
  <c r="V249" i="54"/>
  <c r="V248" i="54" s="1"/>
  <c r="U249" i="54"/>
  <c r="U248" i="54" s="1"/>
  <c r="T249" i="54"/>
  <c r="S249" i="54"/>
  <c r="R249" i="54"/>
  <c r="Q249" i="54"/>
  <c r="P249" i="54"/>
  <c r="O249" i="54"/>
  <c r="N249" i="54"/>
  <c r="N248" i="54" s="1"/>
  <c r="M249" i="54"/>
  <c r="M248" i="54" s="1"/>
  <c r="L249" i="54"/>
  <c r="L248" i="54" s="1"/>
  <c r="K249" i="54"/>
  <c r="K248" i="54" s="1"/>
  <c r="J249" i="54"/>
  <c r="J248" i="54" s="1"/>
  <c r="I249" i="54"/>
  <c r="I248" i="54" s="1"/>
  <c r="H249" i="54"/>
  <c r="P248" i="54"/>
  <c r="O248" i="54"/>
  <c r="H248" i="54"/>
  <c r="Y246" i="54"/>
  <c r="X246" i="54"/>
  <c r="W246" i="54"/>
  <c r="V246" i="54"/>
  <c r="U246" i="54"/>
  <c r="T246" i="54"/>
  <c r="S246" i="54"/>
  <c r="R246" i="54"/>
  <c r="Q246" i="54"/>
  <c r="P246" i="54"/>
  <c r="O246" i="54"/>
  <c r="N246" i="54"/>
  <c r="M246" i="54"/>
  <c r="L246" i="54"/>
  <c r="K246" i="54"/>
  <c r="J246" i="54"/>
  <c r="I246" i="54"/>
  <c r="H246" i="54"/>
  <c r="Y244" i="54"/>
  <c r="X244" i="54"/>
  <c r="W244" i="54"/>
  <c r="V244" i="54"/>
  <c r="U244" i="54"/>
  <c r="T244" i="54"/>
  <c r="T241" i="54" s="1"/>
  <c r="S244" i="54"/>
  <c r="S241" i="54" s="1"/>
  <c r="S229" i="54" s="1"/>
  <c r="R244" i="54"/>
  <c r="Q244" i="54"/>
  <c r="P244" i="54"/>
  <c r="O244" i="54"/>
  <c r="N244" i="54"/>
  <c r="M244" i="54"/>
  <c r="L244" i="54"/>
  <c r="K244" i="54"/>
  <c r="J244" i="54"/>
  <c r="I244" i="54"/>
  <c r="H244" i="54"/>
  <c r="Y242" i="54"/>
  <c r="Y241" i="54" s="1"/>
  <c r="Y229" i="54" s="1"/>
  <c r="X242" i="54"/>
  <c r="X241" i="54" s="1"/>
  <c r="W242" i="54"/>
  <c r="W241" i="54" s="1"/>
  <c r="V242" i="54"/>
  <c r="V241" i="54" s="1"/>
  <c r="U242" i="54"/>
  <c r="U241" i="54" s="1"/>
  <c r="T242" i="54"/>
  <c r="S242" i="54"/>
  <c r="R242" i="54"/>
  <c r="Q242" i="54"/>
  <c r="P242" i="54"/>
  <c r="O242" i="54"/>
  <c r="N242" i="54"/>
  <c r="M242" i="54"/>
  <c r="M241" i="54" s="1"/>
  <c r="M229" i="54" s="1"/>
  <c r="L242" i="54"/>
  <c r="L241" i="54" s="1"/>
  <c r="K242" i="54"/>
  <c r="K241" i="54" s="1"/>
  <c r="J242" i="54"/>
  <c r="J241" i="54" s="1"/>
  <c r="I242" i="54"/>
  <c r="I241" i="54" s="1"/>
  <c r="H242" i="54"/>
  <c r="R241" i="54"/>
  <c r="Q241" i="54"/>
  <c r="P241" i="54"/>
  <c r="O241" i="54"/>
  <c r="N241" i="54"/>
  <c r="N229" i="54" s="1"/>
  <c r="Y240" i="54"/>
  <c r="Y238" i="54" s="1"/>
  <c r="W240" i="54"/>
  <c r="W238" i="54" s="1"/>
  <c r="U240" i="54"/>
  <c r="S240" i="54"/>
  <c r="Q240" i="54"/>
  <c r="O240" i="54"/>
  <c r="O238" i="54" s="1"/>
  <c r="O235" i="54" s="1"/>
  <c r="M240" i="54"/>
  <c r="K240" i="54"/>
  <c r="I240" i="54"/>
  <c r="Y239" i="54"/>
  <c r="W239" i="54"/>
  <c r="U239" i="54"/>
  <c r="S239" i="54"/>
  <c r="Q239" i="54"/>
  <c r="Q238" i="54" s="1"/>
  <c r="O239" i="54"/>
  <c r="M239" i="54"/>
  <c r="M238" i="54" s="1"/>
  <c r="M235" i="54" s="1"/>
  <c r="K239" i="54"/>
  <c r="K238" i="54" s="1"/>
  <c r="I239" i="54"/>
  <c r="I238" i="54" s="1"/>
  <c r="X238" i="54"/>
  <c r="V238" i="54"/>
  <c r="T238" i="54"/>
  <c r="S238" i="54"/>
  <c r="R238" i="54"/>
  <c r="P238" i="54"/>
  <c r="P235" i="54" s="1"/>
  <c r="N238" i="54"/>
  <c r="L238" i="54"/>
  <c r="J238" i="54"/>
  <c r="H238" i="54"/>
  <c r="Y237" i="54"/>
  <c r="Y236" i="54" s="1"/>
  <c r="W237" i="54"/>
  <c r="U237" i="54"/>
  <c r="U236" i="54" s="1"/>
  <c r="S237" i="54"/>
  <c r="S236" i="54" s="1"/>
  <c r="S235" i="54" s="1"/>
  <c r="Q237" i="54"/>
  <c r="Q236" i="54" s="1"/>
  <c r="O237" i="54"/>
  <c r="O236" i="54" s="1"/>
  <c r="M237" i="54"/>
  <c r="K237" i="54"/>
  <c r="I237" i="54"/>
  <c r="X236" i="54"/>
  <c r="W236" i="54"/>
  <c r="W235" i="54" s="1"/>
  <c r="V236" i="54"/>
  <c r="V235" i="54" s="1"/>
  <c r="T236" i="54"/>
  <c r="R236" i="54"/>
  <c r="P236" i="54"/>
  <c r="N236" i="54"/>
  <c r="M236" i="54"/>
  <c r="L236" i="54"/>
  <c r="K236" i="54"/>
  <c r="K235" i="54" s="1"/>
  <c r="J236" i="54"/>
  <c r="J235" i="54" s="1"/>
  <c r="I236" i="54"/>
  <c r="H236" i="54"/>
  <c r="H235" i="54" s="1"/>
  <c r="Y235" i="54"/>
  <c r="X235" i="54"/>
  <c r="N235" i="54"/>
  <c r="L235" i="54"/>
  <c r="Y234" i="54"/>
  <c r="W234" i="54"/>
  <c r="U234" i="54"/>
  <c r="S234" i="54"/>
  <c r="S231" i="54" s="1"/>
  <c r="S230" i="54" s="1"/>
  <c r="Q234" i="54"/>
  <c r="Q231" i="54" s="1"/>
  <c r="Q230" i="54" s="1"/>
  <c r="O234" i="54"/>
  <c r="M234" i="54"/>
  <c r="K234" i="54"/>
  <c r="I234" i="54"/>
  <c r="Y233" i="54"/>
  <c r="W233" i="54"/>
  <c r="U233" i="54"/>
  <c r="S233" i="54"/>
  <c r="Q233" i="54"/>
  <c r="O233" i="54"/>
  <c r="O231" i="54" s="1"/>
  <c r="O230" i="54" s="1"/>
  <c r="M233" i="54"/>
  <c r="K233" i="54"/>
  <c r="I233" i="54"/>
  <c r="Y232" i="54"/>
  <c r="W232" i="54"/>
  <c r="U232" i="54"/>
  <c r="S232" i="54"/>
  <c r="Q232" i="54"/>
  <c r="O232" i="54"/>
  <c r="M232" i="54"/>
  <c r="K232" i="54"/>
  <c r="I232" i="54"/>
  <c r="I231" i="54" s="1"/>
  <c r="I230" i="54" s="1"/>
  <c r="Y231" i="54"/>
  <c r="Y230" i="54" s="1"/>
  <c r="X231" i="54"/>
  <c r="X230" i="54" s="1"/>
  <c r="W231" i="54"/>
  <c r="W230" i="54" s="1"/>
  <c r="V231" i="54"/>
  <c r="V230" i="54" s="1"/>
  <c r="T231" i="54"/>
  <c r="T230" i="54" s="1"/>
  <c r="R231" i="54"/>
  <c r="P231" i="54"/>
  <c r="N231" i="54"/>
  <c r="N230" i="54" s="1"/>
  <c r="M231" i="54"/>
  <c r="M230" i="54" s="1"/>
  <c r="L231" i="54"/>
  <c r="L230" i="54" s="1"/>
  <c r="K231" i="54"/>
  <c r="K230" i="54" s="1"/>
  <c r="J231" i="54"/>
  <c r="J230" i="54" s="1"/>
  <c r="H231" i="54"/>
  <c r="R230" i="54"/>
  <c r="P230" i="54"/>
  <c r="H230" i="54"/>
  <c r="Y227" i="54"/>
  <c r="X227" i="54"/>
  <c r="W227" i="54"/>
  <c r="V227" i="54"/>
  <c r="U227" i="54"/>
  <c r="T227" i="54"/>
  <c r="S227" i="54"/>
  <c r="S226" i="54" s="1"/>
  <c r="R227" i="54"/>
  <c r="R226" i="54" s="1"/>
  <c r="Q227" i="54"/>
  <c r="Q226" i="54" s="1"/>
  <c r="P227" i="54"/>
  <c r="P226" i="54" s="1"/>
  <c r="O227" i="54"/>
  <c r="O226" i="54" s="1"/>
  <c r="N227" i="54"/>
  <c r="M227" i="54"/>
  <c r="L227" i="54"/>
  <c r="K227" i="54"/>
  <c r="J227" i="54"/>
  <c r="I227" i="54"/>
  <c r="H227" i="54"/>
  <c r="H226" i="54" s="1"/>
  <c r="Y226" i="54"/>
  <c r="X226" i="54"/>
  <c r="W226" i="54"/>
  <c r="V226" i="54"/>
  <c r="U226" i="54"/>
  <c r="T226" i="54"/>
  <c r="N226" i="54"/>
  <c r="M226" i="54"/>
  <c r="L226" i="54"/>
  <c r="K226" i="54"/>
  <c r="J226" i="54"/>
  <c r="I226" i="54"/>
  <c r="Y224" i="54"/>
  <c r="X224" i="54"/>
  <c r="W224" i="54"/>
  <c r="V224" i="54"/>
  <c r="U224" i="54"/>
  <c r="T224" i="54"/>
  <c r="S224" i="54"/>
  <c r="R224" i="54"/>
  <c r="Q224" i="54"/>
  <c r="P224" i="54"/>
  <c r="O224" i="54"/>
  <c r="N224" i="54"/>
  <c r="M224" i="54"/>
  <c r="L224" i="54"/>
  <c r="K224" i="54"/>
  <c r="J224" i="54"/>
  <c r="I224" i="54"/>
  <c r="H224" i="54"/>
  <c r="Y222" i="54"/>
  <c r="X222" i="54"/>
  <c r="W222" i="54"/>
  <c r="V222" i="54"/>
  <c r="U222" i="54"/>
  <c r="T222" i="54"/>
  <c r="S222" i="54"/>
  <c r="R222" i="54"/>
  <c r="Q222" i="54"/>
  <c r="P222" i="54"/>
  <c r="O222" i="54"/>
  <c r="N222" i="54"/>
  <c r="M222" i="54"/>
  <c r="L222" i="54"/>
  <c r="K222" i="54"/>
  <c r="J222" i="54"/>
  <c r="I222" i="54"/>
  <c r="H222" i="54"/>
  <c r="Y220" i="54"/>
  <c r="X220" i="54"/>
  <c r="W220" i="54"/>
  <c r="V220" i="54"/>
  <c r="U220" i="54"/>
  <c r="T220" i="54"/>
  <c r="T219" i="54" s="1"/>
  <c r="S220" i="54"/>
  <c r="S219" i="54" s="1"/>
  <c r="R220" i="54"/>
  <c r="R219" i="54" s="1"/>
  <c r="Q220" i="54"/>
  <c r="Q219" i="54" s="1"/>
  <c r="P220" i="54"/>
  <c r="P219" i="54" s="1"/>
  <c r="O220" i="54"/>
  <c r="O219" i="54" s="1"/>
  <c r="N220" i="54"/>
  <c r="M220" i="54"/>
  <c r="L220" i="54"/>
  <c r="K220" i="54"/>
  <c r="J220" i="54"/>
  <c r="I220" i="54"/>
  <c r="H220" i="54"/>
  <c r="Y219" i="54"/>
  <c r="X219" i="54"/>
  <c r="W219" i="54"/>
  <c r="V219" i="54"/>
  <c r="U219" i="54"/>
  <c r="N219" i="54"/>
  <c r="M219" i="54"/>
  <c r="L219" i="54"/>
  <c r="K219" i="54"/>
  <c r="J219" i="54"/>
  <c r="I219" i="54"/>
  <c r="H219" i="54"/>
  <c r="Y218" i="54"/>
  <c r="W218" i="54"/>
  <c r="U218" i="54"/>
  <c r="S218" i="54"/>
  <c r="Q218" i="54"/>
  <c r="O218" i="54"/>
  <c r="M218" i="54"/>
  <c r="M217" i="54" s="1"/>
  <c r="M216" i="54" s="1"/>
  <c r="K218" i="54"/>
  <c r="K217" i="54" s="1"/>
  <c r="K216" i="54" s="1"/>
  <c r="I218" i="54"/>
  <c r="I217" i="54" s="1"/>
  <c r="Y217" i="54"/>
  <c r="Y216" i="54" s="1"/>
  <c r="X217" i="54"/>
  <c r="X216" i="54" s="1"/>
  <c r="W217" i="54"/>
  <c r="W216" i="54" s="1"/>
  <c r="V217" i="54"/>
  <c r="U217" i="54"/>
  <c r="T217" i="54"/>
  <c r="S217" i="54"/>
  <c r="R217" i="54"/>
  <c r="Q217" i="54"/>
  <c r="P217" i="54"/>
  <c r="P216" i="54" s="1"/>
  <c r="O217" i="54"/>
  <c r="O216" i="54" s="1"/>
  <c r="N217" i="54"/>
  <c r="N216" i="54" s="1"/>
  <c r="L217" i="54"/>
  <c r="L216" i="54" s="1"/>
  <c r="J217" i="54"/>
  <c r="H217" i="54"/>
  <c r="V216" i="54"/>
  <c r="U216" i="54"/>
  <c r="T216" i="54"/>
  <c r="S216" i="54"/>
  <c r="R216" i="54"/>
  <c r="Q216" i="54"/>
  <c r="J216" i="54"/>
  <c r="I216" i="54"/>
  <c r="H216" i="54"/>
  <c r="Y215" i="54"/>
  <c r="W215" i="54"/>
  <c r="U215" i="54"/>
  <c r="U214" i="54" s="1"/>
  <c r="S215" i="54"/>
  <c r="Q215" i="54"/>
  <c r="O215" i="54"/>
  <c r="M215" i="54"/>
  <c r="K215" i="54"/>
  <c r="I215" i="54"/>
  <c r="I214" i="54" s="1"/>
  <c r="Y214" i="54"/>
  <c r="X214" i="54"/>
  <c r="W214" i="54"/>
  <c r="V214" i="54"/>
  <c r="T214" i="54"/>
  <c r="S214" i="54"/>
  <c r="R214" i="54"/>
  <c r="Q214" i="54"/>
  <c r="P214" i="54"/>
  <c r="O214" i="54"/>
  <c r="N214" i="54"/>
  <c r="N209" i="54" s="1"/>
  <c r="N208" i="54" s="1"/>
  <c r="M214" i="54"/>
  <c r="L214" i="54"/>
  <c r="K214" i="54"/>
  <c r="J214" i="54"/>
  <c r="H214" i="54"/>
  <c r="Y213" i="54"/>
  <c r="W213" i="54"/>
  <c r="U213" i="54"/>
  <c r="S213" i="54"/>
  <c r="Q213" i="54"/>
  <c r="O213" i="54"/>
  <c r="O212" i="54" s="1"/>
  <c r="M213" i="54"/>
  <c r="M212" i="54" s="1"/>
  <c r="K213" i="54"/>
  <c r="K212" i="54" s="1"/>
  <c r="I213" i="54"/>
  <c r="I212" i="54" s="1"/>
  <c r="Y212" i="54"/>
  <c r="X212" i="54"/>
  <c r="W212" i="54"/>
  <c r="V212" i="54"/>
  <c r="U212" i="54"/>
  <c r="T212" i="54"/>
  <c r="S212" i="54"/>
  <c r="R212" i="54"/>
  <c r="Q212" i="54"/>
  <c r="P212" i="54"/>
  <c r="N212" i="54"/>
  <c r="L212" i="54"/>
  <c r="L209" i="54" s="1"/>
  <c r="J212" i="54"/>
  <c r="H212" i="54"/>
  <c r="Y211" i="54"/>
  <c r="W211" i="54"/>
  <c r="U211" i="54"/>
  <c r="U210" i="54" s="1"/>
  <c r="S211" i="54"/>
  <c r="S210" i="54" s="1"/>
  <c r="S209" i="54" s="1"/>
  <c r="Q211" i="54"/>
  <c r="Q210" i="54" s="1"/>
  <c r="Q209" i="54" s="1"/>
  <c r="Q208" i="54" s="1"/>
  <c r="O211" i="54"/>
  <c r="M211" i="54"/>
  <c r="M210" i="54" s="1"/>
  <c r="M209" i="54" s="1"/>
  <c r="M208" i="54" s="1"/>
  <c r="K211" i="54"/>
  <c r="K210" i="54" s="1"/>
  <c r="I211" i="54"/>
  <c r="I210" i="54" s="1"/>
  <c r="I209" i="54" s="1"/>
  <c r="I208" i="54" s="1"/>
  <c r="Y210" i="54"/>
  <c r="X210" i="54"/>
  <c r="W210" i="54"/>
  <c r="V210" i="54"/>
  <c r="T210" i="54"/>
  <c r="R210" i="54"/>
  <c r="R209" i="54" s="1"/>
  <c r="P210" i="54"/>
  <c r="O210" i="54"/>
  <c r="N210" i="54"/>
  <c r="L210" i="54"/>
  <c r="J210" i="54"/>
  <c r="H210" i="54"/>
  <c r="Y209" i="54"/>
  <c r="X209" i="54"/>
  <c r="W209" i="54"/>
  <c r="W208" i="54" s="1"/>
  <c r="V209" i="54"/>
  <c r="V208" i="54" s="1"/>
  <c r="U209" i="54"/>
  <c r="U208" i="54" s="1"/>
  <c r="T209" i="54"/>
  <c r="J209" i="54"/>
  <c r="H209" i="54"/>
  <c r="Y206" i="54"/>
  <c r="Y205" i="54" s="1"/>
  <c r="X206" i="54"/>
  <c r="X205" i="54" s="1"/>
  <c r="W206" i="54"/>
  <c r="W205" i="54" s="1"/>
  <c r="V206" i="54"/>
  <c r="V205" i="54" s="1"/>
  <c r="U206" i="54"/>
  <c r="U205" i="54" s="1"/>
  <c r="T206" i="54"/>
  <c r="S206" i="54"/>
  <c r="R206" i="54"/>
  <c r="Q206" i="54"/>
  <c r="P206" i="54"/>
  <c r="O206" i="54"/>
  <c r="N206" i="54"/>
  <c r="M206" i="54"/>
  <c r="M205" i="54" s="1"/>
  <c r="L206" i="54"/>
  <c r="L205" i="54" s="1"/>
  <c r="K206" i="54"/>
  <c r="K205" i="54" s="1"/>
  <c r="J206" i="54"/>
  <c r="J205" i="54" s="1"/>
  <c r="I206" i="54"/>
  <c r="I205" i="54" s="1"/>
  <c r="H206" i="54"/>
  <c r="H205" i="54" s="1"/>
  <c r="T205" i="54"/>
  <c r="S205" i="54"/>
  <c r="R205" i="54"/>
  <c r="Q205" i="54"/>
  <c r="P205" i="54"/>
  <c r="O205" i="54"/>
  <c r="N205" i="54"/>
  <c r="Y203" i="54"/>
  <c r="Y202" i="54" s="1"/>
  <c r="X203" i="54"/>
  <c r="X202" i="54" s="1"/>
  <c r="X201" i="54" s="1"/>
  <c r="W203" i="54"/>
  <c r="W202" i="54" s="1"/>
  <c r="V203" i="54"/>
  <c r="V202" i="54" s="1"/>
  <c r="V201" i="54" s="1"/>
  <c r="U203" i="54"/>
  <c r="U202" i="54" s="1"/>
  <c r="T203" i="54"/>
  <c r="S203" i="54"/>
  <c r="R203" i="54"/>
  <c r="Q203" i="54"/>
  <c r="P203" i="54"/>
  <c r="O203" i="54"/>
  <c r="N203" i="54"/>
  <c r="N202" i="54" s="1"/>
  <c r="N201" i="54" s="1"/>
  <c r="M203" i="54"/>
  <c r="M202" i="54" s="1"/>
  <c r="M201" i="54" s="1"/>
  <c r="L203" i="54"/>
  <c r="L202" i="54" s="1"/>
  <c r="L201" i="54" s="1"/>
  <c r="K203" i="54"/>
  <c r="K202" i="54" s="1"/>
  <c r="K201" i="54" s="1"/>
  <c r="J203" i="54"/>
  <c r="J202" i="54" s="1"/>
  <c r="J201" i="54" s="1"/>
  <c r="I203" i="54"/>
  <c r="I202" i="54" s="1"/>
  <c r="H203" i="54"/>
  <c r="T202" i="54"/>
  <c r="S202" i="54"/>
  <c r="S201" i="54" s="1"/>
  <c r="R202" i="54"/>
  <c r="R201" i="54" s="1"/>
  <c r="Q202" i="54"/>
  <c r="P202" i="54"/>
  <c r="O202" i="54"/>
  <c r="O201" i="54" s="1"/>
  <c r="H202" i="54"/>
  <c r="H201" i="54" s="1"/>
  <c r="Y201" i="54"/>
  <c r="W201" i="54"/>
  <c r="U201" i="54"/>
  <c r="T201" i="54"/>
  <c r="I201" i="54"/>
  <c r="Y199" i="54"/>
  <c r="X199" i="54"/>
  <c r="W199" i="54"/>
  <c r="V199" i="54"/>
  <c r="U199" i="54"/>
  <c r="T199" i="54"/>
  <c r="S199" i="54"/>
  <c r="S198" i="54" s="1"/>
  <c r="R199" i="54"/>
  <c r="R198" i="54" s="1"/>
  <c r="Q199" i="54"/>
  <c r="Q198" i="54" s="1"/>
  <c r="P199" i="54"/>
  <c r="P198" i="54" s="1"/>
  <c r="O199" i="54"/>
  <c r="O198" i="54" s="1"/>
  <c r="N199" i="54"/>
  <c r="M199" i="54"/>
  <c r="L199" i="54"/>
  <c r="K199" i="54"/>
  <c r="J199" i="54"/>
  <c r="I199" i="54"/>
  <c r="H199" i="54"/>
  <c r="H198" i="54" s="1"/>
  <c r="Y198" i="54"/>
  <c r="X198" i="54"/>
  <c r="W198" i="54"/>
  <c r="V198" i="54"/>
  <c r="U198" i="54"/>
  <c r="T198" i="54"/>
  <c r="N198" i="54"/>
  <c r="M198" i="54"/>
  <c r="L198" i="54"/>
  <c r="K198" i="54"/>
  <c r="J198" i="54"/>
  <c r="I198" i="54"/>
  <c r="Y196" i="54"/>
  <c r="X196" i="54"/>
  <c r="W196" i="54"/>
  <c r="V196" i="54"/>
  <c r="U196" i="54"/>
  <c r="T196" i="54"/>
  <c r="S196" i="54"/>
  <c r="R196" i="54"/>
  <c r="Q196" i="54"/>
  <c r="P196" i="54"/>
  <c r="O196" i="54"/>
  <c r="N196" i="54"/>
  <c r="M196" i="54"/>
  <c r="L196" i="54"/>
  <c r="K196" i="54"/>
  <c r="J196" i="54"/>
  <c r="I196" i="54"/>
  <c r="H196" i="54"/>
  <c r="Y193" i="54"/>
  <c r="X193" i="54"/>
  <c r="W193" i="54"/>
  <c r="V193" i="54"/>
  <c r="U193" i="54"/>
  <c r="T193" i="54"/>
  <c r="S193" i="54"/>
  <c r="R193" i="54"/>
  <c r="Q193" i="54"/>
  <c r="P193" i="54"/>
  <c r="O193" i="54"/>
  <c r="N193" i="54"/>
  <c r="M193" i="54"/>
  <c r="L193" i="54"/>
  <c r="K193" i="54"/>
  <c r="J193" i="54"/>
  <c r="I193" i="54"/>
  <c r="H193" i="54"/>
  <c r="Y191" i="54"/>
  <c r="X191" i="54"/>
  <c r="W191" i="54"/>
  <c r="V191" i="54"/>
  <c r="U191" i="54"/>
  <c r="T191" i="54"/>
  <c r="T186" i="54" s="1"/>
  <c r="S191" i="54"/>
  <c r="S186" i="54" s="1"/>
  <c r="R191" i="54"/>
  <c r="R186" i="54" s="1"/>
  <c r="Q191" i="54"/>
  <c r="Q186" i="54" s="1"/>
  <c r="P191" i="54"/>
  <c r="P186" i="54" s="1"/>
  <c r="O191" i="54"/>
  <c r="N191" i="54"/>
  <c r="M191" i="54"/>
  <c r="L191" i="54"/>
  <c r="K191" i="54"/>
  <c r="J191" i="54"/>
  <c r="I191" i="54"/>
  <c r="H191" i="54"/>
  <c r="H186" i="54" s="1"/>
  <c r="Y187" i="54"/>
  <c r="Y186" i="54" s="1"/>
  <c r="X187" i="54"/>
  <c r="X186" i="54" s="1"/>
  <c r="W187" i="54"/>
  <c r="W186" i="54" s="1"/>
  <c r="V187" i="54"/>
  <c r="V186" i="54" s="1"/>
  <c r="U187" i="54"/>
  <c r="U186" i="54" s="1"/>
  <c r="T187" i="54"/>
  <c r="S187" i="54"/>
  <c r="R187" i="54"/>
  <c r="Q187" i="54"/>
  <c r="P187" i="54"/>
  <c r="O187" i="54"/>
  <c r="N187" i="54"/>
  <c r="N186" i="54" s="1"/>
  <c r="M187" i="54"/>
  <c r="M186" i="54" s="1"/>
  <c r="L187" i="54"/>
  <c r="L186" i="54" s="1"/>
  <c r="K187" i="54"/>
  <c r="K186" i="54" s="1"/>
  <c r="J187" i="54"/>
  <c r="J186" i="54" s="1"/>
  <c r="I187" i="54"/>
  <c r="I186" i="54" s="1"/>
  <c r="H187" i="54"/>
  <c r="O186" i="54"/>
  <c r="Y184" i="54"/>
  <c r="X184" i="54"/>
  <c r="W184" i="54"/>
  <c r="V184" i="54"/>
  <c r="U184" i="54"/>
  <c r="T184" i="54"/>
  <c r="S184" i="54"/>
  <c r="R184" i="54"/>
  <c r="Q184" i="54"/>
  <c r="P184" i="54"/>
  <c r="O184" i="54"/>
  <c r="N184" i="54"/>
  <c r="M184" i="54"/>
  <c r="L184" i="54"/>
  <c r="K184" i="54"/>
  <c r="J184" i="54"/>
  <c r="I184" i="54"/>
  <c r="H184" i="54"/>
  <c r="Y182" i="54"/>
  <c r="X182" i="54"/>
  <c r="W182" i="54"/>
  <c r="V182" i="54"/>
  <c r="U182" i="54"/>
  <c r="T182" i="54"/>
  <c r="S182" i="54"/>
  <c r="R182" i="54"/>
  <c r="Q182" i="54"/>
  <c r="P182" i="54"/>
  <c r="O182" i="54"/>
  <c r="N182" i="54"/>
  <c r="M182" i="54"/>
  <c r="M179" i="54" s="1"/>
  <c r="L182" i="54"/>
  <c r="L179" i="54" s="1"/>
  <c r="K182" i="54"/>
  <c r="K179" i="54" s="1"/>
  <c r="J182" i="54"/>
  <c r="J179" i="54" s="1"/>
  <c r="I182" i="54"/>
  <c r="H182" i="54"/>
  <c r="Y180" i="54"/>
  <c r="X180" i="54"/>
  <c r="W180" i="54"/>
  <c r="V180" i="54"/>
  <c r="U180" i="54"/>
  <c r="U179" i="54" s="1"/>
  <c r="T180" i="54"/>
  <c r="T179" i="54" s="1"/>
  <c r="S180" i="54"/>
  <c r="S179" i="54" s="1"/>
  <c r="R180" i="54"/>
  <c r="R179" i="54" s="1"/>
  <c r="Q180" i="54"/>
  <c r="P180" i="54"/>
  <c r="O180" i="54"/>
  <c r="N180" i="54"/>
  <c r="M180" i="54"/>
  <c r="L180" i="54"/>
  <c r="K180" i="54"/>
  <c r="J180" i="54"/>
  <c r="I180" i="54"/>
  <c r="I179" i="54" s="1"/>
  <c r="H180" i="54"/>
  <c r="H179" i="54" s="1"/>
  <c r="Y179" i="54"/>
  <c r="X179" i="54"/>
  <c r="W179" i="54"/>
  <c r="V179" i="54"/>
  <c r="Q179" i="54"/>
  <c r="P179" i="54"/>
  <c r="O179" i="54"/>
  <c r="N179" i="54"/>
  <c r="Y177" i="54"/>
  <c r="X177" i="54"/>
  <c r="W177" i="54"/>
  <c r="W176" i="54" s="1"/>
  <c r="V177" i="54"/>
  <c r="V176" i="54" s="1"/>
  <c r="U177" i="54"/>
  <c r="U176" i="54" s="1"/>
  <c r="T177" i="54"/>
  <c r="T176" i="54" s="1"/>
  <c r="S177" i="54"/>
  <c r="S176" i="54" s="1"/>
  <c r="R177" i="54"/>
  <c r="R176" i="54" s="1"/>
  <c r="Q177" i="54"/>
  <c r="P177" i="54"/>
  <c r="O177" i="54"/>
  <c r="N177" i="54"/>
  <c r="M177" i="54"/>
  <c r="L177" i="54"/>
  <c r="K177" i="54"/>
  <c r="J177" i="54"/>
  <c r="I177" i="54"/>
  <c r="I176" i="54" s="1"/>
  <c r="H177" i="54"/>
  <c r="H176" i="54" s="1"/>
  <c r="Y176" i="54"/>
  <c r="X176" i="54"/>
  <c r="Q176" i="54"/>
  <c r="P176" i="54"/>
  <c r="O176" i="54"/>
  <c r="N176" i="54"/>
  <c r="M176" i="54"/>
  <c r="L176" i="54"/>
  <c r="K176" i="54"/>
  <c r="J176" i="54"/>
  <c r="Y174" i="54"/>
  <c r="X174" i="54"/>
  <c r="W174" i="54"/>
  <c r="V174" i="54"/>
  <c r="U174" i="54"/>
  <c r="U173" i="54" s="1"/>
  <c r="T174" i="54"/>
  <c r="T173" i="54" s="1"/>
  <c r="S174" i="54"/>
  <c r="S173" i="54" s="1"/>
  <c r="R174" i="54"/>
  <c r="R173" i="54" s="1"/>
  <c r="Q174" i="54"/>
  <c r="P174" i="54"/>
  <c r="O174" i="54"/>
  <c r="N174" i="54"/>
  <c r="M174" i="54"/>
  <c r="L174" i="54"/>
  <c r="K174" i="54"/>
  <c r="J174" i="54"/>
  <c r="I174" i="54"/>
  <c r="I173" i="54" s="1"/>
  <c r="H174" i="54"/>
  <c r="H173" i="54" s="1"/>
  <c r="Y173" i="54"/>
  <c r="X173" i="54"/>
  <c r="W173" i="54"/>
  <c r="V173" i="54"/>
  <c r="Q173" i="54"/>
  <c r="P173" i="54"/>
  <c r="O173" i="54"/>
  <c r="N173" i="54"/>
  <c r="M173" i="54"/>
  <c r="L173" i="54"/>
  <c r="K173" i="54"/>
  <c r="J173" i="54"/>
  <c r="Y171" i="54"/>
  <c r="X171" i="54"/>
  <c r="W171" i="54"/>
  <c r="V171" i="54"/>
  <c r="U171" i="54"/>
  <c r="T171" i="54"/>
  <c r="S171" i="54"/>
  <c r="R171" i="54"/>
  <c r="Q171" i="54"/>
  <c r="P171" i="54"/>
  <c r="O171" i="54"/>
  <c r="N171" i="54"/>
  <c r="M171" i="54"/>
  <c r="L171" i="54"/>
  <c r="K171" i="54"/>
  <c r="J171" i="54"/>
  <c r="I171" i="54"/>
  <c r="H171" i="54"/>
  <c r="Y168" i="54"/>
  <c r="Y164" i="54" s="1"/>
  <c r="X168" i="54"/>
  <c r="W168" i="54"/>
  <c r="V168" i="54"/>
  <c r="U168" i="54"/>
  <c r="T168" i="54"/>
  <c r="S168" i="54"/>
  <c r="R168" i="54"/>
  <c r="Q168" i="54"/>
  <c r="Q164" i="54" s="1"/>
  <c r="P168" i="54"/>
  <c r="P164" i="54" s="1"/>
  <c r="O168" i="54"/>
  <c r="O164" i="54" s="1"/>
  <c r="N168" i="54"/>
  <c r="N164" i="54" s="1"/>
  <c r="M168" i="54"/>
  <c r="M164" i="54" s="1"/>
  <c r="L168" i="54"/>
  <c r="L164" i="54" s="1"/>
  <c r="K168" i="54"/>
  <c r="J168" i="54"/>
  <c r="I168" i="54"/>
  <c r="H168" i="54"/>
  <c r="Y165" i="54"/>
  <c r="X165" i="54"/>
  <c r="W165" i="54"/>
  <c r="W164" i="54" s="1"/>
  <c r="V165" i="54"/>
  <c r="V164" i="54" s="1"/>
  <c r="U165" i="54"/>
  <c r="U164" i="54" s="1"/>
  <c r="T165" i="54"/>
  <c r="T164" i="54" s="1"/>
  <c r="S165" i="54"/>
  <c r="S164" i="54" s="1"/>
  <c r="S156" i="54" s="1"/>
  <c r="R165" i="54"/>
  <c r="R164" i="54" s="1"/>
  <c r="R156" i="54" s="1"/>
  <c r="Q165" i="54"/>
  <c r="P165" i="54"/>
  <c r="O165" i="54"/>
  <c r="N165" i="54"/>
  <c r="M165" i="54"/>
  <c r="L165" i="54"/>
  <c r="K165" i="54"/>
  <c r="J165" i="54"/>
  <c r="I165" i="54"/>
  <c r="I164" i="54" s="1"/>
  <c r="H165" i="54"/>
  <c r="H164" i="54" s="1"/>
  <c r="X164" i="54"/>
  <c r="K164" i="54"/>
  <c r="J164" i="54"/>
  <c r="Y162" i="54"/>
  <c r="X162" i="54"/>
  <c r="W162" i="54"/>
  <c r="V162" i="54"/>
  <c r="U162" i="54"/>
  <c r="T162" i="54"/>
  <c r="S162" i="54"/>
  <c r="R162" i="54"/>
  <c r="Q162" i="54"/>
  <c r="P162" i="54"/>
  <c r="O162" i="54"/>
  <c r="N162" i="54"/>
  <c r="M162" i="54"/>
  <c r="L162" i="54"/>
  <c r="K162" i="54"/>
  <c r="J162" i="54"/>
  <c r="I162" i="54"/>
  <c r="H162" i="54"/>
  <c r="Y160" i="54"/>
  <c r="X160" i="54"/>
  <c r="W160" i="54"/>
  <c r="V160" i="54"/>
  <c r="U160" i="54"/>
  <c r="T160" i="54"/>
  <c r="S160" i="54"/>
  <c r="R160" i="54"/>
  <c r="Q160" i="54"/>
  <c r="P160" i="54"/>
  <c r="O160" i="54"/>
  <c r="N160" i="54"/>
  <c r="M160" i="54"/>
  <c r="M157" i="54" s="1"/>
  <c r="L160" i="54"/>
  <c r="L157" i="54" s="1"/>
  <c r="K160" i="54"/>
  <c r="K157" i="54" s="1"/>
  <c r="J160" i="54"/>
  <c r="J157" i="54" s="1"/>
  <c r="I160" i="54"/>
  <c r="H160" i="54"/>
  <c r="Y158" i="54"/>
  <c r="X158" i="54"/>
  <c r="W158" i="54"/>
  <c r="V158" i="54"/>
  <c r="U158" i="54"/>
  <c r="U157" i="54" s="1"/>
  <c r="T158" i="54"/>
  <c r="T157" i="54" s="1"/>
  <c r="S158" i="54"/>
  <c r="S157" i="54" s="1"/>
  <c r="R158" i="54"/>
  <c r="R157" i="54" s="1"/>
  <c r="Q158" i="54"/>
  <c r="P158" i="54"/>
  <c r="O158" i="54"/>
  <c r="N158" i="54"/>
  <c r="M158" i="54"/>
  <c r="L158" i="54"/>
  <c r="K158" i="54"/>
  <c r="J158" i="54"/>
  <c r="I158" i="54"/>
  <c r="I157" i="54" s="1"/>
  <c r="H158" i="54"/>
  <c r="H157" i="54" s="1"/>
  <c r="Y157" i="54"/>
  <c r="X157" i="54"/>
  <c r="W157" i="54"/>
  <c r="W156" i="54" s="1"/>
  <c r="V157" i="54"/>
  <c r="V156" i="54" s="1"/>
  <c r="Q157" i="54"/>
  <c r="Q156" i="54" s="1"/>
  <c r="P157" i="54"/>
  <c r="P156" i="54" s="1"/>
  <c r="O157" i="54"/>
  <c r="N157" i="54"/>
  <c r="Y154" i="54"/>
  <c r="Y153" i="54" s="1"/>
  <c r="X154" i="54"/>
  <c r="X153" i="54" s="1"/>
  <c r="W154" i="54"/>
  <c r="V154" i="54"/>
  <c r="U154" i="54"/>
  <c r="T154" i="54"/>
  <c r="S154" i="54"/>
  <c r="R154" i="54"/>
  <c r="Q154" i="54"/>
  <c r="P154" i="54"/>
  <c r="O154" i="54"/>
  <c r="O153" i="54" s="1"/>
  <c r="N154" i="54"/>
  <c r="N153" i="54" s="1"/>
  <c r="M154" i="54"/>
  <c r="M153" i="54" s="1"/>
  <c r="L154" i="54"/>
  <c r="L153" i="54" s="1"/>
  <c r="K154" i="54"/>
  <c r="J154" i="54"/>
  <c r="J153" i="54" s="1"/>
  <c r="I154" i="54"/>
  <c r="H154" i="54"/>
  <c r="W153" i="54"/>
  <c r="V153" i="54"/>
  <c r="U153" i="54"/>
  <c r="T153" i="54"/>
  <c r="S153" i="54"/>
  <c r="R153" i="54"/>
  <c r="Q153" i="54"/>
  <c r="P153" i="54"/>
  <c r="K153" i="54"/>
  <c r="I153" i="54"/>
  <c r="H153" i="54"/>
  <c r="Y151" i="54"/>
  <c r="X151" i="54"/>
  <c r="W151" i="54"/>
  <c r="V151" i="54"/>
  <c r="U151" i="54"/>
  <c r="T151" i="54"/>
  <c r="S151" i="54"/>
  <c r="R151" i="54"/>
  <c r="Q151" i="54"/>
  <c r="P151" i="54"/>
  <c r="O151" i="54"/>
  <c r="N151" i="54"/>
  <c r="M151" i="54"/>
  <c r="L151" i="54"/>
  <c r="K151" i="54"/>
  <c r="J151" i="54"/>
  <c r="I151" i="54"/>
  <c r="H151" i="54"/>
  <c r="Y148" i="54"/>
  <c r="X148" i="54"/>
  <c r="W148" i="54"/>
  <c r="V148" i="54"/>
  <c r="U148" i="54"/>
  <c r="T148" i="54"/>
  <c r="S148" i="54"/>
  <c r="R148" i="54"/>
  <c r="Q148" i="54"/>
  <c r="P148" i="54"/>
  <c r="O148" i="54"/>
  <c r="N148" i="54"/>
  <c r="M148" i="54"/>
  <c r="L148" i="54"/>
  <c r="K148" i="54"/>
  <c r="J148" i="54"/>
  <c r="I148" i="54"/>
  <c r="H148" i="54"/>
  <c r="Y146" i="54"/>
  <c r="X146" i="54"/>
  <c r="W146" i="54"/>
  <c r="V146" i="54"/>
  <c r="U146" i="54"/>
  <c r="T146" i="54"/>
  <c r="S146" i="54"/>
  <c r="R146" i="54"/>
  <c r="Q146" i="54"/>
  <c r="Q141" i="54" s="1"/>
  <c r="P146" i="54"/>
  <c r="P141" i="54" s="1"/>
  <c r="O146" i="54"/>
  <c r="O141" i="54" s="1"/>
  <c r="N146" i="54"/>
  <c r="N141" i="54" s="1"/>
  <c r="M146" i="54"/>
  <c r="M141" i="54" s="1"/>
  <c r="L146" i="54"/>
  <c r="L141" i="54" s="1"/>
  <c r="K146" i="54"/>
  <c r="J146" i="54"/>
  <c r="I146" i="54"/>
  <c r="H146" i="54"/>
  <c r="Y142" i="54"/>
  <c r="X142" i="54"/>
  <c r="W142" i="54"/>
  <c r="W141" i="54" s="1"/>
  <c r="V142" i="54"/>
  <c r="V141" i="54" s="1"/>
  <c r="U142" i="54"/>
  <c r="U141" i="54" s="1"/>
  <c r="T142" i="54"/>
  <c r="T141" i="54" s="1"/>
  <c r="S142" i="54"/>
  <c r="S141" i="54" s="1"/>
  <c r="R142" i="54"/>
  <c r="R141" i="54" s="1"/>
  <c r="Q142" i="54"/>
  <c r="P142" i="54"/>
  <c r="O142" i="54"/>
  <c r="N142" i="54"/>
  <c r="M142" i="54"/>
  <c r="L142" i="54"/>
  <c r="K142" i="54"/>
  <c r="J142" i="54"/>
  <c r="I142" i="54"/>
  <c r="I141" i="54" s="1"/>
  <c r="H142" i="54"/>
  <c r="H141" i="54" s="1"/>
  <c r="Y141" i="54"/>
  <c r="X141" i="54"/>
  <c r="K141" i="54"/>
  <c r="J141" i="54"/>
  <c r="Y139" i="54"/>
  <c r="X139" i="54"/>
  <c r="W139" i="54"/>
  <c r="V139" i="54"/>
  <c r="U139" i="54"/>
  <c r="T139" i="54"/>
  <c r="S139" i="54"/>
  <c r="R139" i="54"/>
  <c r="Q139" i="54"/>
  <c r="P139" i="54"/>
  <c r="O139" i="54"/>
  <c r="N139" i="54"/>
  <c r="M139" i="54"/>
  <c r="L139" i="54"/>
  <c r="K139" i="54"/>
  <c r="J139" i="54"/>
  <c r="I139" i="54"/>
  <c r="H139" i="54"/>
  <c r="Y137" i="54"/>
  <c r="X137" i="54"/>
  <c r="W137" i="54"/>
  <c r="V137" i="54"/>
  <c r="U137" i="54"/>
  <c r="T137" i="54"/>
  <c r="S137" i="54"/>
  <c r="R137" i="54"/>
  <c r="Q137" i="54"/>
  <c r="P137" i="54"/>
  <c r="O137" i="54"/>
  <c r="N137" i="54"/>
  <c r="M137" i="54"/>
  <c r="M134" i="54" s="1"/>
  <c r="L137" i="54"/>
  <c r="L134" i="54" s="1"/>
  <c r="K137" i="54"/>
  <c r="K134" i="54" s="1"/>
  <c r="J137" i="54"/>
  <c r="J134" i="54" s="1"/>
  <c r="I137" i="54"/>
  <c r="H137" i="54"/>
  <c r="Y135" i="54"/>
  <c r="X135" i="54"/>
  <c r="W135" i="54"/>
  <c r="V135" i="54"/>
  <c r="U135" i="54"/>
  <c r="U134" i="54" s="1"/>
  <c r="T135" i="54"/>
  <c r="T134" i="54" s="1"/>
  <c r="S135" i="54"/>
  <c r="S134" i="54" s="1"/>
  <c r="R135" i="54"/>
  <c r="R134" i="54" s="1"/>
  <c r="Q135" i="54"/>
  <c r="P135" i="54"/>
  <c r="O135" i="54"/>
  <c r="N135" i="54"/>
  <c r="M135" i="54"/>
  <c r="L135" i="54"/>
  <c r="K135" i="54"/>
  <c r="J135" i="54"/>
  <c r="I135" i="54"/>
  <c r="I134" i="54" s="1"/>
  <c r="H135" i="54"/>
  <c r="H134" i="54" s="1"/>
  <c r="Y134" i="54"/>
  <c r="X134" i="54"/>
  <c r="W134" i="54"/>
  <c r="V134" i="54"/>
  <c r="Q134" i="54"/>
  <c r="P134" i="54"/>
  <c r="O134" i="54"/>
  <c r="N134" i="54"/>
  <c r="N111" i="54" s="1"/>
  <c r="Y132" i="54"/>
  <c r="X132" i="54"/>
  <c r="W132" i="54"/>
  <c r="W131" i="54" s="1"/>
  <c r="V132" i="54"/>
  <c r="V131" i="54" s="1"/>
  <c r="U132" i="54"/>
  <c r="U131" i="54" s="1"/>
  <c r="T132" i="54"/>
  <c r="T131" i="54" s="1"/>
  <c r="S132" i="54"/>
  <c r="S131" i="54" s="1"/>
  <c r="R132" i="54"/>
  <c r="R131" i="54" s="1"/>
  <c r="Q132" i="54"/>
  <c r="P132" i="54"/>
  <c r="O132" i="54"/>
  <c r="N132" i="54"/>
  <c r="M132" i="54"/>
  <c r="L132" i="54"/>
  <c r="K132" i="54"/>
  <c r="J132" i="54"/>
  <c r="I132" i="54"/>
  <c r="I131" i="54" s="1"/>
  <c r="H132" i="54"/>
  <c r="H131" i="54" s="1"/>
  <c r="Y131" i="54"/>
  <c r="X131" i="54"/>
  <c r="Q131" i="54"/>
  <c r="P131" i="54"/>
  <c r="O131" i="54"/>
  <c r="N131" i="54"/>
  <c r="M131" i="54"/>
  <c r="L131" i="54"/>
  <c r="K131" i="54"/>
  <c r="J131" i="54"/>
  <c r="Y129" i="54"/>
  <c r="X129" i="54"/>
  <c r="W129" i="54"/>
  <c r="V129" i="54"/>
  <c r="U129" i="54"/>
  <c r="T129" i="54"/>
  <c r="S129" i="54"/>
  <c r="R129" i="54"/>
  <c r="Q129" i="54"/>
  <c r="P129" i="54"/>
  <c r="O129" i="54"/>
  <c r="N129" i="54"/>
  <c r="M129" i="54"/>
  <c r="L129" i="54"/>
  <c r="K129" i="54"/>
  <c r="J129" i="54"/>
  <c r="I129" i="54"/>
  <c r="H129" i="54"/>
  <c r="Y125" i="54"/>
  <c r="X125" i="54"/>
  <c r="W125" i="54"/>
  <c r="V125" i="54"/>
  <c r="U125" i="54"/>
  <c r="T125" i="54"/>
  <c r="S125" i="54"/>
  <c r="R125" i="54"/>
  <c r="Q125" i="54"/>
  <c r="P125" i="54"/>
  <c r="O125" i="54"/>
  <c r="N125" i="54"/>
  <c r="M125" i="54"/>
  <c r="L125" i="54"/>
  <c r="K125" i="54"/>
  <c r="J125" i="54"/>
  <c r="I125" i="54"/>
  <c r="H125" i="54"/>
  <c r="Y123" i="54"/>
  <c r="X123" i="54"/>
  <c r="W123" i="54"/>
  <c r="V123" i="54"/>
  <c r="U123" i="54"/>
  <c r="U119" i="54" s="1"/>
  <c r="T123" i="54"/>
  <c r="T119" i="54" s="1"/>
  <c r="S123" i="54"/>
  <c r="S119" i="54" s="1"/>
  <c r="R123" i="54"/>
  <c r="R119" i="54" s="1"/>
  <c r="Q123" i="54"/>
  <c r="Q119" i="54" s="1"/>
  <c r="P123" i="54"/>
  <c r="P119" i="54" s="1"/>
  <c r="O123" i="54"/>
  <c r="N123" i="54"/>
  <c r="M123" i="54"/>
  <c r="L123" i="54"/>
  <c r="K123" i="54"/>
  <c r="J123" i="54"/>
  <c r="I123" i="54"/>
  <c r="H123" i="54"/>
  <c r="Y120" i="54"/>
  <c r="Y119" i="54" s="1"/>
  <c r="X120" i="54"/>
  <c r="X119" i="54" s="1"/>
  <c r="W120" i="54"/>
  <c r="V120" i="54"/>
  <c r="U120" i="54"/>
  <c r="T120" i="54"/>
  <c r="S120" i="54"/>
  <c r="R120" i="54"/>
  <c r="Q120" i="54"/>
  <c r="P120" i="54"/>
  <c r="O120" i="54"/>
  <c r="O119" i="54" s="1"/>
  <c r="N120" i="54"/>
  <c r="N119" i="54" s="1"/>
  <c r="M120" i="54"/>
  <c r="M119" i="54" s="1"/>
  <c r="L120" i="54"/>
  <c r="L119" i="54" s="1"/>
  <c r="K120" i="54"/>
  <c r="K119" i="54" s="1"/>
  <c r="J120" i="54"/>
  <c r="I120" i="54"/>
  <c r="H120" i="54"/>
  <c r="W119" i="54"/>
  <c r="V119" i="54"/>
  <c r="J119" i="54"/>
  <c r="I119" i="54"/>
  <c r="H119" i="54"/>
  <c r="Y117" i="54"/>
  <c r="X117" i="54"/>
  <c r="W117" i="54"/>
  <c r="V117" i="54"/>
  <c r="U117" i="54"/>
  <c r="T117" i="54"/>
  <c r="S117" i="54"/>
  <c r="R117" i="54"/>
  <c r="Q117" i="54"/>
  <c r="P117" i="54"/>
  <c r="O117" i="54"/>
  <c r="N117" i="54"/>
  <c r="M117" i="54"/>
  <c r="L117" i="54"/>
  <c r="K117" i="54"/>
  <c r="J117" i="54"/>
  <c r="I117" i="54"/>
  <c r="H117" i="54"/>
  <c r="Y115" i="54"/>
  <c r="X115" i="54"/>
  <c r="W115" i="54"/>
  <c r="W112" i="54" s="1"/>
  <c r="W111" i="54" s="1"/>
  <c r="V115" i="54"/>
  <c r="V112" i="54" s="1"/>
  <c r="V111" i="54" s="1"/>
  <c r="U115" i="54"/>
  <c r="U112" i="54" s="1"/>
  <c r="T115" i="54"/>
  <c r="T112" i="54" s="1"/>
  <c r="S115" i="54"/>
  <c r="R115" i="54"/>
  <c r="Q115" i="54"/>
  <c r="P115" i="54"/>
  <c r="O115" i="54"/>
  <c r="N115" i="54"/>
  <c r="M115" i="54"/>
  <c r="L115" i="54"/>
  <c r="K115" i="54"/>
  <c r="K112" i="54" s="1"/>
  <c r="J115" i="54"/>
  <c r="J112" i="54" s="1"/>
  <c r="J111" i="54" s="1"/>
  <c r="I115" i="54"/>
  <c r="I112" i="54" s="1"/>
  <c r="H115" i="54"/>
  <c r="H112" i="54" s="1"/>
  <c r="Y113" i="54"/>
  <c r="Y112" i="54" s="1"/>
  <c r="X113" i="54"/>
  <c r="X112" i="54" s="1"/>
  <c r="X111" i="54" s="1"/>
  <c r="W113" i="54"/>
  <c r="V113" i="54"/>
  <c r="U113" i="54"/>
  <c r="T113" i="54"/>
  <c r="S113" i="54"/>
  <c r="R113" i="54"/>
  <c r="Q113" i="54"/>
  <c r="P113" i="54"/>
  <c r="O113" i="54"/>
  <c r="O112" i="54" s="1"/>
  <c r="O111" i="54" s="1"/>
  <c r="N113" i="54"/>
  <c r="N112" i="54" s="1"/>
  <c r="M113" i="54"/>
  <c r="M112" i="54" s="1"/>
  <c r="L113" i="54"/>
  <c r="L112" i="54" s="1"/>
  <c r="K113" i="54"/>
  <c r="J113" i="54"/>
  <c r="I113" i="54"/>
  <c r="H113" i="54"/>
  <c r="S112" i="54"/>
  <c r="R112" i="54"/>
  <c r="R111" i="54" s="1"/>
  <c r="Q112" i="54"/>
  <c r="Q111" i="54" s="1"/>
  <c r="P112" i="54"/>
  <c r="P111" i="54" s="1"/>
  <c r="Y109" i="54"/>
  <c r="X109" i="54"/>
  <c r="W109" i="54"/>
  <c r="W108" i="54" s="1"/>
  <c r="V109" i="54"/>
  <c r="V108" i="54" s="1"/>
  <c r="U109" i="54"/>
  <c r="U108" i="54" s="1"/>
  <c r="T109" i="54"/>
  <c r="T108" i="54" s="1"/>
  <c r="S109" i="54"/>
  <c r="S108" i="54" s="1"/>
  <c r="R109" i="54"/>
  <c r="R108" i="54" s="1"/>
  <c r="Q109" i="54"/>
  <c r="P109" i="54"/>
  <c r="O109" i="54"/>
  <c r="N109" i="54"/>
  <c r="M109" i="54"/>
  <c r="L109" i="54"/>
  <c r="K109" i="54"/>
  <c r="J109" i="54"/>
  <c r="I109" i="54"/>
  <c r="I108" i="54" s="1"/>
  <c r="H109" i="54"/>
  <c r="H108" i="54" s="1"/>
  <c r="Y108" i="54"/>
  <c r="X108" i="54"/>
  <c r="Q108" i="54"/>
  <c r="P108" i="54"/>
  <c r="O108" i="54"/>
  <c r="N108" i="54"/>
  <c r="M108" i="54"/>
  <c r="L108" i="54"/>
  <c r="K108" i="54"/>
  <c r="J108" i="54"/>
  <c r="Y106" i="54"/>
  <c r="X106" i="54"/>
  <c r="W106" i="54"/>
  <c r="V106" i="54"/>
  <c r="U106" i="54"/>
  <c r="U105" i="54" s="1"/>
  <c r="T106" i="54"/>
  <c r="T105" i="54" s="1"/>
  <c r="S106" i="54"/>
  <c r="S105" i="54" s="1"/>
  <c r="R106" i="54"/>
  <c r="R105" i="54" s="1"/>
  <c r="Q106" i="54"/>
  <c r="P106" i="54"/>
  <c r="O106" i="54"/>
  <c r="N106" i="54"/>
  <c r="M106" i="54"/>
  <c r="L106" i="54"/>
  <c r="K106" i="54"/>
  <c r="J106" i="54"/>
  <c r="I106" i="54"/>
  <c r="I105" i="54" s="1"/>
  <c r="H106" i="54"/>
  <c r="H105" i="54" s="1"/>
  <c r="Y105" i="54"/>
  <c r="X105" i="54"/>
  <c r="W105" i="54"/>
  <c r="V105" i="54"/>
  <c r="Q105" i="54"/>
  <c r="Q101" i="54" s="1"/>
  <c r="P105" i="54"/>
  <c r="P101" i="54" s="1"/>
  <c r="O105" i="54"/>
  <c r="N105" i="54"/>
  <c r="M105" i="54"/>
  <c r="L105" i="54"/>
  <c r="K105" i="54"/>
  <c r="J105" i="54"/>
  <c r="Y103" i="54"/>
  <c r="X103" i="54"/>
  <c r="W103" i="54"/>
  <c r="W102" i="54" s="1"/>
  <c r="V103" i="54"/>
  <c r="V102" i="54" s="1"/>
  <c r="U103" i="54"/>
  <c r="U102" i="54" s="1"/>
  <c r="T103" i="54"/>
  <c r="T102" i="54" s="1"/>
  <c r="S103" i="54"/>
  <c r="S102" i="54" s="1"/>
  <c r="R103" i="54"/>
  <c r="R102" i="54" s="1"/>
  <c r="Q103" i="54"/>
  <c r="P103" i="54"/>
  <c r="O103" i="54"/>
  <c r="N103" i="54"/>
  <c r="M103" i="54"/>
  <c r="L103" i="54"/>
  <c r="K103" i="54"/>
  <c r="J103" i="54"/>
  <c r="I103" i="54"/>
  <c r="I102" i="54" s="1"/>
  <c r="H103" i="54"/>
  <c r="H102" i="54" s="1"/>
  <c r="Y102" i="54"/>
  <c r="X102" i="54"/>
  <c r="Q102" i="54"/>
  <c r="P102" i="54"/>
  <c r="O102" i="54"/>
  <c r="N102" i="54"/>
  <c r="M102" i="54"/>
  <c r="M101" i="54" s="1"/>
  <c r="L102" i="54"/>
  <c r="L101" i="54" s="1"/>
  <c r="K102" i="54"/>
  <c r="J102" i="54"/>
  <c r="W101" i="54"/>
  <c r="V101" i="54"/>
  <c r="I101" i="54"/>
  <c r="H101" i="54"/>
  <c r="Y99" i="54"/>
  <c r="X99" i="54"/>
  <c r="W99" i="54"/>
  <c r="V99" i="54"/>
  <c r="U99" i="54"/>
  <c r="T99" i="54"/>
  <c r="S99" i="54"/>
  <c r="R99" i="54"/>
  <c r="Q99" i="54"/>
  <c r="P99" i="54"/>
  <c r="O99" i="54"/>
  <c r="N99" i="54"/>
  <c r="M99" i="54"/>
  <c r="L99" i="54"/>
  <c r="K99" i="54"/>
  <c r="J99" i="54"/>
  <c r="I99" i="54"/>
  <c r="H99" i="54"/>
  <c r="Y97" i="54"/>
  <c r="X97" i="54"/>
  <c r="W97" i="54"/>
  <c r="V97" i="54"/>
  <c r="U97" i="54"/>
  <c r="T97" i="54"/>
  <c r="S97" i="54"/>
  <c r="R97" i="54"/>
  <c r="Q97" i="54"/>
  <c r="P97" i="54"/>
  <c r="O97" i="54"/>
  <c r="N97" i="54"/>
  <c r="M97" i="54"/>
  <c r="L97" i="54"/>
  <c r="K97" i="54"/>
  <c r="J97" i="54"/>
  <c r="I97" i="54"/>
  <c r="H97" i="54"/>
  <c r="Y95" i="54"/>
  <c r="X95" i="54"/>
  <c r="W95" i="54"/>
  <c r="V95" i="54"/>
  <c r="U95" i="54"/>
  <c r="T95" i="54"/>
  <c r="S95" i="54"/>
  <c r="R95" i="54"/>
  <c r="Q95" i="54"/>
  <c r="Q92" i="54" s="1"/>
  <c r="P95" i="54"/>
  <c r="P92" i="54" s="1"/>
  <c r="O95" i="54"/>
  <c r="O92" i="54" s="1"/>
  <c r="N95" i="54"/>
  <c r="N92" i="54" s="1"/>
  <c r="M95" i="54"/>
  <c r="M92" i="54" s="1"/>
  <c r="L95" i="54"/>
  <c r="L92" i="54" s="1"/>
  <c r="K95" i="54"/>
  <c r="J95" i="54"/>
  <c r="I95" i="54"/>
  <c r="H95" i="54"/>
  <c r="Y93" i="54"/>
  <c r="X93" i="54"/>
  <c r="W93" i="54"/>
  <c r="W92" i="54" s="1"/>
  <c r="V93" i="54"/>
  <c r="V92" i="54" s="1"/>
  <c r="U93" i="54"/>
  <c r="U92" i="54" s="1"/>
  <c r="T93" i="54"/>
  <c r="T92" i="54" s="1"/>
  <c r="S93" i="54"/>
  <c r="S92" i="54" s="1"/>
  <c r="R93" i="54"/>
  <c r="R92" i="54" s="1"/>
  <c r="Q93" i="54"/>
  <c r="P93" i="54"/>
  <c r="O93" i="54"/>
  <c r="N93" i="54"/>
  <c r="M93" i="54"/>
  <c r="L93" i="54"/>
  <c r="K93" i="54"/>
  <c r="J93" i="54"/>
  <c r="I93" i="54"/>
  <c r="I92" i="54" s="1"/>
  <c r="H93" i="54"/>
  <c r="H92" i="54" s="1"/>
  <c r="Y92" i="54"/>
  <c r="X92" i="54"/>
  <c r="K92" i="54"/>
  <c r="J92" i="54"/>
  <c r="Y90" i="54"/>
  <c r="X90" i="54"/>
  <c r="W90" i="54"/>
  <c r="V90" i="54"/>
  <c r="U90" i="54"/>
  <c r="U89" i="54" s="1"/>
  <c r="T90" i="54"/>
  <c r="T89" i="54" s="1"/>
  <c r="S90" i="54"/>
  <c r="S89" i="54" s="1"/>
  <c r="R90" i="54"/>
  <c r="R89" i="54" s="1"/>
  <c r="Q90" i="54"/>
  <c r="P90" i="54"/>
  <c r="O90" i="54"/>
  <c r="N90" i="54"/>
  <c r="M90" i="54"/>
  <c r="L90" i="54"/>
  <c r="K90" i="54"/>
  <c r="J90" i="54"/>
  <c r="I90" i="54"/>
  <c r="I89" i="54" s="1"/>
  <c r="H90" i="54"/>
  <c r="H89" i="54" s="1"/>
  <c r="Y89" i="54"/>
  <c r="X89" i="54"/>
  <c r="W89" i="54"/>
  <c r="V89" i="54"/>
  <c r="Q89" i="54"/>
  <c r="P89" i="54"/>
  <c r="O89" i="54"/>
  <c r="N89" i="54"/>
  <c r="M89" i="54"/>
  <c r="L89" i="54"/>
  <c r="K89" i="54"/>
  <c r="J89" i="54"/>
  <c r="Y86" i="54"/>
  <c r="X86" i="54"/>
  <c r="W86" i="54"/>
  <c r="V86" i="54"/>
  <c r="U86" i="54"/>
  <c r="T86" i="54"/>
  <c r="S86" i="54"/>
  <c r="R86" i="54"/>
  <c r="Q86" i="54"/>
  <c r="P86" i="54"/>
  <c r="O86" i="54"/>
  <c r="N86" i="54"/>
  <c r="M86" i="54"/>
  <c r="L86" i="54"/>
  <c r="K86" i="54"/>
  <c r="J86" i="54"/>
  <c r="I86" i="54"/>
  <c r="H86" i="54"/>
  <c r="Y79" i="54"/>
  <c r="X79" i="54"/>
  <c r="W79" i="54"/>
  <c r="V79" i="54"/>
  <c r="U79" i="54"/>
  <c r="T79" i="54"/>
  <c r="S79" i="54"/>
  <c r="R79" i="54"/>
  <c r="Q79" i="54"/>
  <c r="Q74" i="54" s="1"/>
  <c r="P79" i="54"/>
  <c r="P74" i="54" s="1"/>
  <c r="O79" i="54"/>
  <c r="O74" i="54" s="1"/>
  <c r="N79" i="54"/>
  <c r="N74" i="54" s="1"/>
  <c r="M79" i="54"/>
  <c r="M74" i="54" s="1"/>
  <c r="L79" i="54"/>
  <c r="L74" i="54" s="1"/>
  <c r="K79" i="54"/>
  <c r="J79" i="54"/>
  <c r="I79" i="54"/>
  <c r="H79" i="54"/>
  <c r="Y75" i="54"/>
  <c r="X75" i="54"/>
  <c r="W75" i="54"/>
  <c r="W74" i="54" s="1"/>
  <c r="V75" i="54"/>
  <c r="V74" i="54" s="1"/>
  <c r="U75" i="54"/>
  <c r="U74" i="54" s="1"/>
  <c r="T75" i="54"/>
  <c r="T74" i="54" s="1"/>
  <c r="S75" i="54"/>
  <c r="S74" i="54" s="1"/>
  <c r="R75" i="54"/>
  <c r="R74" i="54" s="1"/>
  <c r="Q75" i="54"/>
  <c r="P75" i="54"/>
  <c r="O75" i="54"/>
  <c r="N75" i="54"/>
  <c r="M75" i="54"/>
  <c r="L75" i="54"/>
  <c r="K75" i="54"/>
  <c r="J75" i="54"/>
  <c r="I75" i="54"/>
  <c r="I74" i="54" s="1"/>
  <c r="H75" i="54"/>
  <c r="H74" i="54" s="1"/>
  <c r="Y74" i="54"/>
  <c r="X74" i="54"/>
  <c r="K74" i="54"/>
  <c r="J74" i="54"/>
  <c r="Y68" i="54"/>
  <c r="X68" i="54"/>
  <c r="W68" i="54"/>
  <c r="V68" i="54"/>
  <c r="U68" i="54"/>
  <c r="U63" i="54" s="1"/>
  <c r="U59" i="54" s="1"/>
  <c r="T68" i="54"/>
  <c r="T63" i="54" s="1"/>
  <c r="T59" i="54" s="1"/>
  <c r="S68" i="54"/>
  <c r="S63" i="54" s="1"/>
  <c r="R68" i="54"/>
  <c r="R63" i="54" s="1"/>
  <c r="Q68" i="54"/>
  <c r="Q63" i="54" s="1"/>
  <c r="P68" i="54"/>
  <c r="P63" i="54" s="1"/>
  <c r="O68" i="54"/>
  <c r="N68" i="54"/>
  <c r="M68" i="54"/>
  <c r="L68" i="54"/>
  <c r="K68" i="54"/>
  <c r="J68" i="54"/>
  <c r="I68" i="54"/>
  <c r="H68" i="54"/>
  <c r="Y64" i="54"/>
  <c r="Y63" i="54" s="1"/>
  <c r="X64" i="54"/>
  <c r="X63" i="54" s="1"/>
  <c r="W64" i="54"/>
  <c r="V64" i="54"/>
  <c r="U64" i="54"/>
  <c r="T64" i="54"/>
  <c r="S64" i="54"/>
  <c r="R64" i="54"/>
  <c r="Q64" i="54"/>
  <c r="P64" i="54"/>
  <c r="O64" i="54"/>
  <c r="O63" i="54" s="1"/>
  <c r="N64" i="54"/>
  <c r="N63" i="54" s="1"/>
  <c r="M64" i="54"/>
  <c r="M63" i="54" s="1"/>
  <c r="L64" i="54"/>
  <c r="L63" i="54" s="1"/>
  <c r="K64" i="54"/>
  <c r="J64" i="54"/>
  <c r="I64" i="54"/>
  <c r="H64" i="54"/>
  <c r="W63" i="54"/>
  <c r="V63" i="54"/>
  <c r="K63" i="54"/>
  <c r="J63" i="54"/>
  <c r="I63" i="54"/>
  <c r="I59" i="54" s="1"/>
  <c r="H63" i="54"/>
  <c r="H59" i="54" s="1"/>
  <c r="Y62" i="54"/>
  <c r="Y61" i="54" s="1"/>
  <c r="Y60" i="54" s="1"/>
  <c r="W62" i="54"/>
  <c r="U62" i="54"/>
  <c r="S62" i="54"/>
  <c r="Q62" i="54"/>
  <c r="O62" i="54"/>
  <c r="M62" i="54"/>
  <c r="K62" i="54"/>
  <c r="I62" i="54"/>
  <c r="X61" i="54"/>
  <c r="X60" i="54" s="1"/>
  <c r="W61" i="54"/>
  <c r="W60" i="54" s="1"/>
  <c r="V61" i="54"/>
  <c r="V60" i="54" s="1"/>
  <c r="U61" i="54"/>
  <c r="U60" i="54" s="1"/>
  <c r="T61" i="54"/>
  <c r="S61" i="54"/>
  <c r="R61" i="54"/>
  <c r="Q61" i="54"/>
  <c r="P61" i="54"/>
  <c r="O61" i="54"/>
  <c r="N61" i="54"/>
  <c r="M61" i="54"/>
  <c r="L61" i="54"/>
  <c r="L60" i="54" s="1"/>
  <c r="L59" i="54" s="1"/>
  <c r="K61" i="54"/>
  <c r="K60" i="54" s="1"/>
  <c r="K59" i="54" s="1"/>
  <c r="J61" i="54"/>
  <c r="J60" i="54" s="1"/>
  <c r="J59" i="54" s="1"/>
  <c r="I61" i="54"/>
  <c r="I60" i="54" s="1"/>
  <c r="H61" i="54"/>
  <c r="T60" i="54"/>
  <c r="S60" i="54"/>
  <c r="R60" i="54"/>
  <c r="Q60" i="54"/>
  <c r="P60" i="54"/>
  <c r="O60" i="54"/>
  <c r="N60" i="54"/>
  <c r="M60" i="54"/>
  <c r="H60" i="54"/>
  <c r="Y59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Y54" i="54"/>
  <c r="Y53" i="54" s="1"/>
  <c r="X54" i="54"/>
  <c r="X53" i="54" s="1"/>
  <c r="W54" i="54"/>
  <c r="W53" i="54" s="1"/>
  <c r="V54" i="54"/>
  <c r="V53" i="54" s="1"/>
  <c r="U54" i="54"/>
  <c r="U53" i="54" s="1"/>
  <c r="T54" i="54"/>
  <c r="S54" i="54"/>
  <c r="R54" i="54"/>
  <c r="Q54" i="54"/>
  <c r="P54" i="54"/>
  <c r="O54" i="54"/>
  <c r="N54" i="54"/>
  <c r="M54" i="54"/>
  <c r="L54" i="54"/>
  <c r="L53" i="54" s="1"/>
  <c r="K54" i="54"/>
  <c r="K53" i="54" s="1"/>
  <c r="J54" i="54"/>
  <c r="J53" i="54" s="1"/>
  <c r="I54" i="54"/>
  <c r="I53" i="54" s="1"/>
  <c r="H54" i="54"/>
  <c r="T53" i="54"/>
  <c r="S53" i="54"/>
  <c r="R53" i="54"/>
  <c r="Q53" i="54"/>
  <c r="P53" i="54"/>
  <c r="O53" i="54"/>
  <c r="N53" i="54"/>
  <c r="M53" i="54"/>
  <c r="H53" i="54"/>
  <c r="Y49" i="54"/>
  <c r="Y48" i="54" s="1"/>
  <c r="X49" i="54"/>
  <c r="X48" i="54" s="1"/>
  <c r="W49" i="54"/>
  <c r="W48" i="54" s="1"/>
  <c r="V49" i="54"/>
  <c r="V48" i="54" s="1"/>
  <c r="U49" i="54"/>
  <c r="U48" i="54" s="1"/>
  <c r="T49" i="54"/>
  <c r="S49" i="54"/>
  <c r="R49" i="54"/>
  <c r="Q49" i="54"/>
  <c r="P49" i="54"/>
  <c r="O49" i="54"/>
  <c r="N49" i="54"/>
  <c r="N48" i="54" s="1"/>
  <c r="M49" i="54"/>
  <c r="M48" i="54" s="1"/>
  <c r="L49" i="54"/>
  <c r="L48" i="54" s="1"/>
  <c r="K49" i="54"/>
  <c r="K48" i="54" s="1"/>
  <c r="J49" i="54"/>
  <c r="J48" i="54" s="1"/>
  <c r="I49" i="54"/>
  <c r="I48" i="54" s="1"/>
  <c r="H49" i="54"/>
  <c r="H48" i="54" s="1"/>
  <c r="T48" i="54"/>
  <c r="S48" i="54"/>
  <c r="R48" i="54"/>
  <c r="Q48" i="54"/>
  <c r="P48" i="54"/>
  <c r="O48" i="54"/>
  <c r="Y41" i="54"/>
  <c r="X41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Y39" i="54"/>
  <c r="X39" i="54"/>
  <c r="W39" i="54"/>
  <c r="V39" i="54"/>
  <c r="U39" i="54"/>
  <c r="T39" i="54"/>
  <c r="S39" i="54"/>
  <c r="R39" i="54"/>
  <c r="Q39" i="54"/>
  <c r="P39" i="54"/>
  <c r="O39" i="54"/>
  <c r="N39" i="54"/>
  <c r="M39" i="54"/>
  <c r="L39" i="54"/>
  <c r="K39" i="54"/>
  <c r="J39" i="54"/>
  <c r="I39" i="54"/>
  <c r="H39" i="54"/>
  <c r="Y30" i="54"/>
  <c r="X30" i="54"/>
  <c r="W30" i="54"/>
  <c r="V30" i="54"/>
  <c r="U30" i="54"/>
  <c r="T30" i="54"/>
  <c r="S30" i="54"/>
  <c r="R30" i="54"/>
  <c r="Q30" i="54"/>
  <c r="P30" i="54"/>
  <c r="O30" i="54"/>
  <c r="N30" i="54"/>
  <c r="M30" i="54"/>
  <c r="L30" i="54"/>
  <c r="K30" i="54"/>
  <c r="J30" i="54"/>
  <c r="I30" i="54"/>
  <c r="H30" i="54"/>
  <c r="Y23" i="54"/>
  <c r="X23" i="54"/>
  <c r="W23" i="54"/>
  <c r="V23" i="54"/>
  <c r="U23" i="54"/>
  <c r="T23" i="54"/>
  <c r="S23" i="54"/>
  <c r="R23" i="54"/>
  <c r="R17" i="54" s="1"/>
  <c r="Q23" i="54"/>
  <c r="Q17" i="54" s="1"/>
  <c r="P23" i="54"/>
  <c r="P17" i="54" s="1"/>
  <c r="O23" i="54"/>
  <c r="O17" i="54" s="1"/>
  <c r="N23" i="54"/>
  <c r="N17" i="54" s="1"/>
  <c r="M23" i="54"/>
  <c r="M17" i="54" s="1"/>
  <c r="L23" i="54"/>
  <c r="K23" i="54"/>
  <c r="J23" i="54"/>
  <c r="I23" i="54"/>
  <c r="H23" i="54"/>
  <c r="Y18" i="54"/>
  <c r="X18" i="54"/>
  <c r="W18" i="54"/>
  <c r="W17" i="54" s="1"/>
  <c r="V18" i="54"/>
  <c r="V17" i="54" s="1"/>
  <c r="V3" i="54" s="1"/>
  <c r="U18" i="54"/>
  <c r="U17" i="54" s="1"/>
  <c r="U3" i="54" s="1"/>
  <c r="T18" i="54"/>
  <c r="S18" i="54"/>
  <c r="S17" i="54" s="1"/>
  <c r="R18" i="54"/>
  <c r="Q18" i="54"/>
  <c r="P18" i="54"/>
  <c r="O18" i="54"/>
  <c r="N18" i="54"/>
  <c r="M18" i="54"/>
  <c r="L18" i="54"/>
  <c r="K18" i="54"/>
  <c r="K17" i="54" s="1"/>
  <c r="J18" i="54"/>
  <c r="J17" i="54" s="1"/>
  <c r="J3" i="54" s="1"/>
  <c r="I18" i="54"/>
  <c r="I17" i="54" s="1"/>
  <c r="I3" i="54" s="1"/>
  <c r="H18" i="54"/>
  <c r="Y17" i="54"/>
  <c r="X17" i="54"/>
  <c r="T17" i="54"/>
  <c r="L17" i="54"/>
  <c r="H17" i="54"/>
  <c r="Y15" i="54"/>
  <c r="X15" i="54"/>
  <c r="W15" i="54"/>
  <c r="V15" i="54"/>
  <c r="U15" i="54"/>
  <c r="T15" i="54"/>
  <c r="S15" i="54"/>
  <c r="R15" i="54"/>
  <c r="Q15" i="54"/>
  <c r="P15" i="54"/>
  <c r="O15" i="54"/>
  <c r="N15" i="54"/>
  <c r="M15" i="54"/>
  <c r="L15" i="54"/>
  <c r="K15" i="54"/>
  <c r="J15" i="54"/>
  <c r="I15" i="54"/>
  <c r="H15" i="54"/>
  <c r="Y13" i="54"/>
  <c r="X13" i="54"/>
  <c r="W13" i="54"/>
  <c r="V13" i="54"/>
  <c r="U13" i="54"/>
  <c r="T13" i="54"/>
  <c r="T7" i="54" s="1"/>
  <c r="T3" i="54" s="1"/>
  <c r="S13" i="54"/>
  <c r="S7" i="54" s="1"/>
  <c r="R13" i="54"/>
  <c r="R7" i="54" s="1"/>
  <c r="Q13" i="54"/>
  <c r="P13" i="54"/>
  <c r="O13" i="54"/>
  <c r="N13" i="54"/>
  <c r="M13" i="54"/>
  <c r="L13" i="54"/>
  <c r="K13" i="54"/>
  <c r="J13" i="54"/>
  <c r="I13" i="54"/>
  <c r="H13" i="54"/>
  <c r="H7" i="54" s="1"/>
  <c r="Y8" i="54"/>
  <c r="Y7" i="54" s="1"/>
  <c r="X8" i="54"/>
  <c r="X7" i="54" s="1"/>
  <c r="W8" i="54"/>
  <c r="W7" i="54" s="1"/>
  <c r="V8" i="54"/>
  <c r="V7" i="54" s="1"/>
  <c r="U8" i="54"/>
  <c r="U7" i="54" s="1"/>
  <c r="T8" i="54"/>
  <c r="S8" i="54"/>
  <c r="R8" i="54"/>
  <c r="Q8" i="54"/>
  <c r="P8" i="54"/>
  <c r="O8" i="54"/>
  <c r="N8" i="54"/>
  <c r="N7" i="54" s="1"/>
  <c r="N3" i="54" s="1"/>
  <c r="M8" i="54"/>
  <c r="M7" i="54" s="1"/>
  <c r="L8" i="54"/>
  <c r="L7" i="54" s="1"/>
  <c r="K8" i="54"/>
  <c r="K7" i="54" s="1"/>
  <c r="J8" i="54"/>
  <c r="J7" i="54" s="1"/>
  <c r="I8" i="54"/>
  <c r="I7" i="54" s="1"/>
  <c r="H8" i="54"/>
  <c r="Q7" i="54"/>
  <c r="Q3" i="54" s="1"/>
  <c r="P7" i="54"/>
  <c r="P3" i="54" s="1"/>
  <c r="O7" i="54"/>
  <c r="O3" i="54" s="1"/>
  <c r="Y5" i="54"/>
  <c r="X5" i="54"/>
  <c r="W5" i="54"/>
  <c r="W4" i="54" s="1"/>
  <c r="V5" i="54"/>
  <c r="V4" i="54" s="1"/>
  <c r="U5" i="54"/>
  <c r="U4" i="54" s="1"/>
  <c r="T5" i="54"/>
  <c r="S5" i="54"/>
  <c r="S4" i="54" s="1"/>
  <c r="R5" i="54"/>
  <c r="R4" i="54" s="1"/>
  <c r="Q5" i="54"/>
  <c r="P5" i="54"/>
  <c r="O5" i="54"/>
  <c r="N5" i="54"/>
  <c r="M5" i="54"/>
  <c r="L5" i="54"/>
  <c r="K5" i="54"/>
  <c r="K4" i="54" s="1"/>
  <c r="J5" i="54"/>
  <c r="I5" i="54"/>
  <c r="I4" i="54" s="1"/>
  <c r="H5" i="54"/>
  <c r="H4" i="54" s="1"/>
  <c r="Y4" i="54"/>
  <c r="X4" i="54"/>
  <c r="T4" i="54"/>
  <c r="Q4" i="54"/>
  <c r="P4" i="54"/>
  <c r="O4" i="54"/>
  <c r="N4" i="54"/>
  <c r="M4" i="54"/>
  <c r="L4" i="54"/>
  <c r="J4" i="54"/>
  <c r="S272" i="54" l="1"/>
  <c r="S264" i="54" s="1"/>
  <c r="R264" i="54"/>
  <c r="R101" i="54"/>
  <c r="J156" i="54"/>
  <c r="Q379" i="54"/>
  <c r="Q350" i="54" s="1"/>
  <c r="N59" i="54"/>
  <c r="Y101" i="54"/>
  <c r="T101" i="54"/>
  <c r="H156" i="54"/>
  <c r="U156" i="54"/>
  <c r="V264" i="54"/>
  <c r="W350" i="54"/>
  <c r="S393" i="54"/>
  <c r="K414" i="54"/>
  <c r="Q301" i="54"/>
  <c r="K101" i="54"/>
  <c r="K229" i="54"/>
  <c r="W248" i="54"/>
  <c r="W229" i="54" s="1"/>
  <c r="L301" i="54"/>
  <c r="P59" i="54"/>
  <c r="P2" i="54" s="1"/>
  <c r="L111" i="54"/>
  <c r="R208" i="54"/>
  <c r="P264" i="54"/>
  <c r="M301" i="54"/>
  <c r="S301" i="54"/>
  <c r="H3" i="54"/>
  <c r="N350" i="54"/>
  <c r="M59" i="54"/>
  <c r="X101" i="54"/>
  <c r="S101" i="54"/>
  <c r="K156" i="54"/>
  <c r="T156" i="54"/>
  <c r="J414" i="54"/>
  <c r="M156" i="54"/>
  <c r="Q235" i="54"/>
  <c r="Q229" i="54" s="1"/>
  <c r="M393" i="54"/>
  <c r="W393" i="54"/>
  <c r="L350" i="54"/>
  <c r="N420" i="54"/>
  <c r="N414" i="54" s="1"/>
  <c r="K3" i="54"/>
  <c r="Q59" i="54"/>
  <c r="M111" i="54"/>
  <c r="Y111" i="54"/>
  <c r="N301" i="54"/>
  <c r="K111" i="54"/>
  <c r="U272" i="54"/>
  <c r="S111" i="54"/>
  <c r="V59" i="54"/>
  <c r="V2" i="54" s="1"/>
  <c r="L156" i="54"/>
  <c r="U101" i="54"/>
  <c r="I156" i="54"/>
  <c r="Y393" i="54"/>
  <c r="K393" i="54"/>
  <c r="L393" i="54"/>
  <c r="S208" i="54"/>
  <c r="R301" i="54"/>
  <c r="M350" i="54"/>
  <c r="W3" i="54"/>
  <c r="L3" i="54"/>
  <c r="X3" i="54"/>
  <c r="R3" i="54"/>
  <c r="X59" i="54"/>
  <c r="R59" i="54"/>
  <c r="H111" i="54"/>
  <c r="T111" i="54"/>
  <c r="N156" i="54"/>
  <c r="Q265" i="54"/>
  <c r="Q264" i="54" s="1"/>
  <c r="T301" i="54"/>
  <c r="H301" i="54"/>
  <c r="N372" i="54"/>
  <c r="W59" i="54"/>
  <c r="O209" i="54"/>
  <c r="O208" i="54" s="1"/>
  <c r="K350" i="54"/>
  <c r="J101" i="54"/>
  <c r="P209" i="54"/>
  <c r="P208" i="54" s="1"/>
  <c r="X393" i="54"/>
  <c r="T208" i="54"/>
  <c r="M3" i="54"/>
  <c r="Y3" i="54"/>
  <c r="S3" i="54"/>
  <c r="S59" i="54"/>
  <c r="I111" i="54"/>
  <c r="U111" i="54"/>
  <c r="O156" i="54"/>
  <c r="O264" i="54"/>
  <c r="V414" i="54"/>
  <c r="V301" i="54"/>
  <c r="W414" i="54"/>
  <c r="N101" i="54"/>
  <c r="N2" i="54" s="1"/>
  <c r="H350" i="54"/>
  <c r="R358" i="54"/>
  <c r="R350" i="54" s="1"/>
  <c r="X414" i="54"/>
  <c r="O101" i="54"/>
  <c r="H272" i="54"/>
  <c r="I283" i="54"/>
  <c r="Y414" i="54"/>
  <c r="O229" i="54"/>
  <c r="I265" i="54"/>
  <c r="P393" i="54"/>
  <c r="X208" i="54"/>
  <c r="T272" i="54"/>
  <c r="T264" i="54" s="1"/>
  <c r="R235" i="54"/>
  <c r="R229" i="54" s="1"/>
  <c r="O59" i="54"/>
  <c r="O2" i="54" s="1"/>
  <c r="Z3" i="54" s="1"/>
  <c r="L208" i="54"/>
  <c r="T235" i="54"/>
  <c r="H394" i="54"/>
  <c r="H393" i="54" s="1"/>
  <c r="P229" i="54"/>
  <c r="W273" i="54"/>
  <c r="W272" i="54" s="1"/>
  <c r="Q393" i="54"/>
  <c r="Q414" i="54"/>
  <c r="X156" i="54"/>
  <c r="U231" i="54"/>
  <c r="U230" i="54" s="1"/>
  <c r="M265" i="54"/>
  <c r="M264" i="54" s="1"/>
  <c r="Y273" i="54"/>
  <c r="Y272" i="54" s="1"/>
  <c r="Y264" i="54" s="1"/>
  <c r="R393" i="54"/>
  <c r="Y156" i="54"/>
  <c r="Y208" i="54"/>
  <c r="M414" i="54"/>
  <c r="H208" i="54"/>
  <c r="H241" i="54"/>
  <c r="H229" i="54" s="1"/>
  <c r="U265" i="54"/>
  <c r="U350" i="54"/>
  <c r="I350" i="54"/>
  <c r="I393" i="54"/>
  <c r="R272" i="54"/>
  <c r="P414" i="54"/>
  <c r="X264" i="54"/>
  <c r="H264" i="54"/>
  <c r="K209" i="54"/>
  <c r="K208" i="54" s="1"/>
  <c r="I235" i="54"/>
  <c r="I229" i="54" s="1"/>
  <c r="T248" i="54"/>
  <c r="T229" i="54" s="1"/>
  <c r="W265" i="54"/>
  <c r="W264" i="54" s="1"/>
  <c r="K301" i="54"/>
  <c r="V350" i="54"/>
  <c r="J350" i="54"/>
  <c r="J2" i="54" s="1"/>
  <c r="I414" i="54"/>
  <c r="I272" i="54"/>
  <c r="V272" i="54"/>
  <c r="W301" i="54"/>
  <c r="J208" i="54"/>
  <c r="J272" i="54"/>
  <c r="X301" i="54"/>
  <c r="P201" i="54"/>
  <c r="J265" i="54"/>
  <c r="J264" i="54" s="1"/>
  <c r="Y301" i="54"/>
  <c r="Q201" i="54"/>
  <c r="U238" i="54"/>
  <c r="U235" i="54" s="1"/>
  <c r="K265" i="54"/>
  <c r="K264" i="54" s="1"/>
  <c r="U414" i="54"/>
  <c r="T202" i="53"/>
  <c r="U202" i="53"/>
  <c r="Y1699" i="53"/>
  <c r="Y1700" i="53"/>
  <c r="W1699" i="53"/>
  <c r="W1700" i="53"/>
  <c r="U1699" i="53"/>
  <c r="U1700" i="53"/>
  <c r="S1699" i="53"/>
  <c r="S1700" i="53"/>
  <c r="Q1699" i="53"/>
  <c r="Q1700" i="53"/>
  <c r="O1699" i="53"/>
  <c r="O1700" i="53"/>
  <c r="M1699" i="53"/>
  <c r="M1700" i="53"/>
  <c r="K1699" i="53"/>
  <c r="K1700" i="53"/>
  <c r="I1700" i="53"/>
  <c r="I1699" i="53"/>
  <c r="I1698" i="53"/>
  <c r="I1695" i="53" s="1"/>
  <c r="J1698" i="53"/>
  <c r="J1695" i="53" s="1"/>
  <c r="K1698" i="53"/>
  <c r="K1695" i="53" s="1"/>
  <c r="L1698" i="53"/>
  <c r="L1695" i="53" s="1"/>
  <c r="M1698" i="53"/>
  <c r="M1695" i="53" s="1"/>
  <c r="N1698" i="53"/>
  <c r="N1695" i="53" s="1"/>
  <c r="O1698" i="53"/>
  <c r="O1695" i="53" s="1"/>
  <c r="P1698" i="53"/>
  <c r="P1695" i="53" s="1"/>
  <c r="Q1698" i="53"/>
  <c r="Q1695" i="53" s="1"/>
  <c r="R1698" i="53"/>
  <c r="R1695" i="53" s="1"/>
  <c r="S1698" i="53"/>
  <c r="S1695" i="53" s="1"/>
  <c r="T1698" i="53"/>
  <c r="U1698" i="53"/>
  <c r="V1698" i="53"/>
  <c r="V1695" i="53" s="1"/>
  <c r="W1698" i="53"/>
  <c r="W1695" i="53" s="1"/>
  <c r="X1698" i="53"/>
  <c r="Y1698" i="53"/>
  <c r="H1698" i="53"/>
  <c r="H1695" i="53" s="1"/>
  <c r="Y625" i="53"/>
  <c r="X625" i="53"/>
  <c r="W625" i="53"/>
  <c r="V625" i="53"/>
  <c r="U625" i="53"/>
  <c r="T625" i="53"/>
  <c r="S625" i="53"/>
  <c r="R625" i="53"/>
  <c r="Q625" i="53"/>
  <c r="P625" i="53"/>
  <c r="O625" i="53"/>
  <c r="N625" i="53"/>
  <c r="M625" i="53"/>
  <c r="L625" i="53"/>
  <c r="K625" i="53"/>
  <c r="J625" i="53"/>
  <c r="I625" i="53"/>
  <c r="H625" i="53"/>
  <c r="Y622" i="53"/>
  <c r="X622" i="53"/>
  <c r="W622" i="53"/>
  <c r="V622" i="53"/>
  <c r="U622" i="53"/>
  <c r="T622" i="53"/>
  <c r="S622" i="53"/>
  <c r="R622" i="53"/>
  <c r="Q622" i="53"/>
  <c r="P622" i="53"/>
  <c r="O622" i="53"/>
  <c r="N622" i="53"/>
  <c r="M622" i="53"/>
  <c r="L622" i="53"/>
  <c r="K622" i="53"/>
  <c r="J622" i="53"/>
  <c r="I622" i="53"/>
  <c r="H622" i="53"/>
  <c r="Y621" i="53"/>
  <c r="X621" i="53"/>
  <c r="W621" i="53"/>
  <c r="V621" i="53"/>
  <c r="U621" i="53"/>
  <c r="T621" i="53"/>
  <c r="S621" i="53"/>
  <c r="R621" i="53"/>
  <c r="Q621" i="53"/>
  <c r="P621" i="53"/>
  <c r="O621" i="53"/>
  <c r="N621" i="53"/>
  <c r="M621" i="53"/>
  <c r="L621" i="53"/>
  <c r="K621" i="53"/>
  <c r="J621" i="53"/>
  <c r="I621" i="53"/>
  <c r="H621" i="53"/>
  <c r="Y619" i="53"/>
  <c r="X619" i="53"/>
  <c r="W619" i="53"/>
  <c r="V619" i="53"/>
  <c r="U619" i="53"/>
  <c r="T619" i="53"/>
  <c r="S619" i="53"/>
  <c r="R619" i="53"/>
  <c r="Q619" i="53"/>
  <c r="P619" i="53"/>
  <c r="O619" i="53"/>
  <c r="N619" i="53"/>
  <c r="M619" i="53"/>
  <c r="L619" i="53"/>
  <c r="K619" i="53"/>
  <c r="J619" i="53"/>
  <c r="I619" i="53"/>
  <c r="H619" i="53"/>
  <c r="Y618" i="53"/>
  <c r="X618" i="53"/>
  <c r="W618" i="53"/>
  <c r="V618" i="53"/>
  <c r="U618" i="53"/>
  <c r="T618" i="53"/>
  <c r="S618" i="53"/>
  <c r="R618" i="53"/>
  <c r="Q618" i="53"/>
  <c r="P618" i="53"/>
  <c r="O618" i="53"/>
  <c r="N618" i="53"/>
  <c r="M618" i="53"/>
  <c r="L618" i="53"/>
  <c r="K618" i="53"/>
  <c r="J618" i="53"/>
  <c r="I618" i="53"/>
  <c r="H618" i="53"/>
  <c r="Y616" i="53"/>
  <c r="X616" i="53"/>
  <c r="W616" i="53"/>
  <c r="V616" i="53"/>
  <c r="U616" i="53"/>
  <c r="T616" i="53"/>
  <c r="S616" i="53"/>
  <c r="R616" i="53"/>
  <c r="Q616" i="53"/>
  <c r="P616" i="53"/>
  <c r="O616" i="53"/>
  <c r="N616" i="53"/>
  <c r="M616" i="53"/>
  <c r="L616" i="53"/>
  <c r="K616" i="53"/>
  <c r="J616" i="53"/>
  <c r="I616" i="53"/>
  <c r="H616" i="53"/>
  <c r="Y612" i="53"/>
  <c r="X612" i="53"/>
  <c r="W612" i="53"/>
  <c r="V612" i="53"/>
  <c r="U612" i="53"/>
  <c r="T612" i="53"/>
  <c r="S612" i="53"/>
  <c r="R612" i="53"/>
  <c r="Q612" i="53"/>
  <c r="P612" i="53"/>
  <c r="O612" i="53"/>
  <c r="N612" i="53"/>
  <c r="M612" i="53"/>
  <c r="L612" i="53"/>
  <c r="K612" i="53"/>
  <c r="J612" i="53"/>
  <c r="I612" i="53"/>
  <c r="H612" i="53"/>
  <c r="Y610" i="53"/>
  <c r="X610" i="53"/>
  <c r="W610" i="53"/>
  <c r="V610" i="53"/>
  <c r="U610" i="53"/>
  <c r="T610" i="53"/>
  <c r="S610" i="53"/>
  <c r="R610" i="53"/>
  <c r="Q610" i="53"/>
  <c r="P610" i="53"/>
  <c r="O610" i="53"/>
  <c r="N610" i="53"/>
  <c r="M610" i="53"/>
  <c r="L610" i="53"/>
  <c r="K610" i="53"/>
  <c r="J610" i="53"/>
  <c r="I610" i="53"/>
  <c r="H610" i="53"/>
  <c r="Y607" i="53"/>
  <c r="X607" i="53"/>
  <c r="W607" i="53"/>
  <c r="V607" i="53"/>
  <c r="U607" i="53"/>
  <c r="T607" i="53"/>
  <c r="S607" i="53"/>
  <c r="R607" i="53"/>
  <c r="Q607" i="53"/>
  <c r="P607" i="53"/>
  <c r="O607" i="53"/>
  <c r="N607" i="53"/>
  <c r="M607" i="53"/>
  <c r="L607" i="53"/>
  <c r="K607" i="53"/>
  <c r="J607" i="53"/>
  <c r="I607" i="53"/>
  <c r="H607" i="53"/>
  <c r="Y606" i="53"/>
  <c r="X606" i="53"/>
  <c r="W606" i="53"/>
  <c r="V606" i="53"/>
  <c r="U606" i="53"/>
  <c r="T606" i="53"/>
  <c r="S606" i="53"/>
  <c r="R606" i="53"/>
  <c r="Q606" i="53"/>
  <c r="P606" i="53"/>
  <c r="O606" i="53"/>
  <c r="N606" i="53"/>
  <c r="M606" i="53"/>
  <c r="L606" i="53"/>
  <c r="K606" i="53"/>
  <c r="J606" i="53"/>
  <c r="I606" i="53"/>
  <c r="H606" i="53"/>
  <c r="Y604" i="53"/>
  <c r="X604" i="53"/>
  <c r="W604" i="53"/>
  <c r="V604" i="53"/>
  <c r="U604" i="53"/>
  <c r="T604" i="53"/>
  <c r="S604" i="53"/>
  <c r="R604" i="53"/>
  <c r="Q604" i="53"/>
  <c r="P604" i="53"/>
  <c r="O604" i="53"/>
  <c r="N604" i="53"/>
  <c r="M604" i="53"/>
  <c r="L604" i="53"/>
  <c r="K604" i="53"/>
  <c r="J604" i="53"/>
  <c r="I604" i="53"/>
  <c r="H604" i="53"/>
  <c r="Y602" i="53"/>
  <c r="X602" i="53"/>
  <c r="W602" i="53"/>
  <c r="V602" i="53"/>
  <c r="U602" i="53"/>
  <c r="T602" i="53"/>
  <c r="S602" i="53"/>
  <c r="R602" i="53"/>
  <c r="Q602" i="53"/>
  <c r="P602" i="53"/>
  <c r="O602" i="53"/>
  <c r="N602" i="53"/>
  <c r="M602" i="53"/>
  <c r="L602" i="53"/>
  <c r="K602" i="53"/>
  <c r="J602" i="53"/>
  <c r="I602" i="53"/>
  <c r="H602" i="53"/>
  <c r="Y600" i="53"/>
  <c r="X600" i="53"/>
  <c r="W600" i="53"/>
  <c r="V600" i="53"/>
  <c r="U600" i="53"/>
  <c r="T600" i="53"/>
  <c r="S600" i="53"/>
  <c r="R600" i="53"/>
  <c r="Q600" i="53"/>
  <c r="P600" i="53"/>
  <c r="O600" i="53"/>
  <c r="N600" i="53"/>
  <c r="M600" i="53"/>
  <c r="L600" i="53"/>
  <c r="K600" i="53"/>
  <c r="J600" i="53"/>
  <c r="I600" i="53"/>
  <c r="H600" i="53"/>
  <c r="Y599" i="53"/>
  <c r="X599" i="53"/>
  <c r="W599" i="53"/>
  <c r="V599" i="53"/>
  <c r="U599" i="53"/>
  <c r="T599" i="53"/>
  <c r="S599" i="53"/>
  <c r="R599" i="53"/>
  <c r="Q599" i="53"/>
  <c r="P599" i="53"/>
  <c r="O599" i="53"/>
  <c r="N599" i="53"/>
  <c r="M599" i="53"/>
  <c r="L599" i="53"/>
  <c r="K599" i="53"/>
  <c r="J599" i="53"/>
  <c r="I599" i="53"/>
  <c r="H599" i="53"/>
  <c r="I4827" i="53"/>
  <c r="H4827" i="53"/>
  <c r="I4829" i="53"/>
  <c r="J4829" i="53"/>
  <c r="K4829" i="53"/>
  <c r="L4829" i="53"/>
  <c r="M4829" i="53"/>
  <c r="N4829" i="53"/>
  <c r="O4829" i="53"/>
  <c r="P4829" i="53"/>
  <c r="Q4829" i="53"/>
  <c r="R4829" i="53"/>
  <c r="S4829" i="53"/>
  <c r="T4829" i="53"/>
  <c r="U4829" i="53"/>
  <c r="V4829" i="53"/>
  <c r="W4829" i="53"/>
  <c r="X4829" i="53"/>
  <c r="Y4829" i="53"/>
  <c r="H4829" i="53"/>
  <c r="H4826" i="53" s="1"/>
  <c r="J4827" i="53"/>
  <c r="K4827" i="53"/>
  <c r="K4826" i="53" s="1"/>
  <c r="L4827" i="53"/>
  <c r="M4827" i="53"/>
  <c r="M4826" i="53" s="1"/>
  <c r="N4827" i="53"/>
  <c r="O4827" i="53"/>
  <c r="O4826" i="53" s="1"/>
  <c r="P4827" i="53"/>
  <c r="Q4827" i="53"/>
  <c r="Q4826" i="53" s="1"/>
  <c r="R4827" i="53"/>
  <c r="S4827" i="53"/>
  <c r="T4827" i="53"/>
  <c r="U4827" i="53"/>
  <c r="V4827" i="53"/>
  <c r="W4827" i="53"/>
  <c r="X4827" i="53"/>
  <c r="Y4827" i="53"/>
  <c r="O4800" i="53"/>
  <c r="Y1273" i="53"/>
  <c r="X1273" i="53"/>
  <c r="W1273" i="53"/>
  <c r="V1273" i="53"/>
  <c r="U1273" i="53"/>
  <c r="T1273" i="53"/>
  <c r="S1273" i="53"/>
  <c r="R1273" i="53"/>
  <c r="Q1273" i="53"/>
  <c r="P1273" i="53"/>
  <c r="O1273" i="53"/>
  <c r="N1273" i="53"/>
  <c r="M1273" i="53"/>
  <c r="L1273" i="53"/>
  <c r="K1273" i="53"/>
  <c r="J1273" i="53"/>
  <c r="I1273" i="53"/>
  <c r="H1273" i="53"/>
  <c r="Y1272" i="53"/>
  <c r="X1272" i="53"/>
  <c r="W1272" i="53"/>
  <c r="V1272" i="53"/>
  <c r="U1272" i="53"/>
  <c r="T1272" i="53"/>
  <c r="S1272" i="53"/>
  <c r="R1272" i="53"/>
  <c r="Q1272" i="53"/>
  <c r="P1272" i="53"/>
  <c r="O1272" i="53"/>
  <c r="N1272" i="53"/>
  <c r="M1272" i="53"/>
  <c r="L1272" i="53"/>
  <c r="K1272" i="53"/>
  <c r="J1272" i="53"/>
  <c r="I1272" i="53"/>
  <c r="H1272" i="53"/>
  <c r="Y3476" i="53"/>
  <c r="X3476" i="53"/>
  <c r="W3476" i="53"/>
  <c r="V3476" i="53"/>
  <c r="U3476" i="53"/>
  <c r="T3476" i="53"/>
  <c r="S3476" i="53"/>
  <c r="R3476" i="53"/>
  <c r="Q3476" i="53"/>
  <c r="P3476" i="53"/>
  <c r="O3476" i="53"/>
  <c r="N3476" i="53"/>
  <c r="M3476" i="53"/>
  <c r="L3476" i="53"/>
  <c r="K3476" i="53"/>
  <c r="J3476" i="53"/>
  <c r="I3476" i="53"/>
  <c r="H3476" i="53"/>
  <c r="Y3475" i="53"/>
  <c r="X3475" i="53"/>
  <c r="W3475" i="53"/>
  <c r="V3475" i="53"/>
  <c r="U3475" i="53"/>
  <c r="T3475" i="53"/>
  <c r="S3475" i="53"/>
  <c r="R3475" i="53"/>
  <c r="Q3475" i="53"/>
  <c r="P3475" i="53"/>
  <c r="O3475" i="53"/>
  <c r="N3475" i="53"/>
  <c r="M3475" i="53"/>
  <c r="L3475" i="53"/>
  <c r="K3475" i="53"/>
  <c r="J3475" i="53"/>
  <c r="I3475" i="53"/>
  <c r="H3475" i="53"/>
  <c r="I1429" i="53"/>
  <c r="I1428" i="53" s="1"/>
  <c r="J1429" i="53"/>
  <c r="J1428" i="53" s="1"/>
  <c r="K1429" i="53"/>
  <c r="K1428" i="53" s="1"/>
  <c r="L1429" i="53"/>
  <c r="L1428" i="53" s="1"/>
  <c r="M1429" i="53"/>
  <c r="M1428" i="53" s="1"/>
  <c r="N1429" i="53"/>
  <c r="N1428" i="53" s="1"/>
  <c r="O1429" i="53"/>
  <c r="O1428" i="53" s="1"/>
  <c r="P1429" i="53"/>
  <c r="P1428" i="53" s="1"/>
  <c r="Q1429" i="53"/>
  <c r="Q1428" i="53" s="1"/>
  <c r="R1429" i="53"/>
  <c r="R1428" i="53" s="1"/>
  <c r="S1429" i="53"/>
  <c r="S1428" i="53" s="1"/>
  <c r="T1429" i="53"/>
  <c r="T1428" i="53" s="1"/>
  <c r="U1429" i="53"/>
  <c r="U1428" i="53" s="1"/>
  <c r="V1429" i="53"/>
  <c r="V1428" i="53" s="1"/>
  <c r="W1429" i="53"/>
  <c r="W1428" i="53" s="1"/>
  <c r="X1429" i="53"/>
  <c r="X1428" i="53" s="1"/>
  <c r="Y1429" i="53"/>
  <c r="Y1428" i="53" s="1"/>
  <c r="H1429" i="53"/>
  <c r="H1428" i="53"/>
  <c r="O1338" i="53"/>
  <c r="T1925" i="53"/>
  <c r="Y1898" i="53"/>
  <c r="X1898" i="53"/>
  <c r="W1898" i="53"/>
  <c r="V1898" i="53"/>
  <c r="U1898" i="53"/>
  <c r="S1898" i="53"/>
  <c r="R1898" i="53"/>
  <c r="Q1898" i="53"/>
  <c r="P1898" i="53"/>
  <c r="O1898" i="53"/>
  <c r="M1898" i="53"/>
  <c r="L1898" i="53"/>
  <c r="K1898" i="53"/>
  <c r="J1898" i="53"/>
  <c r="I1898" i="53"/>
  <c r="H1898" i="53"/>
  <c r="Y1896" i="53"/>
  <c r="X1896" i="53"/>
  <c r="W1896" i="53"/>
  <c r="V1896" i="53"/>
  <c r="U1896" i="53"/>
  <c r="T1896" i="53"/>
  <c r="T1895" i="53" s="1"/>
  <c r="S1896" i="53"/>
  <c r="R1896" i="53"/>
  <c r="Q1896" i="53"/>
  <c r="P1896" i="53"/>
  <c r="O1896" i="53"/>
  <c r="N1896" i="53"/>
  <c r="N1895" i="53" s="1"/>
  <c r="M1896" i="53"/>
  <c r="L1896" i="53"/>
  <c r="K1896" i="53"/>
  <c r="J1896" i="53"/>
  <c r="I1896" i="53"/>
  <c r="H1896" i="53"/>
  <c r="Y1895" i="53"/>
  <c r="X1895" i="53"/>
  <c r="W1895" i="53"/>
  <c r="V1895" i="53"/>
  <c r="U1895" i="53"/>
  <c r="S1895" i="53"/>
  <c r="R1895" i="53"/>
  <c r="Q1895" i="53"/>
  <c r="P1895" i="53"/>
  <c r="O1895" i="53"/>
  <c r="M1895" i="53"/>
  <c r="L1895" i="53"/>
  <c r="K1895" i="53"/>
  <c r="J1895" i="53"/>
  <c r="I1895" i="53"/>
  <c r="H1895" i="53"/>
  <c r="Y1893" i="53"/>
  <c r="X1893" i="53"/>
  <c r="W1893" i="53"/>
  <c r="V1893" i="53"/>
  <c r="U1893" i="53"/>
  <c r="T1893" i="53"/>
  <c r="S1893" i="53"/>
  <c r="R1893" i="53"/>
  <c r="Q1893" i="53"/>
  <c r="P1893" i="53"/>
  <c r="O1893" i="53"/>
  <c r="N1893" i="53"/>
  <c r="M1893" i="53"/>
  <c r="L1893" i="53"/>
  <c r="K1893" i="53"/>
  <c r="J1893" i="53"/>
  <c r="I1893" i="53"/>
  <c r="H1893" i="53"/>
  <c r="Y1888" i="53"/>
  <c r="X1888" i="53"/>
  <c r="W1888" i="53"/>
  <c r="V1888" i="53"/>
  <c r="U1888" i="53"/>
  <c r="T1888" i="53"/>
  <c r="S1888" i="53"/>
  <c r="R1888" i="53"/>
  <c r="Q1888" i="53"/>
  <c r="P1888" i="53"/>
  <c r="O1888" i="53"/>
  <c r="N1888" i="53"/>
  <c r="M1888" i="53"/>
  <c r="L1888" i="53"/>
  <c r="K1888" i="53"/>
  <c r="J1888" i="53"/>
  <c r="I1888" i="53"/>
  <c r="H1888" i="53"/>
  <c r="Y1887" i="53"/>
  <c r="X1887" i="53"/>
  <c r="W1887" i="53"/>
  <c r="V1887" i="53"/>
  <c r="U1887" i="53"/>
  <c r="T1887" i="53"/>
  <c r="S1887" i="53"/>
  <c r="R1887" i="53"/>
  <c r="Q1887" i="53"/>
  <c r="P1887" i="53"/>
  <c r="O1887" i="53"/>
  <c r="N1887" i="53"/>
  <c r="M1887" i="53"/>
  <c r="L1887" i="53"/>
  <c r="K1887" i="53"/>
  <c r="J1887" i="53"/>
  <c r="I1887" i="53"/>
  <c r="H1887" i="53"/>
  <c r="Y1884" i="53"/>
  <c r="X1884" i="53"/>
  <c r="W1884" i="53"/>
  <c r="V1884" i="53"/>
  <c r="U1884" i="53"/>
  <c r="T1884" i="53"/>
  <c r="S1884" i="53"/>
  <c r="R1884" i="53"/>
  <c r="Q1884" i="53"/>
  <c r="P1884" i="53"/>
  <c r="O1884" i="53"/>
  <c r="N1884" i="53"/>
  <c r="M1884" i="53"/>
  <c r="L1884" i="53"/>
  <c r="K1884" i="53"/>
  <c r="J1884" i="53"/>
  <c r="I1884" i="53"/>
  <c r="H1884" i="53"/>
  <c r="Y1883" i="53"/>
  <c r="X1883" i="53"/>
  <c r="W1883" i="53"/>
  <c r="V1883" i="53"/>
  <c r="U1883" i="53"/>
  <c r="T1883" i="53"/>
  <c r="S1883" i="53"/>
  <c r="R1883" i="53"/>
  <c r="Q1883" i="53"/>
  <c r="P1883" i="53"/>
  <c r="O1883" i="53"/>
  <c r="N1883" i="53"/>
  <c r="M1883" i="53"/>
  <c r="L1883" i="53"/>
  <c r="K1883" i="53"/>
  <c r="J1883" i="53"/>
  <c r="I1883" i="53"/>
  <c r="H1883" i="53"/>
  <c r="Y1877" i="53"/>
  <c r="X1877" i="53"/>
  <c r="W1877" i="53"/>
  <c r="V1877" i="53"/>
  <c r="U1877" i="53"/>
  <c r="T1877" i="53"/>
  <c r="S1877" i="53"/>
  <c r="R1877" i="53"/>
  <c r="Q1877" i="53"/>
  <c r="P1877" i="53"/>
  <c r="O1877" i="53"/>
  <c r="N1877" i="53"/>
  <c r="M1877" i="53"/>
  <c r="L1877" i="53"/>
  <c r="K1877" i="53"/>
  <c r="J1877" i="53"/>
  <c r="I1877" i="53"/>
  <c r="H1877" i="53"/>
  <c r="Y1876" i="53"/>
  <c r="X1876" i="53"/>
  <c r="W1876" i="53"/>
  <c r="V1876" i="53"/>
  <c r="U1876" i="53"/>
  <c r="T1876" i="53"/>
  <c r="S1876" i="53"/>
  <c r="R1876" i="53"/>
  <c r="Q1876" i="53"/>
  <c r="P1876" i="53"/>
  <c r="O1876" i="53"/>
  <c r="N1876" i="53"/>
  <c r="M1876" i="53"/>
  <c r="L1876" i="53"/>
  <c r="K1876" i="53"/>
  <c r="J1876" i="53"/>
  <c r="I1876" i="53"/>
  <c r="H1876" i="53"/>
  <c r="Y1864" i="53"/>
  <c r="X1864" i="53"/>
  <c r="W1864" i="53"/>
  <c r="V1864" i="53"/>
  <c r="U1864" i="53"/>
  <c r="T1864" i="53"/>
  <c r="S1864" i="53"/>
  <c r="R1864" i="53"/>
  <c r="Q1864" i="53"/>
  <c r="P1864" i="53"/>
  <c r="O1864" i="53"/>
  <c r="N1864" i="53"/>
  <c r="M1864" i="53"/>
  <c r="L1864" i="53"/>
  <c r="K1864" i="53"/>
  <c r="J1864" i="53"/>
  <c r="I1864" i="53"/>
  <c r="H1864" i="53"/>
  <c r="Y1855" i="53"/>
  <c r="X1855" i="53"/>
  <c r="W1855" i="53"/>
  <c r="V1855" i="53"/>
  <c r="U1855" i="53"/>
  <c r="T1855" i="53"/>
  <c r="S1855" i="53"/>
  <c r="R1855" i="53"/>
  <c r="Q1855" i="53"/>
  <c r="P1855" i="53"/>
  <c r="O1855" i="53"/>
  <c r="N1855" i="53"/>
  <c r="M1855" i="53"/>
  <c r="L1855" i="53"/>
  <c r="K1855" i="53"/>
  <c r="J1855" i="53"/>
  <c r="I1855" i="53"/>
  <c r="H1855" i="53"/>
  <c r="Y1852" i="53"/>
  <c r="X1852" i="53"/>
  <c r="W1852" i="53"/>
  <c r="V1852" i="53"/>
  <c r="U1852" i="53"/>
  <c r="T1852" i="53"/>
  <c r="S1852" i="53"/>
  <c r="R1852" i="53"/>
  <c r="Q1852" i="53"/>
  <c r="P1852" i="53"/>
  <c r="O1852" i="53"/>
  <c r="N1852" i="53"/>
  <c r="M1852" i="53"/>
  <c r="L1852" i="53"/>
  <c r="K1852" i="53"/>
  <c r="J1852" i="53"/>
  <c r="I1852" i="53"/>
  <c r="H1852" i="53"/>
  <c r="Y1848" i="53"/>
  <c r="X1848" i="53"/>
  <c r="W1848" i="53"/>
  <c r="V1848" i="53"/>
  <c r="U1848" i="53"/>
  <c r="T1848" i="53"/>
  <c r="S1848" i="53"/>
  <c r="R1848" i="53"/>
  <c r="Q1848" i="53"/>
  <c r="P1848" i="53"/>
  <c r="O1848" i="53"/>
  <c r="N1848" i="53"/>
  <c r="M1848" i="53"/>
  <c r="L1848" i="53"/>
  <c r="K1848" i="53"/>
  <c r="J1848" i="53"/>
  <c r="I1848" i="53"/>
  <c r="H1848" i="53"/>
  <c r="Y1847" i="53"/>
  <c r="X1847" i="53"/>
  <c r="W1847" i="53"/>
  <c r="V1847" i="53"/>
  <c r="U1847" i="53"/>
  <c r="T1847" i="53"/>
  <c r="S1847" i="53"/>
  <c r="R1847" i="53"/>
  <c r="Q1847" i="53"/>
  <c r="P1847" i="53"/>
  <c r="O1847" i="53"/>
  <c r="N1847" i="53"/>
  <c r="M1847" i="53"/>
  <c r="L1847" i="53"/>
  <c r="K1847" i="53"/>
  <c r="J1847" i="53"/>
  <c r="I1847" i="53"/>
  <c r="H1847" i="53"/>
  <c r="Y1845" i="53"/>
  <c r="X1845" i="53"/>
  <c r="W1845" i="53"/>
  <c r="V1845" i="53"/>
  <c r="U1845" i="53"/>
  <c r="T1845" i="53"/>
  <c r="S1845" i="53"/>
  <c r="R1845" i="53"/>
  <c r="Q1845" i="53"/>
  <c r="P1845" i="53"/>
  <c r="O1845" i="53"/>
  <c r="N1845" i="53"/>
  <c r="M1845" i="53"/>
  <c r="L1845" i="53"/>
  <c r="K1845" i="53"/>
  <c r="J1845" i="53"/>
  <c r="I1845" i="53"/>
  <c r="H1845" i="53"/>
  <c r="Y1843" i="53"/>
  <c r="X1843" i="53"/>
  <c r="W1843" i="53"/>
  <c r="V1843" i="53"/>
  <c r="U1843" i="53"/>
  <c r="T1843" i="53"/>
  <c r="S1843" i="53"/>
  <c r="R1843" i="53"/>
  <c r="Q1843" i="53"/>
  <c r="P1843" i="53"/>
  <c r="O1843" i="53"/>
  <c r="N1843" i="53"/>
  <c r="M1843" i="53"/>
  <c r="L1843" i="53"/>
  <c r="K1843" i="53"/>
  <c r="J1843" i="53"/>
  <c r="I1843" i="53"/>
  <c r="H1843" i="53"/>
  <c r="Y1840" i="53"/>
  <c r="X1840" i="53"/>
  <c r="W1840" i="53"/>
  <c r="V1840" i="53"/>
  <c r="U1840" i="53"/>
  <c r="T1840" i="53"/>
  <c r="S1840" i="53"/>
  <c r="R1840" i="53"/>
  <c r="Q1840" i="53"/>
  <c r="P1840" i="53"/>
  <c r="O1840" i="53"/>
  <c r="N1840" i="53"/>
  <c r="M1840" i="53"/>
  <c r="L1840" i="53"/>
  <c r="K1840" i="53"/>
  <c r="J1840" i="53"/>
  <c r="I1840" i="53"/>
  <c r="H1840" i="53"/>
  <c r="Y1839" i="53"/>
  <c r="X1839" i="53"/>
  <c r="W1839" i="53"/>
  <c r="V1839" i="53"/>
  <c r="U1839" i="53"/>
  <c r="T1839" i="53"/>
  <c r="S1839" i="53"/>
  <c r="R1839" i="53"/>
  <c r="Q1839" i="53"/>
  <c r="P1839" i="53"/>
  <c r="O1839" i="53"/>
  <c r="N1839" i="53"/>
  <c r="M1839" i="53"/>
  <c r="L1839" i="53"/>
  <c r="K1839" i="53"/>
  <c r="J1839" i="53"/>
  <c r="I1839" i="53"/>
  <c r="H1839" i="53"/>
  <c r="M1667" i="53"/>
  <c r="M1665" i="53"/>
  <c r="W1667" i="53"/>
  <c r="S1667" i="53"/>
  <c r="Q1667" i="53"/>
  <c r="K1667" i="53"/>
  <c r="I1667" i="53"/>
  <c r="Y1666" i="53"/>
  <c r="X1666" i="53"/>
  <c r="W1666" i="53"/>
  <c r="V1666" i="53"/>
  <c r="U1666" i="53"/>
  <c r="T1666" i="53"/>
  <c r="S1666" i="53"/>
  <c r="R1666" i="53"/>
  <c r="Q1666" i="53"/>
  <c r="P1666" i="53"/>
  <c r="O1666" i="53"/>
  <c r="N1666" i="53"/>
  <c r="M1666" i="53"/>
  <c r="L1666" i="53"/>
  <c r="K1666" i="53"/>
  <c r="J1666" i="53"/>
  <c r="I1666" i="53"/>
  <c r="H1666" i="53"/>
  <c r="W1665" i="53"/>
  <c r="S1665" i="53"/>
  <c r="Q1665" i="53"/>
  <c r="K1665" i="53"/>
  <c r="I1665" i="53"/>
  <c r="Y1664" i="53"/>
  <c r="X1664" i="53"/>
  <c r="W1664" i="53"/>
  <c r="V1664" i="53"/>
  <c r="U1664" i="53"/>
  <c r="T1664" i="53"/>
  <c r="S1664" i="53"/>
  <c r="R1664" i="53"/>
  <c r="Q1664" i="53"/>
  <c r="P1664" i="53"/>
  <c r="O1664" i="53"/>
  <c r="N1664" i="53"/>
  <c r="M1664" i="53"/>
  <c r="L1664" i="53"/>
  <c r="K1664" i="53"/>
  <c r="J1664" i="53"/>
  <c r="I1664" i="53"/>
  <c r="H1664" i="53"/>
  <c r="Y1663" i="53"/>
  <c r="X1663" i="53"/>
  <c r="W1663" i="53"/>
  <c r="V1663" i="53"/>
  <c r="U1663" i="53"/>
  <c r="T1663" i="53"/>
  <c r="S1663" i="53"/>
  <c r="R1663" i="53"/>
  <c r="Q1663" i="53"/>
  <c r="P1663" i="53"/>
  <c r="O1663" i="53"/>
  <c r="N1663" i="53"/>
  <c r="M1663" i="53"/>
  <c r="L1663" i="53"/>
  <c r="K1663" i="53"/>
  <c r="J1663" i="53"/>
  <c r="I1663" i="53"/>
  <c r="H1663" i="53"/>
  <c r="N1490" i="53"/>
  <c r="N2230" i="53"/>
  <c r="I1032" i="53"/>
  <c r="J1032" i="53"/>
  <c r="K1032" i="53"/>
  <c r="L1032" i="53"/>
  <c r="M1032" i="53"/>
  <c r="N1032" i="53"/>
  <c r="O1032" i="53"/>
  <c r="P1032" i="53"/>
  <c r="Q1032" i="53"/>
  <c r="R1032" i="53"/>
  <c r="S1032" i="53"/>
  <c r="T1032" i="53"/>
  <c r="U1032" i="53"/>
  <c r="V1032" i="53"/>
  <c r="W1032" i="53"/>
  <c r="X1032" i="53"/>
  <c r="Y1032" i="53"/>
  <c r="H1032" i="53"/>
  <c r="J1011" i="53"/>
  <c r="L1011" i="53"/>
  <c r="N1011" i="53"/>
  <c r="P1011" i="53"/>
  <c r="R1011" i="53"/>
  <c r="T1011" i="53"/>
  <c r="V1011" i="53"/>
  <c r="X1011" i="53"/>
  <c r="H1011" i="53"/>
  <c r="W1013" i="53"/>
  <c r="Y1013" i="53"/>
  <c r="S1013" i="53"/>
  <c r="U1013" i="53"/>
  <c r="I1013" i="53"/>
  <c r="K1013" i="53"/>
  <c r="M1013" i="53"/>
  <c r="O1013" i="53"/>
  <c r="Q1013" i="53"/>
  <c r="H1003" i="53"/>
  <c r="H1000" i="53"/>
  <c r="H999" i="53" s="1"/>
  <c r="J1000" i="53"/>
  <c r="L1000" i="53"/>
  <c r="N1000" i="53"/>
  <c r="P1000" i="53"/>
  <c r="R1000" i="53"/>
  <c r="T1000" i="53"/>
  <c r="V1000" i="53"/>
  <c r="X1000" i="53"/>
  <c r="I1001" i="53"/>
  <c r="K1001" i="53"/>
  <c r="M1001" i="53"/>
  <c r="O1001" i="53"/>
  <c r="Q1001" i="53"/>
  <c r="S1001" i="53"/>
  <c r="U1001" i="53"/>
  <c r="W1001" i="53"/>
  <c r="Y1001" i="53"/>
  <c r="I1002" i="53"/>
  <c r="K1002" i="53"/>
  <c r="M1002" i="53"/>
  <c r="O1002" i="53"/>
  <c r="Q1002" i="53"/>
  <c r="S1002" i="53"/>
  <c r="U1002" i="53"/>
  <c r="W1002" i="53"/>
  <c r="Y1002" i="53"/>
  <c r="J1003" i="53"/>
  <c r="L1003" i="53"/>
  <c r="N1003" i="53"/>
  <c r="P1003" i="53"/>
  <c r="R1003" i="53"/>
  <c r="T1003" i="53"/>
  <c r="V1003" i="53"/>
  <c r="X1003" i="53"/>
  <c r="I1004" i="53"/>
  <c r="I1003" i="53" s="1"/>
  <c r="K1004" i="53"/>
  <c r="K1003" i="53" s="1"/>
  <c r="M1004" i="53"/>
  <c r="M1003" i="53" s="1"/>
  <c r="O1004" i="53"/>
  <c r="O1003" i="53" s="1"/>
  <c r="Q1004" i="53"/>
  <c r="Q1003" i="53" s="1"/>
  <c r="S1004" i="53"/>
  <c r="S1003" i="53" s="1"/>
  <c r="U1004" i="53"/>
  <c r="U1003" i="53" s="1"/>
  <c r="W1004" i="53"/>
  <c r="W1003" i="53" s="1"/>
  <c r="Y1004" i="53"/>
  <c r="Y1003" i="53" s="1"/>
  <c r="Y1230" i="53"/>
  <c r="X1230" i="53"/>
  <c r="W1230" i="53"/>
  <c r="V1230" i="53"/>
  <c r="U1230" i="53"/>
  <c r="T1230" i="53"/>
  <c r="S1230" i="53"/>
  <c r="R1230" i="53"/>
  <c r="Q1230" i="53"/>
  <c r="P1230" i="53"/>
  <c r="O1230" i="53"/>
  <c r="N1230" i="53"/>
  <c r="M1230" i="53"/>
  <c r="L1230" i="53"/>
  <c r="K1230" i="53"/>
  <c r="J1230" i="53"/>
  <c r="I1230" i="53"/>
  <c r="Y1229" i="53"/>
  <c r="X1229" i="53"/>
  <c r="W1229" i="53"/>
  <c r="V1229" i="53"/>
  <c r="U1229" i="53"/>
  <c r="T1229" i="53"/>
  <c r="S1229" i="53"/>
  <c r="R1229" i="53"/>
  <c r="Q1229" i="53"/>
  <c r="P1229" i="53"/>
  <c r="O1229" i="53"/>
  <c r="N1229" i="53"/>
  <c r="M1229" i="53"/>
  <c r="L1229" i="53"/>
  <c r="K1229" i="53"/>
  <c r="J1229" i="53"/>
  <c r="I1229" i="53"/>
  <c r="H1230" i="53"/>
  <c r="H1229" i="53" s="1"/>
  <c r="H1216" i="53"/>
  <c r="H1215" i="53"/>
  <c r="Y1217" i="53"/>
  <c r="W1217" i="53"/>
  <c r="U1217" i="53"/>
  <c r="S1217" i="53"/>
  <c r="Q1217" i="53"/>
  <c r="O1217" i="53"/>
  <c r="M1217" i="53"/>
  <c r="K1217" i="53"/>
  <c r="I1217" i="53"/>
  <c r="Y1216" i="53"/>
  <c r="X1216" i="53"/>
  <c r="W1216" i="53"/>
  <c r="V1216" i="53"/>
  <c r="U1216" i="53"/>
  <c r="T1216" i="53"/>
  <c r="S1216" i="53"/>
  <c r="R1216" i="53"/>
  <c r="Q1216" i="53"/>
  <c r="P1216" i="53"/>
  <c r="O1216" i="53"/>
  <c r="N1216" i="53"/>
  <c r="M1216" i="53"/>
  <c r="L1216" i="53"/>
  <c r="K1216" i="53"/>
  <c r="J1216" i="53"/>
  <c r="I1216" i="53"/>
  <c r="I1215" i="53" s="1"/>
  <c r="Y1215" i="53"/>
  <c r="X1215" i="53"/>
  <c r="W1215" i="53"/>
  <c r="V1215" i="53"/>
  <c r="U1215" i="53"/>
  <c r="T1215" i="53"/>
  <c r="S1215" i="53"/>
  <c r="R1215" i="53"/>
  <c r="Q1215" i="53"/>
  <c r="P1215" i="53"/>
  <c r="O1215" i="53"/>
  <c r="N1215" i="53"/>
  <c r="M1215" i="53"/>
  <c r="L1215" i="53"/>
  <c r="K1215" i="53"/>
  <c r="J1215" i="53"/>
  <c r="X1202" i="53"/>
  <c r="V1202" i="53"/>
  <c r="T1202" i="53"/>
  <c r="R1202" i="53"/>
  <c r="P1202" i="53"/>
  <c r="N1202" i="53"/>
  <c r="L1202" i="53"/>
  <c r="J1202" i="53"/>
  <c r="H1202" i="53"/>
  <c r="H1201" i="53"/>
  <c r="X1201" i="53"/>
  <c r="V1201" i="53"/>
  <c r="T1201" i="53"/>
  <c r="R1201" i="53"/>
  <c r="P1201" i="53"/>
  <c r="N1201" i="53"/>
  <c r="L1201" i="53"/>
  <c r="J1201" i="53"/>
  <c r="Y1203" i="53"/>
  <c r="Y1202" i="53" s="1"/>
  <c r="Y1201" i="53" s="1"/>
  <c r="W1203" i="53"/>
  <c r="W1202" i="53" s="1"/>
  <c r="W1201" i="53" s="1"/>
  <c r="U1203" i="53"/>
  <c r="U1202" i="53" s="1"/>
  <c r="U1201" i="53" s="1"/>
  <c r="S1203" i="53"/>
  <c r="S1202" i="53" s="1"/>
  <c r="S1201" i="53" s="1"/>
  <c r="Q1203" i="53"/>
  <c r="Q1202" i="53" s="1"/>
  <c r="Q1201" i="53" s="1"/>
  <c r="O1203" i="53"/>
  <c r="O1202" i="53" s="1"/>
  <c r="O1201" i="53" s="1"/>
  <c r="M1203" i="53"/>
  <c r="M1202" i="53" s="1"/>
  <c r="M1201" i="53" s="1"/>
  <c r="K1203" i="53"/>
  <c r="K1202" i="53" s="1"/>
  <c r="K1201" i="53" s="1"/>
  <c r="I1203" i="53"/>
  <c r="Y1227" i="53"/>
  <c r="X1227" i="53"/>
  <c r="W1227" i="53"/>
  <c r="V1227" i="53"/>
  <c r="U1227" i="53"/>
  <c r="T1227" i="53"/>
  <c r="S1227" i="53"/>
  <c r="R1227" i="53"/>
  <c r="Q1227" i="53"/>
  <c r="P1227" i="53"/>
  <c r="O1227" i="53"/>
  <c r="N1227" i="53"/>
  <c r="M1227" i="53"/>
  <c r="L1227" i="53"/>
  <c r="K1227" i="53"/>
  <c r="J1227" i="53"/>
  <c r="I1227" i="53"/>
  <c r="H1227" i="53"/>
  <c r="Y1224" i="53"/>
  <c r="X1224" i="53"/>
  <c r="W1224" i="53"/>
  <c r="V1224" i="53"/>
  <c r="U1224" i="53"/>
  <c r="T1224" i="53"/>
  <c r="S1224" i="53"/>
  <c r="R1224" i="53"/>
  <c r="Q1224" i="53"/>
  <c r="P1224" i="53"/>
  <c r="O1224" i="53"/>
  <c r="N1224" i="53"/>
  <c r="M1224" i="53"/>
  <c r="L1224" i="53"/>
  <c r="K1224" i="53"/>
  <c r="J1224" i="53"/>
  <c r="I1224" i="53"/>
  <c r="H1224" i="53"/>
  <c r="Y1223" i="53"/>
  <c r="X1223" i="53"/>
  <c r="W1223" i="53"/>
  <c r="V1223" i="53"/>
  <c r="U1223" i="53"/>
  <c r="T1223" i="53"/>
  <c r="S1223" i="53"/>
  <c r="R1223" i="53"/>
  <c r="Q1223" i="53"/>
  <c r="P1223" i="53"/>
  <c r="O1223" i="53"/>
  <c r="N1223" i="53"/>
  <c r="M1223" i="53"/>
  <c r="L1223" i="53"/>
  <c r="K1223" i="53"/>
  <c r="J1223" i="53"/>
  <c r="I1223" i="53"/>
  <c r="H1223" i="53"/>
  <c r="Y1221" i="53"/>
  <c r="X1221" i="53"/>
  <c r="W1221" i="53"/>
  <c r="V1221" i="53"/>
  <c r="U1221" i="53"/>
  <c r="T1221" i="53"/>
  <c r="S1221" i="53"/>
  <c r="R1221" i="53"/>
  <c r="Q1221" i="53"/>
  <c r="P1221" i="53"/>
  <c r="O1221" i="53"/>
  <c r="N1221" i="53"/>
  <c r="M1221" i="53"/>
  <c r="L1221" i="53"/>
  <c r="K1221" i="53"/>
  <c r="J1221" i="53"/>
  <c r="I1221" i="53"/>
  <c r="H1221" i="53"/>
  <c r="Y1219" i="53"/>
  <c r="X1219" i="53"/>
  <c r="W1219" i="53"/>
  <c r="V1219" i="53"/>
  <c r="U1219" i="53"/>
  <c r="T1219" i="53"/>
  <c r="S1219" i="53"/>
  <c r="R1219" i="53"/>
  <c r="Q1219" i="53"/>
  <c r="P1219" i="53"/>
  <c r="O1219" i="53"/>
  <c r="N1219" i="53"/>
  <c r="M1219" i="53"/>
  <c r="L1219" i="53"/>
  <c r="K1219" i="53"/>
  <c r="J1219" i="53"/>
  <c r="I1219" i="53"/>
  <c r="H1219" i="53"/>
  <c r="Y1218" i="53"/>
  <c r="X1218" i="53"/>
  <c r="W1218" i="53"/>
  <c r="V1218" i="53"/>
  <c r="U1218" i="53"/>
  <c r="T1218" i="53"/>
  <c r="S1218" i="53"/>
  <c r="R1218" i="53"/>
  <c r="Q1218" i="53"/>
  <c r="P1218" i="53"/>
  <c r="O1218" i="53"/>
  <c r="N1218" i="53"/>
  <c r="M1218" i="53"/>
  <c r="L1218" i="53"/>
  <c r="K1218" i="53"/>
  <c r="J1218" i="53"/>
  <c r="I1218" i="53"/>
  <c r="H1218" i="53"/>
  <c r="Y1214" i="53"/>
  <c r="W1214" i="53"/>
  <c r="U1214" i="53"/>
  <c r="S1214" i="53"/>
  <c r="Q1214" i="53"/>
  <c r="O1214" i="53"/>
  <c r="M1214" i="53"/>
  <c r="K1214" i="53"/>
  <c r="I1214" i="53"/>
  <c r="Y1213" i="53"/>
  <c r="X1213" i="53"/>
  <c r="W1213" i="53"/>
  <c r="V1213" i="53"/>
  <c r="U1213" i="53"/>
  <c r="T1213" i="53"/>
  <c r="S1213" i="53"/>
  <c r="R1213" i="53"/>
  <c r="Q1213" i="53"/>
  <c r="P1213" i="53"/>
  <c r="O1213" i="53"/>
  <c r="N1213" i="53"/>
  <c r="M1213" i="53"/>
  <c r="L1213" i="53"/>
  <c r="K1213" i="53"/>
  <c r="J1213" i="53"/>
  <c r="I1213" i="53"/>
  <c r="H1213" i="53"/>
  <c r="Y1212" i="53"/>
  <c r="W1212" i="53"/>
  <c r="U1212" i="53"/>
  <c r="S1212" i="53"/>
  <c r="Q1212" i="53"/>
  <c r="O1212" i="53"/>
  <c r="M1212" i="53"/>
  <c r="K1212" i="53"/>
  <c r="I1212" i="53"/>
  <c r="Y1211" i="53"/>
  <c r="W1211" i="53"/>
  <c r="U1211" i="53"/>
  <c r="S1211" i="53"/>
  <c r="Q1211" i="53"/>
  <c r="O1211" i="53"/>
  <c r="M1211" i="53"/>
  <c r="K1211" i="53"/>
  <c r="I1211" i="53"/>
  <c r="Y1210" i="53"/>
  <c r="X1210" i="53"/>
  <c r="W1210" i="53"/>
  <c r="V1210" i="53"/>
  <c r="U1210" i="53"/>
  <c r="T1210" i="53"/>
  <c r="S1210" i="53"/>
  <c r="R1210" i="53"/>
  <c r="Q1210" i="53"/>
  <c r="P1210" i="53"/>
  <c r="O1210" i="53"/>
  <c r="N1210" i="53"/>
  <c r="M1210" i="53"/>
  <c r="L1210" i="53"/>
  <c r="K1210" i="53"/>
  <c r="J1210" i="53"/>
  <c r="I1210" i="53"/>
  <c r="H1210" i="53"/>
  <c r="Y1209" i="53"/>
  <c r="X1209" i="53"/>
  <c r="W1209" i="53"/>
  <c r="V1209" i="53"/>
  <c r="U1209" i="53"/>
  <c r="T1209" i="53"/>
  <c r="S1209" i="53"/>
  <c r="R1209" i="53"/>
  <c r="Q1209" i="53"/>
  <c r="P1209" i="53"/>
  <c r="O1209" i="53"/>
  <c r="N1209" i="53"/>
  <c r="M1209" i="53"/>
  <c r="L1209" i="53"/>
  <c r="K1209" i="53"/>
  <c r="J1209" i="53"/>
  <c r="I1209" i="53"/>
  <c r="H1209" i="53"/>
  <c r="Y1208" i="53"/>
  <c r="W1208" i="53"/>
  <c r="U1208" i="53"/>
  <c r="S1208" i="53"/>
  <c r="Q1208" i="53"/>
  <c r="O1208" i="53"/>
  <c r="M1208" i="53"/>
  <c r="K1208" i="53"/>
  <c r="I1208" i="53"/>
  <c r="Y1207" i="53"/>
  <c r="X1207" i="53"/>
  <c r="W1207" i="53"/>
  <c r="V1207" i="53"/>
  <c r="U1207" i="53"/>
  <c r="T1207" i="53"/>
  <c r="S1207" i="53"/>
  <c r="R1207" i="53"/>
  <c r="Q1207" i="53"/>
  <c r="P1207" i="53"/>
  <c r="O1207" i="53"/>
  <c r="N1207" i="53"/>
  <c r="M1207" i="53"/>
  <c r="L1207" i="53"/>
  <c r="K1207" i="53"/>
  <c r="J1207" i="53"/>
  <c r="I1207" i="53"/>
  <c r="H1207" i="53"/>
  <c r="Y1206" i="53"/>
  <c r="W1206" i="53"/>
  <c r="U1206" i="53"/>
  <c r="S1206" i="53"/>
  <c r="Q1206" i="53"/>
  <c r="O1206" i="53"/>
  <c r="M1206" i="53"/>
  <c r="K1206" i="53"/>
  <c r="I1206" i="53"/>
  <c r="Y1205" i="53"/>
  <c r="X1205" i="53"/>
  <c r="W1205" i="53"/>
  <c r="V1205" i="53"/>
  <c r="U1205" i="53"/>
  <c r="T1205" i="53"/>
  <c r="S1205" i="53"/>
  <c r="R1205" i="53"/>
  <c r="Q1205" i="53"/>
  <c r="P1205" i="53"/>
  <c r="O1205" i="53"/>
  <c r="N1205" i="53"/>
  <c r="M1205" i="53"/>
  <c r="L1205" i="53"/>
  <c r="K1205" i="53"/>
  <c r="J1205" i="53"/>
  <c r="I1205" i="53"/>
  <c r="H1205" i="53"/>
  <c r="Y1204" i="53"/>
  <c r="X1204" i="53"/>
  <c r="W1204" i="53"/>
  <c r="V1204" i="53"/>
  <c r="U1204" i="53"/>
  <c r="T1204" i="53"/>
  <c r="S1204" i="53"/>
  <c r="R1204" i="53"/>
  <c r="Q1204" i="53"/>
  <c r="P1204" i="53"/>
  <c r="O1204" i="53"/>
  <c r="N1204" i="53"/>
  <c r="M1204" i="53"/>
  <c r="L1204" i="53"/>
  <c r="K1204" i="53"/>
  <c r="J1204" i="53"/>
  <c r="I1204" i="53"/>
  <c r="H1204" i="53"/>
  <c r="Y1200" i="53"/>
  <c r="W1200" i="53"/>
  <c r="U1200" i="53"/>
  <c r="S1200" i="53"/>
  <c r="Q1200" i="53"/>
  <c r="O1200" i="53"/>
  <c r="M1200" i="53"/>
  <c r="K1200" i="53"/>
  <c r="I1200" i="53"/>
  <c r="Y1199" i="53"/>
  <c r="X1199" i="53"/>
  <c r="W1199" i="53"/>
  <c r="V1199" i="53"/>
  <c r="U1199" i="53"/>
  <c r="T1199" i="53"/>
  <c r="S1199" i="53"/>
  <c r="R1199" i="53"/>
  <c r="Q1199" i="53"/>
  <c r="P1199" i="53"/>
  <c r="O1199" i="53"/>
  <c r="N1199" i="53"/>
  <c r="M1199" i="53"/>
  <c r="L1199" i="53"/>
  <c r="K1199" i="53"/>
  <c r="J1199" i="53"/>
  <c r="I1199" i="53"/>
  <c r="H1199" i="53"/>
  <c r="Y1198" i="53"/>
  <c r="W1198" i="53"/>
  <c r="U1198" i="53"/>
  <c r="S1198" i="53"/>
  <c r="Q1198" i="53"/>
  <c r="O1198" i="53"/>
  <c r="M1198" i="53"/>
  <c r="K1198" i="53"/>
  <c r="I1198" i="53"/>
  <c r="Y1197" i="53"/>
  <c r="W1197" i="53"/>
  <c r="U1197" i="53"/>
  <c r="S1197" i="53"/>
  <c r="Q1197" i="53"/>
  <c r="O1197" i="53"/>
  <c r="M1197" i="53"/>
  <c r="K1197" i="53"/>
  <c r="I1197" i="53"/>
  <c r="Y1196" i="53"/>
  <c r="X1196" i="53"/>
  <c r="W1196" i="53"/>
  <c r="V1196" i="53"/>
  <c r="U1196" i="53"/>
  <c r="T1196" i="53"/>
  <c r="S1196" i="53"/>
  <c r="R1196" i="53"/>
  <c r="Q1196" i="53"/>
  <c r="P1196" i="53"/>
  <c r="O1196" i="53"/>
  <c r="N1196" i="53"/>
  <c r="M1196" i="53"/>
  <c r="L1196" i="53"/>
  <c r="K1196" i="53"/>
  <c r="J1196" i="53"/>
  <c r="I1196" i="53"/>
  <c r="H1196" i="53"/>
  <c r="H1195" i="53" s="1"/>
  <c r="H1194" i="53" s="1"/>
  <c r="Y1195" i="53"/>
  <c r="Y1194" i="53" s="1"/>
  <c r="X1195" i="53"/>
  <c r="X1194" i="53" s="1"/>
  <c r="W1195" i="53"/>
  <c r="W1194" i="53" s="1"/>
  <c r="V1195" i="53"/>
  <c r="V1194" i="53" s="1"/>
  <c r="U1195" i="53"/>
  <c r="U1194" i="53" s="1"/>
  <c r="T1195" i="53"/>
  <c r="T1194" i="53" s="1"/>
  <c r="S1195" i="53"/>
  <c r="S1194" i="53" s="1"/>
  <c r="R1195" i="53"/>
  <c r="R1194" i="53" s="1"/>
  <c r="Q1195" i="53"/>
  <c r="Q1194" i="53" s="1"/>
  <c r="P1195" i="53"/>
  <c r="P1194" i="53" s="1"/>
  <c r="O1195" i="53"/>
  <c r="O1194" i="53" s="1"/>
  <c r="N1195" i="53"/>
  <c r="N1194" i="53" s="1"/>
  <c r="M1195" i="53"/>
  <c r="M1194" i="53" s="1"/>
  <c r="L1195" i="53"/>
  <c r="L1194" i="53" s="1"/>
  <c r="K1195" i="53"/>
  <c r="K1194" i="53" s="1"/>
  <c r="J1195" i="53"/>
  <c r="J1194" i="53" s="1"/>
  <c r="I1195" i="53"/>
  <c r="L1189" i="53"/>
  <c r="H1189" i="53"/>
  <c r="H1192" i="53"/>
  <c r="Y1189" i="53"/>
  <c r="X1189" i="53"/>
  <c r="W1189" i="53"/>
  <c r="V1189" i="53"/>
  <c r="U1189" i="53"/>
  <c r="T1189" i="53"/>
  <c r="S1189" i="53"/>
  <c r="R1189" i="53"/>
  <c r="Q1189" i="53"/>
  <c r="P1189" i="53"/>
  <c r="O1189" i="53"/>
  <c r="N1189" i="53"/>
  <c r="M1189" i="53"/>
  <c r="K1189" i="53"/>
  <c r="J1189" i="53"/>
  <c r="I1189" i="53"/>
  <c r="Y1192" i="53"/>
  <c r="Y1188" i="53" s="1"/>
  <c r="X1192" i="53"/>
  <c r="X1188" i="53" s="1"/>
  <c r="W1192" i="53"/>
  <c r="W1188" i="53" s="1"/>
  <c r="V1192" i="53"/>
  <c r="V1188" i="53" s="1"/>
  <c r="U1192" i="53"/>
  <c r="U1188" i="53" s="1"/>
  <c r="T1192" i="53"/>
  <c r="T1188" i="53" s="1"/>
  <c r="S1192" i="53"/>
  <c r="S1188" i="53" s="1"/>
  <c r="R1192" i="53"/>
  <c r="R1188" i="53" s="1"/>
  <c r="Q1192" i="53"/>
  <c r="Q1188" i="53" s="1"/>
  <c r="P1192" i="53"/>
  <c r="P1188" i="53" s="1"/>
  <c r="O1192" i="53"/>
  <c r="O1188" i="53" s="1"/>
  <c r="N1192" i="53"/>
  <c r="N1188" i="53" s="1"/>
  <c r="M1192" i="53"/>
  <c r="M1188" i="53" s="1"/>
  <c r="L1192" i="53"/>
  <c r="L1188" i="53" s="1"/>
  <c r="K1192" i="53"/>
  <c r="K1188" i="53" s="1"/>
  <c r="J1192" i="53"/>
  <c r="J1188" i="53" s="1"/>
  <c r="I1192" i="53"/>
  <c r="I1188" i="53" s="1"/>
  <c r="H1188" i="53"/>
  <c r="Y1178" i="53"/>
  <c r="X1178" i="53"/>
  <c r="W1178" i="53"/>
  <c r="V1178" i="53"/>
  <c r="U1178" i="53"/>
  <c r="T1178" i="53"/>
  <c r="S1178" i="53"/>
  <c r="R1178" i="53"/>
  <c r="Q1178" i="53"/>
  <c r="P1178" i="53"/>
  <c r="O1178" i="53"/>
  <c r="N1178" i="53"/>
  <c r="M1178" i="53"/>
  <c r="L1178" i="53"/>
  <c r="K1178" i="53"/>
  <c r="J1178" i="53"/>
  <c r="I1178" i="53"/>
  <c r="H1178" i="53"/>
  <c r="H1167" i="53"/>
  <c r="Y1181" i="53"/>
  <c r="Y1177" i="53" s="1"/>
  <c r="X1181" i="53"/>
  <c r="X1177" i="53" s="1"/>
  <c r="W1181" i="53"/>
  <c r="W1177" i="53" s="1"/>
  <c r="V1181" i="53"/>
  <c r="V1177" i="53" s="1"/>
  <c r="U1181" i="53"/>
  <c r="U1177" i="53" s="1"/>
  <c r="T1181" i="53"/>
  <c r="T1177" i="53" s="1"/>
  <c r="S1181" i="53"/>
  <c r="S1177" i="53" s="1"/>
  <c r="R1181" i="53"/>
  <c r="R1177" i="53" s="1"/>
  <c r="Q1181" i="53"/>
  <c r="Q1177" i="53" s="1"/>
  <c r="P1181" i="53"/>
  <c r="P1177" i="53" s="1"/>
  <c r="O1181" i="53"/>
  <c r="O1177" i="53" s="1"/>
  <c r="N1181" i="53"/>
  <c r="N1177" i="53" s="1"/>
  <c r="M1181" i="53"/>
  <c r="M1177" i="53" s="1"/>
  <c r="L1181" i="53"/>
  <c r="L1177" i="53" s="1"/>
  <c r="K1181" i="53"/>
  <c r="K1177" i="53" s="1"/>
  <c r="J1181" i="53"/>
  <c r="J1177" i="53" s="1"/>
  <c r="I1181" i="53"/>
  <c r="I1177" i="53" s="1"/>
  <c r="H1181" i="53"/>
  <c r="X1167" i="53"/>
  <c r="V1167" i="53"/>
  <c r="T1167" i="53"/>
  <c r="R1167" i="53"/>
  <c r="P1167" i="53"/>
  <c r="N1167" i="53"/>
  <c r="L1167" i="53"/>
  <c r="J1167" i="53"/>
  <c r="H1170" i="53"/>
  <c r="H1166" i="53"/>
  <c r="X1156" i="53"/>
  <c r="V1156" i="53"/>
  <c r="T1156" i="53"/>
  <c r="R1156" i="53"/>
  <c r="P1156" i="53"/>
  <c r="N1156" i="53"/>
  <c r="L1156" i="53"/>
  <c r="J1156" i="53"/>
  <c r="H1156" i="53"/>
  <c r="H1159" i="53"/>
  <c r="Y1171" i="53"/>
  <c r="W1171" i="53"/>
  <c r="U1171" i="53"/>
  <c r="S1171" i="53"/>
  <c r="Q1171" i="53"/>
  <c r="O1171" i="53"/>
  <c r="M1171" i="53"/>
  <c r="K1171" i="53"/>
  <c r="I1171" i="53"/>
  <c r="Y1170" i="53"/>
  <c r="X1170" i="53"/>
  <c r="W1170" i="53"/>
  <c r="V1170" i="53"/>
  <c r="U1170" i="53"/>
  <c r="T1170" i="53"/>
  <c r="S1170" i="53"/>
  <c r="R1170" i="53"/>
  <c r="Q1170" i="53"/>
  <c r="P1170" i="53"/>
  <c r="O1170" i="53"/>
  <c r="N1170" i="53"/>
  <c r="M1170" i="53"/>
  <c r="L1170" i="53"/>
  <c r="K1170" i="53"/>
  <c r="J1170" i="53"/>
  <c r="I1170" i="53"/>
  <c r="Y1169" i="53"/>
  <c r="W1169" i="53"/>
  <c r="U1169" i="53"/>
  <c r="S1169" i="53"/>
  <c r="Q1169" i="53"/>
  <c r="O1169" i="53"/>
  <c r="M1169" i="53"/>
  <c r="K1169" i="53"/>
  <c r="I1169" i="53"/>
  <c r="O1237" i="53"/>
  <c r="J1159" i="53"/>
  <c r="L1159" i="53"/>
  <c r="N1159" i="53"/>
  <c r="P1159" i="53"/>
  <c r="R1159" i="53"/>
  <c r="T1159" i="53"/>
  <c r="V1159" i="53"/>
  <c r="X1159" i="53"/>
  <c r="I1160" i="53"/>
  <c r="I1159" i="53" s="1"/>
  <c r="K1160" i="53"/>
  <c r="K1159" i="53" s="1"/>
  <c r="M1160" i="53"/>
  <c r="M1159" i="53" s="1"/>
  <c r="O1160" i="53"/>
  <c r="O1159" i="53" s="1"/>
  <c r="Q1160" i="53"/>
  <c r="Q1159" i="53" s="1"/>
  <c r="S1160" i="53"/>
  <c r="S1159" i="53" s="1"/>
  <c r="U1160" i="53"/>
  <c r="U1159" i="53" s="1"/>
  <c r="W1160" i="53"/>
  <c r="W1159" i="53" s="1"/>
  <c r="Y1160" i="53"/>
  <c r="Y1159" i="53" s="1"/>
  <c r="W1158" i="53"/>
  <c r="Y1158" i="53"/>
  <c r="S1158" i="53"/>
  <c r="U1158" i="53"/>
  <c r="I1158" i="53"/>
  <c r="K1158" i="53"/>
  <c r="M1158" i="53"/>
  <c r="O1158" i="53"/>
  <c r="Q1158" i="53"/>
  <c r="H1155" i="53"/>
  <c r="J1155" i="53"/>
  <c r="L1155" i="53"/>
  <c r="N1155" i="53"/>
  <c r="P1155" i="53"/>
  <c r="R1155" i="53"/>
  <c r="T1155" i="53"/>
  <c r="V1155" i="53"/>
  <c r="X1155" i="53"/>
  <c r="I1157" i="53"/>
  <c r="K1157" i="53"/>
  <c r="M1157" i="53"/>
  <c r="O1157" i="53"/>
  <c r="Q1157" i="53"/>
  <c r="S1157" i="53"/>
  <c r="U1157" i="53"/>
  <c r="W1157" i="53"/>
  <c r="Y1157" i="53"/>
  <c r="H1162" i="53"/>
  <c r="J1162" i="53"/>
  <c r="L1162" i="53"/>
  <c r="N1162" i="53"/>
  <c r="P1162" i="53"/>
  <c r="R1162" i="53"/>
  <c r="T1162" i="53"/>
  <c r="V1162" i="53"/>
  <c r="X1162" i="53"/>
  <c r="I1163" i="53"/>
  <c r="I1162" i="53" s="1"/>
  <c r="K1163" i="53"/>
  <c r="K1162" i="53" s="1"/>
  <c r="M1163" i="53"/>
  <c r="M1162" i="53" s="1"/>
  <c r="O1163" i="53"/>
  <c r="O1162" i="53" s="1"/>
  <c r="Q1163" i="53"/>
  <c r="Q1162" i="53" s="1"/>
  <c r="S1163" i="53"/>
  <c r="S1162" i="53" s="1"/>
  <c r="U1163" i="53"/>
  <c r="U1162" i="53" s="1"/>
  <c r="W1163" i="53"/>
  <c r="W1162" i="53" s="1"/>
  <c r="Y1163" i="53"/>
  <c r="Y1162" i="53" s="1"/>
  <c r="H1164" i="53"/>
  <c r="J1164" i="53"/>
  <c r="L1164" i="53"/>
  <c r="N1164" i="53"/>
  <c r="P1164" i="53"/>
  <c r="R1164" i="53"/>
  <c r="T1164" i="53"/>
  <c r="V1164" i="53"/>
  <c r="X1164" i="53"/>
  <c r="I1165" i="53"/>
  <c r="I1164" i="53" s="1"/>
  <c r="K1165" i="53"/>
  <c r="K1164" i="53" s="1"/>
  <c r="M1165" i="53"/>
  <c r="M1164" i="53" s="1"/>
  <c r="O1165" i="53"/>
  <c r="O1164" i="53" s="1"/>
  <c r="Q1165" i="53"/>
  <c r="Q1164" i="53" s="1"/>
  <c r="S1165" i="53"/>
  <c r="S1164" i="53" s="1"/>
  <c r="U1165" i="53"/>
  <c r="U1164" i="53" s="1"/>
  <c r="W1165" i="53"/>
  <c r="W1164" i="53" s="1"/>
  <c r="Y1165" i="53"/>
  <c r="Y1164" i="53" s="1"/>
  <c r="I1168" i="53"/>
  <c r="I1167" i="53" s="1"/>
  <c r="I1166" i="53" s="1"/>
  <c r="K1168" i="53"/>
  <c r="K1167" i="53" s="1"/>
  <c r="K1166" i="53" s="1"/>
  <c r="M1168" i="53"/>
  <c r="M1167" i="53" s="1"/>
  <c r="M1166" i="53" s="1"/>
  <c r="O1168" i="53"/>
  <c r="O1167" i="53" s="1"/>
  <c r="O1166" i="53" s="1"/>
  <c r="Q1168" i="53"/>
  <c r="Q1167" i="53" s="1"/>
  <c r="Q1166" i="53" s="1"/>
  <c r="S1168" i="53"/>
  <c r="S1167" i="53" s="1"/>
  <c r="S1166" i="53" s="1"/>
  <c r="U1168" i="53"/>
  <c r="U1167" i="53" s="1"/>
  <c r="U1166" i="53" s="1"/>
  <c r="W1168" i="53"/>
  <c r="W1167" i="53" s="1"/>
  <c r="W1166" i="53" s="1"/>
  <c r="Y1168" i="53"/>
  <c r="Y1167" i="53" s="1"/>
  <c r="Y1166" i="53" s="1"/>
  <c r="H1173" i="53"/>
  <c r="I1173" i="53"/>
  <c r="J1173" i="53"/>
  <c r="K1173" i="53"/>
  <c r="L1173" i="53"/>
  <c r="M1173" i="53"/>
  <c r="N1173" i="53"/>
  <c r="O1173" i="53"/>
  <c r="P1173" i="53"/>
  <c r="Q1173" i="53"/>
  <c r="R1173" i="53"/>
  <c r="S1173" i="53"/>
  <c r="T1173" i="53"/>
  <c r="U1173" i="53"/>
  <c r="V1173" i="53"/>
  <c r="W1173" i="53"/>
  <c r="X1173" i="53"/>
  <c r="Y1173" i="53"/>
  <c r="H1175" i="53"/>
  <c r="I1175" i="53"/>
  <c r="J1175" i="53"/>
  <c r="K1175" i="53"/>
  <c r="L1175" i="53"/>
  <c r="M1175" i="53"/>
  <c r="N1175" i="53"/>
  <c r="O1175" i="53"/>
  <c r="P1175" i="53"/>
  <c r="Q1175" i="53"/>
  <c r="R1175" i="53"/>
  <c r="S1175" i="53"/>
  <c r="T1175" i="53"/>
  <c r="U1175" i="53"/>
  <c r="V1175" i="53"/>
  <c r="W1175" i="53"/>
  <c r="X1175" i="53"/>
  <c r="Y1175" i="53"/>
  <c r="H1184" i="53"/>
  <c r="I1184" i="53"/>
  <c r="J1184" i="53"/>
  <c r="K1184" i="53"/>
  <c r="L1184" i="53"/>
  <c r="M1184" i="53"/>
  <c r="N1184" i="53"/>
  <c r="O1184" i="53"/>
  <c r="P1184" i="53"/>
  <c r="Q1184" i="53"/>
  <c r="R1184" i="53"/>
  <c r="S1184" i="53"/>
  <c r="T1184" i="53"/>
  <c r="U1184" i="53"/>
  <c r="V1184" i="53"/>
  <c r="W1184" i="53"/>
  <c r="X1184" i="53"/>
  <c r="Y1184" i="53"/>
  <c r="H1186" i="53"/>
  <c r="I1186" i="53"/>
  <c r="J1186" i="53"/>
  <c r="K1186" i="53"/>
  <c r="L1186" i="53"/>
  <c r="M1186" i="53"/>
  <c r="N1186" i="53"/>
  <c r="O1186" i="53"/>
  <c r="P1186" i="53"/>
  <c r="Q1186" i="53"/>
  <c r="R1186" i="53"/>
  <c r="S1186" i="53"/>
  <c r="T1186" i="53"/>
  <c r="U1186" i="53"/>
  <c r="V1186" i="53"/>
  <c r="W1186" i="53"/>
  <c r="X1186" i="53"/>
  <c r="Y1186" i="53"/>
  <c r="J1117" i="53"/>
  <c r="J1116" i="53" s="1"/>
  <c r="L1117" i="53"/>
  <c r="L1116" i="53" s="1"/>
  <c r="N1117" i="53"/>
  <c r="N1116" i="53" s="1"/>
  <c r="P1117" i="53"/>
  <c r="P1116" i="53" s="1"/>
  <c r="R1117" i="53"/>
  <c r="R1116" i="53" s="1"/>
  <c r="T1117" i="53"/>
  <c r="T1116" i="53" s="1"/>
  <c r="V1117" i="53"/>
  <c r="V1116" i="53" s="1"/>
  <c r="X1117" i="53"/>
  <c r="X1116" i="53" s="1"/>
  <c r="H1117" i="53"/>
  <c r="H1116" i="53" s="1"/>
  <c r="O1118" i="53"/>
  <c r="O1117" i="53" s="1"/>
  <c r="O1116" i="53" s="1"/>
  <c r="I1118" i="53"/>
  <c r="I1117" i="53" s="1"/>
  <c r="I1116" i="53" s="1"/>
  <c r="K1118" i="53"/>
  <c r="K1117" i="53" s="1"/>
  <c r="K1116" i="53" s="1"/>
  <c r="M1118" i="53"/>
  <c r="M1117" i="53" s="1"/>
  <c r="M1116" i="53" s="1"/>
  <c r="Q1118" i="53"/>
  <c r="Q1117" i="53" s="1"/>
  <c r="Q1116" i="53" s="1"/>
  <c r="S1118" i="53"/>
  <c r="S1117" i="53" s="1"/>
  <c r="S1116" i="53" s="1"/>
  <c r="U1118" i="53"/>
  <c r="U1117" i="53" s="1"/>
  <c r="U1116" i="53" s="1"/>
  <c r="W1118" i="53"/>
  <c r="W1117" i="53" s="1"/>
  <c r="W1116" i="53" s="1"/>
  <c r="Y1118" i="53"/>
  <c r="Y1117" i="53" s="1"/>
  <c r="Y1116" i="53" s="1"/>
  <c r="N1128" i="53"/>
  <c r="O3356" i="53"/>
  <c r="P3356" i="53"/>
  <c r="Q3356" i="53"/>
  <c r="R3356" i="53"/>
  <c r="S3356" i="53"/>
  <c r="T3356" i="53"/>
  <c r="U3356" i="53"/>
  <c r="V3356" i="53"/>
  <c r="W3356" i="53"/>
  <c r="X3356" i="53"/>
  <c r="Y3356" i="53"/>
  <c r="H3356" i="53"/>
  <c r="I3356" i="53"/>
  <c r="J3356" i="53"/>
  <c r="K3356" i="53"/>
  <c r="L3356" i="53"/>
  <c r="M3356" i="53"/>
  <c r="O3304" i="53"/>
  <c r="T3307" i="53"/>
  <c r="T3704" i="53"/>
  <c r="T3587" i="53"/>
  <c r="T3565" i="53"/>
  <c r="O1277" i="53"/>
  <c r="T3402" i="53"/>
  <c r="T3360" i="53"/>
  <c r="N3304" i="53"/>
  <c r="N3353" i="53"/>
  <c r="N3356" i="53"/>
  <c r="O3314" i="53"/>
  <c r="N3715" i="53"/>
  <c r="Y843" i="53"/>
  <c r="X3919" i="53"/>
  <c r="I3935" i="53"/>
  <c r="I3934" i="53" s="1"/>
  <c r="J3935" i="53"/>
  <c r="J3934" i="53" s="1"/>
  <c r="K3935" i="53"/>
  <c r="K3934" i="53" s="1"/>
  <c r="L3935" i="53"/>
  <c r="L3934" i="53" s="1"/>
  <c r="M3935" i="53"/>
  <c r="M3934" i="53" s="1"/>
  <c r="N3935" i="53"/>
  <c r="N3934" i="53" s="1"/>
  <c r="O3935" i="53"/>
  <c r="O3934" i="53" s="1"/>
  <c r="P3935" i="53"/>
  <c r="P3934" i="53" s="1"/>
  <c r="Q3935" i="53"/>
  <c r="Q3934" i="53" s="1"/>
  <c r="R3935" i="53"/>
  <c r="R3934" i="53" s="1"/>
  <c r="S3935" i="53"/>
  <c r="S3934" i="53" s="1"/>
  <c r="T3935" i="53"/>
  <c r="T3934" i="53" s="1"/>
  <c r="U3935" i="53"/>
  <c r="U3934" i="53" s="1"/>
  <c r="V3935" i="53"/>
  <c r="V3934" i="53" s="1"/>
  <c r="W3935" i="53"/>
  <c r="W3934" i="53" s="1"/>
  <c r="X3935" i="53"/>
  <c r="X3934" i="53" s="1"/>
  <c r="Y3935" i="53"/>
  <c r="Y3934" i="53" s="1"/>
  <c r="T4817" i="53"/>
  <c r="H3935" i="53"/>
  <c r="H3934" i="53" s="1"/>
  <c r="I3976" i="53"/>
  <c r="I3975" i="53" s="1"/>
  <c r="J3976" i="53"/>
  <c r="J3975" i="53" s="1"/>
  <c r="K3976" i="53"/>
  <c r="K3975" i="53" s="1"/>
  <c r="L3976" i="53"/>
  <c r="L3975" i="53" s="1"/>
  <c r="M3976" i="53"/>
  <c r="M3975" i="53" s="1"/>
  <c r="N3976" i="53"/>
  <c r="N3975" i="53" s="1"/>
  <c r="O3976" i="53"/>
  <c r="O3975" i="53" s="1"/>
  <c r="P3976" i="53"/>
  <c r="P3975" i="53" s="1"/>
  <c r="Q3976" i="53"/>
  <c r="Q3975" i="53" s="1"/>
  <c r="R3976" i="53"/>
  <c r="R3975" i="53" s="1"/>
  <c r="S3976" i="53"/>
  <c r="S3975" i="53" s="1"/>
  <c r="T3976" i="53"/>
  <c r="T3975" i="53" s="1"/>
  <c r="U3976" i="53"/>
  <c r="U3975" i="53" s="1"/>
  <c r="V3976" i="53"/>
  <c r="V3975" i="53" s="1"/>
  <c r="W3976" i="53"/>
  <c r="W3975" i="53" s="1"/>
  <c r="X3976" i="53"/>
  <c r="X3975" i="53" s="1"/>
  <c r="Y3976" i="53"/>
  <c r="Y3975" i="53" s="1"/>
  <c r="H3976" i="53"/>
  <c r="H3975" i="53" s="1"/>
  <c r="X3803" i="53"/>
  <c r="I3813" i="53"/>
  <c r="I3812" i="53" s="1"/>
  <c r="J3813" i="53"/>
  <c r="J3812" i="53" s="1"/>
  <c r="K3813" i="53"/>
  <c r="K3812" i="53" s="1"/>
  <c r="L3813" i="53"/>
  <c r="L3812" i="53" s="1"/>
  <c r="M3813" i="53"/>
  <c r="M3812" i="53" s="1"/>
  <c r="N3813" i="53"/>
  <c r="N3812" i="53" s="1"/>
  <c r="O3813" i="53"/>
  <c r="O3812" i="53" s="1"/>
  <c r="P3813" i="53"/>
  <c r="P3812" i="53" s="1"/>
  <c r="Q3813" i="53"/>
  <c r="Q3812" i="53" s="1"/>
  <c r="R3813" i="53"/>
  <c r="R3812" i="53" s="1"/>
  <c r="S3813" i="53"/>
  <c r="S3812" i="53" s="1"/>
  <c r="T3813" i="53"/>
  <c r="T3812" i="53" s="1"/>
  <c r="U3813" i="53"/>
  <c r="U3812" i="53" s="1"/>
  <c r="V3813" i="53"/>
  <c r="V3812" i="53" s="1"/>
  <c r="W3813" i="53"/>
  <c r="W3812" i="53" s="1"/>
  <c r="X3813" i="53"/>
  <c r="X3812" i="53" s="1"/>
  <c r="Y3813" i="53"/>
  <c r="Y3812" i="53" s="1"/>
  <c r="H3813" i="53"/>
  <c r="H3812" i="53" s="1"/>
  <c r="X4744" i="53"/>
  <c r="I3803" i="53"/>
  <c r="J3803" i="53"/>
  <c r="K3803" i="53"/>
  <c r="L3803" i="53"/>
  <c r="M3803" i="53"/>
  <c r="N3803" i="53"/>
  <c r="O3803" i="53"/>
  <c r="P3803" i="53"/>
  <c r="Q3803" i="53"/>
  <c r="R3803" i="53"/>
  <c r="S3803" i="53"/>
  <c r="T3803" i="53"/>
  <c r="U3803" i="53"/>
  <c r="V3803" i="53"/>
  <c r="W3803" i="53"/>
  <c r="Y3803" i="53"/>
  <c r="H3803" i="53"/>
  <c r="I3797" i="53"/>
  <c r="J3797" i="53"/>
  <c r="K3797" i="53"/>
  <c r="L3797" i="53"/>
  <c r="M3797" i="53"/>
  <c r="N3797" i="53"/>
  <c r="O3797" i="53"/>
  <c r="P3797" i="53"/>
  <c r="Q3797" i="53"/>
  <c r="R3797" i="53"/>
  <c r="S3797" i="53"/>
  <c r="T3797" i="53"/>
  <c r="U3797" i="53"/>
  <c r="V3797" i="53"/>
  <c r="W3797" i="53"/>
  <c r="X3797" i="53"/>
  <c r="Y3797" i="53"/>
  <c r="H3797" i="53"/>
  <c r="X3783" i="53"/>
  <c r="U4742" i="53"/>
  <c r="W4411" i="53"/>
  <c r="O3744" i="53"/>
  <c r="P3744" i="53"/>
  <c r="Q3744" i="53"/>
  <c r="R3744" i="53"/>
  <c r="S3744" i="53"/>
  <c r="T3744" i="53"/>
  <c r="U3744" i="53"/>
  <c r="V3744" i="53"/>
  <c r="W3744" i="53"/>
  <c r="X3744" i="53"/>
  <c r="Y3744" i="53"/>
  <c r="H3744" i="53"/>
  <c r="I3744" i="53"/>
  <c r="J3744" i="53"/>
  <c r="K3744" i="53"/>
  <c r="L3744" i="53"/>
  <c r="M3744" i="53"/>
  <c r="N3744" i="53"/>
  <c r="I3783" i="53"/>
  <c r="J3783" i="53"/>
  <c r="K3783" i="53"/>
  <c r="L3783" i="53"/>
  <c r="M3783" i="53"/>
  <c r="N3783" i="53"/>
  <c r="O3783" i="53"/>
  <c r="P3783" i="53"/>
  <c r="Q3783" i="53"/>
  <c r="R3783" i="53"/>
  <c r="S3783" i="53"/>
  <c r="T3783" i="53"/>
  <c r="U3783" i="53"/>
  <c r="V3783" i="53"/>
  <c r="W3783" i="53"/>
  <c r="Y3783" i="53"/>
  <c r="H3783" i="53"/>
  <c r="Y4436" i="53"/>
  <c r="Y4422" i="53"/>
  <c r="Y4418" i="53"/>
  <c r="Y822" i="53"/>
  <c r="X821" i="53"/>
  <c r="U4418" i="53"/>
  <c r="J821" i="53"/>
  <c r="L821" i="53"/>
  <c r="N821" i="53"/>
  <c r="P821" i="53"/>
  <c r="R821" i="53"/>
  <c r="T821" i="53"/>
  <c r="V821" i="53"/>
  <c r="H821" i="53"/>
  <c r="I822" i="53"/>
  <c r="W822" i="53"/>
  <c r="U822" i="53"/>
  <c r="S822" i="53"/>
  <c r="M822" i="53"/>
  <c r="K822" i="53"/>
  <c r="O4436" i="53"/>
  <c r="O4422" i="53"/>
  <c r="O4418" i="53"/>
  <c r="I4421" i="53"/>
  <c r="J4421" i="53"/>
  <c r="K4421" i="53"/>
  <c r="L4421" i="53"/>
  <c r="M4421" i="53"/>
  <c r="N4421" i="53"/>
  <c r="O4421" i="53"/>
  <c r="P4421" i="53"/>
  <c r="Q4421" i="53"/>
  <c r="R4421" i="53"/>
  <c r="S4421" i="53"/>
  <c r="T4421" i="53"/>
  <c r="U4421" i="53"/>
  <c r="V4421" i="53"/>
  <c r="W4421" i="53"/>
  <c r="X4421" i="53"/>
  <c r="Y4421" i="53"/>
  <c r="H4421" i="53"/>
  <c r="N4973" i="53"/>
  <c r="H4463" i="53"/>
  <c r="I4463" i="53"/>
  <c r="J4463" i="53"/>
  <c r="K4463" i="53"/>
  <c r="L4463" i="53"/>
  <c r="M4463" i="53"/>
  <c r="N4463" i="53"/>
  <c r="O4463" i="53"/>
  <c r="P4463" i="53"/>
  <c r="Q4463" i="53"/>
  <c r="R4463" i="53"/>
  <c r="S4463" i="53"/>
  <c r="T4463" i="53"/>
  <c r="U4463" i="53"/>
  <c r="V4463" i="53"/>
  <c r="W4463" i="53"/>
  <c r="X4463" i="53"/>
  <c r="Y4463" i="53"/>
  <c r="H4465" i="53"/>
  <c r="I4465" i="53"/>
  <c r="J4465" i="53"/>
  <c r="K4465" i="53"/>
  <c r="L4465" i="53"/>
  <c r="M4465" i="53"/>
  <c r="N4465" i="53"/>
  <c r="O4465" i="53"/>
  <c r="P4465" i="53"/>
  <c r="Q4465" i="53"/>
  <c r="R4465" i="53"/>
  <c r="S4465" i="53"/>
  <c r="T4465" i="53"/>
  <c r="U4465" i="53"/>
  <c r="V4465" i="53"/>
  <c r="W4465" i="53"/>
  <c r="X4465" i="53"/>
  <c r="Y4465" i="53"/>
  <c r="H4449" i="53"/>
  <c r="I4449" i="53"/>
  <c r="J4449" i="53"/>
  <c r="K4449" i="53"/>
  <c r="L4449" i="53"/>
  <c r="M4449" i="53"/>
  <c r="N4449" i="53"/>
  <c r="O4449" i="53"/>
  <c r="P4449" i="53"/>
  <c r="Q4449" i="53"/>
  <c r="R4449" i="53"/>
  <c r="S4449" i="53"/>
  <c r="T4449" i="53"/>
  <c r="U4449" i="53"/>
  <c r="V4449" i="53"/>
  <c r="W4449" i="53"/>
  <c r="X4449" i="53"/>
  <c r="Y4449" i="53"/>
  <c r="I4435" i="53"/>
  <c r="J4435" i="53"/>
  <c r="K4435" i="53"/>
  <c r="L4435" i="53"/>
  <c r="M4435" i="53"/>
  <c r="N4435" i="53"/>
  <c r="O4435" i="53"/>
  <c r="P4435" i="53"/>
  <c r="Q4435" i="53"/>
  <c r="R4435" i="53"/>
  <c r="S4435" i="53"/>
  <c r="T4435" i="53"/>
  <c r="U4435" i="53"/>
  <c r="V4435" i="53"/>
  <c r="W4435" i="53"/>
  <c r="X4435" i="53"/>
  <c r="Y4435" i="53"/>
  <c r="H4435" i="53"/>
  <c r="H4445" i="53"/>
  <c r="H4444" i="53"/>
  <c r="H4431" i="53"/>
  <c r="H4430" i="53"/>
  <c r="H4417" i="53"/>
  <c r="H4416" i="53" s="1"/>
  <c r="J4417" i="53"/>
  <c r="L4417" i="53"/>
  <c r="N4417" i="53"/>
  <c r="P4417" i="53"/>
  <c r="R4417" i="53"/>
  <c r="T4417" i="53"/>
  <c r="V4417" i="53"/>
  <c r="X4417" i="53"/>
  <c r="I4419" i="53"/>
  <c r="I4417" i="53" s="1"/>
  <c r="K4419" i="53"/>
  <c r="K4417" i="53" s="1"/>
  <c r="M4419" i="53"/>
  <c r="M4417" i="53" s="1"/>
  <c r="O4419" i="53"/>
  <c r="O4417" i="53" s="1"/>
  <c r="Q4419" i="53"/>
  <c r="Q4417" i="53" s="1"/>
  <c r="S4419" i="53"/>
  <c r="S4417" i="53" s="1"/>
  <c r="U4419" i="53"/>
  <c r="U4417" i="53" s="1"/>
  <c r="W4419" i="53"/>
  <c r="W4417" i="53" s="1"/>
  <c r="Y4419" i="53"/>
  <c r="Y4417" i="53" s="1"/>
  <c r="H4423" i="53"/>
  <c r="J4423" i="53"/>
  <c r="J4420" i="53" s="1"/>
  <c r="L4423" i="53"/>
  <c r="L4420" i="53" s="1"/>
  <c r="N4423" i="53"/>
  <c r="N4420" i="53" s="1"/>
  <c r="P4423" i="53"/>
  <c r="P4420" i="53" s="1"/>
  <c r="R4423" i="53"/>
  <c r="R4420" i="53" s="1"/>
  <c r="T4423" i="53"/>
  <c r="T4420" i="53" s="1"/>
  <c r="V4423" i="53"/>
  <c r="V4420" i="53" s="1"/>
  <c r="X4423" i="53"/>
  <c r="X4420" i="53" s="1"/>
  <c r="I4424" i="53"/>
  <c r="I4423" i="53" s="1"/>
  <c r="I4420" i="53" s="1"/>
  <c r="K4424" i="53"/>
  <c r="K4423" i="53" s="1"/>
  <c r="K4420" i="53" s="1"/>
  <c r="M4424" i="53"/>
  <c r="M4423" i="53" s="1"/>
  <c r="M4420" i="53" s="1"/>
  <c r="O4424" i="53"/>
  <c r="O4423" i="53" s="1"/>
  <c r="O4420" i="53" s="1"/>
  <c r="Q4424" i="53"/>
  <c r="Q4423" i="53" s="1"/>
  <c r="Q4420" i="53" s="1"/>
  <c r="S4424" i="53"/>
  <c r="S4423" i="53" s="1"/>
  <c r="S4420" i="53" s="1"/>
  <c r="U4424" i="53"/>
  <c r="U4423" i="53" s="1"/>
  <c r="U4420" i="53" s="1"/>
  <c r="W4424" i="53"/>
  <c r="W4423" i="53" s="1"/>
  <c r="W4420" i="53" s="1"/>
  <c r="Y4424" i="53"/>
  <c r="Y4423" i="53" s="1"/>
  <c r="Y4420" i="53" s="1"/>
  <c r="H4426" i="53"/>
  <c r="J4426" i="53"/>
  <c r="L4426" i="53"/>
  <c r="N4426" i="53"/>
  <c r="P4426" i="53"/>
  <c r="R4426" i="53"/>
  <c r="T4426" i="53"/>
  <c r="V4426" i="53"/>
  <c r="X4426" i="53"/>
  <c r="I4427" i="53"/>
  <c r="I4426" i="53" s="1"/>
  <c r="K4427" i="53"/>
  <c r="K4426" i="53" s="1"/>
  <c r="M4427" i="53"/>
  <c r="M4426" i="53" s="1"/>
  <c r="O4427" i="53"/>
  <c r="O4426" i="53" s="1"/>
  <c r="Q4427" i="53"/>
  <c r="Q4426" i="53" s="1"/>
  <c r="S4427" i="53"/>
  <c r="S4426" i="53" s="1"/>
  <c r="U4427" i="53"/>
  <c r="U4426" i="53" s="1"/>
  <c r="W4427" i="53"/>
  <c r="W4426" i="53" s="1"/>
  <c r="Y4427" i="53"/>
  <c r="Y4426" i="53" s="1"/>
  <c r="H4428" i="53"/>
  <c r="J4428" i="53"/>
  <c r="L4428" i="53"/>
  <c r="N4428" i="53"/>
  <c r="P4428" i="53"/>
  <c r="R4428" i="53"/>
  <c r="T4428" i="53"/>
  <c r="V4428" i="53"/>
  <c r="X4428" i="53"/>
  <c r="I4429" i="53"/>
  <c r="I4428" i="53" s="1"/>
  <c r="K4429" i="53"/>
  <c r="K4428" i="53" s="1"/>
  <c r="M4429" i="53"/>
  <c r="M4428" i="53" s="1"/>
  <c r="O4429" i="53"/>
  <c r="O4428" i="53" s="1"/>
  <c r="Q4429" i="53"/>
  <c r="Q4428" i="53" s="1"/>
  <c r="S4429" i="53"/>
  <c r="S4428" i="53" s="1"/>
  <c r="U4429" i="53"/>
  <c r="U4428" i="53" s="1"/>
  <c r="W4429" i="53"/>
  <c r="W4428" i="53" s="1"/>
  <c r="Y4429" i="53"/>
  <c r="Y4428" i="53" s="1"/>
  <c r="J4431" i="53"/>
  <c r="J4430" i="53" s="1"/>
  <c r="L4431" i="53"/>
  <c r="L4430" i="53" s="1"/>
  <c r="N4431" i="53"/>
  <c r="N4430" i="53" s="1"/>
  <c r="P4431" i="53"/>
  <c r="P4430" i="53" s="1"/>
  <c r="R4431" i="53"/>
  <c r="R4430" i="53" s="1"/>
  <c r="T4431" i="53"/>
  <c r="T4430" i="53" s="1"/>
  <c r="V4431" i="53"/>
  <c r="V4430" i="53" s="1"/>
  <c r="X4431" i="53"/>
  <c r="X4430" i="53" s="1"/>
  <c r="I4432" i="53"/>
  <c r="K4432" i="53"/>
  <c r="M4432" i="53"/>
  <c r="O4432" i="53"/>
  <c r="Q4432" i="53"/>
  <c r="S4432" i="53"/>
  <c r="U4432" i="53"/>
  <c r="W4432" i="53"/>
  <c r="Y4432" i="53"/>
  <c r="I4433" i="53"/>
  <c r="K4433" i="53"/>
  <c r="M4433" i="53"/>
  <c r="O4433" i="53"/>
  <c r="Q4433" i="53"/>
  <c r="S4433" i="53"/>
  <c r="U4433" i="53"/>
  <c r="W4433" i="53"/>
  <c r="Y4433" i="53"/>
  <c r="H4437" i="53"/>
  <c r="H4434" i="53" s="1"/>
  <c r="J4437" i="53"/>
  <c r="J4434" i="53" s="1"/>
  <c r="L4437" i="53"/>
  <c r="L4434" i="53" s="1"/>
  <c r="N4437" i="53"/>
  <c r="N4434" i="53" s="1"/>
  <c r="P4437" i="53"/>
  <c r="P4434" i="53" s="1"/>
  <c r="R4437" i="53"/>
  <c r="R4434" i="53" s="1"/>
  <c r="T4437" i="53"/>
  <c r="T4434" i="53" s="1"/>
  <c r="V4437" i="53"/>
  <c r="V4434" i="53" s="1"/>
  <c r="X4437" i="53"/>
  <c r="X4434" i="53" s="1"/>
  <c r="I4438" i="53"/>
  <c r="I4437" i="53" s="1"/>
  <c r="I4434" i="53" s="1"/>
  <c r="K4438" i="53"/>
  <c r="K4437" i="53" s="1"/>
  <c r="K4434" i="53" s="1"/>
  <c r="M4438" i="53"/>
  <c r="M4437" i="53" s="1"/>
  <c r="M4434" i="53" s="1"/>
  <c r="O4438" i="53"/>
  <c r="O4437" i="53" s="1"/>
  <c r="O4434" i="53" s="1"/>
  <c r="Q4438" i="53"/>
  <c r="Q4437" i="53" s="1"/>
  <c r="Q4434" i="53" s="1"/>
  <c r="S4438" i="53"/>
  <c r="S4437" i="53" s="1"/>
  <c r="S4434" i="53" s="1"/>
  <c r="U4438" i="53"/>
  <c r="U4437" i="53" s="1"/>
  <c r="U4434" i="53" s="1"/>
  <c r="W4438" i="53"/>
  <c r="W4437" i="53" s="1"/>
  <c r="W4434" i="53" s="1"/>
  <c r="Y4438" i="53"/>
  <c r="Y4437" i="53" s="1"/>
  <c r="Y4434" i="53" s="1"/>
  <c r="H4440" i="53"/>
  <c r="I4440" i="53"/>
  <c r="J4440" i="53"/>
  <c r="K4440" i="53"/>
  <c r="L4440" i="53"/>
  <c r="M4440" i="53"/>
  <c r="N4440" i="53"/>
  <c r="O4440" i="53"/>
  <c r="P4440" i="53"/>
  <c r="Q4440" i="53"/>
  <c r="R4440" i="53"/>
  <c r="S4440" i="53"/>
  <c r="T4440" i="53"/>
  <c r="U4440" i="53"/>
  <c r="V4440" i="53"/>
  <c r="W4440" i="53"/>
  <c r="X4440" i="53"/>
  <c r="Y4440" i="53"/>
  <c r="H4442" i="53"/>
  <c r="I4442" i="53"/>
  <c r="J4442" i="53"/>
  <c r="K4442" i="53"/>
  <c r="L4442" i="53"/>
  <c r="M4442" i="53"/>
  <c r="N4442" i="53"/>
  <c r="O4442" i="53"/>
  <c r="P4442" i="53"/>
  <c r="Q4442" i="53"/>
  <c r="R4442" i="53"/>
  <c r="S4442" i="53"/>
  <c r="T4442" i="53"/>
  <c r="U4442" i="53"/>
  <c r="V4442" i="53"/>
  <c r="W4442" i="53"/>
  <c r="X4442" i="53"/>
  <c r="Y4442" i="53"/>
  <c r="I4445" i="53"/>
  <c r="I4444" i="53" s="1"/>
  <c r="J4445" i="53"/>
  <c r="J4444" i="53" s="1"/>
  <c r="K4445" i="53"/>
  <c r="K4444" i="53" s="1"/>
  <c r="L4445" i="53"/>
  <c r="L4444" i="53" s="1"/>
  <c r="M4445" i="53"/>
  <c r="M4444" i="53" s="1"/>
  <c r="N4445" i="53"/>
  <c r="N4444" i="53" s="1"/>
  <c r="O4445" i="53"/>
  <c r="O4444" i="53" s="1"/>
  <c r="P4445" i="53"/>
  <c r="P4444" i="53" s="1"/>
  <c r="Q4445" i="53"/>
  <c r="Q4444" i="53" s="1"/>
  <c r="R4445" i="53"/>
  <c r="R4444" i="53" s="1"/>
  <c r="S4445" i="53"/>
  <c r="S4444" i="53" s="1"/>
  <c r="T4445" i="53"/>
  <c r="T4444" i="53" s="1"/>
  <c r="U4445" i="53"/>
  <c r="U4444" i="53" s="1"/>
  <c r="V4445" i="53"/>
  <c r="V4444" i="53" s="1"/>
  <c r="W4445" i="53"/>
  <c r="W4444" i="53" s="1"/>
  <c r="X4445" i="53"/>
  <c r="X4444" i="53" s="1"/>
  <c r="Y4445" i="53"/>
  <c r="Y4444" i="53" s="1"/>
  <c r="H4451" i="53"/>
  <c r="H4448" i="53" s="1"/>
  <c r="I4451" i="53"/>
  <c r="J4451" i="53"/>
  <c r="K4451" i="53"/>
  <c r="L4451" i="53"/>
  <c r="M4451" i="53"/>
  <c r="N4451" i="53"/>
  <c r="N4448" i="53" s="1"/>
  <c r="O4451" i="53"/>
  <c r="P4451" i="53"/>
  <c r="Q4451" i="53"/>
  <c r="R4451" i="53"/>
  <c r="S4451" i="53"/>
  <c r="T4451" i="53"/>
  <c r="U4451" i="53"/>
  <c r="V4451" i="53"/>
  <c r="W4451" i="53"/>
  <c r="X4451" i="53"/>
  <c r="Y4451" i="53"/>
  <c r="H4454" i="53"/>
  <c r="I4454" i="53"/>
  <c r="J4454" i="53"/>
  <c r="K4454" i="53"/>
  <c r="L4454" i="53"/>
  <c r="M4454" i="53"/>
  <c r="N4454" i="53"/>
  <c r="O4454" i="53"/>
  <c r="P4454" i="53"/>
  <c r="Q4454" i="53"/>
  <c r="R4454" i="53"/>
  <c r="S4454" i="53"/>
  <c r="T4454" i="53"/>
  <c r="U4454" i="53"/>
  <c r="V4454" i="53"/>
  <c r="W4454" i="53"/>
  <c r="X4454" i="53"/>
  <c r="Y4454" i="53"/>
  <c r="H4456" i="53"/>
  <c r="I4456" i="53"/>
  <c r="J4456" i="53"/>
  <c r="K4456" i="53"/>
  <c r="L4456" i="53"/>
  <c r="M4456" i="53"/>
  <c r="N4456" i="53"/>
  <c r="O4456" i="53"/>
  <c r="P4456" i="53"/>
  <c r="Q4456" i="53"/>
  <c r="R4456" i="53"/>
  <c r="S4456" i="53"/>
  <c r="T4456" i="53"/>
  <c r="U4456" i="53"/>
  <c r="V4456" i="53"/>
  <c r="W4456" i="53"/>
  <c r="X4456" i="53"/>
  <c r="Y4456" i="53"/>
  <c r="H4459" i="53"/>
  <c r="H4458" i="53" s="1"/>
  <c r="I4459" i="53"/>
  <c r="I4458" i="53" s="1"/>
  <c r="J4459" i="53"/>
  <c r="J4458" i="53" s="1"/>
  <c r="K4459" i="53"/>
  <c r="K4458" i="53" s="1"/>
  <c r="L4459" i="53"/>
  <c r="L4458" i="53" s="1"/>
  <c r="M4459" i="53"/>
  <c r="M4458" i="53" s="1"/>
  <c r="N4459" i="53"/>
  <c r="N4458" i="53" s="1"/>
  <c r="O4459" i="53"/>
  <c r="O4458" i="53" s="1"/>
  <c r="P4459" i="53"/>
  <c r="P4458" i="53" s="1"/>
  <c r="Q4459" i="53"/>
  <c r="Q4458" i="53" s="1"/>
  <c r="R4459" i="53"/>
  <c r="R4458" i="53" s="1"/>
  <c r="S4459" i="53"/>
  <c r="S4458" i="53" s="1"/>
  <c r="T4459" i="53"/>
  <c r="T4458" i="53" s="1"/>
  <c r="U4459" i="53"/>
  <c r="U4458" i="53" s="1"/>
  <c r="V4459" i="53"/>
  <c r="V4458" i="53" s="1"/>
  <c r="W4459" i="53"/>
  <c r="W4458" i="53" s="1"/>
  <c r="X4459" i="53"/>
  <c r="X4458" i="53" s="1"/>
  <c r="Y4459" i="53"/>
  <c r="Y4458" i="53" s="1"/>
  <c r="S823" i="53"/>
  <c r="Q822" i="53"/>
  <c r="O822" i="53"/>
  <c r="J4416" i="53"/>
  <c r="L4416" i="53"/>
  <c r="N4416" i="53"/>
  <c r="P4416" i="53"/>
  <c r="R4416" i="53"/>
  <c r="T4416" i="53"/>
  <c r="V4416" i="53"/>
  <c r="X4416" i="53"/>
  <c r="I4416" i="53"/>
  <c r="Q4416" i="53"/>
  <c r="S4416" i="53"/>
  <c r="U4416" i="53"/>
  <c r="W4416" i="53"/>
  <c r="Y4416" i="53"/>
  <c r="N4343" i="53"/>
  <c r="N4260" i="53"/>
  <c r="N4242" i="53"/>
  <c r="N4523" i="53"/>
  <c r="N4504" i="53"/>
  <c r="O4704" i="53"/>
  <c r="P4704" i="53"/>
  <c r="Q4704" i="53"/>
  <c r="R4704" i="53"/>
  <c r="S4704" i="53"/>
  <c r="T4704" i="53"/>
  <c r="U4704" i="53"/>
  <c r="V4704" i="53"/>
  <c r="W4704" i="53"/>
  <c r="X4704" i="53"/>
  <c r="Y4704" i="53"/>
  <c r="J4695" i="53"/>
  <c r="L4695" i="53"/>
  <c r="N4695" i="53"/>
  <c r="P4695" i="53"/>
  <c r="R4695" i="53"/>
  <c r="T4695" i="53"/>
  <c r="V4695" i="53"/>
  <c r="X4695" i="53"/>
  <c r="J4681" i="53"/>
  <c r="L4681" i="53"/>
  <c r="N4681" i="53"/>
  <c r="P4681" i="53"/>
  <c r="R4681" i="53"/>
  <c r="T4681" i="53"/>
  <c r="V4681" i="53"/>
  <c r="X4681" i="53"/>
  <c r="H4681" i="53"/>
  <c r="H4680" i="53"/>
  <c r="J4723" i="53"/>
  <c r="L4723" i="53"/>
  <c r="N4723" i="53"/>
  <c r="P4723" i="53"/>
  <c r="R4723" i="53"/>
  <c r="T4723" i="53"/>
  <c r="V4723" i="53"/>
  <c r="X4723" i="53"/>
  <c r="J4721" i="53"/>
  <c r="J4720" i="53" s="1"/>
  <c r="L4721" i="53"/>
  <c r="L4720" i="53" s="1"/>
  <c r="N4721" i="53"/>
  <c r="N4720" i="53" s="1"/>
  <c r="P4721" i="53"/>
  <c r="P4720" i="53" s="1"/>
  <c r="R4721" i="53"/>
  <c r="R4720" i="53" s="1"/>
  <c r="T4721" i="53"/>
  <c r="T4720" i="53" s="1"/>
  <c r="V4721" i="53"/>
  <c r="V4720" i="53" s="1"/>
  <c r="X4721" i="53"/>
  <c r="X4720" i="53" s="1"/>
  <c r="H4723" i="53"/>
  <c r="H4721" i="53"/>
  <c r="H4720" i="53" s="1"/>
  <c r="J4709" i="53"/>
  <c r="L4709" i="53"/>
  <c r="N4709" i="53"/>
  <c r="P4709" i="53"/>
  <c r="R4709" i="53"/>
  <c r="T4709" i="53"/>
  <c r="V4709" i="53"/>
  <c r="X4709" i="53"/>
  <c r="J4707" i="53"/>
  <c r="J4706" i="53" s="1"/>
  <c r="L4707" i="53"/>
  <c r="L4706" i="53" s="1"/>
  <c r="N4707" i="53"/>
  <c r="N4706" i="53" s="1"/>
  <c r="P4707" i="53"/>
  <c r="P4706" i="53" s="1"/>
  <c r="R4707" i="53"/>
  <c r="R4706" i="53" s="1"/>
  <c r="T4707" i="53"/>
  <c r="T4706" i="53" s="1"/>
  <c r="V4707" i="53"/>
  <c r="V4706" i="53" s="1"/>
  <c r="X4707" i="53"/>
  <c r="X4706" i="53" s="1"/>
  <c r="H4709" i="53"/>
  <c r="H4707" i="53"/>
  <c r="H4706" i="53" s="1"/>
  <c r="H4699" i="53"/>
  <c r="H4698" i="53"/>
  <c r="J4693" i="53"/>
  <c r="L4693" i="53"/>
  <c r="N4693" i="53"/>
  <c r="P4693" i="53"/>
  <c r="P4692" i="53" s="1"/>
  <c r="R4693" i="53"/>
  <c r="T4693" i="53"/>
  <c r="V4693" i="53"/>
  <c r="X4693" i="53"/>
  <c r="H4695" i="53"/>
  <c r="H4693" i="53"/>
  <c r="H4692" i="53"/>
  <c r="H4688" i="53"/>
  <c r="H4685" i="53"/>
  <c r="H4684" i="53"/>
  <c r="N635" i="53"/>
  <c r="W4728" i="53"/>
  <c r="S4728" i="53"/>
  <c r="Q4728" i="53"/>
  <c r="M4728" i="53"/>
  <c r="K4728" i="53"/>
  <c r="Y4727" i="53"/>
  <c r="X4727" i="53"/>
  <c r="W4727" i="53"/>
  <c r="V4727" i="53"/>
  <c r="U4727" i="53"/>
  <c r="T4727" i="53"/>
  <c r="S4727" i="53"/>
  <c r="R4727" i="53"/>
  <c r="Q4727" i="53"/>
  <c r="P4727" i="53"/>
  <c r="O4727" i="53"/>
  <c r="N4727" i="53"/>
  <c r="M4727" i="53"/>
  <c r="L4727" i="53"/>
  <c r="K4727" i="53"/>
  <c r="J4727" i="53"/>
  <c r="I4727" i="53"/>
  <c r="H4727" i="53"/>
  <c r="H4726" i="53" s="1"/>
  <c r="Y4726" i="53"/>
  <c r="X4726" i="53"/>
  <c r="W4726" i="53"/>
  <c r="V4726" i="53"/>
  <c r="U4726" i="53"/>
  <c r="T4726" i="53"/>
  <c r="S4726" i="53"/>
  <c r="R4726" i="53"/>
  <c r="Q4726" i="53"/>
  <c r="P4726" i="53"/>
  <c r="O4726" i="53"/>
  <c r="N4726" i="53"/>
  <c r="M4726" i="53"/>
  <c r="L4726" i="53"/>
  <c r="K4726" i="53"/>
  <c r="J4726" i="53"/>
  <c r="I4726" i="53"/>
  <c r="W4725" i="53"/>
  <c r="S4725" i="53"/>
  <c r="Q4725" i="53"/>
  <c r="M4725" i="53"/>
  <c r="K4725" i="53"/>
  <c r="Y4723" i="53"/>
  <c r="W4724" i="53"/>
  <c r="W4723" i="53" s="1"/>
  <c r="U4723" i="53"/>
  <c r="S4724" i="53"/>
  <c r="S4723" i="53" s="1"/>
  <c r="Q4724" i="53"/>
  <c r="Q4723" i="53" s="1"/>
  <c r="O4724" i="53"/>
  <c r="O4723" i="53" s="1"/>
  <c r="M4724" i="53"/>
  <c r="M4723" i="53" s="1"/>
  <c r="K4724" i="53"/>
  <c r="K4723" i="53" s="1"/>
  <c r="I4723" i="53"/>
  <c r="Y4721" i="53"/>
  <c r="Y4720" i="53" s="1"/>
  <c r="W4722" i="53"/>
  <c r="W4721" i="53" s="1"/>
  <c r="W4720" i="53" s="1"/>
  <c r="U4721" i="53"/>
  <c r="U4720" i="53" s="1"/>
  <c r="S4722" i="53"/>
  <c r="S4721" i="53" s="1"/>
  <c r="S4720" i="53" s="1"/>
  <c r="Q4722" i="53"/>
  <c r="Q4721" i="53" s="1"/>
  <c r="Q4720" i="53" s="1"/>
  <c r="O4721" i="53"/>
  <c r="O4720" i="53" s="1"/>
  <c r="M4722" i="53"/>
  <c r="M4721" i="53" s="1"/>
  <c r="M4720" i="53" s="1"/>
  <c r="K4722" i="53"/>
  <c r="K4721" i="53" s="1"/>
  <c r="K4720" i="53" s="1"/>
  <c r="I4721" i="53"/>
  <c r="I4720" i="53" s="1"/>
  <c r="Y4714" i="53"/>
  <c r="W4714" i="53"/>
  <c r="U4714" i="53"/>
  <c r="S4714" i="53"/>
  <c r="Q4714" i="53"/>
  <c r="M4714" i="53"/>
  <c r="K4714" i="53"/>
  <c r="Y4713" i="53"/>
  <c r="Y4712" i="53" s="1"/>
  <c r="X4713" i="53"/>
  <c r="X4712" i="53" s="1"/>
  <c r="W4713" i="53"/>
  <c r="W4712" i="53" s="1"/>
  <c r="V4713" i="53"/>
  <c r="V4712" i="53" s="1"/>
  <c r="U4713" i="53"/>
  <c r="U4712" i="53" s="1"/>
  <c r="T4713" i="53"/>
  <c r="T4712" i="53" s="1"/>
  <c r="S4713" i="53"/>
  <c r="S4712" i="53" s="1"/>
  <c r="R4713" i="53"/>
  <c r="R4712" i="53" s="1"/>
  <c r="Q4713" i="53"/>
  <c r="Q4712" i="53" s="1"/>
  <c r="P4713" i="53"/>
  <c r="P4712" i="53" s="1"/>
  <c r="O4713" i="53"/>
  <c r="O4712" i="53" s="1"/>
  <c r="N4713" i="53"/>
  <c r="N4712" i="53" s="1"/>
  <c r="M4713" i="53"/>
  <c r="M4712" i="53" s="1"/>
  <c r="L4713" i="53"/>
  <c r="L4712" i="53" s="1"/>
  <c r="K4713" i="53"/>
  <c r="K4712" i="53" s="1"/>
  <c r="J4713" i="53"/>
  <c r="J4712" i="53" s="1"/>
  <c r="I4713" i="53"/>
  <c r="I4712" i="53" s="1"/>
  <c r="H4713" i="53"/>
  <c r="H4712" i="53" s="1"/>
  <c r="Y4711" i="53"/>
  <c r="W4711" i="53"/>
  <c r="U4711" i="53"/>
  <c r="S4711" i="53"/>
  <c r="Q4711" i="53"/>
  <c r="M4711" i="53"/>
  <c r="K4711" i="53"/>
  <c r="Y4710" i="53"/>
  <c r="Y4709" i="53" s="1"/>
  <c r="W4710" i="53"/>
  <c r="W4709" i="53" s="1"/>
  <c r="U4710" i="53"/>
  <c r="U4709" i="53" s="1"/>
  <c r="S4710" i="53"/>
  <c r="S4709" i="53" s="1"/>
  <c r="Q4710" i="53"/>
  <c r="Q4709" i="53" s="1"/>
  <c r="O4710" i="53"/>
  <c r="O4709" i="53" s="1"/>
  <c r="M4710" i="53"/>
  <c r="M4709" i="53" s="1"/>
  <c r="K4710" i="53"/>
  <c r="K4709" i="53" s="1"/>
  <c r="I4709" i="53"/>
  <c r="Y4708" i="53"/>
  <c r="Y4707" i="53" s="1"/>
  <c r="Y4706" i="53" s="1"/>
  <c r="W4708" i="53"/>
  <c r="W4707" i="53" s="1"/>
  <c r="W4706" i="53" s="1"/>
  <c r="U4708" i="53"/>
  <c r="U4707" i="53" s="1"/>
  <c r="U4706" i="53" s="1"/>
  <c r="S4708" i="53"/>
  <c r="S4707" i="53" s="1"/>
  <c r="S4706" i="53" s="1"/>
  <c r="Q4708" i="53"/>
  <c r="Q4707" i="53" s="1"/>
  <c r="Q4706" i="53" s="1"/>
  <c r="O4707" i="53"/>
  <c r="O4706" i="53" s="1"/>
  <c r="M4708" i="53"/>
  <c r="M4707" i="53" s="1"/>
  <c r="M4706" i="53" s="1"/>
  <c r="K4708" i="53"/>
  <c r="K4707" i="53" s="1"/>
  <c r="K4706" i="53" s="1"/>
  <c r="I4707" i="53"/>
  <c r="I4706" i="53" s="1"/>
  <c r="Y4697" i="53"/>
  <c r="W4697" i="53"/>
  <c r="U4697" i="53"/>
  <c r="S4697" i="53"/>
  <c r="Q4697" i="53"/>
  <c r="O4697" i="53"/>
  <c r="M4697" i="53"/>
  <c r="K4697" i="53"/>
  <c r="I4697" i="53"/>
  <c r="Y4683" i="53"/>
  <c r="W4683" i="53"/>
  <c r="U4683" i="53"/>
  <c r="S4683" i="53"/>
  <c r="Q4683" i="53"/>
  <c r="O4683" i="53"/>
  <c r="M4683" i="53"/>
  <c r="K4683" i="53"/>
  <c r="I4683" i="53"/>
  <c r="Y4686" i="53"/>
  <c r="W4686" i="53"/>
  <c r="U4686" i="53"/>
  <c r="S4686" i="53"/>
  <c r="Q4686" i="53"/>
  <c r="O4686" i="53"/>
  <c r="M4686" i="53"/>
  <c r="K4686" i="53"/>
  <c r="I4686" i="53"/>
  <c r="Y4685" i="53"/>
  <c r="Y4684" i="53" s="1"/>
  <c r="X4685" i="53"/>
  <c r="X4684" i="53" s="1"/>
  <c r="W4685" i="53"/>
  <c r="W4684" i="53" s="1"/>
  <c r="V4685" i="53"/>
  <c r="V4684" i="53" s="1"/>
  <c r="U4685" i="53"/>
  <c r="U4684" i="53" s="1"/>
  <c r="T4685" i="53"/>
  <c r="T4684" i="53" s="1"/>
  <c r="S4685" i="53"/>
  <c r="S4684" i="53" s="1"/>
  <c r="R4685" i="53"/>
  <c r="R4684" i="53" s="1"/>
  <c r="Q4685" i="53"/>
  <c r="Q4684" i="53" s="1"/>
  <c r="P4685" i="53"/>
  <c r="P4684" i="53" s="1"/>
  <c r="O4685" i="53"/>
  <c r="O4684" i="53" s="1"/>
  <c r="N4685" i="53"/>
  <c r="N4684" i="53" s="1"/>
  <c r="M4685" i="53"/>
  <c r="M4684" i="53" s="1"/>
  <c r="L4685" i="53"/>
  <c r="L4684" i="53" s="1"/>
  <c r="K4685" i="53"/>
  <c r="K4684" i="53" s="1"/>
  <c r="J4685" i="53"/>
  <c r="J4684" i="53" s="1"/>
  <c r="I4685" i="53"/>
  <c r="I4684" i="53" s="1"/>
  <c r="Y4682" i="53"/>
  <c r="Y4681" i="53" s="1"/>
  <c r="W4682" i="53"/>
  <c r="W4681" i="53" s="1"/>
  <c r="U4682" i="53"/>
  <c r="U4681" i="53" s="1"/>
  <c r="S4682" i="53"/>
  <c r="S4681" i="53" s="1"/>
  <c r="Q4682" i="53"/>
  <c r="Q4681" i="53" s="1"/>
  <c r="O4682" i="53"/>
  <c r="O4681" i="53" s="1"/>
  <c r="M4682" i="53"/>
  <c r="M4681" i="53" s="1"/>
  <c r="K4682" i="53"/>
  <c r="K4681" i="53" s="1"/>
  <c r="I4682" i="53"/>
  <c r="I4681" i="53" s="1"/>
  <c r="Y4680" i="53"/>
  <c r="X4680" i="53"/>
  <c r="W4680" i="53"/>
  <c r="V4680" i="53"/>
  <c r="U4680" i="53"/>
  <c r="T4680" i="53"/>
  <c r="S4680" i="53"/>
  <c r="R4680" i="53"/>
  <c r="Q4680" i="53"/>
  <c r="P4680" i="53"/>
  <c r="O4680" i="53"/>
  <c r="N4680" i="53"/>
  <c r="M4680" i="53"/>
  <c r="L4680" i="53"/>
  <c r="K4680" i="53"/>
  <c r="J4680" i="53"/>
  <c r="I4680" i="53"/>
  <c r="Y4718" i="53"/>
  <c r="X4718" i="53"/>
  <c r="W4718" i="53"/>
  <c r="V4718" i="53"/>
  <c r="U4718" i="53"/>
  <c r="T4718" i="53"/>
  <c r="S4718" i="53"/>
  <c r="R4718" i="53"/>
  <c r="Q4718" i="53"/>
  <c r="P4718" i="53"/>
  <c r="O4718" i="53"/>
  <c r="N4718" i="53"/>
  <c r="M4718" i="53"/>
  <c r="L4718" i="53"/>
  <c r="K4718" i="53"/>
  <c r="J4718" i="53"/>
  <c r="I4718" i="53"/>
  <c r="H4718" i="53"/>
  <c r="Y4716" i="53"/>
  <c r="X4716" i="53"/>
  <c r="W4716" i="53"/>
  <c r="V4716" i="53"/>
  <c r="U4716" i="53"/>
  <c r="T4716" i="53"/>
  <c r="S4716" i="53"/>
  <c r="R4716" i="53"/>
  <c r="Q4716" i="53"/>
  <c r="P4716" i="53"/>
  <c r="O4716" i="53"/>
  <c r="N4716" i="53"/>
  <c r="M4716" i="53"/>
  <c r="L4716" i="53"/>
  <c r="K4716" i="53"/>
  <c r="J4716" i="53"/>
  <c r="J4715" i="53" s="1"/>
  <c r="I4716" i="53"/>
  <c r="I4715" i="53" s="1"/>
  <c r="H4716" i="53"/>
  <c r="H4715" i="53" s="1"/>
  <c r="Y4715" i="53"/>
  <c r="X4715" i="53"/>
  <c r="W4715" i="53"/>
  <c r="V4715" i="53"/>
  <c r="U4715" i="53"/>
  <c r="T4715" i="53"/>
  <c r="S4715" i="53"/>
  <c r="R4715" i="53"/>
  <c r="Q4715" i="53"/>
  <c r="P4715" i="53"/>
  <c r="O4715" i="53"/>
  <c r="N4715" i="53"/>
  <c r="M4715" i="53"/>
  <c r="L4715" i="53"/>
  <c r="K4715" i="53"/>
  <c r="N4704" i="53"/>
  <c r="M4704" i="53"/>
  <c r="L4704" i="53"/>
  <c r="K4704" i="53"/>
  <c r="J4704" i="53"/>
  <c r="I4704" i="53"/>
  <c r="H4704" i="53"/>
  <c r="Y4702" i="53"/>
  <c r="X4702" i="53"/>
  <c r="W4702" i="53"/>
  <c r="V4702" i="53"/>
  <c r="U4702" i="53"/>
  <c r="T4702" i="53"/>
  <c r="S4702" i="53"/>
  <c r="R4702" i="53"/>
  <c r="Q4702" i="53"/>
  <c r="P4702" i="53"/>
  <c r="O4702" i="53"/>
  <c r="N4702" i="53"/>
  <c r="M4702" i="53"/>
  <c r="L4702" i="53"/>
  <c r="K4702" i="53"/>
  <c r="J4702" i="53"/>
  <c r="I4702" i="53"/>
  <c r="I4701" i="53" s="1"/>
  <c r="H4702" i="53"/>
  <c r="H4701" i="53" s="1"/>
  <c r="Y4701" i="53"/>
  <c r="X4701" i="53"/>
  <c r="W4701" i="53"/>
  <c r="V4701" i="53"/>
  <c r="U4701" i="53"/>
  <c r="T4701" i="53"/>
  <c r="S4701" i="53"/>
  <c r="R4701" i="53"/>
  <c r="Q4701" i="53"/>
  <c r="P4701" i="53"/>
  <c r="O4701" i="53"/>
  <c r="N4701" i="53"/>
  <c r="M4701" i="53"/>
  <c r="L4701" i="53"/>
  <c r="K4701" i="53"/>
  <c r="J4701" i="53"/>
  <c r="Y4700" i="53"/>
  <c r="W4700" i="53"/>
  <c r="U4700" i="53"/>
  <c r="S4700" i="53"/>
  <c r="Q4700" i="53"/>
  <c r="O4700" i="53"/>
  <c r="M4700" i="53"/>
  <c r="K4700" i="53"/>
  <c r="I4700" i="53"/>
  <c r="Y4699" i="53"/>
  <c r="X4699" i="53"/>
  <c r="W4699" i="53"/>
  <c r="V4699" i="53"/>
  <c r="U4699" i="53"/>
  <c r="T4699" i="53"/>
  <c r="S4699" i="53"/>
  <c r="R4699" i="53"/>
  <c r="Q4699" i="53"/>
  <c r="P4699" i="53"/>
  <c r="O4699" i="53"/>
  <c r="N4699" i="53"/>
  <c r="M4699" i="53"/>
  <c r="L4699" i="53"/>
  <c r="K4699" i="53"/>
  <c r="J4699" i="53"/>
  <c r="I4699" i="53"/>
  <c r="Y4698" i="53"/>
  <c r="X4698" i="53"/>
  <c r="W4698" i="53"/>
  <c r="V4698" i="53"/>
  <c r="U4698" i="53"/>
  <c r="T4698" i="53"/>
  <c r="S4698" i="53"/>
  <c r="R4698" i="53"/>
  <c r="Q4698" i="53"/>
  <c r="P4698" i="53"/>
  <c r="O4698" i="53"/>
  <c r="N4698" i="53"/>
  <c r="M4698" i="53"/>
  <c r="L4698" i="53"/>
  <c r="K4698" i="53"/>
  <c r="J4698" i="53"/>
  <c r="I4698" i="53"/>
  <c r="Y4696" i="53"/>
  <c r="Y4695" i="53" s="1"/>
  <c r="W4696" i="53"/>
  <c r="W4695" i="53" s="1"/>
  <c r="U4696" i="53"/>
  <c r="U4695" i="53" s="1"/>
  <c r="S4696" i="53"/>
  <c r="S4695" i="53" s="1"/>
  <c r="Q4696" i="53"/>
  <c r="Q4695" i="53" s="1"/>
  <c r="O4696" i="53"/>
  <c r="O4695" i="53" s="1"/>
  <c r="M4696" i="53"/>
  <c r="M4695" i="53" s="1"/>
  <c r="K4696" i="53"/>
  <c r="K4695" i="53" s="1"/>
  <c r="I4696" i="53"/>
  <c r="I4695" i="53" s="1"/>
  <c r="Y4694" i="53"/>
  <c r="Y4693" i="53" s="1"/>
  <c r="Y4692" i="53" s="1"/>
  <c r="W4694" i="53"/>
  <c r="W4693" i="53" s="1"/>
  <c r="W4692" i="53" s="1"/>
  <c r="U4694" i="53"/>
  <c r="U4693" i="53" s="1"/>
  <c r="U4692" i="53" s="1"/>
  <c r="S4694" i="53"/>
  <c r="S4693" i="53" s="1"/>
  <c r="S4692" i="53" s="1"/>
  <c r="Q4694" i="53"/>
  <c r="Q4693" i="53" s="1"/>
  <c r="Q4692" i="53" s="1"/>
  <c r="O4694" i="53"/>
  <c r="O4693" i="53" s="1"/>
  <c r="O4692" i="53" s="1"/>
  <c r="M4694" i="53"/>
  <c r="M4693" i="53" s="1"/>
  <c r="M4692" i="53" s="1"/>
  <c r="K4694" i="53"/>
  <c r="K4693" i="53" s="1"/>
  <c r="K4692" i="53" s="1"/>
  <c r="I4694" i="53"/>
  <c r="I4693" i="53" s="1"/>
  <c r="I4692" i="53" s="1"/>
  <c r="Y4691" i="53"/>
  <c r="W4691" i="53"/>
  <c r="U4691" i="53"/>
  <c r="S4691" i="53"/>
  <c r="Q4691" i="53"/>
  <c r="O4691" i="53"/>
  <c r="M4691" i="53"/>
  <c r="K4691" i="53"/>
  <c r="I4691" i="53"/>
  <c r="Y4690" i="53"/>
  <c r="X4690" i="53"/>
  <c r="W4690" i="53"/>
  <c r="V4690" i="53"/>
  <c r="U4690" i="53"/>
  <c r="T4690" i="53"/>
  <c r="S4690" i="53"/>
  <c r="R4690" i="53"/>
  <c r="Q4690" i="53"/>
  <c r="P4690" i="53"/>
  <c r="O4690" i="53"/>
  <c r="N4690" i="53"/>
  <c r="M4690" i="53"/>
  <c r="L4690" i="53"/>
  <c r="K4690" i="53"/>
  <c r="J4690" i="53"/>
  <c r="I4690" i="53"/>
  <c r="H4690" i="53"/>
  <c r="H4687" i="53" s="1"/>
  <c r="Y4689" i="53"/>
  <c r="W4689" i="53"/>
  <c r="U4689" i="53"/>
  <c r="S4689" i="53"/>
  <c r="Q4689" i="53"/>
  <c r="O4689" i="53"/>
  <c r="M4689" i="53"/>
  <c r="K4689" i="53"/>
  <c r="I4689" i="53"/>
  <c r="Y4688" i="53"/>
  <c r="Y4687" i="53" s="1"/>
  <c r="X4688" i="53"/>
  <c r="X4687" i="53" s="1"/>
  <c r="W4688" i="53"/>
  <c r="W4687" i="53" s="1"/>
  <c r="V4688" i="53"/>
  <c r="V4687" i="53" s="1"/>
  <c r="U4688" i="53"/>
  <c r="U4687" i="53" s="1"/>
  <c r="T4688" i="53"/>
  <c r="T4687" i="53" s="1"/>
  <c r="S4688" i="53"/>
  <c r="S4687" i="53" s="1"/>
  <c r="R4688" i="53"/>
  <c r="R4687" i="53" s="1"/>
  <c r="Q4688" i="53"/>
  <c r="Q4687" i="53" s="1"/>
  <c r="P4688" i="53"/>
  <c r="P4687" i="53" s="1"/>
  <c r="O4688" i="53"/>
  <c r="O4687" i="53" s="1"/>
  <c r="N4688" i="53"/>
  <c r="N4687" i="53" s="1"/>
  <c r="M4688" i="53"/>
  <c r="M4687" i="53" s="1"/>
  <c r="L4688" i="53"/>
  <c r="L4687" i="53" s="1"/>
  <c r="K4688" i="53"/>
  <c r="K4687" i="53" s="1"/>
  <c r="J4688" i="53"/>
  <c r="J4687" i="53" s="1"/>
  <c r="I4688" i="53"/>
  <c r="I4687" i="53" s="1"/>
  <c r="Y974" i="53"/>
  <c r="N1299" i="53"/>
  <c r="N1303" i="53"/>
  <c r="N1235" i="53"/>
  <c r="N1234" i="53" s="1"/>
  <c r="N1233" i="53" s="1"/>
  <c r="N1240" i="53"/>
  <c r="N1239" i="53" s="1"/>
  <c r="N1238" i="53" s="1"/>
  <c r="N1244" i="53"/>
  <c r="N1243" i="53" s="1"/>
  <c r="N1242" i="53" s="1"/>
  <c r="N1248" i="53"/>
  <c r="N1247" i="53" s="1"/>
  <c r="N1252" i="53"/>
  <c r="N1251" i="53" s="1"/>
  <c r="N1257" i="53"/>
  <c r="N1256" i="53" s="1"/>
  <c r="N1255" i="53" s="1"/>
  <c r="N1262" i="53"/>
  <c r="N1261" i="53" s="1"/>
  <c r="N1260" i="53" s="1"/>
  <c r="N1266" i="53"/>
  <c r="N1265" i="53" s="1"/>
  <c r="N1264" i="53" s="1"/>
  <c r="N1270" i="53"/>
  <c r="N1269" i="53" s="1"/>
  <c r="N1276" i="53"/>
  <c r="N1275" i="53" s="1"/>
  <c r="N1280" i="53"/>
  <c r="N1279" i="53" s="1"/>
  <c r="N1278" i="53" s="1"/>
  <c r="N1285" i="53"/>
  <c r="N1284" i="53" s="1"/>
  <c r="N1288" i="53"/>
  <c r="N1287" i="53" s="1"/>
  <c r="N1292" i="53"/>
  <c r="N1291" i="53" s="1"/>
  <c r="N1290" i="53" s="1"/>
  <c r="N1296" i="53"/>
  <c r="N1307" i="53"/>
  <c r="N1306" i="53" s="1"/>
  <c r="N1311" i="53"/>
  <c r="N1310" i="53" s="1"/>
  <c r="N1315" i="53"/>
  <c r="N1314" i="53" s="1"/>
  <c r="N1313" i="53" s="1"/>
  <c r="N1319" i="53"/>
  <c r="N1321" i="53"/>
  <c r="N1325" i="53"/>
  <c r="N1327" i="53"/>
  <c r="N1331" i="53"/>
  <c r="N1333" i="53"/>
  <c r="N1337" i="53"/>
  <c r="N1336" i="53" s="1"/>
  <c r="N1335" i="53" s="1"/>
  <c r="N1341" i="53"/>
  <c r="N1343" i="53"/>
  <c r="N1346" i="53"/>
  <c r="N1348" i="53"/>
  <c r="N1350" i="53"/>
  <c r="N1353" i="53"/>
  <c r="N1356" i="53"/>
  <c r="N1355" i="53" s="1"/>
  <c r="N1359" i="53"/>
  <c r="N1358" i="53" s="1"/>
  <c r="N1362" i="53"/>
  <c r="N1364" i="53"/>
  <c r="N1367" i="53"/>
  <c r="N1369" i="53"/>
  <c r="N1371" i="53"/>
  <c r="N1374" i="53"/>
  <c r="N1377" i="53"/>
  <c r="N1376" i="53" s="1"/>
  <c r="N1380" i="53"/>
  <c r="N1379" i="53" s="1"/>
  <c r="N1383" i="53"/>
  <c r="N1385" i="53"/>
  <c r="N1388" i="53"/>
  <c r="N1390" i="53"/>
  <c r="N1392" i="53"/>
  <c r="N1395" i="53"/>
  <c r="N1398" i="53"/>
  <c r="N1397" i="53" s="1"/>
  <c r="N1401" i="53"/>
  <c r="N1400" i="53" s="1"/>
  <c r="X704" i="53"/>
  <c r="T766" i="53"/>
  <c r="N515" i="53"/>
  <c r="J4763" i="53"/>
  <c r="K4763" i="53"/>
  <c r="L4763" i="53"/>
  <c r="M4763" i="53"/>
  <c r="N4763" i="53"/>
  <c r="O4763" i="53"/>
  <c r="P4763" i="53"/>
  <c r="Q4763" i="53"/>
  <c r="R4763" i="53"/>
  <c r="S4763" i="53"/>
  <c r="T4763" i="53"/>
  <c r="U4763" i="53"/>
  <c r="V4763" i="53"/>
  <c r="W4763" i="53"/>
  <c r="X4763" i="53"/>
  <c r="Y4763" i="53"/>
  <c r="I4763" i="53"/>
  <c r="H4763" i="53"/>
  <c r="H4814" i="53"/>
  <c r="H4813" i="53" s="1"/>
  <c r="J4814" i="53"/>
  <c r="J4813" i="53" s="1"/>
  <c r="L4814" i="53"/>
  <c r="L4813" i="53" s="1"/>
  <c r="N4814" i="53"/>
  <c r="N4813" i="53" s="1"/>
  <c r="P4814" i="53"/>
  <c r="P4813" i="53" s="1"/>
  <c r="R4814" i="53"/>
  <c r="R4813" i="53" s="1"/>
  <c r="T4814" i="53"/>
  <c r="T4813" i="53" s="1"/>
  <c r="V4814" i="53"/>
  <c r="V4813" i="53" s="1"/>
  <c r="X4814" i="53"/>
  <c r="X4813" i="53" s="1"/>
  <c r="I4815" i="53"/>
  <c r="I4814" i="53" s="1"/>
  <c r="I4813" i="53" s="1"/>
  <c r="K4815" i="53"/>
  <c r="K4814" i="53" s="1"/>
  <c r="K4813" i="53" s="1"/>
  <c r="M4815" i="53"/>
  <c r="M4814" i="53" s="1"/>
  <c r="M4813" i="53" s="1"/>
  <c r="O4815" i="53"/>
  <c r="O4814" i="53" s="1"/>
  <c r="O4813" i="53" s="1"/>
  <c r="Q4815" i="53"/>
  <c r="Q4814" i="53" s="1"/>
  <c r="Q4813" i="53" s="1"/>
  <c r="S4815" i="53"/>
  <c r="S4814" i="53" s="1"/>
  <c r="S4813" i="53" s="1"/>
  <c r="U4815" i="53"/>
  <c r="U4814" i="53" s="1"/>
  <c r="U4813" i="53" s="1"/>
  <c r="W4815" i="53"/>
  <c r="W4814" i="53" s="1"/>
  <c r="W4813" i="53" s="1"/>
  <c r="Y4815" i="53"/>
  <c r="Y4814" i="53" s="1"/>
  <c r="Y4813" i="53" s="1"/>
  <c r="J4740" i="53"/>
  <c r="L4740" i="53"/>
  <c r="N4740" i="53"/>
  <c r="P4740" i="53"/>
  <c r="R4740" i="53"/>
  <c r="T4740" i="53"/>
  <c r="V4740" i="53"/>
  <c r="X4740" i="53"/>
  <c r="H4740" i="53"/>
  <c r="Y4741" i="53"/>
  <c r="U4741" i="53"/>
  <c r="W4741" i="53"/>
  <c r="O4741" i="53"/>
  <c r="Q4741" i="53"/>
  <c r="S4741" i="53"/>
  <c r="I4741" i="53"/>
  <c r="K4741" i="53"/>
  <c r="M4741" i="53"/>
  <c r="H766" i="53"/>
  <c r="I766" i="53"/>
  <c r="J766" i="53"/>
  <c r="K766" i="53"/>
  <c r="L766" i="53"/>
  <c r="M766" i="53"/>
  <c r="N766" i="53"/>
  <c r="O766" i="53"/>
  <c r="P766" i="53"/>
  <c r="Q766" i="53"/>
  <c r="R766" i="53"/>
  <c r="S766" i="53"/>
  <c r="U766" i="53"/>
  <c r="V766" i="53"/>
  <c r="W766" i="53"/>
  <c r="X766" i="53"/>
  <c r="Y766" i="53"/>
  <c r="H769" i="53"/>
  <c r="I769" i="53"/>
  <c r="J769" i="53"/>
  <c r="K769" i="53"/>
  <c r="L769" i="53"/>
  <c r="M769" i="53"/>
  <c r="N769" i="53"/>
  <c r="O769" i="53"/>
  <c r="P769" i="53"/>
  <c r="Q769" i="53"/>
  <c r="R769" i="53"/>
  <c r="S769" i="53"/>
  <c r="T769" i="53"/>
  <c r="U769" i="53"/>
  <c r="V769" i="53"/>
  <c r="W769" i="53"/>
  <c r="X769" i="53"/>
  <c r="Y769" i="53"/>
  <c r="H771" i="53"/>
  <c r="I771" i="53"/>
  <c r="J771" i="53"/>
  <c r="K771" i="53"/>
  <c r="L771" i="53"/>
  <c r="M771" i="53"/>
  <c r="N771" i="53"/>
  <c r="O771" i="53"/>
  <c r="P771" i="53"/>
  <c r="Q771" i="53"/>
  <c r="R771" i="53"/>
  <c r="S771" i="53"/>
  <c r="T771" i="53"/>
  <c r="U771" i="53"/>
  <c r="V771" i="53"/>
  <c r="W771" i="53"/>
  <c r="X771" i="53"/>
  <c r="Y771" i="53"/>
  <c r="H775" i="53"/>
  <c r="I775" i="53"/>
  <c r="J775" i="53"/>
  <c r="K775" i="53"/>
  <c r="L775" i="53"/>
  <c r="M775" i="53"/>
  <c r="N775" i="53"/>
  <c r="O775" i="53"/>
  <c r="P775" i="53"/>
  <c r="Q775" i="53"/>
  <c r="R775" i="53"/>
  <c r="S775" i="53"/>
  <c r="T775" i="53"/>
  <c r="U775" i="53"/>
  <c r="V775" i="53"/>
  <c r="W775" i="53"/>
  <c r="X775" i="53"/>
  <c r="Y775" i="53"/>
  <c r="H740" i="53"/>
  <c r="J740" i="53"/>
  <c r="L740" i="53"/>
  <c r="N740" i="53"/>
  <c r="P740" i="53"/>
  <c r="R740" i="53"/>
  <c r="T740" i="53"/>
  <c r="V740" i="53"/>
  <c r="X740" i="53"/>
  <c r="I741" i="53"/>
  <c r="K741" i="53"/>
  <c r="M741" i="53"/>
  <c r="O741" i="53"/>
  <c r="Q741" i="53"/>
  <c r="S741" i="53"/>
  <c r="U741" i="53"/>
  <c r="W741" i="53"/>
  <c r="Y741" i="53"/>
  <c r="I742" i="53"/>
  <c r="K742" i="53"/>
  <c r="M742" i="53"/>
  <c r="O742" i="53"/>
  <c r="Q742" i="53"/>
  <c r="S742" i="53"/>
  <c r="U742" i="53"/>
  <c r="W742" i="53"/>
  <c r="Y742" i="53"/>
  <c r="H743" i="53"/>
  <c r="J743" i="53"/>
  <c r="L743" i="53"/>
  <c r="N743" i="53"/>
  <c r="P743" i="53"/>
  <c r="R743" i="53"/>
  <c r="T743" i="53"/>
  <c r="V743" i="53"/>
  <c r="X743" i="53"/>
  <c r="I744" i="53"/>
  <c r="I743" i="53" s="1"/>
  <c r="K744" i="53"/>
  <c r="K743" i="53" s="1"/>
  <c r="M744" i="53"/>
  <c r="M743" i="53" s="1"/>
  <c r="O744" i="53"/>
  <c r="O743" i="53" s="1"/>
  <c r="Q744" i="53"/>
  <c r="Q743" i="53" s="1"/>
  <c r="S744" i="53"/>
  <c r="S743" i="53" s="1"/>
  <c r="U744" i="53"/>
  <c r="U743" i="53" s="1"/>
  <c r="W744" i="53"/>
  <c r="W743" i="53" s="1"/>
  <c r="Y744" i="53"/>
  <c r="Y743" i="53" s="1"/>
  <c r="H745" i="53"/>
  <c r="J745" i="53"/>
  <c r="L745" i="53"/>
  <c r="N745" i="53"/>
  <c r="P745" i="53"/>
  <c r="R745" i="53"/>
  <c r="T745" i="53"/>
  <c r="V745" i="53"/>
  <c r="X745" i="53"/>
  <c r="I746" i="53"/>
  <c r="K746" i="53"/>
  <c r="M746" i="53"/>
  <c r="O746" i="53"/>
  <c r="Q746" i="53"/>
  <c r="S746" i="53"/>
  <c r="U746" i="53"/>
  <c r="W746" i="53"/>
  <c r="Y746" i="53"/>
  <c r="I747" i="53"/>
  <c r="K747" i="53"/>
  <c r="M747" i="53"/>
  <c r="O747" i="53"/>
  <c r="Q747" i="53"/>
  <c r="S747" i="53"/>
  <c r="U747" i="53"/>
  <c r="W747" i="53"/>
  <c r="Y747" i="53"/>
  <c r="I748" i="53"/>
  <c r="K748" i="53"/>
  <c r="M748" i="53"/>
  <c r="O748" i="53"/>
  <c r="Q748" i="53"/>
  <c r="S748" i="53"/>
  <c r="U748" i="53"/>
  <c r="W748" i="53"/>
  <c r="Y748" i="53"/>
  <c r="H749" i="53"/>
  <c r="J749" i="53"/>
  <c r="L749" i="53"/>
  <c r="N749" i="53"/>
  <c r="P749" i="53"/>
  <c r="R749" i="53"/>
  <c r="T749" i="53"/>
  <c r="V749" i="53"/>
  <c r="X749" i="53"/>
  <c r="I750" i="53"/>
  <c r="I749" i="53" s="1"/>
  <c r="K750" i="53"/>
  <c r="K749" i="53" s="1"/>
  <c r="M750" i="53"/>
  <c r="M749" i="53" s="1"/>
  <c r="O750" i="53"/>
  <c r="O749" i="53" s="1"/>
  <c r="Q750" i="53"/>
  <c r="Q749" i="53" s="1"/>
  <c r="S750" i="53"/>
  <c r="S749" i="53" s="1"/>
  <c r="U750" i="53"/>
  <c r="U749" i="53" s="1"/>
  <c r="W750" i="53"/>
  <c r="W749" i="53" s="1"/>
  <c r="Y750" i="53"/>
  <c r="Y749" i="53" s="1"/>
  <c r="X222" i="53"/>
  <c r="H4907" i="53"/>
  <c r="H4906" i="53" s="1"/>
  <c r="I4907" i="53"/>
  <c r="I4906" i="53" s="1"/>
  <c r="J4907" i="53"/>
  <c r="J4906" i="53" s="1"/>
  <c r="K4907" i="53"/>
  <c r="K4906" i="53" s="1"/>
  <c r="L4907" i="53"/>
  <c r="L4906" i="53" s="1"/>
  <c r="M4907" i="53"/>
  <c r="M4906" i="53" s="1"/>
  <c r="N4907" i="53"/>
  <c r="N4906" i="53" s="1"/>
  <c r="O4907" i="53"/>
  <c r="O4906" i="53" s="1"/>
  <c r="P4907" i="53"/>
  <c r="P4906" i="53" s="1"/>
  <c r="Q4907" i="53"/>
  <c r="Q4906" i="53" s="1"/>
  <c r="R4907" i="53"/>
  <c r="R4906" i="53" s="1"/>
  <c r="S4907" i="53"/>
  <c r="S4906" i="53" s="1"/>
  <c r="T4907" i="53"/>
  <c r="T4906" i="53" s="1"/>
  <c r="U4907" i="53"/>
  <c r="U4906" i="53" s="1"/>
  <c r="V4907" i="53"/>
  <c r="V4906" i="53" s="1"/>
  <c r="W4907" i="53"/>
  <c r="W4906" i="53" s="1"/>
  <c r="X4907" i="53"/>
  <c r="X4906" i="53" s="1"/>
  <c r="Y4907" i="53"/>
  <c r="Y4906" i="53" s="1"/>
  <c r="Y4900" i="53"/>
  <c r="X4900" i="53"/>
  <c r="W4900" i="53"/>
  <c r="V4900" i="53"/>
  <c r="U4900" i="53"/>
  <c r="T4900" i="53"/>
  <c r="S4900" i="53"/>
  <c r="R4900" i="53"/>
  <c r="Q4900" i="53"/>
  <c r="P4900" i="53"/>
  <c r="O4900" i="53"/>
  <c r="N4900" i="53"/>
  <c r="M4900" i="53"/>
  <c r="L4900" i="53"/>
  <c r="K4900" i="53"/>
  <c r="J4900" i="53"/>
  <c r="I4900" i="53"/>
  <c r="H4900" i="53"/>
  <c r="H4899" i="53"/>
  <c r="I4899" i="53"/>
  <c r="J4899" i="53"/>
  <c r="K4899" i="53"/>
  <c r="L4899" i="53"/>
  <c r="M4899" i="53"/>
  <c r="N4899" i="53"/>
  <c r="O4899" i="53"/>
  <c r="P4899" i="53"/>
  <c r="Q4899" i="53"/>
  <c r="R4899" i="53"/>
  <c r="S4899" i="53"/>
  <c r="T4899" i="53"/>
  <c r="U4899" i="53"/>
  <c r="V4899" i="53"/>
  <c r="W4899" i="53"/>
  <c r="X4899" i="53"/>
  <c r="Y4899" i="53"/>
  <c r="H4897" i="53"/>
  <c r="H4896" i="53" s="1"/>
  <c r="J4897" i="53"/>
  <c r="J4896" i="53" s="1"/>
  <c r="L4897" i="53"/>
  <c r="L4896" i="53" s="1"/>
  <c r="N4897" i="53"/>
  <c r="N4896" i="53" s="1"/>
  <c r="P4897" i="53"/>
  <c r="P4896" i="53" s="1"/>
  <c r="R4897" i="53"/>
  <c r="R4896" i="53" s="1"/>
  <c r="T4897" i="53"/>
  <c r="T4896" i="53" s="1"/>
  <c r="V4897" i="53"/>
  <c r="V4896" i="53" s="1"/>
  <c r="X4897" i="53"/>
  <c r="X4896" i="53" s="1"/>
  <c r="I4898" i="53"/>
  <c r="I4897" i="53" s="1"/>
  <c r="I4896" i="53" s="1"/>
  <c r="K4898" i="53"/>
  <c r="K4897" i="53" s="1"/>
  <c r="K4896" i="53" s="1"/>
  <c r="M4898" i="53"/>
  <c r="M4897" i="53" s="1"/>
  <c r="M4896" i="53" s="1"/>
  <c r="O4898" i="53"/>
  <c r="O4897" i="53" s="1"/>
  <c r="O4896" i="53" s="1"/>
  <c r="Q4898" i="53"/>
  <c r="Q4897" i="53" s="1"/>
  <c r="Q4896" i="53" s="1"/>
  <c r="S4898" i="53"/>
  <c r="S4897" i="53" s="1"/>
  <c r="S4896" i="53" s="1"/>
  <c r="U4898" i="53"/>
  <c r="U4897" i="53" s="1"/>
  <c r="U4896" i="53" s="1"/>
  <c r="W4898" i="53"/>
  <c r="W4897" i="53" s="1"/>
  <c r="W4896" i="53" s="1"/>
  <c r="Y4898" i="53"/>
  <c r="Y4897" i="53" s="1"/>
  <c r="Y4896" i="53" s="1"/>
  <c r="J4890" i="53"/>
  <c r="L4890" i="53"/>
  <c r="N4890" i="53"/>
  <c r="P4890" i="53"/>
  <c r="R4890" i="53"/>
  <c r="T4890" i="53"/>
  <c r="V4890" i="53"/>
  <c r="X4890" i="53"/>
  <c r="H4890" i="53"/>
  <c r="Y4891" i="53"/>
  <c r="U4891" i="53"/>
  <c r="W4891" i="53"/>
  <c r="Q4891" i="53"/>
  <c r="S4891" i="53"/>
  <c r="O4891" i="53"/>
  <c r="K4891" i="53"/>
  <c r="M4891" i="53"/>
  <c r="I4891" i="53"/>
  <c r="H4889" i="53"/>
  <c r="J4889" i="53"/>
  <c r="L4889" i="53"/>
  <c r="N4889" i="53"/>
  <c r="P4889" i="53"/>
  <c r="R4889" i="53"/>
  <c r="T4889" i="53"/>
  <c r="V4889" i="53"/>
  <c r="X4889" i="53"/>
  <c r="I4892" i="53"/>
  <c r="K4892" i="53"/>
  <c r="M4892" i="53"/>
  <c r="O4892" i="53"/>
  <c r="Q4892" i="53"/>
  <c r="S4892" i="53"/>
  <c r="U4892" i="53"/>
  <c r="W4892" i="53"/>
  <c r="Y4892" i="53"/>
  <c r="Y4904" i="53"/>
  <c r="X4904" i="53"/>
  <c r="W4904" i="53"/>
  <c r="V4904" i="53"/>
  <c r="U4904" i="53"/>
  <c r="T4904" i="53"/>
  <c r="S4904" i="53"/>
  <c r="R4904" i="53"/>
  <c r="Q4904" i="53"/>
  <c r="P4904" i="53"/>
  <c r="O4904" i="53"/>
  <c r="N4904" i="53"/>
  <c r="M4904" i="53"/>
  <c r="L4904" i="53"/>
  <c r="K4904" i="53"/>
  <c r="J4904" i="53"/>
  <c r="I4904" i="53"/>
  <c r="H4904" i="53"/>
  <c r="Y4903" i="53"/>
  <c r="X4903" i="53"/>
  <c r="W4903" i="53"/>
  <c r="V4903" i="53"/>
  <c r="U4903" i="53"/>
  <c r="T4903" i="53"/>
  <c r="S4903" i="53"/>
  <c r="R4903" i="53"/>
  <c r="Q4903" i="53"/>
  <c r="P4903" i="53"/>
  <c r="O4903" i="53"/>
  <c r="N4903" i="53"/>
  <c r="M4903" i="53"/>
  <c r="L4903" i="53"/>
  <c r="K4903" i="53"/>
  <c r="J4903" i="53"/>
  <c r="I4903" i="53"/>
  <c r="H4903" i="53"/>
  <c r="Y4895" i="53"/>
  <c r="W4895" i="53"/>
  <c r="U4895" i="53"/>
  <c r="S4895" i="53"/>
  <c r="Q4895" i="53"/>
  <c r="O4895" i="53"/>
  <c r="M4895" i="53"/>
  <c r="K4895" i="53"/>
  <c r="I4895" i="53"/>
  <c r="Y4894" i="53"/>
  <c r="X4894" i="53"/>
  <c r="W4894" i="53"/>
  <c r="V4894" i="53"/>
  <c r="U4894" i="53"/>
  <c r="T4894" i="53"/>
  <c r="S4894" i="53"/>
  <c r="R4894" i="53"/>
  <c r="Q4894" i="53"/>
  <c r="P4894" i="53"/>
  <c r="O4894" i="53"/>
  <c r="N4894" i="53"/>
  <c r="M4894" i="53"/>
  <c r="L4894" i="53"/>
  <c r="K4894" i="53"/>
  <c r="J4894" i="53"/>
  <c r="I4894" i="53"/>
  <c r="H4894" i="53"/>
  <c r="Y4893" i="53"/>
  <c r="X4893" i="53"/>
  <c r="W4893" i="53"/>
  <c r="V4893" i="53"/>
  <c r="U4893" i="53"/>
  <c r="T4893" i="53"/>
  <c r="S4893" i="53"/>
  <c r="R4893" i="53"/>
  <c r="Q4893" i="53"/>
  <c r="P4893" i="53"/>
  <c r="O4893" i="53"/>
  <c r="N4893" i="53"/>
  <c r="M4893" i="53"/>
  <c r="L4893" i="53"/>
  <c r="K4893" i="53"/>
  <c r="J4893" i="53"/>
  <c r="I4893" i="53"/>
  <c r="H4893" i="53"/>
  <c r="Y2029" i="53"/>
  <c r="W2029" i="53"/>
  <c r="U2029" i="53"/>
  <c r="S2029" i="53"/>
  <c r="Q2029" i="53"/>
  <c r="O2029" i="53"/>
  <c r="M2029" i="53"/>
  <c r="K2029" i="53"/>
  <c r="I2029" i="53"/>
  <c r="T1648" i="53"/>
  <c r="N1638" i="53"/>
  <c r="L3266" i="53"/>
  <c r="L3265" i="53" s="1"/>
  <c r="M3266" i="53"/>
  <c r="M3265" i="53" s="1"/>
  <c r="O3265" i="53"/>
  <c r="P3265" i="53"/>
  <c r="Q3265" i="53"/>
  <c r="R3265" i="53"/>
  <c r="S3265" i="53"/>
  <c r="T3265" i="53"/>
  <c r="U3265" i="53"/>
  <c r="V3265" i="53"/>
  <c r="W3265" i="53"/>
  <c r="X3265" i="53"/>
  <c r="Y3265" i="53"/>
  <c r="I3722" i="53"/>
  <c r="J3722" i="53"/>
  <c r="K3722" i="53"/>
  <c r="L3722" i="53"/>
  <c r="M3722" i="53"/>
  <c r="N3722" i="53"/>
  <c r="O3722" i="53"/>
  <c r="P3722" i="53"/>
  <c r="Q3722" i="53"/>
  <c r="R3722" i="53"/>
  <c r="S3722" i="53"/>
  <c r="T3722" i="53"/>
  <c r="U3722" i="53"/>
  <c r="V3722" i="53"/>
  <c r="W3722" i="53"/>
  <c r="X3722" i="53"/>
  <c r="Y3722" i="53"/>
  <c r="H3722" i="53"/>
  <c r="I3720" i="53"/>
  <c r="J3720" i="53"/>
  <c r="K3720" i="53"/>
  <c r="L3720" i="53"/>
  <c r="M3720" i="53"/>
  <c r="N3720" i="53"/>
  <c r="O3720" i="53"/>
  <c r="P3720" i="53"/>
  <c r="Q3720" i="53"/>
  <c r="R3720" i="53"/>
  <c r="S3720" i="53"/>
  <c r="T3720" i="53"/>
  <c r="U3720" i="53"/>
  <c r="V3720" i="53"/>
  <c r="W3720" i="53"/>
  <c r="X3720" i="53"/>
  <c r="Y3720" i="53"/>
  <c r="H3720" i="53"/>
  <c r="I3717" i="53"/>
  <c r="J3717" i="53"/>
  <c r="K3717" i="53"/>
  <c r="L3717" i="53"/>
  <c r="M3717" i="53"/>
  <c r="N3717" i="53"/>
  <c r="O3717" i="53"/>
  <c r="P3717" i="53"/>
  <c r="Q3717" i="53"/>
  <c r="R3717" i="53"/>
  <c r="S3717" i="53"/>
  <c r="T3717" i="53"/>
  <c r="U3717" i="53"/>
  <c r="V3717" i="53"/>
  <c r="W3717" i="53"/>
  <c r="X3717" i="53"/>
  <c r="Y3717" i="53"/>
  <c r="H3717" i="53"/>
  <c r="I3715" i="53"/>
  <c r="J3715" i="53"/>
  <c r="K3715" i="53"/>
  <c r="L3715" i="53"/>
  <c r="M3715" i="53"/>
  <c r="O3715" i="53"/>
  <c r="O3714" i="53" s="1"/>
  <c r="P3715" i="53"/>
  <c r="Q3715" i="53"/>
  <c r="R3715" i="53"/>
  <c r="S3715" i="53"/>
  <c r="T3715" i="53"/>
  <c r="U3715" i="53"/>
  <c r="V3715" i="53"/>
  <c r="W3715" i="53"/>
  <c r="X3715" i="53"/>
  <c r="Y3715" i="53"/>
  <c r="H3715" i="53"/>
  <c r="I3719" i="53"/>
  <c r="J3719" i="53"/>
  <c r="K3719" i="53"/>
  <c r="L3719" i="53"/>
  <c r="M3719" i="53"/>
  <c r="N3719" i="53"/>
  <c r="O3719" i="53"/>
  <c r="P3719" i="53"/>
  <c r="Q3719" i="53"/>
  <c r="R3719" i="53"/>
  <c r="S3719" i="53"/>
  <c r="T3719" i="53"/>
  <c r="U3719" i="53"/>
  <c r="V3719" i="53"/>
  <c r="W3719" i="53"/>
  <c r="X3719" i="53"/>
  <c r="Y3719" i="53"/>
  <c r="H3719" i="53"/>
  <c r="I3714" i="53"/>
  <c r="I3713" i="53" s="1"/>
  <c r="J3714" i="53"/>
  <c r="J3713" i="53" s="1"/>
  <c r="K3714" i="53"/>
  <c r="K3713" i="53" s="1"/>
  <c r="L3714" i="53"/>
  <c r="L3713" i="53" s="1"/>
  <c r="M3714" i="53"/>
  <c r="M3713" i="53" s="1"/>
  <c r="N3714" i="53"/>
  <c r="N3713" i="53" s="1"/>
  <c r="P3714" i="53"/>
  <c r="P3713" i="53" s="1"/>
  <c r="Q3714" i="53"/>
  <c r="Q3713" i="53" s="1"/>
  <c r="R3714" i="53"/>
  <c r="R3713" i="53" s="1"/>
  <c r="S3714" i="53"/>
  <c r="S3713" i="53" s="1"/>
  <c r="T3714" i="53"/>
  <c r="T3713" i="53" s="1"/>
  <c r="U3714" i="53"/>
  <c r="U3713" i="53" s="1"/>
  <c r="V3714" i="53"/>
  <c r="V3713" i="53" s="1"/>
  <c r="W3714" i="53"/>
  <c r="W3713" i="53" s="1"/>
  <c r="X3714" i="53"/>
  <c r="X3713" i="53" s="1"/>
  <c r="Y3714" i="53"/>
  <c r="Y3713" i="53" s="1"/>
  <c r="H3714" i="53"/>
  <c r="H3713" i="53" s="1"/>
  <c r="H128" i="53"/>
  <c r="H127" i="53" s="1"/>
  <c r="J128" i="53"/>
  <c r="J127" i="53" s="1"/>
  <c r="L128" i="53"/>
  <c r="L127" i="53" s="1"/>
  <c r="N128" i="53"/>
  <c r="N127" i="53" s="1"/>
  <c r="P128" i="53"/>
  <c r="P127" i="53" s="1"/>
  <c r="R128" i="53"/>
  <c r="R127" i="53" s="1"/>
  <c r="T128" i="53"/>
  <c r="T127" i="53" s="1"/>
  <c r="V128" i="53"/>
  <c r="V127" i="53" s="1"/>
  <c r="X128" i="53"/>
  <c r="X127" i="53" s="1"/>
  <c r="I129" i="53"/>
  <c r="K129" i="53"/>
  <c r="M129" i="53"/>
  <c r="O129" i="53"/>
  <c r="Q129" i="53"/>
  <c r="S129" i="53"/>
  <c r="U129" i="53"/>
  <c r="W129" i="53"/>
  <c r="Y129" i="53"/>
  <c r="I130" i="53"/>
  <c r="K130" i="53"/>
  <c r="M130" i="53"/>
  <c r="O130" i="53"/>
  <c r="Q130" i="53"/>
  <c r="S130" i="53"/>
  <c r="U130" i="53"/>
  <c r="W130" i="53"/>
  <c r="Y130" i="53"/>
  <c r="N898" i="53"/>
  <c r="N3266" i="53"/>
  <c r="N3265" i="53" s="1"/>
  <c r="J3266" i="53"/>
  <c r="J3265" i="53" s="1"/>
  <c r="K3266" i="53"/>
  <c r="K3265" i="53" s="1"/>
  <c r="I3266" i="53"/>
  <c r="I3265" i="53" s="1"/>
  <c r="H3266" i="53"/>
  <c r="H3265" i="53" s="1"/>
  <c r="Y4232" i="53"/>
  <c r="Y4230" i="53"/>
  <c r="Y4229" i="53" s="1"/>
  <c r="Y4226" i="53"/>
  <c r="Y4224" i="53"/>
  <c r="Y4223" i="53" s="1"/>
  <c r="Y4221" i="53"/>
  <c r="Y4219" i="53"/>
  <c r="Y4218" i="53" s="1"/>
  <c r="Y4216" i="53"/>
  <c r="Y4214" i="53"/>
  <c r="Y4213" i="53" s="1"/>
  <c r="Y4210" i="53"/>
  <c r="Y4208" i="53"/>
  <c r="Y4207" i="53" s="1"/>
  <c r="Y4205" i="53"/>
  <c r="Y4203" i="53"/>
  <c r="Y4202" i="53" s="1"/>
  <c r="Y4201" i="53" s="1"/>
  <c r="U4203" i="53"/>
  <c r="V4203" i="53"/>
  <c r="W4203" i="53"/>
  <c r="U4205" i="53"/>
  <c r="V4205" i="53"/>
  <c r="W4205" i="53"/>
  <c r="U4208" i="53"/>
  <c r="V4208" i="53"/>
  <c r="W4208" i="53"/>
  <c r="U4210" i="53"/>
  <c r="V4210" i="53"/>
  <c r="W4210" i="53"/>
  <c r="U4214" i="53"/>
  <c r="V4214" i="53"/>
  <c r="W4214" i="53"/>
  <c r="U4216" i="53"/>
  <c r="V4216" i="53"/>
  <c r="W4216" i="53"/>
  <c r="U4219" i="53"/>
  <c r="V4219" i="53"/>
  <c r="W4219" i="53"/>
  <c r="U4221" i="53"/>
  <c r="V4221" i="53"/>
  <c r="W4221" i="53"/>
  <c r="U4224" i="53"/>
  <c r="V4224" i="53"/>
  <c r="W4224" i="53"/>
  <c r="U4226" i="53"/>
  <c r="V4226" i="53"/>
  <c r="W4226" i="53"/>
  <c r="U4230" i="53"/>
  <c r="V4230" i="53"/>
  <c r="W4230" i="53"/>
  <c r="U4232" i="53"/>
  <c r="V4232" i="53"/>
  <c r="W4232" i="53"/>
  <c r="O4203" i="53"/>
  <c r="P4203" i="53"/>
  <c r="Q4203" i="53"/>
  <c r="R4203" i="53"/>
  <c r="S4203" i="53"/>
  <c r="O4205" i="53"/>
  <c r="P4205" i="53"/>
  <c r="Q4205" i="53"/>
  <c r="R4205" i="53"/>
  <c r="S4205" i="53"/>
  <c r="O4208" i="53"/>
  <c r="P4208" i="53"/>
  <c r="Q4208" i="53"/>
  <c r="R4208" i="53"/>
  <c r="S4208" i="53"/>
  <c r="O4210" i="53"/>
  <c r="P4210" i="53"/>
  <c r="Q4210" i="53"/>
  <c r="R4210" i="53"/>
  <c r="S4210" i="53"/>
  <c r="O4214" i="53"/>
  <c r="P4214" i="53"/>
  <c r="Q4214" i="53"/>
  <c r="R4214" i="53"/>
  <c r="S4214" i="53"/>
  <c r="O4216" i="53"/>
  <c r="P4216" i="53"/>
  <c r="Q4216" i="53"/>
  <c r="R4216" i="53"/>
  <c r="S4216" i="53"/>
  <c r="O4219" i="53"/>
  <c r="P4219" i="53"/>
  <c r="Q4219" i="53"/>
  <c r="R4219" i="53"/>
  <c r="S4219" i="53"/>
  <c r="O4221" i="53"/>
  <c r="P4221" i="53"/>
  <c r="Q4221" i="53"/>
  <c r="R4221" i="53"/>
  <c r="S4221" i="53"/>
  <c r="O4224" i="53"/>
  <c r="P4224" i="53"/>
  <c r="Q4224" i="53"/>
  <c r="R4224" i="53"/>
  <c r="S4224" i="53"/>
  <c r="O4226" i="53"/>
  <c r="P4226" i="53"/>
  <c r="Q4226" i="53"/>
  <c r="R4226" i="53"/>
  <c r="S4226" i="53"/>
  <c r="O4230" i="53"/>
  <c r="P4230" i="53"/>
  <c r="Q4230" i="53"/>
  <c r="R4230" i="53"/>
  <c r="S4230" i="53"/>
  <c r="O4232" i="53"/>
  <c r="P4232" i="53"/>
  <c r="Q4232" i="53"/>
  <c r="R4232" i="53"/>
  <c r="S4232" i="53"/>
  <c r="I4203" i="53"/>
  <c r="J4203" i="53"/>
  <c r="K4203" i="53"/>
  <c r="L4203" i="53"/>
  <c r="M4203" i="53"/>
  <c r="I4205" i="53"/>
  <c r="J4205" i="53"/>
  <c r="K4205" i="53"/>
  <c r="L4205" i="53"/>
  <c r="M4205" i="53"/>
  <c r="I4208" i="53"/>
  <c r="J4208" i="53"/>
  <c r="K4208" i="53"/>
  <c r="L4208" i="53"/>
  <c r="M4208" i="53"/>
  <c r="I4210" i="53"/>
  <c r="J4210" i="53"/>
  <c r="K4210" i="53"/>
  <c r="L4210" i="53"/>
  <c r="M4210" i="53"/>
  <c r="I4214" i="53"/>
  <c r="J4214" i="53"/>
  <c r="K4214" i="53"/>
  <c r="L4214" i="53"/>
  <c r="M4214" i="53"/>
  <c r="I4216" i="53"/>
  <c r="J4216" i="53"/>
  <c r="K4216" i="53"/>
  <c r="L4216" i="53"/>
  <c r="M4216" i="53"/>
  <c r="I4219" i="53"/>
  <c r="J4219" i="53"/>
  <c r="K4219" i="53"/>
  <c r="L4219" i="53"/>
  <c r="M4219" i="53"/>
  <c r="I4221" i="53"/>
  <c r="J4221" i="53"/>
  <c r="K4221" i="53"/>
  <c r="L4221" i="53"/>
  <c r="M4221" i="53"/>
  <c r="I4224" i="53"/>
  <c r="J4224" i="53"/>
  <c r="K4224" i="53"/>
  <c r="L4224" i="53"/>
  <c r="M4224" i="53"/>
  <c r="I4226" i="53"/>
  <c r="J4226" i="53"/>
  <c r="K4226" i="53"/>
  <c r="L4226" i="53"/>
  <c r="M4226" i="53"/>
  <c r="I4230" i="53"/>
  <c r="J4230" i="53"/>
  <c r="K4230" i="53"/>
  <c r="L4230" i="53"/>
  <c r="M4230" i="53"/>
  <c r="I4232" i="53"/>
  <c r="J4232" i="53"/>
  <c r="K4232" i="53"/>
  <c r="L4232" i="53"/>
  <c r="M4232" i="53"/>
  <c r="H4203" i="53"/>
  <c r="H4205" i="53"/>
  <c r="H4208" i="53"/>
  <c r="H4210" i="53"/>
  <c r="H4214" i="53"/>
  <c r="H4216" i="53"/>
  <c r="H4219" i="53"/>
  <c r="H4221" i="53"/>
  <c r="H4224" i="53"/>
  <c r="H4226" i="53"/>
  <c r="H4230" i="53"/>
  <c r="H4232" i="53"/>
  <c r="Y4170" i="53"/>
  <c r="Y4168" i="53"/>
  <c r="Y4167" i="53" s="1"/>
  <c r="Y4164" i="53"/>
  <c r="Y4162" i="53"/>
  <c r="Y4161" i="53" s="1"/>
  <c r="Y4159" i="53"/>
  <c r="Y4157" i="53"/>
  <c r="Y4156" i="53" s="1"/>
  <c r="Y4154" i="53"/>
  <c r="Y4152" i="53"/>
  <c r="Y4151" i="53" s="1"/>
  <c r="Y4148" i="53"/>
  <c r="Y4146" i="53"/>
  <c r="Y4145" i="53" s="1"/>
  <c r="Y4143" i="53"/>
  <c r="Y4141" i="53"/>
  <c r="Y4140" i="53" s="1"/>
  <c r="Y4139" i="53" s="1"/>
  <c r="U4141" i="53"/>
  <c r="V4141" i="53"/>
  <c r="W4141" i="53"/>
  <c r="U4143" i="53"/>
  <c r="V4143" i="53"/>
  <c r="W4143" i="53"/>
  <c r="U4146" i="53"/>
  <c r="V4146" i="53"/>
  <c r="W4146" i="53"/>
  <c r="U4148" i="53"/>
  <c r="V4148" i="53"/>
  <c r="W4148" i="53"/>
  <c r="U4152" i="53"/>
  <c r="V4152" i="53"/>
  <c r="W4152" i="53"/>
  <c r="U4154" i="53"/>
  <c r="V4154" i="53"/>
  <c r="W4154" i="53"/>
  <c r="U4157" i="53"/>
  <c r="V4157" i="53"/>
  <c r="W4157" i="53"/>
  <c r="U4159" i="53"/>
  <c r="V4159" i="53"/>
  <c r="W4159" i="53"/>
  <c r="U4162" i="53"/>
  <c r="V4162" i="53"/>
  <c r="W4162" i="53"/>
  <c r="U4164" i="53"/>
  <c r="V4164" i="53"/>
  <c r="W4164" i="53"/>
  <c r="U4168" i="53"/>
  <c r="V4168" i="53"/>
  <c r="W4168" i="53"/>
  <c r="U4170" i="53"/>
  <c r="V4170" i="53"/>
  <c r="W4170" i="53"/>
  <c r="O4141" i="53"/>
  <c r="P4141" i="53"/>
  <c r="Q4141" i="53"/>
  <c r="R4141" i="53"/>
  <c r="S4141" i="53"/>
  <c r="O4143" i="53"/>
  <c r="P4143" i="53"/>
  <c r="Q4143" i="53"/>
  <c r="R4143" i="53"/>
  <c r="S4143" i="53"/>
  <c r="O4146" i="53"/>
  <c r="P4146" i="53"/>
  <c r="Q4146" i="53"/>
  <c r="R4146" i="53"/>
  <c r="S4146" i="53"/>
  <c r="O4148" i="53"/>
  <c r="P4148" i="53"/>
  <c r="Q4148" i="53"/>
  <c r="R4148" i="53"/>
  <c r="S4148" i="53"/>
  <c r="O4152" i="53"/>
  <c r="P4152" i="53"/>
  <c r="Q4152" i="53"/>
  <c r="R4152" i="53"/>
  <c r="S4152" i="53"/>
  <c r="O4154" i="53"/>
  <c r="P4154" i="53"/>
  <c r="Q4154" i="53"/>
  <c r="R4154" i="53"/>
  <c r="S4154" i="53"/>
  <c r="O4157" i="53"/>
  <c r="P4157" i="53"/>
  <c r="Q4157" i="53"/>
  <c r="R4157" i="53"/>
  <c r="S4157" i="53"/>
  <c r="O4159" i="53"/>
  <c r="P4159" i="53"/>
  <c r="Q4159" i="53"/>
  <c r="R4159" i="53"/>
  <c r="S4159" i="53"/>
  <c r="O4162" i="53"/>
  <c r="P4162" i="53"/>
  <c r="Q4162" i="53"/>
  <c r="R4162" i="53"/>
  <c r="S4162" i="53"/>
  <c r="O4164" i="53"/>
  <c r="P4164" i="53"/>
  <c r="Q4164" i="53"/>
  <c r="R4164" i="53"/>
  <c r="S4164" i="53"/>
  <c r="O4168" i="53"/>
  <c r="P4168" i="53"/>
  <c r="Q4168" i="53"/>
  <c r="R4168" i="53"/>
  <c r="S4168" i="53"/>
  <c r="O4170" i="53"/>
  <c r="P4170" i="53"/>
  <c r="Q4170" i="53"/>
  <c r="R4170" i="53"/>
  <c r="S4170" i="53"/>
  <c r="J4141" i="53"/>
  <c r="K4141" i="53"/>
  <c r="L4141" i="53"/>
  <c r="M4141" i="53"/>
  <c r="J4143" i="53"/>
  <c r="K4143" i="53"/>
  <c r="L4143" i="53"/>
  <c r="M4143" i="53"/>
  <c r="J4146" i="53"/>
  <c r="K4146" i="53"/>
  <c r="L4146" i="53"/>
  <c r="M4146" i="53"/>
  <c r="J4148" i="53"/>
  <c r="K4148" i="53"/>
  <c r="L4148" i="53"/>
  <c r="M4148" i="53"/>
  <c r="J4152" i="53"/>
  <c r="K4152" i="53"/>
  <c r="L4152" i="53"/>
  <c r="M4152" i="53"/>
  <c r="J4154" i="53"/>
  <c r="K4154" i="53"/>
  <c r="L4154" i="53"/>
  <c r="M4154" i="53"/>
  <c r="J4157" i="53"/>
  <c r="K4157" i="53"/>
  <c r="L4157" i="53"/>
  <c r="M4157" i="53"/>
  <c r="J4159" i="53"/>
  <c r="K4159" i="53"/>
  <c r="L4159" i="53"/>
  <c r="M4159" i="53"/>
  <c r="J4162" i="53"/>
  <c r="K4162" i="53"/>
  <c r="L4162" i="53"/>
  <c r="M4162" i="53"/>
  <c r="J4164" i="53"/>
  <c r="K4164" i="53"/>
  <c r="L4164" i="53"/>
  <c r="M4164" i="53"/>
  <c r="J4168" i="53"/>
  <c r="K4168" i="53"/>
  <c r="L4168" i="53"/>
  <c r="M4168" i="53"/>
  <c r="J4170" i="53"/>
  <c r="K4170" i="53"/>
  <c r="L4170" i="53"/>
  <c r="M4170" i="53"/>
  <c r="I4170" i="53"/>
  <c r="I4168" i="53"/>
  <c r="I4167" i="53" s="1"/>
  <c r="I4164" i="53"/>
  <c r="I4162" i="53"/>
  <c r="I4161" i="53" s="1"/>
  <c r="I4159" i="53"/>
  <c r="I4157" i="53"/>
  <c r="I4156" i="53" s="1"/>
  <c r="I4154" i="53"/>
  <c r="I4152" i="53"/>
  <c r="I4151" i="53" s="1"/>
  <c r="I4148" i="53"/>
  <c r="I4146" i="53"/>
  <c r="I4145" i="53" s="1"/>
  <c r="I4143" i="53"/>
  <c r="I4141" i="53"/>
  <c r="I4140" i="53" s="1"/>
  <c r="I4139" i="53" s="1"/>
  <c r="H4141" i="53"/>
  <c r="H4143" i="53"/>
  <c r="H4146" i="53"/>
  <c r="H4148" i="53"/>
  <c r="H4152" i="53"/>
  <c r="H4154" i="53"/>
  <c r="H4157" i="53"/>
  <c r="H4159" i="53"/>
  <c r="H4162" i="53"/>
  <c r="H4164" i="53"/>
  <c r="H4168" i="53"/>
  <c r="H4170" i="53"/>
  <c r="Y4199" i="53"/>
  <c r="Y4198" i="53" s="1"/>
  <c r="Y4195" i="53"/>
  <c r="Y4193" i="53"/>
  <c r="Y4192" i="53" s="1"/>
  <c r="Y4190" i="53"/>
  <c r="Y4188" i="53"/>
  <c r="Y4187" i="53" s="1"/>
  <c r="Y4185" i="53"/>
  <c r="Y4184" i="53" s="1"/>
  <c r="Y4181" i="53"/>
  <c r="Y4179" i="53"/>
  <c r="Y4178" i="53" s="1"/>
  <c r="Y4176" i="53"/>
  <c r="Y4174" i="53"/>
  <c r="Y4173" i="53" s="1"/>
  <c r="Y4172" i="53" s="1"/>
  <c r="U4174" i="53"/>
  <c r="V4174" i="53"/>
  <c r="W4174" i="53"/>
  <c r="U4176" i="53"/>
  <c r="V4176" i="53"/>
  <c r="W4176" i="53"/>
  <c r="U4179" i="53"/>
  <c r="V4179" i="53"/>
  <c r="W4179" i="53"/>
  <c r="U4181" i="53"/>
  <c r="V4181" i="53"/>
  <c r="W4181" i="53"/>
  <c r="U4185" i="53"/>
  <c r="U4184" i="53" s="1"/>
  <c r="V4185" i="53"/>
  <c r="V4184" i="53" s="1"/>
  <c r="W4185" i="53"/>
  <c r="W4184" i="53" s="1"/>
  <c r="U4188" i="53"/>
  <c r="V4188" i="53"/>
  <c r="W4188" i="53"/>
  <c r="U4190" i="53"/>
  <c r="V4190" i="53"/>
  <c r="W4190" i="53"/>
  <c r="U4193" i="53"/>
  <c r="V4193" i="53"/>
  <c r="W4193" i="53"/>
  <c r="U4195" i="53"/>
  <c r="V4195" i="53"/>
  <c r="W4195" i="53"/>
  <c r="U4199" i="53"/>
  <c r="U4198" i="53" s="1"/>
  <c r="V4199" i="53"/>
  <c r="V4198" i="53" s="1"/>
  <c r="W4199" i="53"/>
  <c r="W4198" i="53" s="1"/>
  <c r="O4174" i="53"/>
  <c r="P4174" i="53"/>
  <c r="Q4174" i="53"/>
  <c r="R4174" i="53"/>
  <c r="S4174" i="53"/>
  <c r="O4176" i="53"/>
  <c r="P4176" i="53"/>
  <c r="Q4176" i="53"/>
  <c r="R4176" i="53"/>
  <c r="S4176" i="53"/>
  <c r="O4179" i="53"/>
  <c r="P4179" i="53"/>
  <c r="Q4179" i="53"/>
  <c r="R4179" i="53"/>
  <c r="S4179" i="53"/>
  <c r="O4181" i="53"/>
  <c r="P4181" i="53"/>
  <c r="Q4181" i="53"/>
  <c r="R4181" i="53"/>
  <c r="S4181" i="53"/>
  <c r="O4185" i="53"/>
  <c r="O4184" i="53" s="1"/>
  <c r="P4185" i="53"/>
  <c r="P4184" i="53" s="1"/>
  <c r="Q4185" i="53"/>
  <c r="Q4184" i="53" s="1"/>
  <c r="R4185" i="53"/>
  <c r="R4184" i="53" s="1"/>
  <c r="S4185" i="53"/>
  <c r="S4184" i="53" s="1"/>
  <c r="O4188" i="53"/>
  <c r="P4188" i="53"/>
  <c r="Q4188" i="53"/>
  <c r="R4188" i="53"/>
  <c r="S4188" i="53"/>
  <c r="O4190" i="53"/>
  <c r="P4190" i="53"/>
  <c r="Q4190" i="53"/>
  <c r="R4190" i="53"/>
  <c r="S4190" i="53"/>
  <c r="O4193" i="53"/>
  <c r="P4193" i="53"/>
  <c r="Q4193" i="53"/>
  <c r="R4193" i="53"/>
  <c r="S4193" i="53"/>
  <c r="O4195" i="53"/>
  <c r="P4195" i="53"/>
  <c r="Q4195" i="53"/>
  <c r="R4195" i="53"/>
  <c r="S4195" i="53"/>
  <c r="O4199" i="53"/>
  <c r="O4198" i="53" s="1"/>
  <c r="P4199" i="53"/>
  <c r="P4198" i="53" s="1"/>
  <c r="Q4199" i="53"/>
  <c r="Q4198" i="53" s="1"/>
  <c r="R4199" i="53"/>
  <c r="R4198" i="53" s="1"/>
  <c r="S4199" i="53"/>
  <c r="S4198" i="53" s="1"/>
  <c r="I4174" i="53"/>
  <c r="J4174" i="53"/>
  <c r="K4174" i="53"/>
  <c r="L4174" i="53"/>
  <c r="M4174" i="53"/>
  <c r="I4176" i="53"/>
  <c r="J4176" i="53"/>
  <c r="K4176" i="53"/>
  <c r="L4176" i="53"/>
  <c r="M4176" i="53"/>
  <c r="I4179" i="53"/>
  <c r="J4179" i="53"/>
  <c r="K4179" i="53"/>
  <c r="L4179" i="53"/>
  <c r="M4179" i="53"/>
  <c r="I4181" i="53"/>
  <c r="J4181" i="53"/>
  <c r="K4181" i="53"/>
  <c r="L4181" i="53"/>
  <c r="M4181" i="53"/>
  <c r="I4185" i="53"/>
  <c r="I4184" i="53" s="1"/>
  <c r="J4185" i="53"/>
  <c r="J4184" i="53" s="1"/>
  <c r="K4185" i="53"/>
  <c r="K4184" i="53" s="1"/>
  <c r="L4185" i="53"/>
  <c r="L4184" i="53" s="1"/>
  <c r="M4185" i="53"/>
  <c r="M4184" i="53" s="1"/>
  <c r="I4188" i="53"/>
  <c r="J4188" i="53"/>
  <c r="K4188" i="53"/>
  <c r="L4188" i="53"/>
  <c r="M4188" i="53"/>
  <c r="I4190" i="53"/>
  <c r="J4190" i="53"/>
  <c r="K4190" i="53"/>
  <c r="L4190" i="53"/>
  <c r="M4190" i="53"/>
  <c r="I4193" i="53"/>
  <c r="J4193" i="53"/>
  <c r="K4193" i="53"/>
  <c r="L4193" i="53"/>
  <c r="M4193" i="53"/>
  <c r="I4195" i="53"/>
  <c r="J4195" i="53"/>
  <c r="K4195" i="53"/>
  <c r="L4195" i="53"/>
  <c r="M4195" i="53"/>
  <c r="I4199" i="53"/>
  <c r="I4198" i="53" s="1"/>
  <c r="J4199" i="53"/>
  <c r="J4198" i="53" s="1"/>
  <c r="K4199" i="53"/>
  <c r="K4198" i="53" s="1"/>
  <c r="L4199" i="53"/>
  <c r="L4198" i="53" s="1"/>
  <c r="M4199" i="53"/>
  <c r="M4198" i="53" s="1"/>
  <c r="I4136" i="53"/>
  <c r="J4136" i="53"/>
  <c r="K4136" i="53"/>
  <c r="L4136" i="53"/>
  <c r="M4136" i="53"/>
  <c r="N4136" i="53"/>
  <c r="O4136" i="53"/>
  <c r="P4136" i="53"/>
  <c r="Q4136" i="53"/>
  <c r="R4136" i="53"/>
  <c r="S4136" i="53"/>
  <c r="T4136" i="53"/>
  <c r="U4136" i="53"/>
  <c r="V4136" i="53"/>
  <c r="W4136" i="53"/>
  <c r="X4136" i="53"/>
  <c r="Y4136" i="53"/>
  <c r="I4134" i="53"/>
  <c r="J4134" i="53"/>
  <c r="K4134" i="53"/>
  <c r="L4134" i="53"/>
  <c r="M4134" i="53"/>
  <c r="N4134" i="53"/>
  <c r="O4134" i="53"/>
  <c r="P4134" i="53"/>
  <c r="Q4134" i="53"/>
  <c r="R4134" i="53"/>
  <c r="S4134" i="53"/>
  <c r="T4134" i="53"/>
  <c r="U4134" i="53"/>
  <c r="V4134" i="53"/>
  <c r="W4134" i="53"/>
  <c r="X4134" i="53"/>
  <c r="Y4134" i="53"/>
  <c r="I4133" i="53"/>
  <c r="J4133" i="53"/>
  <c r="K4133" i="53"/>
  <c r="L4133" i="53"/>
  <c r="M4133" i="53"/>
  <c r="N4133" i="53"/>
  <c r="O4133" i="53"/>
  <c r="P4133" i="53"/>
  <c r="Q4133" i="53"/>
  <c r="R4133" i="53"/>
  <c r="S4133" i="53"/>
  <c r="T4133" i="53"/>
  <c r="U4133" i="53"/>
  <c r="V4133" i="53"/>
  <c r="W4133" i="53"/>
  <c r="X4133" i="53"/>
  <c r="Y4133" i="53"/>
  <c r="H4174" i="53"/>
  <c r="H4176" i="53"/>
  <c r="H4179" i="53"/>
  <c r="H4181" i="53"/>
  <c r="H4185" i="53"/>
  <c r="H4184" i="53" s="1"/>
  <c r="H4188" i="53"/>
  <c r="H4190" i="53"/>
  <c r="H4193" i="53"/>
  <c r="H4195" i="53"/>
  <c r="H4199" i="53"/>
  <c r="H4198" i="53" s="1"/>
  <c r="I4131" i="53"/>
  <c r="J4131" i="53"/>
  <c r="K4131" i="53"/>
  <c r="L4131" i="53"/>
  <c r="M4131" i="53"/>
  <c r="N4131" i="53"/>
  <c r="O4131" i="53"/>
  <c r="P4131" i="53"/>
  <c r="Q4131" i="53"/>
  <c r="R4131" i="53"/>
  <c r="S4131" i="53"/>
  <c r="T4131" i="53"/>
  <c r="U4131" i="53"/>
  <c r="V4131" i="53"/>
  <c r="W4131" i="53"/>
  <c r="X4131" i="53"/>
  <c r="Y4131" i="53"/>
  <c r="I4129" i="53"/>
  <c r="J4129" i="53"/>
  <c r="K4129" i="53"/>
  <c r="L4129" i="53"/>
  <c r="M4129" i="53"/>
  <c r="N4129" i="53"/>
  <c r="O4129" i="53"/>
  <c r="P4129" i="53"/>
  <c r="Q4129" i="53"/>
  <c r="R4129" i="53"/>
  <c r="S4129" i="53"/>
  <c r="T4129" i="53"/>
  <c r="U4129" i="53"/>
  <c r="V4129" i="53"/>
  <c r="W4129" i="53"/>
  <c r="X4129" i="53"/>
  <c r="Y4129" i="53"/>
  <c r="I4128" i="53"/>
  <c r="J4128" i="53"/>
  <c r="K4128" i="53"/>
  <c r="L4128" i="53"/>
  <c r="M4128" i="53"/>
  <c r="N4128" i="53"/>
  <c r="O4128" i="53"/>
  <c r="P4128" i="53"/>
  <c r="Q4128" i="53"/>
  <c r="R4128" i="53"/>
  <c r="S4128" i="53"/>
  <c r="T4128" i="53"/>
  <c r="U4128" i="53"/>
  <c r="V4128" i="53"/>
  <c r="W4128" i="53"/>
  <c r="X4128" i="53"/>
  <c r="Y4128" i="53"/>
  <c r="I4125" i="53"/>
  <c r="J4125" i="53"/>
  <c r="K4125" i="53"/>
  <c r="L4125" i="53"/>
  <c r="M4125" i="53"/>
  <c r="N4125" i="53"/>
  <c r="O4125" i="53"/>
  <c r="P4125" i="53"/>
  <c r="Q4125" i="53"/>
  <c r="R4125" i="53"/>
  <c r="S4125" i="53"/>
  <c r="T4125" i="53"/>
  <c r="U4125" i="53"/>
  <c r="V4125" i="53"/>
  <c r="W4125" i="53"/>
  <c r="X4125" i="53"/>
  <c r="Y4125" i="53"/>
  <c r="I4123" i="53"/>
  <c r="J4123" i="53"/>
  <c r="K4123" i="53"/>
  <c r="L4123" i="53"/>
  <c r="M4123" i="53"/>
  <c r="N4123" i="53"/>
  <c r="O4123" i="53"/>
  <c r="P4123" i="53"/>
  <c r="Q4123" i="53"/>
  <c r="R4123" i="53"/>
  <c r="S4123" i="53"/>
  <c r="T4123" i="53"/>
  <c r="U4123" i="53"/>
  <c r="V4123" i="53"/>
  <c r="W4123" i="53"/>
  <c r="X4123" i="53"/>
  <c r="Y4123" i="53"/>
  <c r="I4122" i="53"/>
  <c r="J4122" i="53"/>
  <c r="K4122" i="53"/>
  <c r="L4122" i="53"/>
  <c r="M4122" i="53"/>
  <c r="N4122" i="53"/>
  <c r="O4122" i="53"/>
  <c r="P4122" i="53"/>
  <c r="Q4122" i="53"/>
  <c r="R4122" i="53"/>
  <c r="S4122" i="53"/>
  <c r="T4122" i="53"/>
  <c r="U4122" i="53"/>
  <c r="V4122" i="53"/>
  <c r="W4122" i="53"/>
  <c r="X4122" i="53"/>
  <c r="Y4122" i="53"/>
  <c r="I4120" i="53"/>
  <c r="J4120" i="53"/>
  <c r="K4120" i="53"/>
  <c r="L4120" i="53"/>
  <c r="M4120" i="53"/>
  <c r="N4120" i="53"/>
  <c r="O4120" i="53"/>
  <c r="P4120" i="53"/>
  <c r="Q4120" i="53"/>
  <c r="R4120" i="53"/>
  <c r="S4120" i="53"/>
  <c r="T4120" i="53"/>
  <c r="U4120" i="53"/>
  <c r="V4120" i="53"/>
  <c r="W4120" i="53"/>
  <c r="X4120" i="53"/>
  <c r="Y4120" i="53"/>
  <c r="I4118" i="53"/>
  <c r="J4118" i="53"/>
  <c r="K4118" i="53"/>
  <c r="L4118" i="53"/>
  <c r="M4118" i="53"/>
  <c r="N4118" i="53"/>
  <c r="O4118" i="53"/>
  <c r="P4118" i="53"/>
  <c r="Q4118" i="53"/>
  <c r="R4118" i="53"/>
  <c r="S4118" i="53"/>
  <c r="T4118" i="53"/>
  <c r="U4118" i="53"/>
  <c r="V4118" i="53"/>
  <c r="W4118" i="53"/>
  <c r="X4118" i="53"/>
  <c r="Y4118" i="53"/>
  <c r="I4117" i="53"/>
  <c r="J4117" i="53"/>
  <c r="K4117" i="53"/>
  <c r="L4117" i="53"/>
  <c r="M4117" i="53"/>
  <c r="N4117" i="53"/>
  <c r="O4117" i="53"/>
  <c r="P4117" i="53"/>
  <c r="Q4117" i="53"/>
  <c r="R4117" i="53"/>
  <c r="S4117" i="53"/>
  <c r="T4117" i="53"/>
  <c r="U4117" i="53"/>
  <c r="V4117" i="53"/>
  <c r="W4117" i="53"/>
  <c r="X4117" i="53"/>
  <c r="Y4117" i="53"/>
  <c r="I4116" i="53"/>
  <c r="J4116" i="53"/>
  <c r="K4116" i="53"/>
  <c r="L4116" i="53"/>
  <c r="M4116" i="53"/>
  <c r="N4116" i="53"/>
  <c r="O4116" i="53"/>
  <c r="P4116" i="53"/>
  <c r="Q4116" i="53"/>
  <c r="R4116" i="53"/>
  <c r="S4116" i="53"/>
  <c r="T4116" i="53"/>
  <c r="U4116" i="53"/>
  <c r="V4116" i="53"/>
  <c r="W4116" i="53"/>
  <c r="X4116" i="53"/>
  <c r="Y4116" i="53"/>
  <c r="H4118" i="53"/>
  <c r="H4120" i="53"/>
  <c r="H4123" i="53"/>
  <c r="H4125" i="53"/>
  <c r="H4129" i="53"/>
  <c r="H4131" i="53"/>
  <c r="H4134" i="53"/>
  <c r="H4136" i="53"/>
  <c r="T3025" i="53"/>
  <c r="T3011" i="53"/>
  <c r="N2892" i="53"/>
  <c r="X4198" i="53"/>
  <c r="T4198" i="53"/>
  <c r="N4199" i="53"/>
  <c r="N4198" i="53" s="1"/>
  <c r="N4203" i="53"/>
  <c r="T4203" i="53"/>
  <c r="X4203" i="53"/>
  <c r="N4205" i="53"/>
  <c r="T4205" i="53"/>
  <c r="X4205" i="53"/>
  <c r="N4208" i="53"/>
  <c r="T4208" i="53"/>
  <c r="X4208" i="53"/>
  <c r="N4210" i="53"/>
  <c r="T4210" i="53"/>
  <c r="X4210" i="53"/>
  <c r="N4214" i="53"/>
  <c r="T4214" i="53"/>
  <c r="T4213" i="53" s="1"/>
  <c r="X4214" i="53"/>
  <c r="X4213" i="53" s="1"/>
  <c r="N4216" i="53"/>
  <c r="T4216" i="53"/>
  <c r="X4216" i="53"/>
  <c r="N4219" i="53"/>
  <c r="T4219" i="53"/>
  <c r="X4219" i="53"/>
  <c r="N4221" i="53"/>
  <c r="T4221" i="53"/>
  <c r="X4221" i="53"/>
  <c r="N4224" i="53"/>
  <c r="T4224" i="53"/>
  <c r="X4224" i="53"/>
  <c r="N4226" i="53"/>
  <c r="T4226" i="53"/>
  <c r="X4226" i="53"/>
  <c r="N4230" i="53"/>
  <c r="N4232" i="53"/>
  <c r="T4232" i="53"/>
  <c r="T4230" i="53" s="1"/>
  <c r="T4229" i="53" s="1"/>
  <c r="X4232" i="53"/>
  <c r="X4230" i="53" s="1"/>
  <c r="X4229" i="53" s="1"/>
  <c r="H3299" i="53"/>
  <c r="H3298" i="53" s="1"/>
  <c r="I3299" i="53"/>
  <c r="I3298" i="53" s="1"/>
  <c r="J3299" i="53"/>
  <c r="J3298" i="53" s="1"/>
  <c r="K3299" i="53"/>
  <c r="K3298" i="53" s="1"/>
  <c r="L3299" i="53"/>
  <c r="L3298" i="53" s="1"/>
  <c r="M3299" i="53"/>
  <c r="M3298" i="53" s="1"/>
  <c r="N3299" i="53"/>
  <c r="N3298" i="53" s="1"/>
  <c r="O3299" i="53"/>
  <c r="O3298" i="53" s="1"/>
  <c r="P3299" i="53"/>
  <c r="P3298" i="53" s="1"/>
  <c r="Q3299" i="53"/>
  <c r="Q3298" i="53" s="1"/>
  <c r="R3299" i="53"/>
  <c r="R3298" i="53" s="1"/>
  <c r="S3299" i="53"/>
  <c r="S3298" i="53" s="1"/>
  <c r="T3299" i="53"/>
  <c r="T3298" i="53" s="1"/>
  <c r="U3299" i="53"/>
  <c r="U3298" i="53" s="1"/>
  <c r="V3299" i="53"/>
  <c r="V3298" i="53" s="1"/>
  <c r="W3299" i="53"/>
  <c r="W3298" i="53" s="1"/>
  <c r="X3299" i="53"/>
  <c r="X3298" i="53" s="1"/>
  <c r="Y3299" i="53"/>
  <c r="Y3298" i="53" s="1"/>
  <c r="H3280" i="53"/>
  <c r="I3280" i="53"/>
  <c r="J3280" i="53"/>
  <c r="K3280" i="53"/>
  <c r="L3280" i="53"/>
  <c r="M3280" i="53"/>
  <c r="N3280" i="53"/>
  <c r="O3280" i="53"/>
  <c r="P3280" i="53"/>
  <c r="Q3280" i="53"/>
  <c r="R3280" i="53"/>
  <c r="S3280" i="53"/>
  <c r="T3280" i="53"/>
  <c r="U3280" i="53"/>
  <c r="V3280" i="53"/>
  <c r="W3280" i="53"/>
  <c r="X3280" i="53"/>
  <c r="Y3280" i="53"/>
  <c r="H3282" i="53"/>
  <c r="I3282" i="53"/>
  <c r="J3282" i="53"/>
  <c r="K3282" i="53"/>
  <c r="L3282" i="53"/>
  <c r="M3282" i="53"/>
  <c r="N3282" i="53"/>
  <c r="O3282" i="53"/>
  <c r="P3282" i="53"/>
  <c r="Q3282" i="53"/>
  <c r="R3282" i="53"/>
  <c r="S3282" i="53"/>
  <c r="T3282" i="53"/>
  <c r="U3282" i="53"/>
  <c r="V3282" i="53"/>
  <c r="W3282" i="53"/>
  <c r="X3282" i="53"/>
  <c r="Y3282" i="53"/>
  <c r="H3284" i="53"/>
  <c r="I3284" i="53"/>
  <c r="J3284" i="53"/>
  <c r="K3284" i="53"/>
  <c r="L3284" i="53"/>
  <c r="M3284" i="53"/>
  <c r="N3284" i="53"/>
  <c r="O3284" i="53"/>
  <c r="P3284" i="53"/>
  <c r="Q3284" i="53"/>
  <c r="R3284" i="53"/>
  <c r="S3284" i="53"/>
  <c r="T3284" i="53"/>
  <c r="U3284" i="53"/>
  <c r="V3284" i="53"/>
  <c r="W3284" i="53"/>
  <c r="X3284" i="53"/>
  <c r="Y3284" i="53"/>
  <c r="N4168" i="53"/>
  <c r="H3275" i="53"/>
  <c r="I3275" i="53"/>
  <c r="J3275" i="53"/>
  <c r="K3275" i="53"/>
  <c r="L3275" i="53"/>
  <c r="M3275" i="53"/>
  <c r="N3275" i="53"/>
  <c r="O3275" i="53"/>
  <c r="P3275" i="53"/>
  <c r="Q3275" i="53"/>
  <c r="R3275" i="53"/>
  <c r="S3275" i="53"/>
  <c r="T3275" i="53"/>
  <c r="U3275" i="53"/>
  <c r="V3275" i="53"/>
  <c r="W3275" i="53"/>
  <c r="X3275" i="53"/>
  <c r="Y3275" i="53"/>
  <c r="H3277" i="53"/>
  <c r="I3277" i="53"/>
  <c r="J3277" i="53"/>
  <c r="K3277" i="53"/>
  <c r="L3277" i="53"/>
  <c r="M3277" i="53"/>
  <c r="N3277" i="53"/>
  <c r="O3277" i="53"/>
  <c r="P3277" i="53"/>
  <c r="Q3277" i="53"/>
  <c r="R3277" i="53"/>
  <c r="S3277" i="53"/>
  <c r="T3277" i="53"/>
  <c r="U3277" i="53"/>
  <c r="V3277" i="53"/>
  <c r="W3277" i="53"/>
  <c r="X3277" i="53"/>
  <c r="Y3277" i="53"/>
  <c r="I3272" i="53"/>
  <c r="J3272" i="53"/>
  <c r="K3272" i="53"/>
  <c r="L3272" i="53"/>
  <c r="M3272" i="53"/>
  <c r="N3272" i="53"/>
  <c r="O3272" i="53"/>
  <c r="P3272" i="53"/>
  <c r="Q3272" i="53"/>
  <c r="R3272" i="53"/>
  <c r="S3272" i="53"/>
  <c r="T3272" i="53"/>
  <c r="U3272" i="53"/>
  <c r="V3272" i="53"/>
  <c r="W3272" i="53"/>
  <c r="X3272" i="53"/>
  <c r="Y3272" i="53"/>
  <c r="I3271" i="53"/>
  <c r="J3271" i="53"/>
  <c r="K3271" i="53"/>
  <c r="L3271" i="53"/>
  <c r="M3271" i="53"/>
  <c r="N3271" i="53"/>
  <c r="O3271" i="53"/>
  <c r="P3271" i="53"/>
  <c r="Q3271" i="53"/>
  <c r="R3271" i="53"/>
  <c r="S3271" i="53"/>
  <c r="T3271" i="53"/>
  <c r="U3271" i="53"/>
  <c r="V3271" i="53"/>
  <c r="W3271" i="53"/>
  <c r="X3271" i="53"/>
  <c r="Y3271" i="53"/>
  <c r="I3269" i="53"/>
  <c r="J3269" i="53"/>
  <c r="K3269" i="53"/>
  <c r="L3269" i="53"/>
  <c r="M3269" i="53"/>
  <c r="N3269" i="53"/>
  <c r="O3269" i="53"/>
  <c r="P3269" i="53"/>
  <c r="Q3269" i="53"/>
  <c r="R3269" i="53"/>
  <c r="S3269" i="53"/>
  <c r="T3269" i="53"/>
  <c r="U3269" i="53"/>
  <c r="V3269" i="53"/>
  <c r="W3269" i="53"/>
  <c r="X3269" i="53"/>
  <c r="Y3269" i="53"/>
  <c r="I3268" i="53"/>
  <c r="J3268" i="53"/>
  <c r="K3268" i="53"/>
  <c r="L3268" i="53"/>
  <c r="M3268" i="53"/>
  <c r="N3268" i="53"/>
  <c r="O3268" i="53"/>
  <c r="P3268" i="53"/>
  <c r="Q3268" i="53"/>
  <c r="R3268" i="53"/>
  <c r="S3268" i="53"/>
  <c r="T3268" i="53"/>
  <c r="U3268" i="53"/>
  <c r="V3268" i="53"/>
  <c r="W3268" i="53"/>
  <c r="X3268" i="53"/>
  <c r="Y3268" i="53"/>
  <c r="H3272" i="53"/>
  <c r="H3271" i="53"/>
  <c r="H3269" i="53"/>
  <c r="H3268" i="53"/>
  <c r="N4170" i="53"/>
  <c r="T4170" i="53"/>
  <c r="X4170" i="53"/>
  <c r="X4154" i="53"/>
  <c r="T4154" i="53"/>
  <c r="N4154" i="53"/>
  <c r="N4141" i="53"/>
  <c r="T4141" i="53"/>
  <c r="X4141" i="53"/>
  <c r="N4143" i="53"/>
  <c r="T4143" i="53"/>
  <c r="X4143" i="53"/>
  <c r="N4146" i="53"/>
  <c r="T4146" i="53"/>
  <c r="X4146" i="53"/>
  <c r="N4148" i="53"/>
  <c r="T4148" i="53"/>
  <c r="X4148" i="53"/>
  <c r="N4152" i="53"/>
  <c r="N4151" i="53" s="1"/>
  <c r="T4152" i="53"/>
  <c r="T4151" i="53" s="1"/>
  <c r="X4152" i="53"/>
  <c r="X4151" i="53" s="1"/>
  <c r="N4157" i="53"/>
  <c r="T4157" i="53"/>
  <c r="X4157" i="53"/>
  <c r="N4159" i="53"/>
  <c r="T4159" i="53"/>
  <c r="X4159" i="53"/>
  <c r="N4162" i="53"/>
  <c r="T4162" i="53"/>
  <c r="X4162" i="53"/>
  <c r="N4164" i="53"/>
  <c r="T4164" i="53"/>
  <c r="X4164" i="53"/>
  <c r="N4167" i="53"/>
  <c r="T4168" i="53"/>
  <c r="T4167" i="53" s="1"/>
  <c r="X4168" i="53"/>
  <c r="X4167" i="53" s="1"/>
  <c r="Y3150" i="53"/>
  <c r="W3150" i="53"/>
  <c r="U3150" i="53"/>
  <c r="S3150" i="53"/>
  <c r="Q3150" i="53"/>
  <c r="O3150" i="53"/>
  <c r="M3150" i="53"/>
  <c r="K3150" i="53"/>
  <c r="I3150" i="53"/>
  <c r="I3296" i="53"/>
  <c r="J3296" i="53"/>
  <c r="K3296" i="53"/>
  <c r="L3296" i="53"/>
  <c r="M3296" i="53"/>
  <c r="N3296" i="53"/>
  <c r="O3296" i="53"/>
  <c r="P3296" i="53"/>
  <c r="Q3296" i="53"/>
  <c r="R3296" i="53"/>
  <c r="S3296" i="53"/>
  <c r="T3296" i="53"/>
  <c r="U3296" i="53"/>
  <c r="V3296" i="53"/>
  <c r="W3296" i="53"/>
  <c r="X3296" i="53"/>
  <c r="Y3296" i="53"/>
  <c r="H3296" i="53"/>
  <c r="X4185" i="53"/>
  <c r="X4184" i="53" s="1"/>
  <c r="T4185" i="53"/>
  <c r="T4184" i="53" s="1"/>
  <c r="J3149" i="53"/>
  <c r="L3149" i="53"/>
  <c r="N3149" i="53"/>
  <c r="P3149" i="53"/>
  <c r="R3149" i="53"/>
  <c r="T3149" i="53"/>
  <c r="V3149" i="53"/>
  <c r="X3149" i="53"/>
  <c r="N4185" i="53"/>
  <c r="H3149" i="53"/>
  <c r="X4195" i="53"/>
  <c r="T4195" i="53"/>
  <c r="N4195" i="53"/>
  <c r="X4193" i="53"/>
  <c r="T4193" i="53"/>
  <c r="N4193" i="53"/>
  <c r="X4192" i="53"/>
  <c r="T4192" i="53"/>
  <c r="N4192" i="53"/>
  <c r="X4190" i="53"/>
  <c r="T4190" i="53"/>
  <c r="N4190" i="53"/>
  <c r="X4188" i="53"/>
  <c r="T4188" i="53"/>
  <c r="N4188" i="53"/>
  <c r="X4187" i="53"/>
  <c r="T4187" i="53"/>
  <c r="N4187" i="53"/>
  <c r="X4181" i="53"/>
  <c r="T4181" i="53"/>
  <c r="N4181" i="53"/>
  <c r="X4179" i="53"/>
  <c r="T4179" i="53"/>
  <c r="N4179" i="53"/>
  <c r="X4178" i="53"/>
  <c r="T4178" i="53"/>
  <c r="N4178" i="53"/>
  <c r="X4176" i="53"/>
  <c r="T4176" i="53"/>
  <c r="N4176" i="53"/>
  <c r="X4174" i="53"/>
  <c r="T4174" i="53"/>
  <c r="N4174" i="53"/>
  <c r="X4173" i="53"/>
  <c r="T4173" i="53"/>
  <c r="N4173" i="53"/>
  <c r="N4475" i="53"/>
  <c r="Y1685" i="53"/>
  <c r="X1685" i="53"/>
  <c r="W1685" i="53"/>
  <c r="V1685" i="53"/>
  <c r="U1685" i="53"/>
  <c r="T1685" i="53"/>
  <c r="S1685" i="53"/>
  <c r="R1685" i="53"/>
  <c r="Q1685" i="53"/>
  <c r="P1685" i="53"/>
  <c r="O1685" i="53"/>
  <c r="N1685" i="53"/>
  <c r="M1685" i="53"/>
  <c r="L1685" i="53"/>
  <c r="K1685" i="53"/>
  <c r="J1685" i="53"/>
  <c r="I1685" i="53"/>
  <c r="H1685" i="53"/>
  <c r="I1676" i="53"/>
  <c r="J1676" i="53"/>
  <c r="K1676" i="53"/>
  <c r="L1676" i="53"/>
  <c r="M1676" i="53"/>
  <c r="N1676" i="53"/>
  <c r="O1676" i="53"/>
  <c r="P1676" i="53"/>
  <c r="Q1676" i="53"/>
  <c r="R1676" i="53"/>
  <c r="S1676" i="53"/>
  <c r="T1676" i="53"/>
  <c r="U1676" i="53"/>
  <c r="V1676" i="53"/>
  <c r="W1676" i="53"/>
  <c r="X1676" i="53"/>
  <c r="Y1676" i="53"/>
  <c r="H1676" i="53"/>
  <c r="I1669" i="53"/>
  <c r="J1669" i="53"/>
  <c r="K1669" i="53"/>
  <c r="L1669" i="53"/>
  <c r="M1669" i="53"/>
  <c r="N1669" i="53"/>
  <c r="O1669" i="53"/>
  <c r="P1669" i="53"/>
  <c r="Q1669" i="53"/>
  <c r="R1669" i="53"/>
  <c r="S1669" i="53"/>
  <c r="T1669" i="53"/>
  <c r="U1669" i="53"/>
  <c r="V1669" i="53"/>
  <c r="W1669" i="53"/>
  <c r="X1669" i="53"/>
  <c r="Y1669" i="53"/>
  <c r="H1669" i="53"/>
  <c r="J1500" i="53"/>
  <c r="L1500" i="53"/>
  <c r="N1500" i="53"/>
  <c r="P1500" i="53"/>
  <c r="R1500" i="53"/>
  <c r="T1500" i="53"/>
  <c r="V1500" i="53"/>
  <c r="X1500" i="53"/>
  <c r="H1500" i="53"/>
  <c r="Y1501" i="53"/>
  <c r="W1501" i="53"/>
  <c r="U1501" i="53"/>
  <c r="S1501" i="53"/>
  <c r="Q1501" i="53"/>
  <c r="O1501" i="53"/>
  <c r="M1501" i="53"/>
  <c r="K1501" i="53"/>
  <c r="I1501" i="53"/>
  <c r="W843" i="53"/>
  <c r="U843" i="53"/>
  <c r="S843" i="53"/>
  <c r="Q843" i="53"/>
  <c r="O843" i="53"/>
  <c r="M843" i="53"/>
  <c r="K843" i="53"/>
  <c r="I843" i="53"/>
  <c r="J841" i="53"/>
  <c r="L841" i="53"/>
  <c r="N841" i="53"/>
  <c r="P841" i="53"/>
  <c r="R841" i="53"/>
  <c r="T841" i="53"/>
  <c r="V841" i="53"/>
  <c r="X841" i="53"/>
  <c r="H841" i="53"/>
  <c r="Y738" i="53"/>
  <c r="Y736" i="53"/>
  <c r="Y734" i="53"/>
  <c r="Y733" i="53" s="1"/>
  <c r="W738" i="53"/>
  <c r="W736" i="53"/>
  <c r="W735" i="53" s="1"/>
  <c r="W734" i="53"/>
  <c r="U738" i="53"/>
  <c r="U737" i="53" s="1"/>
  <c r="U736" i="53"/>
  <c r="U735" i="53" s="1"/>
  <c r="U734" i="53"/>
  <c r="S738" i="53"/>
  <c r="S736" i="53"/>
  <c r="S734" i="53"/>
  <c r="Q738" i="53"/>
  <c r="Q737" i="53" s="1"/>
  <c r="Q736" i="53"/>
  <c r="Q734" i="53"/>
  <c r="O738" i="53"/>
  <c r="O737" i="53" s="1"/>
  <c r="O736" i="53"/>
  <c r="O734" i="53"/>
  <c r="O733" i="53" s="1"/>
  <c r="M738" i="53"/>
  <c r="M736" i="53"/>
  <c r="M735" i="53" s="1"/>
  <c r="M734" i="53"/>
  <c r="M733" i="53" s="1"/>
  <c r="K738" i="53"/>
  <c r="K737" i="53" s="1"/>
  <c r="K736" i="53"/>
  <c r="K735" i="53" s="1"/>
  <c r="K734" i="53"/>
  <c r="K733" i="53" s="1"/>
  <c r="I738" i="53"/>
  <c r="I736" i="53"/>
  <c r="I734" i="53"/>
  <c r="I763" i="53"/>
  <c r="J763" i="53"/>
  <c r="K763" i="53"/>
  <c r="L763" i="53"/>
  <c r="M763" i="53"/>
  <c r="N763" i="53"/>
  <c r="O763" i="53"/>
  <c r="P763" i="53"/>
  <c r="Q763" i="53"/>
  <c r="R763" i="53"/>
  <c r="S763" i="53"/>
  <c r="T763" i="53"/>
  <c r="U763" i="53"/>
  <c r="V763" i="53"/>
  <c r="W763" i="53"/>
  <c r="X763" i="53"/>
  <c r="Y763" i="53"/>
  <c r="I761" i="53"/>
  <c r="J761" i="53"/>
  <c r="K761" i="53"/>
  <c r="L761" i="53"/>
  <c r="M761" i="53"/>
  <c r="N761" i="53"/>
  <c r="O761" i="53"/>
  <c r="P761" i="53"/>
  <c r="Q761" i="53"/>
  <c r="R761" i="53"/>
  <c r="S761" i="53"/>
  <c r="T761" i="53"/>
  <c r="U761" i="53"/>
  <c r="V761" i="53"/>
  <c r="W761" i="53"/>
  <c r="X761" i="53"/>
  <c r="Y761" i="53"/>
  <c r="I759" i="53"/>
  <c r="J759" i="53"/>
  <c r="K759" i="53"/>
  <c r="K758" i="53" s="1"/>
  <c r="L759" i="53"/>
  <c r="M759" i="53"/>
  <c r="N759" i="53"/>
  <c r="O759" i="53"/>
  <c r="P759" i="53"/>
  <c r="Q759" i="53"/>
  <c r="R759" i="53"/>
  <c r="S759" i="53"/>
  <c r="S758" i="53" s="1"/>
  <c r="T759" i="53"/>
  <c r="U759" i="53"/>
  <c r="V759" i="53"/>
  <c r="W759" i="53"/>
  <c r="X759" i="53"/>
  <c r="Y759" i="53"/>
  <c r="I756" i="53"/>
  <c r="J756" i="53"/>
  <c r="K756" i="53"/>
  <c r="L756" i="53"/>
  <c r="M756" i="53"/>
  <c r="N756" i="53"/>
  <c r="O756" i="53"/>
  <c r="P756" i="53"/>
  <c r="Q756" i="53"/>
  <c r="R756" i="53"/>
  <c r="S756" i="53"/>
  <c r="T756" i="53"/>
  <c r="U756" i="53"/>
  <c r="V756" i="53"/>
  <c r="W756" i="53"/>
  <c r="X756" i="53"/>
  <c r="Y756" i="53"/>
  <c r="I754" i="53"/>
  <c r="J754" i="53"/>
  <c r="K754" i="53"/>
  <c r="L754" i="53"/>
  <c r="M754" i="53"/>
  <c r="N754" i="53"/>
  <c r="O754" i="53"/>
  <c r="P754" i="53"/>
  <c r="Q754" i="53"/>
  <c r="R754" i="53"/>
  <c r="S754" i="53"/>
  <c r="T754" i="53"/>
  <c r="U754" i="53"/>
  <c r="V754" i="53"/>
  <c r="W754" i="53"/>
  <c r="X754" i="53"/>
  <c r="Y754" i="53"/>
  <c r="I752" i="53"/>
  <c r="I751" i="53" s="1"/>
  <c r="J752" i="53"/>
  <c r="K752" i="53"/>
  <c r="L752" i="53"/>
  <c r="M752" i="53"/>
  <c r="M751" i="53" s="1"/>
  <c r="N752" i="53"/>
  <c r="O752" i="53"/>
  <c r="P752" i="53"/>
  <c r="Q752" i="53"/>
  <c r="Q751" i="53" s="1"/>
  <c r="R752" i="53"/>
  <c r="S752" i="53"/>
  <c r="T752" i="53"/>
  <c r="T751" i="53" s="1"/>
  <c r="U752" i="53"/>
  <c r="U751" i="53" s="1"/>
  <c r="V752" i="53"/>
  <c r="W752" i="53"/>
  <c r="X752" i="53"/>
  <c r="Y752" i="53"/>
  <c r="Y751" i="53" s="1"/>
  <c r="I737" i="53"/>
  <c r="J737" i="53"/>
  <c r="L737" i="53"/>
  <c r="M737" i="53"/>
  <c r="N737" i="53"/>
  <c r="P737" i="53"/>
  <c r="R737" i="53"/>
  <c r="S737" i="53"/>
  <c r="T737" i="53"/>
  <c r="V737" i="53"/>
  <c r="W737" i="53"/>
  <c r="X737" i="53"/>
  <c r="Y737" i="53"/>
  <c r="I735" i="53"/>
  <c r="J735" i="53"/>
  <c r="L735" i="53"/>
  <c r="N735" i="53"/>
  <c r="O735" i="53"/>
  <c r="P735" i="53"/>
  <c r="Q735" i="53"/>
  <c r="R735" i="53"/>
  <c r="S735" i="53"/>
  <c r="T735" i="53"/>
  <c r="V735" i="53"/>
  <c r="X735" i="53"/>
  <c r="Y735" i="53"/>
  <c r="I733" i="53"/>
  <c r="I732" i="53" s="1"/>
  <c r="J733" i="53"/>
  <c r="L733" i="53"/>
  <c r="N733" i="53"/>
  <c r="N732" i="53" s="1"/>
  <c r="P733" i="53"/>
  <c r="Q733" i="53"/>
  <c r="R733" i="53"/>
  <c r="S733" i="53"/>
  <c r="T733" i="53"/>
  <c r="U733" i="53"/>
  <c r="V733" i="53"/>
  <c r="W733" i="53"/>
  <c r="X733" i="53"/>
  <c r="H733" i="53"/>
  <c r="H735" i="53"/>
  <c r="H737" i="53"/>
  <c r="H752" i="53"/>
  <c r="H754" i="53"/>
  <c r="H756" i="53"/>
  <c r="H759" i="53"/>
  <c r="H761" i="53"/>
  <c r="H763" i="53"/>
  <c r="W630" i="53"/>
  <c r="O630" i="53"/>
  <c r="Y630" i="53"/>
  <c r="X630" i="53"/>
  <c r="V630" i="53"/>
  <c r="U630" i="53"/>
  <c r="T630" i="53"/>
  <c r="S630" i="53"/>
  <c r="R630" i="53"/>
  <c r="Q630" i="53"/>
  <c r="P630" i="53"/>
  <c r="N630" i="53"/>
  <c r="M630" i="53"/>
  <c r="L630" i="53"/>
  <c r="K630" i="53"/>
  <c r="J630" i="53"/>
  <c r="I630" i="53"/>
  <c r="H630" i="53"/>
  <c r="Y575" i="53"/>
  <c r="Y574" i="53" s="1"/>
  <c r="W575" i="53"/>
  <c r="U575" i="53"/>
  <c r="U574" i="53" s="1"/>
  <c r="S575" i="53"/>
  <c r="S574" i="53" s="1"/>
  <c r="Q575" i="53"/>
  <c r="Q574" i="53" s="1"/>
  <c r="O575" i="53"/>
  <c r="O574" i="53" s="1"/>
  <c r="M575" i="53"/>
  <c r="M574" i="53" s="1"/>
  <c r="K575" i="53"/>
  <c r="K574" i="53" s="1"/>
  <c r="I575" i="53"/>
  <c r="I574" i="53" s="1"/>
  <c r="X574" i="53"/>
  <c r="W574" i="53"/>
  <c r="V574" i="53"/>
  <c r="T574" i="53"/>
  <c r="R574" i="53"/>
  <c r="P574" i="53"/>
  <c r="N574" i="53"/>
  <c r="L574" i="53"/>
  <c r="J574" i="53"/>
  <c r="H574" i="53"/>
  <c r="T2" i="54" l="1"/>
  <c r="U229" i="54"/>
  <c r="Q2" i="54"/>
  <c r="R2" i="54"/>
  <c r="K2" i="54"/>
  <c r="U264" i="54"/>
  <c r="U2" i="54" s="1"/>
  <c r="AA3" i="54" s="1"/>
  <c r="X2" i="54"/>
  <c r="Y2" i="54"/>
  <c r="AB3" i="54" s="1"/>
  <c r="M2" i="54"/>
  <c r="I264" i="54"/>
  <c r="I2" i="54" s="1"/>
  <c r="L2" i="54"/>
  <c r="S2" i="54"/>
  <c r="W2" i="54"/>
  <c r="H2" i="54"/>
  <c r="Y4826" i="53"/>
  <c r="X4826" i="53"/>
  <c r="W4826" i="53"/>
  <c r="V4826" i="53"/>
  <c r="U4826" i="53"/>
  <c r="T4826" i="53"/>
  <c r="S4826" i="53"/>
  <c r="R4826" i="53"/>
  <c r="P4826" i="53"/>
  <c r="N4826" i="53"/>
  <c r="L4826" i="53"/>
  <c r="J4826" i="53"/>
  <c r="I4826" i="53"/>
  <c r="N1268" i="53"/>
  <c r="H4679" i="53"/>
  <c r="O3713" i="53"/>
  <c r="Y1000" i="53"/>
  <c r="Y999" i="53" s="1"/>
  <c r="W1000" i="53"/>
  <c r="W999" i="53" s="1"/>
  <c r="U1000" i="53"/>
  <c r="U999" i="53" s="1"/>
  <c r="S1000" i="53"/>
  <c r="S999" i="53" s="1"/>
  <c r="Q1000" i="53"/>
  <c r="Q999" i="53" s="1"/>
  <c r="O1000" i="53"/>
  <c r="O999" i="53" s="1"/>
  <c r="M1000" i="53"/>
  <c r="M999" i="53" s="1"/>
  <c r="K1000" i="53"/>
  <c r="K999" i="53" s="1"/>
  <c r="I1000" i="53"/>
  <c r="I999" i="53" s="1"/>
  <c r="X999" i="53"/>
  <c r="V999" i="53"/>
  <c r="T999" i="53"/>
  <c r="R999" i="53"/>
  <c r="P999" i="53"/>
  <c r="N999" i="53"/>
  <c r="L999" i="53"/>
  <c r="J999" i="53"/>
  <c r="I1202" i="53"/>
  <c r="I1201" i="53" s="1"/>
  <c r="I1194" i="53" s="1"/>
  <c r="H1177" i="53"/>
  <c r="Y1156" i="53"/>
  <c r="Y1155" i="53" s="1"/>
  <c r="W1156" i="53"/>
  <c r="W1155" i="53" s="1"/>
  <c r="U1156" i="53"/>
  <c r="U1155" i="53" s="1"/>
  <c r="S1156" i="53"/>
  <c r="S1155" i="53" s="1"/>
  <c r="Q1156" i="53"/>
  <c r="Q1155" i="53" s="1"/>
  <c r="O1156" i="53"/>
  <c r="O1155" i="53" s="1"/>
  <c r="M1156" i="53"/>
  <c r="M1155" i="53" s="1"/>
  <c r="K1156" i="53"/>
  <c r="K1155" i="53" s="1"/>
  <c r="I1156" i="53"/>
  <c r="I1155" i="53" s="1"/>
  <c r="J1166" i="53"/>
  <c r="L1166" i="53"/>
  <c r="N1166" i="53"/>
  <c r="P1166" i="53"/>
  <c r="R1166" i="53"/>
  <c r="T1166" i="53"/>
  <c r="V1166" i="53"/>
  <c r="X1166" i="53"/>
  <c r="Y1183" i="53"/>
  <c r="X1183" i="53"/>
  <c r="W1183" i="53"/>
  <c r="V1183" i="53"/>
  <c r="U1183" i="53"/>
  <c r="T1183" i="53"/>
  <c r="S1183" i="53"/>
  <c r="R1183" i="53"/>
  <c r="Q1183" i="53"/>
  <c r="P1183" i="53"/>
  <c r="O1183" i="53"/>
  <c r="N1183" i="53"/>
  <c r="M1183" i="53"/>
  <c r="L1183" i="53"/>
  <c r="K1183" i="53"/>
  <c r="J1183" i="53"/>
  <c r="I1183" i="53"/>
  <c r="H1183" i="53"/>
  <c r="Y1172" i="53"/>
  <c r="X1172" i="53"/>
  <c r="W1172" i="53"/>
  <c r="V1172" i="53"/>
  <c r="U1172" i="53"/>
  <c r="T1172" i="53"/>
  <c r="S1172" i="53"/>
  <c r="R1172" i="53"/>
  <c r="Q1172" i="53"/>
  <c r="P1172" i="53"/>
  <c r="O1172" i="53"/>
  <c r="N1172" i="53"/>
  <c r="M1172" i="53"/>
  <c r="L1172" i="53"/>
  <c r="K1172" i="53"/>
  <c r="J1172" i="53"/>
  <c r="I1172" i="53"/>
  <c r="H1172" i="53"/>
  <c r="Y1161" i="53"/>
  <c r="W1161" i="53"/>
  <c r="U1161" i="53"/>
  <c r="S1161" i="53"/>
  <c r="Q1161" i="53"/>
  <c r="O1161" i="53"/>
  <c r="M1161" i="53"/>
  <c r="K1161" i="53"/>
  <c r="I1161" i="53"/>
  <c r="X1161" i="53"/>
  <c r="X1154" i="53" s="1"/>
  <c r="V1161" i="53"/>
  <c r="V1154" i="53" s="1"/>
  <c r="T1161" i="53"/>
  <c r="T1154" i="53" s="1"/>
  <c r="R1161" i="53"/>
  <c r="R1154" i="53" s="1"/>
  <c r="P1161" i="53"/>
  <c r="P1154" i="53" s="1"/>
  <c r="N1161" i="53"/>
  <c r="N1154" i="53" s="1"/>
  <c r="L1161" i="53"/>
  <c r="L1154" i="53" s="1"/>
  <c r="J1161" i="53"/>
  <c r="J1154" i="53" s="1"/>
  <c r="H1161" i="53"/>
  <c r="H1154" i="53" s="1"/>
  <c r="N3352" i="53"/>
  <c r="H4420" i="53"/>
  <c r="Y4448" i="53"/>
  <c r="X4448" i="53"/>
  <c r="W4448" i="53"/>
  <c r="V4448" i="53"/>
  <c r="U4448" i="53"/>
  <c r="T4448" i="53"/>
  <c r="S4448" i="53"/>
  <c r="R4448" i="53"/>
  <c r="Q4448" i="53"/>
  <c r="P4448" i="53"/>
  <c r="O4448" i="53"/>
  <c r="M4448" i="53"/>
  <c r="L4448" i="53"/>
  <c r="K4448" i="53"/>
  <c r="J4448" i="53"/>
  <c r="I4448" i="53"/>
  <c r="H4462" i="53"/>
  <c r="Y4462" i="53"/>
  <c r="X4462" i="53"/>
  <c r="W4462" i="53"/>
  <c r="V4462" i="53"/>
  <c r="U4462" i="53"/>
  <c r="T4462" i="53"/>
  <c r="S4462" i="53"/>
  <c r="R4462" i="53"/>
  <c r="Q4462" i="53"/>
  <c r="P4462" i="53"/>
  <c r="O4462" i="53"/>
  <c r="N4462" i="53"/>
  <c r="M4462" i="53"/>
  <c r="L4462" i="53"/>
  <c r="K4462" i="53"/>
  <c r="J4462" i="53"/>
  <c r="I4462" i="53"/>
  <c r="H4453" i="53"/>
  <c r="H4439" i="53"/>
  <c r="H4425" i="53"/>
  <c r="Y4453" i="53"/>
  <c r="X4453" i="53"/>
  <c r="W4453" i="53"/>
  <c r="V4453" i="53"/>
  <c r="U4453" i="53"/>
  <c r="T4453" i="53"/>
  <c r="S4453" i="53"/>
  <c r="R4453" i="53"/>
  <c r="Q4453" i="53"/>
  <c r="P4453" i="53"/>
  <c r="O4453" i="53"/>
  <c r="N4453" i="53"/>
  <c r="M4453" i="53"/>
  <c r="L4453" i="53"/>
  <c r="K4453" i="53"/>
  <c r="J4453" i="53"/>
  <c r="I4453" i="53"/>
  <c r="Y4439" i="53"/>
  <c r="X4439" i="53"/>
  <c r="W4439" i="53"/>
  <c r="V4439" i="53"/>
  <c r="U4439" i="53"/>
  <c r="T4439" i="53"/>
  <c r="S4439" i="53"/>
  <c r="R4439" i="53"/>
  <c r="Q4439" i="53"/>
  <c r="P4439" i="53"/>
  <c r="O4439" i="53"/>
  <c r="N4439" i="53"/>
  <c r="M4439" i="53"/>
  <c r="L4439" i="53"/>
  <c r="K4439" i="53"/>
  <c r="J4439" i="53"/>
  <c r="I4439" i="53"/>
  <c r="Y4431" i="53"/>
  <c r="Y4430" i="53" s="1"/>
  <c r="W4431" i="53"/>
  <c r="W4430" i="53" s="1"/>
  <c r="U4431" i="53"/>
  <c r="U4430" i="53" s="1"/>
  <c r="S4431" i="53"/>
  <c r="S4430" i="53" s="1"/>
  <c r="Q4431" i="53"/>
  <c r="Q4430" i="53" s="1"/>
  <c r="O4431" i="53"/>
  <c r="O4430" i="53" s="1"/>
  <c r="M4431" i="53"/>
  <c r="M4430" i="53" s="1"/>
  <c r="K4431" i="53"/>
  <c r="K4430" i="53" s="1"/>
  <c r="I4431" i="53"/>
  <c r="I4430" i="53" s="1"/>
  <c r="Y4425" i="53"/>
  <c r="Y4415" i="53" s="1"/>
  <c r="W4425" i="53"/>
  <c r="W4415" i="53" s="1"/>
  <c r="U4425" i="53"/>
  <c r="U4415" i="53" s="1"/>
  <c r="S4425" i="53"/>
  <c r="S4415" i="53" s="1"/>
  <c r="Q4425" i="53"/>
  <c r="Q4415" i="53" s="1"/>
  <c r="O4425" i="53"/>
  <c r="M4425" i="53"/>
  <c r="K4425" i="53"/>
  <c r="I4425" i="53"/>
  <c r="I4415" i="53" s="1"/>
  <c r="X4425" i="53"/>
  <c r="X4415" i="53" s="1"/>
  <c r="V4425" i="53"/>
  <c r="V4415" i="53" s="1"/>
  <c r="T4425" i="53"/>
  <c r="T4415" i="53" s="1"/>
  <c r="R4425" i="53"/>
  <c r="R4415" i="53" s="1"/>
  <c r="P4425" i="53"/>
  <c r="P4415" i="53" s="1"/>
  <c r="N4425" i="53"/>
  <c r="N4415" i="53" s="1"/>
  <c r="L4425" i="53"/>
  <c r="L4415" i="53" s="1"/>
  <c r="J4425" i="53"/>
  <c r="J4415" i="53" s="1"/>
  <c r="O4416" i="53"/>
  <c r="O4415" i="53" s="1"/>
  <c r="M4416" i="53"/>
  <c r="M4415" i="53" s="1"/>
  <c r="K4416" i="53"/>
  <c r="K4415" i="53" s="1"/>
  <c r="O4679" i="53"/>
  <c r="Q4679" i="53"/>
  <c r="S4679" i="53"/>
  <c r="W4679" i="53"/>
  <c r="Y4679" i="53"/>
  <c r="U4679" i="53"/>
  <c r="M4679" i="53"/>
  <c r="K4679" i="53"/>
  <c r="I4679" i="53"/>
  <c r="X4692" i="53"/>
  <c r="X4679" i="53" s="1"/>
  <c r="V4692" i="53"/>
  <c r="V4679" i="53" s="1"/>
  <c r="T4692" i="53"/>
  <c r="T4679" i="53" s="1"/>
  <c r="R4692" i="53"/>
  <c r="R4679" i="53" s="1"/>
  <c r="P4679" i="53"/>
  <c r="N4692" i="53"/>
  <c r="N4679" i="53" s="1"/>
  <c r="L4692" i="53"/>
  <c r="L4679" i="53" s="1"/>
  <c r="J4692" i="53"/>
  <c r="J4679" i="53" s="1"/>
  <c r="N1387" i="53"/>
  <c r="N1382" i="53"/>
  <c r="N1366" i="53"/>
  <c r="N1361" i="53"/>
  <c r="N1345" i="53"/>
  <c r="N1340" i="53"/>
  <c r="N1339" i="53" s="1"/>
  <c r="N1330" i="53"/>
  <c r="N1329" i="53" s="1"/>
  <c r="N1324" i="53"/>
  <c r="N1323" i="53" s="1"/>
  <c r="N1318" i="53"/>
  <c r="N1317" i="53" s="1"/>
  <c r="N1295" i="53"/>
  <c r="N1294" i="53" s="1"/>
  <c r="N1283" i="53"/>
  <c r="N1246" i="53"/>
  <c r="Y765" i="53"/>
  <c r="X765" i="53"/>
  <c r="W765" i="53"/>
  <c r="V765" i="53"/>
  <c r="U765" i="53"/>
  <c r="T765" i="53"/>
  <c r="S765" i="53"/>
  <c r="R765" i="53"/>
  <c r="Q765" i="53"/>
  <c r="P765" i="53"/>
  <c r="O765" i="53"/>
  <c r="N765" i="53"/>
  <c r="M765" i="53"/>
  <c r="L765" i="53"/>
  <c r="K765" i="53"/>
  <c r="J765" i="53"/>
  <c r="I765" i="53"/>
  <c r="H765" i="53"/>
  <c r="X4888" i="53"/>
  <c r="V4888" i="53"/>
  <c r="T4888" i="53"/>
  <c r="R4888" i="53"/>
  <c r="P4888" i="53"/>
  <c r="N4888" i="53"/>
  <c r="L4888" i="53"/>
  <c r="J4888" i="53"/>
  <c r="H4888" i="53"/>
  <c r="Y745" i="53"/>
  <c r="W745" i="53"/>
  <c r="U745" i="53"/>
  <c r="S745" i="53"/>
  <c r="Q745" i="53"/>
  <c r="O745" i="53"/>
  <c r="M745" i="53"/>
  <c r="K745" i="53"/>
  <c r="I745" i="53"/>
  <c r="Y740" i="53"/>
  <c r="Y739" i="53" s="1"/>
  <c r="W740" i="53"/>
  <c r="W739" i="53" s="1"/>
  <c r="U740" i="53"/>
  <c r="U739" i="53" s="1"/>
  <c r="S740" i="53"/>
  <c r="S739" i="53" s="1"/>
  <c r="Q740" i="53"/>
  <c r="Q739" i="53" s="1"/>
  <c r="O740" i="53"/>
  <c r="O739" i="53" s="1"/>
  <c r="M740" i="53"/>
  <c r="M739" i="53" s="1"/>
  <c r="K740" i="53"/>
  <c r="K739" i="53" s="1"/>
  <c r="I740" i="53"/>
  <c r="I739" i="53" s="1"/>
  <c r="X739" i="53"/>
  <c r="V739" i="53"/>
  <c r="T739" i="53"/>
  <c r="R739" i="53"/>
  <c r="P739" i="53"/>
  <c r="N739" i="53"/>
  <c r="L739" i="53"/>
  <c r="J739" i="53"/>
  <c r="H739" i="53"/>
  <c r="I4890" i="53"/>
  <c r="I4889" i="53" s="1"/>
  <c r="I4888" i="53" s="1"/>
  <c r="M4890" i="53"/>
  <c r="M4889" i="53" s="1"/>
  <c r="M4888" i="53" s="1"/>
  <c r="K4890" i="53"/>
  <c r="K4889" i="53" s="1"/>
  <c r="K4888" i="53" s="1"/>
  <c r="O4890" i="53"/>
  <c r="O4889" i="53" s="1"/>
  <c r="O4888" i="53" s="1"/>
  <c r="S4890" i="53"/>
  <c r="S4889" i="53" s="1"/>
  <c r="S4888" i="53" s="1"/>
  <c r="Q4890" i="53"/>
  <c r="Q4889" i="53" s="1"/>
  <c r="Q4888" i="53" s="1"/>
  <c r="W4890" i="53"/>
  <c r="W4889" i="53" s="1"/>
  <c r="W4888" i="53" s="1"/>
  <c r="U4890" i="53"/>
  <c r="U4889" i="53" s="1"/>
  <c r="U4888" i="53" s="1"/>
  <c r="Y4890" i="53"/>
  <c r="Y4889" i="53" s="1"/>
  <c r="Y4888" i="53" s="1"/>
  <c r="Y128" i="53"/>
  <c r="Y127" i="53" s="1"/>
  <c r="W128" i="53"/>
  <c r="W127" i="53" s="1"/>
  <c r="U128" i="53"/>
  <c r="U127" i="53" s="1"/>
  <c r="S128" i="53"/>
  <c r="S127" i="53" s="1"/>
  <c r="Q128" i="53"/>
  <c r="Q127" i="53" s="1"/>
  <c r="O128" i="53"/>
  <c r="O127" i="53" s="1"/>
  <c r="M128" i="53"/>
  <c r="M127" i="53" s="1"/>
  <c r="K128" i="53"/>
  <c r="K127" i="53" s="1"/>
  <c r="I128" i="53"/>
  <c r="I127" i="53" s="1"/>
  <c r="W4229" i="53"/>
  <c r="V4229" i="53"/>
  <c r="U4229" i="53"/>
  <c r="W4223" i="53"/>
  <c r="V4223" i="53"/>
  <c r="U4223" i="53"/>
  <c r="W4218" i="53"/>
  <c r="V4218" i="53"/>
  <c r="U4218" i="53"/>
  <c r="W4213" i="53"/>
  <c r="V4213" i="53"/>
  <c r="U4213" i="53"/>
  <c r="W4207" i="53"/>
  <c r="V4207" i="53"/>
  <c r="U4207" i="53"/>
  <c r="W4202" i="53"/>
  <c r="W4201" i="53" s="1"/>
  <c r="V4202" i="53"/>
  <c r="V4201" i="53" s="1"/>
  <c r="U4202" i="53"/>
  <c r="U4201" i="53" s="1"/>
  <c r="S4229" i="53"/>
  <c r="R4229" i="53"/>
  <c r="Q4229" i="53"/>
  <c r="P4229" i="53"/>
  <c r="O4229" i="53"/>
  <c r="S4223" i="53"/>
  <c r="R4223" i="53"/>
  <c r="Q4223" i="53"/>
  <c r="P4223" i="53"/>
  <c r="O4223" i="53"/>
  <c r="S4218" i="53"/>
  <c r="R4218" i="53"/>
  <c r="Q4218" i="53"/>
  <c r="P4218" i="53"/>
  <c r="O4218" i="53"/>
  <c r="S4213" i="53"/>
  <c r="R4213" i="53"/>
  <c r="Q4213" i="53"/>
  <c r="P4213" i="53"/>
  <c r="O4213" i="53"/>
  <c r="S4207" i="53"/>
  <c r="R4207" i="53"/>
  <c r="Q4207" i="53"/>
  <c r="P4207" i="53"/>
  <c r="O4207" i="53"/>
  <c r="S4202" i="53"/>
  <c r="S4201" i="53" s="1"/>
  <c r="R4202" i="53"/>
  <c r="R4201" i="53" s="1"/>
  <c r="Q4202" i="53"/>
  <c r="Q4201" i="53" s="1"/>
  <c r="P4202" i="53"/>
  <c r="P4201" i="53" s="1"/>
  <c r="O4202" i="53"/>
  <c r="O4201" i="53" s="1"/>
  <c r="M4229" i="53"/>
  <c r="L4229" i="53"/>
  <c r="K4229" i="53"/>
  <c r="J4229" i="53"/>
  <c r="I4229" i="53"/>
  <c r="M4223" i="53"/>
  <c r="L4223" i="53"/>
  <c r="K4223" i="53"/>
  <c r="J4223" i="53"/>
  <c r="I4223" i="53"/>
  <c r="M4218" i="53"/>
  <c r="L4218" i="53"/>
  <c r="K4218" i="53"/>
  <c r="J4218" i="53"/>
  <c r="I4218" i="53"/>
  <c r="M4213" i="53"/>
  <c r="L4213" i="53"/>
  <c r="K4213" i="53"/>
  <c r="J4213" i="53"/>
  <c r="I4213" i="53"/>
  <c r="M4207" i="53"/>
  <c r="L4207" i="53"/>
  <c r="K4207" i="53"/>
  <c r="J4207" i="53"/>
  <c r="I4207" i="53"/>
  <c r="M4202" i="53"/>
  <c r="M4201" i="53" s="1"/>
  <c r="L4202" i="53"/>
  <c r="L4201" i="53" s="1"/>
  <c r="K4202" i="53"/>
  <c r="K4201" i="53" s="1"/>
  <c r="J4202" i="53"/>
  <c r="J4201" i="53" s="1"/>
  <c r="I4202" i="53"/>
  <c r="I4201" i="53" s="1"/>
  <c r="H4229" i="53"/>
  <c r="H4223" i="53"/>
  <c r="H4218" i="53"/>
  <c r="H4213" i="53"/>
  <c r="H4207" i="53"/>
  <c r="H4202" i="53"/>
  <c r="H4201" i="53" s="1"/>
  <c r="W4167" i="53"/>
  <c r="V4167" i="53"/>
  <c r="U4167" i="53"/>
  <c r="W4161" i="53"/>
  <c r="V4161" i="53"/>
  <c r="U4161" i="53"/>
  <c r="W4156" i="53"/>
  <c r="V4156" i="53"/>
  <c r="U4156" i="53"/>
  <c r="W4151" i="53"/>
  <c r="V4151" i="53"/>
  <c r="U4151" i="53"/>
  <c r="W4145" i="53"/>
  <c r="V4145" i="53"/>
  <c r="U4145" i="53"/>
  <c r="W4140" i="53"/>
  <c r="W4139" i="53" s="1"/>
  <c r="V4140" i="53"/>
  <c r="V4139" i="53" s="1"/>
  <c r="U4140" i="53"/>
  <c r="U4139" i="53" s="1"/>
  <c r="M4167" i="53"/>
  <c r="L4167" i="53"/>
  <c r="K4167" i="53"/>
  <c r="J4167" i="53"/>
  <c r="M4161" i="53"/>
  <c r="L4161" i="53"/>
  <c r="K4161" i="53"/>
  <c r="J4161" i="53"/>
  <c r="M4156" i="53"/>
  <c r="L4156" i="53"/>
  <c r="K4156" i="53"/>
  <c r="J4156" i="53"/>
  <c r="M4151" i="53"/>
  <c r="L4151" i="53"/>
  <c r="K4151" i="53"/>
  <c r="J4151" i="53"/>
  <c r="M4145" i="53"/>
  <c r="L4145" i="53"/>
  <c r="K4145" i="53"/>
  <c r="J4145" i="53"/>
  <c r="M4140" i="53"/>
  <c r="M4139" i="53" s="1"/>
  <c r="L4140" i="53"/>
  <c r="L4139" i="53" s="1"/>
  <c r="K4140" i="53"/>
  <c r="K4139" i="53" s="1"/>
  <c r="J4140" i="53"/>
  <c r="J4139" i="53" s="1"/>
  <c r="S4167" i="53"/>
  <c r="R4167" i="53"/>
  <c r="Q4167" i="53"/>
  <c r="P4167" i="53"/>
  <c r="O4167" i="53"/>
  <c r="S4161" i="53"/>
  <c r="R4161" i="53"/>
  <c r="Q4161" i="53"/>
  <c r="P4161" i="53"/>
  <c r="O4161" i="53"/>
  <c r="S4156" i="53"/>
  <c r="R4156" i="53"/>
  <c r="Q4156" i="53"/>
  <c r="P4156" i="53"/>
  <c r="O4156" i="53"/>
  <c r="S4151" i="53"/>
  <c r="R4151" i="53"/>
  <c r="Q4151" i="53"/>
  <c r="P4151" i="53"/>
  <c r="O4151" i="53"/>
  <c r="S4145" i="53"/>
  <c r="R4145" i="53"/>
  <c r="Q4145" i="53"/>
  <c r="P4145" i="53"/>
  <c r="O4145" i="53"/>
  <c r="S4140" i="53"/>
  <c r="S4139" i="53" s="1"/>
  <c r="R4140" i="53"/>
  <c r="R4139" i="53" s="1"/>
  <c r="Q4140" i="53"/>
  <c r="Q4139" i="53" s="1"/>
  <c r="P4140" i="53"/>
  <c r="P4139" i="53" s="1"/>
  <c r="O4140" i="53"/>
  <c r="O4139" i="53" s="1"/>
  <c r="H4167" i="53"/>
  <c r="H4161" i="53"/>
  <c r="H4156" i="53"/>
  <c r="H4151" i="53"/>
  <c r="H4145" i="53"/>
  <c r="H4140" i="53"/>
  <c r="H4139" i="53" s="1"/>
  <c r="W4192" i="53"/>
  <c r="V4192" i="53"/>
  <c r="U4192" i="53"/>
  <c r="W4187" i="53"/>
  <c r="V4187" i="53"/>
  <c r="U4187" i="53"/>
  <c r="W4178" i="53"/>
  <c r="V4178" i="53"/>
  <c r="U4178" i="53"/>
  <c r="W4173" i="53"/>
  <c r="W4172" i="53" s="1"/>
  <c r="V4173" i="53"/>
  <c r="V4172" i="53" s="1"/>
  <c r="U4173" i="53"/>
  <c r="U4172" i="53" s="1"/>
  <c r="S4192" i="53"/>
  <c r="R4192" i="53"/>
  <c r="Q4192" i="53"/>
  <c r="P4192" i="53"/>
  <c r="O4192" i="53"/>
  <c r="S4187" i="53"/>
  <c r="R4187" i="53"/>
  <c r="Q4187" i="53"/>
  <c r="P4187" i="53"/>
  <c r="O4187" i="53"/>
  <c r="S4178" i="53"/>
  <c r="R4178" i="53"/>
  <c r="Q4178" i="53"/>
  <c r="P4178" i="53"/>
  <c r="O4178" i="53"/>
  <c r="S4173" i="53"/>
  <c r="S4172" i="53" s="1"/>
  <c r="R4173" i="53"/>
  <c r="R4172" i="53" s="1"/>
  <c r="Q4173" i="53"/>
  <c r="Q4172" i="53" s="1"/>
  <c r="P4173" i="53"/>
  <c r="P4172" i="53" s="1"/>
  <c r="O4173" i="53"/>
  <c r="O4172" i="53" s="1"/>
  <c r="M4192" i="53"/>
  <c r="L4192" i="53"/>
  <c r="K4192" i="53"/>
  <c r="J4192" i="53"/>
  <c r="I4192" i="53"/>
  <c r="M4187" i="53"/>
  <c r="L4187" i="53"/>
  <c r="K4187" i="53"/>
  <c r="J4187" i="53"/>
  <c r="I4187" i="53"/>
  <c r="M4178" i="53"/>
  <c r="L4178" i="53"/>
  <c r="K4178" i="53"/>
  <c r="J4178" i="53"/>
  <c r="I4178" i="53"/>
  <c r="M4173" i="53"/>
  <c r="M4172" i="53" s="1"/>
  <c r="L4173" i="53"/>
  <c r="L4172" i="53" s="1"/>
  <c r="K4173" i="53"/>
  <c r="K4172" i="53" s="1"/>
  <c r="J4173" i="53"/>
  <c r="J4172" i="53" s="1"/>
  <c r="I4173" i="53"/>
  <c r="I4172" i="53" s="1"/>
  <c r="H4192" i="53"/>
  <c r="H4187" i="53"/>
  <c r="H4178" i="53"/>
  <c r="H4173" i="53"/>
  <c r="H4172" i="53" s="1"/>
  <c r="H4133" i="53"/>
  <c r="H4128" i="53"/>
  <c r="H4122" i="53"/>
  <c r="H4117" i="53"/>
  <c r="H4116" i="53" s="1"/>
  <c r="N4229" i="53"/>
  <c r="X4223" i="53"/>
  <c r="T4223" i="53"/>
  <c r="N4223" i="53"/>
  <c r="X4218" i="53"/>
  <c r="T4218" i="53"/>
  <c r="N4218" i="53"/>
  <c r="N4213" i="53"/>
  <c r="X4207" i="53"/>
  <c r="T4207" i="53"/>
  <c r="N4207" i="53"/>
  <c r="X4202" i="53"/>
  <c r="X4201" i="53" s="1"/>
  <c r="T4202" i="53"/>
  <c r="T4201" i="53" s="1"/>
  <c r="N4202" i="53"/>
  <c r="N4201" i="53" s="1"/>
  <c r="Y3279" i="53"/>
  <c r="X3279" i="53"/>
  <c r="W3279" i="53"/>
  <c r="V3279" i="53"/>
  <c r="U3279" i="53"/>
  <c r="T3279" i="53"/>
  <c r="S3279" i="53"/>
  <c r="R3279" i="53"/>
  <c r="Q3279" i="53"/>
  <c r="P3279" i="53"/>
  <c r="O3279" i="53"/>
  <c r="N3279" i="53"/>
  <c r="M3279" i="53"/>
  <c r="L3279" i="53"/>
  <c r="K3279" i="53"/>
  <c r="J3279" i="53"/>
  <c r="I3279" i="53"/>
  <c r="H3279" i="53"/>
  <c r="Y3274" i="53"/>
  <c r="X3274" i="53"/>
  <c r="W3274" i="53"/>
  <c r="V3274" i="53"/>
  <c r="U3274" i="53"/>
  <c r="T3274" i="53"/>
  <c r="S3274" i="53"/>
  <c r="R3274" i="53"/>
  <c r="Q3274" i="53"/>
  <c r="P3274" i="53"/>
  <c r="O3274" i="53"/>
  <c r="N3274" i="53"/>
  <c r="M3274" i="53"/>
  <c r="L3274" i="53"/>
  <c r="K3274" i="53"/>
  <c r="J3274" i="53"/>
  <c r="I3274" i="53"/>
  <c r="H3274" i="53"/>
  <c r="X4161" i="53"/>
  <c r="T4161" i="53"/>
  <c r="N4161" i="53"/>
  <c r="X4156" i="53"/>
  <c r="T4156" i="53"/>
  <c r="N4156" i="53"/>
  <c r="X4145" i="53"/>
  <c r="T4145" i="53"/>
  <c r="N4145" i="53"/>
  <c r="X4140" i="53"/>
  <c r="X4139" i="53" s="1"/>
  <c r="X4172" i="53" s="1"/>
  <c r="T4140" i="53"/>
  <c r="T4139" i="53" s="1"/>
  <c r="T4172" i="53" s="1"/>
  <c r="N4140" i="53"/>
  <c r="N4139" i="53" s="1"/>
  <c r="H758" i="53"/>
  <c r="H751" i="53"/>
  <c r="H732" i="53"/>
  <c r="H731" i="53" s="1"/>
  <c r="L751" i="53"/>
  <c r="U758" i="53"/>
  <c r="M758" i="53"/>
  <c r="P758" i="53"/>
  <c r="X751" i="53"/>
  <c r="P751" i="53"/>
  <c r="T758" i="53"/>
  <c r="L758" i="53"/>
  <c r="X758" i="53"/>
  <c r="V732" i="53"/>
  <c r="W751" i="53"/>
  <c r="O751" i="53"/>
  <c r="Y732" i="53"/>
  <c r="U732" i="53"/>
  <c r="U731" i="53" s="1"/>
  <c r="S732" i="53"/>
  <c r="Q732" i="53"/>
  <c r="M732" i="53"/>
  <c r="M731" i="53" s="1"/>
  <c r="K732" i="53"/>
  <c r="R758" i="53"/>
  <c r="Y758" i="53"/>
  <c r="Q758" i="53"/>
  <c r="I758" i="53"/>
  <c r="I731" i="53" s="1"/>
  <c r="J758" i="53"/>
  <c r="W758" i="53"/>
  <c r="O758" i="53"/>
  <c r="V758" i="53"/>
  <c r="N758" i="53"/>
  <c r="S751" i="53"/>
  <c r="K751" i="53"/>
  <c r="V751" i="53"/>
  <c r="N751" i="53"/>
  <c r="N731" i="53" s="1"/>
  <c r="R751" i="53"/>
  <c r="J751" i="53"/>
  <c r="W732" i="53"/>
  <c r="W731" i="53" s="1"/>
  <c r="O732" i="53"/>
  <c r="O731" i="53" s="1"/>
  <c r="T732" i="53"/>
  <c r="T731" i="53" s="1"/>
  <c r="L732" i="53"/>
  <c r="L731" i="53" s="1"/>
  <c r="R732" i="53"/>
  <c r="R731" i="53" s="1"/>
  <c r="J732" i="53"/>
  <c r="J731" i="53" s="1"/>
  <c r="X732" i="53"/>
  <c r="X731" i="53" s="1"/>
  <c r="P732" i="53"/>
  <c r="P731" i="53" s="1"/>
  <c r="I1154" i="53" l="1"/>
  <c r="K1154" i="53"/>
  <c r="M1154" i="53"/>
  <c r="Q1154" i="53"/>
  <c r="S1154" i="53"/>
  <c r="W1154" i="53"/>
  <c r="Y1154" i="53"/>
  <c r="U1154" i="53"/>
  <c r="O1154" i="53"/>
  <c r="H4415" i="53"/>
  <c r="K731" i="53"/>
  <c r="Q731" i="53"/>
  <c r="S731" i="53"/>
  <c r="Y731" i="53"/>
  <c r="V731" i="53"/>
  <c r="I4794" i="53"/>
  <c r="I4793" i="53" s="1"/>
  <c r="J4794" i="53"/>
  <c r="J4793" i="53" s="1"/>
  <c r="K4794" i="53"/>
  <c r="K4793" i="53" s="1"/>
  <c r="L4794" i="53"/>
  <c r="L4793" i="53" s="1"/>
  <c r="M4794" i="53"/>
  <c r="M4793" i="53" s="1"/>
  <c r="N4794" i="53"/>
  <c r="N4793" i="53" s="1"/>
  <c r="O4794" i="53"/>
  <c r="O4793" i="53" s="1"/>
  <c r="P4794" i="53"/>
  <c r="P4793" i="53" s="1"/>
  <c r="Q4794" i="53"/>
  <c r="Q4793" i="53" s="1"/>
  <c r="R4794" i="53"/>
  <c r="R4793" i="53" s="1"/>
  <c r="S4794" i="53"/>
  <c r="S4793" i="53" s="1"/>
  <c r="T4794" i="53"/>
  <c r="T4793" i="53" s="1"/>
  <c r="U4794" i="53"/>
  <c r="U4793" i="53" s="1"/>
  <c r="V4794" i="53"/>
  <c r="V4793" i="53" s="1"/>
  <c r="W4794" i="53"/>
  <c r="W4793" i="53" s="1"/>
  <c r="X4794" i="53"/>
  <c r="X4793" i="53" s="1"/>
  <c r="Y4794" i="53"/>
  <c r="Y4793" i="53" s="1"/>
  <c r="H4794" i="53"/>
  <c r="H4793" i="53" s="1"/>
  <c r="W4252" i="53" l="1"/>
  <c r="X4252" i="53" s="1"/>
  <c r="Y4252" i="53" s="1"/>
  <c r="U4252" i="53"/>
  <c r="O4252" i="53"/>
  <c r="S4252" i="53"/>
  <c r="Q4252" i="53"/>
  <c r="M4252" i="53"/>
  <c r="J4248" i="53"/>
  <c r="L4248" i="53"/>
  <c r="N4248" i="53"/>
  <c r="P4248" i="53"/>
  <c r="R4248" i="53"/>
  <c r="T4248" i="53"/>
  <c r="V4248" i="53"/>
  <c r="H4248" i="53"/>
  <c r="K4252" i="53"/>
  <c r="I4252" i="53"/>
  <c r="I4030" i="53"/>
  <c r="Y4022" i="53"/>
  <c r="X4022" i="53"/>
  <c r="X4021" i="53" s="1"/>
  <c r="W4022" i="53"/>
  <c r="W4021" i="53" s="1"/>
  <c r="V4022" i="53"/>
  <c r="V4021" i="53" s="1"/>
  <c r="U4022" i="53"/>
  <c r="T4022" i="53"/>
  <c r="T4021" i="53" s="1"/>
  <c r="S4022" i="53"/>
  <c r="S4021" i="53" s="1"/>
  <c r="R4022" i="53"/>
  <c r="R4021" i="53" s="1"/>
  <c r="Q4022" i="53"/>
  <c r="Q4021" i="53" s="1"/>
  <c r="P4022" i="53"/>
  <c r="P4021" i="53" s="1"/>
  <c r="O4022" i="53"/>
  <c r="O4021" i="53" s="1"/>
  <c r="N4022" i="53"/>
  <c r="N4021" i="53" s="1"/>
  <c r="M4022" i="53"/>
  <c r="M4021" i="53" s="1"/>
  <c r="L4022" i="53"/>
  <c r="L4021" i="53" s="1"/>
  <c r="K4022" i="53"/>
  <c r="K4021" i="53" s="1"/>
  <c r="J4022" i="53"/>
  <c r="J4021" i="53" s="1"/>
  <c r="I4022" i="53"/>
  <c r="I4021" i="53" s="1"/>
  <c r="H4022" i="53"/>
  <c r="H4021" i="53" s="1"/>
  <c r="Y4021" i="53"/>
  <c r="U4021" i="53"/>
  <c r="Y3958" i="53"/>
  <c r="X3958" i="53"/>
  <c r="W3958" i="53"/>
  <c r="V3958" i="53"/>
  <c r="U3958" i="53"/>
  <c r="T3958" i="53"/>
  <c r="S3958" i="53"/>
  <c r="R3958" i="53"/>
  <c r="Q3958" i="53"/>
  <c r="P3958" i="53"/>
  <c r="O3958" i="53"/>
  <c r="N3958" i="53"/>
  <c r="M3958" i="53"/>
  <c r="L3958" i="53"/>
  <c r="K3958" i="53"/>
  <c r="J3958" i="53"/>
  <c r="I3958" i="53"/>
  <c r="H3958" i="53"/>
  <c r="Y3917" i="53"/>
  <c r="X3917" i="53"/>
  <c r="W3917" i="53"/>
  <c r="V3917" i="53"/>
  <c r="U3917" i="53"/>
  <c r="T3917" i="53"/>
  <c r="S3917" i="53"/>
  <c r="R3917" i="53"/>
  <c r="Q3917" i="53"/>
  <c r="P3917" i="53"/>
  <c r="O3917" i="53"/>
  <c r="N3917" i="53"/>
  <c r="M3917" i="53"/>
  <c r="L3917" i="53"/>
  <c r="K3917" i="53"/>
  <c r="J3917" i="53"/>
  <c r="I3917" i="53"/>
  <c r="H3917" i="53"/>
  <c r="I2528" i="53"/>
  <c r="J2528" i="53"/>
  <c r="K2528" i="53"/>
  <c r="L2528" i="53"/>
  <c r="M2528" i="53"/>
  <c r="N2528" i="53"/>
  <c r="O2528" i="53"/>
  <c r="P2528" i="53"/>
  <c r="Q2528" i="53"/>
  <c r="R2528" i="53"/>
  <c r="S2528" i="53"/>
  <c r="T2528" i="53"/>
  <c r="U2528" i="53"/>
  <c r="V2528" i="53"/>
  <c r="W2528" i="53"/>
  <c r="X2528" i="53"/>
  <c r="Y2528" i="53"/>
  <c r="I2505" i="53"/>
  <c r="J2505" i="53"/>
  <c r="K2505" i="53"/>
  <c r="L2505" i="53"/>
  <c r="M2505" i="53"/>
  <c r="N2505" i="53"/>
  <c r="O2505" i="53"/>
  <c r="P2505" i="53"/>
  <c r="Q2505" i="53"/>
  <c r="R2505" i="53"/>
  <c r="S2505" i="53"/>
  <c r="T2505" i="53"/>
  <c r="U2505" i="53"/>
  <c r="V2505" i="53"/>
  <c r="W2505" i="53"/>
  <c r="X2505" i="53"/>
  <c r="Y2505" i="53"/>
  <c r="H2505" i="53"/>
  <c r="I2501" i="53"/>
  <c r="J2501" i="53"/>
  <c r="K2501" i="53"/>
  <c r="L2501" i="53"/>
  <c r="M2501" i="53"/>
  <c r="N2501" i="53"/>
  <c r="O2501" i="53"/>
  <c r="P2501" i="53"/>
  <c r="Q2501" i="53"/>
  <c r="R2501" i="53"/>
  <c r="S2501" i="53"/>
  <c r="T2501" i="53"/>
  <c r="U2501" i="53"/>
  <c r="V2501" i="53"/>
  <c r="W2501" i="53"/>
  <c r="X2501" i="53"/>
  <c r="Y2501" i="53"/>
  <c r="H2501" i="53"/>
  <c r="I2227" i="53"/>
  <c r="J2227" i="53"/>
  <c r="K2227" i="53"/>
  <c r="L2227" i="53"/>
  <c r="M2227" i="53"/>
  <c r="N2227" i="53"/>
  <c r="O2227" i="53"/>
  <c r="P2227" i="53"/>
  <c r="Q2227" i="53"/>
  <c r="R2227" i="53"/>
  <c r="S2227" i="53"/>
  <c r="T2227" i="53"/>
  <c r="U2227" i="53"/>
  <c r="V2227" i="53"/>
  <c r="W2227" i="53"/>
  <c r="X2227" i="53"/>
  <c r="Y2227" i="53"/>
  <c r="H2227" i="53"/>
  <c r="Y1737" i="53" l="1"/>
  <c r="Y1736" i="53" s="1"/>
  <c r="X1737" i="53"/>
  <c r="X1736" i="53" s="1"/>
  <c r="W1737" i="53"/>
  <c r="V1737" i="53"/>
  <c r="U1737" i="53"/>
  <c r="U1736" i="53" s="1"/>
  <c r="T1737" i="53"/>
  <c r="T1736" i="53" s="1"/>
  <c r="S1737" i="53"/>
  <c r="S1736" i="53" s="1"/>
  <c r="R1737" i="53"/>
  <c r="R1736" i="53" s="1"/>
  <c r="Q1737" i="53"/>
  <c r="Q1736" i="53" s="1"/>
  <c r="P1737" i="53"/>
  <c r="P1736" i="53" s="1"/>
  <c r="O1737" i="53"/>
  <c r="O1736" i="53" s="1"/>
  <c r="N1737" i="53"/>
  <c r="N1736" i="53" s="1"/>
  <c r="M1737" i="53"/>
  <c r="M1736" i="53" s="1"/>
  <c r="L1737" i="53"/>
  <c r="L1736" i="53" s="1"/>
  <c r="K1737" i="53"/>
  <c r="K1736" i="53" s="1"/>
  <c r="J1737" i="53"/>
  <c r="J1736" i="53" s="1"/>
  <c r="I1737" i="53"/>
  <c r="I1736" i="53" s="1"/>
  <c r="H1737" i="53"/>
  <c r="H1736" i="53" s="1"/>
  <c r="W1736" i="53"/>
  <c r="V1736" i="53"/>
  <c r="I1730" i="53"/>
  <c r="I1729" i="53" s="1"/>
  <c r="J1730" i="53"/>
  <c r="J1729" i="53" s="1"/>
  <c r="K1730" i="53"/>
  <c r="K1729" i="53" s="1"/>
  <c r="L1730" i="53"/>
  <c r="L1729" i="53" s="1"/>
  <c r="M1730" i="53"/>
  <c r="M1729" i="53" s="1"/>
  <c r="N1730" i="53"/>
  <c r="N1729" i="53" s="1"/>
  <c r="O1730" i="53"/>
  <c r="O1729" i="53" s="1"/>
  <c r="P1730" i="53"/>
  <c r="P1729" i="53" s="1"/>
  <c r="Q1730" i="53"/>
  <c r="Q1729" i="53" s="1"/>
  <c r="R1730" i="53"/>
  <c r="R1729" i="53" s="1"/>
  <c r="S1730" i="53"/>
  <c r="S1729" i="53" s="1"/>
  <c r="T1730" i="53"/>
  <c r="T1729" i="53" s="1"/>
  <c r="U1730" i="53"/>
  <c r="U1729" i="53" s="1"/>
  <c r="V1730" i="53"/>
  <c r="V1729" i="53" s="1"/>
  <c r="W1730" i="53"/>
  <c r="W1729" i="53" s="1"/>
  <c r="X1730" i="53"/>
  <c r="X1729" i="53" s="1"/>
  <c r="Y1730" i="53"/>
  <c r="Y1729" i="53" s="1"/>
  <c r="H1730" i="53"/>
  <c r="H1729" i="53" s="1"/>
  <c r="I3385" i="53"/>
  <c r="J3385" i="53"/>
  <c r="K3385" i="53"/>
  <c r="L3385" i="53"/>
  <c r="M3385" i="53"/>
  <c r="N3385" i="53"/>
  <c r="O3385" i="53"/>
  <c r="P3385" i="53"/>
  <c r="Q3385" i="53"/>
  <c r="R3385" i="53"/>
  <c r="S3385" i="53"/>
  <c r="T3385" i="53"/>
  <c r="U3385" i="53"/>
  <c r="V3385" i="53"/>
  <c r="W3385" i="53"/>
  <c r="X3385" i="53"/>
  <c r="Y3385" i="53"/>
  <c r="H3385" i="53"/>
  <c r="Y55" i="53"/>
  <c r="W55" i="53"/>
  <c r="U55" i="53"/>
  <c r="S55" i="53"/>
  <c r="Q55" i="53"/>
  <c r="O55" i="53"/>
  <c r="M55" i="53"/>
  <c r="K55" i="53"/>
  <c r="I55" i="53"/>
  <c r="J53" i="53"/>
  <c r="L53" i="53"/>
  <c r="N53" i="53"/>
  <c r="P53" i="53"/>
  <c r="R53" i="53"/>
  <c r="T53" i="53"/>
  <c r="V53" i="53"/>
  <c r="X53" i="53"/>
  <c r="H53" i="53"/>
  <c r="Y2991" i="53" l="1"/>
  <c r="X2991" i="53"/>
  <c r="W2991" i="53"/>
  <c r="W2990" i="53" s="1"/>
  <c r="V2991" i="53"/>
  <c r="U2991" i="53"/>
  <c r="U2990" i="53" s="1"/>
  <c r="T2991" i="53"/>
  <c r="T2990" i="53" s="1"/>
  <c r="S2991" i="53"/>
  <c r="S2990" i="53" s="1"/>
  <c r="R2991" i="53"/>
  <c r="R2990" i="53" s="1"/>
  <c r="Q2991" i="53"/>
  <c r="P2991" i="53"/>
  <c r="P2990" i="53" s="1"/>
  <c r="O2991" i="53"/>
  <c r="O2990" i="53" s="1"/>
  <c r="N2991" i="53"/>
  <c r="N2990" i="53" s="1"/>
  <c r="M2991" i="53"/>
  <c r="M2990" i="53" s="1"/>
  <c r="L2991" i="53"/>
  <c r="L2990" i="53" s="1"/>
  <c r="K2991" i="53"/>
  <c r="K2990" i="53" s="1"/>
  <c r="J2991" i="53"/>
  <c r="J2990" i="53" s="1"/>
  <c r="I2991" i="53"/>
  <c r="I2990" i="53" s="1"/>
  <c r="H2991" i="53"/>
  <c r="H2990" i="53" s="1"/>
  <c r="Y2990" i="53"/>
  <c r="X2990" i="53"/>
  <c r="V2990" i="53"/>
  <c r="Q2990" i="53"/>
  <c r="Y5007" i="53" l="1"/>
  <c r="X5007" i="53"/>
  <c r="W5007" i="53"/>
  <c r="V5007" i="53"/>
  <c r="U5007" i="53"/>
  <c r="T5007" i="53"/>
  <c r="S5007" i="53"/>
  <c r="S5006" i="53" s="1"/>
  <c r="R5007" i="53"/>
  <c r="R5006" i="53" s="1"/>
  <c r="Q5007" i="53"/>
  <c r="P5007" i="53"/>
  <c r="O5007" i="53"/>
  <c r="N5007" i="53"/>
  <c r="M5007" i="53"/>
  <c r="L5007" i="53"/>
  <c r="K5007" i="53"/>
  <c r="K5006" i="53" s="1"/>
  <c r="J5007" i="53"/>
  <c r="J5006" i="53" s="1"/>
  <c r="I5007" i="53"/>
  <c r="H5007" i="53"/>
  <c r="Y5006" i="53"/>
  <c r="X5006" i="53"/>
  <c r="W5006" i="53"/>
  <c r="V5006" i="53"/>
  <c r="U5006" i="53"/>
  <c r="T5006" i="53"/>
  <c r="Q5006" i="53"/>
  <c r="P5006" i="53"/>
  <c r="O5006" i="53"/>
  <c r="N5006" i="53"/>
  <c r="M5006" i="53"/>
  <c r="L5006" i="53"/>
  <c r="I5006" i="53"/>
  <c r="H5006" i="53"/>
  <c r="I506" i="53"/>
  <c r="J506" i="53"/>
  <c r="K506" i="53"/>
  <c r="L506" i="53"/>
  <c r="M506" i="53"/>
  <c r="N506" i="53"/>
  <c r="O506" i="53"/>
  <c r="P506" i="53"/>
  <c r="Q506" i="53"/>
  <c r="R506" i="53"/>
  <c r="S506" i="53"/>
  <c r="T506" i="53"/>
  <c r="U506" i="53"/>
  <c r="V506" i="53"/>
  <c r="W506" i="53"/>
  <c r="X506" i="53"/>
  <c r="Y506" i="53"/>
  <c r="H506" i="53"/>
  <c r="Y464" i="53"/>
  <c r="W464" i="53"/>
  <c r="U464" i="53"/>
  <c r="S464" i="53"/>
  <c r="Q464" i="53"/>
  <c r="O464" i="53"/>
  <c r="M464" i="53"/>
  <c r="K464" i="53"/>
  <c r="I464" i="53"/>
  <c r="J463" i="53"/>
  <c r="L463" i="53"/>
  <c r="N463" i="53"/>
  <c r="P463" i="53"/>
  <c r="R463" i="53"/>
  <c r="T463" i="53"/>
  <c r="V463" i="53"/>
  <c r="X463" i="53"/>
  <c r="H463" i="53"/>
  <c r="I2657" i="53" l="1"/>
  <c r="Y5004" i="53" l="1"/>
  <c r="Y5003" i="53" s="1"/>
  <c r="X5004" i="53"/>
  <c r="X5003" i="53" s="1"/>
  <c r="Y5001" i="53"/>
  <c r="Y5000" i="53" s="1"/>
  <c r="X5001" i="53"/>
  <c r="X5000" i="53" s="1"/>
  <c r="Y4998" i="53"/>
  <c r="Y4997" i="53" s="1"/>
  <c r="Y4996" i="53" s="1"/>
  <c r="X4998" i="53"/>
  <c r="X4997" i="53" s="1"/>
  <c r="X4996" i="53" s="1"/>
  <c r="Y4994" i="53"/>
  <c r="Y4993" i="53" s="1"/>
  <c r="X4994" i="53"/>
  <c r="X4993" i="53" s="1"/>
  <c r="Y4992" i="53"/>
  <c r="Y4991" i="53" s="1"/>
  <c r="X4991" i="53"/>
  <c r="Y4990" i="53"/>
  <c r="Y4989" i="53" s="1"/>
  <c r="X4989" i="53"/>
  <c r="Y4988" i="53"/>
  <c r="Y4987" i="53" s="1"/>
  <c r="X4987" i="53"/>
  <c r="Y4985" i="53"/>
  <c r="Y4984" i="53" s="1"/>
  <c r="Y4983" i="53" s="1"/>
  <c r="X4984" i="53"/>
  <c r="X4983" i="53" s="1"/>
  <c r="Y4982" i="53"/>
  <c r="Y4981" i="53"/>
  <c r="X4980" i="53"/>
  <c r="X4979" i="53" s="1"/>
  <c r="Y4973" i="53"/>
  <c r="Y4972" i="53" s="1"/>
  <c r="X4973" i="53"/>
  <c r="X4972" i="53" s="1"/>
  <c r="Y4968" i="53"/>
  <c r="Y4967" i="53" s="1"/>
  <c r="X4968" i="53"/>
  <c r="X4967" i="53" s="1"/>
  <c r="Y4960" i="53"/>
  <c r="X4960" i="53"/>
  <c r="Y4950" i="53"/>
  <c r="X4950" i="53"/>
  <c r="Y4945" i="53"/>
  <c r="X4945" i="53"/>
  <c r="Y4940" i="53"/>
  <c r="X4940" i="53"/>
  <c r="Y4937" i="53"/>
  <c r="X4937" i="53"/>
  <c r="Y4935" i="53"/>
  <c r="X4935" i="53"/>
  <c r="Y4931" i="53"/>
  <c r="X4931" i="53"/>
  <c r="Y4929" i="53"/>
  <c r="Y4928" i="53"/>
  <c r="X4927" i="53"/>
  <c r="Y4926" i="53"/>
  <c r="Y4925" i="53"/>
  <c r="Y4924" i="53"/>
  <c r="X4923" i="53"/>
  <c r="Y4922" i="53"/>
  <c r="Y4921" i="53" s="1"/>
  <c r="X4921" i="53"/>
  <c r="Y4919" i="53"/>
  <c r="Y4918" i="53" s="1"/>
  <c r="X4918" i="53"/>
  <c r="Y4917" i="53"/>
  <c r="Y4916" i="53" s="1"/>
  <c r="X4916" i="53"/>
  <c r="Y4915" i="53"/>
  <c r="Y4914" i="53"/>
  <c r="Y4913" i="53"/>
  <c r="X4912" i="53"/>
  <c r="Y4886" i="53"/>
  <c r="Y4885" i="53" s="1"/>
  <c r="X4886" i="53"/>
  <c r="X4885" i="53" s="1"/>
  <c r="Y4884" i="53"/>
  <c r="Y4883" i="53" s="1"/>
  <c r="Y4882" i="53" s="1"/>
  <c r="X4883" i="53"/>
  <c r="X4882" i="53" s="1"/>
  <c r="Y4879" i="53"/>
  <c r="Y4878" i="53" s="1"/>
  <c r="X4879" i="53"/>
  <c r="X4878" i="53" s="1"/>
  <c r="Y4875" i="53"/>
  <c r="Y4874" i="53" s="1"/>
  <c r="X4875" i="53"/>
  <c r="X4874" i="53" s="1"/>
  <c r="Y4872" i="53"/>
  <c r="X4872" i="53"/>
  <c r="Y4870" i="53"/>
  <c r="X4870" i="53"/>
  <c r="Y4867" i="53"/>
  <c r="Y4866" i="53" s="1"/>
  <c r="X4867" i="53"/>
  <c r="X4866" i="53" s="1"/>
  <c r="Y4863" i="53"/>
  <c r="Y4862" i="53" s="1"/>
  <c r="X4863" i="53"/>
  <c r="X4862" i="53" s="1"/>
  <c r="Y4860" i="53"/>
  <c r="X4860" i="53"/>
  <c r="Y4858" i="53"/>
  <c r="X4858" i="53"/>
  <c r="Y4856" i="53"/>
  <c r="Y4855" i="53" s="1"/>
  <c r="Y4854" i="53" s="1"/>
  <c r="X4855" i="53"/>
  <c r="X4854" i="53" s="1"/>
  <c r="Y4853" i="53"/>
  <c r="Y4852" i="53"/>
  <c r="X4851" i="53"/>
  <c r="X4850" i="53" s="1"/>
  <c r="Y4849" i="53"/>
  <c r="Y4848" i="53" s="1"/>
  <c r="X4848" i="53"/>
  <c r="Y4847" i="53"/>
  <c r="Y4846" i="53" s="1"/>
  <c r="X4846" i="53"/>
  <c r="Y4844" i="53"/>
  <c r="Y4843" i="53" s="1"/>
  <c r="Y4842" i="53" s="1"/>
  <c r="X4843" i="53"/>
  <c r="X4842" i="53" s="1"/>
  <c r="Y4841" i="53"/>
  <c r="Y4840" i="53"/>
  <c r="X4839" i="53"/>
  <c r="X4838" i="53" s="1"/>
  <c r="Y4835" i="53"/>
  <c r="Y4834" i="53" s="1"/>
  <c r="X4835" i="53"/>
  <c r="X4834" i="53" s="1"/>
  <c r="Y4832" i="53"/>
  <c r="Y4831" i="53" s="1"/>
  <c r="X4832" i="53"/>
  <c r="X4831" i="53" s="1"/>
  <c r="Y4825" i="53"/>
  <c r="Y4824" i="53" s="1"/>
  <c r="X4824" i="53"/>
  <c r="Y4823" i="53"/>
  <c r="Y4822" i="53"/>
  <c r="X4821" i="53"/>
  <c r="Y4817" i="53"/>
  <c r="Y4816" i="53" s="1"/>
  <c r="X4817" i="53"/>
  <c r="X4816" i="53" s="1"/>
  <c r="Y4812" i="53"/>
  <c r="Y4811" i="53" s="1"/>
  <c r="X4811" i="53"/>
  <c r="Y4810" i="53"/>
  <c r="Y4809" i="53"/>
  <c r="Y4808" i="53"/>
  <c r="X4807" i="53"/>
  <c r="Y4806" i="53"/>
  <c r="Y4805" i="53" s="1"/>
  <c r="X4805" i="53"/>
  <c r="Y4803" i="53"/>
  <c r="Y4802" i="53" s="1"/>
  <c r="Y4801" i="53" s="1"/>
  <c r="X4802" i="53"/>
  <c r="X4801" i="53" s="1"/>
  <c r="Y4800" i="53"/>
  <c r="Y4799" i="53"/>
  <c r="X4798" i="53"/>
  <c r="X4797" i="53" s="1"/>
  <c r="Y4791" i="53"/>
  <c r="X4791" i="53"/>
  <c r="Y4787" i="53"/>
  <c r="X4787" i="53"/>
  <c r="Y4784" i="53"/>
  <c r="Y4783" i="53" s="1"/>
  <c r="X4784" i="53"/>
  <c r="X4783" i="53" s="1"/>
  <c r="Y4780" i="53"/>
  <c r="Y4779" i="53" s="1"/>
  <c r="X4780" i="53"/>
  <c r="X4779" i="53" s="1"/>
  <c r="Y4772" i="53"/>
  <c r="X4772" i="53"/>
  <c r="Y4757" i="53"/>
  <c r="X4757" i="53"/>
  <c r="Y4752" i="53"/>
  <c r="X4752" i="53"/>
  <c r="Y4749" i="53"/>
  <c r="X4749" i="53"/>
  <c r="Y4747" i="53"/>
  <c r="X4747" i="53"/>
  <c r="Y4744" i="53"/>
  <c r="Y4742" i="53"/>
  <c r="X4739" i="53"/>
  <c r="Y4738" i="53"/>
  <c r="Y4737" i="53" s="1"/>
  <c r="X4737" i="53"/>
  <c r="Y4736" i="53"/>
  <c r="Y4735" i="53" s="1"/>
  <c r="X4735" i="53"/>
  <c r="Y4734" i="53"/>
  <c r="Y4733" i="53"/>
  <c r="X4732" i="53"/>
  <c r="Y4677" i="53"/>
  <c r="Y4676" i="53" s="1"/>
  <c r="X4677" i="53"/>
  <c r="X4676" i="53" s="1"/>
  <c r="Y4675" i="53"/>
  <c r="Y4674" i="53" s="1"/>
  <c r="Y4673" i="53" s="1"/>
  <c r="X4674" i="53"/>
  <c r="X4673" i="53" s="1"/>
  <c r="Y4670" i="53"/>
  <c r="Y4669" i="53" s="1"/>
  <c r="X4670" i="53"/>
  <c r="X4669" i="53" s="1"/>
  <c r="Y4667" i="53"/>
  <c r="X4667" i="53"/>
  <c r="Y4662" i="53"/>
  <c r="X4662" i="53"/>
  <c r="Y4659" i="53"/>
  <c r="X4659" i="53"/>
  <c r="Y4657" i="53"/>
  <c r="X4657" i="53"/>
  <c r="Y4654" i="53"/>
  <c r="Y4653" i="53" s="1"/>
  <c r="X4654" i="53"/>
  <c r="X4653" i="53" s="1"/>
  <c r="Y4651" i="53"/>
  <c r="X4651" i="53"/>
  <c r="Y4646" i="53"/>
  <c r="X4646" i="53"/>
  <c r="Y4643" i="53"/>
  <c r="X4643" i="53"/>
  <c r="Y4641" i="53"/>
  <c r="X4641" i="53"/>
  <c r="Y4639" i="53"/>
  <c r="Y4638" i="53" s="1"/>
  <c r="Y4637" i="53" s="1"/>
  <c r="X4638" i="53"/>
  <c r="X4637" i="53" s="1"/>
  <c r="Y4636" i="53"/>
  <c r="Y4635" i="53" s="1"/>
  <c r="X4635" i="53"/>
  <c r="Y4634" i="53"/>
  <c r="Y4633" i="53"/>
  <c r="Y4632" i="53"/>
  <c r="Y4631" i="53"/>
  <c r="X4630" i="53"/>
  <c r="Y4628" i="53"/>
  <c r="Y4627" i="53" s="1"/>
  <c r="X4627" i="53"/>
  <c r="Y4626" i="53"/>
  <c r="Y4625" i="53" s="1"/>
  <c r="X4625" i="53"/>
  <c r="Y4621" i="53"/>
  <c r="Y4620" i="53" s="1"/>
  <c r="X4621" i="53"/>
  <c r="X4620" i="53" s="1"/>
  <c r="Y4618" i="53"/>
  <c r="X4618" i="53"/>
  <c r="Y4614" i="53"/>
  <c r="X4614" i="53"/>
  <c r="Y4612" i="53"/>
  <c r="X4612" i="53"/>
  <c r="Y4609" i="53"/>
  <c r="X4609" i="53"/>
  <c r="Y4607" i="53"/>
  <c r="X4607" i="53"/>
  <c r="Y4604" i="53"/>
  <c r="Y4603" i="53" s="1"/>
  <c r="X4604" i="53"/>
  <c r="X4603" i="53" s="1"/>
  <c r="Y4601" i="53"/>
  <c r="X4601" i="53"/>
  <c r="Y4597" i="53"/>
  <c r="X4597" i="53"/>
  <c r="Y4595" i="53"/>
  <c r="X4595" i="53"/>
  <c r="Y4592" i="53"/>
  <c r="X4592" i="53"/>
  <c r="Y4590" i="53"/>
  <c r="X4590" i="53"/>
  <c r="Y4588" i="53"/>
  <c r="Y4587" i="53" s="1"/>
  <c r="Y4586" i="53" s="1"/>
  <c r="X4587" i="53"/>
  <c r="X4586" i="53" s="1"/>
  <c r="Y4585" i="53"/>
  <c r="Y4584" i="53" s="1"/>
  <c r="X4584" i="53"/>
  <c r="Y4583" i="53"/>
  <c r="Y4582" i="53"/>
  <c r="Y4581" i="53"/>
  <c r="X4580" i="53"/>
  <c r="Y4579" i="53"/>
  <c r="Y4578" i="53" s="1"/>
  <c r="X4578" i="53"/>
  <c r="Y4576" i="53"/>
  <c r="Y4575" i="53" s="1"/>
  <c r="X4575" i="53"/>
  <c r="Y4574" i="53"/>
  <c r="Y4573" i="53" s="1"/>
  <c r="X4573" i="53"/>
  <c r="Y4569" i="53"/>
  <c r="X4569" i="53"/>
  <c r="Y4567" i="53"/>
  <c r="X4567" i="53"/>
  <c r="Y4565" i="53"/>
  <c r="Y4564" i="53" s="1"/>
  <c r="X4564" i="53"/>
  <c r="Y4563" i="53"/>
  <c r="Y4562" i="53" s="1"/>
  <c r="X4562" i="53"/>
  <c r="Y4559" i="53"/>
  <c r="Y4558" i="53" s="1"/>
  <c r="Y4557" i="53" s="1"/>
  <c r="X4558" i="53"/>
  <c r="X4557" i="53" s="1"/>
  <c r="Y4556" i="53"/>
  <c r="Y4555" i="53"/>
  <c r="X4554" i="53"/>
  <c r="X4553" i="53" s="1"/>
  <c r="Y4552" i="53"/>
  <c r="Y4551" i="53" s="1"/>
  <c r="Y4550" i="53" s="1"/>
  <c r="X4551" i="53"/>
  <c r="X4550" i="53" s="1"/>
  <c r="Y4549" i="53"/>
  <c r="Y4548" i="53"/>
  <c r="X4547" i="53"/>
  <c r="X4546" i="53" s="1"/>
  <c r="Y4543" i="53"/>
  <c r="Y4542" i="53" s="1"/>
  <c r="X4543" i="53"/>
  <c r="X4542" i="53" s="1"/>
  <c r="Y4540" i="53"/>
  <c r="X4540" i="53"/>
  <c r="Y4538" i="53"/>
  <c r="X4538" i="53"/>
  <c r="Y4534" i="53"/>
  <c r="X4534" i="53"/>
  <c r="Y4531" i="53"/>
  <c r="Y4530" i="53" s="1"/>
  <c r="X4531" i="53"/>
  <c r="X4530" i="53" s="1"/>
  <c r="Y4528" i="53"/>
  <c r="Y4527" i="53" s="1"/>
  <c r="X4528" i="53"/>
  <c r="X4527" i="53" s="1"/>
  <c r="Y4523" i="53"/>
  <c r="Y4522" i="53" s="1"/>
  <c r="X4523" i="53"/>
  <c r="X4522" i="53" s="1"/>
  <c r="Y4514" i="53"/>
  <c r="X4514" i="53"/>
  <c r="Y4504" i="53"/>
  <c r="X4504" i="53"/>
  <c r="Y4497" i="53"/>
  <c r="X4497" i="53"/>
  <c r="Y4492" i="53"/>
  <c r="X4492" i="53"/>
  <c r="Y4489" i="53"/>
  <c r="X4489" i="53"/>
  <c r="Y4487" i="53"/>
  <c r="X4487" i="53"/>
  <c r="Y4484" i="53"/>
  <c r="X4484" i="53"/>
  <c r="Y4481" i="53"/>
  <c r="Y4480" i="53" s="1"/>
  <c r="X4481" i="53"/>
  <c r="X4480" i="53" s="1"/>
  <c r="Y4479" i="53"/>
  <c r="Y4478" i="53" s="1"/>
  <c r="Y4477" i="53" s="1"/>
  <c r="X4478" i="53"/>
  <c r="X4477" i="53" s="1"/>
  <c r="Y4476" i="53"/>
  <c r="Y4475" i="53" s="1"/>
  <c r="X4475" i="53"/>
  <c r="Y4474" i="53"/>
  <c r="Y4473" i="53" s="1"/>
  <c r="X4473" i="53"/>
  <c r="Y4472" i="53"/>
  <c r="Y4471" i="53"/>
  <c r="X4470" i="53"/>
  <c r="Y4413" i="53"/>
  <c r="Y4412" i="53" s="1"/>
  <c r="X4413" i="53"/>
  <c r="X4412" i="53" s="1"/>
  <c r="Y4411" i="53"/>
  <c r="Y4410" i="53" s="1"/>
  <c r="Y4409" i="53" s="1"/>
  <c r="X4410" i="53"/>
  <c r="X4409" i="53" s="1"/>
  <c r="Y4406" i="53"/>
  <c r="Y4405" i="53" s="1"/>
  <c r="X4406" i="53"/>
  <c r="X4405" i="53" s="1"/>
  <c r="Y4402" i="53"/>
  <c r="X4402" i="53"/>
  <c r="Y4400" i="53"/>
  <c r="X4400" i="53"/>
  <c r="Y4397" i="53"/>
  <c r="X4397" i="53"/>
  <c r="Y4395" i="53"/>
  <c r="X4395" i="53"/>
  <c r="Y4393" i="53"/>
  <c r="Y4392" i="53" s="1"/>
  <c r="Y4391" i="53" s="1"/>
  <c r="X4392" i="53"/>
  <c r="X4391" i="53" s="1"/>
  <c r="Y4390" i="53"/>
  <c r="Y4389" i="53"/>
  <c r="X4388" i="53"/>
  <c r="Y4387" i="53"/>
  <c r="Y4386" i="53" s="1"/>
  <c r="X4386" i="53"/>
  <c r="Y4384" i="53"/>
  <c r="Y4383" i="53" s="1"/>
  <c r="X4383" i="53"/>
  <c r="Y4382" i="53"/>
  <c r="Y4381" i="53" s="1"/>
  <c r="X4381" i="53"/>
  <c r="Y4379" i="53"/>
  <c r="Y4378" i="53" s="1"/>
  <c r="Y4377" i="53" s="1"/>
  <c r="X4378" i="53"/>
  <c r="X4377" i="53" s="1"/>
  <c r="Y4376" i="53"/>
  <c r="Y4375" i="53" s="1"/>
  <c r="Y4374" i="53" s="1"/>
  <c r="X4375" i="53"/>
  <c r="X4374" i="53" s="1"/>
  <c r="Y4371" i="53"/>
  <c r="Y4370" i="53" s="1"/>
  <c r="X4371" i="53"/>
  <c r="X4370" i="53" s="1"/>
  <c r="Y4367" i="53"/>
  <c r="X4367" i="53"/>
  <c r="Y4365" i="53"/>
  <c r="X4365" i="53"/>
  <c r="Y4362" i="53"/>
  <c r="X4362" i="53"/>
  <c r="Y4360" i="53"/>
  <c r="X4360" i="53"/>
  <c r="Y4358" i="53"/>
  <c r="Y4357" i="53" s="1"/>
  <c r="Y4356" i="53" s="1"/>
  <c r="X4357" i="53"/>
  <c r="X4356" i="53" s="1"/>
  <c r="Y4355" i="53"/>
  <c r="Y4354" i="53"/>
  <c r="X4353" i="53"/>
  <c r="Y4352" i="53"/>
  <c r="Y4351" i="53" s="1"/>
  <c r="X4351" i="53"/>
  <c r="Y4349" i="53"/>
  <c r="Y4348" i="53" s="1"/>
  <c r="X4348" i="53"/>
  <c r="Y4347" i="53"/>
  <c r="Y4346" i="53" s="1"/>
  <c r="X4346" i="53"/>
  <c r="Y4344" i="53"/>
  <c r="Y4343" i="53" s="1"/>
  <c r="Y4342" i="53" s="1"/>
  <c r="X4343" i="53"/>
  <c r="X4342" i="53" s="1"/>
  <c r="Y4341" i="53"/>
  <c r="Y4340" i="53" s="1"/>
  <c r="Y4339" i="53" s="1"/>
  <c r="X4340" i="53"/>
  <c r="X4339" i="53" s="1"/>
  <c r="Y4336" i="53"/>
  <c r="Y4335" i="53" s="1"/>
  <c r="X4336" i="53"/>
  <c r="X4335" i="53" s="1"/>
  <c r="Y4333" i="53"/>
  <c r="Y4332" i="53" s="1"/>
  <c r="X4333" i="53"/>
  <c r="X4332" i="53" s="1"/>
  <c r="Y4330" i="53"/>
  <c r="Y4329" i="53" s="1"/>
  <c r="X4330" i="53"/>
  <c r="X4329" i="53" s="1"/>
  <c r="Y4328" i="53"/>
  <c r="Y4327" i="53" s="1"/>
  <c r="Y4326" i="53" s="1"/>
  <c r="X4327" i="53"/>
  <c r="X4326" i="53" s="1"/>
  <c r="Y4325" i="53"/>
  <c r="Y4324" i="53" s="1"/>
  <c r="Y4323" i="53" s="1"/>
  <c r="X4324" i="53"/>
  <c r="X4323" i="53" s="1"/>
  <c r="Y4322" i="53"/>
  <c r="Y4321" i="53"/>
  <c r="X4320" i="53"/>
  <c r="X4319" i="53" s="1"/>
  <c r="Y4314" i="53"/>
  <c r="Y4313" i="53" s="1"/>
  <c r="X4314" i="53"/>
  <c r="X4313" i="53" s="1"/>
  <c r="Y4308" i="53"/>
  <c r="X4308" i="53"/>
  <c r="Y4306" i="53"/>
  <c r="X4306" i="53"/>
  <c r="Y4299" i="53"/>
  <c r="X4299" i="53"/>
  <c r="Y4292" i="53"/>
  <c r="X4292" i="53"/>
  <c r="Y4287" i="53"/>
  <c r="X4287" i="53"/>
  <c r="Y4283" i="53"/>
  <c r="X4283" i="53"/>
  <c r="Y4280" i="53"/>
  <c r="X4280" i="53"/>
  <c r="Y4278" i="53"/>
  <c r="X4278" i="53"/>
  <c r="Y4275" i="53"/>
  <c r="X4275" i="53"/>
  <c r="Y4268" i="53"/>
  <c r="Y4267" i="53" s="1"/>
  <c r="X4268" i="53"/>
  <c r="X4267" i="53" s="1"/>
  <c r="Y4266" i="53"/>
  <c r="Y4265" i="53" s="1"/>
  <c r="Y4264" i="53" s="1"/>
  <c r="X4265" i="53"/>
  <c r="X4264" i="53" s="1"/>
  <c r="Y4247" i="53"/>
  <c r="Y4246" i="53"/>
  <c r="X4245" i="53"/>
  <c r="Y4243" i="53"/>
  <c r="Y4242" i="53" s="1"/>
  <c r="X4242" i="53"/>
  <c r="Y4241" i="53"/>
  <c r="Y4240" i="53" s="1"/>
  <c r="X4240" i="53"/>
  <c r="Y4239" i="53"/>
  <c r="Y4238" i="53"/>
  <c r="X4237" i="53"/>
  <c r="Y4114" i="53"/>
  <c r="X4114" i="53"/>
  <c r="Y4112" i="53"/>
  <c r="X4112" i="53"/>
  <c r="Y4108" i="53"/>
  <c r="X4108" i="53"/>
  <c r="Y4106" i="53"/>
  <c r="X4106" i="53"/>
  <c r="Y4103" i="53"/>
  <c r="X4103" i="53"/>
  <c r="Y4101" i="53"/>
  <c r="X4101" i="53"/>
  <c r="Y4098" i="53"/>
  <c r="X4098" i="53"/>
  <c r="Y4096" i="53"/>
  <c r="X4096" i="53"/>
  <c r="Y4092" i="53"/>
  <c r="X4092" i="53"/>
  <c r="Y4090" i="53"/>
  <c r="X4090" i="53"/>
  <c r="Y4087" i="53"/>
  <c r="X4087" i="53"/>
  <c r="Y4085" i="53"/>
  <c r="X4085" i="53"/>
  <c r="Y4082" i="53"/>
  <c r="X4082" i="53"/>
  <c r="Y4080" i="53"/>
  <c r="X4080" i="53"/>
  <c r="Y4076" i="53"/>
  <c r="X4076" i="53"/>
  <c r="Y4074" i="53"/>
  <c r="X4074" i="53"/>
  <c r="Y4071" i="53"/>
  <c r="X4071" i="53"/>
  <c r="Y4069" i="53"/>
  <c r="X4069" i="53"/>
  <c r="Y4065" i="53"/>
  <c r="Y4064" i="53" s="1"/>
  <c r="X4065" i="53"/>
  <c r="X4064" i="53" s="1"/>
  <c r="Y4062" i="53"/>
  <c r="X4062" i="53"/>
  <c r="Y4060" i="53"/>
  <c r="X4060" i="53"/>
  <c r="Y4057" i="53"/>
  <c r="Y4056" i="53" s="1"/>
  <c r="X4057" i="53"/>
  <c r="X4056" i="53" s="1"/>
  <c r="Y4054" i="53"/>
  <c r="X4054" i="53"/>
  <c r="Y4052" i="53"/>
  <c r="X4052" i="53"/>
  <c r="Y4048" i="53"/>
  <c r="X4048" i="53"/>
  <c r="Y4046" i="53"/>
  <c r="X4046" i="53"/>
  <c r="Y4041" i="53"/>
  <c r="X4041" i="53"/>
  <c r="Y4038" i="53"/>
  <c r="X4038" i="53"/>
  <c r="Y4035" i="53"/>
  <c r="Y4034" i="53" s="1"/>
  <c r="X4035" i="53"/>
  <c r="X4034" i="53" s="1"/>
  <c r="Y4032" i="53"/>
  <c r="Y4031" i="53" s="1"/>
  <c r="X4032" i="53"/>
  <c r="X4031" i="53" s="1"/>
  <c r="Y4030" i="53"/>
  <c r="Y4029" i="53" s="1"/>
  <c r="Y4028" i="53" s="1"/>
  <c r="X4029" i="53"/>
  <c r="X4028" i="53" s="1"/>
  <c r="Y4025" i="53"/>
  <c r="Y4024" i="53" s="1"/>
  <c r="X4025" i="53"/>
  <c r="X4024" i="53" s="1"/>
  <c r="Y4017" i="53"/>
  <c r="Y4016" i="53" s="1"/>
  <c r="X4017" i="53"/>
  <c r="X4016" i="53" s="1"/>
  <c r="Y4008" i="53"/>
  <c r="X4008" i="53"/>
  <c r="Y3999" i="53"/>
  <c r="X3999" i="53"/>
  <c r="Y3994" i="53"/>
  <c r="X3994" i="53"/>
  <c r="Y3989" i="53"/>
  <c r="X3989" i="53"/>
  <c r="Y3986" i="53"/>
  <c r="X3986" i="53"/>
  <c r="Y3984" i="53"/>
  <c r="X3984" i="53"/>
  <c r="Y3981" i="53"/>
  <c r="X3981" i="53"/>
  <c r="Y3973" i="53"/>
  <c r="X3973" i="53"/>
  <c r="Y3971" i="53"/>
  <c r="X3971" i="53"/>
  <c r="Y3967" i="53"/>
  <c r="X3967" i="53"/>
  <c r="Y3963" i="53"/>
  <c r="X3963" i="53"/>
  <c r="Y3960" i="53"/>
  <c r="X3960" i="53"/>
  <c r="Y3956" i="53"/>
  <c r="Y3955" i="53" s="1"/>
  <c r="X3956" i="53"/>
  <c r="X3955" i="53" s="1"/>
  <c r="Y3953" i="53"/>
  <c r="X3953" i="53"/>
  <c r="Y3951" i="53"/>
  <c r="X3951" i="53"/>
  <c r="Y3947" i="53"/>
  <c r="X3947" i="53"/>
  <c r="Y3943" i="53"/>
  <c r="X3943" i="53"/>
  <c r="Y3940" i="53"/>
  <c r="X3940" i="53"/>
  <c r="Y3938" i="53"/>
  <c r="X3938" i="53"/>
  <c r="Y3932" i="53"/>
  <c r="X3932" i="53"/>
  <c r="Y3930" i="53"/>
  <c r="X3930" i="53"/>
  <c r="Y3926" i="53"/>
  <c r="X3926" i="53"/>
  <c r="Y3922" i="53"/>
  <c r="X3922" i="53"/>
  <c r="Y3919" i="53"/>
  <c r="Y3915" i="53"/>
  <c r="Y3914" i="53" s="1"/>
  <c r="X3915" i="53"/>
  <c r="X3914" i="53" s="1"/>
  <c r="Y3911" i="53"/>
  <c r="Y3910" i="53" s="1"/>
  <c r="X3911" i="53"/>
  <c r="X3910" i="53" s="1"/>
  <c r="Y3908" i="53"/>
  <c r="Y3907" i="53" s="1"/>
  <c r="X3908" i="53"/>
  <c r="X3907" i="53" s="1"/>
  <c r="Y3904" i="53"/>
  <c r="Y3903" i="53" s="1"/>
  <c r="X3904" i="53"/>
  <c r="X3903" i="53" s="1"/>
  <c r="Y3900" i="53"/>
  <c r="X3900" i="53"/>
  <c r="Y3898" i="53"/>
  <c r="X3898" i="53"/>
  <c r="Y3895" i="53"/>
  <c r="X3895" i="53"/>
  <c r="Y3892" i="53"/>
  <c r="X3892" i="53"/>
  <c r="Y3890" i="53"/>
  <c r="X3890" i="53"/>
  <c r="Y3888" i="53"/>
  <c r="X3888" i="53"/>
  <c r="Y3885" i="53"/>
  <c r="Y3884" i="53" s="1"/>
  <c r="X3885" i="53"/>
  <c r="X3884" i="53" s="1"/>
  <c r="Y3881" i="53"/>
  <c r="X3881" i="53"/>
  <c r="Y3879" i="53"/>
  <c r="X3879" i="53"/>
  <c r="Y3876" i="53"/>
  <c r="X3876" i="53"/>
  <c r="Y3873" i="53"/>
  <c r="X3873" i="53"/>
  <c r="Y3871" i="53"/>
  <c r="X3871" i="53"/>
  <c r="Y3869" i="53"/>
  <c r="X3869" i="53"/>
  <c r="Y3865" i="53"/>
  <c r="Y3864" i="53" s="1"/>
  <c r="X3865" i="53"/>
  <c r="X3864" i="53" s="1"/>
  <c r="Y3862" i="53"/>
  <c r="X3862" i="53"/>
  <c r="Y3859" i="53"/>
  <c r="X3859" i="53"/>
  <c r="Y3856" i="53"/>
  <c r="X3856" i="53"/>
  <c r="Y3854" i="53"/>
  <c r="X3854" i="53"/>
  <c r="Y3852" i="53"/>
  <c r="X3852" i="53"/>
  <c r="Y3849" i="53"/>
  <c r="Y3848" i="53" s="1"/>
  <c r="X3849" i="53"/>
  <c r="X3848" i="53" s="1"/>
  <c r="Y3846" i="53"/>
  <c r="X3846" i="53"/>
  <c r="Y3843" i="53"/>
  <c r="X3843" i="53"/>
  <c r="Y3840" i="53"/>
  <c r="X3840" i="53"/>
  <c r="Y3838" i="53"/>
  <c r="X3838" i="53"/>
  <c r="Y3836" i="53"/>
  <c r="X3836" i="53"/>
  <c r="Y3832" i="53"/>
  <c r="Y3831" i="53" s="1"/>
  <c r="X3832" i="53"/>
  <c r="X3831" i="53" s="1"/>
  <c r="Y3829" i="53"/>
  <c r="Y3828" i="53" s="1"/>
  <c r="X3829" i="53"/>
  <c r="X3828" i="53" s="1"/>
  <c r="Y3826" i="53"/>
  <c r="Y3825" i="53" s="1"/>
  <c r="X3826" i="53"/>
  <c r="X3825" i="53" s="1"/>
  <c r="Y3824" i="53"/>
  <c r="Y3823" i="53" s="1"/>
  <c r="Y3822" i="53" s="1"/>
  <c r="X3823" i="53"/>
  <c r="X3822" i="53" s="1"/>
  <c r="Y3819" i="53"/>
  <c r="Y3818" i="53" s="1"/>
  <c r="X3819" i="53"/>
  <c r="X3818" i="53" s="1"/>
  <c r="Y3816" i="53"/>
  <c r="Y3815" i="53" s="1"/>
  <c r="X3816" i="53"/>
  <c r="X3815" i="53" s="1"/>
  <c r="Y3810" i="53"/>
  <c r="X3810" i="53"/>
  <c r="Y3808" i="53"/>
  <c r="X3808" i="53"/>
  <c r="Y3806" i="53"/>
  <c r="X3806" i="53"/>
  <c r="Y3801" i="53"/>
  <c r="X3801" i="53"/>
  <c r="Y3795" i="53"/>
  <c r="Y3794" i="53" s="1"/>
  <c r="X3795" i="53"/>
  <c r="X3794" i="53" s="1"/>
  <c r="Y3791" i="53"/>
  <c r="Y3790" i="53" s="1"/>
  <c r="X3791" i="53"/>
  <c r="X3790" i="53" s="1"/>
  <c r="Y3787" i="53"/>
  <c r="X3787" i="53"/>
  <c r="Y3780" i="53"/>
  <c r="X3780" i="53"/>
  <c r="Y3778" i="53"/>
  <c r="X3778" i="53"/>
  <c r="Y3772" i="53"/>
  <c r="Y3771" i="53" s="1"/>
  <c r="X3772" i="53"/>
  <c r="X3771" i="53" s="1"/>
  <c r="Y3763" i="53"/>
  <c r="X3763" i="53"/>
  <c r="Y3761" i="53"/>
  <c r="X3761" i="53"/>
  <c r="Y3751" i="53"/>
  <c r="X3751" i="53"/>
  <c r="Y3739" i="53"/>
  <c r="X3739" i="53"/>
  <c r="Y3736" i="53"/>
  <c r="X3736" i="53"/>
  <c r="Y3734" i="53"/>
  <c r="X3734" i="53"/>
  <c r="Y3730" i="53"/>
  <c r="X3730" i="53"/>
  <c r="Y3727" i="53"/>
  <c r="Y3726" i="53" s="1"/>
  <c r="X3727" i="53"/>
  <c r="X3726" i="53" s="1"/>
  <c r="Y3711" i="53"/>
  <c r="Y3710" i="53" s="1"/>
  <c r="X3711" i="53"/>
  <c r="X3710" i="53" s="1"/>
  <c r="Y3708" i="53"/>
  <c r="X3708" i="53"/>
  <c r="Y3706" i="53"/>
  <c r="X3706" i="53"/>
  <c r="Y3704" i="53"/>
  <c r="X3704" i="53"/>
  <c r="Y3701" i="53"/>
  <c r="Y3700" i="53" s="1"/>
  <c r="X3701" i="53"/>
  <c r="X3700" i="53" s="1"/>
  <c r="Y3698" i="53"/>
  <c r="X3698" i="53"/>
  <c r="Y3696" i="53"/>
  <c r="X3696" i="53"/>
  <c r="Y3694" i="53"/>
  <c r="X3694" i="53"/>
  <c r="Y3690" i="53"/>
  <c r="Y3689" i="53" s="1"/>
  <c r="X3690" i="53"/>
  <c r="X3689" i="53" s="1"/>
  <c r="Y3687" i="53"/>
  <c r="X3687" i="53"/>
  <c r="Y3684" i="53"/>
  <c r="X3684" i="53"/>
  <c r="Y3682" i="53"/>
  <c r="X3682" i="53"/>
  <c r="Y3679" i="53"/>
  <c r="X3679" i="53"/>
  <c r="Y3676" i="53"/>
  <c r="X3676" i="53"/>
  <c r="Y3674" i="53"/>
  <c r="X3674" i="53"/>
  <c r="Y3672" i="53"/>
  <c r="X3672" i="53"/>
  <c r="Y3669" i="53"/>
  <c r="Y3668" i="53" s="1"/>
  <c r="X3669" i="53"/>
  <c r="X3668" i="53" s="1"/>
  <c r="Y3666" i="53"/>
  <c r="X3666" i="53"/>
  <c r="Y3663" i="53"/>
  <c r="X3663" i="53"/>
  <c r="Y3661" i="53"/>
  <c r="X3661" i="53"/>
  <c r="Y3658" i="53"/>
  <c r="X3658" i="53"/>
  <c r="Y3655" i="53"/>
  <c r="X3655" i="53"/>
  <c r="Y3653" i="53"/>
  <c r="X3653" i="53"/>
  <c r="Y3651" i="53"/>
  <c r="X3651" i="53"/>
  <c r="Y3647" i="53"/>
  <c r="X3647" i="53"/>
  <c r="Y3645" i="53"/>
  <c r="X3645" i="53"/>
  <c r="Y3642" i="53"/>
  <c r="X3642" i="53"/>
  <c r="Y3639" i="53"/>
  <c r="X3639" i="53"/>
  <c r="Y3636" i="53"/>
  <c r="X3636" i="53"/>
  <c r="Y3634" i="53"/>
  <c r="X3634" i="53"/>
  <c r="Y3631" i="53"/>
  <c r="X3631" i="53"/>
  <c r="Y3629" i="53"/>
  <c r="X3629" i="53"/>
  <c r="Y3626" i="53"/>
  <c r="X3626" i="53"/>
  <c r="Y3623" i="53"/>
  <c r="X3623" i="53"/>
  <c r="Y3620" i="53"/>
  <c r="X3620" i="53"/>
  <c r="Y3618" i="53"/>
  <c r="X3618" i="53"/>
  <c r="Y3615" i="53"/>
  <c r="X3615" i="53"/>
  <c r="Y3613" i="53"/>
  <c r="X3613" i="53"/>
  <c r="Y3610" i="53"/>
  <c r="X3610" i="53"/>
  <c r="Y3607" i="53"/>
  <c r="X3607" i="53"/>
  <c r="Y3604" i="53"/>
  <c r="X3604" i="53"/>
  <c r="Y3602" i="53"/>
  <c r="X3602" i="53"/>
  <c r="Y3598" i="53"/>
  <c r="X3598" i="53"/>
  <c r="Y3596" i="53"/>
  <c r="X3596" i="53"/>
  <c r="Y3593" i="53"/>
  <c r="X3593" i="53"/>
  <c r="Y3590" i="53"/>
  <c r="X3590" i="53"/>
  <c r="Y3587" i="53"/>
  <c r="X3587" i="53"/>
  <c r="Y3585" i="53"/>
  <c r="X3585" i="53"/>
  <c r="Y3583" i="53"/>
  <c r="X3583" i="53"/>
  <c r="Y3581" i="53"/>
  <c r="Y3580" i="53" s="1"/>
  <c r="X3580" i="53"/>
  <c r="Y3579" i="53"/>
  <c r="Y3578" i="53" s="1"/>
  <c r="X3578" i="53"/>
  <c r="Y3576" i="53"/>
  <c r="Y3575" i="53" s="1"/>
  <c r="X3575" i="53"/>
  <c r="Y3574" i="53"/>
  <c r="Y3573" i="53"/>
  <c r="X3572" i="53"/>
  <c r="Y3570" i="53"/>
  <c r="Y3569" i="53" s="1"/>
  <c r="X3569" i="53"/>
  <c r="Y3568" i="53"/>
  <c r="Y3567" i="53" s="1"/>
  <c r="X3567" i="53"/>
  <c r="Y3566" i="53"/>
  <c r="Y3565" i="53" s="1"/>
  <c r="X3565" i="53"/>
  <c r="Y3560" i="53"/>
  <c r="X3560" i="53"/>
  <c r="Y3558" i="53"/>
  <c r="X3558" i="53"/>
  <c r="Y3555" i="53"/>
  <c r="X3555" i="53"/>
  <c r="Y3550" i="53"/>
  <c r="X3550" i="53"/>
  <c r="Y3548" i="53"/>
  <c r="X3548" i="53"/>
  <c r="Y3545" i="53"/>
  <c r="X3545" i="53"/>
  <c r="Y3543" i="53"/>
  <c r="X3543" i="53"/>
  <c r="Y3541" i="53"/>
  <c r="X3541" i="53"/>
  <c r="Y3539" i="53"/>
  <c r="Y3538" i="53"/>
  <c r="X3537" i="53"/>
  <c r="Y3536" i="53"/>
  <c r="Y3535" i="53" s="1"/>
  <c r="X3535" i="53"/>
  <c r="Y3533" i="53"/>
  <c r="Y3532" i="53"/>
  <c r="Y3531" i="53"/>
  <c r="X3530" i="53"/>
  <c r="X3529" i="53" s="1"/>
  <c r="Y3526" i="53"/>
  <c r="Y3525" i="53" s="1"/>
  <c r="X3526" i="53"/>
  <c r="X3525" i="53" s="1"/>
  <c r="Y3523" i="53"/>
  <c r="X3523" i="53"/>
  <c r="Y3521" i="53"/>
  <c r="X3521" i="53"/>
  <c r="Y3519" i="53"/>
  <c r="X3519" i="53"/>
  <c r="Y3517" i="53"/>
  <c r="Y3516" i="53" s="1"/>
  <c r="Y3515" i="53" s="1"/>
  <c r="X3516" i="53"/>
  <c r="X3515" i="53" s="1"/>
  <c r="Y3514" i="53"/>
  <c r="Y3513" i="53" s="1"/>
  <c r="X3513" i="53"/>
  <c r="Y3512" i="53"/>
  <c r="Y3511" i="53" s="1"/>
  <c r="X3511" i="53"/>
  <c r="Y3510" i="53"/>
  <c r="Y3509" i="53" s="1"/>
  <c r="X3509" i="53"/>
  <c r="Y3505" i="53"/>
  <c r="Y3504" i="53" s="1"/>
  <c r="X3505" i="53"/>
  <c r="X3504" i="53" s="1"/>
  <c r="Y3502" i="53"/>
  <c r="Y3501" i="53" s="1"/>
  <c r="X3502" i="53"/>
  <c r="X3501" i="53" s="1"/>
  <c r="Y3498" i="53"/>
  <c r="Y3497" i="53" s="1"/>
  <c r="X3498" i="53"/>
  <c r="X3497" i="53" s="1"/>
  <c r="Y3495" i="53"/>
  <c r="X3495" i="53"/>
  <c r="Y3492" i="53"/>
  <c r="X3492" i="53"/>
  <c r="Y3490" i="53"/>
  <c r="X3490" i="53"/>
  <c r="Y3486" i="53"/>
  <c r="X3486" i="53"/>
  <c r="Y3483" i="53"/>
  <c r="X3483" i="53"/>
  <c r="Y3481" i="53"/>
  <c r="X3481" i="53"/>
  <c r="Y3479" i="53"/>
  <c r="X3479" i="53"/>
  <c r="Y3473" i="53"/>
  <c r="Y3472" i="53" s="1"/>
  <c r="X3473" i="53"/>
  <c r="X3472" i="53" s="1"/>
  <c r="Y3470" i="53"/>
  <c r="X3470" i="53"/>
  <c r="Y3467" i="53"/>
  <c r="X3467" i="53"/>
  <c r="Y3464" i="53"/>
  <c r="X3464" i="53"/>
  <c r="Y3461" i="53"/>
  <c r="X3461" i="53"/>
  <c r="Y3459" i="53"/>
  <c r="X3459" i="53"/>
  <c r="Y3457" i="53"/>
  <c r="X3457" i="53"/>
  <c r="Y3453" i="53"/>
  <c r="Y3452" i="53" s="1"/>
  <c r="X3453" i="53"/>
  <c r="X3452" i="53" s="1"/>
  <c r="Y3450" i="53"/>
  <c r="X3450" i="53"/>
  <c r="Y3447" i="53"/>
  <c r="X3447" i="53"/>
  <c r="Y3445" i="53"/>
  <c r="X3445" i="53"/>
  <c r="Y3441" i="53"/>
  <c r="X3441" i="53"/>
  <c r="Y3438" i="53"/>
  <c r="X3438" i="53"/>
  <c r="Y3436" i="53"/>
  <c r="X3436" i="53"/>
  <c r="Y3434" i="53"/>
  <c r="X3434" i="53"/>
  <c r="Y3431" i="53"/>
  <c r="Y3430" i="53" s="1"/>
  <c r="X3431" i="53"/>
  <c r="X3430" i="53" s="1"/>
  <c r="Y3428" i="53"/>
  <c r="X3428" i="53"/>
  <c r="Y3424" i="53"/>
  <c r="X3424" i="53"/>
  <c r="Y3422" i="53"/>
  <c r="X3422" i="53"/>
  <c r="Y3419" i="53"/>
  <c r="X3419" i="53"/>
  <c r="Y3416" i="53"/>
  <c r="X3416" i="53"/>
  <c r="Y3414" i="53"/>
  <c r="X3414" i="53"/>
  <c r="Y3412" i="53"/>
  <c r="X3412" i="53"/>
  <c r="Y3408" i="53"/>
  <c r="Y3407" i="53" s="1"/>
  <c r="X3408" i="53"/>
  <c r="X3407" i="53" s="1"/>
  <c r="Y3405" i="53"/>
  <c r="Y3404" i="53" s="1"/>
  <c r="X3405" i="53"/>
  <c r="X3404" i="53" s="1"/>
  <c r="Y3402" i="53"/>
  <c r="Y3401" i="53" s="1"/>
  <c r="X3402" i="53"/>
  <c r="X3401" i="53" s="1"/>
  <c r="Y3398" i="53"/>
  <c r="X3398" i="53"/>
  <c r="Y3396" i="53"/>
  <c r="X3396" i="53"/>
  <c r="Y3394" i="53"/>
  <c r="X3394" i="53"/>
  <c r="Y3392" i="53"/>
  <c r="X3392" i="53"/>
  <c r="Y3389" i="53"/>
  <c r="Y3388" i="53" s="1"/>
  <c r="X3389" i="53"/>
  <c r="X3388" i="53" s="1"/>
  <c r="Y3378" i="53"/>
  <c r="X3378" i="53"/>
  <c r="Y3374" i="53"/>
  <c r="X3374" i="53"/>
  <c r="Y3367" i="53"/>
  <c r="X3367" i="53"/>
  <c r="Y3363" i="53"/>
  <c r="X3363" i="53"/>
  <c r="Y3361" i="53"/>
  <c r="Y3360" i="53" s="1"/>
  <c r="Y3359" i="53" s="1"/>
  <c r="X3360" i="53"/>
  <c r="X3359" i="53" s="1"/>
  <c r="Y3353" i="53"/>
  <c r="Y3352" i="53" s="1"/>
  <c r="X3353" i="53"/>
  <c r="X3352" i="53" s="1"/>
  <c r="Y3348" i="53"/>
  <c r="Y3347" i="53" s="1"/>
  <c r="X3348" i="53"/>
  <c r="X3347" i="53" s="1"/>
  <c r="Y3340" i="53"/>
  <c r="X3340" i="53"/>
  <c r="Y3338" i="53"/>
  <c r="X3338" i="53"/>
  <c r="Y3329" i="53"/>
  <c r="X3329" i="53"/>
  <c r="Y3322" i="53"/>
  <c r="X3322" i="53"/>
  <c r="Y3317" i="53"/>
  <c r="X3317" i="53"/>
  <c r="Y3314" i="53"/>
  <c r="X3314" i="53"/>
  <c r="Y3312" i="53"/>
  <c r="X3312" i="53"/>
  <c r="Y3307" i="53"/>
  <c r="X3307" i="53"/>
  <c r="Y3304" i="53"/>
  <c r="Y3303" i="53" s="1"/>
  <c r="X3304" i="53"/>
  <c r="X3303" i="53" s="1"/>
  <c r="Y3294" i="53"/>
  <c r="X3294" i="53"/>
  <c r="Y3292" i="53"/>
  <c r="X3292" i="53"/>
  <c r="Y3289" i="53"/>
  <c r="X3289" i="53"/>
  <c r="Y3287" i="53"/>
  <c r="X3287" i="53"/>
  <c r="Y3263" i="53"/>
  <c r="X3263" i="53"/>
  <c r="Y3261" i="53"/>
  <c r="X3261" i="53"/>
  <c r="Y3259" i="53"/>
  <c r="X3259" i="53"/>
  <c r="Y3256" i="53"/>
  <c r="X3256" i="53"/>
  <c r="Y3254" i="53"/>
  <c r="X3254" i="53"/>
  <c r="Y3250" i="53"/>
  <c r="Y3249" i="53" s="1"/>
  <c r="X3250" i="53"/>
  <c r="X3249" i="53" s="1"/>
  <c r="Y3245" i="53"/>
  <c r="X3245" i="53"/>
  <c r="Y3243" i="53"/>
  <c r="X3243" i="53"/>
  <c r="Y3241" i="53"/>
  <c r="X3241" i="53"/>
  <c r="Y3238" i="53"/>
  <c r="X3238" i="53"/>
  <c r="Y3236" i="53"/>
  <c r="X3236" i="53"/>
  <c r="Y3233" i="53"/>
  <c r="Y3232" i="53" s="1"/>
  <c r="X3233" i="53"/>
  <c r="X3232" i="53" s="1"/>
  <c r="Y3228" i="53"/>
  <c r="X3228" i="53"/>
  <c r="Y3226" i="53"/>
  <c r="X3226" i="53"/>
  <c r="Y3224" i="53"/>
  <c r="X3224" i="53"/>
  <c r="Y3221" i="53"/>
  <c r="X3221" i="53"/>
  <c r="Y3219" i="53"/>
  <c r="X3219" i="53"/>
  <c r="Y3215" i="53"/>
  <c r="Y3214" i="53" s="1"/>
  <c r="X3215" i="53"/>
  <c r="X3214" i="53" s="1"/>
  <c r="Y3211" i="53"/>
  <c r="X3211" i="53"/>
  <c r="Y3209" i="53"/>
  <c r="X3209" i="53"/>
  <c r="Y3207" i="53"/>
  <c r="X3207" i="53"/>
  <c r="Y3204" i="53"/>
  <c r="X3204" i="53"/>
  <c r="Y3202" i="53"/>
  <c r="X3202" i="53"/>
  <c r="Y3199" i="53"/>
  <c r="Y3198" i="53" s="1"/>
  <c r="X3199" i="53"/>
  <c r="X3198" i="53" s="1"/>
  <c r="Y3195" i="53"/>
  <c r="X3195" i="53"/>
  <c r="Y3193" i="53"/>
  <c r="X3193" i="53"/>
  <c r="Y3191" i="53"/>
  <c r="X3191" i="53"/>
  <c r="Y3188" i="53"/>
  <c r="X3188" i="53"/>
  <c r="Y3186" i="53"/>
  <c r="X3186" i="53"/>
  <c r="Y3182" i="53"/>
  <c r="Y3181" i="53" s="1"/>
  <c r="X3182" i="53"/>
  <c r="X3181" i="53" s="1"/>
  <c r="Y3178" i="53"/>
  <c r="Y3177" i="53" s="1"/>
  <c r="X3178" i="53"/>
  <c r="X3177" i="53" s="1"/>
  <c r="Y3175" i="53"/>
  <c r="X3175" i="53"/>
  <c r="Y3173" i="53"/>
  <c r="X3173" i="53"/>
  <c r="Y3170" i="53"/>
  <c r="X3170" i="53"/>
  <c r="Y3168" i="53"/>
  <c r="X3168" i="53"/>
  <c r="Y3166" i="53"/>
  <c r="Y3165" i="53" s="1"/>
  <c r="Y3164" i="53" s="1"/>
  <c r="X3165" i="53"/>
  <c r="X3164" i="53" s="1"/>
  <c r="Y3163" i="53"/>
  <c r="Y3162" i="53"/>
  <c r="X3161" i="53"/>
  <c r="X3160" i="53" s="1"/>
  <c r="Y3159" i="53"/>
  <c r="Y3158" i="53" s="1"/>
  <c r="X3158" i="53"/>
  <c r="Y3157" i="53"/>
  <c r="Y3156" i="53" s="1"/>
  <c r="X3156" i="53"/>
  <c r="Y3154" i="53"/>
  <c r="Y3153" i="53" s="1"/>
  <c r="Y3152" i="53" s="1"/>
  <c r="X3153" i="53"/>
  <c r="X3152" i="53" s="1"/>
  <c r="Y3151" i="53"/>
  <c r="X3148" i="53"/>
  <c r="Y3145" i="53"/>
  <c r="Y3144" i="53" s="1"/>
  <c r="X3145" i="53"/>
  <c r="X3144" i="53" s="1"/>
  <c r="Y3143" i="53"/>
  <c r="Y3142" i="53" s="1"/>
  <c r="Y3141" i="53" s="1"/>
  <c r="X3142" i="53"/>
  <c r="X3141" i="53" s="1"/>
  <c r="Y3138" i="53"/>
  <c r="X3138" i="53"/>
  <c r="Y3136" i="53"/>
  <c r="X3136" i="53"/>
  <c r="Y3133" i="53"/>
  <c r="X3133" i="53"/>
  <c r="Y3131" i="53"/>
  <c r="X3131" i="53"/>
  <c r="Y3129" i="53"/>
  <c r="X3129" i="53"/>
  <c r="Y3127" i="53"/>
  <c r="X3127" i="53"/>
  <c r="Y3123" i="53"/>
  <c r="X3123" i="53"/>
  <c r="Y3119" i="53"/>
  <c r="X3119" i="53"/>
  <c r="Y3116" i="53"/>
  <c r="Y3115" i="53" s="1"/>
  <c r="X3116" i="53"/>
  <c r="X3115" i="53" s="1"/>
  <c r="Y3113" i="53"/>
  <c r="Y3112" i="53" s="1"/>
  <c r="X3113" i="53"/>
  <c r="X3112" i="53" s="1"/>
  <c r="Y3109" i="53"/>
  <c r="Y3108" i="53" s="1"/>
  <c r="X3109" i="53"/>
  <c r="X3108" i="53" s="1"/>
  <c r="Y3103" i="53"/>
  <c r="Y3102" i="53" s="1"/>
  <c r="X3103" i="53"/>
  <c r="X3102" i="53" s="1"/>
  <c r="Y3095" i="53"/>
  <c r="X3095" i="53"/>
  <c r="Y3093" i="53"/>
  <c r="X3093" i="53"/>
  <c r="Y3083" i="53"/>
  <c r="X3083" i="53"/>
  <c r="Y3077" i="53"/>
  <c r="X3077" i="53"/>
  <c r="Y3072" i="53"/>
  <c r="X3072" i="53"/>
  <c r="Y3069" i="53"/>
  <c r="X3069" i="53"/>
  <c r="Y3067" i="53"/>
  <c r="X3067" i="53"/>
  <c r="Y3062" i="53"/>
  <c r="X3062" i="53"/>
  <c r="Y3060" i="53"/>
  <c r="Y3059" i="53" s="1"/>
  <c r="Y3058" i="53" s="1"/>
  <c r="X3059" i="53"/>
  <c r="X3058" i="53" s="1"/>
  <c r="Y3054" i="53"/>
  <c r="X3054" i="53"/>
  <c r="Y3052" i="53"/>
  <c r="X3052" i="53"/>
  <c r="Y3048" i="53"/>
  <c r="X3048" i="53"/>
  <c r="Y3046" i="53"/>
  <c r="X3046" i="53"/>
  <c r="Y3043" i="53"/>
  <c r="X3043" i="53"/>
  <c r="Y3041" i="53"/>
  <c r="X3041" i="53"/>
  <c r="Y3038" i="53"/>
  <c r="X3038" i="53"/>
  <c r="Y3036" i="53"/>
  <c r="X3036" i="53"/>
  <c r="Y3032" i="53"/>
  <c r="X3032" i="53"/>
  <c r="Y3030" i="53"/>
  <c r="X3030" i="53"/>
  <c r="Y3027" i="53"/>
  <c r="X3027" i="53"/>
  <c r="Y3025" i="53"/>
  <c r="X3025" i="53"/>
  <c r="Y3022" i="53"/>
  <c r="X3022" i="53"/>
  <c r="Y3020" i="53"/>
  <c r="X3020" i="53"/>
  <c r="Y3016" i="53"/>
  <c r="X3016" i="53"/>
  <c r="Y3014" i="53"/>
  <c r="X3014" i="53"/>
  <c r="Y3011" i="53"/>
  <c r="X3011" i="53"/>
  <c r="Y3009" i="53"/>
  <c r="X3009" i="53"/>
  <c r="Y3005" i="53"/>
  <c r="Y3004" i="53" s="1"/>
  <c r="Y3003" i="53" s="1"/>
  <c r="X3005" i="53"/>
  <c r="X3004" i="53" s="1"/>
  <c r="X3003" i="53" s="1"/>
  <c r="Y3001" i="53"/>
  <c r="Y3000" i="53" s="1"/>
  <c r="X3001" i="53"/>
  <c r="X3000" i="53" s="1"/>
  <c r="Y2998" i="53"/>
  <c r="Y2997" i="53" s="1"/>
  <c r="X2998" i="53"/>
  <c r="X2997" i="53" s="1"/>
  <c r="Y2994" i="53"/>
  <c r="Y2993" i="53" s="1"/>
  <c r="Y2989" i="53" s="1"/>
  <c r="X2994" i="53"/>
  <c r="X2993" i="53" s="1"/>
  <c r="X2989" i="53" s="1"/>
  <c r="Y2987" i="53"/>
  <c r="Y2986" i="53" s="1"/>
  <c r="X2987" i="53"/>
  <c r="X2986" i="53" s="1"/>
  <c r="Y2983" i="53"/>
  <c r="X2983" i="53"/>
  <c r="Y2980" i="53"/>
  <c r="X2980" i="53"/>
  <c r="Y2977" i="53"/>
  <c r="X2977" i="53"/>
  <c r="Y2975" i="53"/>
  <c r="X2975" i="53"/>
  <c r="Y2972" i="53"/>
  <c r="Y2971" i="53" s="1"/>
  <c r="X2972" i="53"/>
  <c r="X2971" i="53" s="1"/>
  <c r="Y2968" i="53"/>
  <c r="X2968" i="53"/>
  <c r="Y2965" i="53"/>
  <c r="X2965" i="53"/>
  <c r="Y2962" i="53"/>
  <c r="X2962" i="53"/>
  <c r="Y2960" i="53"/>
  <c r="X2960" i="53"/>
  <c r="Y2956" i="53"/>
  <c r="Y2955" i="53" s="1"/>
  <c r="X2956" i="53"/>
  <c r="X2955" i="53" s="1"/>
  <c r="Y2952" i="53"/>
  <c r="X2952" i="53"/>
  <c r="Y2950" i="53"/>
  <c r="X2950" i="53"/>
  <c r="Y2947" i="53"/>
  <c r="X2947" i="53"/>
  <c r="Y2945" i="53"/>
  <c r="X2945" i="53"/>
  <c r="Y2942" i="53"/>
  <c r="Y2941" i="53" s="1"/>
  <c r="X2942" i="53"/>
  <c r="X2941" i="53" s="1"/>
  <c r="Y2940" i="53"/>
  <c r="Y2939" i="53" s="1"/>
  <c r="Y2938" i="53" s="1"/>
  <c r="X2939" i="53"/>
  <c r="X2938" i="53" s="1"/>
  <c r="Y2937" i="53"/>
  <c r="Y2936" i="53"/>
  <c r="X2935" i="53"/>
  <c r="Y2934" i="53"/>
  <c r="Y2933" i="53" s="1"/>
  <c r="X2933" i="53"/>
  <c r="Y2931" i="53"/>
  <c r="Y2930" i="53" s="1"/>
  <c r="X2930" i="53"/>
  <c r="Y2929" i="53"/>
  <c r="Y2928" i="53" s="1"/>
  <c r="X2928" i="53"/>
  <c r="Y2924" i="53"/>
  <c r="Y2923" i="53" s="1"/>
  <c r="X2924" i="53"/>
  <c r="X2923" i="53" s="1"/>
  <c r="Y2921" i="53"/>
  <c r="Y2920" i="53" s="1"/>
  <c r="X2921" i="53"/>
  <c r="X2920" i="53" s="1"/>
  <c r="Y2919" i="53"/>
  <c r="Y2918" i="53" s="1"/>
  <c r="Y2917" i="53" s="1"/>
  <c r="X2918" i="53"/>
  <c r="X2917" i="53" s="1"/>
  <c r="Y2914" i="53"/>
  <c r="X2914" i="53"/>
  <c r="Y2912" i="53"/>
  <c r="X2912" i="53"/>
  <c r="Y2908" i="53"/>
  <c r="Y2907" i="53" s="1"/>
  <c r="X2908" i="53"/>
  <c r="X2907" i="53" s="1"/>
  <c r="Y2903" i="53"/>
  <c r="X2903" i="53"/>
  <c r="Y2901" i="53"/>
  <c r="X2901" i="53"/>
  <c r="Y2897" i="53"/>
  <c r="Y2896" i="53" s="1"/>
  <c r="X2897" i="53"/>
  <c r="X2896" i="53" s="1"/>
  <c r="Y2892" i="53"/>
  <c r="X2892" i="53"/>
  <c r="Y2890" i="53"/>
  <c r="X2890" i="53"/>
  <c r="Y2888" i="53"/>
  <c r="X2888" i="53"/>
  <c r="Y2881" i="53"/>
  <c r="X2881" i="53"/>
  <c r="Y2874" i="53"/>
  <c r="Y2873" i="53" s="1"/>
  <c r="X2874" i="53"/>
  <c r="X2873" i="53" s="1"/>
  <c r="Y2868" i="53"/>
  <c r="X2868" i="53"/>
  <c r="Y2866" i="53"/>
  <c r="X2866" i="53"/>
  <c r="Y2857" i="53"/>
  <c r="X2857" i="53"/>
  <c r="Y2855" i="53"/>
  <c r="X2855" i="53"/>
  <c r="Y2845" i="53"/>
  <c r="X2845" i="53"/>
  <c r="Y2838" i="53"/>
  <c r="X2838" i="53"/>
  <c r="Y2833" i="53"/>
  <c r="X2833" i="53"/>
  <c r="Y2830" i="53"/>
  <c r="X2830" i="53"/>
  <c r="Y2828" i="53"/>
  <c r="X2828" i="53"/>
  <c r="Y2823" i="53"/>
  <c r="X2823" i="53"/>
  <c r="Y2817" i="53"/>
  <c r="Y2816" i="53" s="1"/>
  <c r="X2817" i="53"/>
  <c r="X2816" i="53" s="1"/>
  <c r="Y2814" i="53"/>
  <c r="X2814" i="53"/>
  <c r="Y2812" i="53"/>
  <c r="X2812" i="53"/>
  <c r="Y2808" i="53"/>
  <c r="Y2807" i="53" s="1"/>
  <c r="X2808" i="53"/>
  <c r="X2807" i="53" s="1"/>
  <c r="Y2805" i="53"/>
  <c r="X2805" i="53"/>
  <c r="Y2803" i="53"/>
  <c r="X2803" i="53"/>
  <c r="Y2799" i="53"/>
  <c r="Y2798" i="53" s="1"/>
  <c r="X2799" i="53"/>
  <c r="X2798" i="53" s="1"/>
  <c r="Y2796" i="53"/>
  <c r="X2796" i="53"/>
  <c r="Y2793" i="53"/>
  <c r="X2793" i="53"/>
  <c r="Y2790" i="53"/>
  <c r="X2790" i="53"/>
  <c r="Y2788" i="53"/>
  <c r="X2788" i="53"/>
  <c r="Y2782" i="53"/>
  <c r="X2782" i="53"/>
  <c r="Y2779" i="53"/>
  <c r="X2779" i="53"/>
  <c r="Y2776" i="53"/>
  <c r="X2776" i="53"/>
  <c r="Y2773" i="53"/>
  <c r="X2773" i="53"/>
  <c r="Y2771" i="53"/>
  <c r="X2771" i="53"/>
  <c r="Y2766" i="53"/>
  <c r="Y2765" i="53" s="1"/>
  <c r="X2766" i="53"/>
  <c r="X2765" i="53" s="1"/>
  <c r="Y2761" i="53"/>
  <c r="Y2760" i="53" s="1"/>
  <c r="X2761" i="53"/>
  <c r="X2760" i="53" s="1"/>
  <c r="Y2758" i="53"/>
  <c r="X2758" i="53"/>
  <c r="Y2756" i="53"/>
  <c r="X2756" i="53"/>
  <c r="Y2752" i="53"/>
  <c r="Y2751" i="53" s="1"/>
  <c r="X2752" i="53"/>
  <c r="X2751" i="53" s="1"/>
  <c r="Y2749" i="53"/>
  <c r="Y2748" i="53" s="1"/>
  <c r="X2749" i="53"/>
  <c r="X2748" i="53" s="1"/>
  <c r="Y2746" i="53"/>
  <c r="X2746" i="53"/>
  <c r="Y2744" i="53"/>
  <c r="X2744" i="53"/>
  <c r="X2743" i="53" s="1"/>
  <c r="Y2740" i="53"/>
  <c r="Y2739" i="53" s="1"/>
  <c r="X2740" i="53"/>
  <c r="X2739" i="53" s="1"/>
  <c r="Y2735" i="53"/>
  <c r="Y2734" i="53" s="1"/>
  <c r="X2735" i="53"/>
  <c r="X2734" i="53" s="1"/>
  <c r="Y2732" i="53"/>
  <c r="X2732" i="53"/>
  <c r="Y2730" i="53"/>
  <c r="X2730" i="53"/>
  <c r="Y2726" i="53"/>
  <c r="Y2725" i="53" s="1"/>
  <c r="X2726" i="53"/>
  <c r="X2725" i="53" s="1"/>
  <c r="Y2724" i="53"/>
  <c r="Y2723" i="53" s="1"/>
  <c r="Y2722" i="53" s="1"/>
  <c r="X2723" i="53"/>
  <c r="X2722" i="53" s="1"/>
  <c r="Y2718" i="53"/>
  <c r="Y2717" i="53" s="1"/>
  <c r="X2718" i="53"/>
  <c r="X2717" i="53" s="1"/>
  <c r="Y2715" i="53"/>
  <c r="X2715" i="53"/>
  <c r="Y2713" i="53"/>
  <c r="X2713" i="53"/>
  <c r="Y2709" i="53"/>
  <c r="Y2708" i="53" s="1"/>
  <c r="Y2707" i="53" s="1"/>
  <c r="X2709" i="53"/>
  <c r="X2708" i="53" s="1"/>
  <c r="X2707" i="53" s="1"/>
  <c r="Y2703" i="53"/>
  <c r="X2703" i="53"/>
  <c r="Y2701" i="53"/>
  <c r="X2701" i="53"/>
  <c r="Y2698" i="53"/>
  <c r="X2698" i="53"/>
  <c r="Y2696" i="53"/>
  <c r="X2696" i="53"/>
  <c r="Y2694" i="53"/>
  <c r="X2694" i="53"/>
  <c r="Y2691" i="53"/>
  <c r="Y2690" i="53" s="1"/>
  <c r="X2691" i="53"/>
  <c r="X2690" i="53" s="1"/>
  <c r="Y2686" i="53"/>
  <c r="X2686" i="53"/>
  <c r="Y2684" i="53"/>
  <c r="X2684" i="53"/>
  <c r="Y2681" i="53"/>
  <c r="X2681" i="53"/>
  <c r="Y2679" i="53"/>
  <c r="X2679" i="53"/>
  <c r="Y2677" i="53"/>
  <c r="X2677" i="53"/>
  <c r="Y2672" i="53"/>
  <c r="X2672" i="53"/>
  <c r="Y2670" i="53"/>
  <c r="X2670" i="53"/>
  <c r="Y2667" i="53"/>
  <c r="X2667" i="53"/>
  <c r="Y2665" i="53"/>
  <c r="X2665" i="53"/>
  <c r="Y2663" i="53"/>
  <c r="X2663" i="53"/>
  <c r="Y2660" i="53"/>
  <c r="Y2659" i="53" s="1"/>
  <c r="Y2658" i="53" s="1"/>
  <c r="X2659" i="53"/>
  <c r="X2658" i="53" s="1"/>
  <c r="Y2657" i="53"/>
  <c r="Y2656" i="53" s="1"/>
  <c r="Y2655" i="53" s="1"/>
  <c r="X2656" i="53"/>
  <c r="X2655" i="53" s="1"/>
  <c r="Y2653" i="53"/>
  <c r="Y2652" i="53" s="1"/>
  <c r="X2653" i="53"/>
  <c r="X2652" i="53" s="1"/>
  <c r="Y2649" i="53"/>
  <c r="Y2648" i="53" s="1"/>
  <c r="X2649" i="53"/>
  <c r="X2648" i="53" s="1"/>
  <c r="Y2646" i="53"/>
  <c r="Y2645" i="53" s="1"/>
  <c r="X2646" i="53"/>
  <c r="X2645" i="53" s="1"/>
  <c r="Y2643" i="53"/>
  <c r="Y2642" i="53" s="1"/>
  <c r="X2643" i="53"/>
  <c r="X2642" i="53" s="1"/>
  <c r="Y2640" i="53"/>
  <c r="Y2639" i="53" s="1"/>
  <c r="X2640" i="53"/>
  <c r="X2639" i="53" s="1"/>
  <c r="Y2637" i="53"/>
  <c r="Y2636" i="53" s="1"/>
  <c r="X2637" i="53"/>
  <c r="X2636" i="53" s="1"/>
  <c r="Y2633" i="53"/>
  <c r="Y2632" i="53" s="1"/>
  <c r="X2633" i="53"/>
  <c r="X2632" i="53" s="1"/>
  <c r="Y2629" i="53"/>
  <c r="Y2628" i="53" s="1"/>
  <c r="X2629" i="53"/>
  <c r="X2628" i="53" s="1"/>
  <c r="Y2626" i="53"/>
  <c r="Y2625" i="53" s="1"/>
  <c r="X2626" i="53"/>
  <c r="X2625" i="53" s="1"/>
  <c r="Y2623" i="53"/>
  <c r="Y2622" i="53" s="1"/>
  <c r="X2623" i="53"/>
  <c r="X2622" i="53" s="1"/>
  <c r="Y2619" i="53"/>
  <c r="Y2618" i="53" s="1"/>
  <c r="X2619" i="53"/>
  <c r="X2618" i="53" s="1"/>
  <c r="Y2616" i="53"/>
  <c r="Y2615" i="53" s="1"/>
  <c r="X2616" i="53"/>
  <c r="X2615" i="53" s="1"/>
  <c r="Y2613" i="53"/>
  <c r="Y2612" i="53" s="1"/>
  <c r="X2613" i="53"/>
  <c r="X2612" i="53" s="1"/>
  <c r="Y2611" i="53"/>
  <c r="Y2610" i="53" s="1"/>
  <c r="Y2609" i="53" s="1"/>
  <c r="X2610" i="53"/>
  <c r="X2609" i="53" s="1"/>
  <c r="Y2606" i="53"/>
  <c r="Y2605" i="53" s="1"/>
  <c r="X2606" i="53"/>
  <c r="X2605" i="53" s="1"/>
  <c r="Y2603" i="53"/>
  <c r="Y2602" i="53" s="1"/>
  <c r="X2603" i="53"/>
  <c r="X2602" i="53" s="1"/>
  <c r="Y2599" i="53"/>
  <c r="X2599" i="53"/>
  <c r="Y2597" i="53"/>
  <c r="X2597" i="53"/>
  <c r="Y2594" i="53"/>
  <c r="Y2593" i="53" s="1"/>
  <c r="X2594" i="53"/>
  <c r="X2593" i="53" s="1"/>
  <c r="Y2591" i="53"/>
  <c r="Y2590" i="53" s="1"/>
  <c r="X2591" i="53"/>
  <c r="X2590" i="53" s="1"/>
  <c r="Y2588" i="53"/>
  <c r="Y2587" i="53" s="1"/>
  <c r="X2588" i="53"/>
  <c r="X2587" i="53" s="1"/>
  <c r="Y2585" i="53"/>
  <c r="X2585" i="53"/>
  <c r="Y2583" i="53"/>
  <c r="X2583" i="53"/>
  <c r="Y2581" i="53"/>
  <c r="X2581" i="53"/>
  <c r="Y2577" i="53"/>
  <c r="X2577" i="53"/>
  <c r="Y2575" i="53"/>
  <c r="X2575" i="53"/>
  <c r="Y2569" i="53"/>
  <c r="X2569" i="53"/>
  <c r="Y2565" i="53"/>
  <c r="X2565" i="53"/>
  <c r="Y2561" i="53"/>
  <c r="Y2560" i="53" s="1"/>
  <c r="X2561" i="53"/>
  <c r="X2560" i="53" s="1"/>
  <c r="Y2558" i="53"/>
  <c r="Y2557" i="53" s="1"/>
  <c r="X2558" i="53"/>
  <c r="X2557" i="53" s="1"/>
  <c r="Y2555" i="53"/>
  <c r="Y2554" i="53" s="1"/>
  <c r="X2555" i="53"/>
  <c r="X2554" i="53" s="1"/>
  <c r="Y2549" i="53"/>
  <c r="Y2548" i="53" s="1"/>
  <c r="X2549" i="53"/>
  <c r="X2548" i="53" s="1"/>
  <c r="Y2540" i="53"/>
  <c r="X2540" i="53"/>
  <c r="Y2538" i="53"/>
  <c r="X2538" i="53"/>
  <c r="Y2522" i="53"/>
  <c r="X2522" i="53"/>
  <c r="Y2517" i="53"/>
  <c r="X2517" i="53"/>
  <c r="Y2514" i="53"/>
  <c r="X2514" i="53"/>
  <c r="Y2512" i="53"/>
  <c r="X2512" i="53"/>
  <c r="Y2508" i="53"/>
  <c r="X2508" i="53"/>
  <c r="Y2499" i="53"/>
  <c r="Y2498" i="53" s="1"/>
  <c r="X2499" i="53"/>
  <c r="X2498" i="53" s="1"/>
  <c r="Y2493" i="53"/>
  <c r="Y2492" i="53" s="1"/>
  <c r="X2493" i="53"/>
  <c r="X2492" i="53" s="1"/>
  <c r="Y2490" i="53"/>
  <c r="Y2489" i="53" s="1"/>
  <c r="X2490" i="53"/>
  <c r="X2489" i="53" s="1"/>
  <c r="Y2487" i="53"/>
  <c r="X2487" i="53"/>
  <c r="Y2485" i="53"/>
  <c r="X2485" i="53"/>
  <c r="Y2483" i="53"/>
  <c r="X2483" i="53"/>
  <c r="Y2481" i="53"/>
  <c r="X2481" i="53"/>
  <c r="Y2478" i="53"/>
  <c r="X2478" i="53"/>
  <c r="Y2476" i="53"/>
  <c r="X2476" i="53"/>
  <c r="Y2471" i="53"/>
  <c r="X2471" i="53"/>
  <c r="Y2469" i="53"/>
  <c r="X2469" i="53"/>
  <c r="Y2465" i="53"/>
  <c r="X2465" i="53"/>
  <c r="Y2463" i="53"/>
  <c r="X2463" i="53"/>
  <c r="Y2458" i="53"/>
  <c r="Y2457" i="53" s="1"/>
  <c r="X2458" i="53"/>
  <c r="X2457" i="53" s="1"/>
  <c r="Y2455" i="53"/>
  <c r="Y2454" i="53" s="1"/>
  <c r="X2455" i="53"/>
  <c r="X2454" i="53" s="1"/>
  <c r="Y2449" i="53"/>
  <c r="Y2448" i="53" s="1"/>
  <c r="X2449" i="53"/>
  <c r="X2448" i="53" s="1"/>
  <c r="Y2440" i="53"/>
  <c r="X2440" i="53"/>
  <c r="Y2438" i="53"/>
  <c r="X2438" i="53"/>
  <c r="Y2428" i="53"/>
  <c r="X2428" i="53"/>
  <c r="Y2422" i="53"/>
  <c r="X2422" i="53"/>
  <c r="Y2418" i="53"/>
  <c r="X2418" i="53"/>
  <c r="Y2415" i="53"/>
  <c r="X2415" i="53"/>
  <c r="Y2413" i="53"/>
  <c r="X2413" i="53"/>
  <c r="Y2409" i="53"/>
  <c r="X2409" i="53"/>
  <c r="Y2405" i="53"/>
  <c r="Y2404" i="53"/>
  <c r="X2403" i="53"/>
  <c r="X2402" i="53" s="1"/>
  <c r="Y2401" i="53"/>
  <c r="Y2400" i="53" s="1"/>
  <c r="Y2399" i="53" s="1"/>
  <c r="X2400" i="53"/>
  <c r="X2399" i="53" s="1"/>
  <c r="Y2398" i="53"/>
  <c r="Y2397" i="53"/>
  <c r="X2396" i="53"/>
  <c r="Y2395" i="53"/>
  <c r="Y2394" i="53"/>
  <c r="X2393" i="53"/>
  <c r="Y2388" i="53"/>
  <c r="Y2387" i="53" s="1"/>
  <c r="X2388" i="53"/>
  <c r="X2387" i="53" s="1"/>
  <c r="Y2385" i="53"/>
  <c r="Y2384" i="53" s="1"/>
  <c r="X2385" i="53"/>
  <c r="X2384" i="53" s="1"/>
  <c r="Y2381" i="53"/>
  <c r="X2381" i="53"/>
  <c r="Y2374" i="53"/>
  <c r="X2374" i="53"/>
  <c r="Y2371" i="53"/>
  <c r="Y2370" i="53" s="1"/>
  <c r="X2371" i="53"/>
  <c r="X2370" i="53" s="1"/>
  <c r="Y2367" i="53"/>
  <c r="X2367" i="53"/>
  <c r="Y2365" i="53"/>
  <c r="X2365" i="53"/>
  <c r="Y2362" i="53"/>
  <c r="Y2361" i="53" s="1"/>
  <c r="X2362" i="53"/>
  <c r="X2361" i="53" s="1"/>
  <c r="Y2359" i="53"/>
  <c r="Y2358" i="53" s="1"/>
  <c r="X2359" i="53"/>
  <c r="X2358" i="53" s="1"/>
  <c r="Y2353" i="53"/>
  <c r="Y2352" i="53" s="1"/>
  <c r="X2353" i="53"/>
  <c r="X2352" i="53" s="1"/>
  <c r="Y2344" i="53"/>
  <c r="X2344" i="53"/>
  <c r="Y2334" i="53"/>
  <c r="X2334" i="53"/>
  <c r="Y2327" i="53"/>
  <c r="X2327" i="53"/>
  <c r="Y2323" i="53"/>
  <c r="X2323" i="53"/>
  <c r="Y2321" i="53"/>
  <c r="Y2320" i="53" s="1"/>
  <c r="X2320" i="53"/>
  <c r="Y2319" i="53"/>
  <c r="Y2318" i="53"/>
  <c r="X2317" i="53"/>
  <c r="Y2316" i="53"/>
  <c r="Y2315" i="53" s="1"/>
  <c r="X2315" i="53"/>
  <c r="Y2314" i="53"/>
  <c r="Y2313" i="53" s="1"/>
  <c r="X2313" i="53"/>
  <c r="Y2311" i="53"/>
  <c r="Y2310" i="53"/>
  <c r="X2309" i="53"/>
  <c r="Y2308" i="53"/>
  <c r="Y2307" i="53" s="1"/>
  <c r="X2307" i="53"/>
  <c r="Y2306" i="53"/>
  <c r="Y2305" i="53"/>
  <c r="X2304" i="53"/>
  <c r="Y2299" i="53"/>
  <c r="Y2298" i="53" s="1"/>
  <c r="X2299" i="53"/>
  <c r="X2298" i="53" s="1"/>
  <c r="Y2296" i="53"/>
  <c r="Y2295" i="53" s="1"/>
  <c r="X2296" i="53"/>
  <c r="X2295" i="53" s="1"/>
  <c r="Y2293" i="53"/>
  <c r="X2293" i="53"/>
  <c r="Y2288" i="53"/>
  <c r="X2288" i="53"/>
  <c r="Y2285" i="53"/>
  <c r="Y2284" i="53" s="1"/>
  <c r="X2285" i="53"/>
  <c r="X2284" i="53" s="1"/>
  <c r="Y2281" i="53"/>
  <c r="Y2280" i="53" s="1"/>
  <c r="X2281" i="53"/>
  <c r="X2280" i="53" s="1"/>
  <c r="Y2276" i="53"/>
  <c r="Y2275" i="53" s="1"/>
  <c r="X2276" i="53"/>
  <c r="X2275" i="53" s="1"/>
  <c r="Y2268" i="53"/>
  <c r="X2268" i="53"/>
  <c r="Y2266" i="53"/>
  <c r="X2266" i="53"/>
  <c r="Y2256" i="53"/>
  <c r="X2256" i="53"/>
  <c r="Y2250" i="53"/>
  <c r="X2250" i="53"/>
  <c r="Y2246" i="53"/>
  <c r="X2246" i="53"/>
  <c r="Y2243" i="53"/>
  <c r="X2243" i="53"/>
  <c r="Y2241" i="53"/>
  <c r="X2241" i="53"/>
  <c r="Y2237" i="53"/>
  <c r="X2237" i="53"/>
  <c r="Y2234" i="53"/>
  <c r="Y2233" i="53" s="1"/>
  <c r="X2234" i="53"/>
  <c r="X2233" i="53" s="1"/>
  <c r="Y2230" i="53"/>
  <c r="X2230" i="53"/>
  <c r="Y2225" i="53"/>
  <c r="X2225" i="53"/>
  <c r="Y2223" i="53"/>
  <c r="X2223" i="53"/>
  <c r="Y2220" i="53"/>
  <c r="X2220" i="53"/>
  <c r="Y2218" i="53"/>
  <c r="X2218" i="53"/>
  <c r="Y2214" i="53"/>
  <c r="Y2213" i="53" s="1"/>
  <c r="X2213" i="53"/>
  <c r="Y2212" i="53"/>
  <c r="Y2211" i="53"/>
  <c r="Y2210" i="53"/>
  <c r="X2209" i="53"/>
  <c r="Y2205" i="53"/>
  <c r="Y2204" i="53" s="1"/>
  <c r="X2205" i="53"/>
  <c r="X2204" i="53" s="1"/>
  <c r="Y2203" i="53"/>
  <c r="Y2202" i="53" s="1"/>
  <c r="Y2201" i="53" s="1"/>
  <c r="X2202" i="53"/>
  <c r="X2201" i="53" s="1"/>
  <c r="Y2200" i="53"/>
  <c r="Y2199" i="53" s="1"/>
  <c r="X2199" i="53"/>
  <c r="Y2198" i="53"/>
  <c r="Y2197" i="53" s="1"/>
  <c r="X2197" i="53"/>
  <c r="Y2190" i="53"/>
  <c r="Y2189" i="53" s="1"/>
  <c r="Y2188" i="53" s="1"/>
  <c r="X2189" i="53"/>
  <c r="X2188" i="53" s="1"/>
  <c r="Y2187" i="53"/>
  <c r="Y2186" i="53" s="1"/>
  <c r="Y2185" i="53" s="1"/>
  <c r="X2186" i="53"/>
  <c r="X2185" i="53" s="1"/>
  <c r="Y2184" i="53"/>
  <c r="Y2183" i="53"/>
  <c r="X2182" i="53"/>
  <c r="X2181" i="53" s="1"/>
  <c r="Y2180" i="53"/>
  <c r="Y2179" i="53"/>
  <c r="Y2178" i="53"/>
  <c r="Y2177" i="53"/>
  <c r="Y2176" i="53"/>
  <c r="X2175" i="53"/>
  <c r="Y2174" i="53"/>
  <c r="Y2173" i="53"/>
  <c r="Y2172" i="53"/>
  <c r="Y2171" i="53"/>
  <c r="Y2170" i="53"/>
  <c r="Y2169" i="53"/>
  <c r="Y2168" i="53"/>
  <c r="Y2167" i="53"/>
  <c r="Y2166" i="53"/>
  <c r="X2165" i="53"/>
  <c r="Y2164" i="53"/>
  <c r="Y2163" i="53"/>
  <c r="Y2162" i="53"/>
  <c r="Y2161" i="53"/>
  <c r="Y2160" i="53"/>
  <c r="X2159" i="53"/>
  <c r="Y2158" i="53"/>
  <c r="Y2157" i="53"/>
  <c r="Y2156" i="53"/>
  <c r="X2155" i="53"/>
  <c r="Y2153" i="53"/>
  <c r="Y2152" i="53" s="1"/>
  <c r="X2152" i="53"/>
  <c r="Y2151" i="53"/>
  <c r="Y2150" i="53" s="1"/>
  <c r="X2150" i="53"/>
  <c r="Y2149" i="53"/>
  <c r="Y2148" i="53" s="1"/>
  <c r="X2148" i="53"/>
  <c r="Y2144" i="53"/>
  <c r="Y2143" i="53" s="1"/>
  <c r="Y2142" i="53" s="1"/>
  <c r="X2143" i="53"/>
  <c r="X2142" i="53" s="1"/>
  <c r="Y2141" i="53"/>
  <c r="Y2140" i="53"/>
  <c r="Y2139" i="53"/>
  <c r="X2138" i="53"/>
  <c r="Y2137" i="53"/>
  <c r="Y2136" i="53" s="1"/>
  <c r="X2136" i="53"/>
  <c r="Y2134" i="53"/>
  <c r="Y2133" i="53"/>
  <c r="X2132" i="53"/>
  <c r="Y2131" i="53"/>
  <c r="Y2130" i="53" s="1"/>
  <c r="X2130" i="53"/>
  <c r="Y2127" i="53"/>
  <c r="Y2126" i="53" s="1"/>
  <c r="X2126" i="53"/>
  <c r="Y2125" i="53"/>
  <c r="Y2124" i="53"/>
  <c r="X2123" i="53"/>
  <c r="Y2121" i="53"/>
  <c r="Y2120" i="53" s="1"/>
  <c r="Y2119" i="53" s="1"/>
  <c r="X2120" i="53"/>
  <c r="X2119" i="53" s="1"/>
  <c r="Y2118" i="53"/>
  <c r="Y2117" i="53"/>
  <c r="Y2116" i="53"/>
  <c r="X2115" i="53"/>
  <c r="X2114" i="53" s="1"/>
  <c r="Y2110" i="53"/>
  <c r="Y2109" i="53" s="1"/>
  <c r="X2110" i="53"/>
  <c r="X2109" i="53" s="1"/>
  <c r="Y2107" i="53"/>
  <c r="X2107" i="53"/>
  <c r="Y2105" i="53"/>
  <c r="X2105" i="53"/>
  <c r="Y2102" i="53"/>
  <c r="Y2101" i="53" s="1"/>
  <c r="X2102" i="53"/>
  <c r="X2101" i="53" s="1"/>
  <c r="Y2100" i="53"/>
  <c r="Y2099" i="53" s="1"/>
  <c r="Y2098" i="53" s="1"/>
  <c r="X2099" i="53"/>
  <c r="X2098" i="53" s="1"/>
  <c r="Y2097" i="53"/>
  <c r="Y2096" i="53"/>
  <c r="Y2095" i="53"/>
  <c r="Y2094" i="53"/>
  <c r="X2093" i="53"/>
  <c r="X2092" i="53" s="1"/>
  <c r="Y2091" i="53"/>
  <c r="Y2090" i="53"/>
  <c r="X2089" i="53"/>
  <c r="X2088" i="53" s="1"/>
  <c r="Y2087" i="53"/>
  <c r="Y2086" i="53" s="1"/>
  <c r="Y2085" i="53" s="1"/>
  <c r="X2086" i="53"/>
  <c r="X2085" i="53" s="1"/>
  <c r="Y2084" i="53"/>
  <c r="Y2083" i="53"/>
  <c r="X2082" i="53"/>
  <c r="X2081" i="53" s="1"/>
  <c r="Y2080" i="53"/>
  <c r="Y2079" i="53"/>
  <c r="Y2078" i="53"/>
  <c r="Y2077" i="53"/>
  <c r="Y2076" i="53"/>
  <c r="Y2075" i="53"/>
  <c r="Y2074" i="53"/>
  <c r="X2073" i="53"/>
  <c r="Y2072" i="53"/>
  <c r="Y2071" i="53" s="1"/>
  <c r="X2071" i="53"/>
  <c r="Y2070" i="53"/>
  <c r="Y2069" i="53"/>
  <c r="Y2068" i="53"/>
  <c r="Y2067" i="53"/>
  <c r="Y2066" i="53"/>
  <c r="Y2065" i="53"/>
  <c r="Y2064" i="53"/>
  <c r="Y2063" i="53"/>
  <c r="X2062" i="53"/>
  <c r="Y2061" i="53"/>
  <c r="Y2060" i="53"/>
  <c r="Y2059" i="53"/>
  <c r="Y2058" i="53"/>
  <c r="Y2057" i="53"/>
  <c r="X2056" i="53"/>
  <c r="Y2055" i="53"/>
  <c r="Y2054" i="53"/>
  <c r="Y2053" i="53"/>
  <c r="Y2052" i="53"/>
  <c r="X2051" i="53"/>
  <c r="Y2049" i="53"/>
  <c r="Y2048" i="53" s="1"/>
  <c r="X2048" i="53"/>
  <c r="Y2047" i="53"/>
  <c r="Y2046" i="53" s="1"/>
  <c r="X2046" i="53"/>
  <c r="Y2045" i="53"/>
  <c r="Y2044" i="53"/>
  <c r="X2043" i="53"/>
  <c r="Y2038" i="53"/>
  <c r="Y2037" i="53" s="1"/>
  <c r="Y2036" i="53" s="1"/>
  <c r="X2037" i="53"/>
  <c r="X2036" i="53" s="1"/>
  <c r="Y2035" i="53"/>
  <c r="Y2034" i="53"/>
  <c r="X2033" i="53"/>
  <c r="X2032" i="53" s="1"/>
  <c r="Y2030" i="53"/>
  <c r="Y2028" i="53"/>
  <c r="X2027" i="53"/>
  <c r="Y2026" i="53"/>
  <c r="Y2025" i="53"/>
  <c r="Y2024" i="53"/>
  <c r="X2023" i="53"/>
  <c r="Y2022" i="53"/>
  <c r="Y2021" i="53" s="1"/>
  <c r="X2021" i="53"/>
  <c r="Y2018" i="53"/>
  <c r="Y2017" i="53" s="1"/>
  <c r="X2017" i="53"/>
  <c r="Y2016" i="53"/>
  <c r="Y2015" i="53" s="1"/>
  <c r="X2015" i="53"/>
  <c r="Y2012" i="53"/>
  <c r="Y2011" i="53" s="1"/>
  <c r="X2011" i="53"/>
  <c r="Y2010" i="53"/>
  <c r="Y2009" i="53" s="1"/>
  <c r="X2009" i="53"/>
  <c r="Y2007" i="53"/>
  <c r="Y2006" i="53"/>
  <c r="X2005" i="53"/>
  <c r="X2004" i="53" s="1"/>
  <c r="Y2003" i="53"/>
  <c r="Y2002" i="53"/>
  <c r="Y2001" i="53"/>
  <c r="Y2000" i="53"/>
  <c r="Y1999" i="53"/>
  <c r="Y1998" i="53"/>
  <c r="Y1997" i="53"/>
  <c r="X1996" i="53"/>
  <c r="Y1995" i="53"/>
  <c r="Y1994" i="53" s="1"/>
  <c r="X1994" i="53"/>
  <c r="Y1993" i="53"/>
  <c r="Y1992" i="53"/>
  <c r="Y1991" i="53"/>
  <c r="Y1990" i="53"/>
  <c r="Y1989" i="53"/>
  <c r="Y1988" i="53"/>
  <c r="Y1987" i="53"/>
  <c r="Y1986" i="53"/>
  <c r="X1985" i="53"/>
  <c r="Y1984" i="53"/>
  <c r="Y1983" i="53"/>
  <c r="Y1982" i="53"/>
  <c r="Y1981" i="53"/>
  <c r="X1980" i="53"/>
  <c r="Y1979" i="53"/>
  <c r="Y1978" i="53"/>
  <c r="Y1977" i="53"/>
  <c r="Y1976" i="53"/>
  <c r="X1975" i="53"/>
  <c r="Y1973" i="53"/>
  <c r="Y1972" i="53" s="1"/>
  <c r="X1972" i="53"/>
  <c r="Y1971" i="53"/>
  <c r="Y1970" i="53" s="1"/>
  <c r="X1970" i="53"/>
  <c r="Y1969" i="53"/>
  <c r="Y1968" i="53" s="1"/>
  <c r="X1968" i="53"/>
  <c r="Y1963" i="53"/>
  <c r="X1963" i="53"/>
  <c r="Y1961" i="53"/>
  <c r="X1961" i="53"/>
  <c r="Y1958" i="53"/>
  <c r="X1958" i="53"/>
  <c r="Y1953" i="53"/>
  <c r="X1953" i="53"/>
  <c r="Y1949" i="53"/>
  <c r="Y1948" i="53" s="1"/>
  <c r="X1949" i="53"/>
  <c r="X1948" i="53" s="1"/>
  <c r="Y1945" i="53"/>
  <c r="X1945" i="53"/>
  <c r="Y1943" i="53"/>
  <c r="X1943" i="53"/>
  <c r="Y1941" i="53"/>
  <c r="X1941" i="53"/>
  <c r="Y1938" i="53"/>
  <c r="Y1937" i="53" s="1"/>
  <c r="X1938" i="53"/>
  <c r="X1937" i="53" s="1"/>
  <c r="Y1932" i="53"/>
  <c r="Y1931" i="53" s="1"/>
  <c r="X1932" i="53"/>
  <c r="X1931" i="53" s="1"/>
  <c r="Y1928" i="53"/>
  <c r="Y1927" i="53" s="1"/>
  <c r="X1928" i="53"/>
  <c r="X1927" i="53" s="1"/>
  <c r="Y1925" i="53"/>
  <c r="X1925" i="53"/>
  <c r="Y1916" i="53"/>
  <c r="X1916" i="53"/>
  <c r="Y1913" i="53"/>
  <c r="X1913" i="53"/>
  <c r="Y1909" i="53"/>
  <c r="X1909" i="53"/>
  <c r="Y1906" i="53"/>
  <c r="X1906" i="53"/>
  <c r="Y1904" i="53"/>
  <c r="X1904" i="53"/>
  <c r="Y1901" i="53"/>
  <c r="X1901" i="53"/>
  <c r="Y1880" i="53"/>
  <c r="Y1879" i="53" s="1"/>
  <c r="X1880" i="53"/>
  <c r="X1879" i="53" s="1"/>
  <c r="Y1871" i="53"/>
  <c r="Y1870" i="53" s="1"/>
  <c r="X1871" i="53"/>
  <c r="X1870" i="53" s="1"/>
  <c r="Y1867" i="53"/>
  <c r="Y1866" i="53" s="1"/>
  <c r="X1867" i="53"/>
  <c r="X1866" i="53" s="1"/>
  <c r="Y1838" i="53"/>
  <c r="Y1837" i="53" s="1"/>
  <c r="X1837" i="53"/>
  <c r="Y1836" i="53"/>
  <c r="Y1835" i="53" s="1"/>
  <c r="X1835" i="53"/>
  <c r="Y1833" i="53"/>
  <c r="Y1832" i="53" s="1"/>
  <c r="X1832" i="53"/>
  <c r="Y1831" i="53"/>
  <c r="Y1830" i="53"/>
  <c r="Y1829" i="53"/>
  <c r="Y1828" i="53"/>
  <c r="X1827" i="53"/>
  <c r="X1826" i="53" s="1"/>
  <c r="Y1825" i="53"/>
  <c r="Y1824" i="53"/>
  <c r="X1823" i="53"/>
  <c r="X1822" i="53" s="1"/>
  <c r="Y1821" i="53"/>
  <c r="Y1820" i="53"/>
  <c r="Y1819" i="53"/>
  <c r="X1818" i="53"/>
  <c r="Y1817" i="53"/>
  <c r="Y1816" i="53" s="1"/>
  <c r="X1816" i="53"/>
  <c r="Y1815" i="53"/>
  <c r="Y1814" i="53" s="1"/>
  <c r="X1814" i="53"/>
  <c r="Y1812" i="53"/>
  <c r="Y1811" i="53" s="1"/>
  <c r="Y1810" i="53" s="1"/>
  <c r="X1811" i="53"/>
  <c r="X1810" i="53" s="1"/>
  <c r="Y1809" i="53"/>
  <c r="Y1808" i="53"/>
  <c r="Y1807" i="53"/>
  <c r="Y1806" i="53"/>
  <c r="X1805" i="53"/>
  <c r="X1804" i="53" s="1"/>
  <c r="Y1803" i="53"/>
  <c r="Y1802" i="53"/>
  <c r="Y1801" i="53"/>
  <c r="X1800" i="53"/>
  <c r="X1799" i="53" s="1"/>
  <c r="Y1798" i="53"/>
  <c r="Y1797" i="53" s="1"/>
  <c r="X1797" i="53"/>
  <c r="Y1796" i="53"/>
  <c r="Y1795" i="53"/>
  <c r="Y1794" i="53"/>
  <c r="Y1793" i="53"/>
  <c r="Y1792" i="53"/>
  <c r="Y1791" i="53"/>
  <c r="Y1790" i="53"/>
  <c r="Y1789" i="53"/>
  <c r="X1788" i="53"/>
  <c r="Y1787" i="53"/>
  <c r="Y1786" i="53"/>
  <c r="X1785" i="53"/>
  <c r="Y1784" i="53"/>
  <c r="Y1783" i="53"/>
  <c r="Y1782" i="53"/>
  <c r="X1781" i="53"/>
  <c r="Y1779" i="53"/>
  <c r="Y1778" i="53" s="1"/>
  <c r="X1778" i="53"/>
  <c r="Y1777" i="53"/>
  <c r="Y1776" i="53" s="1"/>
  <c r="X1776" i="53"/>
  <c r="Y1775" i="53"/>
  <c r="Y1774" i="53"/>
  <c r="X1773" i="53"/>
  <c r="Y1771" i="53"/>
  <c r="Y1770" i="53" s="1"/>
  <c r="X1770" i="53"/>
  <c r="Y1769" i="53"/>
  <c r="Y1768" i="53"/>
  <c r="Y1767" i="53"/>
  <c r="Y1766" i="53"/>
  <c r="Y1765" i="53"/>
  <c r="Y1764" i="53"/>
  <c r="Y1763" i="53"/>
  <c r="Y1762" i="53"/>
  <c r="X1761" i="53"/>
  <c r="Y1760" i="53"/>
  <c r="Y1759" i="53"/>
  <c r="X1758" i="53"/>
  <c r="Y1757" i="53"/>
  <c r="Y1756" i="53"/>
  <c r="X1755" i="53"/>
  <c r="Y1750" i="53"/>
  <c r="Y1749" i="53" s="1"/>
  <c r="X1750" i="53"/>
  <c r="X1749" i="53" s="1"/>
  <c r="Y1744" i="53"/>
  <c r="Y1743" i="53" s="1"/>
  <c r="X1744" i="53"/>
  <c r="X1743" i="53" s="1"/>
  <c r="Y1740" i="53"/>
  <c r="Y1739" i="53" s="1"/>
  <c r="X1740" i="53"/>
  <c r="X1739" i="53" s="1"/>
  <c r="Y1733" i="53"/>
  <c r="Y1732" i="53" s="1"/>
  <c r="X1733" i="53"/>
  <c r="X1732" i="53" s="1"/>
  <c r="Y1728" i="53"/>
  <c r="Y1727" i="53"/>
  <c r="X1726" i="53"/>
  <c r="X1725" i="53" s="1"/>
  <c r="Y1724" i="53"/>
  <c r="Y1723" i="53"/>
  <c r="X1722" i="53"/>
  <c r="X1721" i="53" s="1"/>
  <c r="Y1720" i="53"/>
  <c r="Y1719" i="53"/>
  <c r="X1718" i="53"/>
  <c r="X1717" i="53" s="1"/>
  <c r="Y1716" i="53"/>
  <c r="Y1715" i="53" s="1"/>
  <c r="X1715" i="53"/>
  <c r="Y1714" i="53"/>
  <c r="Y1713" i="53"/>
  <c r="Y1712" i="53"/>
  <c r="X1711" i="53"/>
  <c r="Y1709" i="53"/>
  <c r="Y1708" i="53" s="1"/>
  <c r="X1708" i="53"/>
  <c r="Y1707" i="53"/>
  <c r="Y1706" i="53" s="1"/>
  <c r="X1706" i="53"/>
  <c r="Y1705" i="53"/>
  <c r="Y1704" i="53"/>
  <c r="X1703" i="53"/>
  <c r="Y1697" i="53"/>
  <c r="Y1696" i="53" s="1"/>
  <c r="Y1695" i="53" s="1"/>
  <c r="X1696" i="53"/>
  <c r="X1695" i="53" s="1"/>
  <c r="Y1689" i="53"/>
  <c r="X1689" i="53"/>
  <c r="Y1687" i="53"/>
  <c r="Y1684" i="53" s="1"/>
  <c r="X1687" i="53"/>
  <c r="X1684" i="53" s="1"/>
  <c r="Y1675" i="53"/>
  <c r="X1675" i="53"/>
  <c r="Y1668" i="53"/>
  <c r="X1668" i="53"/>
  <c r="Y1662" i="53"/>
  <c r="Y1661" i="53" s="1"/>
  <c r="Y1660" i="53" s="1"/>
  <c r="X1661" i="53"/>
  <c r="X1660" i="53" s="1"/>
  <c r="Y1659" i="53"/>
  <c r="Y1658" i="53" s="1"/>
  <c r="X1658" i="53"/>
  <c r="Y1657" i="53"/>
  <c r="Y1656" i="53" s="1"/>
  <c r="X1656" i="53"/>
  <c r="Y1651" i="53"/>
  <c r="Y1650" i="53" s="1"/>
  <c r="X1651" i="53"/>
  <c r="X1650" i="53" s="1"/>
  <c r="Y1648" i="53"/>
  <c r="X1648" i="53"/>
  <c r="Y1646" i="53"/>
  <c r="X1646" i="53"/>
  <c r="Y1638" i="53"/>
  <c r="X1638" i="53"/>
  <c r="Y1636" i="53"/>
  <c r="X1636" i="53"/>
  <c r="Y1632" i="53"/>
  <c r="X1632" i="53"/>
  <c r="Y1629" i="53"/>
  <c r="X1629" i="53"/>
  <c r="Y1627" i="53"/>
  <c r="X1627" i="53"/>
  <c r="Y1624" i="53"/>
  <c r="X1624" i="53"/>
  <c r="Y1620" i="53"/>
  <c r="Y1619" i="53" s="1"/>
  <c r="X1620" i="53"/>
  <c r="X1619" i="53" s="1"/>
  <c r="Y1617" i="53"/>
  <c r="X1617" i="53"/>
  <c r="Y1609" i="53"/>
  <c r="X1609" i="53"/>
  <c r="Y1607" i="53"/>
  <c r="X1607" i="53"/>
  <c r="Y1603" i="53"/>
  <c r="X1603" i="53"/>
  <c r="Y1601" i="53"/>
  <c r="Y1600" i="53"/>
  <c r="X1599" i="53"/>
  <c r="X1598" i="53" s="1"/>
  <c r="Y1597" i="53"/>
  <c r="Y1596" i="53" s="1"/>
  <c r="X1596" i="53"/>
  <c r="Y1595" i="53"/>
  <c r="Y1594" i="53" s="1"/>
  <c r="X1594" i="53"/>
  <c r="Y1593" i="53"/>
  <c r="Y1592" i="53"/>
  <c r="Y1591" i="53"/>
  <c r="Y1590" i="53"/>
  <c r="Y1589" i="53"/>
  <c r="Y1588" i="53"/>
  <c r="Y1587" i="53"/>
  <c r="X1586" i="53"/>
  <c r="Y1585" i="53"/>
  <c r="Y1584" i="53" s="1"/>
  <c r="X1584" i="53"/>
  <c r="Y1583" i="53"/>
  <c r="Y1582" i="53"/>
  <c r="Y1581" i="53"/>
  <c r="X1580" i="53"/>
  <c r="Y1578" i="53"/>
  <c r="Y1577" i="53" s="1"/>
  <c r="X1577" i="53"/>
  <c r="Y1576" i="53"/>
  <c r="Y1575" i="53" s="1"/>
  <c r="X1575" i="53"/>
  <c r="Y1574" i="53"/>
  <c r="Y1573" i="53"/>
  <c r="X1572" i="53"/>
  <c r="Y1568" i="53"/>
  <c r="Y1567" i="53" s="1"/>
  <c r="X1568" i="53"/>
  <c r="X1567" i="53" s="1"/>
  <c r="Y1564" i="53"/>
  <c r="Y1563" i="53" s="1"/>
  <c r="X1564" i="53"/>
  <c r="X1563" i="53" s="1"/>
  <c r="Y1561" i="53"/>
  <c r="Y1560" i="53" s="1"/>
  <c r="X1561" i="53"/>
  <c r="X1560" i="53" s="1"/>
  <c r="Y1559" i="53"/>
  <c r="Y1558" i="53" s="1"/>
  <c r="Y1557" i="53" s="1"/>
  <c r="X1558" i="53"/>
  <c r="X1557" i="53" s="1"/>
  <c r="Y1556" i="53"/>
  <c r="Y1555" i="53" s="1"/>
  <c r="Y1554" i="53" s="1"/>
  <c r="X1555" i="53"/>
  <c r="X1554" i="53" s="1"/>
  <c r="Y1550" i="53"/>
  <c r="Y1549" i="53" s="1"/>
  <c r="X1550" i="53"/>
  <c r="X1549" i="53" s="1"/>
  <c r="Y1547" i="53"/>
  <c r="X1547" i="53"/>
  <c r="Y1545" i="53"/>
  <c r="X1545" i="53"/>
  <c r="Y1543" i="53"/>
  <c r="X1543" i="53"/>
  <c r="Y1541" i="53"/>
  <c r="X1541" i="53"/>
  <c r="Y1537" i="53"/>
  <c r="X1537" i="53"/>
  <c r="Y1535" i="53"/>
  <c r="X1535" i="53"/>
  <c r="Y1533" i="53"/>
  <c r="X1533" i="53"/>
  <c r="Y1527" i="53"/>
  <c r="Y1526" i="53" s="1"/>
  <c r="X1527" i="53"/>
  <c r="X1526" i="53" s="1"/>
  <c r="Y1523" i="53"/>
  <c r="Y1522" i="53" s="1"/>
  <c r="X1523" i="53"/>
  <c r="X1522" i="53" s="1"/>
  <c r="Y1518" i="53"/>
  <c r="Y1517" i="53" s="1"/>
  <c r="X1518" i="53"/>
  <c r="X1517" i="53" s="1"/>
  <c r="Y1515" i="53"/>
  <c r="X1515" i="53"/>
  <c r="Y1513" i="53"/>
  <c r="X1513" i="53"/>
  <c r="Y1511" i="53"/>
  <c r="Y1510" i="53" s="1"/>
  <c r="X1510" i="53"/>
  <c r="Y1509" i="53"/>
  <c r="Y1508" i="53" s="1"/>
  <c r="X1508" i="53"/>
  <c r="Y1507" i="53"/>
  <c r="Y1506" i="53" s="1"/>
  <c r="X1506" i="53"/>
  <c r="Y1505" i="53"/>
  <c r="Y1504" i="53" s="1"/>
  <c r="X1504" i="53"/>
  <c r="Y1502" i="53"/>
  <c r="Y1500" i="53" s="1"/>
  <c r="Y1499" i="53"/>
  <c r="Y1498" i="53" s="1"/>
  <c r="X1498" i="53"/>
  <c r="Y1497" i="53"/>
  <c r="Y1496" i="53" s="1"/>
  <c r="X1496" i="53"/>
  <c r="Y1494" i="53"/>
  <c r="Y1493" i="53"/>
  <c r="Y1492" i="53"/>
  <c r="Y1491" i="53"/>
  <c r="X1490" i="53"/>
  <c r="X1489" i="53" s="1"/>
  <c r="Y1488" i="53"/>
  <c r="Y1487" i="53" s="1"/>
  <c r="Y1486" i="53" s="1"/>
  <c r="X1487" i="53"/>
  <c r="X1486" i="53" s="1"/>
  <c r="Y1485" i="53"/>
  <c r="Y1484" i="53"/>
  <c r="Y1483" i="53"/>
  <c r="X1482" i="53"/>
  <c r="X1481" i="53" s="1"/>
  <c r="Y1480" i="53"/>
  <c r="Y1479" i="53" s="1"/>
  <c r="X1479" i="53"/>
  <c r="Y1478" i="53"/>
  <c r="Y1477" i="53" s="1"/>
  <c r="X1477" i="53"/>
  <c r="Y1475" i="53"/>
  <c r="Y1474" i="53" s="1"/>
  <c r="X1474" i="53"/>
  <c r="Y1473" i="53"/>
  <c r="Y1472" i="53" s="1"/>
  <c r="X1472" i="53"/>
  <c r="Y1470" i="53"/>
  <c r="Y1469" i="53" s="1"/>
  <c r="Y1468" i="53" s="1"/>
  <c r="X1469" i="53"/>
  <c r="X1468" i="53" s="1"/>
  <c r="Y1464" i="53"/>
  <c r="Y1463" i="53" s="1"/>
  <c r="Y1462" i="53" s="1"/>
  <c r="Y1461" i="53" s="1"/>
  <c r="X1463" i="53"/>
  <c r="X1462" i="53" s="1"/>
  <c r="X1461" i="53" s="1"/>
  <c r="Y1460" i="53"/>
  <c r="Y1459" i="53" s="1"/>
  <c r="X1459" i="53"/>
  <c r="Y1458" i="53"/>
  <c r="Y1457" i="53"/>
  <c r="X1456" i="53"/>
  <c r="Y1453" i="53"/>
  <c r="Y1452" i="53" s="1"/>
  <c r="Y1451" i="53" s="1"/>
  <c r="X1452" i="53"/>
  <c r="X1451" i="53" s="1"/>
  <c r="Y1450" i="53"/>
  <c r="Y1449" i="53" s="1"/>
  <c r="X1449" i="53"/>
  <c r="Y1448" i="53"/>
  <c r="Y1447" i="53" s="1"/>
  <c r="X1447" i="53"/>
  <c r="Y1444" i="53"/>
  <c r="Y1443" i="53" s="1"/>
  <c r="Y1442" i="53" s="1"/>
  <c r="Y1441" i="53" s="1"/>
  <c r="X1443" i="53"/>
  <c r="X1442" i="53" s="1"/>
  <c r="X1441" i="53" s="1"/>
  <c r="Y1440" i="53"/>
  <c r="Y1439" i="53" s="1"/>
  <c r="Y1438" i="53" s="1"/>
  <c r="Y1437" i="53" s="1"/>
  <c r="X1439" i="53"/>
  <c r="X1438" i="53" s="1"/>
  <c r="X1437" i="53" s="1"/>
  <c r="Y1436" i="53"/>
  <c r="Y1435" i="53" s="1"/>
  <c r="X1435" i="53"/>
  <c r="Y1434" i="53"/>
  <c r="Y1433" i="53" s="1"/>
  <c r="X1433" i="53"/>
  <c r="Y1427" i="53"/>
  <c r="Y1426" i="53" s="1"/>
  <c r="Y1425" i="53" s="1"/>
  <c r="X1426" i="53"/>
  <c r="X1425" i="53" s="1"/>
  <c r="Y1424" i="53"/>
  <c r="Y1423" i="53" s="1"/>
  <c r="Y1422" i="53" s="1"/>
  <c r="X1423" i="53"/>
  <c r="X1422" i="53" s="1"/>
  <c r="Y1421" i="53"/>
  <c r="Y1420" i="53" s="1"/>
  <c r="Y1419" i="53" s="1"/>
  <c r="Y1418" i="53" s="1"/>
  <c r="X1420" i="53"/>
  <c r="X1419" i="53" s="1"/>
  <c r="X1418" i="53" s="1"/>
  <c r="Y1417" i="53"/>
  <c r="Y1416" i="53" s="1"/>
  <c r="X1416" i="53"/>
  <c r="Y1415" i="53"/>
  <c r="Y1414" i="53" s="1"/>
  <c r="X1414" i="53"/>
  <c r="Y1411" i="53"/>
  <c r="Y1410" i="53"/>
  <c r="X1409" i="53"/>
  <c r="Y1408" i="53"/>
  <c r="Y1407" i="53"/>
  <c r="X1406" i="53"/>
  <c r="Y1401" i="53"/>
  <c r="Y1400" i="53" s="1"/>
  <c r="X1401" i="53"/>
  <c r="X1400" i="53" s="1"/>
  <c r="Y1398" i="53"/>
  <c r="Y1397" i="53" s="1"/>
  <c r="X1398" i="53"/>
  <c r="X1397" i="53" s="1"/>
  <c r="Y1395" i="53"/>
  <c r="X1395" i="53"/>
  <c r="Y1392" i="53"/>
  <c r="X1392" i="53"/>
  <c r="Y1390" i="53"/>
  <c r="X1390" i="53"/>
  <c r="Y1388" i="53"/>
  <c r="X1388" i="53"/>
  <c r="Y1385" i="53"/>
  <c r="X1385" i="53"/>
  <c r="Y1383" i="53"/>
  <c r="X1383" i="53"/>
  <c r="Y1380" i="53"/>
  <c r="Y1379" i="53" s="1"/>
  <c r="X1380" i="53"/>
  <c r="X1379" i="53" s="1"/>
  <c r="Y1377" i="53"/>
  <c r="Y1376" i="53" s="1"/>
  <c r="X1377" i="53"/>
  <c r="X1376" i="53" s="1"/>
  <c r="Y1374" i="53"/>
  <c r="X1374" i="53"/>
  <c r="Y1371" i="53"/>
  <c r="X1371" i="53"/>
  <c r="Y1369" i="53"/>
  <c r="X1369" i="53"/>
  <c r="Y1367" i="53"/>
  <c r="X1367" i="53"/>
  <c r="Y1364" i="53"/>
  <c r="X1364" i="53"/>
  <c r="Y1362" i="53"/>
  <c r="X1362" i="53"/>
  <c r="Y1360" i="53"/>
  <c r="Y1359" i="53" s="1"/>
  <c r="Y1358" i="53" s="1"/>
  <c r="X1359" i="53"/>
  <c r="X1358" i="53" s="1"/>
  <c r="Y1357" i="53"/>
  <c r="Y1356" i="53" s="1"/>
  <c r="Y1355" i="53" s="1"/>
  <c r="X1356" i="53"/>
  <c r="X1355" i="53" s="1"/>
  <c r="Y1354" i="53"/>
  <c r="Y1353" i="53" s="1"/>
  <c r="X1353" i="53"/>
  <c r="Y1352" i="53"/>
  <c r="Y1351" i="53"/>
  <c r="X1350" i="53"/>
  <c r="Y1349" i="53"/>
  <c r="Y1348" i="53" s="1"/>
  <c r="X1348" i="53"/>
  <c r="Y1347" i="53"/>
  <c r="Y1346" i="53" s="1"/>
  <c r="X1346" i="53"/>
  <c r="Y1344" i="53"/>
  <c r="Y1343" i="53" s="1"/>
  <c r="X1343" i="53"/>
  <c r="Y1342" i="53"/>
  <c r="Y1341" i="53" s="1"/>
  <c r="X1341" i="53"/>
  <c r="Y1338" i="53"/>
  <c r="Y1337" i="53" s="1"/>
  <c r="Y1336" i="53" s="1"/>
  <c r="Y1335" i="53" s="1"/>
  <c r="X1337" i="53"/>
  <c r="X1336" i="53" s="1"/>
  <c r="X1335" i="53" s="1"/>
  <c r="Y1334" i="53"/>
  <c r="Y1333" i="53" s="1"/>
  <c r="X1333" i="53"/>
  <c r="Y1332" i="53"/>
  <c r="Y1331" i="53" s="1"/>
  <c r="X1331" i="53"/>
  <c r="Y1328" i="53"/>
  <c r="Y1327" i="53" s="1"/>
  <c r="X1327" i="53"/>
  <c r="Y1326" i="53"/>
  <c r="Y1325" i="53" s="1"/>
  <c r="X1325" i="53"/>
  <c r="Y1322" i="53"/>
  <c r="Y1321" i="53" s="1"/>
  <c r="X1321" i="53"/>
  <c r="Y1320" i="53"/>
  <c r="Y1319" i="53" s="1"/>
  <c r="X1319" i="53"/>
  <c r="Y1316" i="53"/>
  <c r="Y1315" i="53" s="1"/>
  <c r="Y1314" i="53" s="1"/>
  <c r="Y1313" i="53" s="1"/>
  <c r="X1315" i="53"/>
  <c r="X1314" i="53" s="1"/>
  <c r="X1313" i="53" s="1"/>
  <c r="Y1312" i="53"/>
  <c r="Y1311" i="53" s="1"/>
  <c r="Y1310" i="53" s="1"/>
  <c r="X1311" i="53"/>
  <c r="X1310" i="53" s="1"/>
  <c r="Y1309" i="53"/>
  <c r="Y1308" i="53"/>
  <c r="X1307" i="53"/>
  <c r="X1306" i="53" s="1"/>
  <c r="Y1305" i="53"/>
  <c r="Y1304" i="53"/>
  <c r="X1303" i="53"/>
  <c r="Y1302" i="53"/>
  <c r="Y1301" i="53"/>
  <c r="Y1300" i="53"/>
  <c r="X1299" i="53"/>
  <c r="Y1298" i="53"/>
  <c r="Y1297" i="53"/>
  <c r="X1296" i="53"/>
  <c r="Y1293" i="53"/>
  <c r="Y1292" i="53" s="1"/>
  <c r="Y1291" i="53" s="1"/>
  <c r="Y1290" i="53" s="1"/>
  <c r="X1292" i="53"/>
  <c r="X1291" i="53" s="1"/>
  <c r="X1290" i="53" s="1"/>
  <c r="Y1289" i="53"/>
  <c r="Y1288" i="53" s="1"/>
  <c r="Y1287" i="53" s="1"/>
  <c r="X1288" i="53"/>
  <c r="X1287" i="53" s="1"/>
  <c r="Y1286" i="53"/>
  <c r="Y1285" i="53" s="1"/>
  <c r="Y1284" i="53" s="1"/>
  <c r="X1285" i="53"/>
  <c r="X1284" i="53" s="1"/>
  <c r="Y1281" i="53"/>
  <c r="Y1280" i="53" s="1"/>
  <c r="Y1279" i="53" s="1"/>
  <c r="Y1278" i="53" s="1"/>
  <c r="X1280" i="53"/>
  <c r="X1279" i="53" s="1"/>
  <c r="X1278" i="53" s="1"/>
  <c r="Y1277" i="53"/>
  <c r="Y1276" i="53" s="1"/>
  <c r="Y1275" i="53" s="1"/>
  <c r="X1276" i="53"/>
  <c r="X1275" i="53" s="1"/>
  <c r="Y1271" i="53"/>
  <c r="Y1270" i="53" s="1"/>
  <c r="Y1269" i="53" s="1"/>
  <c r="Y1268" i="53" s="1"/>
  <c r="X1270" i="53"/>
  <c r="X1269" i="53" s="1"/>
  <c r="X1268" i="53" s="1"/>
  <c r="Y1267" i="53"/>
  <c r="Y1266" i="53" s="1"/>
  <c r="Y1265" i="53" s="1"/>
  <c r="Y1264" i="53" s="1"/>
  <c r="X1266" i="53"/>
  <c r="X1265" i="53" s="1"/>
  <c r="X1264" i="53" s="1"/>
  <c r="Y1263" i="53"/>
  <c r="Y1262" i="53" s="1"/>
  <c r="Y1261" i="53" s="1"/>
  <c r="Y1260" i="53" s="1"/>
  <c r="X1262" i="53"/>
  <c r="X1261" i="53" s="1"/>
  <c r="X1260" i="53" s="1"/>
  <c r="Y1259" i="53"/>
  <c r="Y1258" i="53"/>
  <c r="X1257" i="53"/>
  <c r="X1256" i="53" s="1"/>
  <c r="X1255" i="53" s="1"/>
  <c r="Y1254" i="53"/>
  <c r="Y1253" i="53"/>
  <c r="X1252" i="53"/>
  <c r="X1251" i="53" s="1"/>
  <c r="Y1250" i="53"/>
  <c r="Y1249" i="53"/>
  <c r="X1248" i="53"/>
  <c r="X1247" i="53" s="1"/>
  <c r="Y1245" i="53"/>
  <c r="Y1244" i="53" s="1"/>
  <c r="Y1243" i="53" s="1"/>
  <c r="Y1242" i="53" s="1"/>
  <c r="X1244" i="53"/>
  <c r="X1243" i="53" s="1"/>
  <c r="X1242" i="53" s="1"/>
  <c r="Y1241" i="53"/>
  <c r="Y1240" i="53" s="1"/>
  <c r="Y1239" i="53" s="1"/>
  <c r="Y1238" i="53" s="1"/>
  <c r="X1240" i="53"/>
  <c r="X1239" i="53" s="1"/>
  <c r="X1238" i="53" s="1"/>
  <c r="Y1237" i="53"/>
  <c r="Y1236" i="53"/>
  <c r="X1235" i="53"/>
  <c r="X1234" i="53" s="1"/>
  <c r="X1233" i="53" s="1"/>
  <c r="Y1153" i="53"/>
  <c r="Y1152" i="53" s="1"/>
  <c r="Y1151" i="53" s="1"/>
  <c r="Y1150" i="53" s="1"/>
  <c r="X1152" i="53"/>
  <c r="X1151" i="53" s="1"/>
  <c r="X1150" i="53" s="1"/>
  <c r="Y1148" i="53"/>
  <c r="Y1147" i="53" s="1"/>
  <c r="Y1146" i="53" s="1"/>
  <c r="X1148" i="53"/>
  <c r="X1147" i="53" s="1"/>
  <c r="X1146" i="53" s="1"/>
  <c r="Y1144" i="53"/>
  <c r="X1144" i="53"/>
  <c r="Y1141" i="53"/>
  <c r="X1141" i="53"/>
  <c r="Y1137" i="53"/>
  <c r="X1137" i="53"/>
  <c r="Y1135" i="53"/>
  <c r="X1135" i="53"/>
  <c r="Y1132" i="53"/>
  <c r="X1132" i="53"/>
  <c r="Y1130" i="53"/>
  <c r="X1130" i="53"/>
  <c r="Y1128" i="53"/>
  <c r="X1128" i="53"/>
  <c r="Y1126" i="53"/>
  <c r="X1126" i="53"/>
  <c r="Y1124" i="53"/>
  <c r="Y1123" i="53"/>
  <c r="Y1122" i="53"/>
  <c r="Y1121" i="53"/>
  <c r="X1120" i="53"/>
  <c r="X1119" i="53" s="1"/>
  <c r="Y1115" i="53"/>
  <c r="Y1114" i="53"/>
  <c r="Y1113" i="53"/>
  <c r="Y1112" i="53"/>
  <c r="X1111" i="53"/>
  <c r="Y1110" i="53"/>
  <c r="Y1109" i="53"/>
  <c r="X1108" i="53"/>
  <c r="Y1105" i="53"/>
  <c r="Y1104" i="53" s="1"/>
  <c r="Y1103" i="53" s="1"/>
  <c r="Y1102" i="53" s="1"/>
  <c r="X1104" i="53"/>
  <c r="X1103" i="53" s="1"/>
  <c r="X1102" i="53" s="1"/>
  <c r="Y1101" i="53"/>
  <c r="Y1100" i="53"/>
  <c r="X1099" i="53"/>
  <c r="Y1098" i="53"/>
  <c r="Y1097" i="53" s="1"/>
  <c r="X1097" i="53"/>
  <c r="Y1094" i="53"/>
  <c r="Y1093" i="53"/>
  <c r="X1092" i="53"/>
  <c r="X1091" i="53" s="1"/>
  <c r="Y1090" i="53"/>
  <c r="Y1089" i="53" s="1"/>
  <c r="Y1088" i="53" s="1"/>
  <c r="X1089" i="53"/>
  <c r="X1088" i="53" s="1"/>
  <c r="Y1086" i="53"/>
  <c r="Y1085" i="53" s="1"/>
  <c r="Y1084" i="53" s="1"/>
  <c r="Y1083" i="53" s="1"/>
  <c r="X1085" i="53"/>
  <c r="X1084" i="53" s="1"/>
  <c r="X1083" i="53" s="1"/>
  <c r="Y1082" i="53"/>
  <c r="Y1081" i="53" s="1"/>
  <c r="Y1080" i="53" s="1"/>
  <c r="X1081" i="53"/>
  <c r="X1080" i="53" s="1"/>
  <c r="Y1079" i="53"/>
  <c r="Y1078" i="53" s="1"/>
  <c r="X1078" i="53"/>
  <c r="Y1077" i="53"/>
  <c r="Y1076" i="53"/>
  <c r="X1075" i="53"/>
  <c r="Y1070" i="53"/>
  <c r="Y1069" i="53" s="1"/>
  <c r="X1070" i="53"/>
  <c r="X1069" i="53" s="1"/>
  <c r="Y1067" i="53"/>
  <c r="Y1066" i="53" s="1"/>
  <c r="X1067" i="53"/>
  <c r="X1066" i="53" s="1"/>
  <c r="Y1064" i="53"/>
  <c r="X1064" i="53"/>
  <c r="Y1062" i="53"/>
  <c r="X1062" i="53"/>
  <c r="Y1058" i="53"/>
  <c r="Y1057" i="53" s="1"/>
  <c r="X1058" i="53"/>
  <c r="X1057" i="53" s="1"/>
  <c r="Y1055" i="53"/>
  <c r="Y1054" i="53" s="1"/>
  <c r="X1055" i="53"/>
  <c r="X1054" i="53" s="1"/>
  <c r="Y1052" i="53"/>
  <c r="X1052" i="53"/>
  <c r="Y1050" i="53"/>
  <c r="X1050" i="53"/>
  <c r="Y1048" i="53"/>
  <c r="Y1047" i="53" s="1"/>
  <c r="Y1046" i="53" s="1"/>
  <c r="X1047" i="53"/>
  <c r="X1046" i="53" s="1"/>
  <c r="Y1045" i="53"/>
  <c r="Y1044" i="53" s="1"/>
  <c r="X1044" i="53"/>
  <c r="Y1043" i="53"/>
  <c r="Y1042" i="53" s="1"/>
  <c r="X1042" i="53"/>
  <c r="Y1040" i="53"/>
  <c r="Y1039" i="53" s="1"/>
  <c r="Y1038" i="53" s="1"/>
  <c r="X1039" i="53"/>
  <c r="X1038" i="53" s="1"/>
  <c r="Y1035" i="53"/>
  <c r="X1035" i="53"/>
  <c r="Y1029" i="53"/>
  <c r="X1029" i="53"/>
  <c r="Y1027" i="53"/>
  <c r="X1027" i="53"/>
  <c r="Y1024" i="53"/>
  <c r="X1024" i="53"/>
  <c r="Y1022" i="53"/>
  <c r="X1022" i="53"/>
  <c r="Y1019" i="53"/>
  <c r="X1019" i="53"/>
  <c r="Y1017" i="53"/>
  <c r="X1017" i="53"/>
  <c r="Y1015" i="53"/>
  <c r="Y1014" i="53" s="1"/>
  <c r="X1014" i="53"/>
  <c r="Y1012" i="53"/>
  <c r="Y1011" i="53" s="1"/>
  <c r="Y1009" i="53"/>
  <c r="Y1008" i="53" s="1"/>
  <c r="X1008" i="53"/>
  <c r="Y1007" i="53"/>
  <c r="Y1006" i="53" s="1"/>
  <c r="X1006" i="53"/>
  <c r="Y996" i="53"/>
  <c r="Y995" i="53" s="1"/>
  <c r="X996" i="53"/>
  <c r="X995" i="53" s="1"/>
  <c r="Y993" i="53"/>
  <c r="Y992" i="53" s="1"/>
  <c r="X993" i="53"/>
  <c r="X992" i="53" s="1"/>
  <c r="Y990" i="53"/>
  <c r="X990" i="53"/>
  <c r="Y988" i="53"/>
  <c r="X988" i="53"/>
  <c r="Y986" i="53"/>
  <c r="Y985" i="53" s="1"/>
  <c r="Y984" i="53" s="1"/>
  <c r="X985" i="53"/>
  <c r="X984" i="53" s="1"/>
  <c r="Y983" i="53"/>
  <c r="Y982" i="53" s="1"/>
  <c r="X982" i="53"/>
  <c r="Y981" i="53"/>
  <c r="Y980" i="53" s="1"/>
  <c r="X980" i="53"/>
  <c r="Y978" i="53"/>
  <c r="Y977" i="53" s="1"/>
  <c r="Y976" i="53" s="1"/>
  <c r="X977" i="53"/>
  <c r="X976" i="53" s="1"/>
  <c r="Y973" i="53"/>
  <c r="Y972" i="53" s="1"/>
  <c r="Y971" i="53" s="1"/>
  <c r="X973" i="53"/>
  <c r="X972" i="53" s="1"/>
  <c r="X971" i="53" s="1"/>
  <c r="Y970" i="53"/>
  <c r="Y969" i="53" s="1"/>
  <c r="Y968" i="53" s="1"/>
  <c r="Y967" i="53" s="1"/>
  <c r="X969" i="53"/>
  <c r="X968" i="53" s="1"/>
  <c r="X967" i="53" s="1"/>
  <c r="Y966" i="53"/>
  <c r="Y965" i="53" s="1"/>
  <c r="Y964" i="53" s="1"/>
  <c r="Y963" i="53" s="1"/>
  <c r="X965" i="53"/>
  <c r="X964" i="53" s="1"/>
  <c r="X963" i="53" s="1"/>
  <c r="Y961" i="53"/>
  <c r="Y960" i="53" s="1"/>
  <c r="X961" i="53"/>
  <c r="X960" i="53" s="1"/>
  <c r="Y959" i="53"/>
  <c r="Y958" i="53" s="1"/>
  <c r="Y957" i="53" s="1"/>
  <c r="X958" i="53"/>
  <c r="X957" i="53" s="1"/>
  <c r="Y956" i="53"/>
  <c r="Y955" i="53" s="1"/>
  <c r="Y954" i="53" s="1"/>
  <c r="X955" i="53"/>
  <c r="X954" i="53" s="1"/>
  <c r="Y952" i="53"/>
  <c r="Y951" i="53" s="1"/>
  <c r="Y950" i="53" s="1"/>
  <c r="Y949" i="53" s="1"/>
  <c r="X951" i="53"/>
  <c r="X950" i="53" s="1"/>
  <c r="X949" i="53" s="1"/>
  <c r="Y948" i="53"/>
  <c r="Y947" i="53" s="1"/>
  <c r="Y946" i="53" s="1"/>
  <c r="Y945" i="53" s="1"/>
  <c r="X947" i="53"/>
  <c r="X946" i="53" s="1"/>
  <c r="X945" i="53" s="1"/>
  <c r="Y944" i="53"/>
  <c r="Y943" i="53" s="1"/>
  <c r="Y942" i="53" s="1"/>
  <c r="Y941" i="53" s="1"/>
  <c r="X943" i="53"/>
  <c r="X942" i="53" s="1"/>
  <c r="X941" i="53" s="1"/>
  <c r="Y937" i="53"/>
  <c r="X937" i="53"/>
  <c r="Y935" i="53"/>
  <c r="X935" i="53"/>
  <c r="Y933" i="53"/>
  <c r="Y932" i="53" s="1"/>
  <c r="X932" i="53"/>
  <c r="Y931" i="53"/>
  <c r="Y930" i="53" s="1"/>
  <c r="X930" i="53"/>
  <c r="Y927" i="53"/>
  <c r="Y926" i="53" s="1"/>
  <c r="Y925" i="53" s="1"/>
  <c r="Y924" i="53" s="1"/>
  <c r="X926" i="53"/>
  <c r="X925" i="53" s="1"/>
  <c r="X924" i="53" s="1"/>
  <c r="Y922" i="53"/>
  <c r="Y921" i="53" s="1"/>
  <c r="X922" i="53"/>
  <c r="X921" i="53" s="1"/>
  <c r="Y919" i="53"/>
  <c r="X919" i="53"/>
  <c r="Y915" i="53"/>
  <c r="X915" i="53"/>
  <c r="Y913" i="53"/>
  <c r="X913" i="53"/>
  <c r="Y910" i="53"/>
  <c r="X910" i="53"/>
  <c r="Y908" i="53"/>
  <c r="X908" i="53"/>
  <c r="Y905" i="53"/>
  <c r="Y904" i="53" s="1"/>
  <c r="X905" i="53"/>
  <c r="X904" i="53" s="1"/>
  <c r="Y902" i="53"/>
  <c r="X902" i="53"/>
  <c r="Y898" i="53"/>
  <c r="X898" i="53"/>
  <c r="Y896" i="53"/>
  <c r="X896" i="53"/>
  <c r="Y893" i="53"/>
  <c r="X893" i="53"/>
  <c r="Y891" i="53"/>
  <c r="X891" i="53"/>
  <c r="Y889" i="53"/>
  <c r="Y888" i="53" s="1"/>
  <c r="Y887" i="53" s="1"/>
  <c r="X888" i="53"/>
  <c r="X887" i="53" s="1"/>
  <c r="Y886" i="53"/>
  <c r="Y885" i="53" s="1"/>
  <c r="X885" i="53"/>
  <c r="Y884" i="53"/>
  <c r="Y883" i="53"/>
  <c r="Y882" i="53"/>
  <c r="X881" i="53"/>
  <c r="Y880" i="53"/>
  <c r="Y879" i="53" s="1"/>
  <c r="X879" i="53"/>
  <c r="Y877" i="53"/>
  <c r="Y876" i="53" s="1"/>
  <c r="X876" i="53"/>
  <c r="Y875" i="53"/>
  <c r="Y874" i="53" s="1"/>
  <c r="X874" i="53"/>
  <c r="Y870" i="53"/>
  <c r="Y869" i="53" s="1"/>
  <c r="X870" i="53"/>
  <c r="X869" i="53" s="1"/>
  <c r="Y867" i="53"/>
  <c r="Y866" i="53" s="1"/>
  <c r="X867" i="53"/>
  <c r="X866" i="53" s="1"/>
  <c r="Y864" i="53"/>
  <c r="Y863" i="53" s="1"/>
  <c r="X864" i="53"/>
  <c r="X863" i="53" s="1"/>
  <c r="Y861" i="53"/>
  <c r="Y860" i="53" s="1"/>
  <c r="X861" i="53"/>
  <c r="X860" i="53" s="1"/>
  <c r="Y859" i="53"/>
  <c r="Y858" i="53" s="1"/>
  <c r="Y857" i="53" s="1"/>
  <c r="X858" i="53"/>
  <c r="X857" i="53" s="1"/>
  <c r="Y856" i="53"/>
  <c r="Y855" i="53" s="1"/>
  <c r="Y854" i="53" s="1"/>
  <c r="X855" i="53"/>
  <c r="X854" i="53" s="1"/>
  <c r="Y852" i="53"/>
  <c r="Y851" i="53" s="1"/>
  <c r="Y850" i="53" s="1"/>
  <c r="X851" i="53"/>
  <c r="X850" i="53" s="1"/>
  <c r="Y849" i="53"/>
  <c r="Y848" i="53" s="1"/>
  <c r="Y847" i="53" s="1"/>
  <c r="X848" i="53"/>
  <c r="X847" i="53" s="1"/>
  <c r="Y845" i="53"/>
  <c r="Y844" i="53" s="1"/>
  <c r="X844" i="53"/>
  <c r="Y842" i="53"/>
  <c r="Y841" i="53" s="1"/>
  <c r="Y840" i="53"/>
  <c r="Y839" i="53" s="1"/>
  <c r="X839" i="53"/>
  <c r="Y837" i="53"/>
  <c r="Y836" i="53"/>
  <c r="X835" i="53"/>
  <c r="X834" i="53" s="1"/>
  <c r="Y833" i="53"/>
  <c r="Y832" i="53" s="1"/>
  <c r="X832" i="53"/>
  <c r="Y831" i="53"/>
  <c r="Y830" i="53"/>
  <c r="Y829" i="53"/>
  <c r="Y828" i="53"/>
  <c r="Y827" i="53"/>
  <c r="Y826" i="53"/>
  <c r="X825" i="53"/>
  <c r="Y824" i="53"/>
  <c r="Y823" i="53"/>
  <c r="Y821" i="53" s="1"/>
  <c r="Y818" i="53"/>
  <c r="Y817" i="53" s="1"/>
  <c r="Y816" i="53" s="1"/>
  <c r="Y815" i="53" s="1"/>
  <c r="X817" i="53"/>
  <c r="X816" i="53" s="1"/>
  <c r="X815" i="53" s="1"/>
  <c r="Y814" i="53"/>
  <c r="Y813" i="53" s="1"/>
  <c r="Y812" i="53" s="1"/>
  <c r="X813" i="53"/>
  <c r="X812" i="53" s="1"/>
  <c r="Y811" i="53"/>
  <c r="Y810" i="53" s="1"/>
  <c r="Y809" i="53" s="1"/>
  <c r="X810" i="53"/>
  <c r="X809" i="53" s="1"/>
  <c r="Y808" i="53"/>
  <c r="Y807" i="53"/>
  <c r="X806" i="53"/>
  <c r="X805" i="53" s="1"/>
  <c r="Y803" i="53"/>
  <c r="Y802" i="53" s="1"/>
  <c r="X802" i="53"/>
  <c r="Y801" i="53"/>
  <c r="Y800" i="53" s="1"/>
  <c r="X800" i="53"/>
  <c r="Y797" i="53"/>
  <c r="Y796" i="53" s="1"/>
  <c r="Y795" i="53" s="1"/>
  <c r="Y794" i="53" s="1"/>
  <c r="X796" i="53"/>
  <c r="X795" i="53" s="1"/>
  <c r="X794" i="53" s="1"/>
  <c r="Y793" i="53"/>
  <c r="Y792" i="53" s="1"/>
  <c r="Y791" i="53" s="1"/>
  <c r="X792" i="53"/>
  <c r="X791" i="53" s="1"/>
  <c r="Y790" i="53"/>
  <c r="Y789" i="53" s="1"/>
  <c r="Y788" i="53" s="1"/>
  <c r="X789" i="53"/>
  <c r="X788" i="53" s="1"/>
  <c r="Y786" i="53"/>
  <c r="Y785" i="53"/>
  <c r="X784" i="53"/>
  <c r="X783" i="53" s="1"/>
  <c r="X782" i="53" s="1"/>
  <c r="Y780" i="53"/>
  <c r="Y779" i="53" s="1"/>
  <c r="Y778" i="53" s="1"/>
  <c r="Y777" i="53" s="1"/>
  <c r="X779" i="53"/>
  <c r="X778" i="53" s="1"/>
  <c r="X777" i="53" s="1"/>
  <c r="Y729" i="53"/>
  <c r="X729" i="53"/>
  <c r="Y725" i="53"/>
  <c r="X725" i="53"/>
  <c r="Y723" i="53"/>
  <c r="X723" i="53"/>
  <c r="Y720" i="53"/>
  <c r="X720" i="53"/>
  <c r="Y717" i="53"/>
  <c r="X717" i="53"/>
  <c r="Y715" i="53"/>
  <c r="X715" i="53"/>
  <c r="Y713" i="53"/>
  <c r="X713" i="53"/>
  <c r="Y710" i="53"/>
  <c r="Y709" i="53" s="1"/>
  <c r="X710" i="53"/>
  <c r="X709" i="53" s="1"/>
  <c r="Y707" i="53"/>
  <c r="Y706" i="53" s="1"/>
  <c r="X707" i="53"/>
  <c r="X706" i="53" s="1"/>
  <c r="Y704" i="53"/>
  <c r="Y700" i="53"/>
  <c r="X700" i="53"/>
  <c r="Y698" i="53"/>
  <c r="X698" i="53"/>
  <c r="Y695" i="53"/>
  <c r="X695" i="53"/>
  <c r="Y692" i="53"/>
  <c r="X692" i="53"/>
  <c r="Y690" i="53"/>
  <c r="X690" i="53"/>
  <c r="Y688" i="53"/>
  <c r="X688" i="53"/>
  <c r="Y686" i="53"/>
  <c r="Y685" i="53" s="1"/>
  <c r="X685" i="53"/>
  <c r="Y684" i="53"/>
  <c r="Y683" i="53"/>
  <c r="Y682" i="53"/>
  <c r="X681" i="53"/>
  <c r="Y680" i="53"/>
  <c r="Y679" i="53" s="1"/>
  <c r="X679" i="53"/>
  <c r="Y678" i="53"/>
  <c r="Y677" i="53"/>
  <c r="X676" i="53"/>
  <c r="Y674" i="53"/>
  <c r="Y673" i="53" s="1"/>
  <c r="X673" i="53"/>
  <c r="Y672" i="53"/>
  <c r="Y671" i="53" s="1"/>
  <c r="X671" i="53"/>
  <c r="Y670" i="53"/>
  <c r="Y669" i="53" s="1"/>
  <c r="X669" i="53"/>
  <c r="Y667" i="53"/>
  <c r="Y666" i="53" s="1"/>
  <c r="X666" i="53"/>
  <c r="Y665" i="53"/>
  <c r="Y664" i="53"/>
  <c r="Y663" i="53"/>
  <c r="X662" i="53"/>
  <c r="Y661" i="53"/>
  <c r="Y660" i="53" s="1"/>
  <c r="X660" i="53"/>
  <c r="Y659" i="53"/>
  <c r="Y658" i="53"/>
  <c r="X657" i="53"/>
  <c r="Y653" i="53"/>
  <c r="X653" i="53"/>
  <c r="Y650" i="53"/>
  <c r="X650" i="53"/>
  <c r="Y647" i="53"/>
  <c r="Y646" i="53" s="1"/>
  <c r="X647" i="53"/>
  <c r="X646" i="53" s="1"/>
  <c r="Y644" i="53"/>
  <c r="X644" i="53"/>
  <c r="Y640" i="53"/>
  <c r="X640" i="53"/>
  <c r="Y638" i="53"/>
  <c r="X638" i="53"/>
  <c r="Y635" i="53"/>
  <c r="Y634" i="53" s="1"/>
  <c r="X635" i="53"/>
  <c r="X634" i="53" s="1"/>
  <c r="Y632" i="53"/>
  <c r="X632" i="53"/>
  <c r="Y628" i="53"/>
  <c r="X628" i="53"/>
  <c r="X627" i="53" s="1"/>
  <c r="Y598" i="53"/>
  <c r="Y597" i="53" s="1"/>
  <c r="X597" i="53"/>
  <c r="Y596" i="53"/>
  <c r="Y595" i="53"/>
  <c r="X594" i="53"/>
  <c r="Y592" i="53"/>
  <c r="Y591" i="53" s="1"/>
  <c r="Y590" i="53" s="1"/>
  <c r="X591" i="53"/>
  <c r="X590" i="53" s="1"/>
  <c r="Y589" i="53"/>
  <c r="Y588" i="53" s="1"/>
  <c r="X588" i="53"/>
  <c r="Y587" i="53"/>
  <c r="Y586" i="53"/>
  <c r="Y585" i="53"/>
  <c r="X584" i="53"/>
  <c r="Y583" i="53"/>
  <c r="Y582" i="53" s="1"/>
  <c r="X582" i="53"/>
  <c r="Y581" i="53"/>
  <c r="Y580" i="53"/>
  <c r="X579" i="53"/>
  <c r="Y577" i="53"/>
  <c r="Y576" i="53" s="1"/>
  <c r="X576" i="53"/>
  <c r="Y573" i="53"/>
  <c r="Y572" i="53" s="1"/>
  <c r="X572" i="53"/>
  <c r="Y570" i="53"/>
  <c r="Y569" i="53" s="1"/>
  <c r="X569" i="53"/>
  <c r="Y568" i="53"/>
  <c r="Y567" i="53"/>
  <c r="X566" i="53"/>
  <c r="Y564" i="53"/>
  <c r="Y563" i="53" s="1"/>
  <c r="Y562" i="53" s="1"/>
  <c r="X563" i="53"/>
  <c r="X562" i="53" s="1"/>
  <c r="Y561" i="53"/>
  <c r="Y560" i="53" s="1"/>
  <c r="X560" i="53"/>
  <c r="Y559" i="53"/>
  <c r="Y558" i="53"/>
  <c r="Y557" i="53"/>
  <c r="X556" i="53"/>
  <c r="Y555" i="53"/>
  <c r="Y554" i="53" s="1"/>
  <c r="X554" i="53"/>
  <c r="Y553" i="53"/>
  <c r="Y552" i="53"/>
  <c r="X551" i="53"/>
  <c r="Y547" i="53"/>
  <c r="X547" i="53"/>
  <c r="Y545" i="53"/>
  <c r="X545" i="53"/>
  <c r="Y543" i="53"/>
  <c r="X543" i="53"/>
  <c r="Y541" i="53"/>
  <c r="X541" i="53"/>
  <c r="Y538" i="53"/>
  <c r="X538" i="53"/>
  <c r="Y536" i="53"/>
  <c r="X536" i="53"/>
  <c r="Y534" i="53"/>
  <c r="Y533" i="53" s="1"/>
  <c r="X533" i="53"/>
  <c r="Y532" i="53"/>
  <c r="Y531" i="53" s="1"/>
  <c r="X531" i="53"/>
  <c r="Y530" i="53"/>
  <c r="Y529" i="53" s="1"/>
  <c r="X529" i="53"/>
  <c r="Y528" i="53"/>
  <c r="Y527" i="53" s="1"/>
  <c r="X527" i="53"/>
  <c r="Y525" i="53"/>
  <c r="Y524" i="53" s="1"/>
  <c r="X524" i="53"/>
  <c r="Y523" i="53"/>
  <c r="Y522" i="53" s="1"/>
  <c r="X522" i="53"/>
  <c r="Y520" i="53"/>
  <c r="Y519" i="53" s="1"/>
  <c r="X519" i="53"/>
  <c r="Y518" i="53"/>
  <c r="Y517" i="53" s="1"/>
  <c r="X517" i="53"/>
  <c r="Y516" i="53"/>
  <c r="Y515" i="53" s="1"/>
  <c r="X515" i="53"/>
  <c r="Y514" i="53"/>
  <c r="Y513" i="53" s="1"/>
  <c r="X513" i="53"/>
  <c r="Y509" i="53"/>
  <c r="X509" i="53"/>
  <c r="Y502" i="53"/>
  <c r="Y501" i="53" s="1"/>
  <c r="X502" i="53"/>
  <c r="X501" i="53" s="1"/>
  <c r="Y499" i="53"/>
  <c r="Y498" i="53" s="1"/>
  <c r="X499" i="53"/>
  <c r="X498" i="53" s="1"/>
  <c r="Y496" i="53"/>
  <c r="X496" i="53"/>
  <c r="Y494" i="53"/>
  <c r="X494" i="53"/>
  <c r="Y489" i="53"/>
  <c r="X489" i="53"/>
  <c r="Y487" i="53"/>
  <c r="X487" i="53"/>
  <c r="Y485" i="53"/>
  <c r="X485" i="53"/>
  <c r="Y482" i="53"/>
  <c r="X482" i="53"/>
  <c r="Y480" i="53"/>
  <c r="X480" i="53"/>
  <c r="Y478" i="53"/>
  <c r="X478" i="53"/>
  <c r="Y475" i="53"/>
  <c r="X475" i="53"/>
  <c r="Y472" i="53"/>
  <c r="X472" i="53"/>
  <c r="Y469" i="53"/>
  <c r="X469" i="53"/>
  <c r="Y467" i="53"/>
  <c r="Y466" i="53" s="1"/>
  <c r="X466" i="53"/>
  <c r="Y465" i="53"/>
  <c r="Y463" i="53" s="1"/>
  <c r="Y461" i="53"/>
  <c r="Y460" i="53"/>
  <c r="X459" i="53"/>
  <c r="X458" i="53" s="1"/>
  <c r="Y457" i="53"/>
  <c r="Y456" i="53" s="1"/>
  <c r="Y455" i="53" s="1"/>
  <c r="X456" i="53"/>
  <c r="X455" i="53" s="1"/>
  <c r="Y454" i="53"/>
  <c r="Y453" i="53" s="1"/>
  <c r="X453" i="53"/>
  <c r="Y452" i="53"/>
  <c r="Y451" i="53" s="1"/>
  <c r="X451" i="53"/>
  <c r="Y450" i="53"/>
  <c r="Y449" i="53"/>
  <c r="Y448" i="53"/>
  <c r="Y447" i="53"/>
  <c r="X446" i="53"/>
  <c r="Y445" i="53"/>
  <c r="Y444" i="53" s="1"/>
  <c r="X444" i="53"/>
  <c r="Y443" i="53"/>
  <c r="Y442" i="53" s="1"/>
  <c r="X442" i="53"/>
  <c r="Y440" i="53"/>
  <c r="Y439" i="53" s="1"/>
  <c r="X439" i="53"/>
  <c r="Y438" i="53"/>
  <c r="Y437" i="53" s="1"/>
  <c r="X437" i="53"/>
  <c r="Y436" i="53"/>
  <c r="Y435" i="53" s="1"/>
  <c r="X435" i="53"/>
  <c r="Y432" i="53"/>
  <c r="Y431" i="53" s="1"/>
  <c r="Y430" i="53" s="1"/>
  <c r="Y429" i="53" s="1"/>
  <c r="X431" i="53"/>
  <c r="X430" i="53" s="1"/>
  <c r="X429" i="53" s="1"/>
  <c r="Y428" i="53"/>
  <c r="Y427" i="53" s="1"/>
  <c r="Y426" i="53" s="1"/>
  <c r="Y425" i="53" s="1"/>
  <c r="X427" i="53"/>
  <c r="X426" i="53" s="1"/>
  <c r="X425" i="53" s="1"/>
  <c r="Y424" i="53"/>
  <c r="Y423" i="53" s="1"/>
  <c r="Y422" i="53" s="1"/>
  <c r="Y421" i="53" s="1"/>
  <c r="X423" i="53"/>
  <c r="X422" i="53" s="1"/>
  <c r="X421" i="53" s="1"/>
  <c r="Y420" i="53"/>
  <c r="Y419" i="53" s="1"/>
  <c r="Y418" i="53" s="1"/>
  <c r="Y417" i="53" s="1"/>
  <c r="X419" i="53"/>
  <c r="X418" i="53" s="1"/>
  <c r="X417" i="53" s="1"/>
  <c r="Y416" i="53"/>
  <c r="Y415" i="53" s="1"/>
  <c r="Y414" i="53" s="1"/>
  <c r="Y413" i="53" s="1"/>
  <c r="X415" i="53"/>
  <c r="X414" i="53" s="1"/>
  <c r="X413" i="53" s="1"/>
  <c r="Y412" i="53"/>
  <c r="Y411" i="53" s="1"/>
  <c r="Y410" i="53" s="1"/>
  <c r="X411" i="53"/>
  <c r="X410" i="53" s="1"/>
  <c r="Y409" i="53"/>
  <c r="Y408" i="53"/>
  <c r="Y407" i="53"/>
  <c r="Y406" i="53"/>
  <c r="X405" i="53"/>
  <c r="Y404" i="53"/>
  <c r="Y403" i="53"/>
  <c r="X402" i="53"/>
  <c r="Y401" i="53"/>
  <c r="Y400" i="53" s="1"/>
  <c r="X400" i="53"/>
  <c r="Y396" i="53"/>
  <c r="X396" i="53"/>
  <c r="Y394" i="53"/>
  <c r="X394" i="53"/>
  <c r="Y391" i="53"/>
  <c r="Y390" i="53" s="1"/>
  <c r="Y389" i="53" s="1"/>
  <c r="Y388" i="53" s="1"/>
  <c r="X390" i="53"/>
  <c r="X389" i="53" s="1"/>
  <c r="X388" i="53" s="1"/>
  <c r="Y386" i="53"/>
  <c r="Y385" i="53" s="1"/>
  <c r="X386" i="53"/>
  <c r="X385" i="53" s="1"/>
  <c r="Y384" i="53"/>
  <c r="Y383" i="53" s="1"/>
  <c r="Y382" i="53" s="1"/>
  <c r="X383" i="53"/>
  <c r="X382" i="53" s="1"/>
  <c r="Y379" i="53"/>
  <c r="Y378" i="53" s="1"/>
  <c r="X379" i="53"/>
  <c r="X378" i="53" s="1"/>
  <c r="Y376" i="53"/>
  <c r="Y375" i="53" s="1"/>
  <c r="X376" i="53"/>
  <c r="X375" i="53" s="1"/>
  <c r="Y373" i="53"/>
  <c r="X373" i="53"/>
  <c r="Y371" i="53"/>
  <c r="X371" i="53"/>
  <c r="Y368" i="53"/>
  <c r="X368" i="53"/>
  <c r="Y364" i="53"/>
  <c r="X364" i="53"/>
  <c r="Y360" i="53"/>
  <c r="Y359" i="53" s="1"/>
  <c r="X360" i="53"/>
  <c r="X359" i="53" s="1"/>
  <c r="Y356" i="53"/>
  <c r="X356" i="53"/>
  <c r="Y351" i="53"/>
  <c r="X351" i="53"/>
  <c r="Y349" i="53"/>
  <c r="X349" i="53"/>
  <c r="Y346" i="53"/>
  <c r="Y345" i="53" s="1"/>
  <c r="X346" i="53"/>
  <c r="X345" i="53" s="1"/>
  <c r="Y344" i="53"/>
  <c r="Y343" i="53" s="1"/>
  <c r="X343" i="53"/>
  <c r="Y342" i="53"/>
  <c r="Y341" i="53" s="1"/>
  <c r="X341" i="53"/>
  <c r="Y339" i="53"/>
  <c r="Y338" i="53" s="1"/>
  <c r="X338" i="53"/>
  <c r="Y337" i="53"/>
  <c r="Y336" i="53" s="1"/>
  <c r="X336" i="53"/>
  <c r="Y335" i="53"/>
  <c r="Y334" i="53"/>
  <c r="Y333" i="53"/>
  <c r="Y332" i="53"/>
  <c r="X331" i="53"/>
  <c r="Y329" i="53"/>
  <c r="Y328" i="53"/>
  <c r="X327" i="53"/>
  <c r="X326" i="53" s="1"/>
  <c r="Y325" i="53"/>
  <c r="Y324" i="53"/>
  <c r="X323" i="53"/>
  <c r="X322" i="53" s="1"/>
  <c r="Y321" i="53"/>
  <c r="Y320" i="53"/>
  <c r="Y319" i="53"/>
  <c r="X318" i="53"/>
  <c r="X317" i="53" s="1"/>
  <c r="Y316" i="53"/>
  <c r="Y315" i="53"/>
  <c r="Y314" i="53"/>
  <c r="Y313" i="53"/>
  <c r="Y312" i="53"/>
  <c r="Y311" i="53"/>
  <c r="X310" i="53"/>
  <c r="Y309" i="53"/>
  <c r="Y308" i="53" s="1"/>
  <c r="X308" i="53"/>
  <c r="Y307" i="53"/>
  <c r="Y306" i="53"/>
  <c r="Y305" i="53"/>
  <c r="Y304" i="53"/>
  <c r="Y303" i="53"/>
  <c r="Y302" i="53"/>
  <c r="Y301" i="53"/>
  <c r="Y300" i="53"/>
  <c r="Y299" i="53"/>
  <c r="X298" i="53"/>
  <c r="Y297" i="53"/>
  <c r="Y296" i="53"/>
  <c r="Y295" i="53"/>
  <c r="Y294" i="53"/>
  <c r="Y293" i="53"/>
  <c r="X292" i="53"/>
  <c r="Y291" i="53"/>
  <c r="Y290" i="53"/>
  <c r="Y289" i="53"/>
  <c r="X288" i="53"/>
  <c r="Y286" i="53"/>
  <c r="Y285" i="53"/>
  <c r="X284" i="53"/>
  <c r="Y283" i="53"/>
  <c r="Y282" i="53" s="1"/>
  <c r="X282" i="53"/>
  <c r="Y281" i="53"/>
  <c r="Y280" i="53"/>
  <c r="Y279" i="53"/>
  <c r="X278" i="53"/>
  <c r="Y273" i="53"/>
  <c r="X273" i="53"/>
  <c r="Y270" i="53"/>
  <c r="X270" i="53"/>
  <c r="Y267" i="53"/>
  <c r="X267" i="53"/>
  <c r="Y265" i="53"/>
  <c r="X265" i="53"/>
  <c r="Y262" i="53"/>
  <c r="X262" i="53"/>
  <c r="Y260" i="53"/>
  <c r="X260" i="53"/>
  <c r="Y258" i="53"/>
  <c r="Y257" i="53" s="1"/>
  <c r="X257" i="53"/>
  <c r="Y256" i="53"/>
  <c r="Y255" i="53"/>
  <c r="X254" i="53"/>
  <c r="Y253" i="53"/>
  <c r="Y252" i="53"/>
  <c r="X251" i="53"/>
  <c r="Y250" i="53"/>
  <c r="Y249" i="53" s="1"/>
  <c r="X249" i="53"/>
  <c r="Y247" i="53"/>
  <c r="Y246" i="53" s="1"/>
  <c r="X246" i="53"/>
  <c r="Y245" i="53"/>
  <c r="Y244" i="53" s="1"/>
  <c r="X244" i="53"/>
  <c r="Y241" i="53"/>
  <c r="Y240" i="53" s="1"/>
  <c r="Y239" i="53" s="1"/>
  <c r="X240" i="53"/>
  <c r="X239" i="53" s="1"/>
  <c r="Y238" i="53"/>
  <c r="Y237" i="53" s="1"/>
  <c r="Y236" i="53" s="1"/>
  <c r="X237" i="53"/>
  <c r="X236" i="53" s="1"/>
  <c r="Y234" i="53"/>
  <c r="Y233" i="53" s="1"/>
  <c r="Y232" i="53" s="1"/>
  <c r="X233" i="53"/>
  <c r="X232" i="53" s="1"/>
  <c r="Y231" i="53"/>
  <c r="Y230" i="53" s="1"/>
  <c r="Y229" i="53" s="1"/>
  <c r="X230" i="53"/>
  <c r="X229" i="53" s="1"/>
  <c r="Y227" i="53"/>
  <c r="Y226" i="53" s="1"/>
  <c r="Y225" i="53" s="1"/>
  <c r="Y224" i="53" s="1"/>
  <c r="X226" i="53"/>
  <c r="X225" i="53" s="1"/>
  <c r="X224" i="53" s="1"/>
  <c r="Y223" i="53"/>
  <c r="Y222" i="53" s="1"/>
  <c r="Y221" i="53"/>
  <c r="Y220" i="53" s="1"/>
  <c r="X220" i="53"/>
  <c r="Y219" i="53"/>
  <c r="Y218" i="53"/>
  <c r="Y217" i="53"/>
  <c r="Y216" i="53"/>
  <c r="X215" i="53"/>
  <c r="Y212" i="53"/>
  <c r="Y211" i="53" s="1"/>
  <c r="Y210" i="53" s="1"/>
  <c r="X211" i="53"/>
  <c r="X210" i="53" s="1"/>
  <c r="Y209" i="53"/>
  <c r="Y208" i="53"/>
  <c r="X207" i="53"/>
  <c r="X206" i="53" s="1"/>
  <c r="Y204" i="53"/>
  <c r="Y203" i="53" s="1"/>
  <c r="Y202" i="53" s="1"/>
  <c r="X203" i="53"/>
  <c r="X202" i="53" s="1"/>
  <c r="Y201" i="53"/>
  <c r="Y200" i="53" s="1"/>
  <c r="Y199" i="53" s="1"/>
  <c r="X200" i="53"/>
  <c r="X199" i="53" s="1"/>
  <c r="Y197" i="53"/>
  <c r="Y196" i="53" s="1"/>
  <c r="Y195" i="53" s="1"/>
  <c r="X196" i="53"/>
  <c r="X195" i="53" s="1"/>
  <c r="Y194" i="53"/>
  <c r="Y193" i="53" s="1"/>
  <c r="Y192" i="53" s="1"/>
  <c r="X193" i="53"/>
  <c r="X192" i="53" s="1"/>
  <c r="Y191" i="53"/>
  <c r="Y190" i="53" s="1"/>
  <c r="Y189" i="53" s="1"/>
  <c r="X190" i="53"/>
  <c r="X189" i="53" s="1"/>
  <c r="Y188" i="53"/>
  <c r="Y187" i="53" s="1"/>
  <c r="Y186" i="53" s="1"/>
  <c r="X187" i="53"/>
  <c r="X186" i="53" s="1"/>
  <c r="Y185" i="53"/>
  <c r="Y184" i="53"/>
  <c r="Y183" i="53"/>
  <c r="X182" i="53"/>
  <c r="X181" i="53" s="1"/>
  <c r="Y179" i="53"/>
  <c r="Y178" i="53" s="1"/>
  <c r="Y177" i="53" s="1"/>
  <c r="X178" i="53"/>
  <c r="X177" i="53" s="1"/>
  <c r="Y176" i="53"/>
  <c r="Y175" i="53" s="1"/>
  <c r="Y174" i="53" s="1"/>
  <c r="X175" i="53"/>
  <c r="X174" i="53" s="1"/>
  <c r="Y169" i="53"/>
  <c r="Y168" i="53" s="1"/>
  <c r="Y167" i="53" s="1"/>
  <c r="X169" i="53"/>
  <c r="X168" i="53" s="1"/>
  <c r="X167" i="53" s="1"/>
  <c r="Y166" i="53"/>
  <c r="Y165" i="53" s="1"/>
  <c r="Y164" i="53" s="1"/>
  <c r="X165" i="53"/>
  <c r="X164" i="53" s="1"/>
  <c r="Y163" i="53"/>
  <c r="Y162" i="53"/>
  <c r="X161" i="53"/>
  <c r="Y160" i="53"/>
  <c r="Y159" i="53" s="1"/>
  <c r="X159" i="53"/>
  <c r="Y156" i="53"/>
  <c r="Y155" i="53" s="1"/>
  <c r="X155" i="53"/>
  <c r="Y154" i="53"/>
  <c r="Y153" i="53" s="1"/>
  <c r="X153" i="53"/>
  <c r="Y151" i="53"/>
  <c r="Y150" i="53" s="1"/>
  <c r="Y149" i="53" s="1"/>
  <c r="X150" i="53"/>
  <c r="X149" i="53" s="1"/>
  <c r="Y147" i="53"/>
  <c r="Y146" i="53" s="1"/>
  <c r="Y145" i="53" s="1"/>
  <c r="X146" i="53"/>
  <c r="X145" i="53" s="1"/>
  <c r="Y144" i="53"/>
  <c r="Y143" i="53"/>
  <c r="X142" i="53"/>
  <c r="X141" i="53" s="1"/>
  <c r="Y138" i="53"/>
  <c r="Y137" i="53" s="1"/>
  <c r="X138" i="53"/>
  <c r="X137" i="53" s="1"/>
  <c r="Y136" i="53"/>
  <c r="Y135" i="53" s="1"/>
  <c r="Y134" i="53" s="1"/>
  <c r="X135" i="53"/>
  <c r="X134" i="53" s="1"/>
  <c r="Y133" i="53"/>
  <c r="Y132" i="53" s="1"/>
  <c r="Y131" i="53" s="1"/>
  <c r="X132" i="53"/>
  <c r="X131" i="53" s="1"/>
  <c r="Y126" i="53"/>
  <c r="Y125" i="53"/>
  <c r="X124" i="53"/>
  <c r="X123" i="53" s="1"/>
  <c r="X122" i="53" s="1"/>
  <c r="Y121" i="53"/>
  <c r="Y120" i="53"/>
  <c r="X119" i="53"/>
  <c r="X118" i="53" s="1"/>
  <c r="Y117" i="53"/>
  <c r="Y116" i="53" s="1"/>
  <c r="Y115" i="53" s="1"/>
  <c r="X116" i="53"/>
  <c r="X115" i="53" s="1"/>
  <c r="Y114" i="53"/>
  <c r="Y113" i="53"/>
  <c r="X112" i="53"/>
  <c r="Y111" i="53"/>
  <c r="Y110" i="53" s="1"/>
  <c r="X110" i="53"/>
  <c r="Y108" i="53"/>
  <c r="Y107" i="53"/>
  <c r="X106" i="53"/>
  <c r="Y105" i="53"/>
  <c r="Y104" i="53"/>
  <c r="X103" i="53"/>
  <c r="Y100" i="53"/>
  <c r="Y99" i="53" s="1"/>
  <c r="X99" i="53"/>
  <c r="Y98" i="53"/>
  <c r="Y97" i="53"/>
  <c r="X96" i="53"/>
  <c r="Y94" i="53"/>
  <c r="Y93" i="53"/>
  <c r="X92" i="53"/>
  <c r="X91" i="53" s="1"/>
  <c r="Y90" i="53"/>
  <c r="Y89" i="53"/>
  <c r="Y88" i="53"/>
  <c r="Y87" i="53"/>
  <c r="X86" i="53"/>
  <c r="Y85" i="53"/>
  <c r="Y84" i="53" s="1"/>
  <c r="X84" i="53"/>
  <c r="Y81" i="53"/>
  <c r="Y80" i="53" s="1"/>
  <c r="Y79" i="53" s="1"/>
  <c r="X80" i="53"/>
  <c r="X79" i="53" s="1"/>
  <c r="Y78" i="53"/>
  <c r="Y77" i="53" s="1"/>
  <c r="X77" i="53"/>
  <c r="Y76" i="53"/>
  <c r="Y75" i="53"/>
  <c r="Y74" i="53"/>
  <c r="X73" i="53"/>
  <c r="Y72" i="53"/>
  <c r="Y71" i="53" s="1"/>
  <c r="X71" i="53"/>
  <c r="Y67" i="53"/>
  <c r="Y66" i="53" s="1"/>
  <c r="X67" i="53"/>
  <c r="X66" i="53" s="1"/>
  <c r="Y64" i="53"/>
  <c r="Y63" i="53" s="1"/>
  <c r="X64" i="53"/>
  <c r="X63" i="53" s="1"/>
  <c r="Y62" i="53"/>
  <c r="Y61" i="53"/>
  <c r="Y60" i="53"/>
  <c r="Y59" i="53"/>
  <c r="Y58" i="53"/>
  <c r="X57" i="53"/>
  <c r="X56" i="53" s="1"/>
  <c r="Y54" i="53"/>
  <c r="X52" i="53"/>
  <c r="Y46" i="53"/>
  <c r="Y45" i="53"/>
  <c r="Y43" i="53"/>
  <c r="Y42" i="53"/>
  <c r="Y37" i="53"/>
  <c r="Y36" i="53"/>
  <c r="Y35" i="53"/>
  <c r="Y34" i="53"/>
  <c r="Y33" i="53"/>
  <c r="Y32" i="53"/>
  <c r="Y31" i="53"/>
  <c r="Y30" i="53"/>
  <c r="X29" i="53"/>
  <c r="Y28" i="53"/>
  <c r="Y27" i="53"/>
  <c r="Y26" i="53"/>
  <c r="Y25" i="53"/>
  <c r="Y24" i="53"/>
  <c r="X23" i="53"/>
  <c r="Y22" i="53"/>
  <c r="Y21" i="53"/>
  <c r="Y20" i="53"/>
  <c r="Y19" i="53"/>
  <c r="X18" i="53"/>
  <c r="Y16" i="53"/>
  <c r="Y15" i="53" s="1"/>
  <c r="X15" i="53"/>
  <c r="Y14" i="53"/>
  <c r="Y13" i="53" s="1"/>
  <c r="X13" i="53"/>
  <c r="Y12" i="53"/>
  <c r="Y11" i="53"/>
  <c r="Y10" i="53"/>
  <c r="X9" i="53"/>
  <c r="U5004" i="53"/>
  <c r="U5003" i="53" s="1"/>
  <c r="T5004" i="53"/>
  <c r="T5003" i="53" s="1"/>
  <c r="U5001" i="53"/>
  <c r="U5000" i="53" s="1"/>
  <c r="T5001" i="53"/>
  <c r="T5000" i="53" s="1"/>
  <c r="U4998" i="53"/>
  <c r="U4997" i="53" s="1"/>
  <c r="T4998" i="53"/>
  <c r="T4997" i="53" s="1"/>
  <c r="U4994" i="53"/>
  <c r="U4993" i="53" s="1"/>
  <c r="T4994" i="53"/>
  <c r="T4993" i="53" s="1"/>
  <c r="U4992" i="53"/>
  <c r="U4991" i="53" s="1"/>
  <c r="T4991" i="53"/>
  <c r="U4990" i="53"/>
  <c r="U4989" i="53" s="1"/>
  <c r="T4989" i="53"/>
  <c r="U4988" i="53"/>
  <c r="U4987" i="53" s="1"/>
  <c r="T4987" i="53"/>
  <c r="U4985" i="53"/>
  <c r="U4984" i="53" s="1"/>
  <c r="U4983" i="53" s="1"/>
  <c r="T4984" i="53"/>
  <c r="T4983" i="53" s="1"/>
  <c r="U4982" i="53"/>
  <c r="U4981" i="53"/>
  <c r="T4980" i="53"/>
  <c r="T4979" i="53" s="1"/>
  <c r="U4973" i="53"/>
  <c r="U4972" i="53" s="1"/>
  <c r="T4973" i="53"/>
  <c r="T4972" i="53" s="1"/>
  <c r="U4968" i="53"/>
  <c r="U4967" i="53" s="1"/>
  <c r="T4968" i="53"/>
  <c r="T4967" i="53" s="1"/>
  <c r="U4960" i="53"/>
  <c r="T4960" i="53"/>
  <c r="U4950" i="53"/>
  <c r="T4950" i="53"/>
  <c r="U4945" i="53"/>
  <c r="T4945" i="53"/>
  <c r="U4940" i="53"/>
  <c r="T4940" i="53"/>
  <c r="U4937" i="53"/>
  <c r="T4937" i="53"/>
  <c r="U4935" i="53"/>
  <c r="T4935" i="53"/>
  <c r="U4931" i="53"/>
  <c r="T4931" i="53"/>
  <c r="U4929" i="53"/>
  <c r="U4928" i="53"/>
  <c r="T4927" i="53"/>
  <c r="U4926" i="53"/>
  <c r="U4925" i="53"/>
  <c r="U4924" i="53"/>
  <c r="T4923" i="53"/>
  <c r="U4922" i="53"/>
  <c r="U4921" i="53" s="1"/>
  <c r="T4921" i="53"/>
  <c r="U4919" i="53"/>
  <c r="U4918" i="53" s="1"/>
  <c r="T4918" i="53"/>
  <c r="U4917" i="53"/>
  <c r="U4916" i="53" s="1"/>
  <c r="T4916" i="53"/>
  <c r="U4915" i="53"/>
  <c r="U4914" i="53"/>
  <c r="U4913" i="53"/>
  <c r="T4912" i="53"/>
  <c r="U4886" i="53"/>
  <c r="U4885" i="53" s="1"/>
  <c r="T4886" i="53"/>
  <c r="T4885" i="53" s="1"/>
  <c r="U4884" i="53"/>
  <c r="U4883" i="53" s="1"/>
  <c r="U4882" i="53" s="1"/>
  <c r="T4883" i="53"/>
  <c r="T4882" i="53" s="1"/>
  <c r="U4879" i="53"/>
  <c r="U4878" i="53" s="1"/>
  <c r="T4879" i="53"/>
  <c r="T4878" i="53" s="1"/>
  <c r="U4875" i="53"/>
  <c r="U4874" i="53" s="1"/>
  <c r="T4875" i="53"/>
  <c r="T4874" i="53" s="1"/>
  <c r="U4872" i="53"/>
  <c r="T4872" i="53"/>
  <c r="U4870" i="53"/>
  <c r="T4870" i="53"/>
  <c r="U4867" i="53"/>
  <c r="U4866" i="53" s="1"/>
  <c r="T4867" i="53"/>
  <c r="T4866" i="53" s="1"/>
  <c r="U4863" i="53"/>
  <c r="U4862" i="53" s="1"/>
  <c r="T4863" i="53"/>
  <c r="T4862" i="53" s="1"/>
  <c r="U4860" i="53"/>
  <c r="T4860" i="53"/>
  <c r="U4858" i="53"/>
  <c r="T4858" i="53"/>
  <c r="U4856" i="53"/>
  <c r="U4855" i="53" s="1"/>
  <c r="U4854" i="53" s="1"/>
  <c r="T4855" i="53"/>
  <c r="T4854" i="53" s="1"/>
  <c r="U4853" i="53"/>
  <c r="U4852" i="53"/>
  <c r="T4851" i="53"/>
  <c r="T4850" i="53" s="1"/>
  <c r="U4849" i="53"/>
  <c r="U4848" i="53" s="1"/>
  <c r="T4848" i="53"/>
  <c r="U4847" i="53"/>
  <c r="U4846" i="53" s="1"/>
  <c r="T4846" i="53"/>
  <c r="U4844" i="53"/>
  <c r="U4843" i="53" s="1"/>
  <c r="U4842" i="53" s="1"/>
  <c r="T4843" i="53"/>
  <c r="T4842" i="53" s="1"/>
  <c r="U4841" i="53"/>
  <c r="U4840" i="53"/>
  <c r="T4839" i="53"/>
  <c r="T4838" i="53" s="1"/>
  <c r="U4835" i="53"/>
  <c r="U4834" i="53" s="1"/>
  <c r="T4835" i="53"/>
  <c r="T4834" i="53" s="1"/>
  <c r="U4832" i="53"/>
  <c r="U4831" i="53" s="1"/>
  <c r="T4832" i="53"/>
  <c r="T4831" i="53" s="1"/>
  <c r="U4825" i="53"/>
  <c r="U4824" i="53" s="1"/>
  <c r="T4824" i="53"/>
  <c r="U4823" i="53"/>
  <c r="U4822" i="53"/>
  <c r="T4821" i="53"/>
  <c r="U4817" i="53"/>
  <c r="U4816" i="53" s="1"/>
  <c r="T4816" i="53"/>
  <c r="U4812" i="53"/>
  <c r="U4811" i="53" s="1"/>
  <c r="T4811" i="53"/>
  <c r="U4810" i="53"/>
  <c r="U4809" i="53"/>
  <c r="U4808" i="53"/>
  <c r="T4807" i="53"/>
  <c r="U4806" i="53"/>
  <c r="U4805" i="53" s="1"/>
  <c r="T4805" i="53"/>
  <c r="U4803" i="53"/>
  <c r="U4802" i="53" s="1"/>
  <c r="U4801" i="53" s="1"/>
  <c r="T4802" i="53"/>
  <c r="T4801" i="53" s="1"/>
  <c r="U4800" i="53"/>
  <c r="U4799" i="53"/>
  <c r="T4798" i="53"/>
  <c r="T4797" i="53" s="1"/>
  <c r="U4791" i="53"/>
  <c r="T4791" i="53"/>
  <c r="U4787" i="53"/>
  <c r="T4787" i="53"/>
  <c r="U4784" i="53"/>
  <c r="U4783" i="53" s="1"/>
  <c r="T4784" i="53"/>
  <c r="T4783" i="53" s="1"/>
  <c r="U4780" i="53"/>
  <c r="U4779" i="53" s="1"/>
  <c r="T4780" i="53"/>
  <c r="T4779" i="53" s="1"/>
  <c r="U4772" i="53"/>
  <c r="T4772" i="53"/>
  <c r="U4757" i="53"/>
  <c r="T4757" i="53"/>
  <c r="U4752" i="53"/>
  <c r="T4752" i="53"/>
  <c r="U4749" i="53"/>
  <c r="T4749" i="53"/>
  <c r="U4747" i="53"/>
  <c r="T4747" i="53"/>
  <c r="U4744" i="53"/>
  <c r="T4744" i="53"/>
  <c r="T4739" i="53"/>
  <c r="U4738" i="53"/>
  <c r="U4737" i="53" s="1"/>
  <c r="T4737" i="53"/>
  <c r="U4736" i="53"/>
  <c r="U4735" i="53" s="1"/>
  <c r="T4735" i="53"/>
  <c r="U4734" i="53"/>
  <c r="U4733" i="53"/>
  <c r="T4732" i="53"/>
  <c r="U4677" i="53"/>
  <c r="U4676" i="53" s="1"/>
  <c r="T4677" i="53"/>
  <c r="T4676" i="53" s="1"/>
  <c r="U4675" i="53"/>
  <c r="U4674" i="53" s="1"/>
  <c r="U4673" i="53" s="1"/>
  <c r="T4674" i="53"/>
  <c r="T4673" i="53" s="1"/>
  <c r="U4670" i="53"/>
  <c r="U4669" i="53" s="1"/>
  <c r="T4670" i="53"/>
  <c r="T4669" i="53" s="1"/>
  <c r="U4667" i="53"/>
  <c r="T4667" i="53"/>
  <c r="U4662" i="53"/>
  <c r="T4662" i="53"/>
  <c r="U4659" i="53"/>
  <c r="T4659" i="53"/>
  <c r="U4657" i="53"/>
  <c r="T4657" i="53"/>
  <c r="U4654" i="53"/>
  <c r="U4653" i="53" s="1"/>
  <c r="T4654" i="53"/>
  <c r="T4653" i="53" s="1"/>
  <c r="U4651" i="53"/>
  <c r="T4651" i="53"/>
  <c r="U4646" i="53"/>
  <c r="T4646" i="53"/>
  <c r="U4643" i="53"/>
  <c r="T4643" i="53"/>
  <c r="U4641" i="53"/>
  <c r="T4641" i="53"/>
  <c r="U4639" i="53"/>
  <c r="U4638" i="53" s="1"/>
  <c r="U4637" i="53" s="1"/>
  <c r="T4638" i="53"/>
  <c r="T4637" i="53" s="1"/>
  <c r="U4636" i="53"/>
  <c r="U4635" i="53" s="1"/>
  <c r="T4635" i="53"/>
  <c r="U4634" i="53"/>
  <c r="U4633" i="53"/>
  <c r="U4632" i="53"/>
  <c r="U4631" i="53"/>
  <c r="T4630" i="53"/>
  <c r="U4628" i="53"/>
  <c r="U4627" i="53" s="1"/>
  <c r="T4627" i="53"/>
  <c r="U4626" i="53"/>
  <c r="U4625" i="53" s="1"/>
  <c r="T4625" i="53"/>
  <c r="U4621" i="53"/>
  <c r="U4620" i="53" s="1"/>
  <c r="T4621" i="53"/>
  <c r="T4620" i="53" s="1"/>
  <c r="U4618" i="53"/>
  <c r="T4618" i="53"/>
  <c r="U4614" i="53"/>
  <c r="T4614" i="53"/>
  <c r="U4612" i="53"/>
  <c r="T4612" i="53"/>
  <c r="U4609" i="53"/>
  <c r="T4609" i="53"/>
  <c r="U4607" i="53"/>
  <c r="T4607" i="53"/>
  <c r="U4604" i="53"/>
  <c r="U4603" i="53" s="1"/>
  <c r="T4604" i="53"/>
  <c r="T4603" i="53" s="1"/>
  <c r="U4601" i="53"/>
  <c r="T4601" i="53"/>
  <c r="U4597" i="53"/>
  <c r="T4597" i="53"/>
  <c r="U4595" i="53"/>
  <c r="T4595" i="53"/>
  <c r="U4592" i="53"/>
  <c r="T4592" i="53"/>
  <c r="U4590" i="53"/>
  <c r="T4590" i="53"/>
  <c r="U4588" i="53"/>
  <c r="U4587" i="53" s="1"/>
  <c r="U4586" i="53" s="1"/>
  <c r="T4587" i="53"/>
  <c r="T4586" i="53" s="1"/>
  <c r="U4585" i="53"/>
  <c r="U4584" i="53" s="1"/>
  <c r="T4584" i="53"/>
  <c r="U4583" i="53"/>
  <c r="U4582" i="53"/>
  <c r="U4581" i="53"/>
  <c r="T4580" i="53"/>
  <c r="U4579" i="53"/>
  <c r="U4578" i="53" s="1"/>
  <c r="T4578" i="53"/>
  <c r="U4576" i="53"/>
  <c r="U4575" i="53" s="1"/>
  <c r="T4575" i="53"/>
  <c r="U4574" i="53"/>
  <c r="U4573" i="53" s="1"/>
  <c r="T4573" i="53"/>
  <c r="U4569" i="53"/>
  <c r="T4569" i="53"/>
  <c r="U4567" i="53"/>
  <c r="T4567" i="53"/>
  <c r="U4565" i="53"/>
  <c r="U4564" i="53" s="1"/>
  <c r="T4564" i="53"/>
  <c r="U4563" i="53"/>
  <c r="U4562" i="53" s="1"/>
  <c r="T4562" i="53"/>
  <c r="U4559" i="53"/>
  <c r="U4558" i="53" s="1"/>
  <c r="U4557" i="53" s="1"/>
  <c r="T4558" i="53"/>
  <c r="T4557" i="53" s="1"/>
  <c r="U4556" i="53"/>
  <c r="U4555" i="53"/>
  <c r="T4554" i="53"/>
  <c r="T4553" i="53" s="1"/>
  <c r="U4552" i="53"/>
  <c r="U4551" i="53" s="1"/>
  <c r="U4550" i="53" s="1"/>
  <c r="T4551" i="53"/>
  <c r="T4550" i="53" s="1"/>
  <c r="U4549" i="53"/>
  <c r="U4548" i="53"/>
  <c r="T4547" i="53"/>
  <c r="T4546" i="53" s="1"/>
  <c r="U4543" i="53"/>
  <c r="U4542" i="53" s="1"/>
  <c r="T4543" i="53"/>
  <c r="T4542" i="53" s="1"/>
  <c r="U4540" i="53"/>
  <c r="T4540" i="53"/>
  <c r="U4538" i="53"/>
  <c r="T4538" i="53"/>
  <c r="U4534" i="53"/>
  <c r="T4534" i="53"/>
  <c r="U4531" i="53"/>
  <c r="U4530" i="53" s="1"/>
  <c r="T4531" i="53"/>
  <c r="T4530" i="53" s="1"/>
  <c r="U4528" i="53"/>
  <c r="U4527" i="53" s="1"/>
  <c r="T4528" i="53"/>
  <c r="T4527" i="53" s="1"/>
  <c r="U4523" i="53"/>
  <c r="U4522" i="53" s="1"/>
  <c r="T4523" i="53"/>
  <c r="T4522" i="53" s="1"/>
  <c r="U4514" i="53"/>
  <c r="T4514" i="53"/>
  <c r="U4504" i="53"/>
  <c r="T4504" i="53"/>
  <c r="U4497" i="53"/>
  <c r="T4497" i="53"/>
  <c r="U4492" i="53"/>
  <c r="T4492" i="53"/>
  <c r="U4489" i="53"/>
  <c r="T4489" i="53"/>
  <c r="U4487" i="53"/>
  <c r="T4487" i="53"/>
  <c r="U4484" i="53"/>
  <c r="T4484" i="53"/>
  <c r="U4481" i="53"/>
  <c r="U4480" i="53" s="1"/>
  <c r="T4481" i="53"/>
  <c r="T4480" i="53" s="1"/>
  <c r="U4479" i="53"/>
  <c r="U4478" i="53" s="1"/>
  <c r="U4477" i="53" s="1"/>
  <c r="T4478" i="53"/>
  <c r="T4477" i="53" s="1"/>
  <c r="U4476" i="53"/>
  <c r="U4475" i="53" s="1"/>
  <c r="T4475" i="53"/>
  <c r="U4474" i="53"/>
  <c r="U4473" i="53" s="1"/>
  <c r="T4473" i="53"/>
  <c r="U4472" i="53"/>
  <c r="U4471" i="53"/>
  <c r="T4470" i="53"/>
  <c r="U4413" i="53"/>
  <c r="U4412" i="53" s="1"/>
  <c r="T4413" i="53"/>
  <c r="T4412" i="53" s="1"/>
  <c r="U4411" i="53"/>
  <c r="U4410" i="53" s="1"/>
  <c r="U4409" i="53" s="1"/>
  <c r="T4410" i="53"/>
  <c r="T4409" i="53" s="1"/>
  <c r="U4406" i="53"/>
  <c r="U4405" i="53" s="1"/>
  <c r="T4406" i="53"/>
  <c r="T4405" i="53" s="1"/>
  <c r="U4402" i="53"/>
  <c r="T4402" i="53"/>
  <c r="U4400" i="53"/>
  <c r="T4400" i="53"/>
  <c r="U4397" i="53"/>
  <c r="T4397" i="53"/>
  <c r="U4395" i="53"/>
  <c r="T4395" i="53"/>
  <c r="U4393" i="53"/>
  <c r="U4392" i="53" s="1"/>
  <c r="U4391" i="53" s="1"/>
  <c r="T4392" i="53"/>
  <c r="T4391" i="53" s="1"/>
  <c r="U4390" i="53"/>
  <c r="U4389" i="53"/>
  <c r="T4388" i="53"/>
  <c r="U4387" i="53"/>
  <c r="U4386" i="53" s="1"/>
  <c r="T4386" i="53"/>
  <c r="U4384" i="53"/>
  <c r="U4383" i="53" s="1"/>
  <c r="T4383" i="53"/>
  <c r="U4382" i="53"/>
  <c r="U4381" i="53" s="1"/>
  <c r="T4381" i="53"/>
  <c r="U4379" i="53"/>
  <c r="U4378" i="53" s="1"/>
  <c r="U4377" i="53" s="1"/>
  <c r="T4378" i="53"/>
  <c r="T4377" i="53" s="1"/>
  <c r="U4376" i="53"/>
  <c r="U4375" i="53" s="1"/>
  <c r="U4374" i="53" s="1"/>
  <c r="T4375" i="53"/>
  <c r="T4374" i="53" s="1"/>
  <c r="U4371" i="53"/>
  <c r="U4370" i="53" s="1"/>
  <c r="T4371" i="53"/>
  <c r="T4370" i="53" s="1"/>
  <c r="U4367" i="53"/>
  <c r="T4367" i="53"/>
  <c r="U4365" i="53"/>
  <c r="T4365" i="53"/>
  <c r="U4362" i="53"/>
  <c r="T4362" i="53"/>
  <c r="U4360" i="53"/>
  <c r="T4360" i="53"/>
  <c r="U4358" i="53"/>
  <c r="U4357" i="53" s="1"/>
  <c r="U4356" i="53" s="1"/>
  <c r="T4357" i="53"/>
  <c r="T4356" i="53" s="1"/>
  <c r="U4355" i="53"/>
  <c r="U4354" i="53"/>
  <c r="T4353" i="53"/>
  <c r="U4352" i="53"/>
  <c r="U4351" i="53" s="1"/>
  <c r="T4351" i="53"/>
  <c r="U4349" i="53"/>
  <c r="U4348" i="53" s="1"/>
  <c r="T4348" i="53"/>
  <c r="U4347" i="53"/>
  <c r="U4346" i="53" s="1"/>
  <c r="T4346" i="53"/>
  <c r="U4344" i="53"/>
  <c r="U4343" i="53" s="1"/>
  <c r="U4342" i="53" s="1"/>
  <c r="T4343" i="53"/>
  <c r="T4342" i="53" s="1"/>
  <c r="U4341" i="53"/>
  <c r="U4340" i="53" s="1"/>
  <c r="U4339" i="53" s="1"/>
  <c r="T4340" i="53"/>
  <c r="T4339" i="53" s="1"/>
  <c r="U4336" i="53"/>
  <c r="U4335" i="53" s="1"/>
  <c r="T4336" i="53"/>
  <c r="T4335" i="53" s="1"/>
  <c r="U4333" i="53"/>
  <c r="U4332" i="53" s="1"/>
  <c r="T4333" i="53"/>
  <c r="T4332" i="53" s="1"/>
  <c r="U4330" i="53"/>
  <c r="U4329" i="53" s="1"/>
  <c r="T4330" i="53"/>
  <c r="T4329" i="53" s="1"/>
  <c r="U4328" i="53"/>
  <c r="U4327" i="53" s="1"/>
  <c r="U4326" i="53" s="1"/>
  <c r="T4327" i="53"/>
  <c r="T4326" i="53" s="1"/>
  <c r="U4325" i="53"/>
  <c r="U4324" i="53" s="1"/>
  <c r="U4323" i="53" s="1"/>
  <c r="T4324" i="53"/>
  <c r="T4323" i="53" s="1"/>
  <c r="U4322" i="53"/>
  <c r="U4321" i="53"/>
  <c r="T4320" i="53"/>
  <c r="T4319" i="53" s="1"/>
  <c r="U4314" i="53"/>
  <c r="U4313" i="53" s="1"/>
  <c r="T4314" i="53"/>
  <c r="T4313" i="53" s="1"/>
  <c r="U4308" i="53"/>
  <c r="T4308" i="53"/>
  <c r="U4306" i="53"/>
  <c r="T4306" i="53"/>
  <c r="U4299" i="53"/>
  <c r="T4299" i="53"/>
  <c r="U4292" i="53"/>
  <c r="T4292" i="53"/>
  <c r="U4287" i="53"/>
  <c r="T4287" i="53"/>
  <c r="U4283" i="53"/>
  <c r="T4283" i="53"/>
  <c r="U4280" i="53"/>
  <c r="T4280" i="53"/>
  <c r="U4278" i="53"/>
  <c r="T4278" i="53"/>
  <c r="U4275" i="53"/>
  <c r="T4275" i="53"/>
  <c r="U4268" i="53"/>
  <c r="U4267" i="53" s="1"/>
  <c r="T4268" i="53"/>
  <c r="T4267" i="53" s="1"/>
  <c r="U4266" i="53"/>
  <c r="U4265" i="53" s="1"/>
  <c r="U4264" i="53" s="1"/>
  <c r="T4265" i="53"/>
  <c r="T4264" i="53" s="1"/>
  <c r="U4263" i="53"/>
  <c r="U4262" i="53"/>
  <c r="U4261" i="53"/>
  <c r="T4260" i="53"/>
  <c r="U4259" i="53"/>
  <c r="U4258" i="53"/>
  <c r="U4257" i="53"/>
  <c r="U4256" i="53"/>
  <c r="U4255" i="53"/>
  <c r="U4254" i="53"/>
  <c r="T4253" i="53"/>
  <c r="U4251" i="53"/>
  <c r="U4250" i="53"/>
  <c r="U4249" i="53"/>
  <c r="U4247" i="53"/>
  <c r="U4246" i="53"/>
  <c r="T4245" i="53"/>
  <c r="U4243" i="53"/>
  <c r="U4242" i="53" s="1"/>
  <c r="T4242" i="53"/>
  <c r="U4241" i="53"/>
  <c r="U4240" i="53" s="1"/>
  <c r="T4240" i="53"/>
  <c r="U4239" i="53"/>
  <c r="U4238" i="53"/>
  <c r="T4237" i="53"/>
  <c r="U4114" i="53"/>
  <c r="T4114" i="53"/>
  <c r="U4112" i="53"/>
  <c r="T4112" i="53"/>
  <c r="U4108" i="53"/>
  <c r="T4108" i="53"/>
  <c r="U4106" i="53"/>
  <c r="T4106" i="53"/>
  <c r="U4103" i="53"/>
  <c r="T4103" i="53"/>
  <c r="U4101" i="53"/>
  <c r="T4101" i="53"/>
  <c r="U4098" i="53"/>
  <c r="T4098" i="53"/>
  <c r="U4096" i="53"/>
  <c r="T4096" i="53"/>
  <c r="U4092" i="53"/>
  <c r="T4092" i="53"/>
  <c r="U4090" i="53"/>
  <c r="T4090" i="53"/>
  <c r="U4087" i="53"/>
  <c r="T4087" i="53"/>
  <c r="U4085" i="53"/>
  <c r="T4085" i="53"/>
  <c r="U4082" i="53"/>
  <c r="T4082" i="53"/>
  <c r="U4080" i="53"/>
  <c r="T4080" i="53"/>
  <c r="U4076" i="53"/>
  <c r="T4076" i="53"/>
  <c r="U4074" i="53"/>
  <c r="T4074" i="53"/>
  <c r="U4071" i="53"/>
  <c r="T4071" i="53"/>
  <c r="U4069" i="53"/>
  <c r="T4069" i="53"/>
  <c r="U4065" i="53"/>
  <c r="U4064" i="53" s="1"/>
  <c r="T4065" i="53"/>
  <c r="T4064" i="53" s="1"/>
  <c r="U4062" i="53"/>
  <c r="T4062" i="53"/>
  <c r="U4060" i="53"/>
  <c r="T4060" i="53"/>
  <c r="U4057" i="53"/>
  <c r="U4056" i="53" s="1"/>
  <c r="T4057" i="53"/>
  <c r="T4056" i="53" s="1"/>
  <c r="U4054" i="53"/>
  <c r="T4054" i="53"/>
  <c r="U4052" i="53"/>
  <c r="T4052" i="53"/>
  <c r="U4048" i="53"/>
  <c r="T4048" i="53"/>
  <c r="U4046" i="53"/>
  <c r="T4046" i="53"/>
  <c r="U4041" i="53"/>
  <c r="T4041" i="53"/>
  <c r="U4038" i="53"/>
  <c r="T4038" i="53"/>
  <c r="U4035" i="53"/>
  <c r="U4034" i="53" s="1"/>
  <c r="T4035" i="53"/>
  <c r="T4034" i="53" s="1"/>
  <c r="U4032" i="53"/>
  <c r="U4031" i="53" s="1"/>
  <c r="T4032" i="53"/>
  <c r="T4031" i="53" s="1"/>
  <c r="U4030" i="53"/>
  <c r="U4029" i="53" s="1"/>
  <c r="U4028" i="53" s="1"/>
  <c r="T4029" i="53"/>
  <c r="T4028" i="53" s="1"/>
  <c r="U4025" i="53"/>
  <c r="U4024" i="53" s="1"/>
  <c r="T4025" i="53"/>
  <c r="T4024" i="53" s="1"/>
  <c r="U4017" i="53"/>
  <c r="U4016" i="53" s="1"/>
  <c r="T4017" i="53"/>
  <c r="T4016" i="53" s="1"/>
  <c r="U4008" i="53"/>
  <c r="T4008" i="53"/>
  <c r="U3999" i="53"/>
  <c r="T3999" i="53"/>
  <c r="U3994" i="53"/>
  <c r="T3994" i="53"/>
  <c r="U3989" i="53"/>
  <c r="T3989" i="53"/>
  <c r="U3986" i="53"/>
  <c r="T3986" i="53"/>
  <c r="U3984" i="53"/>
  <c r="T3984" i="53"/>
  <c r="U3981" i="53"/>
  <c r="T3981" i="53"/>
  <c r="U3973" i="53"/>
  <c r="T3973" i="53"/>
  <c r="U3971" i="53"/>
  <c r="T3971" i="53"/>
  <c r="U3967" i="53"/>
  <c r="T3967" i="53"/>
  <c r="U3963" i="53"/>
  <c r="T3963" i="53"/>
  <c r="U3960" i="53"/>
  <c r="T3960" i="53"/>
  <c r="U3956" i="53"/>
  <c r="T3956" i="53"/>
  <c r="U3953" i="53"/>
  <c r="T3953" i="53"/>
  <c r="U3951" i="53"/>
  <c r="T3951" i="53"/>
  <c r="U3947" i="53"/>
  <c r="T3947" i="53"/>
  <c r="U3943" i="53"/>
  <c r="T3943" i="53"/>
  <c r="U3940" i="53"/>
  <c r="T3940" i="53"/>
  <c r="U3938" i="53"/>
  <c r="T3938" i="53"/>
  <c r="U3932" i="53"/>
  <c r="T3932" i="53"/>
  <c r="U3930" i="53"/>
  <c r="T3930" i="53"/>
  <c r="U3926" i="53"/>
  <c r="T3926" i="53"/>
  <c r="U3922" i="53"/>
  <c r="T3922" i="53"/>
  <c r="U3919" i="53"/>
  <c r="T3919" i="53"/>
  <c r="U3915" i="53"/>
  <c r="T3915" i="53"/>
  <c r="T3914" i="53" s="1"/>
  <c r="U3911" i="53"/>
  <c r="U3910" i="53" s="1"/>
  <c r="T3911" i="53"/>
  <c r="T3910" i="53" s="1"/>
  <c r="U3908" i="53"/>
  <c r="U3907" i="53" s="1"/>
  <c r="T3908" i="53"/>
  <c r="T3907" i="53" s="1"/>
  <c r="U3904" i="53"/>
  <c r="U3903" i="53" s="1"/>
  <c r="T3904" i="53"/>
  <c r="T3903" i="53" s="1"/>
  <c r="U3900" i="53"/>
  <c r="T3900" i="53"/>
  <c r="U3898" i="53"/>
  <c r="T3898" i="53"/>
  <c r="U3895" i="53"/>
  <c r="T3895" i="53"/>
  <c r="U3892" i="53"/>
  <c r="T3892" i="53"/>
  <c r="U3890" i="53"/>
  <c r="T3890" i="53"/>
  <c r="U3888" i="53"/>
  <c r="T3888" i="53"/>
  <c r="U3885" i="53"/>
  <c r="U3884" i="53" s="1"/>
  <c r="T3885" i="53"/>
  <c r="T3884" i="53" s="1"/>
  <c r="U3881" i="53"/>
  <c r="T3881" i="53"/>
  <c r="U3879" i="53"/>
  <c r="T3879" i="53"/>
  <c r="U3876" i="53"/>
  <c r="T3876" i="53"/>
  <c r="U3873" i="53"/>
  <c r="T3873" i="53"/>
  <c r="U3871" i="53"/>
  <c r="T3871" i="53"/>
  <c r="U3869" i="53"/>
  <c r="T3869" i="53"/>
  <c r="U3865" i="53"/>
  <c r="U3864" i="53" s="1"/>
  <c r="T3865" i="53"/>
  <c r="T3864" i="53" s="1"/>
  <c r="U3862" i="53"/>
  <c r="T3862" i="53"/>
  <c r="U3859" i="53"/>
  <c r="T3859" i="53"/>
  <c r="U3856" i="53"/>
  <c r="T3856" i="53"/>
  <c r="U3854" i="53"/>
  <c r="T3854" i="53"/>
  <c r="U3852" i="53"/>
  <c r="T3852" i="53"/>
  <c r="U3849" i="53"/>
  <c r="U3848" i="53" s="1"/>
  <c r="T3849" i="53"/>
  <c r="T3848" i="53" s="1"/>
  <c r="U3846" i="53"/>
  <c r="T3846" i="53"/>
  <c r="U3843" i="53"/>
  <c r="T3843" i="53"/>
  <c r="U3840" i="53"/>
  <c r="T3840" i="53"/>
  <c r="U3838" i="53"/>
  <c r="T3838" i="53"/>
  <c r="U3836" i="53"/>
  <c r="T3836" i="53"/>
  <c r="U3832" i="53"/>
  <c r="U3831" i="53" s="1"/>
  <c r="T3832" i="53"/>
  <c r="T3831" i="53" s="1"/>
  <c r="U3829" i="53"/>
  <c r="U3828" i="53" s="1"/>
  <c r="T3829" i="53"/>
  <c r="T3828" i="53" s="1"/>
  <c r="U3826" i="53"/>
  <c r="U3825" i="53" s="1"/>
  <c r="T3826" i="53"/>
  <c r="T3825" i="53" s="1"/>
  <c r="U3824" i="53"/>
  <c r="U3823" i="53" s="1"/>
  <c r="U3822" i="53" s="1"/>
  <c r="T3823" i="53"/>
  <c r="T3822" i="53" s="1"/>
  <c r="U3819" i="53"/>
  <c r="U3818" i="53" s="1"/>
  <c r="T3819" i="53"/>
  <c r="T3818" i="53" s="1"/>
  <c r="U3816" i="53"/>
  <c r="U3815" i="53" s="1"/>
  <c r="T3816" i="53"/>
  <c r="T3815" i="53" s="1"/>
  <c r="U3810" i="53"/>
  <c r="T3810" i="53"/>
  <c r="U3808" i="53"/>
  <c r="T3808" i="53"/>
  <c r="U3806" i="53"/>
  <c r="T3806" i="53"/>
  <c r="U3801" i="53"/>
  <c r="T3801" i="53"/>
  <c r="U3795" i="53"/>
  <c r="U3794" i="53" s="1"/>
  <c r="T3795" i="53"/>
  <c r="T3794" i="53" s="1"/>
  <c r="U3791" i="53"/>
  <c r="U3790" i="53" s="1"/>
  <c r="T3791" i="53"/>
  <c r="T3790" i="53" s="1"/>
  <c r="U3787" i="53"/>
  <c r="T3787" i="53"/>
  <c r="U3780" i="53"/>
  <c r="T3780" i="53"/>
  <c r="U3778" i="53"/>
  <c r="T3778" i="53"/>
  <c r="U3772" i="53"/>
  <c r="U3771" i="53" s="1"/>
  <c r="T3772" i="53"/>
  <c r="T3771" i="53" s="1"/>
  <c r="U3763" i="53"/>
  <c r="T3763" i="53"/>
  <c r="U3761" i="53"/>
  <c r="T3761" i="53"/>
  <c r="U3751" i="53"/>
  <c r="T3751" i="53"/>
  <c r="U3739" i="53"/>
  <c r="T3739" i="53"/>
  <c r="U3736" i="53"/>
  <c r="T3736" i="53"/>
  <c r="U3734" i="53"/>
  <c r="T3734" i="53"/>
  <c r="U3730" i="53"/>
  <c r="T3730" i="53"/>
  <c r="U3727" i="53"/>
  <c r="U3726" i="53" s="1"/>
  <c r="T3727" i="53"/>
  <c r="T3726" i="53" s="1"/>
  <c r="U3711" i="53"/>
  <c r="U3710" i="53" s="1"/>
  <c r="T3711" i="53"/>
  <c r="T3710" i="53" s="1"/>
  <c r="U3708" i="53"/>
  <c r="T3708" i="53"/>
  <c r="U3706" i="53"/>
  <c r="T3706" i="53"/>
  <c r="U3704" i="53"/>
  <c r="U3701" i="53"/>
  <c r="U3700" i="53" s="1"/>
  <c r="T3701" i="53"/>
  <c r="T3700" i="53" s="1"/>
  <c r="U3698" i="53"/>
  <c r="T3698" i="53"/>
  <c r="U3696" i="53"/>
  <c r="T3696" i="53"/>
  <c r="U3694" i="53"/>
  <c r="T3694" i="53"/>
  <c r="U3690" i="53"/>
  <c r="U3689" i="53" s="1"/>
  <c r="T3690" i="53"/>
  <c r="T3689" i="53" s="1"/>
  <c r="U3687" i="53"/>
  <c r="T3687" i="53"/>
  <c r="U3684" i="53"/>
  <c r="T3684" i="53"/>
  <c r="U3682" i="53"/>
  <c r="T3682" i="53"/>
  <c r="U3679" i="53"/>
  <c r="T3679" i="53"/>
  <c r="U3676" i="53"/>
  <c r="T3676" i="53"/>
  <c r="U3674" i="53"/>
  <c r="T3674" i="53"/>
  <c r="U3672" i="53"/>
  <c r="T3672" i="53"/>
  <c r="U3669" i="53"/>
  <c r="U3668" i="53" s="1"/>
  <c r="T3669" i="53"/>
  <c r="T3668" i="53" s="1"/>
  <c r="U3666" i="53"/>
  <c r="T3666" i="53"/>
  <c r="U3663" i="53"/>
  <c r="T3663" i="53"/>
  <c r="U3661" i="53"/>
  <c r="T3661" i="53"/>
  <c r="U3658" i="53"/>
  <c r="T3658" i="53"/>
  <c r="U3655" i="53"/>
  <c r="T3655" i="53"/>
  <c r="U3653" i="53"/>
  <c r="T3653" i="53"/>
  <c r="U3651" i="53"/>
  <c r="T3651" i="53"/>
  <c r="U3647" i="53"/>
  <c r="T3647" i="53"/>
  <c r="U3645" i="53"/>
  <c r="T3645" i="53"/>
  <c r="U3642" i="53"/>
  <c r="T3642" i="53"/>
  <c r="U3639" i="53"/>
  <c r="T3639" i="53"/>
  <c r="U3636" i="53"/>
  <c r="T3636" i="53"/>
  <c r="U3634" i="53"/>
  <c r="T3634" i="53"/>
  <c r="U3631" i="53"/>
  <c r="T3631" i="53"/>
  <c r="U3629" i="53"/>
  <c r="T3629" i="53"/>
  <c r="U3626" i="53"/>
  <c r="T3626" i="53"/>
  <c r="U3623" i="53"/>
  <c r="T3623" i="53"/>
  <c r="U3620" i="53"/>
  <c r="T3620" i="53"/>
  <c r="U3618" i="53"/>
  <c r="T3618" i="53"/>
  <c r="U3615" i="53"/>
  <c r="T3615" i="53"/>
  <c r="U3613" i="53"/>
  <c r="T3613" i="53"/>
  <c r="U3610" i="53"/>
  <c r="T3610" i="53"/>
  <c r="U3607" i="53"/>
  <c r="T3607" i="53"/>
  <c r="U3604" i="53"/>
  <c r="T3604" i="53"/>
  <c r="U3602" i="53"/>
  <c r="T3602" i="53"/>
  <c r="U3598" i="53"/>
  <c r="T3598" i="53"/>
  <c r="U3596" i="53"/>
  <c r="T3596" i="53"/>
  <c r="U3593" i="53"/>
  <c r="T3593" i="53"/>
  <c r="U3590" i="53"/>
  <c r="T3590" i="53"/>
  <c r="U3587" i="53"/>
  <c r="U3585" i="53"/>
  <c r="T3585" i="53"/>
  <c r="U3583" i="53"/>
  <c r="T3583" i="53"/>
  <c r="U3581" i="53"/>
  <c r="U3580" i="53" s="1"/>
  <c r="T3580" i="53"/>
  <c r="U3579" i="53"/>
  <c r="U3578" i="53" s="1"/>
  <c r="T3578" i="53"/>
  <c r="U3576" i="53"/>
  <c r="U3575" i="53" s="1"/>
  <c r="T3575" i="53"/>
  <c r="U3574" i="53"/>
  <c r="U3573" i="53"/>
  <c r="T3572" i="53"/>
  <c r="U3570" i="53"/>
  <c r="U3569" i="53" s="1"/>
  <c r="T3569" i="53"/>
  <c r="U3568" i="53"/>
  <c r="U3567" i="53" s="1"/>
  <c r="T3567" i="53"/>
  <c r="U3566" i="53"/>
  <c r="U3565" i="53" s="1"/>
  <c r="U3560" i="53"/>
  <c r="T3560" i="53"/>
  <c r="U3558" i="53"/>
  <c r="T3558" i="53"/>
  <c r="U3555" i="53"/>
  <c r="T3555" i="53"/>
  <c r="U3550" i="53"/>
  <c r="T3550" i="53"/>
  <c r="U3548" i="53"/>
  <c r="T3548" i="53"/>
  <c r="U3545" i="53"/>
  <c r="T3545" i="53"/>
  <c r="U3543" i="53"/>
  <c r="T3543" i="53"/>
  <c r="U3541" i="53"/>
  <c r="T3541" i="53"/>
  <c r="U3539" i="53"/>
  <c r="U3538" i="53"/>
  <c r="T3537" i="53"/>
  <c r="U3536" i="53"/>
  <c r="U3535" i="53" s="1"/>
  <c r="T3535" i="53"/>
  <c r="U3533" i="53"/>
  <c r="U3532" i="53"/>
  <c r="U3531" i="53"/>
  <c r="T3530" i="53"/>
  <c r="T3529" i="53" s="1"/>
  <c r="U3526" i="53"/>
  <c r="U3525" i="53" s="1"/>
  <c r="T3526" i="53"/>
  <c r="T3525" i="53" s="1"/>
  <c r="U3523" i="53"/>
  <c r="T3523" i="53"/>
  <c r="U3521" i="53"/>
  <c r="T3521" i="53"/>
  <c r="U3519" i="53"/>
  <c r="T3519" i="53"/>
  <c r="U3517" i="53"/>
  <c r="U3516" i="53" s="1"/>
  <c r="U3515" i="53" s="1"/>
  <c r="T3516" i="53"/>
  <c r="T3515" i="53" s="1"/>
  <c r="U3514" i="53"/>
  <c r="U3513" i="53" s="1"/>
  <c r="T3513" i="53"/>
  <c r="U3512" i="53"/>
  <c r="U3511" i="53" s="1"/>
  <c r="T3511" i="53"/>
  <c r="U3510" i="53"/>
  <c r="U3509" i="53" s="1"/>
  <c r="T3509" i="53"/>
  <c r="U3505" i="53"/>
  <c r="U3504" i="53" s="1"/>
  <c r="T3505" i="53"/>
  <c r="T3504" i="53" s="1"/>
  <c r="U3502" i="53"/>
  <c r="U3501" i="53" s="1"/>
  <c r="T3502" i="53"/>
  <c r="T3501" i="53" s="1"/>
  <c r="U3498" i="53"/>
  <c r="U3497" i="53" s="1"/>
  <c r="T3498" i="53"/>
  <c r="T3497" i="53" s="1"/>
  <c r="U3495" i="53"/>
  <c r="T3495" i="53"/>
  <c r="U3492" i="53"/>
  <c r="T3492" i="53"/>
  <c r="U3490" i="53"/>
  <c r="T3490" i="53"/>
  <c r="U3486" i="53"/>
  <c r="T3486" i="53"/>
  <c r="U3483" i="53"/>
  <c r="T3483" i="53"/>
  <c r="U3481" i="53"/>
  <c r="T3481" i="53"/>
  <c r="U3479" i="53"/>
  <c r="T3479" i="53"/>
  <c r="U3473" i="53"/>
  <c r="U3472" i="53" s="1"/>
  <c r="T3473" i="53"/>
  <c r="T3472" i="53" s="1"/>
  <c r="U3470" i="53"/>
  <c r="T3470" i="53"/>
  <c r="U3467" i="53"/>
  <c r="T3467" i="53"/>
  <c r="U3464" i="53"/>
  <c r="T3464" i="53"/>
  <c r="U3461" i="53"/>
  <c r="T3461" i="53"/>
  <c r="U3459" i="53"/>
  <c r="T3459" i="53"/>
  <c r="U3457" i="53"/>
  <c r="T3457" i="53"/>
  <c r="U3453" i="53"/>
  <c r="U3452" i="53" s="1"/>
  <c r="T3453" i="53"/>
  <c r="T3452" i="53" s="1"/>
  <c r="U3450" i="53"/>
  <c r="T3450" i="53"/>
  <c r="U3447" i="53"/>
  <c r="T3447" i="53"/>
  <c r="U3445" i="53"/>
  <c r="T3445" i="53"/>
  <c r="U3441" i="53"/>
  <c r="T3441" i="53"/>
  <c r="U3438" i="53"/>
  <c r="T3438" i="53"/>
  <c r="U3436" i="53"/>
  <c r="T3436" i="53"/>
  <c r="U3434" i="53"/>
  <c r="T3434" i="53"/>
  <c r="U3431" i="53"/>
  <c r="U3430" i="53" s="1"/>
  <c r="T3431" i="53"/>
  <c r="T3430" i="53" s="1"/>
  <c r="U3428" i="53"/>
  <c r="T3428" i="53"/>
  <c r="U3424" i="53"/>
  <c r="T3424" i="53"/>
  <c r="U3422" i="53"/>
  <c r="T3422" i="53"/>
  <c r="U3419" i="53"/>
  <c r="T3419" i="53"/>
  <c r="U3416" i="53"/>
  <c r="T3416" i="53"/>
  <c r="U3414" i="53"/>
  <c r="T3414" i="53"/>
  <c r="U3412" i="53"/>
  <c r="T3412" i="53"/>
  <c r="U3408" i="53"/>
  <c r="U3407" i="53" s="1"/>
  <c r="T3408" i="53"/>
  <c r="T3407" i="53" s="1"/>
  <c r="U3405" i="53"/>
  <c r="U3404" i="53" s="1"/>
  <c r="T3405" i="53"/>
  <c r="T3404" i="53" s="1"/>
  <c r="U3402" i="53"/>
  <c r="U3401" i="53" s="1"/>
  <c r="T3401" i="53"/>
  <c r="U3398" i="53"/>
  <c r="T3398" i="53"/>
  <c r="U3396" i="53"/>
  <c r="T3396" i="53"/>
  <c r="U3394" i="53"/>
  <c r="T3394" i="53"/>
  <c r="U3392" i="53"/>
  <c r="T3392" i="53"/>
  <c r="U3389" i="53"/>
  <c r="U3388" i="53" s="1"/>
  <c r="T3389" i="53"/>
  <c r="T3388" i="53" s="1"/>
  <c r="U3378" i="53"/>
  <c r="T3378" i="53"/>
  <c r="U3374" i="53"/>
  <c r="T3374" i="53"/>
  <c r="U3367" i="53"/>
  <c r="T3367" i="53"/>
  <c r="U3363" i="53"/>
  <c r="T3363" i="53"/>
  <c r="U3361" i="53"/>
  <c r="U3360" i="53" s="1"/>
  <c r="U3359" i="53" s="1"/>
  <c r="T3359" i="53"/>
  <c r="U3353" i="53"/>
  <c r="U3352" i="53" s="1"/>
  <c r="T3353" i="53"/>
  <c r="T3352" i="53" s="1"/>
  <c r="U3348" i="53"/>
  <c r="U3347" i="53" s="1"/>
  <c r="T3348" i="53"/>
  <c r="T3347" i="53" s="1"/>
  <c r="U3340" i="53"/>
  <c r="T3340" i="53"/>
  <c r="U3338" i="53"/>
  <c r="T3338" i="53"/>
  <c r="U3329" i="53"/>
  <c r="T3329" i="53"/>
  <c r="U3322" i="53"/>
  <c r="T3322" i="53"/>
  <c r="U3317" i="53"/>
  <c r="T3317" i="53"/>
  <c r="U3314" i="53"/>
  <c r="T3314" i="53"/>
  <c r="U3312" i="53"/>
  <c r="T3312" i="53"/>
  <c r="U3307" i="53"/>
  <c r="U3304" i="53"/>
  <c r="U3303" i="53" s="1"/>
  <c r="T3304" i="53"/>
  <c r="T3303" i="53" s="1"/>
  <c r="U3294" i="53"/>
  <c r="T3294" i="53"/>
  <c r="U3292" i="53"/>
  <c r="T3292" i="53"/>
  <c r="U3289" i="53"/>
  <c r="T3289" i="53"/>
  <c r="U3287" i="53"/>
  <c r="T3287" i="53"/>
  <c r="U3263" i="53"/>
  <c r="T3263" i="53"/>
  <c r="U3261" i="53"/>
  <c r="T3261" i="53"/>
  <c r="U3259" i="53"/>
  <c r="T3259" i="53"/>
  <c r="U3256" i="53"/>
  <c r="T3256" i="53"/>
  <c r="U3254" i="53"/>
  <c r="T3254" i="53"/>
  <c r="U3250" i="53"/>
  <c r="U3249" i="53" s="1"/>
  <c r="T3250" i="53"/>
  <c r="T3249" i="53" s="1"/>
  <c r="U3245" i="53"/>
  <c r="T3245" i="53"/>
  <c r="U3243" i="53"/>
  <c r="T3243" i="53"/>
  <c r="U3241" i="53"/>
  <c r="T3241" i="53"/>
  <c r="U3238" i="53"/>
  <c r="T3238" i="53"/>
  <c r="U3236" i="53"/>
  <c r="T3236" i="53"/>
  <c r="U3233" i="53"/>
  <c r="U3232" i="53" s="1"/>
  <c r="T3233" i="53"/>
  <c r="T3232" i="53" s="1"/>
  <c r="U3228" i="53"/>
  <c r="T3228" i="53"/>
  <c r="U3226" i="53"/>
  <c r="T3226" i="53"/>
  <c r="U3224" i="53"/>
  <c r="T3224" i="53"/>
  <c r="U3221" i="53"/>
  <c r="T3221" i="53"/>
  <c r="U3219" i="53"/>
  <c r="T3219" i="53"/>
  <c r="U3215" i="53"/>
  <c r="U3214" i="53" s="1"/>
  <c r="T3215" i="53"/>
  <c r="T3214" i="53" s="1"/>
  <c r="U3211" i="53"/>
  <c r="T3211" i="53"/>
  <c r="U3209" i="53"/>
  <c r="T3209" i="53"/>
  <c r="U3207" i="53"/>
  <c r="T3207" i="53"/>
  <c r="U3204" i="53"/>
  <c r="T3204" i="53"/>
  <c r="U3202" i="53"/>
  <c r="T3202" i="53"/>
  <c r="U3199" i="53"/>
  <c r="U3198" i="53" s="1"/>
  <c r="T3199" i="53"/>
  <c r="T3198" i="53" s="1"/>
  <c r="U3195" i="53"/>
  <c r="T3195" i="53"/>
  <c r="U3193" i="53"/>
  <c r="T3193" i="53"/>
  <c r="U3191" i="53"/>
  <c r="T3191" i="53"/>
  <c r="U3188" i="53"/>
  <c r="T3188" i="53"/>
  <c r="U3186" i="53"/>
  <c r="T3186" i="53"/>
  <c r="U3182" i="53"/>
  <c r="U3181" i="53" s="1"/>
  <c r="T3182" i="53"/>
  <c r="T3181" i="53" s="1"/>
  <c r="U3178" i="53"/>
  <c r="U3177" i="53" s="1"/>
  <c r="T3178" i="53"/>
  <c r="T3177" i="53" s="1"/>
  <c r="U3175" i="53"/>
  <c r="T3175" i="53"/>
  <c r="U3173" i="53"/>
  <c r="T3173" i="53"/>
  <c r="U3170" i="53"/>
  <c r="T3170" i="53"/>
  <c r="U3168" i="53"/>
  <c r="T3168" i="53"/>
  <c r="U3166" i="53"/>
  <c r="U3165" i="53" s="1"/>
  <c r="U3164" i="53" s="1"/>
  <c r="T3165" i="53"/>
  <c r="T3164" i="53" s="1"/>
  <c r="U3163" i="53"/>
  <c r="U3162" i="53"/>
  <c r="T3161" i="53"/>
  <c r="T3160" i="53" s="1"/>
  <c r="U3159" i="53"/>
  <c r="U3158" i="53" s="1"/>
  <c r="T3158" i="53"/>
  <c r="U3157" i="53"/>
  <c r="U3156" i="53" s="1"/>
  <c r="T3156" i="53"/>
  <c r="U3154" i="53"/>
  <c r="U3153" i="53" s="1"/>
  <c r="U3152" i="53" s="1"/>
  <c r="T3153" i="53"/>
  <c r="T3152" i="53" s="1"/>
  <c r="U3151" i="53"/>
  <c r="U3149" i="53" s="1"/>
  <c r="T3148" i="53"/>
  <c r="U3145" i="53"/>
  <c r="U3144" i="53" s="1"/>
  <c r="T3145" i="53"/>
  <c r="T3144" i="53" s="1"/>
  <c r="U3143" i="53"/>
  <c r="U3142" i="53" s="1"/>
  <c r="U3141" i="53" s="1"/>
  <c r="T3142" i="53"/>
  <c r="T3141" i="53" s="1"/>
  <c r="U3138" i="53"/>
  <c r="T3138" i="53"/>
  <c r="U3136" i="53"/>
  <c r="T3136" i="53"/>
  <c r="U3133" i="53"/>
  <c r="T3133" i="53"/>
  <c r="U3131" i="53"/>
  <c r="T3131" i="53"/>
  <c r="U3129" i="53"/>
  <c r="T3129" i="53"/>
  <c r="U3127" i="53"/>
  <c r="T3127" i="53"/>
  <c r="U3123" i="53"/>
  <c r="T3123" i="53"/>
  <c r="U3119" i="53"/>
  <c r="T3119" i="53"/>
  <c r="U3116" i="53"/>
  <c r="U3115" i="53" s="1"/>
  <c r="T3116" i="53"/>
  <c r="T3115" i="53" s="1"/>
  <c r="U3113" i="53"/>
  <c r="U3112" i="53" s="1"/>
  <c r="T3113" i="53"/>
  <c r="T3112" i="53" s="1"/>
  <c r="U3109" i="53"/>
  <c r="U3108" i="53" s="1"/>
  <c r="T3109" i="53"/>
  <c r="T3108" i="53" s="1"/>
  <c r="U3103" i="53"/>
  <c r="U3102" i="53" s="1"/>
  <c r="T3103" i="53"/>
  <c r="T3102" i="53" s="1"/>
  <c r="U3095" i="53"/>
  <c r="T3095" i="53"/>
  <c r="U3093" i="53"/>
  <c r="T3093" i="53"/>
  <c r="U3083" i="53"/>
  <c r="T3083" i="53"/>
  <c r="U3077" i="53"/>
  <c r="T3077" i="53"/>
  <c r="U3072" i="53"/>
  <c r="T3072" i="53"/>
  <c r="U3069" i="53"/>
  <c r="T3069" i="53"/>
  <c r="U3067" i="53"/>
  <c r="T3067" i="53"/>
  <c r="U3062" i="53"/>
  <c r="T3062" i="53"/>
  <c r="U3060" i="53"/>
  <c r="U3059" i="53" s="1"/>
  <c r="U3058" i="53" s="1"/>
  <c r="T3059" i="53"/>
  <c r="T3058" i="53" s="1"/>
  <c r="U3054" i="53"/>
  <c r="T3054" i="53"/>
  <c r="U3052" i="53"/>
  <c r="T3052" i="53"/>
  <c r="U3048" i="53"/>
  <c r="T3048" i="53"/>
  <c r="U3046" i="53"/>
  <c r="T3046" i="53"/>
  <c r="U3043" i="53"/>
  <c r="T3043" i="53"/>
  <c r="U3041" i="53"/>
  <c r="T3041" i="53"/>
  <c r="U3038" i="53"/>
  <c r="T3038" i="53"/>
  <c r="U3036" i="53"/>
  <c r="T3036" i="53"/>
  <c r="U3032" i="53"/>
  <c r="T3032" i="53"/>
  <c r="U3030" i="53"/>
  <c r="T3030" i="53"/>
  <c r="U3027" i="53"/>
  <c r="T3027" i="53"/>
  <c r="U3025" i="53"/>
  <c r="U3022" i="53"/>
  <c r="T3022" i="53"/>
  <c r="U3020" i="53"/>
  <c r="T3020" i="53"/>
  <c r="U3016" i="53"/>
  <c r="T3016" i="53"/>
  <c r="U3014" i="53"/>
  <c r="T3014" i="53"/>
  <c r="U3011" i="53"/>
  <c r="U3009" i="53"/>
  <c r="T3009" i="53"/>
  <c r="U3005" i="53"/>
  <c r="U3004" i="53" s="1"/>
  <c r="U3003" i="53" s="1"/>
  <c r="T3005" i="53"/>
  <c r="T3004" i="53" s="1"/>
  <c r="T3003" i="53" s="1"/>
  <c r="U3001" i="53"/>
  <c r="U3000" i="53" s="1"/>
  <c r="T3001" i="53"/>
  <c r="T3000" i="53" s="1"/>
  <c r="U2998" i="53"/>
  <c r="U2997" i="53" s="1"/>
  <c r="T2998" i="53"/>
  <c r="T2997" i="53" s="1"/>
  <c r="U2994" i="53"/>
  <c r="U2993" i="53" s="1"/>
  <c r="U2989" i="53" s="1"/>
  <c r="T2994" i="53"/>
  <c r="T2993" i="53" s="1"/>
  <c r="T2989" i="53" s="1"/>
  <c r="U2987" i="53"/>
  <c r="U2986" i="53" s="1"/>
  <c r="T2987" i="53"/>
  <c r="T2986" i="53" s="1"/>
  <c r="U2983" i="53"/>
  <c r="T2983" i="53"/>
  <c r="U2980" i="53"/>
  <c r="T2980" i="53"/>
  <c r="U2977" i="53"/>
  <c r="T2977" i="53"/>
  <c r="U2975" i="53"/>
  <c r="T2975" i="53"/>
  <c r="U2972" i="53"/>
  <c r="U2971" i="53" s="1"/>
  <c r="T2972" i="53"/>
  <c r="T2971" i="53" s="1"/>
  <c r="U2968" i="53"/>
  <c r="T2968" i="53"/>
  <c r="U2965" i="53"/>
  <c r="T2965" i="53"/>
  <c r="U2962" i="53"/>
  <c r="T2962" i="53"/>
  <c r="U2960" i="53"/>
  <c r="T2960" i="53"/>
  <c r="U2956" i="53"/>
  <c r="U2955" i="53" s="1"/>
  <c r="T2956" i="53"/>
  <c r="T2955" i="53" s="1"/>
  <c r="U2952" i="53"/>
  <c r="T2952" i="53"/>
  <c r="U2950" i="53"/>
  <c r="T2950" i="53"/>
  <c r="U2947" i="53"/>
  <c r="T2947" i="53"/>
  <c r="U2945" i="53"/>
  <c r="T2945" i="53"/>
  <c r="U2942" i="53"/>
  <c r="U2941" i="53" s="1"/>
  <c r="T2942" i="53"/>
  <c r="T2941" i="53" s="1"/>
  <c r="U2940" i="53"/>
  <c r="U2939" i="53" s="1"/>
  <c r="U2938" i="53" s="1"/>
  <c r="T2939" i="53"/>
  <c r="T2938" i="53" s="1"/>
  <c r="U2937" i="53"/>
  <c r="U2936" i="53"/>
  <c r="T2935" i="53"/>
  <c r="U2934" i="53"/>
  <c r="U2933" i="53" s="1"/>
  <c r="T2933" i="53"/>
  <c r="U2931" i="53"/>
  <c r="U2930" i="53" s="1"/>
  <c r="T2930" i="53"/>
  <c r="U2929" i="53"/>
  <c r="U2928" i="53" s="1"/>
  <c r="T2928" i="53"/>
  <c r="U2924" i="53"/>
  <c r="U2923" i="53" s="1"/>
  <c r="T2924" i="53"/>
  <c r="T2923" i="53" s="1"/>
  <c r="U2921" i="53"/>
  <c r="U2920" i="53" s="1"/>
  <c r="T2921" i="53"/>
  <c r="T2920" i="53" s="1"/>
  <c r="U2919" i="53"/>
  <c r="U2918" i="53" s="1"/>
  <c r="U2917" i="53" s="1"/>
  <c r="T2918" i="53"/>
  <c r="T2917" i="53" s="1"/>
  <c r="U2914" i="53"/>
  <c r="T2914" i="53"/>
  <c r="U2912" i="53"/>
  <c r="T2912" i="53"/>
  <c r="U2908" i="53"/>
  <c r="U2907" i="53" s="1"/>
  <c r="T2908" i="53"/>
  <c r="T2907" i="53" s="1"/>
  <c r="U2903" i="53"/>
  <c r="T2903" i="53"/>
  <c r="U2901" i="53"/>
  <c r="T2901" i="53"/>
  <c r="U2897" i="53"/>
  <c r="U2896" i="53" s="1"/>
  <c r="T2897" i="53"/>
  <c r="T2896" i="53" s="1"/>
  <c r="U2892" i="53"/>
  <c r="T2892" i="53"/>
  <c r="U2890" i="53"/>
  <c r="T2890" i="53"/>
  <c r="U2888" i="53"/>
  <c r="T2888" i="53"/>
  <c r="U2881" i="53"/>
  <c r="T2881" i="53"/>
  <c r="U2874" i="53"/>
  <c r="U2873" i="53" s="1"/>
  <c r="T2874" i="53"/>
  <c r="T2873" i="53" s="1"/>
  <c r="U2868" i="53"/>
  <c r="T2868" i="53"/>
  <c r="U2866" i="53"/>
  <c r="T2866" i="53"/>
  <c r="U2857" i="53"/>
  <c r="T2857" i="53"/>
  <c r="U2855" i="53"/>
  <c r="T2855" i="53"/>
  <c r="U2845" i="53"/>
  <c r="T2845" i="53"/>
  <c r="U2838" i="53"/>
  <c r="T2838" i="53"/>
  <c r="U2833" i="53"/>
  <c r="T2833" i="53"/>
  <c r="U2830" i="53"/>
  <c r="T2830" i="53"/>
  <c r="U2828" i="53"/>
  <c r="T2828" i="53"/>
  <c r="U2823" i="53"/>
  <c r="T2823" i="53"/>
  <c r="U2817" i="53"/>
  <c r="U2816" i="53" s="1"/>
  <c r="T2817" i="53"/>
  <c r="T2816" i="53" s="1"/>
  <c r="U2814" i="53"/>
  <c r="T2814" i="53"/>
  <c r="U2812" i="53"/>
  <c r="T2812" i="53"/>
  <c r="U2808" i="53"/>
  <c r="U2807" i="53" s="1"/>
  <c r="T2808" i="53"/>
  <c r="T2807" i="53" s="1"/>
  <c r="U2805" i="53"/>
  <c r="T2805" i="53"/>
  <c r="U2803" i="53"/>
  <c r="T2803" i="53"/>
  <c r="U2799" i="53"/>
  <c r="U2798" i="53" s="1"/>
  <c r="T2799" i="53"/>
  <c r="T2798" i="53" s="1"/>
  <c r="U2796" i="53"/>
  <c r="T2796" i="53"/>
  <c r="U2793" i="53"/>
  <c r="T2793" i="53"/>
  <c r="U2790" i="53"/>
  <c r="T2790" i="53"/>
  <c r="U2788" i="53"/>
  <c r="T2788" i="53"/>
  <c r="U2782" i="53"/>
  <c r="T2782" i="53"/>
  <c r="U2779" i="53"/>
  <c r="T2779" i="53"/>
  <c r="U2776" i="53"/>
  <c r="T2776" i="53"/>
  <c r="U2773" i="53"/>
  <c r="T2773" i="53"/>
  <c r="U2771" i="53"/>
  <c r="T2771" i="53"/>
  <c r="U2766" i="53"/>
  <c r="U2765" i="53" s="1"/>
  <c r="T2766" i="53"/>
  <c r="T2765" i="53" s="1"/>
  <c r="U2761" i="53"/>
  <c r="U2760" i="53" s="1"/>
  <c r="T2761" i="53"/>
  <c r="T2760" i="53" s="1"/>
  <c r="U2758" i="53"/>
  <c r="T2758" i="53"/>
  <c r="U2756" i="53"/>
  <c r="T2756" i="53"/>
  <c r="U2752" i="53"/>
  <c r="U2751" i="53" s="1"/>
  <c r="T2752" i="53"/>
  <c r="T2751" i="53" s="1"/>
  <c r="U2749" i="53"/>
  <c r="U2748" i="53" s="1"/>
  <c r="T2749" i="53"/>
  <c r="T2748" i="53" s="1"/>
  <c r="U2746" i="53"/>
  <c r="T2746" i="53"/>
  <c r="U2744" i="53"/>
  <c r="T2744" i="53"/>
  <c r="U2740" i="53"/>
  <c r="U2739" i="53" s="1"/>
  <c r="T2740" i="53"/>
  <c r="T2739" i="53" s="1"/>
  <c r="U2735" i="53"/>
  <c r="U2734" i="53" s="1"/>
  <c r="T2735" i="53"/>
  <c r="T2734" i="53" s="1"/>
  <c r="U2732" i="53"/>
  <c r="T2732" i="53"/>
  <c r="U2730" i="53"/>
  <c r="T2730" i="53"/>
  <c r="U2726" i="53"/>
  <c r="U2725" i="53" s="1"/>
  <c r="T2726" i="53"/>
  <c r="T2725" i="53" s="1"/>
  <c r="U2724" i="53"/>
  <c r="U2723" i="53" s="1"/>
  <c r="U2722" i="53" s="1"/>
  <c r="T2723" i="53"/>
  <c r="T2722" i="53" s="1"/>
  <c r="U2718" i="53"/>
  <c r="U2717" i="53" s="1"/>
  <c r="T2718" i="53"/>
  <c r="T2717" i="53" s="1"/>
  <c r="U2715" i="53"/>
  <c r="T2715" i="53"/>
  <c r="U2713" i="53"/>
  <c r="T2713" i="53"/>
  <c r="U2709" i="53"/>
  <c r="U2708" i="53" s="1"/>
  <c r="U2707" i="53" s="1"/>
  <c r="T2709" i="53"/>
  <c r="T2708" i="53" s="1"/>
  <c r="T2707" i="53" s="1"/>
  <c r="U2703" i="53"/>
  <c r="T2703" i="53"/>
  <c r="U2701" i="53"/>
  <c r="T2701" i="53"/>
  <c r="U2698" i="53"/>
  <c r="T2698" i="53"/>
  <c r="U2696" i="53"/>
  <c r="T2696" i="53"/>
  <c r="U2694" i="53"/>
  <c r="T2694" i="53"/>
  <c r="U2691" i="53"/>
  <c r="U2690" i="53" s="1"/>
  <c r="T2691" i="53"/>
  <c r="T2690" i="53" s="1"/>
  <c r="U2686" i="53"/>
  <c r="T2686" i="53"/>
  <c r="U2684" i="53"/>
  <c r="T2684" i="53"/>
  <c r="U2681" i="53"/>
  <c r="T2681" i="53"/>
  <c r="U2679" i="53"/>
  <c r="T2679" i="53"/>
  <c r="U2677" i="53"/>
  <c r="T2677" i="53"/>
  <c r="U2672" i="53"/>
  <c r="T2672" i="53"/>
  <c r="U2670" i="53"/>
  <c r="T2670" i="53"/>
  <c r="U2667" i="53"/>
  <c r="T2667" i="53"/>
  <c r="U2665" i="53"/>
  <c r="T2665" i="53"/>
  <c r="U2663" i="53"/>
  <c r="T2663" i="53"/>
  <c r="U2660" i="53"/>
  <c r="U2659" i="53" s="1"/>
  <c r="U2658" i="53" s="1"/>
  <c r="T2659" i="53"/>
  <c r="T2658" i="53" s="1"/>
  <c r="U2657" i="53"/>
  <c r="U2656" i="53" s="1"/>
  <c r="U2655" i="53" s="1"/>
  <c r="T2656" i="53"/>
  <c r="T2655" i="53" s="1"/>
  <c r="U2653" i="53"/>
  <c r="U2652" i="53" s="1"/>
  <c r="T2653" i="53"/>
  <c r="T2652" i="53" s="1"/>
  <c r="U2649" i="53"/>
  <c r="U2648" i="53" s="1"/>
  <c r="T2649" i="53"/>
  <c r="T2648" i="53" s="1"/>
  <c r="U2646" i="53"/>
  <c r="U2645" i="53" s="1"/>
  <c r="T2646" i="53"/>
  <c r="T2645" i="53" s="1"/>
  <c r="U2643" i="53"/>
  <c r="U2642" i="53" s="1"/>
  <c r="T2643" i="53"/>
  <c r="T2642" i="53" s="1"/>
  <c r="U2640" i="53"/>
  <c r="U2639" i="53" s="1"/>
  <c r="T2640" i="53"/>
  <c r="T2639" i="53" s="1"/>
  <c r="U2637" i="53"/>
  <c r="U2636" i="53" s="1"/>
  <c r="T2637" i="53"/>
  <c r="T2636" i="53" s="1"/>
  <c r="U2633" i="53"/>
  <c r="U2632" i="53" s="1"/>
  <c r="T2633" i="53"/>
  <c r="T2632" i="53" s="1"/>
  <c r="U2629" i="53"/>
  <c r="U2628" i="53" s="1"/>
  <c r="T2629" i="53"/>
  <c r="T2628" i="53" s="1"/>
  <c r="U2626" i="53"/>
  <c r="U2625" i="53" s="1"/>
  <c r="T2626" i="53"/>
  <c r="T2625" i="53" s="1"/>
  <c r="U2623" i="53"/>
  <c r="U2622" i="53" s="1"/>
  <c r="T2623" i="53"/>
  <c r="T2622" i="53" s="1"/>
  <c r="U2619" i="53"/>
  <c r="U2618" i="53" s="1"/>
  <c r="T2619" i="53"/>
  <c r="T2618" i="53" s="1"/>
  <c r="U2616" i="53"/>
  <c r="U2615" i="53" s="1"/>
  <c r="T2616" i="53"/>
  <c r="T2615" i="53" s="1"/>
  <c r="U2613" i="53"/>
  <c r="U2612" i="53" s="1"/>
  <c r="T2613" i="53"/>
  <c r="T2612" i="53" s="1"/>
  <c r="U2611" i="53"/>
  <c r="U2610" i="53" s="1"/>
  <c r="U2609" i="53" s="1"/>
  <c r="T2610" i="53"/>
  <c r="T2609" i="53" s="1"/>
  <c r="U2606" i="53"/>
  <c r="U2605" i="53" s="1"/>
  <c r="T2606" i="53"/>
  <c r="T2605" i="53" s="1"/>
  <c r="U2603" i="53"/>
  <c r="U2602" i="53" s="1"/>
  <c r="T2603" i="53"/>
  <c r="T2602" i="53" s="1"/>
  <c r="U2599" i="53"/>
  <c r="T2599" i="53"/>
  <c r="U2597" i="53"/>
  <c r="T2597" i="53"/>
  <c r="U2594" i="53"/>
  <c r="U2593" i="53" s="1"/>
  <c r="T2594" i="53"/>
  <c r="T2593" i="53" s="1"/>
  <c r="U2591" i="53"/>
  <c r="U2590" i="53" s="1"/>
  <c r="T2591" i="53"/>
  <c r="T2590" i="53" s="1"/>
  <c r="U2588" i="53"/>
  <c r="U2587" i="53" s="1"/>
  <c r="T2588" i="53"/>
  <c r="T2587" i="53" s="1"/>
  <c r="U2585" i="53"/>
  <c r="T2585" i="53"/>
  <c r="U2583" i="53"/>
  <c r="T2583" i="53"/>
  <c r="U2581" i="53"/>
  <c r="T2581" i="53"/>
  <c r="U2577" i="53"/>
  <c r="T2577" i="53"/>
  <c r="U2575" i="53"/>
  <c r="T2575" i="53"/>
  <c r="U2569" i="53"/>
  <c r="T2569" i="53"/>
  <c r="U2565" i="53"/>
  <c r="T2565" i="53"/>
  <c r="U2561" i="53"/>
  <c r="U2560" i="53" s="1"/>
  <c r="T2561" i="53"/>
  <c r="T2560" i="53" s="1"/>
  <c r="U2558" i="53"/>
  <c r="U2557" i="53" s="1"/>
  <c r="T2558" i="53"/>
  <c r="T2557" i="53" s="1"/>
  <c r="U2555" i="53"/>
  <c r="U2554" i="53" s="1"/>
  <c r="T2555" i="53"/>
  <c r="T2554" i="53" s="1"/>
  <c r="U2549" i="53"/>
  <c r="U2548" i="53" s="1"/>
  <c r="T2549" i="53"/>
  <c r="T2548" i="53" s="1"/>
  <c r="U2540" i="53"/>
  <c r="T2540" i="53"/>
  <c r="U2538" i="53"/>
  <c r="T2538" i="53"/>
  <c r="U2522" i="53"/>
  <c r="T2522" i="53"/>
  <c r="U2517" i="53"/>
  <c r="T2517" i="53"/>
  <c r="U2514" i="53"/>
  <c r="T2514" i="53"/>
  <c r="U2512" i="53"/>
  <c r="T2512" i="53"/>
  <c r="U2508" i="53"/>
  <c r="T2508" i="53"/>
  <c r="U2499" i="53"/>
  <c r="U2498" i="53" s="1"/>
  <c r="T2499" i="53"/>
  <c r="T2498" i="53" s="1"/>
  <c r="U2493" i="53"/>
  <c r="U2492" i="53" s="1"/>
  <c r="T2493" i="53"/>
  <c r="T2492" i="53" s="1"/>
  <c r="U2490" i="53"/>
  <c r="U2489" i="53" s="1"/>
  <c r="T2490" i="53"/>
  <c r="T2489" i="53" s="1"/>
  <c r="U2487" i="53"/>
  <c r="T2487" i="53"/>
  <c r="U2485" i="53"/>
  <c r="T2485" i="53"/>
  <c r="U2483" i="53"/>
  <c r="T2483" i="53"/>
  <c r="U2481" i="53"/>
  <c r="T2481" i="53"/>
  <c r="U2478" i="53"/>
  <c r="T2478" i="53"/>
  <c r="U2476" i="53"/>
  <c r="T2476" i="53"/>
  <c r="U2471" i="53"/>
  <c r="T2471" i="53"/>
  <c r="U2469" i="53"/>
  <c r="T2469" i="53"/>
  <c r="U2465" i="53"/>
  <c r="T2465" i="53"/>
  <c r="U2463" i="53"/>
  <c r="T2463" i="53"/>
  <c r="U2458" i="53"/>
  <c r="U2457" i="53" s="1"/>
  <c r="T2458" i="53"/>
  <c r="T2457" i="53" s="1"/>
  <c r="U2455" i="53"/>
  <c r="U2454" i="53" s="1"/>
  <c r="T2455" i="53"/>
  <c r="T2454" i="53" s="1"/>
  <c r="U2449" i="53"/>
  <c r="U2448" i="53" s="1"/>
  <c r="T2449" i="53"/>
  <c r="T2448" i="53" s="1"/>
  <c r="U2440" i="53"/>
  <c r="T2440" i="53"/>
  <c r="U2438" i="53"/>
  <c r="T2438" i="53"/>
  <c r="U2428" i="53"/>
  <c r="T2428" i="53"/>
  <c r="U2422" i="53"/>
  <c r="T2422" i="53"/>
  <c r="U2418" i="53"/>
  <c r="T2418" i="53"/>
  <c r="U2415" i="53"/>
  <c r="T2415" i="53"/>
  <c r="U2413" i="53"/>
  <c r="T2413" i="53"/>
  <c r="U2409" i="53"/>
  <c r="T2409" i="53"/>
  <c r="U2405" i="53"/>
  <c r="U2404" i="53"/>
  <c r="T2403" i="53"/>
  <c r="T2402" i="53" s="1"/>
  <c r="U2401" i="53"/>
  <c r="U2400" i="53" s="1"/>
  <c r="U2399" i="53" s="1"/>
  <c r="T2400" i="53"/>
  <c r="T2399" i="53" s="1"/>
  <c r="U2398" i="53"/>
  <c r="U2397" i="53"/>
  <c r="T2396" i="53"/>
  <c r="U2395" i="53"/>
  <c r="U2394" i="53"/>
  <c r="T2393" i="53"/>
  <c r="U2388" i="53"/>
  <c r="U2387" i="53" s="1"/>
  <c r="T2388" i="53"/>
  <c r="T2387" i="53" s="1"/>
  <c r="U2385" i="53"/>
  <c r="U2384" i="53" s="1"/>
  <c r="T2385" i="53"/>
  <c r="T2384" i="53" s="1"/>
  <c r="U2381" i="53"/>
  <c r="T2381" i="53"/>
  <c r="U2374" i="53"/>
  <c r="T2374" i="53"/>
  <c r="U2371" i="53"/>
  <c r="U2370" i="53" s="1"/>
  <c r="T2371" i="53"/>
  <c r="T2370" i="53" s="1"/>
  <c r="U2367" i="53"/>
  <c r="T2367" i="53"/>
  <c r="U2365" i="53"/>
  <c r="T2365" i="53"/>
  <c r="U2362" i="53"/>
  <c r="U2361" i="53" s="1"/>
  <c r="T2362" i="53"/>
  <c r="T2361" i="53" s="1"/>
  <c r="U2359" i="53"/>
  <c r="U2358" i="53" s="1"/>
  <c r="T2359" i="53"/>
  <c r="T2358" i="53" s="1"/>
  <c r="U2353" i="53"/>
  <c r="U2352" i="53" s="1"/>
  <c r="T2353" i="53"/>
  <c r="T2352" i="53" s="1"/>
  <c r="U2344" i="53"/>
  <c r="T2344" i="53"/>
  <c r="U2334" i="53"/>
  <c r="T2334" i="53"/>
  <c r="U2327" i="53"/>
  <c r="T2327" i="53"/>
  <c r="U2323" i="53"/>
  <c r="T2323" i="53"/>
  <c r="U2321" i="53"/>
  <c r="U2320" i="53" s="1"/>
  <c r="T2320" i="53"/>
  <c r="U2319" i="53"/>
  <c r="U2318" i="53"/>
  <c r="T2317" i="53"/>
  <c r="U2316" i="53"/>
  <c r="U2315" i="53" s="1"/>
  <c r="T2315" i="53"/>
  <c r="U2314" i="53"/>
  <c r="U2313" i="53" s="1"/>
  <c r="T2313" i="53"/>
  <c r="U2311" i="53"/>
  <c r="U2310" i="53"/>
  <c r="T2309" i="53"/>
  <c r="U2308" i="53"/>
  <c r="U2307" i="53" s="1"/>
  <c r="T2307" i="53"/>
  <c r="U2306" i="53"/>
  <c r="U2305" i="53"/>
  <c r="T2304" i="53"/>
  <c r="U2299" i="53"/>
  <c r="U2298" i="53" s="1"/>
  <c r="T2299" i="53"/>
  <c r="T2298" i="53" s="1"/>
  <c r="U2296" i="53"/>
  <c r="U2295" i="53" s="1"/>
  <c r="T2296" i="53"/>
  <c r="T2295" i="53" s="1"/>
  <c r="U2293" i="53"/>
  <c r="T2293" i="53"/>
  <c r="U2288" i="53"/>
  <c r="T2288" i="53"/>
  <c r="U2285" i="53"/>
  <c r="U2284" i="53" s="1"/>
  <c r="T2285" i="53"/>
  <c r="T2284" i="53" s="1"/>
  <c r="U2281" i="53"/>
  <c r="U2280" i="53" s="1"/>
  <c r="T2281" i="53"/>
  <c r="T2280" i="53" s="1"/>
  <c r="U2276" i="53"/>
  <c r="U2275" i="53" s="1"/>
  <c r="T2276" i="53"/>
  <c r="T2275" i="53" s="1"/>
  <c r="U2268" i="53"/>
  <c r="T2268" i="53"/>
  <c r="U2266" i="53"/>
  <c r="T2266" i="53"/>
  <c r="U2256" i="53"/>
  <c r="T2256" i="53"/>
  <c r="U2250" i="53"/>
  <c r="T2250" i="53"/>
  <c r="U2246" i="53"/>
  <c r="T2246" i="53"/>
  <c r="U2243" i="53"/>
  <c r="T2243" i="53"/>
  <c r="U2241" i="53"/>
  <c r="T2241" i="53"/>
  <c r="U2237" i="53"/>
  <c r="T2237" i="53"/>
  <c r="U2234" i="53"/>
  <c r="U2233" i="53" s="1"/>
  <c r="T2234" i="53"/>
  <c r="T2233" i="53" s="1"/>
  <c r="U2230" i="53"/>
  <c r="T2230" i="53"/>
  <c r="U2225" i="53"/>
  <c r="T2225" i="53"/>
  <c r="U2223" i="53"/>
  <c r="T2223" i="53"/>
  <c r="U2220" i="53"/>
  <c r="T2220" i="53"/>
  <c r="U2218" i="53"/>
  <c r="T2218" i="53"/>
  <c r="U2214" i="53"/>
  <c r="U2213" i="53" s="1"/>
  <c r="T2213" i="53"/>
  <c r="U2212" i="53"/>
  <c r="U2211" i="53"/>
  <c r="U2210" i="53"/>
  <c r="T2209" i="53"/>
  <c r="U2205" i="53"/>
  <c r="U2204" i="53" s="1"/>
  <c r="T2205" i="53"/>
  <c r="T2204" i="53" s="1"/>
  <c r="U2203" i="53"/>
  <c r="U2202" i="53" s="1"/>
  <c r="U2201" i="53" s="1"/>
  <c r="T2202" i="53"/>
  <c r="T2201" i="53" s="1"/>
  <c r="U2200" i="53"/>
  <c r="U2199" i="53" s="1"/>
  <c r="T2199" i="53"/>
  <c r="U2198" i="53"/>
  <c r="U2197" i="53" s="1"/>
  <c r="T2197" i="53"/>
  <c r="U2190" i="53"/>
  <c r="U2189" i="53" s="1"/>
  <c r="U2188" i="53" s="1"/>
  <c r="T2189" i="53"/>
  <c r="T2188" i="53" s="1"/>
  <c r="U2187" i="53"/>
  <c r="U2186" i="53" s="1"/>
  <c r="U2185" i="53" s="1"/>
  <c r="T2186" i="53"/>
  <c r="T2185" i="53" s="1"/>
  <c r="U2184" i="53"/>
  <c r="U2183" i="53"/>
  <c r="T2182" i="53"/>
  <c r="T2181" i="53" s="1"/>
  <c r="U2180" i="53"/>
  <c r="U2179" i="53"/>
  <c r="U2178" i="53"/>
  <c r="U2177" i="53"/>
  <c r="U2176" i="53"/>
  <c r="T2175" i="53"/>
  <c r="U2174" i="53"/>
  <c r="U2173" i="53"/>
  <c r="U2172" i="53"/>
  <c r="U2171" i="53"/>
  <c r="U2170" i="53"/>
  <c r="U2169" i="53"/>
  <c r="U2168" i="53"/>
  <c r="U2167" i="53"/>
  <c r="U2166" i="53"/>
  <c r="T2165" i="53"/>
  <c r="U2164" i="53"/>
  <c r="U2163" i="53"/>
  <c r="U2162" i="53"/>
  <c r="U2161" i="53"/>
  <c r="U2160" i="53"/>
  <c r="T2159" i="53"/>
  <c r="U2158" i="53"/>
  <c r="U2157" i="53"/>
  <c r="U2156" i="53"/>
  <c r="T2155" i="53"/>
  <c r="U2153" i="53"/>
  <c r="U2152" i="53" s="1"/>
  <c r="T2152" i="53"/>
  <c r="U2151" i="53"/>
  <c r="U2150" i="53" s="1"/>
  <c r="T2150" i="53"/>
  <c r="U2149" i="53"/>
  <c r="U2148" i="53" s="1"/>
  <c r="T2148" i="53"/>
  <c r="U2144" i="53"/>
  <c r="U2143" i="53" s="1"/>
  <c r="U2142" i="53" s="1"/>
  <c r="T2143" i="53"/>
  <c r="T2142" i="53" s="1"/>
  <c r="U2141" i="53"/>
  <c r="U2140" i="53"/>
  <c r="U2139" i="53"/>
  <c r="T2138" i="53"/>
  <c r="U2137" i="53"/>
  <c r="U2136" i="53" s="1"/>
  <c r="T2136" i="53"/>
  <c r="U2134" i="53"/>
  <c r="U2133" i="53"/>
  <c r="T2132" i="53"/>
  <c r="U2131" i="53"/>
  <c r="U2130" i="53" s="1"/>
  <c r="T2130" i="53"/>
  <c r="U2127" i="53"/>
  <c r="U2126" i="53" s="1"/>
  <c r="T2126" i="53"/>
  <c r="U2125" i="53"/>
  <c r="U2124" i="53"/>
  <c r="T2123" i="53"/>
  <c r="U2121" i="53"/>
  <c r="U2120" i="53" s="1"/>
  <c r="U2119" i="53" s="1"/>
  <c r="T2120" i="53"/>
  <c r="T2119" i="53" s="1"/>
  <c r="U2118" i="53"/>
  <c r="U2117" i="53"/>
  <c r="U2116" i="53"/>
  <c r="T2115" i="53"/>
  <c r="T2114" i="53" s="1"/>
  <c r="U2110" i="53"/>
  <c r="U2109" i="53" s="1"/>
  <c r="T2110" i="53"/>
  <c r="T2109" i="53" s="1"/>
  <c r="U2107" i="53"/>
  <c r="T2107" i="53"/>
  <c r="U2105" i="53"/>
  <c r="T2105" i="53"/>
  <c r="U2102" i="53"/>
  <c r="U2101" i="53" s="1"/>
  <c r="T2102" i="53"/>
  <c r="T2101" i="53" s="1"/>
  <c r="U2100" i="53"/>
  <c r="U2099" i="53" s="1"/>
  <c r="U2098" i="53" s="1"/>
  <c r="T2099" i="53"/>
  <c r="T2098" i="53" s="1"/>
  <c r="U2097" i="53"/>
  <c r="U2096" i="53"/>
  <c r="U2095" i="53"/>
  <c r="U2094" i="53"/>
  <c r="T2093" i="53"/>
  <c r="T2092" i="53" s="1"/>
  <c r="U2091" i="53"/>
  <c r="U2090" i="53"/>
  <c r="T2089" i="53"/>
  <c r="T2088" i="53" s="1"/>
  <c r="U2087" i="53"/>
  <c r="U2086" i="53" s="1"/>
  <c r="U2085" i="53" s="1"/>
  <c r="T2086" i="53"/>
  <c r="T2085" i="53" s="1"/>
  <c r="U2084" i="53"/>
  <c r="U2083" i="53"/>
  <c r="T2082" i="53"/>
  <c r="T2081" i="53" s="1"/>
  <c r="U2080" i="53"/>
  <c r="U2079" i="53"/>
  <c r="U2078" i="53"/>
  <c r="U2077" i="53"/>
  <c r="U2076" i="53"/>
  <c r="U2075" i="53"/>
  <c r="U2074" i="53"/>
  <c r="T2073" i="53"/>
  <c r="U2072" i="53"/>
  <c r="U2071" i="53" s="1"/>
  <c r="T2071" i="53"/>
  <c r="U2070" i="53"/>
  <c r="U2069" i="53"/>
  <c r="U2068" i="53"/>
  <c r="U2067" i="53"/>
  <c r="U2066" i="53"/>
  <c r="U2065" i="53"/>
  <c r="U2064" i="53"/>
  <c r="U2063" i="53"/>
  <c r="T2062" i="53"/>
  <c r="U2061" i="53"/>
  <c r="U2060" i="53"/>
  <c r="U2059" i="53"/>
  <c r="U2058" i="53"/>
  <c r="U2057" i="53"/>
  <c r="T2056" i="53"/>
  <c r="U2055" i="53"/>
  <c r="U2054" i="53"/>
  <c r="U2053" i="53"/>
  <c r="U2052" i="53"/>
  <c r="T2051" i="53"/>
  <c r="U2049" i="53"/>
  <c r="U2048" i="53" s="1"/>
  <c r="T2048" i="53"/>
  <c r="U2047" i="53"/>
  <c r="U2046" i="53" s="1"/>
  <c r="T2046" i="53"/>
  <c r="U2045" i="53"/>
  <c r="U2044" i="53"/>
  <c r="T2043" i="53"/>
  <c r="U2038" i="53"/>
  <c r="U2037" i="53" s="1"/>
  <c r="U2036" i="53" s="1"/>
  <c r="T2037" i="53"/>
  <c r="T2036" i="53" s="1"/>
  <c r="U2035" i="53"/>
  <c r="U2034" i="53"/>
  <c r="T2033" i="53"/>
  <c r="T2032" i="53" s="1"/>
  <c r="U2030" i="53"/>
  <c r="U2028" i="53"/>
  <c r="T2027" i="53"/>
  <c r="U2026" i="53"/>
  <c r="U2025" i="53"/>
  <c r="U2024" i="53"/>
  <c r="T2023" i="53"/>
  <c r="U2022" i="53"/>
  <c r="U2021" i="53" s="1"/>
  <c r="T2021" i="53"/>
  <c r="U2018" i="53"/>
  <c r="U2017" i="53" s="1"/>
  <c r="T2017" i="53"/>
  <c r="U2016" i="53"/>
  <c r="U2015" i="53" s="1"/>
  <c r="T2015" i="53"/>
  <c r="U2012" i="53"/>
  <c r="U2011" i="53" s="1"/>
  <c r="T2011" i="53"/>
  <c r="U2010" i="53"/>
  <c r="U2009" i="53" s="1"/>
  <c r="T2009" i="53"/>
  <c r="U2007" i="53"/>
  <c r="U2006" i="53"/>
  <c r="T2005" i="53"/>
  <c r="T2004" i="53" s="1"/>
  <c r="U2003" i="53"/>
  <c r="U2002" i="53"/>
  <c r="U2001" i="53"/>
  <c r="U2000" i="53"/>
  <c r="U1999" i="53"/>
  <c r="U1998" i="53"/>
  <c r="U1997" i="53"/>
  <c r="T1996" i="53"/>
  <c r="U1995" i="53"/>
  <c r="U1994" i="53" s="1"/>
  <c r="T1994" i="53"/>
  <c r="U1993" i="53"/>
  <c r="U1992" i="53"/>
  <c r="U1991" i="53"/>
  <c r="U1990" i="53"/>
  <c r="U1989" i="53"/>
  <c r="U1988" i="53"/>
  <c r="U1987" i="53"/>
  <c r="U1986" i="53"/>
  <c r="T1985" i="53"/>
  <c r="U1984" i="53"/>
  <c r="U1983" i="53"/>
  <c r="U1982" i="53"/>
  <c r="U1981" i="53"/>
  <c r="T1980" i="53"/>
  <c r="U1979" i="53"/>
  <c r="U1978" i="53"/>
  <c r="U1977" i="53"/>
  <c r="U1976" i="53"/>
  <c r="T1975" i="53"/>
  <c r="U1973" i="53"/>
  <c r="U1972" i="53" s="1"/>
  <c r="T1972" i="53"/>
  <c r="U1971" i="53"/>
  <c r="U1970" i="53" s="1"/>
  <c r="T1970" i="53"/>
  <c r="U1969" i="53"/>
  <c r="U1968" i="53" s="1"/>
  <c r="T1968" i="53"/>
  <c r="U1963" i="53"/>
  <c r="T1963" i="53"/>
  <c r="U1961" i="53"/>
  <c r="T1961" i="53"/>
  <c r="U1958" i="53"/>
  <c r="T1958" i="53"/>
  <c r="U1953" i="53"/>
  <c r="T1953" i="53"/>
  <c r="U1949" i="53"/>
  <c r="U1948" i="53" s="1"/>
  <c r="T1949" i="53"/>
  <c r="T1948" i="53" s="1"/>
  <c r="U1945" i="53"/>
  <c r="T1945" i="53"/>
  <c r="U1943" i="53"/>
  <c r="T1943" i="53"/>
  <c r="U1941" i="53"/>
  <c r="T1941" i="53"/>
  <c r="U1938" i="53"/>
  <c r="U1937" i="53" s="1"/>
  <c r="T1938" i="53"/>
  <c r="T1937" i="53" s="1"/>
  <c r="U1932" i="53"/>
  <c r="U1931" i="53" s="1"/>
  <c r="T1932" i="53"/>
  <c r="T1931" i="53" s="1"/>
  <c r="U1928" i="53"/>
  <c r="U1927" i="53" s="1"/>
  <c r="T1928" i="53"/>
  <c r="T1927" i="53" s="1"/>
  <c r="U1925" i="53"/>
  <c r="U1916" i="53"/>
  <c r="T1916" i="53"/>
  <c r="U1913" i="53"/>
  <c r="T1913" i="53"/>
  <c r="U1909" i="53"/>
  <c r="T1909" i="53"/>
  <c r="U1906" i="53"/>
  <c r="T1906" i="53"/>
  <c r="U1904" i="53"/>
  <c r="T1904" i="53"/>
  <c r="U1901" i="53"/>
  <c r="T1901" i="53"/>
  <c r="U1880" i="53"/>
  <c r="U1879" i="53" s="1"/>
  <c r="T1880" i="53"/>
  <c r="T1879" i="53" s="1"/>
  <c r="U1871" i="53"/>
  <c r="U1870" i="53" s="1"/>
  <c r="T1871" i="53"/>
  <c r="T1870" i="53" s="1"/>
  <c r="U1867" i="53"/>
  <c r="U1866" i="53" s="1"/>
  <c r="T1867" i="53"/>
  <c r="T1866" i="53" s="1"/>
  <c r="U1838" i="53"/>
  <c r="U1837" i="53" s="1"/>
  <c r="T1837" i="53"/>
  <c r="U1836" i="53"/>
  <c r="U1835" i="53" s="1"/>
  <c r="T1835" i="53"/>
  <c r="U1833" i="53"/>
  <c r="U1832" i="53" s="1"/>
  <c r="T1832" i="53"/>
  <c r="U1831" i="53"/>
  <c r="U1830" i="53"/>
  <c r="U1829" i="53"/>
  <c r="U1828" i="53"/>
  <c r="T1827" i="53"/>
  <c r="U1825" i="53"/>
  <c r="U1824" i="53"/>
  <c r="T1823" i="53"/>
  <c r="T1822" i="53" s="1"/>
  <c r="U1821" i="53"/>
  <c r="U1820" i="53"/>
  <c r="U1819" i="53"/>
  <c r="T1818" i="53"/>
  <c r="U1817" i="53"/>
  <c r="U1816" i="53" s="1"/>
  <c r="T1816" i="53"/>
  <c r="U1815" i="53"/>
  <c r="U1814" i="53" s="1"/>
  <c r="T1814" i="53"/>
  <c r="U1812" i="53"/>
  <c r="U1811" i="53" s="1"/>
  <c r="U1810" i="53" s="1"/>
  <c r="T1811" i="53"/>
  <c r="T1810" i="53" s="1"/>
  <c r="U1809" i="53"/>
  <c r="U1808" i="53"/>
  <c r="U1807" i="53"/>
  <c r="U1806" i="53"/>
  <c r="T1805" i="53"/>
  <c r="T1804" i="53" s="1"/>
  <c r="U1803" i="53"/>
  <c r="U1802" i="53"/>
  <c r="U1801" i="53"/>
  <c r="T1800" i="53"/>
  <c r="T1799" i="53" s="1"/>
  <c r="U1798" i="53"/>
  <c r="U1797" i="53" s="1"/>
  <c r="T1797" i="53"/>
  <c r="U1796" i="53"/>
  <c r="U1795" i="53"/>
  <c r="U1794" i="53"/>
  <c r="U1793" i="53"/>
  <c r="U1792" i="53"/>
  <c r="U1791" i="53"/>
  <c r="U1790" i="53"/>
  <c r="U1789" i="53"/>
  <c r="T1788" i="53"/>
  <c r="U1787" i="53"/>
  <c r="U1786" i="53"/>
  <c r="T1785" i="53"/>
  <c r="U1784" i="53"/>
  <c r="U1783" i="53"/>
  <c r="U1782" i="53"/>
  <c r="T1781" i="53"/>
  <c r="U1779" i="53"/>
  <c r="U1778" i="53" s="1"/>
  <c r="T1778" i="53"/>
  <c r="U1777" i="53"/>
  <c r="U1776" i="53" s="1"/>
  <c r="T1776" i="53"/>
  <c r="U1775" i="53"/>
  <c r="U1774" i="53"/>
  <c r="T1773" i="53"/>
  <c r="U1771" i="53"/>
  <c r="U1770" i="53" s="1"/>
  <c r="T1770" i="53"/>
  <c r="U1769" i="53"/>
  <c r="U1768" i="53"/>
  <c r="U1767" i="53"/>
  <c r="U1766" i="53"/>
  <c r="U1765" i="53"/>
  <c r="U1764" i="53"/>
  <c r="U1763" i="53"/>
  <c r="U1762" i="53"/>
  <c r="T1761" i="53"/>
  <c r="U1760" i="53"/>
  <c r="U1759" i="53"/>
  <c r="T1758" i="53"/>
  <c r="U1757" i="53"/>
  <c r="U1756" i="53"/>
  <c r="T1755" i="53"/>
  <c r="U1750" i="53"/>
  <c r="U1749" i="53" s="1"/>
  <c r="T1750" i="53"/>
  <c r="T1749" i="53" s="1"/>
  <c r="U1744" i="53"/>
  <c r="U1743" i="53" s="1"/>
  <c r="T1744" i="53"/>
  <c r="T1743" i="53" s="1"/>
  <c r="U1740" i="53"/>
  <c r="U1739" i="53" s="1"/>
  <c r="T1740" i="53"/>
  <c r="T1739" i="53" s="1"/>
  <c r="U1733" i="53"/>
  <c r="U1732" i="53" s="1"/>
  <c r="T1733" i="53"/>
  <c r="T1732" i="53" s="1"/>
  <c r="U1728" i="53"/>
  <c r="U1727" i="53"/>
  <c r="T1726" i="53"/>
  <c r="T1725" i="53" s="1"/>
  <c r="U1724" i="53"/>
  <c r="U1723" i="53"/>
  <c r="T1722" i="53"/>
  <c r="T1721" i="53" s="1"/>
  <c r="U1720" i="53"/>
  <c r="U1719" i="53"/>
  <c r="T1718" i="53"/>
  <c r="T1717" i="53" s="1"/>
  <c r="U1716" i="53"/>
  <c r="U1715" i="53" s="1"/>
  <c r="T1715" i="53"/>
  <c r="U1714" i="53"/>
  <c r="U1713" i="53"/>
  <c r="U1712" i="53"/>
  <c r="T1711" i="53"/>
  <c r="U1709" i="53"/>
  <c r="U1708" i="53" s="1"/>
  <c r="T1708" i="53"/>
  <c r="U1707" i="53"/>
  <c r="U1706" i="53" s="1"/>
  <c r="T1706" i="53"/>
  <c r="U1705" i="53"/>
  <c r="U1704" i="53"/>
  <c r="T1703" i="53"/>
  <c r="U1697" i="53"/>
  <c r="U1696" i="53" s="1"/>
  <c r="U1695" i="53" s="1"/>
  <c r="T1696" i="53"/>
  <c r="T1695" i="53" s="1"/>
  <c r="U1689" i="53"/>
  <c r="T1689" i="53"/>
  <c r="U1687" i="53"/>
  <c r="U1684" i="53" s="1"/>
  <c r="T1687" i="53"/>
  <c r="T1684" i="53" s="1"/>
  <c r="U1675" i="53"/>
  <c r="T1675" i="53"/>
  <c r="U1668" i="53"/>
  <c r="T1668" i="53"/>
  <c r="U1662" i="53"/>
  <c r="U1661" i="53" s="1"/>
  <c r="U1660" i="53" s="1"/>
  <c r="T1661" i="53"/>
  <c r="T1660" i="53" s="1"/>
  <c r="U1659" i="53"/>
  <c r="U1658" i="53" s="1"/>
  <c r="T1658" i="53"/>
  <c r="U1657" i="53"/>
  <c r="U1656" i="53" s="1"/>
  <c r="T1656" i="53"/>
  <c r="U1651" i="53"/>
  <c r="U1650" i="53" s="1"/>
  <c r="T1651" i="53"/>
  <c r="T1650" i="53" s="1"/>
  <c r="U1648" i="53"/>
  <c r="U1646" i="53"/>
  <c r="T1646" i="53"/>
  <c r="U1638" i="53"/>
  <c r="T1638" i="53"/>
  <c r="U1636" i="53"/>
  <c r="T1636" i="53"/>
  <c r="U1632" i="53"/>
  <c r="T1632" i="53"/>
  <c r="U1629" i="53"/>
  <c r="T1629" i="53"/>
  <c r="U1627" i="53"/>
  <c r="T1627" i="53"/>
  <c r="U1624" i="53"/>
  <c r="T1624" i="53"/>
  <c r="U1620" i="53"/>
  <c r="U1619" i="53" s="1"/>
  <c r="T1620" i="53"/>
  <c r="T1619" i="53" s="1"/>
  <c r="U1617" i="53"/>
  <c r="T1617" i="53"/>
  <c r="U1609" i="53"/>
  <c r="T1609" i="53"/>
  <c r="U1607" i="53"/>
  <c r="T1607" i="53"/>
  <c r="U1603" i="53"/>
  <c r="T1603" i="53"/>
  <c r="U1601" i="53"/>
  <c r="U1600" i="53"/>
  <c r="T1599" i="53"/>
  <c r="T1598" i="53" s="1"/>
  <c r="U1597" i="53"/>
  <c r="U1596" i="53" s="1"/>
  <c r="T1596" i="53"/>
  <c r="U1595" i="53"/>
  <c r="U1594" i="53" s="1"/>
  <c r="T1594" i="53"/>
  <c r="U1593" i="53"/>
  <c r="U1592" i="53"/>
  <c r="U1591" i="53"/>
  <c r="U1590" i="53"/>
  <c r="U1589" i="53"/>
  <c r="U1588" i="53"/>
  <c r="U1587" i="53"/>
  <c r="T1586" i="53"/>
  <c r="U1585" i="53"/>
  <c r="U1584" i="53" s="1"/>
  <c r="T1584" i="53"/>
  <c r="U1583" i="53"/>
  <c r="U1582" i="53"/>
  <c r="U1581" i="53"/>
  <c r="T1580" i="53"/>
  <c r="U1578" i="53"/>
  <c r="U1577" i="53" s="1"/>
  <c r="T1577" i="53"/>
  <c r="U1576" i="53"/>
  <c r="U1575" i="53" s="1"/>
  <c r="T1575" i="53"/>
  <c r="U1574" i="53"/>
  <c r="U1573" i="53"/>
  <c r="T1572" i="53"/>
  <c r="U1568" i="53"/>
  <c r="U1567" i="53" s="1"/>
  <c r="T1568" i="53"/>
  <c r="T1567" i="53" s="1"/>
  <c r="U1564" i="53"/>
  <c r="U1563" i="53" s="1"/>
  <c r="T1564" i="53"/>
  <c r="T1563" i="53" s="1"/>
  <c r="U1561" i="53"/>
  <c r="U1560" i="53" s="1"/>
  <c r="T1561" i="53"/>
  <c r="T1560" i="53" s="1"/>
  <c r="U1559" i="53"/>
  <c r="U1558" i="53" s="1"/>
  <c r="U1557" i="53" s="1"/>
  <c r="T1558" i="53"/>
  <c r="T1557" i="53" s="1"/>
  <c r="U1556" i="53"/>
  <c r="U1555" i="53" s="1"/>
  <c r="U1554" i="53" s="1"/>
  <c r="T1555" i="53"/>
  <c r="T1554" i="53" s="1"/>
  <c r="U1550" i="53"/>
  <c r="U1549" i="53" s="1"/>
  <c r="T1550" i="53"/>
  <c r="T1549" i="53" s="1"/>
  <c r="U1547" i="53"/>
  <c r="T1547" i="53"/>
  <c r="U1545" i="53"/>
  <c r="T1545" i="53"/>
  <c r="U1543" i="53"/>
  <c r="T1543" i="53"/>
  <c r="U1541" i="53"/>
  <c r="T1541" i="53"/>
  <c r="U1537" i="53"/>
  <c r="T1537" i="53"/>
  <c r="U1535" i="53"/>
  <c r="T1535" i="53"/>
  <c r="U1533" i="53"/>
  <c r="T1533" i="53"/>
  <c r="U1527" i="53"/>
  <c r="U1526" i="53" s="1"/>
  <c r="T1527" i="53"/>
  <c r="T1526" i="53" s="1"/>
  <c r="U1523" i="53"/>
  <c r="U1522" i="53" s="1"/>
  <c r="T1523" i="53"/>
  <c r="T1522" i="53" s="1"/>
  <c r="U1518" i="53"/>
  <c r="U1517" i="53" s="1"/>
  <c r="T1518" i="53"/>
  <c r="T1517" i="53" s="1"/>
  <c r="U1515" i="53"/>
  <c r="T1515" i="53"/>
  <c r="U1513" i="53"/>
  <c r="T1513" i="53"/>
  <c r="U1511" i="53"/>
  <c r="U1510" i="53" s="1"/>
  <c r="T1510" i="53"/>
  <c r="U1509" i="53"/>
  <c r="U1508" i="53" s="1"/>
  <c r="T1508" i="53"/>
  <c r="U1507" i="53"/>
  <c r="U1506" i="53" s="1"/>
  <c r="T1506" i="53"/>
  <c r="U1505" i="53"/>
  <c r="U1504" i="53" s="1"/>
  <c r="T1504" i="53"/>
  <c r="U1502" i="53"/>
  <c r="U1500" i="53" s="1"/>
  <c r="U1499" i="53"/>
  <c r="U1498" i="53" s="1"/>
  <c r="T1498" i="53"/>
  <c r="U1497" i="53"/>
  <c r="U1496" i="53" s="1"/>
  <c r="T1496" i="53"/>
  <c r="U1494" i="53"/>
  <c r="U1493" i="53"/>
  <c r="U1492" i="53"/>
  <c r="U1491" i="53"/>
  <c r="T1490" i="53"/>
  <c r="T1489" i="53" s="1"/>
  <c r="U1488" i="53"/>
  <c r="U1487" i="53" s="1"/>
  <c r="U1486" i="53" s="1"/>
  <c r="T1487" i="53"/>
  <c r="T1486" i="53" s="1"/>
  <c r="U1485" i="53"/>
  <c r="U1484" i="53"/>
  <c r="U1483" i="53"/>
  <c r="T1482" i="53"/>
  <c r="T1481" i="53" s="1"/>
  <c r="U1480" i="53"/>
  <c r="U1479" i="53" s="1"/>
  <c r="T1479" i="53"/>
  <c r="U1478" i="53"/>
  <c r="U1477" i="53" s="1"/>
  <c r="T1477" i="53"/>
  <c r="U1475" i="53"/>
  <c r="U1474" i="53" s="1"/>
  <c r="T1474" i="53"/>
  <c r="U1473" i="53"/>
  <c r="U1472" i="53" s="1"/>
  <c r="T1472" i="53"/>
  <c r="U1470" i="53"/>
  <c r="U1469" i="53" s="1"/>
  <c r="U1468" i="53" s="1"/>
  <c r="T1469" i="53"/>
  <c r="T1468" i="53" s="1"/>
  <c r="U1464" i="53"/>
  <c r="U1463" i="53" s="1"/>
  <c r="U1462" i="53" s="1"/>
  <c r="U1461" i="53" s="1"/>
  <c r="T1463" i="53"/>
  <c r="T1462" i="53" s="1"/>
  <c r="T1461" i="53" s="1"/>
  <c r="U1460" i="53"/>
  <c r="U1459" i="53" s="1"/>
  <c r="T1459" i="53"/>
  <c r="U1458" i="53"/>
  <c r="U1457" i="53"/>
  <c r="T1456" i="53"/>
  <c r="U1453" i="53"/>
  <c r="U1452" i="53" s="1"/>
  <c r="U1451" i="53" s="1"/>
  <c r="T1452" i="53"/>
  <c r="T1451" i="53" s="1"/>
  <c r="U1450" i="53"/>
  <c r="U1449" i="53" s="1"/>
  <c r="T1449" i="53"/>
  <c r="U1448" i="53"/>
  <c r="U1447" i="53" s="1"/>
  <c r="T1447" i="53"/>
  <c r="U1444" i="53"/>
  <c r="U1443" i="53" s="1"/>
  <c r="U1442" i="53" s="1"/>
  <c r="U1441" i="53" s="1"/>
  <c r="T1443" i="53"/>
  <c r="T1442" i="53" s="1"/>
  <c r="T1441" i="53" s="1"/>
  <c r="U1440" i="53"/>
  <c r="U1439" i="53" s="1"/>
  <c r="U1438" i="53" s="1"/>
  <c r="U1437" i="53" s="1"/>
  <c r="T1439" i="53"/>
  <c r="T1438" i="53" s="1"/>
  <c r="T1437" i="53" s="1"/>
  <c r="U1436" i="53"/>
  <c r="U1435" i="53" s="1"/>
  <c r="T1435" i="53"/>
  <c r="U1434" i="53"/>
  <c r="U1433" i="53" s="1"/>
  <c r="T1433" i="53"/>
  <c r="U1427" i="53"/>
  <c r="U1426" i="53" s="1"/>
  <c r="U1425" i="53" s="1"/>
  <c r="T1426" i="53"/>
  <c r="T1425" i="53" s="1"/>
  <c r="U1424" i="53"/>
  <c r="U1423" i="53" s="1"/>
  <c r="U1422" i="53" s="1"/>
  <c r="T1423" i="53"/>
  <c r="T1422" i="53" s="1"/>
  <c r="U1421" i="53"/>
  <c r="U1420" i="53" s="1"/>
  <c r="U1419" i="53" s="1"/>
  <c r="U1418" i="53" s="1"/>
  <c r="T1420" i="53"/>
  <c r="T1419" i="53" s="1"/>
  <c r="T1418" i="53" s="1"/>
  <c r="U1417" i="53"/>
  <c r="U1416" i="53" s="1"/>
  <c r="T1416" i="53"/>
  <c r="U1415" i="53"/>
  <c r="U1414" i="53" s="1"/>
  <c r="T1414" i="53"/>
  <c r="U1411" i="53"/>
  <c r="U1410" i="53"/>
  <c r="T1409" i="53"/>
  <c r="U1408" i="53"/>
  <c r="U1407" i="53"/>
  <c r="T1406" i="53"/>
  <c r="U1401" i="53"/>
  <c r="U1400" i="53" s="1"/>
  <c r="T1401" i="53"/>
  <c r="T1400" i="53" s="1"/>
  <c r="U1398" i="53"/>
  <c r="U1397" i="53" s="1"/>
  <c r="T1398" i="53"/>
  <c r="T1397" i="53" s="1"/>
  <c r="U1395" i="53"/>
  <c r="T1395" i="53"/>
  <c r="U1392" i="53"/>
  <c r="T1392" i="53"/>
  <c r="U1390" i="53"/>
  <c r="T1390" i="53"/>
  <c r="U1388" i="53"/>
  <c r="T1388" i="53"/>
  <c r="U1385" i="53"/>
  <c r="T1385" i="53"/>
  <c r="U1383" i="53"/>
  <c r="T1383" i="53"/>
  <c r="U1380" i="53"/>
  <c r="U1379" i="53" s="1"/>
  <c r="T1380" i="53"/>
  <c r="T1379" i="53" s="1"/>
  <c r="U1377" i="53"/>
  <c r="U1376" i="53" s="1"/>
  <c r="T1377" i="53"/>
  <c r="T1376" i="53" s="1"/>
  <c r="U1374" i="53"/>
  <c r="T1374" i="53"/>
  <c r="U1371" i="53"/>
  <c r="T1371" i="53"/>
  <c r="U1369" i="53"/>
  <c r="T1369" i="53"/>
  <c r="U1367" i="53"/>
  <c r="T1367" i="53"/>
  <c r="U1364" i="53"/>
  <c r="T1364" i="53"/>
  <c r="U1362" i="53"/>
  <c r="T1362" i="53"/>
  <c r="U1360" i="53"/>
  <c r="U1359" i="53" s="1"/>
  <c r="U1358" i="53" s="1"/>
  <c r="T1359" i="53"/>
  <c r="T1358" i="53" s="1"/>
  <c r="U1357" i="53"/>
  <c r="U1356" i="53" s="1"/>
  <c r="U1355" i="53" s="1"/>
  <c r="T1356" i="53"/>
  <c r="T1355" i="53" s="1"/>
  <c r="U1354" i="53"/>
  <c r="U1353" i="53" s="1"/>
  <c r="T1353" i="53"/>
  <c r="U1352" i="53"/>
  <c r="U1351" i="53"/>
  <c r="T1350" i="53"/>
  <c r="U1349" i="53"/>
  <c r="U1348" i="53" s="1"/>
  <c r="T1348" i="53"/>
  <c r="U1347" i="53"/>
  <c r="U1346" i="53" s="1"/>
  <c r="T1346" i="53"/>
  <c r="U1344" i="53"/>
  <c r="U1343" i="53" s="1"/>
  <c r="T1343" i="53"/>
  <c r="U1342" i="53"/>
  <c r="U1341" i="53" s="1"/>
  <c r="T1341" i="53"/>
  <c r="U1338" i="53"/>
  <c r="U1337" i="53" s="1"/>
  <c r="U1336" i="53" s="1"/>
  <c r="U1335" i="53" s="1"/>
  <c r="T1337" i="53"/>
  <c r="T1336" i="53" s="1"/>
  <c r="T1335" i="53" s="1"/>
  <c r="U1334" i="53"/>
  <c r="U1333" i="53" s="1"/>
  <c r="T1333" i="53"/>
  <c r="U1332" i="53"/>
  <c r="U1331" i="53" s="1"/>
  <c r="T1331" i="53"/>
  <c r="U1328" i="53"/>
  <c r="U1327" i="53" s="1"/>
  <c r="T1327" i="53"/>
  <c r="U1326" i="53"/>
  <c r="U1325" i="53" s="1"/>
  <c r="T1325" i="53"/>
  <c r="U1322" i="53"/>
  <c r="U1321" i="53" s="1"/>
  <c r="T1321" i="53"/>
  <c r="U1320" i="53"/>
  <c r="U1319" i="53" s="1"/>
  <c r="T1319" i="53"/>
  <c r="U1316" i="53"/>
  <c r="U1315" i="53" s="1"/>
  <c r="U1314" i="53" s="1"/>
  <c r="U1313" i="53" s="1"/>
  <c r="T1315" i="53"/>
  <c r="T1314" i="53" s="1"/>
  <c r="T1313" i="53" s="1"/>
  <c r="U1312" i="53"/>
  <c r="U1311" i="53" s="1"/>
  <c r="U1310" i="53" s="1"/>
  <c r="T1311" i="53"/>
  <c r="T1310" i="53" s="1"/>
  <c r="U1309" i="53"/>
  <c r="U1308" i="53"/>
  <c r="T1307" i="53"/>
  <c r="T1306" i="53" s="1"/>
  <c r="U1305" i="53"/>
  <c r="U1304" i="53"/>
  <c r="T1303" i="53"/>
  <c r="U1302" i="53"/>
  <c r="U1301" i="53"/>
  <c r="U1300" i="53"/>
  <c r="T1299" i="53"/>
  <c r="U1298" i="53"/>
  <c r="U1297" i="53"/>
  <c r="T1296" i="53"/>
  <c r="U1293" i="53"/>
  <c r="U1292" i="53" s="1"/>
  <c r="U1291" i="53" s="1"/>
  <c r="U1290" i="53" s="1"/>
  <c r="T1292" i="53"/>
  <c r="T1291" i="53" s="1"/>
  <c r="T1290" i="53" s="1"/>
  <c r="U1289" i="53"/>
  <c r="U1288" i="53" s="1"/>
  <c r="U1287" i="53" s="1"/>
  <c r="T1288" i="53"/>
  <c r="T1287" i="53" s="1"/>
  <c r="U1286" i="53"/>
  <c r="U1285" i="53" s="1"/>
  <c r="U1284" i="53" s="1"/>
  <c r="T1285" i="53"/>
  <c r="T1284" i="53" s="1"/>
  <c r="U1282" i="53"/>
  <c r="U1281" i="53"/>
  <c r="T1280" i="53"/>
  <c r="T1279" i="53" s="1"/>
  <c r="T1278" i="53" s="1"/>
  <c r="U1277" i="53"/>
  <c r="U1276" i="53" s="1"/>
  <c r="U1275" i="53" s="1"/>
  <c r="T1276" i="53"/>
  <c r="T1275" i="53" s="1"/>
  <c r="U1271" i="53"/>
  <c r="U1270" i="53" s="1"/>
  <c r="U1269" i="53" s="1"/>
  <c r="U1268" i="53" s="1"/>
  <c r="T1270" i="53"/>
  <c r="T1269" i="53" s="1"/>
  <c r="T1268" i="53" s="1"/>
  <c r="U1267" i="53"/>
  <c r="U1266" i="53" s="1"/>
  <c r="U1265" i="53" s="1"/>
  <c r="U1264" i="53" s="1"/>
  <c r="T1266" i="53"/>
  <c r="T1265" i="53" s="1"/>
  <c r="T1264" i="53" s="1"/>
  <c r="U1263" i="53"/>
  <c r="U1262" i="53" s="1"/>
  <c r="U1261" i="53" s="1"/>
  <c r="U1260" i="53" s="1"/>
  <c r="T1262" i="53"/>
  <c r="T1261" i="53" s="1"/>
  <c r="T1260" i="53" s="1"/>
  <c r="U1259" i="53"/>
  <c r="U1258" i="53"/>
  <c r="T1257" i="53"/>
  <c r="T1256" i="53" s="1"/>
  <c r="T1255" i="53" s="1"/>
  <c r="U1254" i="53"/>
  <c r="U1253" i="53"/>
  <c r="T1252" i="53"/>
  <c r="T1251" i="53" s="1"/>
  <c r="U1250" i="53"/>
  <c r="U1249" i="53"/>
  <c r="T1248" i="53"/>
  <c r="T1247" i="53" s="1"/>
  <c r="U1245" i="53"/>
  <c r="U1244" i="53" s="1"/>
  <c r="U1243" i="53" s="1"/>
  <c r="U1242" i="53" s="1"/>
  <c r="T1244" i="53"/>
  <c r="T1243" i="53" s="1"/>
  <c r="T1242" i="53" s="1"/>
  <c r="U1241" i="53"/>
  <c r="U1240" i="53" s="1"/>
  <c r="U1239" i="53" s="1"/>
  <c r="U1238" i="53" s="1"/>
  <c r="T1240" i="53"/>
  <c r="T1239" i="53" s="1"/>
  <c r="T1238" i="53" s="1"/>
  <c r="U1237" i="53"/>
  <c r="U1236" i="53"/>
  <c r="T1235" i="53"/>
  <c r="T1234" i="53" s="1"/>
  <c r="T1233" i="53" s="1"/>
  <c r="U1153" i="53"/>
  <c r="U1152" i="53" s="1"/>
  <c r="U1151" i="53" s="1"/>
  <c r="U1150" i="53" s="1"/>
  <c r="T1152" i="53"/>
  <c r="T1151" i="53" s="1"/>
  <c r="T1150" i="53" s="1"/>
  <c r="U1148" i="53"/>
  <c r="U1147" i="53" s="1"/>
  <c r="U1146" i="53" s="1"/>
  <c r="T1148" i="53"/>
  <c r="T1147" i="53" s="1"/>
  <c r="T1146" i="53" s="1"/>
  <c r="U1144" i="53"/>
  <c r="T1144" i="53"/>
  <c r="U1141" i="53"/>
  <c r="T1141" i="53"/>
  <c r="U1137" i="53"/>
  <c r="T1137" i="53"/>
  <c r="U1135" i="53"/>
  <c r="T1135" i="53"/>
  <c r="U1132" i="53"/>
  <c r="T1132" i="53"/>
  <c r="U1130" i="53"/>
  <c r="T1130" i="53"/>
  <c r="U1128" i="53"/>
  <c r="T1128" i="53"/>
  <c r="U1126" i="53"/>
  <c r="T1126" i="53"/>
  <c r="U1124" i="53"/>
  <c r="U1123" i="53"/>
  <c r="U1122" i="53"/>
  <c r="U1121" i="53"/>
  <c r="T1120" i="53"/>
  <c r="T1119" i="53" s="1"/>
  <c r="U1115" i="53"/>
  <c r="U1114" i="53"/>
  <c r="U1113" i="53"/>
  <c r="U1112" i="53"/>
  <c r="T1111" i="53"/>
  <c r="U1110" i="53"/>
  <c r="U1109" i="53"/>
  <c r="T1108" i="53"/>
  <c r="U1105" i="53"/>
  <c r="U1104" i="53" s="1"/>
  <c r="U1103" i="53" s="1"/>
  <c r="U1102" i="53" s="1"/>
  <c r="T1104" i="53"/>
  <c r="T1103" i="53" s="1"/>
  <c r="T1102" i="53" s="1"/>
  <c r="U1101" i="53"/>
  <c r="U1100" i="53"/>
  <c r="T1099" i="53"/>
  <c r="U1098" i="53"/>
  <c r="U1097" i="53" s="1"/>
  <c r="T1097" i="53"/>
  <c r="U1094" i="53"/>
  <c r="U1093" i="53"/>
  <c r="T1092" i="53"/>
  <c r="T1091" i="53" s="1"/>
  <c r="U1090" i="53"/>
  <c r="U1089" i="53" s="1"/>
  <c r="U1088" i="53" s="1"/>
  <c r="T1089" i="53"/>
  <c r="T1088" i="53" s="1"/>
  <c r="U1086" i="53"/>
  <c r="U1085" i="53" s="1"/>
  <c r="U1084" i="53" s="1"/>
  <c r="U1083" i="53" s="1"/>
  <c r="T1085" i="53"/>
  <c r="T1084" i="53" s="1"/>
  <c r="T1083" i="53" s="1"/>
  <c r="U1082" i="53"/>
  <c r="U1081" i="53" s="1"/>
  <c r="U1080" i="53" s="1"/>
  <c r="T1081" i="53"/>
  <c r="T1080" i="53" s="1"/>
  <c r="U1079" i="53"/>
  <c r="U1078" i="53" s="1"/>
  <c r="T1078" i="53"/>
  <c r="U1077" i="53"/>
  <c r="U1076" i="53"/>
  <c r="T1075" i="53"/>
  <c r="U1070" i="53"/>
  <c r="U1069" i="53" s="1"/>
  <c r="T1070" i="53"/>
  <c r="T1069" i="53" s="1"/>
  <c r="U1067" i="53"/>
  <c r="U1066" i="53" s="1"/>
  <c r="T1067" i="53"/>
  <c r="T1066" i="53" s="1"/>
  <c r="U1064" i="53"/>
  <c r="T1064" i="53"/>
  <c r="U1062" i="53"/>
  <c r="T1062" i="53"/>
  <c r="U1058" i="53"/>
  <c r="U1057" i="53" s="1"/>
  <c r="T1058" i="53"/>
  <c r="T1057" i="53" s="1"/>
  <c r="U1055" i="53"/>
  <c r="U1054" i="53" s="1"/>
  <c r="T1055" i="53"/>
  <c r="T1054" i="53" s="1"/>
  <c r="U1052" i="53"/>
  <c r="T1052" i="53"/>
  <c r="U1050" i="53"/>
  <c r="T1050" i="53"/>
  <c r="U1048" i="53"/>
  <c r="U1047" i="53" s="1"/>
  <c r="U1046" i="53" s="1"/>
  <c r="T1047" i="53"/>
  <c r="T1046" i="53" s="1"/>
  <c r="U1045" i="53"/>
  <c r="U1044" i="53" s="1"/>
  <c r="T1044" i="53"/>
  <c r="U1043" i="53"/>
  <c r="U1042" i="53" s="1"/>
  <c r="T1042" i="53"/>
  <c r="U1040" i="53"/>
  <c r="U1039" i="53" s="1"/>
  <c r="U1038" i="53" s="1"/>
  <c r="T1039" i="53"/>
  <c r="T1038" i="53" s="1"/>
  <c r="U1035" i="53"/>
  <c r="T1035" i="53"/>
  <c r="U1029" i="53"/>
  <c r="T1029" i="53"/>
  <c r="U1027" i="53"/>
  <c r="T1027" i="53"/>
  <c r="U1024" i="53"/>
  <c r="T1024" i="53"/>
  <c r="U1022" i="53"/>
  <c r="T1022" i="53"/>
  <c r="U1019" i="53"/>
  <c r="T1019" i="53"/>
  <c r="U1017" i="53"/>
  <c r="T1017" i="53"/>
  <c r="U1015" i="53"/>
  <c r="U1014" i="53" s="1"/>
  <c r="T1014" i="53"/>
  <c r="U1012" i="53"/>
  <c r="U1011" i="53" s="1"/>
  <c r="U1009" i="53"/>
  <c r="U1008" i="53" s="1"/>
  <c r="T1008" i="53"/>
  <c r="U1007" i="53"/>
  <c r="U1006" i="53" s="1"/>
  <c r="T1006" i="53"/>
  <c r="U996" i="53"/>
  <c r="U995" i="53" s="1"/>
  <c r="T996" i="53"/>
  <c r="T995" i="53" s="1"/>
  <c r="U993" i="53"/>
  <c r="U992" i="53" s="1"/>
  <c r="T993" i="53"/>
  <c r="T992" i="53" s="1"/>
  <c r="U990" i="53"/>
  <c r="T990" i="53"/>
  <c r="U988" i="53"/>
  <c r="T988" i="53"/>
  <c r="U986" i="53"/>
  <c r="U985" i="53" s="1"/>
  <c r="U984" i="53" s="1"/>
  <c r="T985" i="53"/>
  <c r="T984" i="53" s="1"/>
  <c r="U983" i="53"/>
  <c r="U982" i="53" s="1"/>
  <c r="T982" i="53"/>
  <c r="U981" i="53"/>
  <c r="U980" i="53" s="1"/>
  <c r="T980" i="53"/>
  <c r="U978" i="53"/>
  <c r="U977" i="53" s="1"/>
  <c r="U976" i="53" s="1"/>
  <c r="T977" i="53"/>
  <c r="T976" i="53" s="1"/>
  <c r="U974" i="53"/>
  <c r="U973" i="53" s="1"/>
  <c r="U972" i="53" s="1"/>
  <c r="U971" i="53" s="1"/>
  <c r="T973" i="53"/>
  <c r="T972" i="53" s="1"/>
  <c r="T971" i="53" s="1"/>
  <c r="U970" i="53"/>
  <c r="U969" i="53" s="1"/>
  <c r="U968" i="53" s="1"/>
  <c r="U967" i="53" s="1"/>
  <c r="T969" i="53"/>
  <c r="T968" i="53" s="1"/>
  <c r="T967" i="53" s="1"/>
  <c r="U966" i="53"/>
  <c r="U965" i="53" s="1"/>
  <c r="U964" i="53" s="1"/>
  <c r="U963" i="53" s="1"/>
  <c r="T965" i="53"/>
  <c r="T964" i="53" s="1"/>
  <c r="T963" i="53" s="1"/>
  <c r="U961" i="53"/>
  <c r="U960" i="53" s="1"/>
  <c r="T961" i="53"/>
  <c r="T960" i="53" s="1"/>
  <c r="U959" i="53"/>
  <c r="U958" i="53" s="1"/>
  <c r="U957" i="53" s="1"/>
  <c r="T958" i="53"/>
  <c r="T957" i="53" s="1"/>
  <c r="U956" i="53"/>
  <c r="U955" i="53" s="1"/>
  <c r="U954" i="53" s="1"/>
  <c r="T955" i="53"/>
  <c r="T954" i="53" s="1"/>
  <c r="U952" i="53"/>
  <c r="U951" i="53" s="1"/>
  <c r="U950" i="53" s="1"/>
  <c r="U949" i="53" s="1"/>
  <c r="T951" i="53"/>
  <c r="T950" i="53" s="1"/>
  <c r="T949" i="53" s="1"/>
  <c r="U948" i="53"/>
  <c r="U947" i="53" s="1"/>
  <c r="U946" i="53" s="1"/>
  <c r="U945" i="53" s="1"/>
  <c r="T947" i="53"/>
  <c r="T946" i="53" s="1"/>
  <c r="T945" i="53" s="1"/>
  <c r="U944" i="53"/>
  <c r="U943" i="53" s="1"/>
  <c r="U942" i="53" s="1"/>
  <c r="U941" i="53" s="1"/>
  <c r="T943" i="53"/>
  <c r="T942" i="53" s="1"/>
  <c r="T941" i="53" s="1"/>
  <c r="U937" i="53"/>
  <c r="T937" i="53"/>
  <c r="U935" i="53"/>
  <c r="T935" i="53"/>
  <c r="U933" i="53"/>
  <c r="U932" i="53" s="1"/>
  <c r="T932" i="53"/>
  <c r="U931" i="53"/>
  <c r="U930" i="53" s="1"/>
  <c r="T930" i="53"/>
  <c r="U927" i="53"/>
  <c r="U926" i="53" s="1"/>
  <c r="U925" i="53" s="1"/>
  <c r="U924" i="53" s="1"/>
  <c r="T926" i="53"/>
  <c r="T925" i="53" s="1"/>
  <c r="T924" i="53" s="1"/>
  <c r="U922" i="53"/>
  <c r="U921" i="53" s="1"/>
  <c r="T922" i="53"/>
  <c r="T921" i="53" s="1"/>
  <c r="U919" i="53"/>
  <c r="T919" i="53"/>
  <c r="U915" i="53"/>
  <c r="T915" i="53"/>
  <c r="U913" i="53"/>
  <c r="T913" i="53"/>
  <c r="U910" i="53"/>
  <c r="T910" i="53"/>
  <c r="U908" i="53"/>
  <c r="T908" i="53"/>
  <c r="U905" i="53"/>
  <c r="U904" i="53" s="1"/>
  <c r="T905" i="53"/>
  <c r="T904" i="53" s="1"/>
  <c r="U902" i="53"/>
  <c r="T902" i="53"/>
  <c r="U898" i="53"/>
  <c r="T898" i="53"/>
  <c r="U896" i="53"/>
  <c r="T896" i="53"/>
  <c r="U893" i="53"/>
  <c r="T893" i="53"/>
  <c r="U891" i="53"/>
  <c r="T891" i="53"/>
  <c r="U889" i="53"/>
  <c r="U888" i="53" s="1"/>
  <c r="U887" i="53" s="1"/>
  <c r="T888" i="53"/>
  <c r="T887" i="53" s="1"/>
  <c r="U886" i="53"/>
  <c r="U885" i="53" s="1"/>
  <c r="T885" i="53"/>
  <c r="U884" i="53"/>
  <c r="U883" i="53"/>
  <c r="U882" i="53"/>
  <c r="T881" i="53"/>
  <c r="U880" i="53"/>
  <c r="U879" i="53" s="1"/>
  <c r="T879" i="53"/>
  <c r="U877" i="53"/>
  <c r="U876" i="53" s="1"/>
  <c r="T876" i="53"/>
  <c r="U875" i="53"/>
  <c r="U874" i="53" s="1"/>
  <c r="T874" i="53"/>
  <c r="U870" i="53"/>
  <c r="U869" i="53" s="1"/>
  <c r="T870" i="53"/>
  <c r="T869" i="53" s="1"/>
  <c r="U867" i="53"/>
  <c r="U866" i="53" s="1"/>
  <c r="T867" i="53"/>
  <c r="T866" i="53" s="1"/>
  <c r="U864" i="53"/>
  <c r="U863" i="53" s="1"/>
  <c r="T864" i="53"/>
  <c r="T863" i="53" s="1"/>
  <c r="U861" i="53"/>
  <c r="U860" i="53" s="1"/>
  <c r="T861" i="53"/>
  <c r="T860" i="53" s="1"/>
  <c r="U859" i="53"/>
  <c r="U858" i="53" s="1"/>
  <c r="U857" i="53" s="1"/>
  <c r="T858" i="53"/>
  <c r="T857" i="53" s="1"/>
  <c r="U856" i="53"/>
  <c r="U855" i="53" s="1"/>
  <c r="U854" i="53" s="1"/>
  <c r="T855" i="53"/>
  <c r="T854" i="53" s="1"/>
  <c r="U852" i="53"/>
  <c r="U851" i="53" s="1"/>
  <c r="U850" i="53" s="1"/>
  <c r="T851" i="53"/>
  <c r="T850" i="53" s="1"/>
  <c r="U849" i="53"/>
  <c r="U848" i="53" s="1"/>
  <c r="U847" i="53" s="1"/>
  <c r="T848" i="53"/>
  <c r="T847" i="53" s="1"/>
  <c r="U845" i="53"/>
  <c r="U844" i="53" s="1"/>
  <c r="T844" i="53"/>
  <c r="U842" i="53"/>
  <c r="U841" i="53" s="1"/>
  <c r="U840" i="53"/>
  <c r="U839" i="53" s="1"/>
  <c r="T839" i="53"/>
  <c r="U837" i="53"/>
  <c r="U836" i="53"/>
  <c r="T835" i="53"/>
  <c r="T834" i="53" s="1"/>
  <c r="U833" i="53"/>
  <c r="U832" i="53" s="1"/>
  <c r="T832" i="53"/>
  <c r="U831" i="53"/>
  <c r="U830" i="53"/>
  <c r="U829" i="53"/>
  <c r="U828" i="53"/>
  <c r="U827" i="53"/>
  <c r="U826" i="53"/>
  <c r="T825" i="53"/>
  <c r="U824" i="53"/>
  <c r="U823" i="53"/>
  <c r="U821" i="53" s="1"/>
  <c r="U818" i="53"/>
  <c r="U817" i="53" s="1"/>
  <c r="U816" i="53" s="1"/>
  <c r="U815" i="53" s="1"/>
  <c r="T817" i="53"/>
  <c r="T816" i="53" s="1"/>
  <c r="T815" i="53" s="1"/>
  <c r="U814" i="53"/>
  <c r="U813" i="53" s="1"/>
  <c r="U812" i="53" s="1"/>
  <c r="T813" i="53"/>
  <c r="T812" i="53" s="1"/>
  <c r="U811" i="53"/>
  <c r="U810" i="53" s="1"/>
  <c r="U809" i="53" s="1"/>
  <c r="T810" i="53"/>
  <c r="T809" i="53" s="1"/>
  <c r="U808" i="53"/>
  <c r="U807" i="53"/>
  <c r="T806" i="53"/>
  <c r="T805" i="53" s="1"/>
  <c r="U803" i="53"/>
  <c r="U802" i="53" s="1"/>
  <c r="T802" i="53"/>
  <c r="U801" i="53"/>
  <c r="U800" i="53" s="1"/>
  <c r="T800" i="53"/>
  <c r="U797" i="53"/>
  <c r="U796" i="53" s="1"/>
  <c r="U795" i="53" s="1"/>
  <c r="U794" i="53" s="1"/>
  <c r="T796" i="53"/>
  <c r="T795" i="53" s="1"/>
  <c r="T794" i="53" s="1"/>
  <c r="U793" i="53"/>
  <c r="U792" i="53" s="1"/>
  <c r="U791" i="53" s="1"/>
  <c r="T792" i="53"/>
  <c r="T791" i="53" s="1"/>
  <c r="U790" i="53"/>
  <c r="U789" i="53" s="1"/>
  <c r="U788" i="53" s="1"/>
  <c r="T789" i="53"/>
  <c r="T788" i="53" s="1"/>
  <c r="U786" i="53"/>
  <c r="U785" i="53"/>
  <c r="T784" i="53"/>
  <c r="T783" i="53" s="1"/>
  <c r="T782" i="53" s="1"/>
  <c r="U780" i="53"/>
  <c r="U779" i="53" s="1"/>
  <c r="U778" i="53" s="1"/>
  <c r="U777" i="53" s="1"/>
  <c r="T779" i="53"/>
  <c r="T778" i="53" s="1"/>
  <c r="T777" i="53" s="1"/>
  <c r="U729" i="53"/>
  <c r="T729" i="53"/>
  <c r="U725" i="53"/>
  <c r="T725" i="53"/>
  <c r="U723" i="53"/>
  <c r="T723" i="53"/>
  <c r="U720" i="53"/>
  <c r="T720" i="53"/>
  <c r="U717" i="53"/>
  <c r="T717" i="53"/>
  <c r="U715" i="53"/>
  <c r="T715" i="53"/>
  <c r="U713" i="53"/>
  <c r="T713" i="53"/>
  <c r="U710" i="53"/>
  <c r="U709" i="53" s="1"/>
  <c r="T710" i="53"/>
  <c r="T709" i="53" s="1"/>
  <c r="U707" i="53"/>
  <c r="U706" i="53" s="1"/>
  <c r="T707" i="53"/>
  <c r="T706" i="53" s="1"/>
  <c r="U704" i="53"/>
  <c r="T704" i="53"/>
  <c r="U700" i="53"/>
  <c r="T700" i="53"/>
  <c r="U698" i="53"/>
  <c r="T698" i="53"/>
  <c r="U695" i="53"/>
  <c r="T695" i="53"/>
  <c r="U692" i="53"/>
  <c r="T692" i="53"/>
  <c r="U690" i="53"/>
  <c r="T690" i="53"/>
  <c r="U688" i="53"/>
  <c r="T688" i="53"/>
  <c r="U686" i="53"/>
  <c r="U685" i="53" s="1"/>
  <c r="T685" i="53"/>
  <c r="U684" i="53"/>
  <c r="U683" i="53"/>
  <c r="U682" i="53"/>
  <c r="T681" i="53"/>
  <c r="U680" i="53"/>
  <c r="U679" i="53" s="1"/>
  <c r="T679" i="53"/>
  <c r="U678" i="53"/>
  <c r="U677" i="53"/>
  <c r="T676" i="53"/>
  <c r="U674" i="53"/>
  <c r="U673" i="53" s="1"/>
  <c r="T673" i="53"/>
  <c r="U672" i="53"/>
  <c r="U671" i="53" s="1"/>
  <c r="T671" i="53"/>
  <c r="U670" i="53"/>
  <c r="U669" i="53" s="1"/>
  <c r="T669" i="53"/>
  <c r="U667" i="53"/>
  <c r="U666" i="53" s="1"/>
  <c r="T666" i="53"/>
  <c r="U665" i="53"/>
  <c r="U664" i="53"/>
  <c r="U663" i="53"/>
  <c r="T662" i="53"/>
  <c r="U661" i="53"/>
  <c r="U660" i="53" s="1"/>
  <c r="T660" i="53"/>
  <c r="U659" i="53"/>
  <c r="U658" i="53"/>
  <c r="T657" i="53"/>
  <c r="U653" i="53"/>
  <c r="T653" i="53"/>
  <c r="U650" i="53"/>
  <c r="T650" i="53"/>
  <c r="U647" i="53"/>
  <c r="U646" i="53" s="1"/>
  <c r="T647" i="53"/>
  <c r="T646" i="53" s="1"/>
  <c r="U644" i="53"/>
  <c r="T644" i="53"/>
  <c r="U640" i="53"/>
  <c r="T640" i="53"/>
  <c r="U638" i="53"/>
  <c r="T638" i="53"/>
  <c r="U635" i="53"/>
  <c r="U634" i="53" s="1"/>
  <c r="T635" i="53"/>
  <c r="T634" i="53" s="1"/>
  <c r="U632" i="53"/>
  <c r="T632" i="53"/>
  <c r="U628" i="53"/>
  <c r="T628" i="53"/>
  <c r="T627" i="53" s="1"/>
  <c r="U598" i="53"/>
  <c r="U597" i="53" s="1"/>
  <c r="T597" i="53"/>
  <c r="U596" i="53"/>
  <c r="U595" i="53"/>
  <c r="T594" i="53"/>
  <c r="U592" i="53"/>
  <c r="U591" i="53" s="1"/>
  <c r="U590" i="53" s="1"/>
  <c r="T591" i="53"/>
  <c r="T590" i="53" s="1"/>
  <c r="U589" i="53"/>
  <c r="U588" i="53" s="1"/>
  <c r="T588" i="53"/>
  <c r="U587" i="53"/>
  <c r="U586" i="53"/>
  <c r="U585" i="53"/>
  <c r="T584" i="53"/>
  <c r="U583" i="53"/>
  <c r="U582" i="53" s="1"/>
  <c r="T582" i="53"/>
  <c r="U581" i="53"/>
  <c r="U580" i="53"/>
  <c r="T579" i="53"/>
  <c r="U577" i="53"/>
  <c r="U576" i="53" s="1"/>
  <c r="T576" i="53"/>
  <c r="U573" i="53"/>
  <c r="U572" i="53" s="1"/>
  <c r="T572" i="53"/>
  <c r="U570" i="53"/>
  <c r="U569" i="53" s="1"/>
  <c r="T569" i="53"/>
  <c r="U568" i="53"/>
  <c r="U567" i="53"/>
  <c r="T566" i="53"/>
  <c r="U564" i="53"/>
  <c r="U563" i="53" s="1"/>
  <c r="U562" i="53" s="1"/>
  <c r="T563" i="53"/>
  <c r="T562" i="53" s="1"/>
  <c r="U561" i="53"/>
  <c r="U560" i="53" s="1"/>
  <c r="T560" i="53"/>
  <c r="U559" i="53"/>
  <c r="U558" i="53"/>
  <c r="U557" i="53"/>
  <c r="T556" i="53"/>
  <c r="U555" i="53"/>
  <c r="U554" i="53" s="1"/>
  <c r="T554" i="53"/>
  <c r="U553" i="53"/>
  <c r="U552" i="53"/>
  <c r="T551" i="53"/>
  <c r="U547" i="53"/>
  <c r="T547" i="53"/>
  <c r="U545" i="53"/>
  <c r="T545" i="53"/>
  <c r="U543" i="53"/>
  <c r="T543" i="53"/>
  <c r="U541" i="53"/>
  <c r="T541" i="53"/>
  <c r="U538" i="53"/>
  <c r="T538" i="53"/>
  <c r="U536" i="53"/>
  <c r="T536" i="53"/>
  <c r="U534" i="53"/>
  <c r="U533" i="53" s="1"/>
  <c r="T533" i="53"/>
  <c r="U532" i="53"/>
  <c r="U531" i="53" s="1"/>
  <c r="T531" i="53"/>
  <c r="U530" i="53"/>
  <c r="U529" i="53" s="1"/>
  <c r="T529" i="53"/>
  <c r="U528" i="53"/>
  <c r="U527" i="53" s="1"/>
  <c r="T527" i="53"/>
  <c r="U525" i="53"/>
  <c r="U524" i="53" s="1"/>
  <c r="T524" i="53"/>
  <c r="U523" i="53"/>
  <c r="U522" i="53" s="1"/>
  <c r="T522" i="53"/>
  <c r="U520" i="53"/>
  <c r="U519" i="53" s="1"/>
  <c r="T519" i="53"/>
  <c r="U518" i="53"/>
  <c r="U517" i="53" s="1"/>
  <c r="T517" i="53"/>
  <c r="U516" i="53"/>
  <c r="U515" i="53" s="1"/>
  <c r="T515" i="53"/>
  <c r="U514" i="53"/>
  <c r="U513" i="53" s="1"/>
  <c r="T513" i="53"/>
  <c r="U509" i="53"/>
  <c r="T509" i="53"/>
  <c r="U502" i="53"/>
  <c r="U501" i="53" s="1"/>
  <c r="T502" i="53"/>
  <c r="T501" i="53" s="1"/>
  <c r="U499" i="53"/>
  <c r="U498" i="53" s="1"/>
  <c r="T499" i="53"/>
  <c r="T498" i="53" s="1"/>
  <c r="U496" i="53"/>
  <c r="T496" i="53"/>
  <c r="U494" i="53"/>
  <c r="T494" i="53"/>
  <c r="U489" i="53"/>
  <c r="T489" i="53"/>
  <c r="U487" i="53"/>
  <c r="T487" i="53"/>
  <c r="U485" i="53"/>
  <c r="T485" i="53"/>
  <c r="U482" i="53"/>
  <c r="T482" i="53"/>
  <c r="U480" i="53"/>
  <c r="T480" i="53"/>
  <c r="U478" i="53"/>
  <c r="T478" i="53"/>
  <c r="U475" i="53"/>
  <c r="T475" i="53"/>
  <c r="U472" i="53"/>
  <c r="T472" i="53"/>
  <c r="U469" i="53"/>
  <c r="T469" i="53"/>
  <c r="U467" i="53"/>
  <c r="U466" i="53" s="1"/>
  <c r="T466" i="53"/>
  <c r="U465" i="53"/>
  <c r="U463" i="53" s="1"/>
  <c r="U461" i="53"/>
  <c r="U460" i="53"/>
  <c r="T459" i="53"/>
  <c r="T458" i="53" s="1"/>
  <c r="U457" i="53"/>
  <c r="U456" i="53" s="1"/>
  <c r="U455" i="53" s="1"/>
  <c r="T456" i="53"/>
  <c r="T455" i="53" s="1"/>
  <c r="U454" i="53"/>
  <c r="U453" i="53" s="1"/>
  <c r="T453" i="53"/>
  <c r="U452" i="53"/>
  <c r="U451" i="53" s="1"/>
  <c r="T451" i="53"/>
  <c r="U450" i="53"/>
  <c r="U449" i="53"/>
  <c r="U448" i="53"/>
  <c r="U447" i="53"/>
  <c r="T446" i="53"/>
  <c r="U445" i="53"/>
  <c r="U444" i="53" s="1"/>
  <c r="T444" i="53"/>
  <c r="U443" i="53"/>
  <c r="U442" i="53" s="1"/>
  <c r="T442" i="53"/>
  <c r="U440" i="53"/>
  <c r="U439" i="53" s="1"/>
  <c r="T439" i="53"/>
  <c r="U438" i="53"/>
  <c r="U437" i="53" s="1"/>
  <c r="T437" i="53"/>
  <c r="U436" i="53"/>
  <c r="U435" i="53" s="1"/>
  <c r="T435" i="53"/>
  <c r="U432" i="53"/>
  <c r="U431" i="53" s="1"/>
  <c r="U430" i="53" s="1"/>
  <c r="U429" i="53" s="1"/>
  <c r="T431" i="53"/>
  <c r="T430" i="53" s="1"/>
  <c r="T429" i="53" s="1"/>
  <c r="U428" i="53"/>
  <c r="U427" i="53" s="1"/>
  <c r="U426" i="53" s="1"/>
  <c r="U425" i="53" s="1"/>
  <c r="T427" i="53"/>
  <c r="T426" i="53" s="1"/>
  <c r="T425" i="53" s="1"/>
  <c r="U424" i="53"/>
  <c r="U423" i="53" s="1"/>
  <c r="U422" i="53" s="1"/>
  <c r="U421" i="53" s="1"/>
  <c r="T423" i="53"/>
  <c r="T422" i="53" s="1"/>
  <c r="T421" i="53" s="1"/>
  <c r="U420" i="53"/>
  <c r="U419" i="53" s="1"/>
  <c r="U418" i="53" s="1"/>
  <c r="U417" i="53" s="1"/>
  <c r="T419" i="53"/>
  <c r="T418" i="53" s="1"/>
  <c r="T417" i="53" s="1"/>
  <c r="U416" i="53"/>
  <c r="U415" i="53" s="1"/>
  <c r="U414" i="53" s="1"/>
  <c r="U413" i="53" s="1"/>
  <c r="T415" i="53"/>
  <c r="T414" i="53" s="1"/>
  <c r="T413" i="53" s="1"/>
  <c r="U412" i="53"/>
  <c r="U411" i="53" s="1"/>
  <c r="U410" i="53" s="1"/>
  <c r="T411" i="53"/>
  <c r="T410" i="53" s="1"/>
  <c r="U409" i="53"/>
  <c r="U408" i="53"/>
  <c r="U407" i="53"/>
  <c r="U406" i="53"/>
  <c r="T405" i="53"/>
  <c r="U404" i="53"/>
  <c r="U403" i="53"/>
  <c r="T402" i="53"/>
  <c r="U401" i="53"/>
  <c r="U400" i="53" s="1"/>
  <c r="T400" i="53"/>
  <c r="U396" i="53"/>
  <c r="T396" i="53"/>
  <c r="U394" i="53"/>
  <c r="T394" i="53"/>
  <c r="U391" i="53"/>
  <c r="U390" i="53" s="1"/>
  <c r="U389" i="53" s="1"/>
  <c r="U388" i="53" s="1"/>
  <c r="T390" i="53"/>
  <c r="T389" i="53" s="1"/>
  <c r="T388" i="53" s="1"/>
  <c r="U386" i="53"/>
  <c r="U385" i="53" s="1"/>
  <c r="T386" i="53"/>
  <c r="T385" i="53" s="1"/>
  <c r="U384" i="53"/>
  <c r="U383" i="53" s="1"/>
  <c r="U382" i="53" s="1"/>
  <c r="T383" i="53"/>
  <c r="T382" i="53" s="1"/>
  <c r="U379" i="53"/>
  <c r="U378" i="53" s="1"/>
  <c r="T379" i="53"/>
  <c r="T378" i="53" s="1"/>
  <c r="U376" i="53"/>
  <c r="U375" i="53" s="1"/>
  <c r="T376" i="53"/>
  <c r="T375" i="53" s="1"/>
  <c r="U373" i="53"/>
  <c r="T373" i="53"/>
  <c r="U371" i="53"/>
  <c r="T371" i="53"/>
  <c r="U368" i="53"/>
  <c r="T368" i="53"/>
  <c r="U364" i="53"/>
  <c r="T364" i="53"/>
  <c r="U360" i="53"/>
  <c r="U359" i="53" s="1"/>
  <c r="T360" i="53"/>
  <c r="T359" i="53" s="1"/>
  <c r="U356" i="53"/>
  <c r="T356" i="53"/>
  <c r="U351" i="53"/>
  <c r="T351" i="53"/>
  <c r="U349" i="53"/>
  <c r="T349" i="53"/>
  <c r="U346" i="53"/>
  <c r="U345" i="53" s="1"/>
  <c r="T346" i="53"/>
  <c r="T345" i="53" s="1"/>
  <c r="U344" i="53"/>
  <c r="U343" i="53" s="1"/>
  <c r="T343" i="53"/>
  <c r="U342" i="53"/>
  <c r="U341" i="53" s="1"/>
  <c r="T341" i="53"/>
  <c r="U339" i="53"/>
  <c r="U338" i="53" s="1"/>
  <c r="T338" i="53"/>
  <c r="U337" i="53"/>
  <c r="U336" i="53" s="1"/>
  <c r="T336" i="53"/>
  <c r="U335" i="53"/>
  <c r="U334" i="53"/>
  <c r="U333" i="53"/>
  <c r="U332" i="53"/>
  <c r="T331" i="53"/>
  <c r="U329" i="53"/>
  <c r="U328" i="53"/>
  <c r="T327" i="53"/>
  <c r="T326" i="53" s="1"/>
  <c r="U325" i="53"/>
  <c r="U324" i="53"/>
  <c r="T323" i="53"/>
  <c r="T322" i="53" s="1"/>
  <c r="U321" i="53"/>
  <c r="U320" i="53"/>
  <c r="U319" i="53"/>
  <c r="T318" i="53"/>
  <c r="T317" i="53" s="1"/>
  <c r="U316" i="53"/>
  <c r="U315" i="53"/>
  <c r="U314" i="53"/>
  <c r="U313" i="53"/>
  <c r="U312" i="53"/>
  <c r="U311" i="53"/>
  <c r="T310" i="53"/>
  <c r="U309" i="53"/>
  <c r="U308" i="53" s="1"/>
  <c r="T308" i="53"/>
  <c r="U307" i="53"/>
  <c r="U306" i="53"/>
  <c r="U305" i="53"/>
  <c r="U304" i="53"/>
  <c r="U303" i="53"/>
  <c r="U302" i="53"/>
  <c r="U301" i="53"/>
  <c r="U300" i="53"/>
  <c r="U299" i="53"/>
  <c r="T298" i="53"/>
  <c r="U297" i="53"/>
  <c r="U296" i="53"/>
  <c r="U295" i="53"/>
  <c r="U294" i="53"/>
  <c r="U293" i="53"/>
  <c r="T292" i="53"/>
  <c r="U291" i="53"/>
  <c r="U290" i="53"/>
  <c r="U289" i="53"/>
  <c r="T288" i="53"/>
  <c r="U286" i="53"/>
  <c r="U285" i="53"/>
  <c r="T284" i="53"/>
  <c r="U283" i="53"/>
  <c r="U282" i="53" s="1"/>
  <c r="T282" i="53"/>
  <c r="U281" i="53"/>
  <c r="U280" i="53"/>
  <c r="U279" i="53"/>
  <c r="T278" i="53"/>
  <c r="U273" i="53"/>
  <c r="T273" i="53"/>
  <c r="U270" i="53"/>
  <c r="T270" i="53"/>
  <c r="U267" i="53"/>
  <c r="T267" i="53"/>
  <c r="U265" i="53"/>
  <c r="T265" i="53"/>
  <c r="U262" i="53"/>
  <c r="T262" i="53"/>
  <c r="U260" i="53"/>
  <c r="T260" i="53"/>
  <c r="U258" i="53"/>
  <c r="U257" i="53" s="1"/>
  <c r="T257" i="53"/>
  <c r="U256" i="53"/>
  <c r="U255" i="53"/>
  <c r="T254" i="53"/>
  <c r="U253" i="53"/>
  <c r="U252" i="53"/>
  <c r="T251" i="53"/>
  <c r="U250" i="53"/>
  <c r="U249" i="53" s="1"/>
  <c r="T249" i="53"/>
  <c r="U247" i="53"/>
  <c r="U246" i="53" s="1"/>
  <c r="T246" i="53"/>
  <c r="U245" i="53"/>
  <c r="U244" i="53" s="1"/>
  <c r="T244" i="53"/>
  <c r="U241" i="53"/>
  <c r="U240" i="53" s="1"/>
  <c r="U239" i="53" s="1"/>
  <c r="T240" i="53"/>
  <c r="T239" i="53" s="1"/>
  <c r="U238" i="53"/>
  <c r="U237" i="53" s="1"/>
  <c r="U236" i="53" s="1"/>
  <c r="T237" i="53"/>
  <c r="T236" i="53" s="1"/>
  <c r="U234" i="53"/>
  <c r="U233" i="53" s="1"/>
  <c r="U232" i="53" s="1"/>
  <c r="T233" i="53"/>
  <c r="T232" i="53" s="1"/>
  <c r="U231" i="53"/>
  <c r="U230" i="53" s="1"/>
  <c r="U229" i="53" s="1"/>
  <c r="T230" i="53"/>
  <c r="T229" i="53" s="1"/>
  <c r="U227" i="53"/>
  <c r="U226" i="53" s="1"/>
  <c r="U225" i="53" s="1"/>
  <c r="U224" i="53" s="1"/>
  <c r="T226" i="53"/>
  <c r="T225" i="53" s="1"/>
  <c r="T224" i="53" s="1"/>
  <c r="U223" i="53"/>
  <c r="U222" i="53" s="1"/>
  <c r="T222" i="53"/>
  <c r="U221" i="53"/>
  <c r="U220" i="53" s="1"/>
  <c r="T220" i="53"/>
  <c r="U219" i="53"/>
  <c r="U218" i="53"/>
  <c r="U217" i="53"/>
  <c r="U216" i="53"/>
  <c r="T215" i="53"/>
  <c r="U212" i="53"/>
  <c r="U211" i="53" s="1"/>
  <c r="U210" i="53" s="1"/>
  <c r="T211" i="53"/>
  <c r="T210" i="53" s="1"/>
  <c r="U209" i="53"/>
  <c r="U208" i="53"/>
  <c r="T207" i="53"/>
  <c r="T206" i="53" s="1"/>
  <c r="U204" i="53"/>
  <c r="U203" i="53" s="1"/>
  <c r="T203" i="53"/>
  <c r="U201" i="53"/>
  <c r="U200" i="53" s="1"/>
  <c r="U199" i="53" s="1"/>
  <c r="T200" i="53"/>
  <c r="T199" i="53" s="1"/>
  <c r="U197" i="53"/>
  <c r="U196" i="53" s="1"/>
  <c r="U195" i="53" s="1"/>
  <c r="T196" i="53"/>
  <c r="T195" i="53" s="1"/>
  <c r="U194" i="53"/>
  <c r="U193" i="53" s="1"/>
  <c r="U192" i="53" s="1"/>
  <c r="T193" i="53"/>
  <c r="T192" i="53" s="1"/>
  <c r="U191" i="53"/>
  <c r="U190" i="53" s="1"/>
  <c r="U189" i="53" s="1"/>
  <c r="T190" i="53"/>
  <c r="T189" i="53" s="1"/>
  <c r="U188" i="53"/>
  <c r="U187" i="53" s="1"/>
  <c r="U186" i="53" s="1"/>
  <c r="T187" i="53"/>
  <c r="T186" i="53" s="1"/>
  <c r="U185" i="53"/>
  <c r="U184" i="53"/>
  <c r="U183" i="53"/>
  <c r="T182" i="53"/>
  <c r="T181" i="53" s="1"/>
  <c r="U179" i="53"/>
  <c r="U178" i="53" s="1"/>
  <c r="U177" i="53" s="1"/>
  <c r="T178" i="53"/>
  <c r="T177" i="53" s="1"/>
  <c r="U176" i="53"/>
  <c r="U175" i="53" s="1"/>
  <c r="U174" i="53" s="1"/>
  <c r="T175" i="53"/>
  <c r="T174" i="53" s="1"/>
  <c r="U169" i="53"/>
  <c r="U168" i="53" s="1"/>
  <c r="U167" i="53" s="1"/>
  <c r="T169" i="53"/>
  <c r="T168" i="53" s="1"/>
  <c r="T167" i="53" s="1"/>
  <c r="U166" i="53"/>
  <c r="U165" i="53" s="1"/>
  <c r="U164" i="53" s="1"/>
  <c r="T165" i="53"/>
  <c r="T164" i="53" s="1"/>
  <c r="U163" i="53"/>
  <c r="U162" i="53"/>
  <c r="T161" i="53"/>
  <c r="U160" i="53"/>
  <c r="U159" i="53" s="1"/>
  <c r="T159" i="53"/>
  <c r="U156" i="53"/>
  <c r="U155" i="53" s="1"/>
  <c r="T155" i="53"/>
  <c r="U154" i="53"/>
  <c r="U153" i="53" s="1"/>
  <c r="T153" i="53"/>
  <c r="U151" i="53"/>
  <c r="U150" i="53" s="1"/>
  <c r="U149" i="53" s="1"/>
  <c r="T150" i="53"/>
  <c r="T149" i="53" s="1"/>
  <c r="U147" i="53"/>
  <c r="U146" i="53" s="1"/>
  <c r="U145" i="53" s="1"/>
  <c r="T146" i="53"/>
  <c r="T145" i="53" s="1"/>
  <c r="U144" i="53"/>
  <c r="U143" i="53"/>
  <c r="T142" i="53"/>
  <c r="T141" i="53" s="1"/>
  <c r="U138" i="53"/>
  <c r="U137" i="53" s="1"/>
  <c r="T138" i="53"/>
  <c r="T137" i="53" s="1"/>
  <c r="U136" i="53"/>
  <c r="U135" i="53" s="1"/>
  <c r="U134" i="53" s="1"/>
  <c r="T135" i="53"/>
  <c r="T134" i="53" s="1"/>
  <c r="U133" i="53"/>
  <c r="U132" i="53" s="1"/>
  <c r="U131" i="53" s="1"/>
  <c r="T132" i="53"/>
  <c r="T131" i="53" s="1"/>
  <c r="U126" i="53"/>
  <c r="U125" i="53"/>
  <c r="T124" i="53"/>
  <c r="T123" i="53" s="1"/>
  <c r="T122" i="53" s="1"/>
  <c r="U121" i="53"/>
  <c r="U120" i="53"/>
  <c r="T119" i="53"/>
  <c r="T118" i="53" s="1"/>
  <c r="U117" i="53"/>
  <c r="U116" i="53" s="1"/>
  <c r="U115" i="53" s="1"/>
  <c r="T116" i="53"/>
  <c r="T115" i="53" s="1"/>
  <c r="U114" i="53"/>
  <c r="U113" i="53"/>
  <c r="T112" i="53"/>
  <c r="U111" i="53"/>
  <c r="U110" i="53" s="1"/>
  <c r="T110" i="53"/>
  <c r="U108" i="53"/>
  <c r="U107" i="53"/>
  <c r="T106" i="53"/>
  <c r="U105" i="53"/>
  <c r="U104" i="53"/>
  <c r="T103" i="53"/>
  <c r="U100" i="53"/>
  <c r="U99" i="53" s="1"/>
  <c r="T99" i="53"/>
  <c r="U98" i="53"/>
  <c r="U97" i="53"/>
  <c r="T96" i="53"/>
  <c r="U94" i="53"/>
  <c r="U93" i="53"/>
  <c r="T92" i="53"/>
  <c r="T91" i="53" s="1"/>
  <c r="U90" i="53"/>
  <c r="U89" i="53"/>
  <c r="U88" i="53"/>
  <c r="U87" i="53"/>
  <c r="T86" i="53"/>
  <c r="U85" i="53"/>
  <c r="U84" i="53" s="1"/>
  <c r="T84" i="53"/>
  <c r="U81" i="53"/>
  <c r="U80" i="53" s="1"/>
  <c r="U79" i="53" s="1"/>
  <c r="T80" i="53"/>
  <c r="T79" i="53" s="1"/>
  <c r="U78" i="53"/>
  <c r="U77" i="53" s="1"/>
  <c r="T77" i="53"/>
  <c r="U76" i="53"/>
  <c r="U75" i="53"/>
  <c r="U74" i="53"/>
  <c r="T73" i="53"/>
  <c r="U72" i="53"/>
  <c r="U71" i="53" s="1"/>
  <c r="T71" i="53"/>
  <c r="U67" i="53"/>
  <c r="U66" i="53" s="1"/>
  <c r="T67" i="53"/>
  <c r="T66" i="53" s="1"/>
  <c r="U64" i="53"/>
  <c r="U63" i="53" s="1"/>
  <c r="T64" i="53"/>
  <c r="T63" i="53" s="1"/>
  <c r="U62" i="53"/>
  <c r="U61" i="53"/>
  <c r="U60" i="53"/>
  <c r="U59" i="53"/>
  <c r="U58" i="53"/>
  <c r="T57" i="53"/>
  <c r="T56" i="53" s="1"/>
  <c r="U54" i="53"/>
  <c r="T52" i="53"/>
  <c r="U46" i="53"/>
  <c r="U45" i="53"/>
  <c r="U43" i="53"/>
  <c r="U42" i="53"/>
  <c r="U37" i="53"/>
  <c r="U36" i="53"/>
  <c r="U35" i="53"/>
  <c r="U34" i="53"/>
  <c r="U33" i="53"/>
  <c r="U32" i="53"/>
  <c r="U31" i="53"/>
  <c r="U30" i="53"/>
  <c r="T29" i="53"/>
  <c r="T23" i="53"/>
  <c r="U21" i="53"/>
  <c r="U19" i="53"/>
  <c r="U16" i="53"/>
  <c r="U15" i="53" s="1"/>
  <c r="T15" i="53"/>
  <c r="U14" i="53"/>
  <c r="U13" i="53" s="1"/>
  <c r="T13" i="53"/>
  <c r="U12" i="53"/>
  <c r="U11" i="53"/>
  <c r="U10" i="53"/>
  <c r="T9" i="53"/>
  <c r="O5004" i="53"/>
  <c r="O5003" i="53" s="1"/>
  <c r="N5004" i="53"/>
  <c r="N5003" i="53" s="1"/>
  <c r="O5001" i="53"/>
  <c r="O5000" i="53" s="1"/>
  <c r="N5001" i="53"/>
  <c r="N5000" i="53" s="1"/>
  <c r="O4998" i="53"/>
  <c r="O4997" i="53" s="1"/>
  <c r="N4998" i="53"/>
  <c r="N4997" i="53" s="1"/>
  <c r="O4994" i="53"/>
  <c r="O4993" i="53" s="1"/>
  <c r="N4994" i="53"/>
  <c r="N4993" i="53" s="1"/>
  <c r="O4992" i="53"/>
  <c r="O4991" i="53" s="1"/>
  <c r="N4991" i="53"/>
  <c r="O4990" i="53"/>
  <c r="O4989" i="53" s="1"/>
  <c r="N4989" i="53"/>
  <c r="O4988" i="53"/>
  <c r="O4987" i="53" s="1"/>
  <c r="N4987" i="53"/>
  <c r="O4985" i="53"/>
  <c r="O4984" i="53" s="1"/>
  <c r="O4983" i="53" s="1"/>
  <c r="N4984" i="53"/>
  <c r="N4983" i="53" s="1"/>
  <c r="O4982" i="53"/>
  <c r="O4981" i="53"/>
  <c r="N4980" i="53"/>
  <c r="N4979" i="53" s="1"/>
  <c r="O4973" i="53"/>
  <c r="O4972" i="53" s="1"/>
  <c r="N4972" i="53"/>
  <c r="O4968" i="53"/>
  <c r="O4967" i="53" s="1"/>
  <c r="N4968" i="53"/>
  <c r="N4967" i="53" s="1"/>
  <c r="O4960" i="53"/>
  <c r="N4960" i="53"/>
  <c r="O4950" i="53"/>
  <c r="N4950" i="53"/>
  <c r="O4945" i="53"/>
  <c r="N4945" i="53"/>
  <c r="O4940" i="53"/>
  <c r="N4940" i="53"/>
  <c r="O4937" i="53"/>
  <c r="N4937" i="53"/>
  <c r="O4935" i="53"/>
  <c r="N4935" i="53"/>
  <c r="O4931" i="53"/>
  <c r="N4931" i="53"/>
  <c r="O4929" i="53"/>
  <c r="O4928" i="53"/>
  <c r="N4927" i="53"/>
  <c r="O4926" i="53"/>
  <c r="O4925" i="53"/>
  <c r="O4924" i="53"/>
  <c r="N4923" i="53"/>
  <c r="O4922" i="53"/>
  <c r="O4921" i="53" s="1"/>
  <c r="N4921" i="53"/>
  <c r="O4919" i="53"/>
  <c r="O4918" i="53" s="1"/>
  <c r="N4918" i="53"/>
  <c r="O4917" i="53"/>
  <c r="O4916" i="53" s="1"/>
  <c r="N4916" i="53"/>
  <c r="O4915" i="53"/>
  <c r="O4914" i="53"/>
  <c r="O4913" i="53"/>
  <c r="N4912" i="53"/>
  <c r="O4886" i="53"/>
  <c r="O4885" i="53" s="1"/>
  <c r="N4886" i="53"/>
  <c r="N4885" i="53" s="1"/>
  <c r="O4884" i="53"/>
  <c r="O4883" i="53" s="1"/>
  <c r="O4882" i="53" s="1"/>
  <c r="N4883" i="53"/>
  <c r="N4882" i="53" s="1"/>
  <c r="O4879" i="53"/>
  <c r="O4878" i="53" s="1"/>
  <c r="N4879" i="53"/>
  <c r="N4878" i="53" s="1"/>
  <c r="O4875" i="53"/>
  <c r="O4874" i="53" s="1"/>
  <c r="N4875" i="53"/>
  <c r="N4874" i="53" s="1"/>
  <c r="O4872" i="53"/>
  <c r="N4872" i="53"/>
  <c r="O4870" i="53"/>
  <c r="N4870" i="53"/>
  <c r="O4867" i="53"/>
  <c r="O4866" i="53" s="1"/>
  <c r="N4867" i="53"/>
  <c r="N4866" i="53" s="1"/>
  <c r="O4863" i="53"/>
  <c r="O4862" i="53" s="1"/>
  <c r="N4863" i="53"/>
  <c r="N4862" i="53" s="1"/>
  <c r="O4860" i="53"/>
  <c r="N4860" i="53"/>
  <c r="O4858" i="53"/>
  <c r="N4858" i="53"/>
  <c r="O4856" i="53"/>
  <c r="O4855" i="53" s="1"/>
  <c r="O4854" i="53" s="1"/>
  <c r="N4855" i="53"/>
  <c r="N4854" i="53" s="1"/>
  <c r="O4853" i="53"/>
  <c r="O4852" i="53"/>
  <c r="N4851" i="53"/>
  <c r="N4850" i="53" s="1"/>
  <c r="O4849" i="53"/>
  <c r="O4848" i="53" s="1"/>
  <c r="N4848" i="53"/>
  <c r="O4847" i="53"/>
  <c r="O4846" i="53" s="1"/>
  <c r="N4846" i="53"/>
  <c r="O4844" i="53"/>
  <c r="O4843" i="53" s="1"/>
  <c r="O4842" i="53" s="1"/>
  <c r="N4843" i="53"/>
  <c r="N4842" i="53" s="1"/>
  <c r="O4841" i="53"/>
  <c r="O4840" i="53"/>
  <c r="N4839" i="53"/>
  <c r="N4838" i="53" s="1"/>
  <c r="O4835" i="53"/>
  <c r="O4834" i="53" s="1"/>
  <c r="N4835" i="53"/>
  <c r="N4834" i="53" s="1"/>
  <c r="O4832" i="53"/>
  <c r="O4831" i="53" s="1"/>
  <c r="N4832" i="53"/>
  <c r="N4831" i="53" s="1"/>
  <c r="O4825" i="53"/>
  <c r="O4824" i="53" s="1"/>
  <c r="N4824" i="53"/>
  <c r="O4823" i="53"/>
  <c r="O4822" i="53"/>
  <c r="N4821" i="53"/>
  <c r="O4817" i="53"/>
  <c r="O4816" i="53" s="1"/>
  <c r="N4817" i="53"/>
  <c r="N4816" i="53" s="1"/>
  <c r="O4812" i="53"/>
  <c r="O4811" i="53" s="1"/>
  <c r="N4811" i="53"/>
  <c r="O4810" i="53"/>
  <c r="O4809" i="53"/>
  <c r="O4808" i="53"/>
  <c r="N4807" i="53"/>
  <c r="O4806" i="53"/>
  <c r="O4805" i="53" s="1"/>
  <c r="N4805" i="53"/>
  <c r="O4803" i="53"/>
  <c r="O4802" i="53" s="1"/>
  <c r="O4801" i="53" s="1"/>
  <c r="N4802" i="53"/>
  <c r="N4801" i="53" s="1"/>
  <c r="O4799" i="53"/>
  <c r="N4798" i="53"/>
  <c r="N4797" i="53" s="1"/>
  <c r="O4791" i="53"/>
  <c r="N4791" i="53"/>
  <c r="O4787" i="53"/>
  <c r="N4787" i="53"/>
  <c r="O4784" i="53"/>
  <c r="O4783" i="53" s="1"/>
  <c r="N4784" i="53"/>
  <c r="N4783" i="53" s="1"/>
  <c r="O4780" i="53"/>
  <c r="O4779" i="53" s="1"/>
  <c r="N4780" i="53"/>
  <c r="N4779" i="53" s="1"/>
  <c r="O4772" i="53"/>
  <c r="N4772" i="53"/>
  <c r="O4757" i="53"/>
  <c r="N4757" i="53"/>
  <c r="O4752" i="53"/>
  <c r="N4752" i="53"/>
  <c r="O4749" i="53"/>
  <c r="N4749" i="53"/>
  <c r="O4747" i="53"/>
  <c r="N4747" i="53"/>
  <c r="O4744" i="53"/>
  <c r="N4744" i="53"/>
  <c r="O4742" i="53"/>
  <c r="N4739" i="53"/>
  <c r="O4738" i="53"/>
  <c r="O4737" i="53" s="1"/>
  <c r="N4737" i="53"/>
  <c r="O4736" i="53"/>
  <c r="O4735" i="53" s="1"/>
  <c r="N4735" i="53"/>
  <c r="O4734" i="53"/>
  <c r="O4733" i="53"/>
  <c r="N4732" i="53"/>
  <c r="O4677" i="53"/>
  <c r="O4676" i="53" s="1"/>
  <c r="N4677" i="53"/>
  <c r="N4676" i="53" s="1"/>
  <c r="O4675" i="53"/>
  <c r="O4674" i="53" s="1"/>
  <c r="O4673" i="53" s="1"/>
  <c r="N4674" i="53"/>
  <c r="N4673" i="53" s="1"/>
  <c r="O4670" i="53"/>
  <c r="O4669" i="53" s="1"/>
  <c r="N4670" i="53"/>
  <c r="N4669" i="53" s="1"/>
  <c r="O4667" i="53"/>
  <c r="N4667" i="53"/>
  <c r="O4662" i="53"/>
  <c r="N4662" i="53"/>
  <c r="O4659" i="53"/>
  <c r="N4659" i="53"/>
  <c r="O4657" i="53"/>
  <c r="N4657" i="53"/>
  <c r="O4654" i="53"/>
  <c r="O4653" i="53" s="1"/>
  <c r="N4654" i="53"/>
  <c r="N4653" i="53" s="1"/>
  <c r="O4651" i="53"/>
  <c r="N4651" i="53"/>
  <c r="O4646" i="53"/>
  <c r="N4646" i="53"/>
  <c r="O4643" i="53"/>
  <c r="N4643" i="53"/>
  <c r="O4641" i="53"/>
  <c r="N4641" i="53"/>
  <c r="O4639" i="53"/>
  <c r="O4638" i="53" s="1"/>
  <c r="O4637" i="53" s="1"/>
  <c r="N4638" i="53"/>
  <c r="N4637" i="53" s="1"/>
  <c r="O4636" i="53"/>
  <c r="O4635" i="53" s="1"/>
  <c r="N4635" i="53"/>
  <c r="O4634" i="53"/>
  <c r="O4633" i="53"/>
  <c r="O4632" i="53"/>
  <c r="O4631" i="53"/>
  <c r="N4630" i="53"/>
  <c r="O4628" i="53"/>
  <c r="O4627" i="53" s="1"/>
  <c r="N4627" i="53"/>
  <c r="O4626" i="53"/>
  <c r="O4625" i="53" s="1"/>
  <c r="N4625" i="53"/>
  <c r="O4621" i="53"/>
  <c r="O4620" i="53" s="1"/>
  <c r="N4621" i="53"/>
  <c r="N4620" i="53" s="1"/>
  <c r="O4618" i="53"/>
  <c r="N4618" i="53"/>
  <c r="O4614" i="53"/>
  <c r="N4614" i="53"/>
  <c r="O4612" i="53"/>
  <c r="N4612" i="53"/>
  <c r="O4609" i="53"/>
  <c r="N4609" i="53"/>
  <c r="O4607" i="53"/>
  <c r="N4607" i="53"/>
  <c r="O4604" i="53"/>
  <c r="O4603" i="53" s="1"/>
  <c r="N4604" i="53"/>
  <c r="N4603" i="53" s="1"/>
  <c r="O4601" i="53"/>
  <c r="N4601" i="53"/>
  <c r="O4597" i="53"/>
  <c r="N4597" i="53"/>
  <c r="O4595" i="53"/>
  <c r="N4595" i="53"/>
  <c r="O4592" i="53"/>
  <c r="N4592" i="53"/>
  <c r="O4590" i="53"/>
  <c r="N4590" i="53"/>
  <c r="O4588" i="53"/>
  <c r="O4587" i="53" s="1"/>
  <c r="O4586" i="53" s="1"/>
  <c r="N4587" i="53"/>
  <c r="N4586" i="53" s="1"/>
  <c r="O4585" i="53"/>
  <c r="O4584" i="53" s="1"/>
  <c r="N4584" i="53"/>
  <c r="O4583" i="53"/>
  <c r="O4582" i="53"/>
  <c r="O4581" i="53"/>
  <c r="N4580" i="53"/>
  <c r="O4579" i="53"/>
  <c r="O4578" i="53" s="1"/>
  <c r="N4578" i="53"/>
  <c r="O4576" i="53"/>
  <c r="O4575" i="53" s="1"/>
  <c r="N4575" i="53"/>
  <c r="O4574" i="53"/>
  <c r="O4573" i="53" s="1"/>
  <c r="N4573" i="53"/>
  <c r="O4569" i="53"/>
  <c r="N4569" i="53"/>
  <c r="O4567" i="53"/>
  <c r="N4567" i="53"/>
  <c r="O4565" i="53"/>
  <c r="O4564" i="53" s="1"/>
  <c r="N4564" i="53"/>
  <c r="O4563" i="53"/>
  <c r="O4562" i="53" s="1"/>
  <c r="N4562" i="53"/>
  <c r="O4559" i="53"/>
  <c r="O4558" i="53" s="1"/>
  <c r="O4557" i="53" s="1"/>
  <c r="N4558" i="53"/>
  <c r="N4557" i="53" s="1"/>
  <c r="O4556" i="53"/>
  <c r="O4555" i="53"/>
  <c r="N4554" i="53"/>
  <c r="N4553" i="53" s="1"/>
  <c r="O4552" i="53"/>
  <c r="O4551" i="53" s="1"/>
  <c r="O4550" i="53" s="1"/>
  <c r="N4551" i="53"/>
  <c r="N4550" i="53" s="1"/>
  <c r="O4549" i="53"/>
  <c r="O4548" i="53"/>
  <c r="N4547" i="53"/>
  <c r="N4546" i="53" s="1"/>
  <c r="O4543" i="53"/>
  <c r="O4542" i="53" s="1"/>
  <c r="N4543" i="53"/>
  <c r="N4542" i="53" s="1"/>
  <c r="O4540" i="53"/>
  <c r="N4540" i="53"/>
  <c r="O4538" i="53"/>
  <c r="N4538" i="53"/>
  <c r="O4534" i="53"/>
  <c r="N4534" i="53"/>
  <c r="O4531" i="53"/>
  <c r="O4530" i="53" s="1"/>
  <c r="N4531" i="53"/>
  <c r="N4530" i="53" s="1"/>
  <c r="O4528" i="53"/>
  <c r="O4527" i="53" s="1"/>
  <c r="N4528" i="53"/>
  <c r="N4527" i="53" s="1"/>
  <c r="O4523" i="53"/>
  <c r="O4522" i="53" s="1"/>
  <c r="N4522" i="53"/>
  <c r="O4514" i="53"/>
  <c r="N4514" i="53"/>
  <c r="O4504" i="53"/>
  <c r="O4497" i="53"/>
  <c r="N4497" i="53"/>
  <c r="O4492" i="53"/>
  <c r="N4492" i="53"/>
  <c r="O4489" i="53"/>
  <c r="N4489" i="53"/>
  <c r="O4487" i="53"/>
  <c r="N4487" i="53"/>
  <c r="O4484" i="53"/>
  <c r="N4484" i="53"/>
  <c r="O4481" i="53"/>
  <c r="O4480" i="53" s="1"/>
  <c r="N4481" i="53"/>
  <c r="N4480" i="53" s="1"/>
  <c r="O4478" i="53"/>
  <c r="O4477" i="53" s="1"/>
  <c r="N4478" i="53"/>
  <c r="N4477" i="53" s="1"/>
  <c r="O4476" i="53"/>
  <c r="O4475" i="53" s="1"/>
  <c r="O4474" i="53"/>
  <c r="O4473" i="53" s="1"/>
  <c r="N4473" i="53"/>
  <c r="O4472" i="53"/>
  <c r="O4471" i="53"/>
  <c r="N4470" i="53"/>
  <c r="O4413" i="53"/>
  <c r="O4412" i="53" s="1"/>
  <c r="N4413" i="53"/>
  <c r="N4412" i="53" s="1"/>
  <c r="O4411" i="53"/>
  <c r="O4410" i="53" s="1"/>
  <c r="O4409" i="53" s="1"/>
  <c r="N4410" i="53"/>
  <c r="N4409" i="53" s="1"/>
  <c r="O4406" i="53"/>
  <c r="O4405" i="53" s="1"/>
  <c r="N4406" i="53"/>
  <c r="N4405" i="53" s="1"/>
  <c r="O4402" i="53"/>
  <c r="N4402" i="53"/>
  <c r="O4400" i="53"/>
  <c r="N4400" i="53"/>
  <c r="O4397" i="53"/>
  <c r="N4397" i="53"/>
  <c r="O4395" i="53"/>
  <c r="N4395" i="53"/>
  <c r="O4393" i="53"/>
  <c r="O4392" i="53" s="1"/>
  <c r="O4391" i="53" s="1"/>
  <c r="N4392" i="53"/>
  <c r="N4391" i="53" s="1"/>
  <c r="O4390" i="53"/>
  <c r="O4389" i="53"/>
  <c r="N4388" i="53"/>
  <c r="O4387" i="53"/>
  <c r="O4386" i="53" s="1"/>
  <c r="N4386" i="53"/>
  <c r="O4384" i="53"/>
  <c r="O4383" i="53" s="1"/>
  <c r="N4383" i="53"/>
  <c r="O4382" i="53"/>
  <c r="O4381" i="53" s="1"/>
  <c r="N4381" i="53"/>
  <c r="O4379" i="53"/>
  <c r="O4378" i="53" s="1"/>
  <c r="O4377" i="53" s="1"/>
  <c r="N4378" i="53"/>
  <c r="N4377" i="53" s="1"/>
  <c r="O4376" i="53"/>
  <c r="O4375" i="53" s="1"/>
  <c r="O4374" i="53" s="1"/>
  <c r="N4375" i="53"/>
  <c r="N4374" i="53" s="1"/>
  <c r="O4371" i="53"/>
  <c r="O4370" i="53" s="1"/>
  <c r="N4371" i="53"/>
  <c r="N4370" i="53" s="1"/>
  <c r="O4367" i="53"/>
  <c r="N4367" i="53"/>
  <c r="O4365" i="53"/>
  <c r="N4365" i="53"/>
  <c r="O4362" i="53"/>
  <c r="N4362" i="53"/>
  <c r="O4360" i="53"/>
  <c r="N4360" i="53"/>
  <c r="O4358" i="53"/>
  <c r="O4357" i="53" s="1"/>
  <c r="O4356" i="53" s="1"/>
  <c r="N4357" i="53"/>
  <c r="N4356" i="53" s="1"/>
  <c r="O4355" i="53"/>
  <c r="O4354" i="53"/>
  <c r="N4353" i="53"/>
  <c r="O4352" i="53"/>
  <c r="O4351" i="53" s="1"/>
  <c r="N4351" i="53"/>
  <c r="O4349" i="53"/>
  <c r="O4348" i="53" s="1"/>
  <c r="N4348" i="53"/>
  <c r="O4347" i="53"/>
  <c r="O4346" i="53" s="1"/>
  <c r="N4346" i="53"/>
  <c r="O4344" i="53"/>
  <c r="O4343" i="53" s="1"/>
  <c r="O4342" i="53" s="1"/>
  <c r="N4342" i="53"/>
  <c r="O4341" i="53"/>
  <c r="O4340" i="53" s="1"/>
  <c r="O4339" i="53" s="1"/>
  <c r="N4340" i="53"/>
  <c r="N4339" i="53" s="1"/>
  <c r="O4336" i="53"/>
  <c r="O4335" i="53" s="1"/>
  <c r="N4336" i="53"/>
  <c r="N4335" i="53" s="1"/>
  <c r="O4333" i="53"/>
  <c r="O4332" i="53" s="1"/>
  <c r="N4333" i="53"/>
  <c r="N4332" i="53" s="1"/>
  <c r="O4330" i="53"/>
  <c r="O4329" i="53" s="1"/>
  <c r="N4330" i="53"/>
  <c r="N4329" i="53" s="1"/>
  <c r="O4328" i="53"/>
  <c r="O4327" i="53" s="1"/>
  <c r="O4326" i="53" s="1"/>
  <c r="N4327" i="53"/>
  <c r="N4326" i="53" s="1"/>
  <c r="O4325" i="53"/>
  <c r="O4324" i="53" s="1"/>
  <c r="O4323" i="53" s="1"/>
  <c r="N4324" i="53"/>
  <c r="N4323" i="53" s="1"/>
  <c r="O4322" i="53"/>
  <c r="O4321" i="53"/>
  <c r="N4320" i="53"/>
  <c r="N4319" i="53" s="1"/>
  <c r="O4314" i="53"/>
  <c r="O4313" i="53" s="1"/>
  <c r="N4314" i="53"/>
  <c r="N4313" i="53" s="1"/>
  <c r="O4308" i="53"/>
  <c r="N4308" i="53"/>
  <c r="O4306" i="53"/>
  <c r="N4306" i="53"/>
  <c r="O4299" i="53"/>
  <c r="N4299" i="53"/>
  <c r="O4292" i="53"/>
  <c r="N4292" i="53"/>
  <c r="O4287" i="53"/>
  <c r="N4287" i="53"/>
  <c r="O4283" i="53"/>
  <c r="N4283" i="53"/>
  <c r="O4280" i="53"/>
  <c r="N4280" i="53"/>
  <c r="O4278" i="53"/>
  <c r="N4278" i="53"/>
  <c r="O4275" i="53"/>
  <c r="N4275" i="53"/>
  <c r="O4268" i="53"/>
  <c r="O4267" i="53" s="1"/>
  <c r="N4268" i="53"/>
  <c r="N4267" i="53" s="1"/>
  <c r="O4266" i="53"/>
  <c r="O4265" i="53" s="1"/>
  <c r="O4264" i="53" s="1"/>
  <c r="N4265" i="53"/>
  <c r="N4264" i="53" s="1"/>
  <c r="O4263" i="53"/>
  <c r="O4262" i="53"/>
  <c r="O4261" i="53"/>
  <c r="O4259" i="53"/>
  <c r="O4258" i="53"/>
  <c r="O4257" i="53"/>
  <c r="O4256" i="53"/>
  <c r="O4255" i="53"/>
  <c r="O4254" i="53"/>
  <c r="N4253" i="53"/>
  <c r="O4251" i="53"/>
  <c r="O4250" i="53"/>
  <c r="O4249" i="53"/>
  <c r="O4247" i="53"/>
  <c r="O4246" i="53"/>
  <c r="N4245" i="53"/>
  <c r="O4243" i="53"/>
  <c r="O4242" i="53" s="1"/>
  <c r="O4241" i="53"/>
  <c r="O4240" i="53" s="1"/>
  <c r="N4240" i="53"/>
  <c r="O4239" i="53"/>
  <c r="O4238" i="53"/>
  <c r="N4237" i="53"/>
  <c r="O4114" i="53"/>
  <c r="N4114" i="53"/>
  <c r="O4112" i="53"/>
  <c r="N4112" i="53"/>
  <c r="O4108" i="53"/>
  <c r="N4108" i="53"/>
  <c r="O4106" i="53"/>
  <c r="N4106" i="53"/>
  <c r="O4103" i="53"/>
  <c r="N4103" i="53"/>
  <c r="O4101" i="53"/>
  <c r="N4101" i="53"/>
  <c r="O4098" i="53"/>
  <c r="N4098" i="53"/>
  <c r="O4096" i="53"/>
  <c r="N4096" i="53"/>
  <c r="O4092" i="53"/>
  <c r="N4092" i="53"/>
  <c r="O4090" i="53"/>
  <c r="N4090" i="53"/>
  <c r="O4087" i="53"/>
  <c r="N4087" i="53"/>
  <c r="O4085" i="53"/>
  <c r="N4085" i="53"/>
  <c r="O4082" i="53"/>
  <c r="N4082" i="53"/>
  <c r="O4080" i="53"/>
  <c r="N4080" i="53"/>
  <c r="O4076" i="53"/>
  <c r="N4076" i="53"/>
  <c r="O4074" i="53"/>
  <c r="N4074" i="53"/>
  <c r="O4071" i="53"/>
  <c r="N4071" i="53"/>
  <c r="O4069" i="53"/>
  <c r="N4069" i="53"/>
  <c r="O4065" i="53"/>
  <c r="O4064" i="53" s="1"/>
  <c r="N4065" i="53"/>
  <c r="N4064" i="53" s="1"/>
  <c r="O4062" i="53"/>
  <c r="N4062" i="53"/>
  <c r="O4060" i="53"/>
  <c r="N4060" i="53"/>
  <c r="O4057" i="53"/>
  <c r="O4056" i="53" s="1"/>
  <c r="N4057" i="53"/>
  <c r="N4056" i="53" s="1"/>
  <c r="O4054" i="53"/>
  <c r="N4054" i="53"/>
  <c r="O4052" i="53"/>
  <c r="N4052" i="53"/>
  <c r="O4048" i="53"/>
  <c r="N4048" i="53"/>
  <c r="O4046" i="53"/>
  <c r="N4046" i="53"/>
  <c r="O4041" i="53"/>
  <c r="N4041" i="53"/>
  <c r="O4038" i="53"/>
  <c r="N4038" i="53"/>
  <c r="O4035" i="53"/>
  <c r="O4034" i="53" s="1"/>
  <c r="N4035" i="53"/>
  <c r="N4034" i="53" s="1"/>
  <c r="O4032" i="53"/>
  <c r="O4031" i="53" s="1"/>
  <c r="N4032" i="53"/>
  <c r="N4031" i="53" s="1"/>
  <c r="O4030" i="53"/>
  <c r="O4029" i="53" s="1"/>
  <c r="O4028" i="53" s="1"/>
  <c r="N4029" i="53"/>
  <c r="N4028" i="53" s="1"/>
  <c r="O4025" i="53"/>
  <c r="O4024" i="53" s="1"/>
  <c r="N4025" i="53"/>
  <c r="N4024" i="53" s="1"/>
  <c r="O4017" i="53"/>
  <c r="O4016" i="53" s="1"/>
  <c r="N4017" i="53"/>
  <c r="N4016" i="53" s="1"/>
  <c r="O4008" i="53"/>
  <c r="N4008" i="53"/>
  <c r="O3999" i="53"/>
  <c r="N3999" i="53"/>
  <c r="O3994" i="53"/>
  <c r="N3994" i="53"/>
  <c r="O3989" i="53"/>
  <c r="N3989" i="53"/>
  <c r="O3986" i="53"/>
  <c r="N3986" i="53"/>
  <c r="O3984" i="53"/>
  <c r="N3984" i="53"/>
  <c r="O3981" i="53"/>
  <c r="N3981" i="53"/>
  <c r="O3973" i="53"/>
  <c r="N3973" i="53"/>
  <c r="O3971" i="53"/>
  <c r="N3971" i="53"/>
  <c r="O3967" i="53"/>
  <c r="N3967" i="53"/>
  <c r="O3963" i="53"/>
  <c r="N3963" i="53"/>
  <c r="O3960" i="53"/>
  <c r="N3960" i="53"/>
  <c r="O3956" i="53"/>
  <c r="N3956" i="53"/>
  <c r="O3953" i="53"/>
  <c r="N3953" i="53"/>
  <c r="O3951" i="53"/>
  <c r="N3951" i="53"/>
  <c r="O3947" i="53"/>
  <c r="N3947" i="53"/>
  <c r="O3943" i="53"/>
  <c r="N3943" i="53"/>
  <c r="O3940" i="53"/>
  <c r="N3940" i="53"/>
  <c r="O3938" i="53"/>
  <c r="N3938" i="53"/>
  <c r="O3932" i="53"/>
  <c r="N3932" i="53"/>
  <c r="O3930" i="53"/>
  <c r="N3930" i="53"/>
  <c r="O3926" i="53"/>
  <c r="N3926" i="53"/>
  <c r="O3922" i="53"/>
  <c r="N3922" i="53"/>
  <c r="O3919" i="53"/>
  <c r="N3919" i="53"/>
  <c r="O3915" i="53"/>
  <c r="N3915" i="53"/>
  <c r="O3911" i="53"/>
  <c r="O3910" i="53" s="1"/>
  <c r="N3911" i="53"/>
  <c r="N3910" i="53" s="1"/>
  <c r="O3908" i="53"/>
  <c r="O3907" i="53" s="1"/>
  <c r="N3908" i="53"/>
  <c r="N3907" i="53" s="1"/>
  <c r="O3904" i="53"/>
  <c r="O3903" i="53" s="1"/>
  <c r="N3904" i="53"/>
  <c r="N3903" i="53" s="1"/>
  <c r="O3900" i="53"/>
  <c r="N3900" i="53"/>
  <c r="O3898" i="53"/>
  <c r="N3898" i="53"/>
  <c r="O3895" i="53"/>
  <c r="N3895" i="53"/>
  <c r="O3892" i="53"/>
  <c r="N3892" i="53"/>
  <c r="O3890" i="53"/>
  <c r="N3890" i="53"/>
  <c r="O3888" i="53"/>
  <c r="N3888" i="53"/>
  <c r="O3885" i="53"/>
  <c r="O3884" i="53" s="1"/>
  <c r="N3885" i="53"/>
  <c r="N3884" i="53" s="1"/>
  <c r="O3881" i="53"/>
  <c r="N3881" i="53"/>
  <c r="O3879" i="53"/>
  <c r="N3879" i="53"/>
  <c r="O3876" i="53"/>
  <c r="N3876" i="53"/>
  <c r="O3873" i="53"/>
  <c r="N3873" i="53"/>
  <c r="O3871" i="53"/>
  <c r="N3871" i="53"/>
  <c r="O3869" i="53"/>
  <c r="N3869" i="53"/>
  <c r="O3865" i="53"/>
  <c r="O3864" i="53" s="1"/>
  <c r="N3865" i="53"/>
  <c r="N3864" i="53" s="1"/>
  <c r="O3862" i="53"/>
  <c r="N3862" i="53"/>
  <c r="O3859" i="53"/>
  <c r="N3859" i="53"/>
  <c r="O3856" i="53"/>
  <c r="N3856" i="53"/>
  <c r="O3854" i="53"/>
  <c r="N3854" i="53"/>
  <c r="O3852" i="53"/>
  <c r="N3852" i="53"/>
  <c r="O3849" i="53"/>
  <c r="O3848" i="53" s="1"/>
  <c r="N3849" i="53"/>
  <c r="N3848" i="53" s="1"/>
  <c r="O3846" i="53"/>
  <c r="N3846" i="53"/>
  <c r="O3843" i="53"/>
  <c r="N3843" i="53"/>
  <c r="O3840" i="53"/>
  <c r="N3840" i="53"/>
  <c r="O3838" i="53"/>
  <c r="N3838" i="53"/>
  <c r="O3836" i="53"/>
  <c r="N3836" i="53"/>
  <c r="O3832" i="53"/>
  <c r="O3831" i="53" s="1"/>
  <c r="N3832" i="53"/>
  <c r="N3831" i="53" s="1"/>
  <c r="O3829" i="53"/>
  <c r="O3828" i="53" s="1"/>
  <c r="N3829" i="53"/>
  <c r="N3828" i="53" s="1"/>
  <c r="O3826" i="53"/>
  <c r="O3825" i="53" s="1"/>
  <c r="N3826" i="53"/>
  <c r="N3825" i="53" s="1"/>
  <c r="O3824" i="53"/>
  <c r="O3823" i="53" s="1"/>
  <c r="O3822" i="53" s="1"/>
  <c r="N3823" i="53"/>
  <c r="N3822" i="53" s="1"/>
  <c r="O3819" i="53"/>
  <c r="O3818" i="53" s="1"/>
  <c r="N3819" i="53"/>
  <c r="N3818" i="53" s="1"/>
  <c r="O3816" i="53"/>
  <c r="O3815" i="53" s="1"/>
  <c r="N3816" i="53"/>
  <c r="N3815" i="53" s="1"/>
  <c r="O3810" i="53"/>
  <c r="N3810" i="53"/>
  <c r="O3808" i="53"/>
  <c r="N3808" i="53"/>
  <c r="O3806" i="53"/>
  <c r="N3806" i="53"/>
  <c r="O3801" i="53"/>
  <c r="N3801" i="53"/>
  <c r="O3795" i="53"/>
  <c r="O3794" i="53" s="1"/>
  <c r="N3795" i="53"/>
  <c r="N3794" i="53" s="1"/>
  <c r="O3791" i="53"/>
  <c r="O3790" i="53" s="1"/>
  <c r="N3791" i="53"/>
  <c r="N3790" i="53" s="1"/>
  <c r="O3787" i="53"/>
  <c r="N3787" i="53"/>
  <c r="O3780" i="53"/>
  <c r="N3780" i="53"/>
  <c r="O3778" i="53"/>
  <c r="N3778" i="53"/>
  <c r="O3772" i="53"/>
  <c r="O3771" i="53" s="1"/>
  <c r="N3772" i="53"/>
  <c r="N3771" i="53" s="1"/>
  <c r="O3763" i="53"/>
  <c r="N3763" i="53"/>
  <c r="O3761" i="53"/>
  <c r="N3761" i="53"/>
  <c r="O3751" i="53"/>
  <c r="N3751" i="53"/>
  <c r="O3739" i="53"/>
  <c r="N3739" i="53"/>
  <c r="O3736" i="53"/>
  <c r="N3736" i="53"/>
  <c r="O3734" i="53"/>
  <c r="N3734" i="53"/>
  <c r="O3730" i="53"/>
  <c r="N3730" i="53"/>
  <c r="O3727" i="53"/>
  <c r="O3726" i="53" s="1"/>
  <c r="N3727" i="53"/>
  <c r="N3726" i="53" s="1"/>
  <c r="O3711" i="53"/>
  <c r="O3710" i="53" s="1"/>
  <c r="N3711" i="53"/>
  <c r="N3710" i="53" s="1"/>
  <c r="O3708" i="53"/>
  <c r="N3708" i="53"/>
  <c r="O3706" i="53"/>
  <c r="N3706" i="53"/>
  <c r="O3704" i="53"/>
  <c r="N3704" i="53"/>
  <c r="O3701" i="53"/>
  <c r="O3700" i="53" s="1"/>
  <c r="N3701" i="53"/>
  <c r="N3700" i="53" s="1"/>
  <c r="O3698" i="53"/>
  <c r="N3698" i="53"/>
  <c r="O3696" i="53"/>
  <c r="N3696" i="53"/>
  <c r="O3694" i="53"/>
  <c r="N3694" i="53"/>
  <c r="O3690" i="53"/>
  <c r="O3689" i="53" s="1"/>
  <c r="N3690" i="53"/>
  <c r="N3689" i="53" s="1"/>
  <c r="O3687" i="53"/>
  <c r="N3687" i="53"/>
  <c r="O3684" i="53"/>
  <c r="N3684" i="53"/>
  <c r="O3682" i="53"/>
  <c r="N3682" i="53"/>
  <c r="O3679" i="53"/>
  <c r="N3679" i="53"/>
  <c r="O3676" i="53"/>
  <c r="N3676" i="53"/>
  <c r="O3674" i="53"/>
  <c r="N3674" i="53"/>
  <c r="O3672" i="53"/>
  <c r="N3672" i="53"/>
  <c r="O3669" i="53"/>
  <c r="O3668" i="53" s="1"/>
  <c r="N3669" i="53"/>
  <c r="N3668" i="53" s="1"/>
  <c r="O3666" i="53"/>
  <c r="N3666" i="53"/>
  <c r="O3663" i="53"/>
  <c r="N3663" i="53"/>
  <c r="O3661" i="53"/>
  <c r="N3661" i="53"/>
  <c r="O3658" i="53"/>
  <c r="N3658" i="53"/>
  <c r="O3655" i="53"/>
  <c r="N3655" i="53"/>
  <c r="O3653" i="53"/>
  <c r="N3653" i="53"/>
  <c r="O3651" i="53"/>
  <c r="N3651" i="53"/>
  <c r="O3647" i="53"/>
  <c r="N3647" i="53"/>
  <c r="O3645" i="53"/>
  <c r="N3645" i="53"/>
  <c r="O3642" i="53"/>
  <c r="N3642" i="53"/>
  <c r="O3639" i="53"/>
  <c r="N3639" i="53"/>
  <c r="O3636" i="53"/>
  <c r="N3636" i="53"/>
  <c r="O3634" i="53"/>
  <c r="N3634" i="53"/>
  <c r="O3631" i="53"/>
  <c r="N3631" i="53"/>
  <c r="O3629" i="53"/>
  <c r="N3629" i="53"/>
  <c r="O3626" i="53"/>
  <c r="N3626" i="53"/>
  <c r="O3623" i="53"/>
  <c r="N3623" i="53"/>
  <c r="O3620" i="53"/>
  <c r="N3620" i="53"/>
  <c r="O3618" i="53"/>
  <c r="N3618" i="53"/>
  <c r="O3615" i="53"/>
  <c r="N3615" i="53"/>
  <c r="O3613" i="53"/>
  <c r="N3613" i="53"/>
  <c r="O3610" i="53"/>
  <c r="N3610" i="53"/>
  <c r="O3607" i="53"/>
  <c r="N3607" i="53"/>
  <c r="O3604" i="53"/>
  <c r="N3604" i="53"/>
  <c r="O3602" i="53"/>
  <c r="N3602" i="53"/>
  <c r="O3598" i="53"/>
  <c r="N3598" i="53"/>
  <c r="O3596" i="53"/>
  <c r="N3596" i="53"/>
  <c r="O3593" i="53"/>
  <c r="N3593" i="53"/>
  <c r="O3590" i="53"/>
  <c r="N3590" i="53"/>
  <c r="O3587" i="53"/>
  <c r="N3587" i="53"/>
  <c r="O3585" i="53"/>
  <c r="N3585" i="53"/>
  <c r="O3583" i="53"/>
  <c r="N3583" i="53"/>
  <c r="O3581" i="53"/>
  <c r="O3580" i="53" s="1"/>
  <c r="N3580" i="53"/>
  <c r="O3579" i="53"/>
  <c r="O3578" i="53" s="1"/>
  <c r="N3578" i="53"/>
  <c r="O3576" i="53"/>
  <c r="O3575" i="53" s="1"/>
  <c r="N3575" i="53"/>
  <c r="O3574" i="53"/>
  <c r="O3573" i="53"/>
  <c r="N3572" i="53"/>
  <c r="O3570" i="53"/>
  <c r="O3569" i="53" s="1"/>
  <c r="N3569" i="53"/>
  <c r="O3568" i="53"/>
  <c r="O3567" i="53" s="1"/>
  <c r="N3567" i="53"/>
  <c r="O3566" i="53"/>
  <c r="O3565" i="53" s="1"/>
  <c r="N3565" i="53"/>
  <c r="O3560" i="53"/>
  <c r="N3560" i="53"/>
  <c r="O3558" i="53"/>
  <c r="N3558" i="53"/>
  <c r="O3555" i="53"/>
  <c r="N3555" i="53"/>
  <c r="O3550" i="53"/>
  <c r="N3550" i="53"/>
  <c r="O3548" i="53"/>
  <c r="N3548" i="53"/>
  <c r="O3545" i="53"/>
  <c r="N3545" i="53"/>
  <c r="O3543" i="53"/>
  <c r="N3543" i="53"/>
  <c r="O3541" i="53"/>
  <c r="N3541" i="53"/>
  <c r="O3539" i="53"/>
  <c r="O3538" i="53"/>
  <c r="N3537" i="53"/>
  <c r="O3536" i="53"/>
  <c r="O3535" i="53" s="1"/>
  <c r="N3535" i="53"/>
  <c r="O3533" i="53"/>
  <c r="O3532" i="53"/>
  <c r="O3531" i="53"/>
  <c r="N3530" i="53"/>
  <c r="N3529" i="53" s="1"/>
  <c r="O3526" i="53"/>
  <c r="O3525" i="53" s="1"/>
  <c r="N3526" i="53"/>
  <c r="N3525" i="53" s="1"/>
  <c r="O3523" i="53"/>
  <c r="N3523" i="53"/>
  <c r="O3521" i="53"/>
  <c r="N3521" i="53"/>
  <c r="O3519" i="53"/>
  <c r="N3519" i="53"/>
  <c r="O3517" i="53"/>
  <c r="O3516" i="53" s="1"/>
  <c r="O3515" i="53" s="1"/>
  <c r="N3516" i="53"/>
  <c r="N3515" i="53" s="1"/>
  <c r="O3514" i="53"/>
  <c r="O3513" i="53" s="1"/>
  <c r="N3513" i="53"/>
  <c r="O3512" i="53"/>
  <c r="O3511" i="53" s="1"/>
  <c r="N3511" i="53"/>
  <c r="O3510" i="53"/>
  <c r="O3509" i="53" s="1"/>
  <c r="N3509" i="53"/>
  <c r="O3505" i="53"/>
  <c r="O3504" i="53" s="1"/>
  <c r="N3505" i="53"/>
  <c r="N3504" i="53" s="1"/>
  <c r="O3502" i="53"/>
  <c r="O3501" i="53" s="1"/>
  <c r="N3502" i="53"/>
  <c r="N3501" i="53" s="1"/>
  <c r="O3498" i="53"/>
  <c r="O3497" i="53" s="1"/>
  <c r="N3498" i="53"/>
  <c r="N3497" i="53" s="1"/>
  <c r="O3495" i="53"/>
  <c r="N3495" i="53"/>
  <c r="O3492" i="53"/>
  <c r="N3492" i="53"/>
  <c r="O3490" i="53"/>
  <c r="N3490" i="53"/>
  <c r="O3486" i="53"/>
  <c r="N3486" i="53"/>
  <c r="O3483" i="53"/>
  <c r="N3483" i="53"/>
  <c r="O3481" i="53"/>
  <c r="N3481" i="53"/>
  <c r="O3479" i="53"/>
  <c r="N3479" i="53"/>
  <c r="O3473" i="53"/>
  <c r="O3472" i="53" s="1"/>
  <c r="N3473" i="53"/>
  <c r="N3472" i="53" s="1"/>
  <c r="O3470" i="53"/>
  <c r="N3470" i="53"/>
  <c r="O3467" i="53"/>
  <c r="N3467" i="53"/>
  <c r="O3464" i="53"/>
  <c r="N3464" i="53"/>
  <c r="O3461" i="53"/>
  <c r="N3461" i="53"/>
  <c r="O3459" i="53"/>
  <c r="N3459" i="53"/>
  <c r="O3457" i="53"/>
  <c r="N3457" i="53"/>
  <c r="O3453" i="53"/>
  <c r="O3452" i="53" s="1"/>
  <c r="N3453" i="53"/>
  <c r="N3452" i="53" s="1"/>
  <c r="O3450" i="53"/>
  <c r="N3450" i="53"/>
  <c r="O3447" i="53"/>
  <c r="N3447" i="53"/>
  <c r="O3445" i="53"/>
  <c r="N3445" i="53"/>
  <c r="O3441" i="53"/>
  <c r="N3441" i="53"/>
  <c r="O3438" i="53"/>
  <c r="N3438" i="53"/>
  <c r="O3436" i="53"/>
  <c r="N3436" i="53"/>
  <c r="O3434" i="53"/>
  <c r="N3434" i="53"/>
  <c r="O3431" i="53"/>
  <c r="O3430" i="53" s="1"/>
  <c r="N3431" i="53"/>
  <c r="N3430" i="53" s="1"/>
  <c r="O3428" i="53"/>
  <c r="N3428" i="53"/>
  <c r="O3424" i="53"/>
  <c r="N3424" i="53"/>
  <c r="O3422" i="53"/>
  <c r="N3422" i="53"/>
  <c r="O3419" i="53"/>
  <c r="N3419" i="53"/>
  <c r="O3416" i="53"/>
  <c r="N3416" i="53"/>
  <c r="O3414" i="53"/>
  <c r="N3414" i="53"/>
  <c r="O3412" i="53"/>
  <c r="N3412" i="53"/>
  <c r="O3408" i="53"/>
  <c r="O3407" i="53" s="1"/>
  <c r="N3408" i="53"/>
  <c r="N3407" i="53" s="1"/>
  <c r="O3405" i="53"/>
  <c r="O3404" i="53" s="1"/>
  <c r="N3405" i="53"/>
  <c r="N3404" i="53" s="1"/>
  <c r="O3402" i="53"/>
  <c r="O3401" i="53" s="1"/>
  <c r="N3402" i="53"/>
  <c r="N3401" i="53" s="1"/>
  <c r="O3398" i="53"/>
  <c r="N3398" i="53"/>
  <c r="O3396" i="53"/>
  <c r="N3396" i="53"/>
  <c r="O3394" i="53"/>
  <c r="N3394" i="53"/>
  <c r="O3392" i="53"/>
  <c r="N3392" i="53"/>
  <c r="O3389" i="53"/>
  <c r="O3388" i="53" s="1"/>
  <c r="N3389" i="53"/>
  <c r="N3388" i="53" s="1"/>
  <c r="O3378" i="53"/>
  <c r="N3378" i="53"/>
  <c r="O3374" i="53"/>
  <c r="N3374" i="53"/>
  <c r="O3367" i="53"/>
  <c r="N3367" i="53"/>
  <c r="O3363" i="53"/>
  <c r="N3363" i="53"/>
  <c r="O3361" i="53"/>
  <c r="O3360" i="53" s="1"/>
  <c r="O3359" i="53" s="1"/>
  <c r="N3360" i="53"/>
  <c r="N3359" i="53" s="1"/>
  <c r="O3353" i="53"/>
  <c r="O3352" i="53" s="1"/>
  <c r="O3348" i="53"/>
  <c r="O3347" i="53" s="1"/>
  <c r="N3348" i="53"/>
  <c r="N3347" i="53" s="1"/>
  <c r="O3340" i="53"/>
  <c r="N3340" i="53"/>
  <c r="O3338" i="53"/>
  <c r="N3338" i="53"/>
  <c r="O3329" i="53"/>
  <c r="N3329" i="53"/>
  <c r="O3322" i="53"/>
  <c r="N3322" i="53"/>
  <c r="O3317" i="53"/>
  <c r="N3317" i="53"/>
  <c r="N3314" i="53"/>
  <c r="O3312" i="53"/>
  <c r="N3312" i="53"/>
  <c r="O3307" i="53"/>
  <c r="N3307" i="53"/>
  <c r="O3303" i="53"/>
  <c r="N3303" i="53"/>
  <c r="O3294" i="53"/>
  <c r="N3294" i="53"/>
  <c r="O3292" i="53"/>
  <c r="N3292" i="53"/>
  <c r="O3289" i="53"/>
  <c r="N3289" i="53"/>
  <c r="O3287" i="53"/>
  <c r="N3287" i="53"/>
  <c r="O3263" i="53"/>
  <c r="N3263" i="53"/>
  <c r="O3261" i="53"/>
  <c r="N3261" i="53"/>
  <c r="O3259" i="53"/>
  <c r="N3259" i="53"/>
  <c r="O3256" i="53"/>
  <c r="N3256" i="53"/>
  <c r="O3254" i="53"/>
  <c r="N3254" i="53"/>
  <c r="O3250" i="53"/>
  <c r="O3249" i="53" s="1"/>
  <c r="N3250" i="53"/>
  <c r="N3249" i="53" s="1"/>
  <c r="O3245" i="53"/>
  <c r="N3245" i="53"/>
  <c r="O3243" i="53"/>
  <c r="N3243" i="53"/>
  <c r="O3241" i="53"/>
  <c r="N3241" i="53"/>
  <c r="O3238" i="53"/>
  <c r="N3238" i="53"/>
  <c r="O3236" i="53"/>
  <c r="N3236" i="53"/>
  <c r="O3233" i="53"/>
  <c r="O3232" i="53" s="1"/>
  <c r="N3233" i="53"/>
  <c r="N3232" i="53" s="1"/>
  <c r="O3228" i="53"/>
  <c r="N3228" i="53"/>
  <c r="O3226" i="53"/>
  <c r="N3226" i="53"/>
  <c r="O3224" i="53"/>
  <c r="N3224" i="53"/>
  <c r="O3221" i="53"/>
  <c r="N3221" i="53"/>
  <c r="O3219" i="53"/>
  <c r="N3219" i="53"/>
  <c r="O3215" i="53"/>
  <c r="O3214" i="53" s="1"/>
  <c r="N3215" i="53"/>
  <c r="N3214" i="53" s="1"/>
  <c r="O3211" i="53"/>
  <c r="N3211" i="53"/>
  <c r="O3209" i="53"/>
  <c r="N3209" i="53"/>
  <c r="O3207" i="53"/>
  <c r="N3207" i="53"/>
  <c r="O3204" i="53"/>
  <c r="N3204" i="53"/>
  <c r="O3202" i="53"/>
  <c r="N3202" i="53"/>
  <c r="O3199" i="53"/>
  <c r="O3198" i="53" s="1"/>
  <c r="N3199" i="53"/>
  <c r="N3198" i="53" s="1"/>
  <c r="O3195" i="53"/>
  <c r="N3195" i="53"/>
  <c r="O3193" i="53"/>
  <c r="N3193" i="53"/>
  <c r="O3191" i="53"/>
  <c r="N3191" i="53"/>
  <c r="O3188" i="53"/>
  <c r="N3188" i="53"/>
  <c r="O3186" i="53"/>
  <c r="N3186" i="53"/>
  <c r="O3182" i="53"/>
  <c r="O3181" i="53" s="1"/>
  <c r="N3182" i="53"/>
  <c r="N3181" i="53" s="1"/>
  <c r="O3178" i="53"/>
  <c r="O3177" i="53" s="1"/>
  <c r="N3178" i="53"/>
  <c r="N3177" i="53" s="1"/>
  <c r="O3175" i="53"/>
  <c r="N3175" i="53"/>
  <c r="O3173" i="53"/>
  <c r="N3173" i="53"/>
  <c r="O3170" i="53"/>
  <c r="N3170" i="53"/>
  <c r="O3168" i="53"/>
  <c r="N3168" i="53"/>
  <c r="O3166" i="53"/>
  <c r="O3165" i="53" s="1"/>
  <c r="O3164" i="53" s="1"/>
  <c r="N3165" i="53"/>
  <c r="N3164" i="53" s="1"/>
  <c r="O3163" i="53"/>
  <c r="O3162" i="53"/>
  <c r="N3161" i="53"/>
  <c r="N3160" i="53" s="1"/>
  <c r="O3159" i="53"/>
  <c r="O3158" i="53" s="1"/>
  <c r="N3158" i="53"/>
  <c r="O3157" i="53"/>
  <c r="O3156" i="53" s="1"/>
  <c r="N3156" i="53"/>
  <c r="O3154" i="53"/>
  <c r="O3153" i="53" s="1"/>
  <c r="O3152" i="53" s="1"/>
  <c r="N3153" i="53"/>
  <c r="N3152" i="53" s="1"/>
  <c r="O3151" i="53"/>
  <c r="N3148" i="53"/>
  <c r="O3145" i="53"/>
  <c r="O3144" i="53" s="1"/>
  <c r="N3145" i="53"/>
  <c r="N3144" i="53" s="1"/>
  <c r="O3143" i="53"/>
  <c r="O3142" i="53" s="1"/>
  <c r="O3141" i="53" s="1"/>
  <c r="N3142" i="53"/>
  <c r="N3141" i="53" s="1"/>
  <c r="O3138" i="53"/>
  <c r="N3138" i="53"/>
  <c r="O3136" i="53"/>
  <c r="N3136" i="53"/>
  <c r="O3133" i="53"/>
  <c r="N3133" i="53"/>
  <c r="O3131" i="53"/>
  <c r="N3131" i="53"/>
  <c r="O3129" i="53"/>
  <c r="N3129" i="53"/>
  <c r="O3127" i="53"/>
  <c r="N3127" i="53"/>
  <c r="O3123" i="53"/>
  <c r="N3123" i="53"/>
  <c r="O3119" i="53"/>
  <c r="N3119" i="53"/>
  <c r="O3116" i="53"/>
  <c r="O3115" i="53" s="1"/>
  <c r="N3116" i="53"/>
  <c r="N3115" i="53" s="1"/>
  <c r="O3113" i="53"/>
  <c r="O3112" i="53" s="1"/>
  <c r="N3113" i="53"/>
  <c r="N3112" i="53" s="1"/>
  <c r="O3109" i="53"/>
  <c r="O3108" i="53" s="1"/>
  <c r="N3109" i="53"/>
  <c r="N3108" i="53" s="1"/>
  <c r="O3103" i="53"/>
  <c r="O3102" i="53" s="1"/>
  <c r="N3103" i="53"/>
  <c r="N3102" i="53" s="1"/>
  <c r="O3095" i="53"/>
  <c r="N3095" i="53"/>
  <c r="O3093" i="53"/>
  <c r="N3093" i="53"/>
  <c r="O3083" i="53"/>
  <c r="N3083" i="53"/>
  <c r="O3077" i="53"/>
  <c r="N3077" i="53"/>
  <c r="O3072" i="53"/>
  <c r="N3072" i="53"/>
  <c r="O3069" i="53"/>
  <c r="N3069" i="53"/>
  <c r="O3067" i="53"/>
  <c r="N3067" i="53"/>
  <c r="O3062" i="53"/>
  <c r="N3062" i="53"/>
  <c r="O3060" i="53"/>
  <c r="O3059" i="53" s="1"/>
  <c r="O3058" i="53" s="1"/>
  <c r="N3059" i="53"/>
  <c r="N3058" i="53" s="1"/>
  <c r="O3054" i="53"/>
  <c r="N3054" i="53"/>
  <c r="O3052" i="53"/>
  <c r="N3052" i="53"/>
  <c r="O3048" i="53"/>
  <c r="N3048" i="53"/>
  <c r="O3046" i="53"/>
  <c r="N3046" i="53"/>
  <c r="O3043" i="53"/>
  <c r="N3043" i="53"/>
  <c r="O3041" i="53"/>
  <c r="N3041" i="53"/>
  <c r="O3038" i="53"/>
  <c r="N3038" i="53"/>
  <c r="O3036" i="53"/>
  <c r="N3036" i="53"/>
  <c r="O3032" i="53"/>
  <c r="N3032" i="53"/>
  <c r="O3030" i="53"/>
  <c r="N3030" i="53"/>
  <c r="O3027" i="53"/>
  <c r="N3027" i="53"/>
  <c r="O3025" i="53"/>
  <c r="N3025" i="53"/>
  <c r="O3022" i="53"/>
  <c r="N3022" i="53"/>
  <c r="O3020" i="53"/>
  <c r="N3020" i="53"/>
  <c r="O3016" i="53"/>
  <c r="N3016" i="53"/>
  <c r="O3014" i="53"/>
  <c r="N3014" i="53"/>
  <c r="O3011" i="53"/>
  <c r="N3011" i="53"/>
  <c r="O3009" i="53"/>
  <c r="N3009" i="53"/>
  <c r="O3005" i="53"/>
  <c r="O3004" i="53" s="1"/>
  <c r="O3003" i="53" s="1"/>
  <c r="N3005" i="53"/>
  <c r="N3004" i="53" s="1"/>
  <c r="N3003" i="53" s="1"/>
  <c r="O3001" i="53"/>
  <c r="O3000" i="53" s="1"/>
  <c r="N3001" i="53"/>
  <c r="N3000" i="53" s="1"/>
  <c r="O2998" i="53"/>
  <c r="O2997" i="53" s="1"/>
  <c r="N2998" i="53"/>
  <c r="N2997" i="53" s="1"/>
  <c r="O2994" i="53"/>
  <c r="O2993" i="53" s="1"/>
  <c r="O2989" i="53" s="1"/>
  <c r="N2994" i="53"/>
  <c r="N2993" i="53" s="1"/>
  <c r="N2989" i="53" s="1"/>
  <c r="O2987" i="53"/>
  <c r="O2986" i="53" s="1"/>
  <c r="N2987" i="53"/>
  <c r="N2986" i="53" s="1"/>
  <c r="O2983" i="53"/>
  <c r="N2983" i="53"/>
  <c r="O2980" i="53"/>
  <c r="N2980" i="53"/>
  <c r="O2977" i="53"/>
  <c r="N2977" i="53"/>
  <c r="O2975" i="53"/>
  <c r="N2975" i="53"/>
  <c r="O2972" i="53"/>
  <c r="O2971" i="53" s="1"/>
  <c r="N2972" i="53"/>
  <c r="N2971" i="53" s="1"/>
  <c r="O2968" i="53"/>
  <c r="N2968" i="53"/>
  <c r="O2965" i="53"/>
  <c r="N2965" i="53"/>
  <c r="O2962" i="53"/>
  <c r="N2962" i="53"/>
  <c r="O2960" i="53"/>
  <c r="N2960" i="53"/>
  <c r="O2956" i="53"/>
  <c r="O2955" i="53" s="1"/>
  <c r="N2956" i="53"/>
  <c r="N2955" i="53" s="1"/>
  <c r="O2952" i="53"/>
  <c r="N2952" i="53"/>
  <c r="O2950" i="53"/>
  <c r="N2950" i="53"/>
  <c r="O2947" i="53"/>
  <c r="N2947" i="53"/>
  <c r="O2945" i="53"/>
  <c r="N2945" i="53"/>
  <c r="O2942" i="53"/>
  <c r="O2941" i="53" s="1"/>
  <c r="N2942" i="53"/>
  <c r="N2941" i="53" s="1"/>
  <c r="O2940" i="53"/>
  <c r="O2939" i="53" s="1"/>
  <c r="O2938" i="53" s="1"/>
  <c r="N2939" i="53"/>
  <c r="N2938" i="53" s="1"/>
  <c r="O2937" i="53"/>
  <c r="O2936" i="53"/>
  <c r="N2935" i="53"/>
  <c r="O2934" i="53"/>
  <c r="O2933" i="53" s="1"/>
  <c r="N2933" i="53"/>
  <c r="O2931" i="53"/>
  <c r="O2930" i="53" s="1"/>
  <c r="N2930" i="53"/>
  <c r="O2929" i="53"/>
  <c r="O2928" i="53" s="1"/>
  <c r="N2928" i="53"/>
  <c r="O2924" i="53"/>
  <c r="O2923" i="53" s="1"/>
  <c r="N2924" i="53"/>
  <c r="N2923" i="53" s="1"/>
  <c r="O2921" i="53"/>
  <c r="O2920" i="53" s="1"/>
  <c r="N2921" i="53"/>
  <c r="N2920" i="53" s="1"/>
  <c r="O2919" i="53"/>
  <c r="O2918" i="53" s="1"/>
  <c r="O2917" i="53" s="1"/>
  <c r="N2918" i="53"/>
  <c r="N2917" i="53" s="1"/>
  <c r="O2914" i="53"/>
  <c r="N2914" i="53"/>
  <c r="O2912" i="53"/>
  <c r="N2912" i="53"/>
  <c r="O2908" i="53"/>
  <c r="O2907" i="53" s="1"/>
  <c r="N2908" i="53"/>
  <c r="N2907" i="53" s="1"/>
  <c r="O2903" i="53"/>
  <c r="N2903" i="53"/>
  <c r="O2901" i="53"/>
  <c r="N2901" i="53"/>
  <c r="O2897" i="53"/>
  <c r="O2896" i="53" s="1"/>
  <c r="N2897" i="53"/>
  <c r="N2896" i="53" s="1"/>
  <c r="O2892" i="53"/>
  <c r="O2890" i="53"/>
  <c r="N2890" i="53"/>
  <c r="O2888" i="53"/>
  <c r="N2888" i="53"/>
  <c r="O2881" i="53"/>
  <c r="N2881" i="53"/>
  <c r="O2874" i="53"/>
  <c r="O2873" i="53" s="1"/>
  <c r="N2874" i="53"/>
  <c r="N2873" i="53" s="1"/>
  <c r="O2868" i="53"/>
  <c r="N2868" i="53"/>
  <c r="O2866" i="53"/>
  <c r="N2866" i="53"/>
  <c r="O2857" i="53"/>
  <c r="N2857" i="53"/>
  <c r="O2855" i="53"/>
  <c r="N2855" i="53"/>
  <c r="O2845" i="53"/>
  <c r="N2845" i="53"/>
  <c r="O2838" i="53"/>
  <c r="N2838" i="53"/>
  <c r="O2833" i="53"/>
  <c r="N2833" i="53"/>
  <c r="O2830" i="53"/>
  <c r="N2830" i="53"/>
  <c r="O2828" i="53"/>
  <c r="N2828" i="53"/>
  <c r="O2823" i="53"/>
  <c r="N2823" i="53"/>
  <c r="O2817" i="53"/>
  <c r="O2816" i="53" s="1"/>
  <c r="N2817" i="53"/>
  <c r="N2816" i="53" s="1"/>
  <c r="O2814" i="53"/>
  <c r="N2814" i="53"/>
  <c r="O2812" i="53"/>
  <c r="N2812" i="53"/>
  <c r="O2808" i="53"/>
  <c r="O2807" i="53" s="1"/>
  <c r="N2808" i="53"/>
  <c r="N2807" i="53" s="1"/>
  <c r="O2805" i="53"/>
  <c r="N2805" i="53"/>
  <c r="O2803" i="53"/>
  <c r="N2803" i="53"/>
  <c r="O2799" i="53"/>
  <c r="O2798" i="53" s="1"/>
  <c r="N2799" i="53"/>
  <c r="N2798" i="53" s="1"/>
  <c r="O2796" i="53"/>
  <c r="N2796" i="53"/>
  <c r="O2793" i="53"/>
  <c r="N2793" i="53"/>
  <c r="O2790" i="53"/>
  <c r="N2790" i="53"/>
  <c r="O2788" i="53"/>
  <c r="N2788" i="53"/>
  <c r="O2782" i="53"/>
  <c r="N2782" i="53"/>
  <c r="O2779" i="53"/>
  <c r="N2779" i="53"/>
  <c r="O2776" i="53"/>
  <c r="N2776" i="53"/>
  <c r="O2773" i="53"/>
  <c r="N2773" i="53"/>
  <c r="O2771" i="53"/>
  <c r="N2771" i="53"/>
  <c r="O2766" i="53"/>
  <c r="O2765" i="53" s="1"/>
  <c r="N2766" i="53"/>
  <c r="N2765" i="53" s="1"/>
  <c r="O2761" i="53"/>
  <c r="O2760" i="53" s="1"/>
  <c r="N2761" i="53"/>
  <c r="N2760" i="53" s="1"/>
  <c r="O2758" i="53"/>
  <c r="N2758" i="53"/>
  <c r="O2756" i="53"/>
  <c r="N2756" i="53"/>
  <c r="O2752" i="53"/>
  <c r="O2751" i="53" s="1"/>
  <c r="N2752" i="53"/>
  <c r="N2751" i="53" s="1"/>
  <c r="O2749" i="53"/>
  <c r="O2748" i="53" s="1"/>
  <c r="N2749" i="53"/>
  <c r="N2748" i="53" s="1"/>
  <c r="O2746" i="53"/>
  <c r="N2746" i="53"/>
  <c r="O2744" i="53"/>
  <c r="N2744" i="53"/>
  <c r="O2740" i="53"/>
  <c r="O2739" i="53" s="1"/>
  <c r="N2740" i="53"/>
  <c r="N2739" i="53" s="1"/>
  <c r="O2735" i="53"/>
  <c r="O2734" i="53" s="1"/>
  <c r="N2735" i="53"/>
  <c r="N2734" i="53" s="1"/>
  <c r="O2732" i="53"/>
  <c r="N2732" i="53"/>
  <c r="O2730" i="53"/>
  <c r="N2730" i="53"/>
  <c r="O2726" i="53"/>
  <c r="O2725" i="53" s="1"/>
  <c r="N2726" i="53"/>
  <c r="N2725" i="53" s="1"/>
  <c r="O2724" i="53"/>
  <c r="O2723" i="53" s="1"/>
  <c r="O2722" i="53" s="1"/>
  <c r="N2723" i="53"/>
  <c r="N2722" i="53" s="1"/>
  <c r="O2718" i="53"/>
  <c r="O2717" i="53" s="1"/>
  <c r="N2718" i="53"/>
  <c r="N2717" i="53" s="1"/>
  <c r="O2715" i="53"/>
  <c r="N2715" i="53"/>
  <c r="O2713" i="53"/>
  <c r="N2713" i="53"/>
  <c r="O2709" i="53"/>
  <c r="O2708" i="53" s="1"/>
  <c r="O2707" i="53" s="1"/>
  <c r="N2709" i="53"/>
  <c r="N2708" i="53" s="1"/>
  <c r="N2707" i="53" s="1"/>
  <c r="O2703" i="53"/>
  <c r="N2703" i="53"/>
  <c r="O2701" i="53"/>
  <c r="N2701" i="53"/>
  <c r="O2698" i="53"/>
  <c r="N2698" i="53"/>
  <c r="O2696" i="53"/>
  <c r="N2696" i="53"/>
  <c r="O2694" i="53"/>
  <c r="N2694" i="53"/>
  <c r="O2691" i="53"/>
  <c r="O2690" i="53" s="1"/>
  <c r="N2691" i="53"/>
  <c r="N2690" i="53" s="1"/>
  <c r="O2686" i="53"/>
  <c r="N2686" i="53"/>
  <c r="O2684" i="53"/>
  <c r="N2684" i="53"/>
  <c r="O2681" i="53"/>
  <c r="N2681" i="53"/>
  <c r="O2679" i="53"/>
  <c r="N2679" i="53"/>
  <c r="O2677" i="53"/>
  <c r="N2677" i="53"/>
  <c r="O2672" i="53"/>
  <c r="N2672" i="53"/>
  <c r="O2670" i="53"/>
  <c r="N2670" i="53"/>
  <c r="O2667" i="53"/>
  <c r="N2667" i="53"/>
  <c r="O2665" i="53"/>
  <c r="N2665" i="53"/>
  <c r="O2663" i="53"/>
  <c r="N2663" i="53"/>
  <c r="O2660" i="53"/>
  <c r="O2659" i="53" s="1"/>
  <c r="O2658" i="53" s="1"/>
  <c r="N2659" i="53"/>
  <c r="N2658" i="53" s="1"/>
  <c r="O2657" i="53"/>
  <c r="O2656" i="53" s="1"/>
  <c r="O2655" i="53" s="1"/>
  <c r="N2656" i="53"/>
  <c r="N2655" i="53" s="1"/>
  <c r="O2653" i="53"/>
  <c r="O2652" i="53" s="1"/>
  <c r="N2653" i="53"/>
  <c r="N2652" i="53" s="1"/>
  <c r="O2649" i="53"/>
  <c r="O2648" i="53" s="1"/>
  <c r="N2649" i="53"/>
  <c r="N2648" i="53" s="1"/>
  <c r="O2646" i="53"/>
  <c r="O2645" i="53" s="1"/>
  <c r="N2646" i="53"/>
  <c r="N2645" i="53" s="1"/>
  <c r="O2643" i="53"/>
  <c r="O2642" i="53" s="1"/>
  <c r="N2643" i="53"/>
  <c r="N2642" i="53" s="1"/>
  <c r="O2640" i="53"/>
  <c r="O2639" i="53" s="1"/>
  <c r="N2640" i="53"/>
  <c r="N2639" i="53" s="1"/>
  <c r="O2637" i="53"/>
  <c r="O2636" i="53" s="1"/>
  <c r="N2637" i="53"/>
  <c r="N2636" i="53" s="1"/>
  <c r="O2633" i="53"/>
  <c r="O2632" i="53" s="1"/>
  <c r="N2633" i="53"/>
  <c r="N2632" i="53" s="1"/>
  <c r="O2629" i="53"/>
  <c r="O2628" i="53" s="1"/>
  <c r="N2629" i="53"/>
  <c r="N2628" i="53" s="1"/>
  <c r="O2626" i="53"/>
  <c r="O2625" i="53" s="1"/>
  <c r="N2626" i="53"/>
  <c r="N2625" i="53" s="1"/>
  <c r="O2623" i="53"/>
  <c r="O2622" i="53" s="1"/>
  <c r="N2623" i="53"/>
  <c r="N2622" i="53" s="1"/>
  <c r="O2619" i="53"/>
  <c r="O2618" i="53" s="1"/>
  <c r="N2619" i="53"/>
  <c r="N2618" i="53" s="1"/>
  <c r="O2616" i="53"/>
  <c r="O2615" i="53" s="1"/>
  <c r="N2616" i="53"/>
  <c r="N2615" i="53" s="1"/>
  <c r="O2613" i="53"/>
  <c r="O2612" i="53" s="1"/>
  <c r="N2613" i="53"/>
  <c r="N2612" i="53" s="1"/>
  <c r="O2611" i="53"/>
  <c r="O2610" i="53" s="1"/>
  <c r="O2609" i="53" s="1"/>
  <c r="N2610" i="53"/>
  <c r="N2609" i="53" s="1"/>
  <c r="O2606" i="53"/>
  <c r="O2605" i="53" s="1"/>
  <c r="N2606" i="53"/>
  <c r="N2605" i="53" s="1"/>
  <c r="O2603" i="53"/>
  <c r="O2602" i="53" s="1"/>
  <c r="N2603" i="53"/>
  <c r="N2602" i="53" s="1"/>
  <c r="O2599" i="53"/>
  <c r="N2599" i="53"/>
  <c r="O2597" i="53"/>
  <c r="N2597" i="53"/>
  <c r="O2594" i="53"/>
  <c r="O2593" i="53" s="1"/>
  <c r="N2594" i="53"/>
  <c r="N2593" i="53" s="1"/>
  <c r="O2591" i="53"/>
  <c r="O2590" i="53" s="1"/>
  <c r="N2591" i="53"/>
  <c r="N2590" i="53" s="1"/>
  <c r="O2588" i="53"/>
  <c r="O2587" i="53" s="1"/>
  <c r="N2588" i="53"/>
  <c r="N2587" i="53" s="1"/>
  <c r="O2585" i="53"/>
  <c r="N2585" i="53"/>
  <c r="O2583" i="53"/>
  <c r="N2583" i="53"/>
  <c r="O2581" i="53"/>
  <c r="N2581" i="53"/>
  <c r="O2577" i="53"/>
  <c r="N2577" i="53"/>
  <c r="O2575" i="53"/>
  <c r="N2575" i="53"/>
  <c r="O2569" i="53"/>
  <c r="N2569" i="53"/>
  <c r="O2565" i="53"/>
  <c r="N2565" i="53"/>
  <c r="O2561" i="53"/>
  <c r="O2560" i="53" s="1"/>
  <c r="N2561" i="53"/>
  <c r="N2560" i="53" s="1"/>
  <c r="O2558" i="53"/>
  <c r="O2557" i="53" s="1"/>
  <c r="N2558" i="53"/>
  <c r="N2557" i="53" s="1"/>
  <c r="O2555" i="53"/>
  <c r="O2554" i="53" s="1"/>
  <c r="N2555" i="53"/>
  <c r="N2554" i="53" s="1"/>
  <c r="O2549" i="53"/>
  <c r="O2548" i="53" s="1"/>
  <c r="N2549" i="53"/>
  <c r="N2548" i="53" s="1"/>
  <c r="O2540" i="53"/>
  <c r="N2540" i="53"/>
  <c r="O2538" i="53"/>
  <c r="N2538" i="53"/>
  <c r="O2522" i="53"/>
  <c r="N2522" i="53"/>
  <c r="O2517" i="53"/>
  <c r="N2517" i="53"/>
  <c r="O2514" i="53"/>
  <c r="N2514" i="53"/>
  <c r="O2512" i="53"/>
  <c r="N2512" i="53"/>
  <c r="O2508" i="53"/>
  <c r="N2508" i="53"/>
  <c r="O2499" i="53"/>
  <c r="O2498" i="53" s="1"/>
  <c r="N2499" i="53"/>
  <c r="N2498" i="53" s="1"/>
  <c r="O2493" i="53"/>
  <c r="O2492" i="53" s="1"/>
  <c r="N2493" i="53"/>
  <c r="N2492" i="53" s="1"/>
  <c r="O2490" i="53"/>
  <c r="O2489" i="53" s="1"/>
  <c r="N2490" i="53"/>
  <c r="N2489" i="53" s="1"/>
  <c r="O2487" i="53"/>
  <c r="N2487" i="53"/>
  <c r="O2485" i="53"/>
  <c r="N2485" i="53"/>
  <c r="O2483" i="53"/>
  <c r="N2483" i="53"/>
  <c r="O2481" i="53"/>
  <c r="N2481" i="53"/>
  <c r="O2478" i="53"/>
  <c r="N2478" i="53"/>
  <c r="O2476" i="53"/>
  <c r="N2476" i="53"/>
  <c r="O2471" i="53"/>
  <c r="N2471" i="53"/>
  <c r="O2469" i="53"/>
  <c r="N2469" i="53"/>
  <c r="O2465" i="53"/>
  <c r="N2465" i="53"/>
  <c r="O2463" i="53"/>
  <c r="N2463" i="53"/>
  <c r="O2458" i="53"/>
  <c r="O2457" i="53" s="1"/>
  <c r="N2458" i="53"/>
  <c r="N2457" i="53" s="1"/>
  <c r="O2455" i="53"/>
  <c r="O2454" i="53" s="1"/>
  <c r="N2455" i="53"/>
  <c r="N2454" i="53" s="1"/>
  <c r="O2449" i="53"/>
  <c r="O2448" i="53" s="1"/>
  <c r="N2449" i="53"/>
  <c r="N2448" i="53" s="1"/>
  <c r="O2440" i="53"/>
  <c r="N2440" i="53"/>
  <c r="O2438" i="53"/>
  <c r="N2438" i="53"/>
  <c r="O2428" i="53"/>
  <c r="N2428" i="53"/>
  <c r="O2422" i="53"/>
  <c r="N2422" i="53"/>
  <c r="O2418" i="53"/>
  <c r="N2418" i="53"/>
  <c r="O2415" i="53"/>
  <c r="N2415" i="53"/>
  <c r="O2413" i="53"/>
  <c r="N2413" i="53"/>
  <c r="O2409" i="53"/>
  <c r="N2409" i="53"/>
  <c r="O2405" i="53"/>
  <c r="O2404" i="53"/>
  <c r="N2403" i="53"/>
  <c r="N2402" i="53" s="1"/>
  <c r="O2401" i="53"/>
  <c r="O2400" i="53" s="1"/>
  <c r="O2399" i="53" s="1"/>
  <c r="N2400" i="53"/>
  <c r="N2399" i="53" s="1"/>
  <c r="O2398" i="53"/>
  <c r="O2397" i="53"/>
  <c r="N2396" i="53"/>
  <c r="O2395" i="53"/>
  <c r="O2394" i="53"/>
  <c r="N2393" i="53"/>
  <c r="O2388" i="53"/>
  <c r="O2387" i="53" s="1"/>
  <c r="N2388" i="53"/>
  <c r="N2387" i="53" s="1"/>
  <c r="O2386" i="53"/>
  <c r="O2385" i="53" s="1"/>
  <c r="O2384" i="53" s="1"/>
  <c r="N2385" i="53"/>
  <c r="N2384" i="53" s="1"/>
  <c r="O2381" i="53"/>
  <c r="N2381" i="53"/>
  <c r="O2374" i="53"/>
  <c r="N2374" i="53"/>
  <c r="O2372" i="53"/>
  <c r="O2371" i="53" s="1"/>
  <c r="O2370" i="53" s="1"/>
  <c r="N2371" i="53"/>
  <c r="N2370" i="53" s="1"/>
  <c r="O2367" i="53"/>
  <c r="N2367" i="53"/>
  <c r="O2365" i="53"/>
  <c r="N2365" i="53"/>
  <c r="O2362" i="53"/>
  <c r="O2361" i="53" s="1"/>
  <c r="N2362" i="53"/>
  <c r="N2361" i="53" s="1"/>
  <c r="O2359" i="53"/>
  <c r="O2358" i="53" s="1"/>
  <c r="N2359" i="53"/>
  <c r="N2358" i="53" s="1"/>
  <c r="O2353" i="53"/>
  <c r="O2352" i="53" s="1"/>
  <c r="N2353" i="53"/>
  <c r="N2352" i="53" s="1"/>
  <c r="O2344" i="53"/>
  <c r="N2344" i="53"/>
  <c r="O2334" i="53"/>
  <c r="N2334" i="53"/>
  <c r="O2327" i="53"/>
  <c r="N2327" i="53"/>
  <c r="O2323" i="53"/>
  <c r="N2323" i="53"/>
  <c r="O2321" i="53"/>
  <c r="O2320" i="53" s="1"/>
  <c r="N2320" i="53"/>
  <c r="O2319" i="53"/>
  <c r="O2318" i="53"/>
  <c r="N2317" i="53"/>
  <c r="O2316" i="53"/>
  <c r="O2315" i="53" s="1"/>
  <c r="N2315" i="53"/>
  <c r="O2314" i="53"/>
  <c r="O2313" i="53" s="1"/>
  <c r="N2313" i="53"/>
  <c r="O2311" i="53"/>
  <c r="O2310" i="53"/>
  <c r="N2309" i="53"/>
  <c r="O2308" i="53"/>
  <c r="O2307" i="53" s="1"/>
  <c r="N2307" i="53"/>
  <c r="O2306" i="53"/>
  <c r="O2305" i="53"/>
  <c r="N2304" i="53"/>
  <c r="O2299" i="53"/>
  <c r="O2298" i="53" s="1"/>
  <c r="N2299" i="53"/>
  <c r="N2298" i="53" s="1"/>
  <c r="O2296" i="53"/>
  <c r="O2295" i="53" s="1"/>
  <c r="N2296" i="53"/>
  <c r="N2295" i="53" s="1"/>
  <c r="O2293" i="53"/>
  <c r="N2293" i="53"/>
  <c r="O2288" i="53"/>
  <c r="N2288" i="53"/>
  <c r="O2285" i="53"/>
  <c r="O2284" i="53" s="1"/>
  <c r="N2285" i="53"/>
  <c r="N2284" i="53" s="1"/>
  <c r="O2281" i="53"/>
  <c r="O2280" i="53" s="1"/>
  <c r="N2281" i="53"/>
  <c r="N2280" i="53" s="1"/>
  <c r="O2276" i="53"/>
  <c r="O2275" i="53" s="1"/>
  <c r="N2276" i="53"/>
  <c r="N2275" i="53" s="1"/>
  <c r="O2268" i="53"/>
  <c r="N2268" i="53"/>
  <c r="O2266" i="53"/>
  <c r="N2266" i="53"/>
  <c r="O2256" i="53"/>
  <c r="N2256" i="53"/>
  <c r="O2250" i="53"/>
  <c r="N2250" i="53"/>
  <c r="O2246" i="53"/>
  <c r="N2246" i="53"/>
  <c r="O2243" i="53"/>
  <c r="N2243" i="53"/>
  <c r="O2241" i="53"/>
  <c r="N2241" i="53"/>
  <c r="O2237" i="53"/>
  <c r="N2237" i="53"/>
  <c r="O2234" i="53"/>
  <c r="O2233" i="53" s="1"/>
  <c r="N2234" i="53"/>
  <c r="N2233" i="53" s="1"/>
  <c r="O2230" i="53"/>
  <c r="O2225" i="53"/>
  <c r="N2225" i="53"/>
  <c r="O2223" i="53"/>
  <c r="N2223" i="53"/>
  <c r="O2220" i="53"/>
  <c r="N2220" i="53"/>
  <c r="O2218" i="53"/>
  <c r="N2218" i="53"/>
  <c r="O2214" i="53"/>
  <c r="O2213" i="53" s="1"/>
  <c r="N2213" i="53"/>
  <c r="O2212" i="53"/>
  <c r="O2211" i="53"/>
  <c r="O2210" i="53"/>
  <c r="N2209" i="53"/>
  <c r="O2205" i="53"/>
  <c r="O2204" i="53" s="1"/>
  <c r="N2205" i="53"/>
  <c r="N2204" i="53" s="1"/>
  <c r="O2203" i="53"/>
  <c r="O2202" i="53" s="1"/>
  <c r="O2201" i="53" s="1"/>
  <c r="N2202" i="53"/>
  <c r="N2201" i="53" s="1"/>
  <c r="O2200" i="53"/>
  <c r="O2199" i="53" s="1"/>
  <c r="N2199" i="53"/>
  <c r="O2198" i="53"/>
  <c r="O2197" i="53" s="1"/>
  <c r="N2197" i="53"/>
  <c r="O2196" i="53"/>
  <c r="O2195" i="53"/>
  <c r="O2194" i="53"/>
  <c r="O2193" i="53"/>
  <c r="N2192" i="53"/>
  <c r="O2190" i="53"/>
  <c r="O2189" i="53" s="1"/>
  <c r="O2188" i="53" s="1"/>
  <c r="N2189" i="53"/>
  <c r="N2188" i="53" s="1"/>
  <c r="O2187" i="53"/>
  <c r="O2186" i="53" s="1"/>
  <c r="O2185" i="53" s="1"/>
  <c r="N2186" i="53"/>
  <c r="N2185" i="53" s="1"/>
  <c r="O2184" i="53"/>
  <c r="O2183" i="53"/>
  <c r="N2182" i="53"/>
  <c r="N2181" i="53" s="1"/>
  <c r="O2180" i="53"/>
  <c r="O2179" i="53"/>
  <c r="O2178" i="53"/>
  <c r="O2177" i="53"/>
  <c r="O2176" i="53"/>
  <c r="N2175" i="53"/>
  <c r="O2174" i="53"/>
  <c r="O2173" i="53"/>
  <c r="O2172" i="53"/>
  <c r="O2171" i="53"/>
  <c r="O2170" i="53"/>
  <c r="O2169" i="53"/>
  <c r="O2168" i="53"/>
  <c r="O2167" i="53"/>
  <c r="O2166" i="53"/>
  <c r="N2165" i="53"/>
  <c r="O2164" i="53"/>
  <c r="O2163" i="53"/>
  <c r="O2162" i="53"/>
  <c r="O2161" i="53"/>
  <c r="O2160" i="53"/>
  <c r="N2159" i="53"/>
  <c r="O2158" i="53"/>
  <c r="O2157" i="53"/>
  <c r="O2156" i="53"/>
  <c r="N2155" i="53"/>
  <c r="O2153" i="53"/>
  <c r="O2152" i="53" s="1"/>
  <c r="N2152" i="53"/>
  <c r="O2151" i="53"/>
  <c r="O2150" i="53" s="1"/>
  <c r="N2150" i="53"/>
  <c r="O2149" i="53"/>
  <c r="O2148" i="53" s="1"/>
  <c r="N2148" i="53"/>
  <c r="O2144" i="53"/>
  <c r="O2143" i="53" s="1"/>
  <c r="O2142" i="53" s="1"/>
  <c r="N2143" i="53"/>
  <c r="N2142" i="53" s="1"/>
  <c r="O2141" i="53"/>
  <c r="O2140" i="53"/>
  <c r="O2139" i="53"/>
  <c r="N2138" i="53"/>
  <c r="O2137" i="53"/>
  <c r="O2136" i="53" s="1"/>
  <c r="N2136" i="53"/>
  <c r="O2134" i="53"/>
  <c r="O2133" i="53"/>
  <c r="N2132" i="53"/>
  <c r="O2131" i="53"/>
  <c r="O2130" i="53" s="1"/>
  <c r="N2130" i="53"/>
  <c r="O2127" i="53"/>
  <c r="O2126" i="53" s="1"/>
  <c r="N2126" i="53"/>
  <c r="O2125" i="53"/>
  <c r="O2124" i="53"/>
  <c r="N2123" i="53"/>
  <c r="O2121" i="53"/>
  <c r="O2120" i="53" s="1"/>
  <c r="O2119" i="53" s="1"/>
  <c r="N2120" i="53"/>
  <c r="N2119" i="53" s="1"/>
  <c r="O2118" i="53"/>
  <c r="O2117" i="53"/>
  <c r="O2116" i="53"/>
  <c r="N2115" i="53"/>
  <c r="N2114" i="53" s="1"/>
  <c r="O2110" i="53"/>
  <c r="O2109" i="53" s="1"/>
  <c r="N2110" i="53"/>
  <c r="N2109" i="53" s="1"/>
  <c r="O2107" i="53"/>
  <c r="N2107" i="53"/>
  <c r="O2105" i="53"/>
  <c r="N2105" i="53"/>
  <c r="O2102" i="53"/>
  <c r="O2101" i="53" s="1"/>
  <c r="N2102" i="53"/>
  <c r="N2101" i="53" s="1"/>
  <c r="O2100" i="53"/>
  <c r="O2099" i="53" s="1"/>
  <c r="O2098" i="53" s="1"/>
  <c r="N2099" i="53"/>
  <c r="N2098" i="53" s="1"/>
  <c r="O2097" i="53"/>
  <c r="O2096" i="53"/>
  <c r="O2095" i="53"/>
  <c r="O2094" i="53"/>
  <c r="N2093" i="53"/>
  <c r="N2092" i="53" s="1"/>
  <c r="O2091" i="53"/>
  <c r="O2090" i="53"/>
  <c r="N2089" i="53"/>
  <c r="N2088" i="53" s="1"/>
  <c r="O2087" i="53"/>
  <c r="O2086" i="53" s="1"/>
  <c r="O2085" i="53" s="1"/>
  <c r="N2086" i="53"/>
  <c r="N2085" i="53" s="1"/>
  <c r="O2084" i="53"/>
  <c r="O2083" i="53"/>
  <c r="N2082" i="53"/>
  <c r="N2081" i="53" s="1"/>
  <c r="O2080" i="53"/>
  <c r="O2079" i="53"/>
  <c r="O2078" i="53"/>
  <c r="O2077" i="53"/>
  <c r="O2076" i="53"/>
  <c r="O2075" i="53"/>
  <c r="O2074" i="53"/>
  <c r="N2073" i="53"/>
  <c r="O2072" i="53"/>
  <c r="O2071" i="53" s="1"/>
  <c r="N2071" i="53"/>
  <c r="O2070" i="53"/>
  <c r="O2069" i="53"/>
  <c r="O2068" i="53"/>
  <c r="O2067" i="53"/>
  <c r="O2066" i="53"/>
  <c r="O2065" i="53"/>
  <c r="O2064" i="53"/>
  <c r="O2063" i="53"/>
  <c r="N2062" i="53"/>
  <c r="O2061" i="53"/>
  <c r="O2060" i="53"/>
  <c r="O2059" i="53"/>
  <c r="O2058" i="53"/>
  <c r="O2057" i="53"/>
  <c r="N2056" i="53"/>
  <c r="O2055" i="53"/>
  <c r="O2054" i="53"/>
  <c r="O2053" i="53"/>
  <c r="O2052" i="53"/>
  <c r="N2051" i="53"/>
  <c r="O2049" i="53"/>
  <c r="O2048" i="53" s="1"/>
  <c r="N2048" i="53"/>
  <c r="O2047" i="53"/>
  <c r="O2046" i="53" s="1"/>
  <c r="N2046" i="53"/>
  <c r="O2045" i="53"/>
  <c r="O2044" i="53"/>
  <c r="N2043" i="53"/>
  <c r="O2038" i="53"/>
  <c r="O2037" i="53" s="1"/>
  <c r="O2036" i="53" s="1"/>
  <c r="N2037" i="53"/>
  <c r="N2036" i="53" s="1"/>
  <c r="O2035" i="53"/>
  <c r="O2034" i="53"/>
  <c r="N2033" i="53"/>
  <c r="N2032" i="53" s="1"/>
  <c r="O2030" i="53"/>
  <c r="O2028" i="53"/>
  <c r="N2027" i="53"/>
  <c r="O2026" i="53"/>
  <c r="O2025" i="53"/>
  <c r="O2024" i="53"/>
  <c r="N2023" i="53"/>
  <c r="O2022" i="53"/>
  <c r="O2021" i="53" s="1"/>
  <c r="N2021" i="53"/>
  <c r="O2018" i="53"/>
  <c r="O2017" i="53" s="1"/>
  <c r="N2017" i="53"/>
  <c r="O2016" i="53"/>
  <c r="O2015" i="53" s="1"/>
  <c r="N2015" i="53"/>
  <c r="O2012" i="53"/>
  <c r="O2011" i="53" s="1"/>
  <c r="N2011" i="53"/>
  <c r="O2010" i="53"/>
  <c r="O2009" i="53" s="1"/>
  <c r="N2009" i="53"/>
  <c r="O2007" i="53"/>
  <c r="O2006" i="53"/>
  <c r="N2005" i="53"/>
  <c r="N2004" i="53" s="1"/>
  <c r="O2003" i="53"/>
  <c r="O2002" i="53"/>
  <c r="O2001" i="53"/>
  <c r="O2000" i="53"/>
  <c r="O1999" i="53"/>
  <c r="O1998" i="53"/>
  <c r="O1997" i="53"/>
  <c r="N1996" i="53"/>
  <c r="O1995" i="53"/>
  <c r="O1994" i="53" s="1"/>
  <c r="N1994" i="53"/>
  <c r="O1993" i="53"/>
  <c r="O1992" i="53"/>
  <c r="O1991" i="53"/>
  <c r="O1990" i="53"/>
  <c r="O1989" i="53"/>
  <c r="O1988" i="53"/>
  <c r="O1987" i="53"/>
  <c r="O1986" i="53"/>
  <c r="N1985" i="53"/>
  <c r="O1984" i="53"/>
  <c r="O1983" i="53"/>
  <c r="O1982" i="53"/>
  <c r="O1981" i="53"/>
  <c r="N1980" i="53"/>
  <c r="O1979" i="53"/>
  <c r="O1978" i="53"/>
  <c r="O1977" i="53"/>
  <c r="O1976" i="53"/>
  <c r="N1975" i="53"/>
  <c r="O1973" i="53"/>
  <c r="O1972" i="53" s="1"/>
  <c r="N1972" i="53"/>
  <c r="O1971" i="53"/>
  <c r="O1970" i="53" s="1"/>
  <c r="N1970" i="53"/>
  <c r="O1969" i="53"/>
  <c r="O1968" i="53" s="1"/>
  <c r="N1968" i="53"/>
  <c r="O1963" i="53"/>
  <c r="N1963" i="53"/>
  <c r="O1961" i="53"/>
  <c r="N1961" i="53"/>
  <c r="O1958" i="53"/>
  <c r="N1958" i="53"/>
  <c r="O1953" i="53"/>
  <c r="N1953" i="53"/>
  <c r="O1949" i="53"/>
  <c r="O1948" i="53" s="1"/>
  <c r="N1949" i="53"/>
  <c r="N1948" i="53" s="1"/>
  <c r="O1945" i="53"/>
  <c r="N1945" i="53"/>
  <c r="O1943" i="53"/>
  <c r="N1943" i="53"/>
  <c r="O1941" i="53"/>
  <c r="N1941" i="53"/>
  <c r="O1938" i="53"/>
  <c r="O1937" i="53" s="1"/>
  <c r="N1938" i="53"/>
  <c r="N1937" i="53" s="1"/>
  <c r="O1932" i="53"/>
  <c r="O1931" i="53" s="1"/>
  <c r="N1932" i="53"/>
  <c r="N1931" i="53" s="1"/>
  <c r="O1928" i="53"/>
  <c r="O1927" i="53" s="1"/>
  <c r="N1928" i="53"/>
  <c r="N1927" i="53" s="1"/>
  <c r="O1925" i="53"/>
  <c r="N1925" i="53"/>
  <c r="O1916" i="53"/>
  <c r="N1916" i="53"/>
  <c r="O1913" i="53"/>
  <c r="N1913" i="53"/>
  <c r="O1909" i="53"/>
  <c r="N1909" i="53"/>
  <c r="O1906" i="53"/>
  <c r="N1906" i="53"/>
  <c r="O1904" i="53"/>
  <c r="N1904" i="53"/>
  <c r="O1901" i="53"/>
  <c r="N1901" i="53"/>
  <c r="N1900" i="53" s="1"/>
  <c r="O1880" i="53"/>
  <c r="O1879" i="53" s="1"/>
  <c r="N1880" i="53"/>
  <c r="N1879" i="53" s="1"/>
  <c r="O1871" i="53"/>
  <c r="O1870" i="53" s="1"/>
  <c r="N1871" i="53"/>
  <c r="N1870" i="53" s="1"/>
  <c r="O1867" i="53"/>
  <c r="O1866" i="53" s="1"/>
  <c r="N1867" i="53"/>
  <c r="N1866" i="53" s="1"/>
  <c r="O1838" i="53"/>
  <c r="O1837" i="53" s="1"/>
  <c r="N1837" i="53"/>
  <c r="O1836" i="53"/>
  <c r="O1835" i="53" s="1"/>
  <c r="N1835" i="53"/>
  <c r="O1833" i="53"/>
  <c r="O1832" i="53" s="1"/>
  <c r="N1832" i="53"/>
  <c r="O1831" i="53"/>
  <c r="O1830" i="53"/>
  <c r="O1829" i="53"/>
  <c r="O1828" i="53"/>
  <c r="N1827" i="53"/>
  <c r="O1825" i="53"/>
  <c r="O1824" i="53"/>
  <c r="N1823" i="53"/>
  <c r="N1822" i="53" s="1"/>
  <c r="O1821" i="53"/>
  <c r="O1820" i="53"/>
  <c r="O1819" i="53"/>
  <c r="N1818" i="53"/>
  <c r="O1817" i="53"/>
  <c r="O1816" i="53" s="1"/>
  <c r="N1816" i="53"/>
  <c r="O1815" i="53"/>
  <c r="O1814" i="53" s="1"/>
  <c r="N1814" i="53"/>
  <c r="O1812" i="53"/>
  <c r="O1811" i="53" s="1"/>
  <c r="O1810" i="53" s="1"/>
  <c r="N1811" i="53"/>
  <c r="N1810" i="53" s="1"/>
  <c r="O1809" i="53"/>
  <c r="O1808" i="53"/>
  <c r="O1807" i="53"/>
  <c r="O1806" i="53"/>
  <c r="N1805" i="53"/>
  <c r="N1804" i="53" s="1"/>
  <c r="O1803" i="53"/>
  <c r="O1802" i="53"/>
  <c r="O1801" i="53"/>
  <c r="N1800" i="53"/>
  <c r="N1799" i="53" s="1"/>
  <c r="O1798" i="53"/>
  <c r="O1797" i="53" s="1"/>
  <c r="N1797" i="53"/>
  <c r="O1796" i="53"/>
  <c r="O1795" i="53"/>
  <c r="O1794" i="53"/>
  <c r="O1793" i="53"/>
  <c r="O1792" i="53"/>
  <c r="O1791" i="53"/>
  <c r="O1790" i="53"/>
  <c r="O1789" i="53"/>
  <c r="N1788" i="53"/>
  <c r="O1787" i="53"/>
  <c r="O1786" i="53"/>
  <c r="N1785" i="53"/>
  <c r="O1784" i="53"/>
  <c r="O1783" i="53"/>
  <c r="O1782" i="53"/>
  <c r="N1781" i="53"/>
  <c r="O1779" i="53"/>
  <c r="O1778" i="53" s="1"/>
  <c r="N1778" i="53"/>
  <c r="O1777" i="53"/>
  <c r="O1776" i="53" s="1"/>
  <c r="N1776" i="53"/>
  <c r="O1775" i="53"/>
  <c r="O1774" i="53"/>
  <c r="N1773" i="53"/>
  <c r="O1771" i="53"/>
  <c r="O1770" i="53" s="1"/>
  <c r="N1770" i="53"/>
  <c r="O1769" i="53"/>
  <c r="O1768" i="53"/>
  <c r="O1767" i="53"/>
  <c r="O1766" i="53"/>
  <c r="O1765" i="53"/>
  <c r="O1764" i="53"/>
  <c r="O1763" i="53"/>
  <c r="O1762" i="53"/>
  <c r="N1761" i="53"/>
  <c r="O1760" i="53"/>
  <c r="O1759" i="53"/>
  <c r="N1758" i="53"/>
  <c r="O1757" i="53"/>
  <c r="O1756" i="53"/>
  <c r="N1755" i="53"/>
  <c r="O1750" i="53"/>
  <c r="O1749" i="53" s="1"/>
  <c r="N1750" i="53"/>
  <c r="N1749" i="53" s="1"/>
  <c r="O1744" i="53"/>
  <c r="O1743" i="53" s="1"/>
  <c r="N1744" i="53"/>
  <c r="N1743" i="53" s="1"/>
  <c r="O1740" i="53"/>
  <c r="O1739" i="53" s="1"/>
  <c r="N1740" i="53"/>
  <c r="N1739" i="53" s="1"/>
  <c r="O1733" i="53"/>
  <c r="O1732" i="53" s="1"/>
  <c r="N1733" i="53"/>
  <c r="N1732" i="53" s="1"/>
  <c r="O1728" i="53"/>
  <c r="O1727" i="53"/>
  <c r="N1726" i="53"/>
  <c r="N1725" i="53" s="1"/>
  <c r="O1724" i="53"/>
  <c r="O1723" i="53"/>
  <c r="N1722" i="53"/>
  <c r="N1721" i="53" s="1"/>
  <c r="O1720" i="53"/>
  <c r="O1719" i="53"/>
  <c r="N1718" i="53"/>
  <c r="N1717" i="53" s="1"/>
  <c r="O1716" i="53"/>
  <c r="O1715" i="53" s="1"/>
  <c r="N1715" i="53"/>
  <c r="O1714" i="53"/>
  <c r="O1713" i="53"/>
  <c r="O1712" i="53"/>
  <c r="N1711" i="53"/>
  <c r="O1709" i="53"/>
  <c r="O1708" i="53" s="1"/>
  <c r="N1708" i="53"/>
  <c r="O1707" i="53"/>
  <c r="O1706" i="53" s="1"/>
  <c r="N1706" i="53"/>
  <c r="O1705" i="53"/>
  <c r="O1704" i="53"/>
  <c r="N1703" i="53"/>
  <c r="O1697" i="53"/>
  <c r="O1696" i="53" s="1"/>
  <c r="N1696" i="53"/>
  <c r="O1689" i="53"/>
  <c r="N1689" i="53"/>
  <c r="O1687" i="53"/>
  <c r="O1684" i="53" s="1"/>
  <c r="N1687" i="53"/>
  <c r="N1684" i="53" s="1"/>
  <c r="O1675" i="53"/>
  <c r="N1675" i="53"/>
  <c r="O1668" i="53"/>
  <c r="N1668" i="53"/>
  <c r="O1662" i="53"/>
  <c r="O1661" i="53" s="1"/>
  <c r="O1660" i="53" s="1"/>
  <c r="N1661" i="53"/>
  <c r="N1660" i="53" s="1"/>
  <c r="O1659" i="53"/>
  <c r="O1658" i="53" s="1"/>
  <c r="N1658" i="53"/>
  <c r="O1657" i="53"/>
  <c r="O1656" i="53" s="1"/>
  <c r="N1656" i="53"/>
  <c r="O1651" i="53"/>
  <c r="O1650" i="53" s="1"/>
  <c r="N1651" i="53"/>
  <c r="N1650" i="53" s="1"/>
  <c r="O1648" i="53"/>
  <c r="N1648" i="53"/>
  <c r="O1646" i="53"/>
  <c r="N1646" i="53"/>
  <c r="O1638" i="53"/>
  <c r="O1636" i="53"/>
  <c r="N1636" i="53"/>
  <c r="O1632" i="53"/>
  <c r="N1632" i="53"/>
  <c r="O1629" i="53"/>
  <c r="N1629" i="53"/>
  <c r="O1627" i="53"/>
  <c r="N1627" i="53"/>
  <c r="O1624" i="53"/>
  <c r="N1624" i="53"/>
  <c r="O1620" i="53"/>
  <c r="O1619" i="53" s="1"/>
  <c r="N1620" i="53"/>
  <c r="N1619" i="53" s="1"/>
  <c r="O1617" i="53"/>
  <c r="N1617" i="53"/>
  <c r="O1609" i="53"/>
  <c r="N1609" i="53"/>
  <c r="O1607" i="53"/>
  <c r="N1607" i="53"/>
  <c r="O1603" i="53"/>
  <c r="N1603" i="53"/>
  <c r="O1601" i="53"/>
  <c r="O1600" i="53"/>
  <c r="N1599" i="53"/>
  <c r="N1598" i="53" s="1"/>
  <c r="O1597" i="53"/>
  <c r="O1596" i="53" s="1"/>
  <c r="N1596" i="53"/>
  <c r="O1595" i="53"/>
  <c r="O1594" i="53" s="1"/>
  <c r="N1594" i="53"/>
  <c r="O1593" i="53"/>
  <c r="O1592" i="53"/>
  <c r="O1591" i="53"/>
  <c r="O1590" i="53"/>
  <c r="O1589" i="53"/>
  <c r="O1588" i="53"/>
  <c r="O1587" i="53"/>
  <c r="N1586" i="53"/>
  <c r="O1585" i="53"/>
  <c r="O1584" i="53" s="1"/>
  <c r="N1584" i="53"/>
  <c r="O1583" i="53"/>
  <c r="O1582" i="53"/>
  <c r="O1581" i="53"/>
  <c r="N1580" i="53"/>
  <c r="O1578" i="53"/>
  <c r="O1577" i="53" s="1"/>
  <c r="N1577" i="53"/>
  <c r="O1576" i="53"/>
  <c r="O1575" i="53" s="1"/>
  <c r="N1575" i="53"/>
  <c r="O1574" i="53"/>
  <c r="O1573" i="53"/>
  <c r="N1572" i="53"/>
  <c r="O1568" i="53"/>
  <c r="O1567" i="53" s="1"/>
  <c r="N1568" i="53"/>
  <c r="N1567" i="53" s="1"/>
  <c r="O1564" i="53"/>
  <c r="O1563" i="53" s="1"/>
  <c r="N1564" i="53"/>
  <c r="N1563" i="53" s="1"/>
  <c r="O1561" i="53"/>
  <c r="O1560" i="53" s="1"/>
  <c r="N1561" i="53"/>
  <c r="N1560" i="53" s="1"/>
  <c r="O1559" i="53"/>
  <c r="O1558" i="53" s="1"/>
  <c r="O1557" i="53" s="1"/>
  <c r="N1558" i="53"/>
  <c r="N1557" i="53" s="1"/>
  <c r="O1556" i="53"/>
  <c r="O1555" i="53" s="1"/>
  <c r="O1554" i="53" s="1"/>
  <c r="N1555" i="53"/>
  <c r="N1554" i="53" s="1"/>
  <c r="O1550" i="53"/>
  <c r="O1549" i="53" s="1"/>
  <c r="N1550" i="53"/>
  <c r="N1549" i="53" s="1"/>
  <c r="O1547" i="53"/>
  <c r="N1547" i="53"/>
  <c r="O1545" i="53"/>
  <c r="N1545" i="53"/>
  <c r="O1543" i="53"/>
  <c r="N1543" i="53"/>
  <c r="O1541" i="53"/>
  <c r="N1541" i="53"/>
  <c r="O1537" i="53"/>
  <c r="N1537" i="53"/>
  <c r="O1535" i="53"/>
  <c r="N1535" i="53"/>
  <c r="O1533" i="53"/>
  <c r="N1533" i="53"/>
  <c r="O1527" i="53"/>
  <c r="O1526" i="53" s="1"/>
  <c r="N1527" i="53"/>
  <c r="N1526" i="53" s="1"/>
  <c r="O1523" i="53"/>
  <c r="O1522" i="53" s="1"/>
  <c r="N1523" i="53"/>
  <c r="N1522" i="53" s="1"/>
  <c r="O1518" i="53"/>
  <c r="O1517" i="53" s="1"/>
  <c r="N1518" i="53"/>
  <c r="N1517" i="53" s="1"/>
  <c r="O1515" i="53"/>
  <c r="N1515" i="53"/>
  <c r="O1513" i="53"/>
  <c r="N1513" i="53"/>
  <c r="O1511" i="53"/>
  <c r="O1510" i="53" s="1"/>
  <c r="N1510" i="53"/>
  <c r="O1509" i="53"/>
  <c r="O1508" i="53" s="1"/>
  <c r="N1508" i="53"/>
  <c r="O1507" i="53"/>
  <c r="O1506" i="53" s="1"/>
  <c r="N1506" i="53"/>
  <c r="O1505" i="53"/>
  <c r="O1504" i="53" s="1"/>
  <c r="N1504" i="53"/>
  <c r="O1502" i="53"/>
  <c r="O1500" i="53" s="1"/>
  <c r="O1499" i="53"/>
  <c r="O1498" i="53" s="1"/>
  <c r="N1498" i="53"/>
  <c r="O1497" i="53"/>
  <c r="O1496" i="53" s="1"/>
  <c r="N1496" i="53"/>
  <c r="O1494" i="53"/>
  <c r="O1493" i="53"/>
  <c r="O1492" i="53"/>
  <c r="O1491" i="53"/>
  <c r="N1489" i="53"/>
  <c r="O1488" i="53"/>
  <c r="O1487" i="53" s="1"/>
  <c r="O1486" i="53" s="1"/>
  <c r="N1487" i="53"/>
  <c r="N1486" i="53" s="1"/>
  <c r="O1485" i="53"/>
  <c r="O1484" i="53"/>
  <c r="O1483" i="53"/>
  <c r="N1482" i="53"/>
  <c r="N1481" i="53" s="1"/>
  <c r="O1480" i="53"/>
  <c r="O1479" i="53" s="1"/>
  <c r="N1479" i="53"/>
  <c r="O1478" i="53"/>
  <c r="O1477" i="53" s="1"/>
  <c r="N1477" i="53"/>
  <c r="O1475" i="53"/>
  <c r="O1474" i="53" s="1"/>
  <c r="N1474" i="53"/>
  <c r="O1473" i="53"/>
  <c r="O1472" i="53" s="1"/>
  <c r="N1472" i="53"/>
  <c r="O1470" i="53"/>
  <c r="O1469" i="53" s="1"/>
  <c r="O1468" i="53" s="1"/>
  <c r="N1469" i="53"/>
  <c r="N1468" i="53" s="1"/>
  <c r="O1464" i="53"/>
  <c r="O1463" i="53" s="1"/>
  <c r="O1462" i="53" s="1"/>
  <c r="O1461" i="53" s="1"/>
  <c r="N1463" i="53"/>
  <c r="N1462" i="53" s="1"/>
  <c r="N1461" i="53" s="1"/>
  <c r="O1460" i="53"/>
  <c r="O1459" i="53" s="1"/>
  <c r="N1459" i="53"/>
  <c r="O1458" i="53"/>
  <c r="O1457" i="53"/>
  <c r="N1456" i="53"/>
  <c r="O1453" i="53"/>
  <c r="O1452" i="53" s="1"/>
  <c r="O1451" i="53" s="1"/>
  <c r="N1452" i="53"/>
  <c r="N1451" i="53" s="1"/>
  <c r="O1450" i="53"/>
  <c r="O1449" i="53" s="1"/>
  <c r="N1449" i="53"/>
  <c r="O1448" i="53"/>
  <c r="O1447" i="53" s="1"/>
  <c r="N1447" i="53"/>
  <c r="O1444" i="53"/>
  <c r="O1443" i="53" s="1"/>
  <c r="O1442" i="53" s="1"/>
  <c r="O1441" i="53" s="1"/>
  <c r="N1443" i="53"/>
  <c r="N1442" i="53" s="1"/>
  <c r="N1441" i="53" s="1"/>
  <c r="O1440" i="53"/>
  <c r="O1439" i="53" s="1"/>
  <c r="O1438" i="53" s="1"/>
  <c r="O1437" i="53" s="1"/>
  <c r="N1439" i="53"/>
  <c r="N1438" i="53" s="1"/>
  <c r="N1437" i="53" s="1"/>
  <c r="O1436" i="53"/>
  <c r="O1435" i="53" s="1"/>
  <c r="N1435" i="53"/>
  <c r="O1434" i="53"/>
  <c r="O1433" i="53" s="1"/>
  <c r="N1433" i="53"/>
  <c r="O1427" i="53"/>
  <c r="O1426" i="53" s="1"/>
  <c r="O1425" i="53" s="1"/>
  <c r="N1426" i="53"/>
  <c r="N1425" i="53" s="1"/>
  <c r="O1424" i="53"/>
  <c r="O1423" i="53" s="1"/>
  <c r="O1422" i="53" s="1"/>
  <c r="N1423" i="53"/>
  <c r="N1422" i="53" s="1"/>
  <c r="O1421" i="53"/>
  <c r="O1420" i="53" s="1"/>
  <c r="O1419" i="53" s="1"/>
  <c r="O1418" i="53" s="1"/>
  <c r="N1420" i="53"/>
  <c r="N1419" i="53" s="1"/>
  <c r="N1418" i="53" s="1"/>
  <c r="O1417" i="53"/>
  <c r="O1416" i="53" s="1"/>
  <c r="N1416" i="53"/>
  <c r="O1415" i="53"/>
  <c r="O1414" i="53" s="1"/>
  <c r="N1414" i="53"/>
  <c r="O1411" i="53"/>
  <c r="O1410" i="53"/>
  <c r="N1409" i="53"/>
  <c r="O1408" i="53"/>
  <c r="O1407" i="53"/>
  <c r="N1406" i="53"/>
  <c r="O1401" i="53"/>
  <c r="O1400" i="53" s="1"/>
  <c r="O1398" i="53"/>
  <c r="O1397" i="53" s="1"/>
  <c r="O1395" i="53"/>
  <c r="O1392" i="53"/>
  <c r="O1390" i="53"/>
  <c r="O1388" i="53"/>
  <c r="O1385" i="53"/>
  <c r="O1383" i="53"/>
  <c r="O1380" i="53"/>
  <c r="O1379" i="53" s="1"/>
  <c r="O1377" i="53"/>
  <c r="O1376" i="53" s="1"/>
  <c r="O1374" i="53"/>
  <c r="O1371" i="53"/>
  <c r="O1369" i="53"/>
  <c r="O1367" i="53"/>
  <c r="O1364" i="53"/>
  <c r="O1362" i="53"/>
  <c r="O1360" i="53"/>
  <c r="O1359" i="53" s="1"/>
  <c r="O1358" i="53" s="1"/>
  <c r="O1357" i="53"/>
  <c r="O1356" i="53" s="1"/>
  <c r="O1355" i="53" s="1"/>
  <c r="O1354" i="53"/>
  <c r="O1353" i="53" s="1"/>
  <c r="O1352" i="53"/>
  <c r="O1351" i="53"/>
  <c r="O1349" i="53"/>
  <c r="O1348" i="53" s="1"/>
  <c r="O1347" i="53"/>
  <c r="O1346" i="53" s="1"/>
  <c r="O1344" i="53"/>
  <c r="O1343" i="53" s="1"/>
  <c r="O1342" i="53"/>
  <c r="O1341" i="53" s="1"/>
  <c r="O1337" i="53"/>
  <c r="O1336" i="53" s="1"/>
  <c r="O1335" i="53" s="1"/>
  <c r="O1334" i="53"/>
  <c r="O1333" i="53" s="1"/>
  <c r="O1332" i="53"/>
  <c r="O1331" i="53" s="1"/>
  <c r="O1328" i="53"/>
  <c r="O1327" i="53" s="1"/>
  <c r="O1326" i="53"/>
  <c r="O1325" i="53" s="1"/>
  <c r="O1322" i="53"/>
  <c r="O1321" i="53" s="1"/>
  <c r="O1320" i="53"/>
  <c r="O1319" i="53" s="1"/>
  <c r="O1316" i="53"/>
  <c r="O1315" i="53" s="1"/>
  <c r="O1314" i="53" s="1"/>
  <c r="O1313" i="53" s="1"/>
  <c r="O1312" i="53"/>
  <c r="O1311" i="53" s="1"/>
  <c r="O1310" i="53" s="1"/>
  <c r="O1309" i="53"/>
  <c r="O1308" i="53"/>
  <c r="O1305" i="53"/>
  <c r="O1304" i="53"/>
  <c r="O1302" i="53"/>
  <c r="O1301" i="53"/>
  <c r="O1300" i="53"/>
  <c r="O1298" i="53"/>
  <c r="O1297" i="53"/>
  <c r="O1293" i="53"/>
  <c r="O1292" i="53" s="1"/>
  <c r="O1291" i="53" s="1"/>
  <c r="O1290" i="53" s="1"/>
  <c r="O1289" i="53"/>
  <c r="O1288" i="53" s="1"/>
  <c r="O1287" i="53" s="1"/>
  <c r="O1286" i="53"/>
  <c r="O1285" i="53" s="1"/>
  <c r="O1284" i="53" s="1"/>
  <c r="O1282" i="53"/>
  <c r="O1281" i="53"/>
  <c r="O1276" i="53"/>
  <c r="O1275" i="53" s="1"/>
  <c r="O1271" i="53"/>
  <c r="O1270" i="53" s="1"/>
  <c r="O1269" i="53" s="1"/>
  <c r="O1268" i="53" s="1"/>
  <c r="O1267" i="53"/>
  <c r="O1266" i="53" s="1"/>
  <c r="O1265" i="53" s="1"/>
  <c r="O1264" i="53" s="1"/>
  <c r="O1263" i="53"/>
  <c r="O1262" i="53" s="1"/>
  <c r="O1261" i="53" s="1"/>
  <c r="O1260" i="53" s="1"/>
  <c r="O1259" i="53"/>
  <c r="O1258" i="53"/>
  <c r="O1254" i="53"/>
  <c r="O1253" i="53"/>
  <c r="O1250" i="53"/>
  <c r="O1249" i="53"/>
  <c r="O1245" i="53"/>
  <c r="O1244" i="53" s="1"/>
  <c r="O1243" i="53" s="1"/>
  <c r="O1242" i="53" s="1"/>
  <c r="O1241" i="53"/>
  <c r="O1240" i="53" s="1"/>
  <c r="O1239" i="53" s="1"/>
  <c r="O1238" i="53" s="1"/>
  <c r="O1236" i="53"/>
  <c r="O1153" i="53"/>
  <c r="O1152" i="53" s="1"/>
  <c r="O1151" i="53" s="1"/>
  <c r="O1150" i="53" s="1"/>
  <c r="N1152" i="53"/>
  <c r="N1151" i="53" s="1"/>
  <c r="N1150" i="53" s="1"/>
  <c r="O1148" i="53"/>
  <c r="O1147" i="53" s="1"/>
  <c r="O1146" i="53" s="1"/>
  <c r="N1148" i="53"/>
  <c r="N1147" i="53" s="1"/>
  <c r="N1146" i="53" s="1"/>
  <c r="O1144" i="53"/>
  <c r="N1144" i="53"/>
  <c r="O1141" i="53"/>
  <c r="N1141" i="53"/>
  <c r="O1137" i="53"/>
  <c r="N1137" i="53"/>
  <c r="O1135" i="53"/>
  <c r="N1135" i="53"/>
  <c r="O1132" i="53"/>
  <c r="N1132" i="53"/>
  <c r="O1130" i="53"/>
  <c r="N1130" i="53"/>
  <c r="O1128" i="53"/>
  <c r="O1126" i="53"/>
  <c r="N1126" i="53"/>
  <c r="O1124" i="53"/>
  <c r="O1123" i="53"/>
  <c r="O1122" i="53"/>
  <c r="O1121" i="53"/>
  <c r="N1120" i="53"/>
  <c r="N1119" i="53" s="1"/>
  <c r="O1115" i="53"/>
  <c r="O1114" i="53"/>
  <c r="O1113" i="53"/>
  <c r="O1112" i="53"/>
  <c r="N1111" i="53"/>
  <c r="O1110" i="53"/>
  <c r="O1109" i="53"/>
  <c r="N1108" i="53"/>
  <c r="O1105" i="53"/>
  <c r="O1104" i="53" s="1"/>
  <c r="O1103" i="53" s="1"/>
  <c r="O1102" i="53" s="1"/>
  <c r="N1104" i="53"/>
  <c r="N1103" i="53" s="1"/>
  <c r="N1102" i="53" s="1"/>
  <c r="O1101" i="53"/>
  <c r="O1100" i="53"/>
  <c r="N1099" i="53"/>
  <c r="O1098" i="53"/>
  <c r="O1097" i="53" s="1"/>
  <c r="N1097" i="53"/>
  <c r="O1094" i="53"/>
  <c r="O1093" i="53"/>
  <c r="N1092" i="53"/>
  <c r="N1091" i="53" s="1"/>
  <c r="O1090" i="53"/>
  <c r="O1089" i="53" s="1"/>
  <c r="O1088" i="53" s="1"/>
  <c r="N1089" i="53"/>
  <c r="N1088" i="53" s="1"/>
  <c r="O1086" i="53"/>
  <c r="O1085" i="53" s="1"/>
  <c r="O1084" i="53" s="1"/>
  <c r="O1083" i="53" s="1"/>
  <c r="N1085" i="53"/>
  <c r="N1084" i="53" s="1"/>
  <c r="N1083" i="53" s="1"/>
  <c r="O1082" i="53"/>
  <c r="O1081" i="53" s="1"/>
  <c r="O1080" i="53" s="1"/>
  <c r="N1081" i="53"/>
  <c r="N1080" i="53" s="1"/>
  <c r="O1079" i="53"/>
  <c r="O1078" i="53" s="1"/>
  <c r="N1078" i="53"/>
  <c r="O1077" i="53"/>
  <c r="O1076" i="53"/>
  <c r="N1075" i="53"/>
  <c r="O1070" i="53"/>
  <c r="O1069" i="53" s="1"/>
  <c r="N1070" i="53"/>
  <c r="N1069" i="53" s="1"/>
  <c r="O1067" i="53"/>
  <c r="O1066" i="53" s="1"/>
  <c r="N1067" i="53"/>
  <c r="N1066" i="53" s="1"/>
  <c r="O1064" i="53"/>
  <c r="N1064" i="53"/>
  <c r="O1062" i="53"/>
  <c r="N1062" i="53"/>
  <c r="O1058" i="53"/>
  <c r="O1057" i="53" s="1"/>
  <c r="N1058" i="53"/>
  <c r="N1057" i="53" s="1"/>
  <c r="O1055" i="53"/>
  <c r="O1054" i="53" s="1"/>
  <c r="N1055" i="53"/>
  <c r="N1054" i="53" s="1"/>
  <c r="O1052" i="53"/>
  <c r="N1052" i="53"/>
  <c r="O1050" i="53"/>
  <c r="N1050" i="53"/>
  <c r="O1048" i="53"/>
  <c r="O1047" i="53" s="1"/>
  <c r="O1046" i="53" s="1"/>
  <c r="N1047" i="53"/>
  <c r="N1046" i="53" s="1"/>
  <c r="O1045" i="53"/>
  <c r="O1044" i="53" s="1"/>
  <c r="N1044" i="53"/>
  <c r="O1043" i="53"/>
  <c r="O1042" i="53" s="1"/>
  <c r="N1042" i="53"/>
  <c r="O1040" i="53"/>
  <c r="O1039" i="53" s="1"/>
  <c r="O1038" i="53" s="1"/>
  <c r="N1039" i="53"/>
  <c r="N1038" i="53" s="1"/>
  <c r="O1035" i="53"/>
  <c r="N1035" i="53"/>
  <c r="O1029" i="53"/>
  <c r="N1029" i="53"/>
  <c r="O1027" i="53"/>
  <c r="N1027" i="53"/>
  <c r="O1024" i="53"/>
  <c r="N1024" i="53"/>
  <c r="O1022" i="53"/>
  <c r="N1022" i="53"/>
  <c r="O1019" i="53"/>
  <c r="N1019" i="53"/>
  <c r="O1017" i="53"/>
  <c r="N1017" i="53"/>
  <c r="O1015" i="53"/>
  <c r="O1014" i="53" s="1"/>
  <c r="N1014" i="53"/>
  <c r="O1012" i="53"/>
  <c r="O1011" i="53" s="1"/>
  <c r="O1009" i="53"/>
  <c r="O1008" i="53" s="1"/>
  <c r="N1008" i="53"/>
  <c r="O1007" i="53"/>
  <c r="O1006" i="53" s="1"/>
  <c r="N1006" i="53"/>
  <c r="O996" i="53"/>
  <c r="O995" i="53" s="1"/>
  <c r="N996" i="53"/>
  <c r="N995" i="53" s="1"/>
  <c r="O993" i="53"/>
  <c r="O992" i="53" s="1"/>
  <c r="N993" i="53"/>
  <c r="N992" i="53" s="1"/>
  <c r="O990" i="53"/>
  <c r="N990" i="53"/>
  <c r="O988" i="53"/>
  <c r="N988" i="53"/>
  <c r="O986" i="53"/>
  <c r="O985" i="53" s="1"/>
  <c r="O984" i="53" s="1"/>
  <c r="N985" i="53"/>
  <c r="N984" i="53" s="1"/>
  <c r="O983" i="53"/>
  <c r="O982" i="53" s="1"/>
  <c r="N982" i="53"/>
  <c r="O981" i="53"/>
  <c r="O980" i="53" s="1"/>
  <c r="N980" i="53"/>
  <c r="O978" i="53"/>
  <c r="O977" i="53" s="1"/>
  <c r="O976" i="53" s="1"/>
  <c r="N977" i="53"/>
  <c r="N976" i="53" s="1"/>
  <c r="O974" i="53"/>
  <c r="O973" i="53" s="1"/>
  <c r="O972" i="53" s="1"/>
  <c r="O971" i="53" s="1"/>
  <c r="N973" i="53"/>
  <c r="N972" i="53" s="1"/>
  <c r="N971" i="53" s="1"/>
  <c r="O970" i="53"/>
  <c r="O969" i="53" s="1"/>
  <c r="O968" i="53" s="1"/>
  <c r="O967" i="53" s="1"/>
  <c r="N969" i="53"/>
  <c r="N968" i="53" s="1"/>
  <c r="N967" i="53" s="1"/>
  <c r="O966" i="53"/>
  <c r="O965" i="53" s="1"/>
  <c r="O964" i="53" s="1"/>
  <c r="O963" i="53" s="1"/>
  <c r="N965" i="53"/>
  <c r="N964" i="53" s="1"/>
  <c r="N963" i="53" s="1"/>
  <c r="O961" i="53"/>
  <c r="O960" i="53" s="1"/>
  <c r="N961" i="53"/>
  <c r="N960" i="53" s="1"/>
  <c r="O959" i="53"/>
  <c r="O958" i="53" s="1"/>
  <c r="O957" i="53" s="1"/>
  <c r="N958" i="53"/>
  <c r="N957" i="53" s="1"/>
  <c r="O956" i="53"/>
  <c r="O955" i="53" s="1"/>
  <c r="O954" i="53" s="1"/>
  <c r="N955" i="53"/>
  <c r="N954" i="53" s="1"/>
  <c r="O952" i="53"/>
  <c r="O951" i="53" s="1"/>
  <c r="O950" i="53" s="1"/>
  <c r="O949" i="53" s="1"/>
  <c r="N951" i="53"/>
  <c r="N950" i="53" s="1"/>
  <c r="N949" i="53" s="1"/>
  <c r="O948" i="53"/>
  <c r="O947" i="53" s="1"/>
  <c r="O946" i="53" s="1"/>
  <c r="O945" i="53" s="1"/>
  <c r="N947" i="53"/>
  <c r="N946" i="53" s="1"/>
  <c r="N945" i="53" s="1"/>
  <c r="O944" i="53"/>
  <c r="O943" i="53" s="1"/>
  <c r="O942" i="53" s="1"/>
  <c r="O941" i="53" s="1"/>
  <c r="N943" i="53"/>
  <c r="N942" i="53" s="1"/>
  <c r="N941" i="53" s="1"/>
  <c r="O937" i="53"/>
  <c r="N937" i="53"/>
  <c r="O935" i="53"/>
  <c r="N935" i="53"/>
  <c r="O933" i="53"/>
  <c r="O932" i="53" s="1"/>
  <c r="N932" i="53"/>
  <c r="O931" i="53"/>
  <c r="O930" i="53" s="1"/>
  <c r="N930" i="53"/>
  <c r="O927" i="53"/>
  <c r="O926" i="53" s="1"/>
  <c r="O925" i="53" s="1"/>
  <c r="O924" i="53" s="1"/>
  <c r="N926" i="53"/>
  <c r="N925" i="53" s="1"/>
  <c r="N924" i="53" s="1"/>
  <c r="O922" i="53"/>
  <c r="O921" i="53" s="1"/>
  <c r="N922" i="53"/>
  <c r="N921" i="53" s="1"/>
  <c r="O919" i="53"/>
  <c r="N919" i="53"/>
  <c r="O915" i="53"/>
  <c r="N915" i="53"/>
  <c r="O913" i="53"/>
  <c r="N913" i="53"/>
  <c r="O910" i="53"/>
  <c r="N910" i="53"/>
  <c r="O908" i="53"/>
  <c r="N908" i="53"/>
  <c r="O905" i="53"/>
  <c r="O904" i="53" s="1"/>
  <c r="N905" i="53"/>
  <c r="N904" i="53" s="1"/>
  <c r="O902" i="53"/>
  <c r="N902" i="53"/>
  <c r="O898" i="53"/>
  <c r="O896" i="53"/>
  <c r="N896" i="53"/>
  <c r="O893" i="53"/>
  <c r="N893" i="53"/>
  <c r="O891" i="53"/>
  <c r="N891" i="53"/>
  <c r="O889" i="53"/>
  <c r="O888" i="53" s="1"/>
  <c r="O887" i="53" s="1"/>
  <c r="N888" i="53"/>
  <c r="N887" i="53" s="1"/>
  <c r="O886" i="53"/>
  <c r="O885" i="53" s="1"/>
  <c r="N885" i="53"/>
  <c r="O884" i="53"/>
  <c r="O883" i="53"/>
  <c r="O882" i="53"/>
  <c r="N881" i="53"/>
  <c r="O880" i="53"/>
  <c r="O879" i="53" s="1"/>
  <c r="N879" i="53"/>
  <c r="O877" i="53"/>
  <c r="O876" i="53" s="1"/>
  <c r="N876" i="53"/>
  <c r="O875" i="53"/>
  <c r="O874" i="53" s="1"/>
  <c r="N874" i="53"/>
  <c r="O870" i="53"/>
  <c r="O869" i="53" s="1"/>
  <c r="N870" i="53"/>
  <c r="N869" i="53" s="1"/>
  <c r="O867" i="53"/>
  <c r="O866" i="53" s="1"/>
  <c r="N867" i="53"/>
  <c r="N866" i="53" s="1"/>
  <c r="O864" i="53"/>
  <c r="O863" i="53" s="1"/>
  <c r="N864" i="53"/>
  <c r="N863" i="53" s="1"/>
  <c r="O861" i="53"/>
  <c r="O860" i="53" s="1"/>
  <c r="N861" i="53"/>
  <c r="N860" i="53" s="1"/>
  <c r="O859" i="53"/>
  <c r="O858" i="53" s="1"/>
  <c r="O857" i="53" s="1"/>
  <c r="N858" i="53"/>
  <c r="N857" i="53" s="1"/>
  <c r="O856" i="53"/>
  <c r="O855" i="53" s="1"/>
  <c r="O854" i="53" s="1"/>
  <c r="N855" i="53"/>
  <c r="N854" i="53" s="1"/>
  <c r="O852" i="53"/>
  <c r="O851" i="53" s="1"/>
  <c r="O850" i="53" s="1"/>
  <c r="N851" i="53"/>
  <c r="N850" i="53" s="1"/>
  <c r="O849" i="53"/>
  <c r="O848" i="53" s="1"/>
  <c r="O847" i="53" s="1"/>
  <c r="N848" i="53"/>
  <c r="N847" i="53" s="1"/>
  <c r="O845" i="53"/>
  <c r="O844" i="53" s="1"/>
  <c r="N844" i="53"/>
  <c r="O842" i="53"/>
  <c r="O841" i="53" s="1"/>
  <c r="O840" i="53"/>
  <c r="O839" i="53" s="1"/>
  <c r="N839" i="53"/>
  <c r="O837" i="53"/>
  <c r="O836" i="53"/>
  <c r="N835" i="53"/>
  <c r="N834" i="53" s="1"/>
  <c r="O833" i="53"/>
  <c r="O832" i="53" s="1"/>
  <c r="N832" i="53"/>
  <c r="O831" i="53"/>
  <c r="O830" i="53"/>
  <c r="O829" i="53"/>
  <c r="O828" i="53"/>
  <c r="O827" i="53"/>
  <c r="O826" i="53"/>
  <c r="N825" i="53"/>
  <c r="O824" i="53"/>
  <c r="O823" i="53"/>
  <c r="O821" i="53" s="1"/>
  <c r="O818" i="53"/>
  <c r="O817" i="53" s="1"/>
  <c r="O816" i="53" s="1"/>
  <c r="O815" i="53" s="1"/>
  <c r="N817" i="53"/>
  <c r="N816" i="53" s="1"/>
  <c r="N815" i="53" s="1"/>
  <c r="O814" i="53"/>
  <c r="O813" i="53" s="1"/>
  <c r="O812" i="53" s="1"/>
  <c r="N813" i="53"/>
  <c r="N812" i="53" s="1"/>
  <c r="O811" i="53"/>
  <c r="O810" i="53" s="1"/>
  <c r="O809" i="53" s="1"/>
  <c r="N810" i="53"/>
  <c r="N809" i="53" s="1"/>
  <c r="O808" i="53"/>
  <c r="O807" i="53"/>
  <c r="N806" i="53"/>
  <c r="N805" i="53" s="1"/>
  <c r="O803" i="53"/>
  <c r="O802" i="53" s="1"/>
  <c r="N802" i="53"/>
  <c r="O801" i="53"/>
  <c r="O800" i="53" s="1"/>
  <c r="N800" i="53"/>
  <c r="O797" i="53"/>
  <c r="O796" i="53" s="1"/>
  <c r="O795" i="53" s="1"/>
  <c r="O794" i="53" s="1"/>
  <c r="N796" i="53"/>
  <c r="N795" i="53" s="1"/>
  <c r="N794" i="53" s="1"/>
  <c r="O793" i="53"/>
  <c r="O792" i="53" s="1"/>
  <c r="O791" i="53" s="1"/>
  <c r="N792" i="53"/>
  <c r="N791" i="53" s="1"/>
  <c r="O790" i="53"/>
  <c r="O789" i="53" s="1"/>
  <c r="O788" i="53" s="1"/>
  <c r="N789" i="53"/>
  <c r="N788" i="53" s="1"/>
  <c r="O786" i="53"/>
  <c r="O785" i="53"/>
  <c r="N784" i="53"/>
  <c r="N783" i="53" s="1"/>
  <c r="N782" i="53" s="1"/>
  <c r="O780" i="53"/>
  <c r="O779" i="53" s="1"/>
  <c r="O778" i="53" s="1"/>
  <c r="O777" i="53" s="1"/>
  <c r="N779" i="53"/>
  <c r="N778" i="53" s="1"/>
  <c r="N777" i="53" s="1"/>
  <c r="O729" i="53"/>
  <c r="N729" i="53"/>
  <c r="O725" i="53"/>
  <c r="N725" i="53"/>
  <c r="O723" i="53"/>
  <c r="N723" i="53"/>
  <c r="O720" i="53"/>
  <c r="N720" i="53"/>
  <c r="N719" i="53" s="1"/>
  <c r="O717" i="53"/>
  <c r="N717" i="53"/>
  <c r="O715" i="53"/>
  <c r="N715" i="53"/>
  <c r="O713" i="53"/>
  <c r="N713" i="53"/>
  <c r="O710" i="53"/>
  <c r="O709" i="53" s="1"/>
  <c r="N710" i="53"/>
  <c r="N709" i="53" s="1"/>
  <c r="O707" i="53"/>
  <c r="O706" i="53" s="1"/>
  <c r="N707" i="53"/>
  <c r="N706" i="53" s="1"/>
  <c r="O704" i="53"/>
  <c r="N704" i="53"/>
  <c r="O700" i="53"/>
  <c r="N700" i="53"/>
  <c r="O698" i="53"/>
  <c r="N698" i="53"/>
  <c r="O695" i="53"/>
  <c r="N695" i="53"/>
  <c r="O692" i="53"/>
  <c r="N692" i="53"/>
  <c r="O690" i="53"/>
  <c r="N690" i="53"/>
  <c r="O688" i="53"/>
  <c r="N688" i="53"/>
  <c r="O686" i="53"/>
  <c r="O685" i="53" s="1"/>
  <c r="N685" i="53"/>
  <c r="O684" i="53"/>
  <c r="O683" i="53"/>
  <c r="O682" i="53"/>
  <c r="N681" i="53"/>
  <c r="O680" i="53"/>
  <c r="O679" i="53" s="1"/>
  <c r="N679" i="53"/>
  <c r="O678" i="53"/>
  <c r="O677" i="53"/>
  <c r="N676" i="53"/>
  <c r="O674" i="53"/>
  <c r="O673" i="53" s="1"/>
  <c r="N673" i="53"/>
  <c r="O672" i="53"/>
  <c r="O671" i="53" s="1"/>
  <c r="N671" i="53"/>
  <c r="O670" i="53"/>
  <c r="O669" i="53" s="1"/>
  <c r="N669" i="53"/>
  <c r="O667" i="53"/>
  <c r="O666" i="53" s="1"/>
  <c r="N666" i="53"/>
  <c r="O665" i="53"/>
  <c r="O664" i="53"/>
  <c r="O663" i="53"/>
  <c r="N662" i="53"/>
  <c r="O661" i="53"/>
  <c r="O660" i="53" s="1"/>
  <c r="N660" i="53"/>
  <c r="O659" i="53"/>
  <c r="O658" i="53"/>
  <c r="N657" i="53"/>
  <c r="O653" i="53"/>
  <c r="N653" i="53"/>
  <c r="O650" i="53"/>
  <c r="N650" i="53"/>
  <c r="O647" i="53"/>
  <c r="O646" i="53" s="1"/>
  <c r="N647" i="53"/>
  <c r="N646" i="53" s="1"/>
  <c r="O644" i="53"/>
  <c r="N644" i="53"/>
  <c r="O640" i="53"/>
  <c r="N640" i="53"/>
  <c r="O638" i="53"/>
  <c r="N638" i="53"/>
  <c r="N634" i="53" s="1"/>
  <c r="O635" i="53"/>
  <c r="O634" i="53" s="1"/>
  <c r="O632" i="53"/>
  <c r="N632" i="53"/>
  <c r="O628" i="53"/>
  <c r="O627" i="53" s="1"/>
  <c r="N628" i="53"/>
  <c r="O598" i="53"/>
  <c r="O597" i="53" s="1"/>
  <c r="N597" i="53"/>
  <c r="O596" i="53"/>
  <c r="O595" i="53"/>
  <c r="N594" i="53"/>
  <c r="O592" i="53"/>
  <c r="O591" i="53" s="1"/>
  <c r="O590" i="53" s="1"/>
  <c r="N591" i="53"/>
  <c r="N590" i="53" s="1"/>
  <c r="O589" i="53"/>
  <c r="O588" i="53" s="1"/>
  <c r="N588" i="53"/>
  <c r="O587" i="53"/>
  <c r="O586" i="53"/>
  <c r="O585" i="53"/>
  <c r="N584" i="53"/>
  <c r="O583" i="53"/>
  <c r="O582" i="53" s="1"/>
  <c r="N582" i="53"/>
  <c r="O581" i="53"/>
  <c r="O580" i="53"/>
  <c r="N579" i="53"/>
  <c r="N578" i="53" s="1"/>
  <c r="O577" i="53"/>
  <c r="O576" i="53" s="1"/>
  <c r="N576" i="53"/>
  <c r="O573" i="53"/>
  <c r="O572" i="53" s="1"/>
  <c r="N572" i="53"/>
  <c r="O570" i="53"/>
  <c r="O569" i="53" s="1"/>
  <c r="N569" i="53"/>
  <c r="O568" i="53"/>
  <c r="O567" i="53"/>
  <c r="N566" i="53"/>
  <c r="O564" i="53"/>
  <c r="O563" i="53" s="1"/>
  <c r="O562" i="53" s="1"/>
  <c r="N563" i="53"/>
  <c r="N562" i="53" s="1"/>
  <c r="O561" i="53"/>
  <c r="O560" i="53" s="1"/>
  <c r="N560" i="53"/>
  <c r="O559" i="53"/>
  <c r="O558" i="53"/>
  <c r="O557" i="53"/>
  <c r="N556" i="53"/>
  <c r="O555" i="53"/>
  <c r="O554" i="53" s="1"/>
  <c r="N554" i="53"/>
  <c r="O553" i="53"/>
  <c r="O552" i="53"/>
  <c r="N551" i="53"/>
  <c r="O547" i="53"/>
  <c r="N547" i="53"/>
  <c r="O545" i="53"/>
  <c r="N545" i="53"/>
  <c r="O543" i="53"/>
  <c r="N543" i="53"/>
  <c r="O541" i="53"/>
  <c r="N541" i="53"/>
  <c r="O538" i="53"/>
  <c r="N538" i="53"/>
  <c r="O536" i="53"/>
  <c r="N536" i="53"/>
  <c r="O534" i="53"/>
  <c r="O533" i="53" s="1"/>
  <c r="N533" i="53"/>
  <c r="O532" i="53"/>
  <c r="O531" i="53" s="1"/>
  <c r="N531" i="53"/>
  <c r="O530" i="53"/>
  <c r="O529" i="53" s="1"/>
  <c r="N529" i="53"/>
  <c r="O528" i="53"/>
  <c r="O527" i="53" s="1"/>
  <c r="N527" i="53"/>
  <c r="O525" i="53"/>
  <c r="O524" i="53" s="1"/>
  <c r="N524" i="53"/>
  <c r="O523" i="53"/>
  <c r="O522" i="53" s="1"/>
  <c r="N522" i="53"/>
  <c r="O520" i="53"/>
  <c r="O519" i="53" s="1"/>
  <c r="N519" i="53"/>
  <c r="O518" i="53"/>
  <c r="O517" i="53" s="1"/>
  <c r="N517" i="53"/>
  <c r="O516" i="53"/>
  <c r="O515" i="53" s="1"/>
  <c r="O514" i="53"/>
  <c r="O513" i="53" s="1"/>
  <c r="N513" i="53"/>
  <c r="O509" i="53"/>
  <c r="N509" i="53"/>
  <c r="O502" i="53"/>
  <c r="O501" i="53" s="1"/>
  <c r="N502" i="53"/>
  <c r="N501" i="53" s="1"/>
  <c r="O499" i="53"/>
  <c r="O498" i="53" s="1"/>
  <c r="N499" i="53"/>
  <c r="N498" i="53" s="1"/>
  <c r="O496" i="53"/>
  <c r="N496" i="53"/>
  <c r="O494" i="53"/>
  <c r="N494" i="53"/>
  <c r="O489" i="53"/>
  <c r="N489" i="53"/>
  <c r="O487" i="53"/>
  <c r="N487" i="53"/>
  <c r="O485" i="53"/>
  <c r="N485" i="53"/>
  <c r="O482" i="53"/>
  <c r="N482" i="53"/>
  <c r="O480" i="53"/>
  <c r="N480" i="53"/>
  <c r="O478" i="53"/>
  <c r="N478" i="53"/>
  <c r="O475" i="53"/>
  <c r="N475" i="53"/>
  <c r="O472" i="53"/>
  <c r="N472" i="53"/>
  <c r="O469" i="53"/>
  <c r="N469" i="53"/>
  <c r="O467" i="53"/>
  <c r="O466" i="53" s="1"/>
  <c r="N466" i="53"/>
  <c r="O465" i="53"/>
  <c r="O463" i="53" s="1"/>
  <c r="O461" i="53"/>
  <c r="O460" i="53"/>
  <c r="N459" i="53"/>
  <c r="N458" i="53" s="1"/>
  <c r="O457" i="53"/>
  <c r="O456" i="53" s="1"/>
  <c r="O455" i="53" s="1"/>
  <c r="N456" i="53"/>
  <c r="N455" i="53" s="1"/>
  <c r="O454" i="53"/>
  <c r="O453" i="53" s="1"/>
  <c r="N453" i="53"/>
  <c r="O452" i="53"/>
  <c r="O451" i="53" s="1"/>
  <c r="N451" i="53"/>
  <c r="O450" i="53"/>
  <c r="O449" i="53"/>
  <c r="O448" i="53"/>
  <c r="O447" i="53"/>
  <c r="N446" i="53"/>
  <c r="O445" i="53"/>
  <c r="O444" i="53" s="1"/>
  <c r="N444" i="53"/>
  <c r="O443" i="53"/>
  <c r="O442" i="53" s="1"/>
  <c r="N442" i="53"/>
  <c r="O440" i="53"/>
  <c r="O439" i="53" s="1"/>
  <c r="N439" i="53"/>
  <c r="O438" i="53"/>
  <c r="O437" i="53" s="1"/>
  <c r="N437" i="53"/>
  <c r="O436" i="53"/>
  <c r="O435" i="53" s="1"/>
  <c r="N435" i="53"/>
  <c r="O432" i="53"/>
  <c r="O431" i="53" s="1"/>
  <c r="O430" i="53" s="1"/>
  <c r="O429" i="53" s="1"/>
  <c r="N431" i="53"/>
  <c r="N430" i="53" s="1"/>
  <c r="N429" i="53" s="1"/>
  <c r="O428" i="53"/>
  <c r="O427" i="53" s="1"/>
  <c r="O426" i="53" s="1"/>
  <c r="O425" i="53" s="1"/>
  <c r="N427" i="53"/>
  <c r="N426" i="53" s="1"/>
  <c r="N425" i="53" s="1"/>
  <c r="O424" i="53"/>
  <c r="O423" i="53" s="1"/>
  <c r="O422" i="53" s="1"/>
  <c r="O421" i="53" s="1"/>
  <c r="N423" i="53"/>
  <c r="N422" i="53" s="1"/>
  <c r="N421" i="53" s="1"/>
  <c r="O420" i="53"/>
  <c r="O419" i="53" s="1"/>
  <c r="O418" i="53" s="1"/>
  <c r="O417" i="53" s="1"/>
  <c r="N419" i="53"/>
  <c r="N418" i="53" s="1"/>
  <c r="N417" i="53" s="1"/>
  <c r="O416" i="53"/>
  <c r="O415" i="53" s="1"/>
  <c r="O414" i="53" s="1"/>
  <c r="O413" i="53" s="1"/>
  <c r="N415" i="53"/>
  <c r="N414" i="53" s="1"/>
  <c r="N413" i="53" s="1"/>
  <c r="O412" i="53"/>
  <c r="O411" i="53" s="1"/>
  <c r="O410" i="53" s="1"/>
  <c r="N411" i="53"/>
  <c r="N410" i="53" s="1"/>
  <c r="O409" i="53"/>
  <c r="O408" i="53"/>
  <c r="O407" i="53"/>
  <c r="O406" i="53"/>
  <c r="N405" i="53"/>
  <c r="O404" i="53"/>
  <c r="O403" i="53"/>
  <c r="N402" i="53"/>
  <c r="O401" i="53"/>
  <c r="O400" i="53" s="1"/>
  <c r="N400" i="53"/>
  <c r="O396" i="53"/>
  <c r="N396" i="53"/>
  <c r="O394" i="53"/>
  <c r="N394" i="53"/>
  <c r="O391" i="53"/>
  <c r="O390" i="53" s="1"/>
  <c r="O389" i="53" s="1"/>
  <c r="O388" i="53" s="1"/>
  <c r="N390" i="53"/>
  <c r="N389" i="53" s="1"/>
  <c r="N388" i="53" s="1"/>
  <c r="O386" i="53"/>
  <c r="O385" i="53" s="1"/>
  <c r="N386" i="53"/>
  <c r="N385" i="53" s="1"/>
  <c r="O384" i="53"/>
  <c r="O383" i="53" s="1"/>
  <c r="O382" i="53" s="1"/>
  <c r="N383" i="53"/>
  <c r="N382" i="53" s="1"/>
  <c r="O379" i="53"/>
  <c r="O378" i="53" s="1"/>
  <c r="N379" i="53"/>
  <c r="N378" i="53" s="1"/>
  <c r="O376" i="53"/>
  <c r="O375" i="53" s="1"/>
  <c r="N376" i="53"/>
  <c r="N375" i="53" s="1"/>
  <c r="O373" i="53"/>
  <c r="N373" i="53"/>
  <c r="O371" i="53"/>
  <c r="N371" i="53"/>
  <c r="O368" i="53"/>
  <c r="N368" i="53"/>
  <c r="O364" i="53"/>
  <c r="N364" i="53"/>
  <c r="O360" i="53"/>
  <c r="O359" i="53" s="1"/>
  <c r="N360" i="53"/>
  <c r="N359" i="53" s="1"/>
  <c r="O356" i="53"/>
  <c r="N356" i="53"/>
  <c r="O351" i="53"/>
  <c r="N351" i="53"/>
  <c r="O349" i="53"/>
  <c r="N349" i="53"/>
  <c r="O346" i="53"/>
  <c r="O345" i="53" s="1"/>
  <c r="N346" i="53"/>
  <c r="N345" i="53" s="1"/>
  <c r="O344" i="53"/>
  <c r="O343" i="53" s="1"/>
  <c r="N343" i="53"/>
  <c r="O342" i="53"/>
  <c r="O341" i="53" s="1"/>
  <c r="N341" i="53"/>
  <c r="O339" i="53"/>
  <c r="O338" i="53" s="1"/>
  <c r="N338" i="53"/>
  <c r="O337" i="53"/>
  <c r="O336" i="53" s="1"/>
  <c r="N336" i="53"/>
  <c r="O335" i="53"/>
  <c r="O334" i="53"/>
  <c r="O333" i="53"/>
  <c r="O332" i="53"/>
  <c r="N331" i="53"/>
  <c r="O329" i="53"/>
  <c r="O328" i="53"/>
  <c r="N327" i="53"/>
  <c r="N326" i="53" s="1"/>
  <c r="O325" i="53"/>
  <c r="O324" i="53"/>
  <c r="N323" i="53"/>
  <c r="N322" i="53" s="1"/>
  <c r="O321" i="53"/>
  <c r="O320" i="53"/>
  <c r="O319" i="53"/>
  <c r="N318" i="53"/>
  <c r="N317" i="53" s="1"/>
  <c r="O316" i="53"/>
  <c r="O315" i="53"/>
  <c r="O314" i="53"/>
  <c r="O313" i="53"/>
  <c r="O312" i="53"/>
  <c r="O311" i="53"/>
  <c r="N310" i="53"/>
  <c r="O309" i="53"/>
  <c r="O308" i="53" s="1"/>
  <c r="N308" i="53"/>
  <c r="O307" i="53"/>
  <c r="O306" i="53"/>
  <c r="O305" i="53"/>
  <c r="O304" i="53"/>
  <c r="O303" i="53"/>
  <c r="O302" i="53"/>
  <c r="O301" i="53"/>
  <c r="O300" i="53"/>
  <c r="O299" i="53"/>
  <c r="N298" i="53"/>
  <c r="O297" i="53"/>
  <c r="O296" i="53"/>
  <c r="O295" i="53"/>
  <c r="O294" i="53"/>
  <c r="O293" i="53"/>
  <c r="N292" i="53"/>
  <c r="O291" i="53"/>
  <c r="O290" i="53"/>
  <c r="O289" i="53"/>
  <c r="N288" i="53"/>
  <c r="O286" i="53"/>
  <c r="O285" i="53"/>
  <c r="N284" i="53"/>
  <c r="O283" i="53"/>
  <c r="O282" i="53" s="1"/>
  <c r="N282" i="53"/>
  <c r="O281" i="53"/>
  <c r="O280" i="53"/>
  <c r="O279" i="53"/>
  <c r="N278" i="53"/>
  <c r="O273" i="53"/>
  <c r="N273" i="53"/>
  <c r="O270" i="53"/>
  <c r="N270" i="53"/>
  <c r="O267" i="53"/>
  <c r="N267" i="53"/>
  <c r="O265" i="53"/>
  <c r="N265" i="53"/>
  <c r="O262" i="53"/>
  <c r="N262" i="53"/>
  <c r="O260" i="53"/>
  <c r="N260" i="53"/>
  <c r="O258" i="53"/>
  <c r="O257" i="53" s="1"/>
  <c r="N257" i="53"/>
  <c r="O256" i="53"/>
  <c r="O255" i="53"/>
  <c r="N254" i="53"/>
  <c r="O253" i="53"/>
  <c r="O252" i="53"/>
  <c r="N251" i="53"/>
  <c r="O250" i="53"/>
  <c r="O249" i="53" s="1"/>
  <c r="N249" i="53"/>
  <c r="O247" i="53"/>
  <c r="O246" i="53" s="1"/>
  <c r="N246" i="53"/>
  <c r="O245" i="53"/>
  <c r="O244" i="53" s="1"/>
  <c r="N244" i="53"/>
  <c r="O241" i="53"/>
  <c r="O240" i="53" s="1"/>
  <c r="O239" i="53" s="1"/>
  <c r="N240" i="53"/>
  <c r="N239" i="53" s="1"/>
  <c r="O238" i="53"/>
  <c r="O237" i="53" s="1"/>
  <c r="O236" i="53" s="1"/>
  <c r="N237" i="53"/>
  <c r="N236" i="53" s="1"/>
  <c r="O234" i="53"/>
  <c r="O233" i="53" s="1"/>
  <c r="O232" i="53" s="1"/>
  <c r="N233" i="53"/>
  <c r="N232" i="53" s="1"/>
  <c r="O231" i="53"/>
  <c r="O230" i="53" s="1"/>
  <c r="O229" i="53" s="1"/>
  <c r="N230" i="53"/>
  <c r="N229" i="53" s="1"/>
  <c r="O227" i="53"/>
  <c r="O226" i="53" s="1"/>
  <c r="O225" i="53" s="1"/>
  <c r="O224" i="53" s="1"/>
  <c r="N226" i="53"/>
  <c r="N225" i="53" s="1"/>
  <c r="N224" i="53" s="1"/>
  <c r="O223" i="53"/>
  <c r="O222" i="53" s="1"/>
  <c r="N222" i="53"/>
  <c r="O221" i="53"/>
  <c r="O220" i="53" s="1"/>
  <c r="N220" i="53"/>
  <c r="O219" i="53"/>
  <c r="O218" i="53"/>
  <c r="O217" i="53"/>
  <c r="O216" i="53"/>
  <c r="N215" i="53"/>
  <c r="O212" i="53"/>
  <c r="O211" i="53" s="1"/>
  <c r="O210" i="53" s="1"/>
  <c r="N211" i="53"/>
  <c r="N210" i="53" s="1"/>
  <c r="O209" i="53"/>
  <c r="O208" i="53"/>
  <c r="N207" i="53"/>
  <c r="N206" i="53" s="1"/>
  <c r="O204" i="53"/>
  <c r="O203" i="53" s="1"/>
  <c r="O202" i="53" s="1"/>
  <c r="N203" i="53"/>
  <c r="N202" i="53" s="1"/>
  <c r="O201" i="53"/>
  <c r="O200" i="53" s="1"/>
  <c r="O199" i="53" s="1"/>
  <c r="N200" i="53"/>
  <c r="N199" i="53" s="1"/>
  <c r="O197" i="53"/>
  <c r="O196" i="53" s="1"/>
  <c r="O195" i="53" s="1"/>
  <c r="N196" i="53"/>
  <c r="N195" i="53" s="1"/>
  <c r="O194" i="53"/>
  <c r="O193" i="53" s="1"/>
  <c r="O192" i="53" s="1"/>
  <c r="N193" i="53"/>
  <c r="N192" i="53" s="1"/>
  <c r="O191" i="53"/>
  <c r="O190" i="53" s="1"/>
  <c r="O189" i="53" s="1"/>
  <c r="N190" i="53"/>
  <c r="N189" i="53" s="1"/>
  <c r="O188" i="53"/>
  <c r="O187" i="53" s="1"/>
  <c r="O186" i="53" s="1"/>
  <c r="N187" i="53"/>
  <c r="N186" i="53" s="1"/>
  <c r="O185" i="53"/>
  <c r="O184" i="53"/>
  <c r="O183" i="53"/>
  <c r="N182" i="53"/>
  <c r="N181" i="53" s="1"/>
  <c r="O179" i="53"/>
  <c r="O178" i="53" s="1"/>
  <c r="O177" i="53" s="1"/>
  <c r="N178" i="53"/>
  <c r="N177" i="53" s="1"/>
  <c r="O176" i="53"/>
  <c r="O175" i="53" s="1"/>
  <c r="O174" i="53" s="1"/>
  <c r="N175" i="53"/>
  <c r="N174" i="53" s="1"/>
  <c r="O169" i="53"/>
  <c r="O168" i="53" s="1"/>
  <c r="O167" i="53" s="1"/>
  <c r="N169" i="53"/>
  <c r="N168" i="53" s="1"/>
  <c r="N167" i="53" s="1"/>
  <c r="O166" i="53"/>
  <c r="O165" i="53" s="1"/>
  <c r="O164" i="53" s="1"/>
  <c r="N165" i="53"/>
  <c r="N164" i="53" s="1"/>
  <c r="O163" i="53"/>
  <c r="O162" i="53"/>
  <c r="N161" i="53"/>
  <c r="O160" i="53"/>
  <c r="O159" i="53" s="1"/>
  <c r="N159" i="53"/>
  <c r="O156" i="53"/>
  <c r="O155" i="53" s="1"/>
  <c r="N155" i="53"/>
  <c r="O154" i="53"/>
  <c r="O153" i="53" s="1"/>
  <c r="N153" i="53"/>
  <c r="O151" i="53"/>
  <c r="O150" i="53" s="1"/>
  <c r="O149" i="53" s="1"/>
  <c r="N150" i="53"/>
  <c r="N149" i="53" s="1"/>
  <c r="O147" i="53"/>
  <c r="O146" i="53" s="1"/>
  <c r="O145" i="53" s="1"/>
  <c r="N146" i="53"/>
  <c r="N145" i="53" s="1"/>
  <c r="O144" i="53"/>
  <c r="O143" i="53"/>
  <c r="N142" i="53"/>
  <c r="N141" i="53" s="1"/>
  <c r="O138" i="53"/>
  <c r="O137" i="53" s="1"/>
  <c r="N138" i="53"/>
  <c r="N137" i="53" s="1"/>
  <c r="O136" i="53"/>
  <c r="O135" i="53" s="1"/>
  <c r="O134" i="53" s="1"/>
  <c r="N135" i="53"/>
  <c r="N134" i="53" s="1"/>
  <c r="O133" i="53"/>
  <c r="O132" i="53" s="1"/>
  <c r="O131" i="53" s="1"/>
  <c r="N132" i="53"/>
  <c r="N131" i="53" s="1"/>
  <c r="O126" i="53"/>
  <c r="O125" i="53"/>
  <c r="N124" i="53"/>
  <c r="N123" i="53" s="1"/>
  <c r="N122" i="53" s="1"/>
  <c r="O121" i="53"/>
  <c r="O120" i="53"/>
  <c r="N119" i="53"/>
  <c r="N118" i="53" s="1"/>
  <c r="O117" i="53"/>
  <c r="O116" i="53" s="1"/>
  <c r="O115" i="53" s="1"/>
  <c r="N116" i="53"/>
  <c r="N115" i="53" s="1"/>
  <c r="O114" i="53"/>
  <c r="O113" i="53"/>
  <c r="N112" i="53"/>
  <c r="O111" i="53"/>
  <c r="O110" i="53" s="1"/>
  <c r="N110" i="53"/>
  <c r="O108" i="53"/>
  <c r="O107" i="53"/>
  <c r="N106" i="53"/>
  <c r="O105" i="53"/>
  <c r="O104" i="53"/>
  <c r="N103" i="53"/>
  <c r="O100" i="53"/>
  <c r="O99" i="53" s="1"/>
  <c r="N99" i="53"/>
  <c r="O98" i="53"/>
  <c r="O97" i="53"/>
  <c r="N96" i="53"/>
  <c r="O94" i="53"/>
  <c r="O93" i="53"/>
  <c r="N92" i="53"/>
  <c r="N91" i="53" s="1"/>
  <c r="O90" i="53"/>
  <c r="O89" i="53"/>
  <c r="O88" i="53"/>
  <c r="O87" i="53"/>
  <c r="N86" i="53"/>
  <c r="O85" i="53"/>
  <c r="O84" i="53" s="1"/>
  <c r="N84" i="53"/>
  <c r="O81" i="53"/>
  <c r="O80" i="53" s="1"/>
  <c r="O79" i="53" s="1"/>
  <c r="N80" i="53"/>
  <c r="N79" i="53" s="1"/>
  <c r="O78" i="53"/>
  <c r="O77" i="53" s="1"/>
  <c r="N77" i="53"/>
  <c r="O76" i="53"/>
  <c r="O75" i="53"/>
  <c r="O74" i="53"/>
  <c r="N73" i="53"/>
  <c r="O72" i="53"/>
  <c r="O71" i="53" s="1"/>
  <c r="N71" i="53"/>
  <c r="O67" i="53"/>
  <c r="O66" i="53" s="1"/>
  <c r="N67" i="53"/>
  <c r="N66" i="53" s="1"/>
  <c r="O64" i="53"/>
  <c r="O63" i="53" s="1"/>
  <c r="N64" i="53"/>
  <c r="N63" i="53" s="1"/>
  <c r="O62" i="53"/>
  <c r="O61" i="53"/>
  <c r="O60" i="53"/>
  <c r="O59" i="53"/>
  <c r="O58" i="53"/>
  <c r="N57" i="53"/>
  <c r="N56" i="53" s="1"/>
  <c r="O54" i="53"/>
  <c r="N52" i="53"/>
  <c r="O46" i="53"/>
  <c r="O45" i="53"/>
  <c r="O43" i="53"/>
  <c r="O42" i="53"/>
  <c r="O37" i="53"/>
  <c r="O36" i="53"/>
  <c r="O35" i="53"/>
  <c r="O34" i="53"/>
  <c r="O33" i="53"/>
  <c r="O32" i="53"/>
  <c r="O31" i="53"/>
  <c r="O30" i="53"/>
  <c r="N29" i="53"/>
  <c r="O28" i="53"/>
  <c r="O27" i="53"/>
  <c r="O26" i="53"/>
  <c r="O25" i="53"/>
  <c r="O24" i="53"/>
  <c r="N23" i="53"/>
  <c r="O21" i="53"/>
  <c r="O19" i="53"/>
  <c r="O16" i="53"/>
  <c r="O15" i="53" s="1"/>
  <c r="N15" i="53"/>
  <c r="O14" i="53"/>
  <c r="O13" i="53" s="1"/>
  <c r="N13" i="53"/>
  <c r="O12" i="53"/>
  <c r="O11" i="53"/>
  <c r="O10" i="53"/>
  <c r="N9" i="53"/>
  <c r="O4740" i="53" l="1"/>
  <c r="O4739" i="53" s="1"/>
  <c r="U4740" i="53"/>
  <c r="U4739" i="53" s="1"/>
  <c r="Y4740" i="53"/>
  <c r="Y4739" i="53" s="1"/>
  <c r="O3149" i="53"/>
  <c r="O3148" i="53" s="1"/>
  <c r="Y3149" i="53"/>
  <c r="Y3148" i="53" s="1"/>
  <c r="U3148" i="53"/>
  <c r="O571" i="53"/>
  <c r="X571" i="53"/>
  <c r="N571" i="53"/>
  <c r="Y571" i="53"/>
  <c r="O4996" i="53"/>
  <c r="T571" i="53"/>
  <c r="T4996" i="53"/>
  <c r="N627" i="53"/>
  <c r="O3914" i="53"/>
  <c r="O3955" i="53"/>
  <c r="Y627" i="53"/>
  <c r="U571" i="53"/>
  <c r="U627" i="53"/>
  <c r="T3955" i="53"/>
  <c r="N4996" i="53"/>
  <c r="N3914" i="53"/>
  <c r="N3955" i="53"/>
  <c r="O53" i="53"/>
  <c r="O52" i="53" s="1"/>
  <c r="O4248" i="53"/>
  <c r="Y53" i="53"/>
  <c r="Y52" i="53" s="1"/>
  <c r="U53" i="53"/>
  <c r="U52" i="53" s="1"/>
  <c r="U4996" i="53"/>
  <c r="U4248" i="53"/>
  <c r="U3914" i="53"/>
  <c r="U3955" i="53"/>
  <c r="Y1823" i="53"/>
  <c r="Y1822" i="53" s="1"/>
  <c r="Y284" i="53"/>
  <c r="X1246" i="53"/>
  <c r="U4645" i="53"/>
  <c r="Y2304" i="53"/>
  <c r="T1061" i="53"/>
  <c r="Y2911" i="53"/>
  <c r="X3172" i="53"/>
  <c r="Y3540" i="53"/>
  <c r="Y4751" i="53"/>
  <c r="X95" i="53"/>
  <c r="Y3589" i="53"/>
  <c r="Y4084" i="53"/>
  <c r="X4305" i="53"/>
  <c r="Y4927" i="53"/>
  <c r="T2014" i="53"/>
  <c r="T2013" i="53" s="1"/>
  <c r="U4857" i="53"/>
  <c r="X2364" i="53"/>
  <c r="X2373" i="53"/>
  <c r="X2369" i="53" s="1"/>
  <c r="Y2396" i="53"/>
  <c r="X4079" i="53"/>
  <c r="Y4305" i="53"/>
  <c r="Y4320" i="53"/>
  <c r="Y4319" i="53" s="1"/>
  <c r="Y4318" i="53" s="1"/>
  <c r="Y2596" i="53"/>
  <c r="Y2770" i="53"/>
  <c r="Y3921" i="53"/>
  <c r="Y3942" i="53"/>
  <c r="Y3962" i="53"/>
  <c r="Y4111" i="53"/>
  <c r="T1382" i="53"/>
  <c r="U2222" i="53"/>
  <c r="U4051" i="53"/>
  <c r="U4656" i="53"/>
  <c r="Y1409" i="53"/>
  <c r="Y2403" i="53"/>
  <c r="Y2402" i="53" s="1"/>
  <c r="Y3185" i="53"/>
  <c r="X3235" i="53"/>
  <c r="Y1021" i="53"/>
  <c r="Y1307" i="53"/>
  <c r="Y1306" i="53" s="1"/>
  <c r="Y2287" i="53"/>
  <c r="Y2507" i="53"/>
  <c r="Y2712" i="53"/>
  <c r="Y2711" i="53" s="1"/>
  <c r="Y2721" i="53"/>
  <c r="Y2743" i="53"/>
  <c r="T4105" i="53"/>
  <c r="Y3286" i="53"/>
  <c r="U2209" i="53"/>
  <c r="U2208" i="53" s="1"/>
  <c r="U2207" i="53" s="1"/>
  <c r="Y327" i="53"/>
  <c r="Y326" i="53" s="1"/>
  <c r="Y4274" i="53"/>
  <c r="Y4100" i="53"/>
  <c r="Y2309" i="53"/>
  <c r="U4388" i="53"/>
  <c r="U4385" i="53" s="1"/>
  <c r="U2979" i="53"/>
  <c r="U3045" i="53"/>
  <c r="O4869" i="53"/>
  <c r="U2132" i="53"/>
  <c r="U2129" i="53" s="1"/>
  <c r="Y505" i="53"/>
  <c r="T340" i="53"/>
  <c r="Y3650" i="53"/>
  <c r="Y3657" i="53"/>
  <c r="T243" i="53"/>
  <c r="X3612" i="53"/>
  <c r="X3628" i="53"/>
  <c r="U934" i="53"/>
  <c r="U1010" i="53"/>
  <c r="T2964" i="53"/>
  <c r="T3622" i="53"/>
  <c r="T4059" i="53"/>
  <c r="U4359" i="53"/>
  <c r="U3463" i="53"/>
  <c r="U3500" i="53"/>
  <c r="X2601" i="53"/>
  <c r="Y3218" i="53"/>
  <c r="X3606" i="53"/>
  <c r="X2900" i="53"/>
  <c r="Y3118" i="53"/>
  <c r="T4394" i="53"/>
  <c r="Y1387" i="53"/>
  <c r="N3606" i="53"/>
  <c r="U2949" i="53"/>
  <c r="Y323" i="53"/>
  <c r="Y322" i="53" s="1"/>
  <c r="T1010" i="53"/>
  <c r="U3019" i="53"/>
  <c r="U3035" i="53"/>
  <c r="U3071" i="53"/>
  <c r="U4089" i="53"/>
  <c r="Y3161" i="53"/>
  <c r="Y3160" i="53" s="1"/>
  <c r="Y3155" i="53"/>
  <c r="Y4388" i="53"/>
  <c r="Y4385" i="53" s="1"/>
  <c r="N1432" i="53"/>
  <c r="N1431" i="53" s="1"/>
  <c r="O2396" i="53"/>
  <c r="T1340" i="53"/>
  <c r="Y1755" i="53"/>
  <c r="O251" i="53"/>
  <c r="T95" i="53"/>
  <c r="T593" i="53"/>
  <c r="U4807" i="53"/>
  <c r="U4804" i="53" s="1"/>
  <c r="X70" i="53"/>
  <c r="X69" i="53" s="1"/>
  <c r="Y124" i="53"/>
  <c r="Y123" i="53" s="1"/>
  <c r="Y122" i="53" s="1"/>
  <c r="X173" i="53"/>
  <c r="U73" i="53"/>
  <c r="U70" i="53" s="1"/>
  <c r="U69" i="53" s="1"/>
  <c r="T152" i="53"/>
  <c r="U284" i="53"/>
  <c r="X4672" i="53"/>
  <c r="U254" i="53"/>
  <c r="U2865" i="53"/>
  <c r="T3045" i="53"/>
  <c r="U3777" i="53"/>
  <c r="U4483" i="53"/>
  <c r="U4491" i="53"/>
  <c r="U4589" i="53"/>
  <c r="X243" i="53"/>
  <c r="T4073" i="53"/>
  <c r="Y96" i="53"/>
  <c r="Y1125" i="53"/>
  <c r="Y1900" i="53"/>
  <c r="X3644" i="53"/>
  <c r="N1532" i="53"/>
  <c r="O2770" i="53"/>
  <c r="N2959" i="53"/>
  <c r="U2138" i="53"/>
  <c r="U2135" i="53" s="1"/>
  <c r="U2322" i="53"/>
  <c r="T2900" i="53"/>
  <c r="T2911" i="53"/>
  <c r="T2944" i="53"/>
  <c r="T3201" i="53"/>
  <c r="Y2669" i="53"/>
  <c r="Y3729" i="53"/>
  <c r="Y3738" i="53"/>
  <c r="Y3777" i="53"/>
  <c r="Y4561" i="53"/>
  <c r="O4470" i="53"/>
  <c r="O4469" i="53" s="1"/>
  <c r="N4911" i="53"/>
  <c r="T102" i="53"/>
  <c r="U1703" i="53"/>
  <c r="U1702" i="53" s="1"/>
  <c r="U2317" i="53"/>
  <c r="U2312" i="53" s="1"/>
  <c r="X4394" i="53"/>
  <c r="O806" i="53"/>
  <c r="O805" i="53" s="1"/>
  <c r="O804" i="53" s="1"/>
  <c r="O1599" i="53"/>
  <c r="O1598" i="53" s="1"/>
  <c r="O1726" i="53"/>
  <c r="O1725" i="53" s="1"/>
  <c r="N3612" i="53"/>
  <c r="U103" i="53"/>
  <c r="T2154" i="53"/>
  <c r="T2743" i="53"/>
  <c r="U3161" i="53"/>
  <c r="U3160" i="53" s="1"/>
  <c r="U3729" i="53"/>
  <c r="T4089" i="53"/>
  <c r="U4111" i="53"/>
  <c r="U4394" i="53"/>
  <c r="U4743" i="53"/>
  <c r="U4869" i="53"/>
  <c r="X1295" i="53"/>
  <c r="X1294" i="53" s="1"/>
  <c r="Y1722" i="53"/>
  <c r="Y1721" i="53" s="1"/>
  <c r="Y2159" i="53"/>
  <c r="Y2209" i="53"/>
  <c r="Y2208" i="53" s="1"/>
  <c r="Y2207" i="53" s="1"/>
  <c r="X4561" i="53"/>
  <c r="U694" i="53"/>
  <c r="U712" i="53"/>
  <c r="U1280" i="53"/>
  <c r="U1279" i="53" s="1"/>
  <c r="U1278" i="53" s="1"/>
  <c r="T1476" i="53"/>
  <c r="X1318" i="53"/>
  <c r="X1317" i="53" s="1"/>
  <c r="X1655" i="53"/>
  <c r="X1654" i="53" s="1"/>
  <c r="Y4394" i="53"/>
  <c r="O9" i="53"/>
  <c r="O8" i="53" s="1"/>
  <c r="T1366" i="53"/>
  <c r="T1387" i="53"/>
  <c r="U1755" i="53"/>
  <c r="U2027" i="53"/>
  <c r="U2775" i="53"/>
  <c r="U2832" i="53"/>
  <c r="U3223" i="53"/>
  <c r="T4364" i="53"/>
  <c r="U4470" i="53"/>
  <c r="U4469" i="53" s="1"/>
  <c r="U4821" i="53"/>
  <c r="U4820" i="53" s="1"/>
  <c r="U4819" i="53" s="1"/>
  <c r="T4986" i="53"/>
  <c r="T4978" i="53" s="1"/>
  <c r="Y259" i="53"/>
  <c r="X505" i="53"/>
  <c r="Y676" i="53"/>
  <c r="Y1134" i="53"/>
  <c r="Y1718" i="53"/>
  <c r="Y1717" i="53" s="1"/>
  <c r="Y3622" i="53"/>
  <c r="O594" i="53"/>
  <c r="O593" i="53" s="1"/>
  <c r="O1406" i="53"/>
  <c r="T820" i="53"/>
  <c r="T3190" i="53"/>
  <c r="U3988" i="53"/>
  <c r="T4930" i="53"/>
  <c r="Y1026" i="53"/>
  <c r="Y4079" i="53"/>
  <c r="O881" i="53"/>
  <c r="O878" i="53" s="1"/>
  <c r="T109" i="53"/>
  <c r="U890" i="53"/>
  <c r="T1005" i="53"/>
  <c r="U1330" i="53"/>
  <c r="U1329" i="53" s="1"/>
  <c r="U2245" i="53"/>
  <c r="U2729" i="53"/>
  <c r="T2865" i="53"/>
  <c r="U3167" i="53"/>
  <c r="U3185" i="53"/>
  <c r="U4079" i="53"/>
  <c r="U4095" i="53"/>
  <c r="T4111" i="53"/>
  <c r="T4244" i="53"/>
  <c r="T4305" i="53"/>
  <c r="T4629" i="53"/>
  <c r="X1041" i="53"/>
  <c r="Y1140" i="53"/>
  <c r="Y1952" i="53"/>
  <c r="X2217" i="53"/>
  <c r="X2287" i="53"/>
  <c r="Y2580" i="53"/>
  <c r="Y3013" i="53"/>
  <c r="Y3029" i="53"/>
  <c r="Y3045" i="53"/>
  <c r="X3508" i="53"/>
  <c r="Y3518" i="53"/>
  <c r="X3540" i="53"/>
  <c r="X3557" i="53"/>
  <c r="Y3595" i="53"/>
  <c r="Y3601" i="53"/>
  <c r="X4105" i="53"/>
  <c r="X4350" i="53"/>
  <c r="Y4566" i="53"/>
  <c r="Y4645" i="53"/>
  <c r="N152" i="53"/>
  <c r="N148" i="53" s="1"/>
  <c r="N95" i="53"/>
  <c r="O106" i="53"/>
  <c r="O402" i="53"/>
  <c r="O649" i="53"/>
  <c r="O2005" i="53"/>
  <c r="O2004" i="53" s="1"/>
  <c r="O4388" i="53"/>
  <c r="U235" i="53"/>
  <c r="U259" i="53"/>
  <c r="U348" i="53"/>
  <c r="U393" i="53"/>
  <c r="U392" i="53" s="1"/>
  <c r="T540" i="53"/>
  <c r="T895" i="53"/>
  <c r="T907" i="53"/>
  <c r="T929" i="53"/>
  <c r="T348" i="53"/>
  <c r="T1702" i="53"/>
  <c r="O207" i="53"/>
  <c r="O206" i="53" s="1"/>
  <c r="O205" i="53" s="1"/>
  <c r="O584" i="53"/>
  <c r="O3433" i="53"/>
  <c r="O3777" i="53"/>
  <c r="U142" i="53"/>
  <c r="U141" i="53" s="1"/>
  <c r="U140" i="53" s="1"/>
  <c r="U468" i="53"/>
  <c r="U505" i="53"/>
  <c r="T987" i="53"/>
  <c r="O103" i="53"/>
  <c r="O676" i="53"/>
  <c r="O2222" i="53"/>
  <c r="O2669" i="53"/>
  <c r="U124" i="53"/>
  <c r="U123" i="53" s="1"/>
  <c r="U122" i="53" s="1"/>
  <c r="U579" i="53"/>
  <c r="O327" i="53"/>
  <c r="O326" i="53" s="1"/>
  <c r="O1823" i="53"/>
  <c r="O1822" i="53" s="1"/>
  <c r="O1952" i="53"/>
  <c r="T83" i="53"/>
  <c r="U535" i="53"/>
  <c r="U657" i="53"/>
  <c r="U912" i="53"/>
  <c r="T934" i="53"/>
  <c r="T1324" i="53"/>
  <c r="T1323" i="53" s="1"/>
  <c r="U2309" i="53"/>
  <c r="U979" i="53"/>
  <c r="T1602" i="53"/>
  <c r="T1710" i="53"/>
  <c r="U1722" i="53"/>
  <c r="U1721" i="53" s="1"/>
  <c r="U2082" i="53"/>
  <c r="U2081" i="53" s="1"/>
  <c r="T2303" i="53"/>
  <c r="U2383" i="53"/>
  <c r="T2417" i="53"/>
  <c r="T2596" i="53"/>
  <c r="T3019" i="53"/>
  <c r="T3035" i="53"/>
  <c r="T3051" i="53"/>
  <c r="T3135" i="53"/>
  <c r="U3172" i="53"/>
  <c r="T3601" i="53"/>
  <c r="T3617" i="53"/>
  <c r="U4611" i="53"/>
  <c r="U4661" i="53"/>
  <c r="U4672" i="53"/>
  <c r="Y462" i="53"/>
  <c r="Y584" i="53"/>
  <c r="Y649" i="53"/>
  <c r="Y929" i="53"/>
  <c r="Y987" i="53"/>
  <c r="Y1296" i="53"/>
  <c r="Y1382" i="53"/>
  <c r="Y2008" i="53"/>
  <c r="X2755" i="53"/>
  <c r="Y3223" i="53"/>
  <c r="Y3572" i="53"/>
  <c r="Y3571" i="53" s="1"/>
  <c r="X3601" i="53"/>
  <c r="Y3606" i="53"/>
  <c r="Y3638" i="53"/>
  <c r="X3650" i="53"/>
  <c r="Y3678" i="53"/>
  <c r="X3729" i="53"/>
  <c r="Y3782" i="53"/>
  <c r="Y3805" i="53"/>
  <c r="Y3789" i="53" s="1"/>
  <c r="Y4580" i="53"/>
  <c r="Y4577" i="53" s="1"/>
  <c r="X4594" i="53"/>
  <c r="Y318" i="53"/>
  <c r="Y317" i="53" s="1"/>
  <c r="Y2165" i="53"/>
  <c r="Y2693" i="53"/>
  <c r="Y2832" i="53"/>
  <c r="Y3167" i="53"/>
  <c r="Y3557" i="53"/>
  <c r="X3589" i="53"/>
  <c r="Y4245" i="53"/>
  <c r="X4589" i="53"/>
  <c r="T1125" i="53"/>
  <c r="T1283" i="53"/>
  <c r="T1512" i="53"/>
  <c r="U1532" i="53"/>
  <c r="T1826" i="53"/>
  <c r="U2005" i="53"/>
  <c r="U2004" i="53" s="1"/>
  <c r="U2393" i="53"/>
  <c r="U2580" i="53"/>
  <c r="T2949" i="53"/>
  <c r="U2974" i="53"/>
  <c r="U3040" i="53"/>
  <c r="U3433" i="53"/>
  <c r="U3440" i="53"/>
  <c r="U3582" i="53"/>
  <c r="U3650" i="53"/>
  <c r="U3657" i="53"/>
  <c r="U3929" i="53"/>
  <c r="U3937" i="53"/>
  <c r="U3950" i="53"/>
  <c r="U3970" i="53"/>
  <c r="T4095" i="53"/>
  <c r="U4305" i="53"/>
  <c r="U4320" i="53"/>
  <c r="U4319" i="53" s="1"/>
  <c r="U4318" i="53" s="1"/>
  <c r="U4408" i="53"/>
  <c r="U4930" i="53"/>
  <c r="U4939" i="53"/>
  <c r="X340" i="53"/>
  <c r="X370" i="53"/>
  <c r="X484" i="53"/>
  <c r="X1021" i="53"/>
  <c r="X1571" i="53"/>
  <c r="Y2408" i="53"/>
  <c r="Y2775" i="53"/>
  <c r="Y3140" i="53"/>
  <c r="Y3485" i="53"/>
  <c r="X3980" i="53"/>
  <c r="Y4059" i="53"/>
  <c r="Y4821" i="53"/>
  <c r="U1908" i="53"/>
  <c r="T2135" i="53"/>
  <c r="U2516" i="53"/>
  <c r="T3291" i="53"/>
  <c r="T3316" i="53"/>
  <c r="T3644" i="53"/>
  <c r="U4399" i="53"/>
  <c r="X140" i="53"/>
  <c r="Y348" i="53"/>
  <c r="X787" i="53"/>
  <c r="Y846" i="53"/>
  <c r="Y1041" i="53"/>
  <c r="X2042" i="53"/>
  <c r="Y2155" i="53"/>
  <c r="Y2516" i="53"/>
  <c r="Y2676" i="53"/>
  <c r="Y2683" i="53"/>
  <c r="X2944" i="53"/>
  <c r="Y3835" i="53"/>
  <c r="Y3842" i="53"/>
  <c r="Y3868" i="53"/>
  <c r="Y3875" i="53"/>
  <c r="Y3906" i="53"/>
  <c r="Y4923" i="53"/>
  <c r="U1623" i="53"/>
  <c r="T1754" i="53"/>
  <c r="U2462" i="53"/>
  <c r="U2944" i="53"/>
  <c r="U3051" i="53"/>
  <c r="U3140" i="53"/>
  <c r="T3172" i="53"/>
  <c r="U3518" i="53"/>
  <c r="U3622" i="53"/>
  <c r="U3638" i="53"/>
  <c r="U3821" i="53"/>
  <c r="U3921" i="53"/>
  <c r="T4572" i="53"/>
  <c r="T4672" i="53"/>
  <c r="X656" i="53"/>
  <c r="Y787" i="53"/>
  <c r="Y835" i="53"/>
  <c r="Y834" i="53" s="1"/>
  <c r="Y979" i="53"/>
  <c r="X1010" i="53"/>
  <c r="X1031" i="53"/>
  <c r="Y2364" i="53"/>
  <c r="Y2802" i="53"/>
  <c r="Y2944" i="53"/>
  <c r="Y2974" i="53"/>
  <c r="Y3291" i="53"/>
  <c r="X3391" i="53"/>
  <c r="X3921" i="53"/>
  <c r="X3942" i="53"/>
  <c r="X3962" i="53"/>
  <c r="O1248" i="53"/>
  <c r="O1247" i="53" s="1"/>
  <c r="T399" i="53"/>
  <c r="T398" i="53" s="1"/>
  <c r="U2217" i="53"/>
  <c r="T3703" i="53"/>
  <c r="N370" i="53"/>
  <c r="O323" i="53"/>
  <c r="O322" i="53" s="1"/>
  <c r="O987" i="53"/>
  <c r="N1026" i="53"/>
  <c r="O2403" i="53"/>
  <c r="O2402" i="53" s="1"/>
  <c r="O3167" i="53"/>
  <c r="O4821" i="53"/>
  <c r="O4820" i="53" s="1"/>
  <c r="T694" i="53"/>
  <c r="U1016" i="53"/>
  <c r="U1031" i="53"/>
  <c r="T1049" i="53"/>
  <c r="U3235" i="53"/>
  <c r="T3253" i="53"/>
  <c r="U3316" i="53"/>
  <c r="U3835" i="53"/>
  <c r="U3851" i="53"/>
  <c r="Y106" i="53"/>
  <c r="Y484" i="53"/>
  <c r="O3373" i="53"/>
  <c r="U2023" i="53"/>
  <c r="O119" i="53"/>
  <c r="O118" i="53" s="1"/>
  <c r="N4274" i="53"/>
  <c r="U3126" i="53"/>
  <c r="O551" i="53"/>
  <c r="O694" i="53"/>
  <c r="O934" i="53"/>
  <c r="O1252" i="53"/>
  <c r="O1251" i="53" s="1"/>
  <c r="O2287" i="53"/>
  <c r="U1503" i="53"/>
  <c r="U3013" i="53"/>
  <c r="U3029" i="53"/>
  <c r="T4079" i="53"/>
  <c r="U4282" i="53"/>
  <c r="T4561" i="53"/>
  <c r="U4594" i="53"/>
  <c r="U4732" i="53"/>
  <c r="U4731" i="53" s="1"/>
  <c r="T4869" i="53"/>
  <c r="T4911" i="53"/>
  <c r="X2104" i="53"/>
  <c r="T287" i="53"/>
  <c r="T477" i="53"/>
  <c r="T912" i="53"/>
  <c r="T1021" i="53"/>
  <c r="U1049" i="53"/>
  <c r="U1140" i="53"/>
  <c r="U1413" i="53"/>
  <c r="U1412" i="53" s="1"/>
  <c r="U1540" i="53"/>
  <c r="T1571" i="53"/>
  <c r="T2222" i="53"/>
  <c r="T2322" i="53"/>
  <c r="U2373" i="53"/>
  <c r="U2369" i="53" s="1"/>
  <c r="T2580" i="53"/>
  <c r="U2770" i="53"/>
  <c r="U2769" i="53" s="1"/>
  <c r="T3008" i="53"/>
  <c r="T3240" i="53"/>
  <c r="U3253" i="53"/>
  <c r="U3373" i="53"/>
  <c r="U3411" i="53"/>
  <c r="T3638" i="53"/>
  <c r="T3894" i="53"/>
  <c r="U4037" i="53"/>
  <c r="U4027" i="53" s="1"/>
  <c r="T4345" i="53"/>
  <c r="U4353" i="53"/>
  <c r="U4350" i="53" s="1"/>
  <c r="U4572" i="53"/>
  <c r="T4820" i="53"/>
  <c r="T4819" i="53" s="1"/>
  <c r="Y1016" i="53"/>
  <c r="N1960" i="53"/>
  <c r="O2209" i="53"/>
  <c r="O2208" i="53" s="1"/>
  <c r="O2207" i="53" s="1"/>
  <c r="O3362" i="53"/>
  <c r="N3617" i="53"/>
  <c r="T70" i="53"/>
  <c r="T69" i="53" s="1"/>
  <c r="T140" i="53"/>
  <c r="U264" i="53"/>
  <c r="U288" i="53"/>
  <c r="T565" i="53"/>
  <c r="U873" i="53"/>
  <c r="T890" i="53"/>
  <c r="U1021" i="53"/>
  <c r="U1061" i="53"/>
  <c r="T1361" i="53"/>
  <c r="T1503" i="53"/>
  <c r="T2008" i="53"/>
  <c r="U2033" i="53"/>
  <c r="U2032" i="53" s="1"/>
  <c r="U2031" i="53" s="1"/>
  <c r="T2287" i="53"/>
  <c r="T2507" i="53"/>
  <c r="T2700" i="53"/>
  <c r="U2792" i="53"/>
  <c r="U2802" i="53"/>
  <c r="U2811" i="53"/>
  <c r="U2822" i="53"/>
  <c r="U2959" i="53"/>
  <c r="U3118" i="53"/>
  <c r="T3185" i="53"/>
  <c r="U3201" i="53"/>
  <c r="U3218" i="53"/>
  <c r="T3286" i="53"/>
  <c r="U3547" i="53"/>
  <c r="U3557" i="53"/>
  <c r="U3589" i="53"/>
  <c r="U3633" i="53"/>
  <c r="T3782" i="53"/>
  <c r="U3894" i="53"/>
  <c r="U3906" i="53"/>
  <c r="U3942" i="53"/>
  <c r="U3962" i="53"/>
  <c r="U4059" i="53"/>
  <c r="T4084" i="53"/>
  <c r="U4606" i="53"/>
  <c r="T4640" i="53"/>
  <c r="X152" i="53"/>
  <c r="X148" i="53" s="1"/>
  <c r="X214" i="53"/>
  <c r="X213" i="53" s="1"/>
  <c r="X477" i="53"/>
  <c r="O1758" i="53"/>
  <c r="O2755" i="53"/>
  <c r="O3172" i="53"/>
  <c r="O3617" i="53"/>
  <c r="O3633" i="53"/>
  <c r="O4839" i="53"/>
  <c r="O4838" i="53" s="1"/>
  <c r="U106" i="53"/>
  <c r="T264" i="53"/>
  <c r="T277" i="53"/>
  <c r="U402" i="53"/>
  <c r="T434" i="53"/>
  <c r="T1041" i="53"/>
  <c r="T1107" i="53"/>
  <c r="U1134" i="53"/>
  <c r="T1413" i="53"/>
  <c r="T1412" i="53" s="1"/>
  <c r="U1572" i="53"/>
  <c r="U1571" i="53" s="1"/>
  <c r="U1580" i="53"/>
  <c r="U1602" i="53"/>
  <c r="U1718" i="53"/>
  <c r="U1717" i="53" s="1"/>
  <c r="U1726" i="53"/>
  <c r="U1725" i="53" s="1"/>
  <c r="U2104" i="53"/>
  <c r="U2182" i="53"/>
  <c r="U2181" i="53" s="1"/>
  <c r="T2217" i="53"/>
  <c r="T2462" i="53"/>
  <c r="U2669" i="53"/>
  <c r="U2683" i="53"/>
  <c r="U2693" i="53"/>
  <c r="U2700" i="53"/>
  <c r="T2979" i="53"/>
  <c r="U3286" i="53"/>
  <c r="U3362" i="53"/>
  <c r="T3391" i="53"/>
  <c r="T3456" i="53"/>
  <c r="U3485" i="53"/>
  <c r="U3738" i="53"/>
  <c r="U3782" i="53"/>
  <c r="T3842" i="53"/>
  <c r="T3937" i="53"/>
  <c r="U4084" i="53"/>
  <c r="T4282" i="53"/>
  <c r="T4350" i="53"/>
  <c r="U4533" i="53"/>
  <c r="U4566" i="53"/>
  <c r="U4640" i="53"/>
  <c r="U4927" i="53"/>
  <c r="Y112" i="53"/>
  <c r="Y109" i="53" s="1"/>
  <c r="Y119" i="53"/>
  <c r="Y118" i="53" s="1"/>
  <c r="X540" i="53"/>
  <c r="Y799" i="53"/>
  <c r="Y798" i="53" s="1"/>
  <c r="X953" i="53"/>
  <c r="X1476" i="53"/>
  <c r="Y1553" i="53"/>
  <c r="X259" i="53"/>
  <c r="X264" i="53"/>
  <c r="Y402" i="53"/>
  <c r="X593" i="53"/>
  <c r="Y662" i="53"/>
  <c r="Y687" i="53"/>
  <c r="X934" i="53"/>
  <c r="X979" i="53"/>
  <c r="Y1340" i="53"/>
  <c r="Y1361" i="53"/>
  <c r="Y1432" i="53"/>
  <c r="Y1431" i="53" s="1"/>
  <c r="Y1540" i="53"/>
  <c r="Y1631" i="53"/>
  <c r="Y1773" i="53"/>
  <c r="Y1772" i="53" s="1"/>
  <c r="Y1785" i="53"/>
  <c r="Y2317" i="53"/>
  <c r="Y2312" i="53" s="1"/>
  <c r="X2596" i="53"/>
  <c r="Y2621" i="53"/>
  <c r="Y2662" i="53"/>
  <c r="X2669" i="53"/>
  <c r="X2712" i="53"/>
  <c r="X2711" i="53" s="1"/>
  <c r="Y2811" i="53"/>
  <c r="Y2865" i="53"/>
  <c r="Y2959" i="53"/>
  <c r="X3013" i="53"/>
  <c r="X3029" i="53"/>
  <c r="X3045" i="53"/>
  <c r="Y3172" i="53"/>
  <c r="Y3190" i="53"/>
  <c r="Y3235" i="53"/>
  <c r="Y3411" i="53"/>
  <c r="Y3418" i="53"/>
  <c r="X3617" i="53"/>
  <c r="X3638" i="53"/>
  <c r="Y3644" i="53"/>
  <c r="X3678" i="53"/>
  <c r="X3782" i="53"/>
  <c r="Y3980" i="53"/>
  <c r="Y4051" i="53"/>
  <c r="X4084" i="53"/>
  <c r="X4100" i="53"/>
  <c r="Y4661" i="53"/>
  <c r="Y4857" i="53"/>
  <c r="Y2916" i="53"/>
  <c r="X348" i="53"/>
  <c r="Y477" i="53"/>
  <c r="Y540" i="53"/>
  <c r="X675" i="53"/>
  <c r="X1016" i="53"/>
  <c r="Y1061" i="53"/>
  <c r="X1512" i="53"/>
  <c r="Y1960" i="53"/>
  <c r="Y2082" i="53"/>
  <c r="Y2081" i="53" s="1"/>
  <c r="Y2104" i="53"/>
  <c r="X2147" i="53"/>
  <c r="X2154" i="53"/>
  <c r="Y2383" i="53"/>
  <c r="Y2755" i="53"/>
  <c r="X2865" i="53"/>
  <c r="Y2927" i="53"/>
  <c r="X2949" i="53"/>
  <c r="X3240" i="53"/>
  <c r="X3286" i="53"/>
  <c r="Y3373" i="53"/>
  <c r="X3440" i="53"/>
  <c r="Y3617" i="53"/>
  <c r="Y3633" i="53"/>
  <c r="X3851" i="53"/>
  <c r="X4274" i="53"/>
  <c r="X4385" i="53"/>
  <c r="Y4594" i="53"/>
  <c r="X4611" i="53"/>
  <c r="X4869" i="53"/>
  <c r="Y2217" i="53"/>
  <c r="Y2245" i="53"/>
  <c r="Y2373" i="53"/>
  <c r="Y2369" i="53" s="1"/>
  <c r="X2480" i="53"/>
  <c r="Y2900" i="53"/>
  <c r="Y2964" i="53"/>
  <c r="X3061" i="53"/>
  <c r="Y3240" i="53"/>
  <c r="Y3258" i="53"/>
  <c r="Y3306" i="53"/>
  <c r="Y3582" i="53"/>
  <c r="Y3851" i="53"/>
  <c r="Y4037" i="53"/>
  <c r="Y4027" i="53" s="1"/>
  <c r="X4345" i="53"/>
  <c r="Y4640" i="53"/>
  <c r="X4804" i="53"/>
  <c r="X4796" i="53" s="1"/>
  <c r="Y4869" i="53"/>
  <c r="Y264" i="53"/>
  <c r="X277" i="53"/>
  <c r="X399" i="53"/>
  <c r="X398" i="53" s="1"/>
  <c r="Y535" i="53"/>
  <c r="Y566" i="53"/>
  <c r="Y565" i="53" s="1"/>
  <c r="Y594" i="53"/>
  <c r="Y593" i="53" s="1"/>
  <c r="X668" i="53"/>
  <c r="X694" i="53"/>
  <c r="X878" i="53"/>
  <c r="Y895" i="53"/>
  <c r="Y912" i="53"/>
  <c r="Y934" i="53"/>
  <c r="Y1031" i="53"/>
  <c r="X1096" i="53"/>
  <c r="X1095" i="53" s="1"/>
  <c r="Y1120" i="53"/>
  <c r="Y1119" i="53" s="1"/>
  <c r="Y1318" i="53"/>
  <c r="Y1317" i="53" s="1"/>
  <c r="X1361" i="53"/>
  <c r="Y1413" i="53"/>
  <c r="Y1412" i="53" s="1"/>
  <c r="X1432" i="53"/>
  <c r="X1431" i="53" s="1"/>
  <c r="Y1446" i="53"/>
  <c r="Y1445" i="53" s="1"/>
  <c r="X1780" i="53"/>
  <c r="Y2027" i="53"/>
  <c r="X2222" i="53"/>
  <c r="Y2322" i="53"/>
  <c r="Y2480" i="53"/>
  <c r="Y2601" i="53"/>
  <c r="X2676" i="53"/>
  <c r="Y2729" i="53"/>
  <c r="Y2822" i="53"/>
  <c r="X2979" i="53"/>
  <c r="Y3019" i="53"/>
  <c r="Y3035" i="53"/>
  <c r="Y3051" i="53"/>
  <c r="Y3061" i="53"/>
  <c r="X3190" i="53"/>
  <c r="Y3362" i="53"/>
  <c r="Y3478" i="53"/>
  <c r="Y3530" i="53"/>
  <c r="Y3529" i="53" s="1"/>
  <c r="Y3547" i="53"/>
  <c r="Y3887" i="53"/>
  <c r="Y3894" i="53"/>
  <c r="X4051" i="53"/>
  <c r="Y4073" i="53"/>
  <c r="Y4089" i="53"/>
  <c r="Y4105" i="53"/>
  <c r="X4483" i="53"/>
  <c r="X4491" i="53"/>
  <c r="Y4589" i="53"/>
  <c r="X4661" i="53"/>
  <c r="Y4732" i="53"/>
  <c r="Y4731" i="53" s="1"/>
  <c r="Y4786" i="53"/>
  <c r="Y4807" i="53"/>
  <c r="Y4804" i="53" s="1"/>
  <c r="X4857" i="53"/>
  <c r="Y4912" i="53"/>
  <c r="Y4911" i="53" s="1"/>
  <c r="Y254" i="53"/>
  <c r="Y784" i="53"/>
  <c r="Y783" i="53" s="1"/>
  <c r="Y782" i="53" s="1"/>
  <c r="X1471" i="53"/>
  <c r="X4820" i="53"/>
  <c r="X4819" i="53" s="1"/>
  <c r="Y9" i="53"/>
  <c r="Y8" i="53" s="1"/>
  <c r="X535" i="53"/>
  <c r="Y579" i="53"/>
  <c r="X2135" i="53"/>
  <c r="Y2182" i="53"/>
  <c r="Y2181" i="53" s="1"/>
  <c r="Y331" i="53"/>
  <c r="Y330" i="53" s="1"/>
  <c r="X3140" i="53"/>
  <c r="X4939" i="53"/>
  <c r="Y103" i="53"/>
  <c r="Y182" i="53"/>
  <c r="Y181" i="53" s="1"/>
  <c r="Y180" i="53" s="1"/>
  <c r="Y73" i="53"/>
  <c r="Y70" i="53" s="1"/>
  <c r="Y69" i="53" s="1"/>
  <c r="Y198" i="53"/>
  <c r="Y207" i="53"/>
  <c r="Y206" i="53" s="1"/>
  <c r="Y205" i="53" s="1"/>
  <c r="Y243" i="53"/>
  <c r="X363" i="53"/>
  <c r="Y551" i="53"/>
  <c r="X649" i="53"/>
  <c r="X712" i="53"/>
  <c r="X820" i="53"/>
  <c r="X912" i="53"/>
  <c r="Y1456" i="53"/>
  <c r="Y1455" i="53" s="1"/>
  <c r="Y1454" i="53" s="1"/>
  <c r="Y1586" i="53"/>
  <c r="X1602" i="53"/>
  <c r="X1623" i="53"/>
  <c r="Y1711" i="53"/>
  <c r="Y1710" i="53" s="1"/>
  <c r="Y1834" i="53"/>
  <c r="X1900" i="53"/>
  <c r="Y2115" i="53"/>
  <c r="Y2114" i="53" s="1"/>
  <c r="Y2123" i="53"/>
  <c r="Y2122" i="53" s="1"/>
  <c r="Y2175" i="53"/>
  <c r="X2507" i="53"/>
  <c r="X2927" i="53"/>
  <c r="X3201" i="53"/>
  <c r="X3218" i="53"/>
  <c r="X3362" i="53"/>
  <c r="X3875" i="53"/>
  <c r="X3937" i="53"/>
  <c r="Y4353" i="53"/>
  <c r="Y4350" i="53" s="1"/>
  <c r="X4359" i="53"/>
  <c r="X4572" i="53"/>
  <c r="X4640" i="53"/>
  <c r="X4786" i="53"/>
  <c r="X102" i="53"/>
  <c r="Y152" i="53"/>
  <c r="Y148" i="53" s="1"/>
  <c r="X381" i="53"/>
  <c r="Y521" i="53"/>
  <c r="Y1075" i="53"/>
  <c r="Y1074" i="53" s="1"/>
  <c r="Y1073" i="53" s="1"/>
  <c r="X1087" i="53"/>
  <c r="X1340" i="53"/>
  <c r="Y1482" i="53"/>
  <c r="Y1481" i="53" s="1"/>
  <c r="X1940" i="53"/>
  <c r="Y2033" i="53"/>
  <c r="Y2032" i="53" s="1"/>
  <c r="Y2031" i="53" s="1"/>
  <c r="Y2138" i="53"/>
  <c r="Y2135" i="53" s="1"/>
  <c r="X2468" i="53"/>
  <c r="X2683" i="53"/>
  <c r="X2693" i="53"/>
  <c r="X2792" i="53"/>
  <c r="X2802" i="53"/>
  <c r="X2959" i="53"/>
  <c r="X3478" i="53"/>
  <c r="X3582" i="53"/>
  <c r="X3633" i="53"/>
  <c r="X3738" i="53"/>
  <c r="X3835" i="53"/>
  <c r="X4380" i="53"/>
  <c r="Y4547" i="53"/>
  <c r="Y4546" i="53" s="1"/>
  <c r="Y4554" i="53"/>
  <c r="Y4553" i="53" s="1"/>
  <c r="X4577" i="53"/>
  <c r="X4629" i="53"/>
  <c r="X4911" i="53"/>
  <c r="X4930" i="53"/>
  <c r="X158" i="53"/>
  <c r="X157" i="53" s="1"/>
  <c r="Y340" i="53"/>
  <c r="X441" i="53"/>
  <c r="X521" i="53"/>
  <c r="X838" i="53"/>
  <c r="X819" i="53" s="1"/>
  <c r="X1026" i="53"/>
  <c r="X1049" i="53"/>
  <c r="Y1099" i="53"/>
  <c r="Y1096" i="53" s="1"/>
  <c r="Y1095" i="53" s="1"/>
  <c r="Y1350" i="53"/>
  <c r="Y1345" i="53" s="1"/>
  <c r="X1631" i="53"/>
  <c r="Y1703" i="53"/>
  <c r="Y1702" i="53" s="1"/>
  <c r="X1908" i="53"/>
  <c r="X2129" i="53"/>
  <c r="X2383" i="53"/>
  <c r="X2811" i="53"/>
  <c r="X3071" i="53"/>
  <c r="X3155" i="53"/>
  <c r="X3167" i="53"/>
  <c r="X3223" i="53"/>
  <c r="X3456" i="53"/>
  <c r="X3485" i="53"/>
  <c r="X3894" i="53"/>
  <c r="X4731" i="53"/>
  <c r="X4881" i="53"/>
  <c r="X205" i="53"/>
  <c r="Y251" i="53"/>
  <c r="Y298" i="53"/>
  <c r="X512" i="53"/>
  <c r="Y657" i="53"/>
  <c r="X804" i="53"/>
  <c r="Y881" i="53"/>
  <c r="Y878" i="53" s="1"/>
  <c r="X1125" i="53"/>
  <c r="X1140" i="53"/>
  <c r="Y1303" i="53"/>
  <c r="X1366" i="53"/>
  <c r="X1382" i="53"/>
  <c r="X1446" i="53"/>
  <c r="X1445" i="53" s="1"/>
  <c r="Y1503" i="53"/>
  <c r="X1532" i="53"/>
  <c r="X1540" i="53"/>
  <c r="X1579" i="53"/>
  <c r="Y1827" i="53"/>
  <c r="Y1826" i="53" s="1"/>
  <c r="X1834" i="53"/>
  <c r="X2122" i="53"/>
  <c r="X2462" i="53"/>
  <c r="X2662" i="53"/>
  <c r="X2832" i="53"/>
  <c r="X2880" i="53"/>
  <c r="X2964" i="53"/>
  <c r="X2974" i="53"/>
  <c r="X2996" i="53"/>
  <c r="X3135" i="53"/>
  <c r="X3253" i="53"/>
  <c r="X3258" i="53"/>
  <c r="X3291" i="53"/>
  <c r="X3571" i="53"/>
  <c r="X3577" i="53"/>
  <c r="X3622" i="53"/>
  <c r="X4095" i="53"/>
  <c r="X4645" i="53"/>
  <c r="U340" i="53"/>
  <c r="U57" i="53"/>
  <c r="U56" i="53" s="1"/>
  <c r="T158" i="53"/>
  <c r="U292" i="53"/>
  <c r="T370" i="53"/>
  <c r="T484" i="53"/>
  <c r="T505" i="53"/>
  <c r="U551" i="53"/>
  <c r="T719" i="53"/>
  <c r="U1456" i="53"/>
  <c r="U1455" i="53" s="1"/>
  <c r="U1454" i="53" s="1"/>
  <c r="U1800" i="53"/>
  <c r="U1799" i="53" s="1"/>
  <c r="U2396" i="53"/>
  <c r="T3606" i="53"/>
  <c r="T3777" i="53"/>
  <c r="T3887" i="53"/>
  <c r="T4399" i="53"/>
  <c r="U4580" i="53"/>
  <c r="U4577" i="53" s="1"/>
  <c r="T4857" i="53"/>
  <c r="U2008" i="53"/>
  <c r="T4545" i="53"/>
  <c r="T8" i="53"/>
  <c r="U318" i="53"/>
  <c r="U317" i="53" s="1"/>
  <c r="U327" i="53"/>
  <c r="U326" i="53" s="1"/>
  <c r="T363" i="53"/>
  <c r="U462" i="53"/>
  <c r="U526" i="53"/>
  <c r="U566" i="53"/>
  <c r="U565" i="53" s="1"/>
  <c r="T687" i="53"/>
  <c r="T979" i="53"/>
  <c r="U1248" i="53"/>
  <c r="U1247" i="53" s="1"/>
  <c r="T1834" i="53"/>
  <c r="T2916" i="53"/>
  <c r="U2935" i="53"/>
  <c r="U2932" i="53" s="1"/>
  <c r="T2959" i="53"/>
  <c r="T3024" i="53"/>
  <c r="T3118" i="53"/>
  <c r="T3851" i="53"/>
  <c r="U4547" i="53"/>
  <c r="U4546" i="53" s="1"/>
  <c r="U9" i="53"/>
  <c r="U8" i="53" s="1"/>
  <c r="U173" i="53"/>
  <c r="T441" i="53"/>
  <c r="T838" i="53"/>
  <c r="U1099" i="53"/>
  <c r="U1096" i="53" s="1"/>
  <c r="U1095" i="53" s="1"/>
  <c r="U1257" i="53"/>
  <c r="U1256" i="53" s="1"/>
  <c r="U1255" i="53" s="1"/>
  <c r="T1345" i="53"/>
  <c r="U1476" i="53"/>
  <c r="T1967" i="53"/>
  <c r="U2089" i="53"/>
  <c r="U2088" i="53" s="1"/>
  <c r="T2236" i="53"/>
  <c r="T2676" i="53"/>
  <c r="T2932" i="53"/>
  <c r="T3485" i="53"/>
  <c r="U3537" i="53"/>
  <c r="U3534" i="53" s="1"/>
  <c r="T3577" i="53"/>
  <c r="T3929" i="53"/>
  <c r="T3980" i="53"/>
  <c r="T3988" i="53"/>
  <c r="T4068" i="53"/>
  <c r="T4483" i="53"/>
  <c r="U4912" i="53"/>
  <c r="U4911" i="53" s="1"/>
  <c r="U119" i="53"/>
  <c r="U118" i="53" s="1"/>
  <c r="T205" i="53"/>
  <c r="U298" i="53"/>
  <c r="T521" i="53"/>
  <c r="U594" i="53"/>
  <c r="U593" i="53" s="1"/>
  <c r="T668" i="53"/>
  <c r="T1074" i="53"/>
  <c r="T1073" i="53" s="1"/>
  <c r="T1446" i="53"/>
  <c r="T1445" i="53" s="1"/>
  <c r="T1471" i="53"/>
  <c r="U2304" i="53"/>
  <c r="T2312" i="53"/>
  <c r="T2927" i="53"/>
  <c r="T3126" i="53"/>
  <c r="T3571" i="53"/>
  <c r="U3577" i="53"/>
  <c r="T3589" i="53"/>
  <c r="T3612" i="53"/>
  <c r="T3628" i="53"/>
  <c r="T3906" i="53"/>
  <c r="T214" i="53"/>
  <c r="T213" i="53" s="1"/>
  <c r="U405" i="53"/>
  <c r="U459" i="53"/>
  <c r="U458" i="53" s="1"/>
  <c r="T1016" i="53"/>
  <c r="T1087" i="53"/>
  <c r="U1252" i="53"/>
  <c r="U1251" i="53" s="1"/>
  <c r="U2115" i="53"/>
  <c r="U2114" i="53" s="1"/>
  <c r="T2364" i="53"/>
  <c r="T2468" i="53"/>
  <c r="T2669" i="53"/>
  <c r="T2832" i="53"/>
  <c r="T2880" i="53"/>
  <c r="T3071" i="53"/>
  <c r="T3206" i="53"/>
  <c r="T3362" i="53"/>
  <c r="T3433" i="53"/>
  <c r="T3547" i="53"/>
  <c r="U3572" i="53"/>
  <c r="U3571" i="53" s="1"/>
  <c r="T3693" i="53"/>
  <c r="T3970" i="53"/>
  <c r="T4051" i="53"/>
  <c r="T4100" i="53"/>
  <c r="T4236" i="53"/>
  <c r="U4380" i="53"/>
  <c r="T4385" i="53"/>
  <c r="T4566" i="53"/>
  <c r="T4645" i="53"/>
  <c r="U4923" i="53"/>
  <c r="U434" i="53"/>
  <c r="O4912" i="53"/>
  <c r="O4911" i="53" s="1"/>
  <c r="T381" i="53"/>
  <c r="T853" i="53"/>
  <c r="U1785" i="53"/>
  <c r="T2050" i="53"/>
  <c r="O124" i="53"/>
  <c r="O123" i="53" s="1"/>
  <c r="O122" i="53" s="1"/>
  <c r="O288" i="53"/>
  <c r="O825" i="53"/>
  <c r="O835" i="53"/>
  <c r="O834" i="53" s="1"/>
  <c r="N912" i="53"/>
  <c r="O1061" i="53"/>
  <c r="O1280" i="53"/>
  <c r="O1279" i="53" s="1"/>
  <c r="O1278" i="53" s="1"/>
  <c r="O1361" i="53"/>
  <c r="O1409" i="53"/>
  <c r="O1711" i="53"/>
  <c r="O1710" i="53" s="1"/>
  <c r="O1834" i="53"/>
  <c r="O2182" i="53"/>
  <c r="O2181" i="53" s="1"/>
  <c r="O2309" i="53"/>
  <c r="O2393" i="53"/>
  <c r="O2676" i="53"/>
  <c r="O2802" i="53"/>
  <c r="O3071" i="53"/>
  <c r="N3258" i="53"/>
  <c r="N3362" i="53"/>
  <c r="O3540" i="53"/>
  <c r="N3644" i="53"/>
  <c r="N3842" i="53"/>
  <c r="N3858" i="53"/>
  <c r="N3875" i="53"/>
  <c r="O3937" i="53"/>
  <c r="O4051" i="53"/>
  <c r="O4068" i="53"/>
  <c r="O4084" i="53"/>
  <c r="O4100" i="53"/>
  <c r="O4282" i="53"/>
  <c r="O4364" i="53"/>
  <c r="N4624" i="53"/>
  <c r="U23" i="53"/>
  <c r="U215" i="53"/>
  <c r="U214" i="53" s="1"/>
  <c r="U213" i="53" s="1"/>
  <c r="T259" i="53"/>
  <c r="U278" i="53"/>
  <c r="U310" i="53"/>
  <c r="U381" i="53"/>
  <c r="U446" i="53"/>
  <c r="U441" i="53" s="1"/>
  <c r="T535" i="53"/>
  <c r="T550" i="53"/>
  <c r="U556" i="53"/>
  <c r="T649" i="53"/>
  <c r="U662" i="53"/>
  <c r="U784" i="53"/>
  <c r="U783" i="53" s="1"/>
  <c r="U782" i="53" s="1"/>
  <c r="T799" i="53"/>
  <c r="T798" i="53" s="1"/>
  <c r="U1005" i="53"/>
  <c r="U1111" i="53"/>
  <c r="U1299" i="53"/>
  <c r="T1318" i="53"/>
  <c r="T1317" i="53" s="1"/>
  <c r="U1340" i="53"/>
  <c r="T1405" i="53"/>
  <c r="T1404" i="53" s="1"/>
  <c r="U1471" i="53"/>
  <c r="T1495" i="53"/>
  <c r="U1758" i="53"/>
  <c r="U1781" i="53"/>
  <c r="U1823" i="53"/>
  <c r="U1822" i="53" s="1"/>
  <c r="U1834" i="53"/>
  <c r="U1975" i="53"/>
  <c r="T2031" i="53"/>
  <c r="T2208" i="53"/>
  <c r="T2207" i="53" s="1"/>
  <c r="T2392" i="53"/>
  <c r="T2391" i="53" s="1"/>
  <c r="T4577" i="53"/>
  <c r="T4731" i="53"/>
  <c r="U1283" i="53"/>
  <c r="U1553" i="53"/>
  <c r="T656" i="53"/>
  <c r="U881" i="53"/>
  <c r="U878" i="53" s="1"/>
  <c r="O462" i="53"/>
  <c r="N550" i="53"/>
  <c r="N656" i="53"/>
  <c r="N1005" i="53"/>
  <c r="O1975" i="53"/>
  <c r="N2580" i="53"/>
  <c r="O2743" i="53"/>
  <c r="N2775" i="53"/>
  <c r="O3013" i="53"/>
  <c r="O3029" i="53"/>
  <c r="O3223" i="53"/>
  <c r="O3240" i="53"/>
  <c r="O3875" i="53"/>
  <c r="O4594" i="53"/>
  <c r="O4611" i="53"/>
  <c r="O4645" i="53"/>
  <c r="N4786" i="53"/>
  <c r="U152" i="53"/>
  <c r="U148" i="53" s="1"/>
  <c r="U182" i="53"/>
  <c r="U181" i="53" s="1"/>
  <c r="U180" i="53" s="1"/>
  <c r="U251" i="53"/>
  <c r="U323" i="53"/>
  <c r="U322" i="53" s="1"/>
  <c r="U331" i="53"/>
  <c r="U330" i="53" s="1"/>
  <c r="T462" i="53"/>
  <c r="T468" i="53"/>
  <c r="U484" i="53"/>
  <c r="U512" i="53"/>
  <c r="U540" i="53"/>
  <c r="T675" i="53"/>
  <c r="U681" i="53"/>
  <c r="T712" i="53"/>
  <c r="U787" i="53"/>
  <c r="U799" i="53"/>
  <c r="U798" i="53" s="1"/>
  <c r="U806" i="53"/>
  <c r="U805" i="53" s="1"/>
  <c r="U804" i="53" s="1"/>
  <c r="T804" i="53"/>
  <c r="U835" i="53"/>
  <c r="U834" i="53" s="1"/>
  <c r="U953" i="53"/>
  <c r="U987" i="53"/>
  <c r="U1318" i="53"/>
  <c r="U1317" i="53" s="1"/>
  <c r="T1330" i="53"/>
  <c r="T1329" i="53" s="1"/>
  <c r="U1350" i="53"/>
  <c r="U1345" i="53" s="1"/>
  <c r="U1361" i="53"/>
  <c r="U1409" i="53"/>
  <c r="U1631" i="53"/>
  <c r="U1655" i="53"/>
  <c r="U1654" i="53" s="1"/>
  <c r="T1940" i="53"/>
  <c r="T1960" i="53"/>
  <c r="T2122" i="53"/>
  <c r="T2113" i="53" s="1"/>
  <c r="U2159" i="53"/>
  <c r="U2480" i="53"/>
  <c r="T198" i="53"/>
  <c r="O2033" i="53"/>
  <c r="O2032" i="53" s="1"/>
  <c r="O2031" i="53" s="1"/>
  <c r="T787" i="53"/>
  <c r="T953" i="53"/>
  <c r="O73" i="53"/>
  <c r="O70" i="53" s="1"/>
  <c r="O69" i="53" s="1"/>
  <c r="O235" i="53"/>
  <c r="O1512" i="53"/>
  <c r="O2322" i="53"/>
  <c r="O2729" i="53"/>
  <c r="N2900" i="53"/>
  <c r="N2911" i="53"/>
  <c r="O2959" i="53"/>
  <c r="O3140" i="53"/>
  <c r="N3218" i="53"/>
  <c r="N3622" i="53"/>
  <c r="O4245" i="53"/>
  <c r="O4345" i="53"/>
  <c r="O4359" i="53"/>
  <c r="U86" i="53"/>
  <c r="U83" i="53" s="1"/>
  <c r="T228" i="53"/>
  <c r="U370" i="53"/>
  <c r="T393" i="53"/>
  <c r="T392" i="53" s="1"/>
  <c r="U477" i="53"/>
  <c r="U521" i="53"/>
  <c r="T526" i="53"/>
  <c r="U668" i="53"/>
  <c r="U687" i="53"/>
  <c r="U719" i="53"/>
  <c r="T878" i="53"/>
  <c r="U895" i="53"/>
  <c r="T1026" i="53"/>
  <c r="U1092" i="53"/>
  <c r="U1091" i="53" s="1"/>
  <c r="U1087" i="53" s="1"/>
  <c r="U1432" i="53"/>
  <c r="U1431" i="53" s="1"/>
  <c r="U1490" i="53"/>
  <c r="U1489" i="53" s="1"/>
  <c r="U1512" i="53"/>
  <c r="T1532" i="53"/>
  <c r="T1900" i="53"/>
  <c r="U1952" i="53"/>
  <c r="T2020" i="53"/>
  <c r="T2019" i="53" s="1"/>
  <c r="T2042" i="53"/>
  <c r="U2093" i="53"/>
  <c r="U2092" i="53" s="1"/>
  <c r="U2155" i="53"/>
  <c r="U2175" i="53"/>
  <c r="T2373" i="53"/>
  <c r="T2369" i="53" s="1"/>
  <c r="T3500" i="53"/>
  <c r="N4629" i="53"/>
  <c r="T157" i="53"/>
  <c r="U1303" i="53"/>
  <c r="O535" i="53"/>
  <c r="O556" i="53"/>
  <c r="N330" i="53"/>
  <c r="O929" i="53"/>
  <c r="O1818" i="53"/>
  <c r="O1813" i="53" s="1"/>
  <c r="O2123" i="53"/>
  <c r="O2122" i="53" s="1"/>
  <c r="N2676" i="53"/>
  <c r="O2935" i="53"/>
  <c r="O2932" i="53" s="1"/>
  <c r="N2949" i="53"/>
  <c r="N2979" i="53"/>
  <c r="N3118" i="53"/>
  <c r="O3601" i="53"/>
  <c r="O3671" i="53"/>
  <c r="O3678" i="53"/>
  <c r="O3887" i="53"/>
  <c r="O4491" i="53"/>
  <c r="U29" i="53"/>
  <c r="T148" i="53"/>
  <c r="U198" i="53"/>
  <c r="U207" i="53"/>
  <c r="U206" i="53" s="1"/>
  <c r="U205" i="53" s="1"/>
  <c r="U243" i="53"/>
  <c r="U363" i="53"/>
  <c r="T578" i="53"/>
  <c r="U584" i="53"/>
  <c r="U649" i="53"/>
  <c r="U676" i="53"/>
  <c r="U825" i="53"/>
  <c r="T846" i="53"/>
  <c r="U1026" i="53"/>
  <c r="U1108" i="53"/>
  <c r="U1296" i="53"/>
  <c r="U1382" i="53"/>
  <c r="U1599" i="53"/>
  <c r="U1598" i="53" s="1"/>
  <c r="U1773" i="53"/>
  <c r="U1772" i="53" s="1"/>
  <c r="T1813" i="53"/>
  <c r="T1952" i="53"/>
  <c r="T1974" i="53"/>
  <c r="U2014" i="53"/>
  <c r="U2013" i="53" s="1"/>
  <c r="U2043" i="53"/>
  <c r="U2042" i="53" s="1"/>
  <c r="U2051" i="53"/>
  <c r="T2129" i="53"/>
  <c r="U2364" i="53"/>
  <c r="U907" i="53"/>
  <c r="U929" i="53"/>
  <c r="T1031" i="53"/>
  <c r="T1096" i="53"/>
  <c r="T1095" i="53" s="1"/>
  <c r="U1235" i="53"/>
  <c r="U1234" i="53" s="1"/>
  <c r="U1233" i="53" s="1"/>
  <c r="T1295" i="53"/>
  <c r="T1294" i="53" s="1"/>
  <c r="U1307" i="53"/>
  <c r="U1306" i="53" s="1"/>
  <c r="U1324" i="53"/>
  <c r="U1323" i="53" s="1"/>
  <c r="U1495" i="53"/>
  <c r="T1540" i="53"/>
  <c r="T1623" i="53"/>
  <c r="U1805" i="53"/>
  <c r="U1804" i="53" s="1"/>
  <c r="T1908" i="53"/>
  <c r="U1940" i="53"/>
  <c r="U1960" i="53"/>
  <c r="U2056" i="53"/>
  <c r="U2147" i="53"/>
  <c r="U2287" i="53"/>
  <c r="U2601" i="53"/>
  <c r="U2608" i="53"/>
  <c r="T2775" i="53"/>
  <c r="U2880" i="53"/>
  <c r="U2911" i="53"/>
  <c r="T3140" i="53"/>
  <c r="U3155" i="53"/>
  <c r="T3167" i="53"/>
  <c r="U3240" i="53"/>
  <c r="T3258" i="53"/>
  <c r="U3306" i="53"/>
  <c r="U3302" i="53" s="1"/>
  <c r="Y838" i="53"/>
  <c r="T2408" i="53"/>
  <c r="T2564" i="53"/>
  <c r="T2770" i="53"/>
  <c r="T3061" i="53"/>
  <c r="T3235" i="53"/>
  <c r="T3411" i="53"/>
  <c r="T3440" i="53"/>
  <c r="T3508" i="53"/>
  <c r="T3518" i="53"/>
  <c r="T3633" i="53"/>
  <c r="U3693" i="53"/>
  <c r="U2676" i="53"/>
  <c r="T2693" i="53"/>
  <c r="U3061" i="53"/>
  <c r="U3135" i="53"/>
  <c r="U2417" i="53"/>
  <c r="U2468" i="53"/>
  <c r="U2743" i="53"/>
  <c r="U2964" i="53"/>
  <c r="U2996" i="53"/>
  <c r="T3373" i="53"/>
  <c r="U3478" i="53"/>
  <c r="Y278" i="53"/>
  <c r="Y277" i="53" s="1"/>
  <c r="T2383" i="53"/>
  <c r="U2408" i="53"/>
  <c r="T2480" i="53"/>
  <c r="U2564" i="53"/>
  <c r="U2596" i="53"/>
  <c r="U2662" i="53"/>
  <c r="U2712" i="53"/>
  <c r="U2711" i="53" s="1"/>
  <c r="U2721" i="53"/>
  <c r="U2755" i="53"/>
  <c r="U2787" i="53"/>
  <c r="U3008" i="53"/>
  <c r="U3024" i="53"/>
  <c r="T3040" i="53"/>
  <c r="T3155" i="53"/>
  <c r="U3190" i="53"/>
  <c r="T3218" i="53"/>
  <c r="U3391" i="53"/>
  <c r="T3418" i="53"/>
  <c r="T3534" i="53"/>
  <c r="T3540" i="53"/>
  <c r="T3595" i="53"/>
  <c r="T3671" i="53"/>
  <c r="U4851" i="53"/>
  <c r="U4850" i="53" s="1"/>
  <c r="Y161" i="53"/>
  <c r="Y158" i="53" s="1"/>
  <c r="Y157" i="53" s="1"/>
  <c r="Y288" i="53"/>
  <c r="X853" i="53"/>
  <c r="U2123" i="53"/>
  <c r="U2122" i="53" s="1"/>
  <c r="T2147" i="53"/>
  <c r="U2165" i="53"/>
  <c r="U2236" i="53"/>
  <c r="T2245" i="53"/>
  <c r="U2403" i="53"/>
  <c r="U2402" i="53" s="1"/>
  <c r="U2507" i="53"/>
  <c r="T2516" i="53"/>
  <c r="T2601" i="53"/>
  <c r="T2631" i="53"/>
  <c r="T2683" i="53"/>
  <c r="T2729" i="53"/>
  <c r="T2792" i="53"/>
  <c r="T2802" i="53"/>
  <c r="T2811" i="53"/>
  <c r="T2822" i="53"/>
  <c r="U2900" i="53"/>
  <c r="T2974" i="53"/>
  <c r="T2996" i="53"/>
  <c r="T3013" i="53"/>
  <c r="T3029" i="53"/>
  <c r="U3206" i="53"/>
  <c r="U3291" i="53"/>
  <c r="U3400" i="53"/>
  <c r="U3418" i="53"/>
  <c r="U3456" i="53"/>
  <c r="U3455" i="53" s="1"/>
  <c r="T3478" i="53"/>
  <c r="U3540" i="53"/>
  <c r="T3557" i="53"/>
  <c r="U3606" i="53"/>
  <c r="U3678" i="53"/>
  <c r="T4359" i="53"/>
  <c r="U4798" i="53"/>
  <c r="U4797" i="53" s="1"/>
  <c r="U4796" i="53" s="1"/>
  <c r="T2662" i="53"/>
  <c r="T2712" i="53"/>
  <c r="T2711" i="53" s="1"/>
  <c r="T2721" i="53"/>
  <c r="T2755" i="53"/>
  <c r="T2787" i="53"/>
  <c r="U2927" i="53"/>
  <c r="T3223" i="53"/>
  <c r="U3258" i="53"/>
  <c r="T3306" i="53"/>
  <c r="T3302" i="53" s="1"/>
  <c r="T3463" i="53"/>
  <c r="U3508" i="53"/>
  <c r="U3530" i="53"/>
  <c r="U3529" i="53" s="1"/>
  <c r="U3601" i="53"/>
  <c r="T4469" i="53"/>
  <c r="Y853" i="53"/>
  <c r="T3582" i="53"/>
  <c r="U3612" i="53"/>
  <c r="T3650" i="53"/>
  <c r="U3671" i="53"/>
  <c r="T3678" i="53"/>
  <c r="T3738" i="53"/>
  <c r="U3805" i="53"/>
  <c r="U3789" i="53" s="1"/>
  <c r="T3835" i="53"/>
  <c r="U3858" i="53"/>
  <c r="U3868" i="53"/>
  <c r="U3875" i="53"/>
  <c r="T3942" i="53"/>
  <c r="U3980" i="53"/>
  <c r="U4068" i="53"/>
  <c r="U4100" i="53"/>
  <c r="U4253" i="53"/>
  <c r="U4274" i="53"/>
  <c r="U4364" i="53"/>
  <c r="T4380" i="53"/>
  <c r="T4606" i="53"/>
  <c r="U4624" i="53"/>
  <c r="U4630" i="53"/>
  <c r="U4629" i="53" s="1"/>
  <c r="U4786" i="53"/>
  <c r="T4804" i="53"/>
  <c r="T4796" i="53" s="1"/>
  <c r="U4839" i="53"/>
  <c r="U4838" i="53" s="1"/>
  <c r="U4845" i="53"/>
  <c r="T4920" i="53"/>
  <c r="X8" i="53"/>
  <c r="Y18" i="53"/>
  <c r="Y29" i="53"/>
  <c r="Y86" i="53"/>
  <c r="Y83" i="53" s="1"/>
  <c r="Y92" i="53"/>
  <c r="Y91" i="53" s="1"/>
  <c r="Y173" i="53"/>
  <c r="Y310" i="53"/>
  <c r="Y381" i="53"/>
  <c r="Y393" i="53"/>
  <c r="Y392" i="53" s="1"/>
  <c r="Y459" i="53"/>
  <c r="Y458" i="53" s="1"/>
  <c r="X550" i="53"/>
  <c r="X578" i="53"/>
  <c r="Y712" i="53"/>
  <c r="Y890" i="53"/>
  <c r="Y907" i="53"/>
  <c r="X1074" i="53"/>
  <c r="X1073" i="53" s="1"/>
  <c r="Y1406" i="53"/>
  <c r="Y1490" i="53"/>
  <c r="Y1489" i="53" s="1"/>
  <c r="X1553" i="53"/>
  <c r="Y2073" i="53"/>
  <c r="X2312" i="53"/>
  <c r="T3805" i="53"/>
  <c r="T3789" i="53" s="1"/>
  <c r="T3875" i="53"/>
  <c r="T3921" i="53"/>
  <c r="T3962" i="53"/>
  <c r="U4237" i="53"/>
  <c r="U4236" i="53" s="1"/>
  <c r="U4260" i="53"/>
  <c r="U4554" i="53"/>
  <c r="U4553" i="53" s="1"/>
  <c r="T4594" i="53"/>
  <c r="T4743" i="53"/>
  <c r="T4751" i="53"/>
  <c r="T4939" i="53"/>
  <c r="Y228" i="53"/>
  <c r="Y235" i="53"/>
  <c r="X330" i="53"/>
  <c r="Y370" i="53"/>
  <c r="Y668" i="53"/>
  <c r="Y694" i="53"/>
  <c r="Y1005" i="53"/>
  <c r="Y1010" i="53"/>
  <c r="Y998" i="53" s="1"/>
  <c r="T4037" i="53"/>
  <c r="T4027" i="53" s="1"/>
  <c r="U4345" i="53"/>
  <c r="T4491" i="53"/>
  <c r="U4561" i="53"/>
  <c r="T4589" i="53"/>
  <c r="U4751" i="53"/>
  <c r="U4980" i="53"/>
  <c r="U4979" i="53" s="1"/>
  <c r="Y57" i="53"/>
  <c r="Y56" i="53" s="1"/>
  <c r="Y95" i="53"/>
  <c r="Y142" i="53"/>
  <c r="Y141" i="53" s="1"/>
  <c r="Y140" i="53" s="1"/>
  <c r="X228" i="53"/>
  <c r="X248" i="53"/>
  <c r="Y363" i="53"/>
  <c r="X434" i="53"/>
  <c r="X462" i="53"/>
  <c r="X565" i="53"/>
  <c r="X799" i="53"/>
  <c r="X798" i="53" s="1"/>
  <c r="X846" i="53"/>
  <c r="Y1471" i="53"/>
  <c r="Y1532" i="53"/>
  <c r="T3564" i="53"/>
  <c r="U3595" i="53"/>
  <c r="U3617" i="53"/>
  <c r="T3657" i="53"/>
  <c r="T3729" i="53"/>
  <c r="U3842" i="53"/>
  <c r="T3858" i="53"/>
  <c r="T3868" i="53"/>
  <c r="U3887" i="53"/>
  <c r="T3950" i="53"/>
  <c r="U4073" i="53"/>
  <c r="U4105" i="53"/>
  <c r="U4245" i="53"/>
  <c r="T4274" i="53"/>
  <c r="T4408" i="53"/>
  <c r="T4533" i="53"/>
  <c r="T4611" i="53"/>
  <c r="T4624" i="53"/>
  <c r="T4786" i="53"/>
  <c r="T4845" i="53"/>
  <c r="Y23" i="53"/>
  <c r="X83" i="53"/>
  <c r="X109" i="53"/>
  <c r="Y215" i="53"/>
  <c r="Y214" i="53" s="1"/>
  <c r="Y213" i="53" s="1"/>
  <c r="X287" i="53"/>
  <c r="Y292" i="53"/>
  <c r="X393" i="53"/>
  <c r="X392" i="53" s="1"/>
  <c r="Y405" i="53"/>
  <c r="Y446" i="53"/>
  <c r="Y441" i="53" s="1"/>
  <c r="X526" i="53"/>
  <c r="X687" i="53"/>
  <c r="X719" i="53"/>
  <c r="Y1324" i="53"/>
  <c r="Y1323" i="53" s="1"/>
  <c r="Y1366" i="53"/>
  <c r="Y1495" i="53"/>
  <c r="X1974" i="53"/>
  <c r="Y1996" i="53"/>
  <c r="X987" i="53"/>
  <c r="X1005" i="53"/>
  <c r="Y1108" i="53"/>
  <c r="X1134" i="53"/>
  <c r="X1324" i="53"/>
  <c r="X1323" i="53" s="1"/>
  <c r="Y1330" i="53"/>
  <c r="Y1329" i="53" s="1"/>
  <c r="X1455" i="53"/>
  <c r="X1454" i="53" s="1"/>
  <c r="X1495" i="53"/>
  <c r="X1503" i="53"/>
  <c r="Y1726" i="53"/>
  <c r="Y1725" i="53" s="1"/>
  <c r="Y1758" i="53"/>
  <c r="Y1788" i="53"/>
  <c r="Y1908" i="53"/>
  <c r="X1952" i="53"/>
  <c r="X2014" i="53"/>
  <c r="X2013" i="53" s="1"/>
  <c r="X2020" i="53"/>
  <c r="X2019" i="53" s="1"/>
  <c r="Y2132" i="53"/>
  <c r="Y2129" i="53" s="1"/>
  <c r="Y2222" i="53"/>
  <c r="X2408" i="53"/>
  <c r="X2516" i="53"/>
  <c r="Y2608" i="53"/>
  <c r="Y2631" i="53"/>
  <c r="Y3135" i="53"/>
  <c r="Y4470" i="53"/>
  <c r="Y4469" i="53" s="1"/>
  <c r="Y873" i="53"/>
  <c r="X890" i="53"/>
  <c r="X895" i="53"/>
  <c r="X907" i="53"/>
  <c r="Y1111" i="53"/>
  <c r="Y1248" i="53"/>
  <c r="Y1247" i="53" s="1"/>
  <c r="Y1252" i="53"/>
  <c r="Y1251" i="53" s="1"/>
  <c r="Y1257" i="53"/>
  <c r="Y1256" i="53" s="1"/>
  <c r="Y1255" i="53" s="1"/>
  <c r="X1387" i="53"/>
  <c r="Y1512" i="53"/>
  <c r="Y1572" i="53"/>
  <c r="Y1571" i="53" s="1"/>
  <c r="Y1623" i="53"/>
  <c r="Y1761" i="53"/>
  <c r="Y1940" i="53"/>
  <c r="Y1985" i="53"/>
  <c r="X2008" i="53"/>
  <c r="Y2014" i="53"/>
  <c r="Y2013" i="53" s="1"/>
  <c r="Y2043" i="53"/>
  <c r="Y2042" i="53" s="1"/>
  <c r="X2322" i="53"/>
  <c r="Y2468" i="53"/>
  <c r="X2564" i="53"/>
  <c r="X2580" i="53"/>
  <c r="Y1602" i="53"/>
  <c r="Y1655" i="53"/>
  <c r="Y1654" i="53" s="1"/>
  <c r="X1702" i="53"/>
  <c r="X1772" i="53"/>
  <c r="Y1967" i="53"/>
  <c r="Y1980" i="53"/>
  <c r="Y2023" i="53"/>
  <c r="X2031" i="53"/>
  <c r="Y2051" i="53"/>
  <c r="X2417" i="53"/>
  <c r="Y2564" i="53"/>
  <c r="X3373" i="53"/>
  <c r="X873" i="53"/>
  <c r="X929" i="53"/>
  <c r="X1061" i="53"/>
  <c r="X1107" i="53"/>
  <c r="X1106" i="53" s="1"/>
  <c r="Y1235" i="53"/>
  <c r="Y1234" i="53" s="1"/>
  <c r="Y1233" i="53" s="1"/>
  <c r="Y1283" i="53"/>
  <c r="X1345" i="53"/>
  <c r="X1405" i="53"/>
  <c r="X1404" i="53" s="1"/>
  <c r="Y1580" i="53"/>
  <c r="X1754" i="53"/>
  <c r="Y1805" i="53"/>
  <c r="Y1804" i="53" s="1"/>
  <c r="X1813" i="53"/>
  <c r="Y1818" i="53"/>
  <c r="Y1813" i="53" s="1"/>
  <c r="X1960" i="53"/>
  <c r="Y1975" i="53"/>
  <c r="X2050" i="53"/>
  <c r="X2236" i="53"/>
  <c r="Y2393" i="53"/>
  <c r="Y2417" i="53"/>
  <c r="X2608" i="53"/>
  <c r="Y4881" i="53"/>
  <c r="Y4939" i="53"/>
  <c r="X2775" i="53"/>
  <c r="X2916" i="53"/>
  <c r="X2932" i="53"/>
  <c r="Y2949" i="53"/>
  <c r="X3118" i="53"/>
  <c r="Y3316" i="53"/>
  <c r="Y3463" i="53"/>
  <c r="Y3537" i="53"/>
  <c r="Y3534" i="53" s="1"/>
  <c r="X3671" i="53"/>
  <c r="X3693" i="53"/>
  <c r="X3906" i="53"/>
  <c r="X4236" i="53"/>
  <c r="Y4345" i="53"/>
  <c r="X4364" i="53"/>
  <c r="X4469" i="53"/>
  <c r="X4545" i="53"/>
  <c r="Y4672" i="53"/>
  <c r="X4920" i="53"/>
  <c r="Y4986" i="53"/>
  <c r="X2770" i="53"/>
  <c r="Y2787" i="53"/>
  <c r="X2911" i="53"/>
  <c r="Y2935" i="53"/>
  <c r="Y2932" i="53" s="1"/>
  <c r="Y2979" i="53"/>
  <c r="X3008" i="53"/>
  <c r="X3024" i="53"/>
  <c r="X3040" i="53"/>
  <c r="Y3071" i="53"/>
  <c r="Y3201" i="53"/>
  <c r="X3306" i="53"/>
  <c r="X3411" i="53"/>
  <c r="Y3433" i="53"/>
  <c r="Y3440" i="53"/>
  <c r="X3500" i="53"/>
  <c r="X3518" i="53"/>
  <c r="X3547" i="53"/>
  <c r="Y3703" i="53"/>
  <c r="Y3858" i="53"/>
  <c r="X3887" i="53"/>
  <c r="X3988" i="53"/>
  <c r="X4037" i="53"/>
  <c r="X4027" i="53" s="1"/>
  <c r="X4059" i="53"/>
  <c r="Y4095" i="53"/>
  <c r="X4282" i="53"/>
  <c r="X4399" i="53"/>
  <c r="X4408" i="53"/>
  <c r="Y4533" i="53"/>
  <c r="Y4606" i="53"/>
  <c r="X4624" i="53"/>
  <c r="Y4656" i="53"/>
  <c r="X4845" i="53"/>
  <c r="Y4980" i="53"/>
  <c r="Y4979" i="53" s="1"/>
  <c r="X4986" i="53"/>
  <c r="X4978" i="53" s="1"/>
  <c r="X2721" i="53"/>
  <c r="X2787" i="53"/>
  <c r="X3418" i="53"/>
  <c r="Y3500" i="53"/>
  <c r="X3595" i="53"/>
  <c r="Y3612" i="53"/>
  <c r="X3703" i="53"/>
  <c r="X3858" i="53"/>
  <c r="Y3988" i="53"/>
  <c r="Y4068" i="53"/>
  <c r="X4089" i="53"/>
  <c r="X4111" i="53"/>
  <c r="Y4282" i="53"/>
  <c r="Y4399" i="53"/>
  <c r="X4533" i="53"/>
  <c r="X4566" i="53"/>
  <c r="Y4624" i="53"/>
  <c r="Y4839" i="53"/>
  <c r="Y4838" i="53" s="1"/>
  <c r="Y4845" i="53"/>
  <c r="X2700" i="53"/>
  <c r="X2729" i="53"/>
  <c r="X3126" i="53"/>
  <c r="X3433" i="53"/>
  <c r="Y3577" i="53"/>
  <c r="X3657" i="53"/>
  <c r="Y4380" i="53"/>
  <c r="Y4798" i="53"/>
  <c r="Y4797" i="53" s="1"/>
  <c r="Y4796" i="53" s="1"/>
  <c r="Y2700" i="53"/>
  <c r="Y2792" i="53"/>
  <c r="X2822" i="53"/>
  <c r="Y2880" i="53"/>
  <c r="Y3206" i="53"/>
  <c r="X3316" i="53"/>
  <c r="Y3391" i="53"/>
  <c r="X3463" i="53"/>
  <c r="Y3564" i="53"/>
  <c r="Y3628" i="53"/>
  <c r="Y3671" i="53"/>
  <c r="Y3693" i="53"/>
  <c r="X3805" i="53"/>
  <c r="X3789" i="53" s="1"/>
  <c r="X3842" i="53"/>
  <c r="X3868" i="53"/>
  <c r="Y4483" i="53"/>
  <c r="Y4491" i="53"/>
  <c r="Y4611" i="53"/>
  <c r="Y4743" i="53"/>
  <c r="X4751" i="53"/>
  <c r="Y4930" i="53"/>
  <c r="X235" i="53"/>
  <c r="X180" i="53"/>
  <c r="X198" i="53"/>
  <c r="Y2147" i="53"/>
  <c r="Y434" i="53"/>
  <c r="Y512" i="53"/>
  <c r="Y526" i="53"/>
  <c r="X2113" i="53"/>
  <c r="Y468" i="53"/>
  <c r="Y825" i="53"/>
  <c r="Y1049" i="53"/>
  <c r="Y1092" i="53"/>
  <c r="Y1091" i="53" s="1"/>
  <c r="Y1087" i="53" s="1"/>
  <c r="X1413" i="53"/>
  <c r="X1412" i="53" s="1"/>
  <c r="Y1476" i="53"/>
  <c r="Y1781" i="53"/>
  <c r="X1967" i="53"/>
  <c r="Y2089" i="53"/>
  <c r="Y2088" i="53" s="1"/>
  <c r="Y719" i="53"/>
  <c r="Y1299" i="53"/>
  <c r="X1330" i="53"/>
  <c r="X1329" i="53" s="1"/>
  <c r="Y1599" i="53"/>
  <c r="Y1598" i="53" s="1"/>
  <c r="Y2056" i="53"/>
  <c r="Y2062" i="53"/>
  <c r="X2392" i="53"/>
  <c r="X2391" i="53" s="1"/>
  <c r="X2621" i="53"/>
  <c r="Y1800" i="53"/>
  <c r="Y1799" i="53" s="1"/>
  <c r="Y556" i="53"/>
  <c r="Y953" i="53"/>
  <c r="X468" i="53"/>
  <c r="Y681" i="53"/>
  <c r="Y806" i="53"/>
  <c r="Y805" i="53" s="1"/>
  <c r="Y804" i="53" s="1"/>
  <c r="X1283" i="53"/>
  <c r="X1710" i="53"/>
  <c r="Y2005" i="53"/>
  <c r="Y2004" i="53" s="1"/>
  <c r="Y2093" i="53"/>
  <c r="Y2092" i="53" s="1"/>
  <c r="X2631" i="53"/>
  <c r="X2208" i="53"/>
  <c r="X2207" i="53" s="1"/>
  <c r="X2303" i="53"/>
  <c r="Y2462" i="53"/>
  <c r="Y2236" i="53"/>
  <c r="X2245" i="53"/>
  <c r="Y3400" i="53"/>
  <c r="X3019" i="53"/>
  <c r="X3035" i="53"/>
  <c r="X3051" i="53"/>
  <c r="Y3126" i="53"/>
  <c r="X3534" i="53"/>
  <c r="X3564" i="53"/>
  <c r="Y4237" i="53"/>
  <c r="Y4236" i="53" s="1"/>
  <c r="Y2996" i="53"/>
  <c r="Y3508" i="53"/>
  <c r="X3821" i="53"/>
  <c r="Y3008" i="53"/>
  <c r="Y3024" i="53"/>
  <c r="Y3040" i="53"/>
  <c r="X3185" i="53"/>
  <c r="X3206" i="53"/>
  <c r="Y3253" i="53"/>
  <c r="Y3252" i="53" s="1"/>
  <c r="X3400" i="53"/>
  <c r="Y3456" i="53"/>
  <c r="Y3455" i="53" s="1"/>
  <c r="X3777" i="53"/>
  <c r="Y3821" i="53"/>
  <c r="X4318" i="53"/>
  <c r="Y4408" i="53"/>
  <c r="Y3937" i="53"/>
  <c r="X4073" i="53"/>
  <c r="X4606" i="53"/>
  <c r="Y4820" i="53"/>
  <c r="Y4819" i="53" s="1"/>
  <c r="X3929" i="53"/>
  <c r="X3950" i="53"/>
  <c r="X3970" i="53"/>
  <c r="X4068" i="53"/>
  <c r="Y4364" i="53"/>
  <c r="Y4572" i="53"/>
  <c r="X4656" i="53"/>
  <c r="Y3929" i="53"/>
  <c r="Y3950" i="53"/>
  <c r="Y3970" i="53"/>
  <c r="Y4359" i="53"/>
  <c r="Y4630" i="53"/>
  <c r="Y4629" i="53" s="1"/>
  <c r="X4743" i="53"/>
  <c r="Y4851" i="53"/>
  <c r="Y4850" i="53" s="1"/>
  <c r="O173" i="53"/>
  <c r="O370" i="53"/>
  <c r="N393" i="53"/>
  <c r="N392" i="53" s="1"/>
  <c r="N712" i="53"/>
  <c r="O1031" i="53"/>
  <c r="N140" i="53"/>
  <c r="O363" i="53"/>
  <c r="O393" i="53"/>
  <c r="O392" i="53" s="1"/>
  <c r="O712" i="53"/>
  <c r="N820" i="53"/>
  <c r="N1021" i="53"/>
  <c r="N2480" i="53"/>
  <c r="O2580" i="53"/>
  <c r="N2729" i="53"/>
  <c r="N2811" i="53"/>
  <c r="O2865" i="53"/>
  <c r="N3373" i="53"/>
  <c r="U92" i="53"/>
  <c r="U91" i="53" s="1"/>
  <c r="U112" i="53"/>
  <c r="U109" i="53" s="1"/>
  <c r="T173" i="53"/>
  <c r="T512" i="53"/>
  <c r="U838" i="53"/>
  <c r="U846" i="53"/>
  <c r="N649" i="53"/>
  <c r="N1016" i="53"/>
  <c r="O1366" i="53"/>
  <c r="O1382" i="53"/>
  <c r="T330" i="53"/>
  <c r="O540" i="53"/>
  <c r="O1021" i="53"/>
  <c r="N1476" i="53"/>
  <c r="O1908" i="53"/>
  <c r="O2408" i="53"/>
  <c r="U96" i="53"/>
  <c r="U95" i="53" s="1"/>
  <c r="U161" i="53"/>
  <c r="U158" i="53" s="1"/>
  <c r="U157" i="53" s="1"/>
  <c r="U228" i="53"/>
  <c r="U853" i="53"/>
  <c r="N2721" i="53"/>
  <c r="T873" i="53"/>
  <c r="U1041" i="53"/>
  <c r="O912" i="53"/>
  <c r="N934" i="53"/>
  <c r="O1016" i="53"/>
  <c r="N1446" i="53"/>
  <c r="N1445" i="53" s="1"/>
  <c r="O1495" i="53"/>
  <c r="O1540" i="53"/>
  <c r="N1655" i="53"/>
  <c r="N1654" i="53" s="1"/>
  <c r="O1960" i="53"/>
  <c r="N2364" i="53"/>
  <c r="N3601" i="53"/>
  <c r="T180" i="53"/>
  <c r="T235" i="53"/>
  <c r="T248" i="53"/>
  <c r="O2662" i="53"/>
  <c r="O2721" i="53"/>
  <c r="N2996" i="53"/>
  <c r="O3185" i="53"/>
  <c r="O3218" i="53"/>
  <c r="N3253" i="53"/>
  <c r="O3805" i="53"/>
  <c r="O3789" i="53" s="1"/>
  <c r="N3868" i="53"/>
  <c r="N4483" i="53"/>
  <c r="O4857" i="53"/>
  <c r="U1120" i="53"/>
  <c r="U1119" i="53" s="1"/>
  <c r="T1455" i="53"/>
  <c r="T1454" i="53" s="1"/>
  <c r="U1967" i="53"/>
  <c r="N3071" i="53"/>
  <c r="O3500" i="53"/>
  <c r="O3547" i="53"/>
  <c r="U1075" i="53"/>
  <c r="U1074" i="53" s="1"/>
  <c r="U1073" i="53" s="1"/>
  <c r="U1125" i="53"/>
  <c r="T1553" i="53"/>
  <c r="O3118" i="53"/>
  <c r="N3172" i="53"/>
  <c r="O3235" i="53"/>
  <c r="O3291" i="53"/>
  <c r="O3650" i="53"/>
  <c r="N3782" i="53"/>
  <c r="O4533" i="53"/>
  <c r="T1134" i="53"/>
  <c r="N2222" i="53"/>
  <c r="O2900" i="53"/>
  <c r="O2911" i="53"/>
  <c r="N3577" i="53"/>
  <c r="O3612" i="53"/>
  <c r="O3821" i="53"/>
  <c r="N3564" i="53"/>
  <c r="O3606" i="53"/>
  <c r="N4939" i="53"/>
  <c r="T1140" i="53"/>
  <c r="T1246" i="53"/>
  <c r="U1586" i="53"/>
  <c r="U1711" i="53"/>
  <c r="U1710" i="53" s="1"/>
  <c r="U1761" i="53"/>
  <c r="T1772" i="53"/>
  <c r="U1980" i="53"/>
  <c r="U2073" i="53"/>
  <c r="U1387" i="53"/>
  <c r="T1432" i="53"/>
  <c r="T1431" i="53" s="1"/>
  <c r="T1631" i="53"/>
  <c r="U1818" i="53"/>
  <c r="U1813" i="53" s="1"/>
  <c r="U2062" i="53"/>
  <c r="T2104" i="53"/>
  <c r="U1406" i="53"/>
  <c r="U1482" i="53"/>
  <c r="U1481" i="53" s="1"/>
  <c r="T1579" i="53"/>
  <c r="U1788" i="53"/>
  <c r="U1996" i="53"/>
  <c r="U1446" i="53"/>
  <c r="U1445" i="53" s="1"/>
  <c r="T1655" i="53"/>
  <c r="T1654" i="53" s="1"/>
  <c r="U1366" i="53"/>
  <c r="T1780" i="53"/>
  <c r="U1827" i="53"/>
  <c r="U1826" i="53" s="1"/>
  <c r="U1900" i="53"/>
  <c r="U1985" i="53"/>
  <c r="T2621" i="53"/>
  <c r="T3400" i="53"/>
  <c r="U3564" i="53"/>
  <c r="T2608" i="53"/>
  <c r="U2621" i="53"/>
  <c r="U2631" i="53"/>
  <c r="U2916" i="53"/>
  <c r="T3821" i="53"/>
  <c r="T4318" i="53"/>
  <c r="U3628" i="53"/>
  <c r="U3703" i="53"/>
  <c r="U3692" i="53" s="1"/>
  <c r="U4881" i="53"/>
  <c r="T4661" i="53"/>
  <c r="T4881" i="53"/>
  <c r="U4986" i="53"/>
  <c r="U3644" i="53"/>
  <c r="T4656" i="53"/>
  <c r="O142" i="53"/>
  <c r="O141" i="53" s="1"/>
  <c r="O140" i="53" s="1"/>
  <c r="N70" i="53"/>
  <c r="N69" i="53" s="1"/>
  <c r="O228" i="53"/>
  <c r="N363" i="53"/>
  <c r="N205" i="53"/>
  <c r="O318" i="53"/>
  <c r="O317" i="53" s="1"/>
  <c r="O340" i="53"/>
  <c r="O348" i="53"/>
  <c r="O505" i="53"/>
  <c r="O784" i="53"/>
  <c r="O783" i="53" s="1"/>
  <c r="O782" i="53" s="1"/>
  <c r="O895" i="53"/>
  <c r="N907" i="53"/>
  <c r="N1061" i="53"/>
  <c r="O1350" i="53"/>
  <c r="O1345" i="53" s="1"/>
  <c r="N2236" i="53"/>
  <c r="O2373" i="53"/>
  <c r="O2369" i="53" s="1"/>
  <c r="O2462" i="53"/>
  <c r="N2770" i="53"/>
  <c r="N2932" i="53"/>
  <c r="O3161" i="53"/>
  <c r="O3160" i="53" s="1"/>
  <c r="O3253" i="53"/>
  <c r="N3547" i="53"/>
  <c r="O3729" i="53"/>
  <c r="N4051" i="53"/>
  <c r="N4820" i="53"/>
  <c r="N4819" i="53" s="1"/>
  <c r="O4851" i="53"/>
  <c r="O4850" i="53" s="1"/>
  <c r="O1340" i="53"/>
  <c r="O1631" i="53"/>
  <c r="O2104" i="53"/>
  <c r="N2217" i="53"/>
  <c r="N2669" i="53"/>
  <c r="N3185" i="53"/>
  <c r="N3633" i="53"/>
  <c r="O3738" i="53"/>
  <c r="N3805" i="53"/>
  <c r="N3789" i="53" s="1"/>
  <c r="O4930" i="53"/>
  <c r="O4939" i="53"/>
  <c r="N4986" i="53"/>
  <c r="N4978" i="53" s="1"/>
  <c r="O264" i="53"/>
  <c r="O484" i="53"/>
  <c r="N593" i="53"/>
  <c r="O907" i="53"/>
  <c r="N1780" i="53"/>
  <c r="O2217" i="53"/>
  <c r="N2408" i="53"/>
  <c r="O2693" i="53"/>
  <c r="O2949" i="53"/>
  <c r="O2996" i="53"/>
  <c r="N3316" i="53"/>
  <c r="O3418" i="53"/>
  <c r="O3456" i="53"/>
  <c r="O3463" i="53"/>
  <c r="O3485" i="53"/>
  <c r="O3537" i="53"/>
  <c r="O3534" i="53" s="1"/>
  <c r="N3887" i="53"/>
  <c r="N4059" i="53"/>
  <c r="N4068" i="53"/>
  <c r="N4084" i="53"/>
  <c r="N4100" i="53"/>
  <c r="O4274" i="53"/>
  <c r="O4353" i="53"/>
  <c r="O4350" i="53" s="1"/>
  <c r="O4394" i="53"/>
  <c r="N4572" i="53"/>
  <c r="O4630" i="53"/>
  <c r="O4629" i="53" s="1"/>
  <c r="O4661" i="53"/>
  <c r="N434" i="53"/>
  <c r="N468" i="53"/>
  <c r="N838" i="53"/>
  <c r="O1026" i="53"/>
  <c r="N1512" i="53"/>
  <c r="O1940" i="53"/>
  <c r="N2792" i="53"/>
  <c r="N3045" i="53"/>
  <c r="O3135" i="53"/>
  <c r="O3258" i="53"/>
  <c r="O4566" i="53"/>
  <c r="O4980" i="53"/>
  <c r="O4979" i="53" s="1"/>
  <c r="O953" i="53"/>
  <c r="O259" i="53"/>
  <c r="N1031" i="53"/>
  <c r="N1096" i="53"/>
  <c r="N1095" i="53" s="1"/>
  <c r="N1107" i="53"/>
  <c r="O1387" i="53"/>
  <c r="N1471" i="53"/>
  <c r="N1772" i="53"/>
  <c r="N2104" i="53"/>
  <c r="N2373" i="53"/>
  <c r="N2369" i="53" s="1"/>
  <c r="O2516" i="53"/>
  <c r="O2596" i="53"/>
  <c r="N2743" i="53"/>
  <c r="O2775" i="53"/>
  <c r="O2787" i="53"/>
  <c r="O2944" i="53"/>
  <c r="O2979" i="53"/>
  <c r="N3167" i="53"/>
  <c r="O3190" i="53"/>
  <c r="O3391" i="53"/>
  <c r="O3582" i="53"/>
  <c r="O3622" i="53"/>
  <c r="O3782" i="53"/>
  <c r="O3842" i="53"/>
  <c r="O3858" i="53"/>
  <c r="O3868" i="53"/>
  <c r="O3980" i="53"/>
  <c r="O4037" i="53"/>
  <c r="O4027" i="53" s="1"/>
  <c r="N4282" i="53"/>
  <c r="O4399" i="53"/>
  <c r="N4408" i="53"/>
  <c r="O4743" i="53"/>
  <c r="N214" i="53"/>
  <c r="N213" i="53" s="1"/>
  <c r="N399" i="53"/>
  <c r="N398" i="53" s="1"/>
  <c r="O446" i="53"/>
  <c r="O441" i="53" s="1"/>
  <c r="N484" i="53"/>
  <c r="N890" i="53"/>
  <c r="O92" i="53"/>
  <c r="O91" i="53" s="1"/>
  <c r="N102" i="53"/>
  <c r="O161" i="53"/>
  <c r="O158" i="53" s="1"/>
  <c r="O157" i="53" s="1"/>
  <c r="O284" i="53"/>
  <c r="N1049" i="53"/>
  <c r="O1099" i="53"/>
  <c r="O1096" i="53" s="1"/>
  <c r="O1095" i="53" s="1"/>
  <c r="N4672" i="53"/>
  <c r="N3508" i="53"/>
  <c r="O96" i="53"/>
  <c r="O95" i="53" s="1"/>
  <c r="N348" i="53"/>
  <c r="N1405" i="53"/>
  <c r="N1404" i="53" s="1"/>
  <c r="O331" i="53"/>
  <c r="O330" i="53" s="1"/>
  <c r="N381" i="53"/>
  <c r="O566" i="53"/>
  <c r="O565" i="53" s="1"/>
  <c r="N694" i="53"/>
  <c r="O799" i="53"/>
  <c r="O798" i="53" s="1"/>
  <c r="O846" i="53"/>
  <c r="O873" i="53"/>
  <c r="N987" i="53"/>
  <c r="O1092" i="53"/>
  <c r="O1091" i="53" s="1"/>
  <c r="O1087" i="53" s="1"/>
  <c r="O1111" i="53"/>
  <c r="N1134" i="53"/>
  <c r="O1257" i="53"/>
  <c r="O1256" i="53" s="1"/>
  <c r="O1255" i="53" s="1"/>
  <c r="O1482" i="53"/>
  <c r="O1481" i="53" s="1"/>
  <c r="N1754" i="53"/>
  <c r="N1826" i="53"/>
  <c r="O2317" i="53"/>
  <c r="O2312" i="53" s="1"/>
  <c r="N2383" i="53"/>
  <c r="N2507" i="53"/>
  <c r="N3051" i="53"/>
  <c r="N3391" i="53"/>
  <c r="N3628" i="53"/>
  <c r="N4244" i="53"/>
  <c r="O4732" i="53"/>
  <c r="O4731" i="53" s="1"/>
  <c r="O4798" i="53"/>
  <c r="O4797" i="53" s="1"/>
  <c r="N4930" i="53"/>
  <c r="O298" i="53"/>
  <c r="O405" i="53"/>
  <c r="O459" i="53"/>
  <c r="O458" i="53" s="1"/>
  <c r="N953" i="53"/>
  <c r="O1307" i="53"/>
  <c r="O1306" i="53" s="1"/>
  <c r="O1572" i="53"/>
  <c r="O1571" i="53" s="1"/>
  <c r="O1703" i="53"/>
  <c r="O1702" i="53" s="1"/>
  <c r="N2008" i="53"/>
  <c r="O2175" i="53"/>
  <c r="N2712" i="53"/>
  <c r="N2711" i="53" s="1"/>
  <c r="N3013" i="53"/>
  <c r="N3029" i="53"/>
  <c r="N3040" i="53"/>
  <c r="N3433" i="53"/>
  <c r="N3440" i="53"/>
  <c r="N3500" i="53"/>
  <c r="O3572" i="53"/>
  <c r="O3571" i="53" s="1"/>
  <c r="N3657" i="53"/>
  <c r="N3777" i="53"/>
  <c r="N4236" i="53"/>
  <c r="N4345" i="53"/>
  <c r="O4547" i="53"/>
  <c r="O4546" i="53" s="1"/>
  <c r="O4561" i="53"/>
  <c r="O4572" i="53"/>
  <c r="N4640" i="53"/>
  <c r="N4656" i="53"/>
  <c r="O4845" i="53"/>
  <c r="N4869" i="53"/>
  <c r="O4927" i="53"/>
  <c r="N1834" i="53"/>
  <c r="N1908" i="53"/>
  <c r="O2138" i="53"/>
  <c r="O2135" i="53" s="1"/>
  <c r="N2147" i="53"/>
  <c r="N2154" i="53"/>
  <c r="N2693" i="53"/>
  <c r="N2700" i="53"/>
  <c r="N3206" i="53"/>
  <c r="N3738" i="53"/>
  <c r="N3980" i="53"/>
  <c r="N4364" i="53"/>
  <c r="N4385" i="53"/>
  <c r="N4561" i="53"/>
  <c r="N4594" i="53"/>
  <c r="N4611" i="53"/>
  <c r="N277" i="53"/>
  <c r="O521" i="53"/>
  <c r="O657" i="53"/>
  <c r="O838" i="53"/>
  <c r="N929" i="53"/>
  <c r="N1010" i="53"/>
  <c r="N998" i="53" s="1"/>
  <c r="N1041" i="53"/>
  <c r="N1074" i="53"/>
  <c r="N1073" i="53" s="1"/>
  <c r="O1283" i="53"/>
  <c r="O1761" i="53"/>
  <c r="O1773" i="53"/>
  <c r="O1772" i="53" s="1"/>
  <c r="O1805" i="53"/>
  <c r="O1804" i="53" s="1"/>
  <c r="O2073" i="53"/>
  <c r="N2631" i="53"/>
  <c r="N2755" i="53"/>
  <c r="N2944" i="53"/>
  <c r="N3291" i="53"/>
  <c r="N3589" i="53"/>
  <c r="O4624" i="53"/>
  <c r="O278" i="53"/>
  <c r="N340" i="53"/>
  <c r="N462" i="53"/>
  <c r="N895" i="53"/>
  <c r="O1303" i="53"/>
  <c r="O1413" i="53"/>
  <c r="O1412" i="53" s="1"/>
  <c r="O1490" i="53"/>
  <c r="O1489" i="53" s="1"/>
  <c r="N1952" i="53"/>
  <c r="N2042" i="53"/>
  <c r="O2051" i="53"/>
  <c r="N2129" i="53"/>
  <c r="N2208" i="53"/>
  <c r="N2207" i="53" s="1"/>
  <c r="N2802" i="53"/>
  <c r="N2822" i="53"/>
  <c r="O2927" i="53"/>
  <c r="N3235" i="53"/>
  <c r="N3456" i="53"/>
  <c r="N3518" i="53"/>
  <c r="O3530" i="53"/>
  <c r="O3529" i="53" s="1"/>
  <c r="N3540" i="53"/>
  <c r="N3937" i="53"/>
  <c r="N4037" i="53"/>
  <c r="N4027" i="53" s="1"/>
  <c r="N4359" i="53"/>
  <c r="N4394" i="53"/>
  <c r="N4533" i="53"/>
  <c r="N4566" i="53"/>
  <c r="O434" i="53"/>
  <c r="O787" i="53"/>
  <c r="O86" i="53"/>
  <c r="O83" i="53" s="1"/>
  <c r="O182" i="53"/>
  <c r="O181" i="53" s="1"/>
  <c r="O180" i="53" s="1"/>
  <c r="O979" i="53"/>
  <c r="O23" i="53"/>
  <c r="N248" i="53"/>
  <c r="O254" i="53"/>
  <c r="O292" i="53"/>
  <c r="N287" i="53"/>
  <c r="O477" i="53"/>
  <c r="N505" i="53"/>
  <c r="N535" i="53"/>
  <c r="O579" i="53"/>
  <c r="O662" i="53"/>
  <c r="N878" i="53"/>
  <c r="O1049" i="53"/>
  <c r="O1108" i="53"/>
  <c r="O1134" i="53"/>
  <c r="O1553" i="53"/>
  <c r="O2027" i="53"/>
  <c r="N2303" i="53"/>
  <c r="N2916" i="53"/>
  <c r="N173" i="53"/>
  <c r="O1318" i="53"/>
  <c r="O1317" i="53" s="1"/>
  <c r="O1324" i="53"/>
  <c r="O1323" i="53" s="1"/>
  <c r="O57" i="53"/>
  <c r="O56" i="53" s="1"/>
  <c r="O1235" i="53"/>
  <c r="O1234" i="53" s="1"/>
  <c r="O1233" i="53" s="1"/>
  <c r="N8" i="53"/>
  <c r="O112" i="53"/>
  <c r="O109" i="53" s="1"/>
  <c r="O243" i="53"/>
  <c r="O668" i="53"/>
  <c r="N687" i="53"/>
  <c r="O853" i="53"/>
  <c r="O890" i="53"/>
  <c r="N979" i="53"/>
  <c r="O1010" i="53"/>
  <c r="O1041" i="53"/>
  <c r="N1140" i="53"/>
  <c r="O1299" i="53"/>
  <c r="O1330" i="53"/>
  <c r="O1329" i="53" s="1"/>
  <c r="O1967" i="53"/>
  <c r="O1996" i="53"/>
  <c r="O152" i="53"/>
  <c r="O148" i="53" s="1"/>
  <c r="N441" i="53"/>
  <c r="N83" i="53"/>
  <c r="N158" i="53"/>
  <c r="N157" i="53" s="1"/>
  <c r="N180" i="53"/>
  <c r="O215" i="53"/>
  <c r="O214" i="53" s="1"/>
  <c r="O213" i="53" s="1"/>
  <c r="N264" i="53"/>
  <c r="O310" i="53"/>
  <c r="O687" i="53"/>
  <c r="N799" i="53"/>
  <c r="N798" i="53" s="1"/>
  <c r="N873" i="53"/>
  <c r="O1140" i="53"/>
  <c r="O1296" i="53"/>
  <c r="N1702" i="53"/>
  <c r="O29" i="53"/>
  <c r="N109" i="53"/>
  <c r="N235" i="53"/>
  <c r="N243" i="53"/>
  <c r="N259" i="53"/>
  <c r="N477" i="53"/>
  <c r="O512" i="53"/>
  <c r="N521" i="53"/>
  <c r="N540" i="53"/>
  <c r="N565" i="53"/>
  <c r="N668" i="53"/>
  <c r="O681" i="53"/>
  <c r="O719" i="53"/>
  <c r="N787" i="53"/>
  <c r="N846" i="53"/>
  <c r="O1432" i="53"/>
  <c r="O1431" i="53" s="1"/>
  <c r="O1503" i="53"/>
  <c r="N2880" i="53"/>
  <c r="O2916" i="53"/>
  <c r="O1446" i="53"/>
  <c r="O1445" i="53" s="1"/>
  <c r="O1476" i="53"/>
  <c r="N1495" i="53"/>
  <c r="O1602" i="53"/>
  <c r="O1785" i="53"/>
  <c r="O1827" i="53"/>
  <c r="O1826" i="53" s="1"/>
  <c r="O2043" i="53"/>
  <c r="O2042" i="53" s="1"/>
  <c r="N2122" i="53"/>
  <c r="N2113" i="53" s="1"/>
  <c r="O2132" i="53"/>
  <c r="O2129" i="53" s="1"/>
  <c r="N2392" i="53"/>
  <c r="N2391" i="53" s="1"/>
  <c r="N2596" i="53"/>
  <c r="N2662" i="53"/>
  <c r="O2811" i="53"/>
  <c r="O2822" i="53"/>
  <c r="O2832" i="53"/>
  <c r="O2880" i="53"/>
  <c r="O2964" i="53"/>
  <c r="O2974" i="53"/>
  <c r="O3019" i="53"/>
  <c r="O3035" i="53"/>
  <c r="N3126" i="53"/>
  <c r="N3571" i="53"/>
  <c r="O4483" i="53"/>
  <c r="N4545" i="53"/>
  <c r="O1471" i="53"/>
  <c r="N1540" i="53"/>
  <c r="O1788" i="53"/>
  <c r="O1900" i="53"/>
  <c r="N1974" i="53"/>
  <c r="O2014" i="53"/>
  <c r="O2013" i="53" s="1"/>
  <c r="N2050" i="53"/>
  <c r="O2245" i="53"/>
  <c r="N2322" i="53"/>
  <c r="O2480" i="53"/>
  <c r="O2507" i="53"/>
  <c r="O2608" i="53"/>
  <c r="O2700" i="53"/>
  <c r="N2787" i="53"/>
  <c r="N3008" i="53"/>
  <c r="N3024" i="53"/>
  <c r="O3051" i="53"/>
  <c r="N3061" i="53"/>
  <c r="N1413" i="53"/>
  <c r="N1412" i="53" s="1"/>
  <c r="N1455" i="53"/>
  <c r="N1454" i="53" s="1"/>
  <c r="O1532" i="53"/>
  <c r="N1571" i="53"/>
  <c r="O1623" i="53"/>
  <c r="N1631" i="53"/>
  <c r="N1710" i="53"/>
  <c r="O1800" i="53"/>
  <c r="O1799" i="53" s="1"/>
  <c r="O2023" i="53"/>
  <c r="N2031" i="53"/>
  <c r="N2135" i="53"/>
  <c r="O2192" i="53"/>
  <c r="O2191" i="53" s="1"/>
  <c r="N2191" i="53"/>
  <c r="N2245" i="53"/>
  <c r="O2304" i="53"/>
  <c r="O2383" i="53"/>
  <c r="N2417" i="53"/>
  <c r="N2468" i="53"/>
  <c r="N2601" i="53"/>
  <c r="N2683" i="53"/>
  <c r="O3008" i="53"/>
  <c r="O3024" i="53"/>
  <c r="O3045" i="53"/>
  <c r="O3061" i="53"/>
  <c r="N3155" i="53"/>
  <c r="N3400" i="53"/>
  <c r="O4385" i="53"/>
  <c r="O4986" i="53"/>
  <c r="O1456" i="53"/>
  <c r="O1455" i="53" s="1"/>
  <c r="O1454" i="53" s="1"/>
  <c r="O1586" i="53"/>
  <c r="N1579" i="53"/>
  <c r="N1602" i="53"/>
  <c r="N1813" i="53"/>
  <c r="N1940" i="53"/>
  <c r="N1967" i="53"/>
  <c r="N2014" i="53"/>
  <c r="N2013" i="53" s="1"/>
  <c r="O2236" i="53"/>
  <c r="N2287" i="53"/>
  <c r="O2364" i="53"/>
  <c r="O2417" i="53"/>
  <c r="O2468" i="53"/>
  <c r="N2564" i="53"/>
  <c r="O2683" i="53"/>
  <c r="N2832" i="53"/>
  <c r="N2927" i="53"/>
  <c r="N2964" i="53"/>
  <c r="N2974" i="53"/>
  <c r="N3019" i="53"/>
  <c r="N3035" i="53"/>
  <c r="O3040" i="53"/>
  <c r="O3126" i="53"/>
  <c r="N3135" i="53"/>
  <c r="O3155" i="53"/>
  <c r="O3508" i="53"/>
  <c r="O3564" i="53"/>
  <c r="N3201" i="53"/>
  <c r="N3306" i="53"/>
  <c r="N3302" i="53" s="1"/>
  <c r="O3400" i="53"/>
  <c r="O3411" i="53"/>
  <c r="O3478" i="53"/>
  <c r="N3582" i="53"/>
  <c r="O3628" i="53"/>
  <c r="N3650" i="53"/>
  <c r="N3678" i="53"/>
  <c r="O3693" i="53"/>
  <c r="N3703" i="53"/>
  <c r="O3894" i="53"/>
  <c r="O3906" i="53"/>
  <c r="O3921" i="53"/>
  <c r="O3942" i="53"/>
  <c r="O3962" i="53"/>
  <c r="O4059" i="53"/>
  <c r="N4073" i="53"/>
  <c r="N4089" i="53"/>
  <c r="N4105" i="53"/>
  <c r="O4253" i="53"/>
  <c r="O4305" i="53"/>
  <c r="O4320" i="53"/>
  <c r="O4319" i="53" s="1"/>
  <c r="O4318" i="53" s="1"/>
  <c r="N4350" i="53"/>
  <c r="O4380" i="53"/>
  <c r="N4399" i="53"/>
  <c r="N4491" i="53"/>
  <c r="N4645" i="53"/>
  <c r="N4661" i="53"/>
  <c r="N4743" i="53"/>
  <c r="O3286" i="53"/>
  <c r="O3440" i="53"/>
  <c r="O3518" i="53"/>
  <c r="N3534" i="53"/>
  <c r="N3595" i="53"/>
  <c r="O4819" i="53"/>
  <c r="N3190" i="53"/>
  <c r="O3206" i="53"/>
  <c r="N3240" i="53"/>
  <c r="N3286" i="53"/>
  <c r="O3316" i="53"/>
  <c r="N3418" i="53"/>
  <c r="N3463" i="53"/>
  <c r="N3485" i="53"/>
  <c r="O3577" i="53"/>
  <c r="O3595" i="53"/>
  <c r="N3638" i="53"/>
  <c r="N3693" i="53"/>
  <c r="O3703" i="53"/>
  <c r="N3835" i="53"/>
  <c r="N3851" i="53"/>
  <c r="N3929" i="53"/>
  <c r="N3950" i="53"/>
  <c r="N3970" i="53"/>
  <c r="N3988" i="53"/>
  <c r="O4079" i="53"/>
  <c r="O4095" i="53"/>
  <c r="O4111" i="53"/>
  <c r="O4237" i="53"/>
  <c r="O4236" i="53" s="1"/>
  <c r="O4260" i="53"/>
  <c r="O4408" i="53"/>
  <c r="N4469" i="53"/>
  <c r="O4554" i="53"/>
  <c r="O4553" i="53" s="1"/>
  <c r="O4580" i="53"/>
  <c r="O4577" i="53" s="1"/>
  <c r="N4589" i="53"/>
  <c r="N4606" i="53"/>
  <c r="O4640" i="53"/>
  <c r="O4656" i="53"/>
  <c r="O4672" i="53"/>
  <c r="N4731" i="53"/>
  <c r="O4786" i="53"/>
  <c r="O4807" i="53"/>
  <c r="O4804" i="53" s="1"/>
  <c r="N3557" i="53"/>
  <c r="O3657" i="53"/>
  <c r="N3671" i="53"/>
  <c r="N3729" i="53"/>
  <c r="O3835" i="53"/>
  <c r="O3851" i="53"/>
  <c r="O3929" i="53"/>
  <c r="O3950" i="53"/>
  <c r="O3970" i="53"/>
  <c r="O3988" i="53"/>
  <c r="N4079" i="53"/>
  <c r="N4095" i="53"/>
  <c r="N4111" i="53"/>
  <c r="O4589" i="53"/>
  <c r="O4606" i="53"/>
  <c r="N4751" i="53"/>
  <c r="N4881" i="53"/>
  <c r="N4920" i="53"/>
  <c r="O3201" i="53"/>
  <c r="N3223" i="53"/>
  <c r="O3306" i="53"/>
  <c r="O3302" i="53" s="1"/>
  <c r="N3411" i="53"/>
  <c r="N3478" i="53"/>
  <c r="O3557" i="53"/>
  <c r="O3589" i="53"/>
  <c r="N3894" i="53"/>
  <c r="N3906" i="53"/>
  <c r="N3921" i="53"/>
  <c r="N3942" i="53"/>
  <c r="N3962" i="53"/>
  <c r="O4073" i="53"/>
  <c r="O4089" i="53"/>
  <c r="O4105" i="53"/>
  <c r="N4305" i="53"/>
  <c r="N4380" i="53"/>
  <c r="O4751" i="53"/>
  <c r="N4804" i="53"/>
  <c r="N4796" i="53" s="1"/>
  <c r="N4845" i="53"/>
  <c r="N4857" i="53"/>
  <c r="O4923" i="53"/>
  <c r="N228" i="53"/>
  <c r="N198" i="53"/>
  <c r="O381" i="53"/>
  <c r="O198" i="53"/>
  <c r="N804" i="53"/>
  <c r="O468" i="53"/>
  <c r="N512" i="53"/>
  <c r="N675" i="53"/>
  <c r="N853" i="53"/>
  <c r="O1075" i="53"/>
  <c r="O1074" i="53" s="1"/>
  <c r="O1073" i="53" s="1"/>
  <c r="O1125" i="53"/>
  <c r="N1503" i="53"/>
  <c r="N2621" i="53"/>
  <c r="O526" i="53"/>
  <c r="N1087" i="53"/>
  <c r="N1553" i="53"/>
  <c r="O2147" i="53"/>
  <c r="N526" i="53"/>
  <c r="O1005" i="53"/>
  <c r="O1120" i="53"/>
  <c r="O1119" i="53" s="1"/>
  <c r="N1125" i="53"/>
  <c r="O1655" i="53"/>
  <c r="O1654" i="53" s="1"/>
  <c r="O2008" i="53"/>
  <c r="N2020" i="53"/>
  <c r="N2019" i="53" s="1"/>
  <c r="O1722" i="53"/>
  <c r="O1721" i="53" s="1"/>
  <c r="O1755" i="53"/>
  <c r="O2082" i="53"/>
  <c r="O2081" i="53" s="1"/>
  <c r="O2165" i="53"/>
  <c r="O2621" i="53"/>
  <c r="O1580" i="53"/>
  <c r="O1985" i="53"/>
  <c r="O2093" i="53"/>
  <c r="O2092" i="53" s="1"/>
  <c r="O2159" i="53"/>
  <c r="O2564" i="53"/>
  <c r="N1623" i="53"/>
  <c r="O1718" i="53"/>
  <c r="O1717" i="53" s="1"/>
  <c r="O1781" i="53"/>
  <c r="O1980" i="53"/>
  <c r="O2056" i="53"/>
  <c r="O2062" i="53"/>
  <c r="O2089" i="53"/>
  <c r="O2088" i="53" s="1"/>
  <c r="O2115" i="53"/>
  <c r="O2114" i="53" s="1"/>
  <c r="O2155" i="53"/>
  <c r="N2312" i="53"/>
  <c r="N2462" i="53"/>
  <c r="N2516" i="53"/>
  <c r="O2601" i="53"/>
  <c r="N2608" i="53"/>
  <c r="O2631" i="53"/>
  <c r="O2792" i="53"/>
  <c r="N2865" i="53"/>
  <c r="N3140" i="53"/>
  <c r="O4881" i="53"/>
  <c r="O2712" i="53"/>
  <c r="O2711" i="53" s="1"/>
  <c r="O3638" i="53"/>
  <c r="N3821" i="53"/>
  <c r="N4318" i="53"/>
  <c r="O3644" i="53"/>
  <c r="N4577" i="53"/>
  <c r="W1293" i="53"/>
  <c r="W1292" i="53" s="1"/>
  <c r="W1291" i="53" s="1"/>
  <c r="W1290" i="53" s="1"/>
  <c r="S1293" i="53"/>
  <c r="S1292" i="53" s="1"/>
  <c r="S1291" i="53" s="1"/>
  <c r="S1290" i="53" s="1"/>
  <c r="Q1293" i="53"/>
  <c r="Q1292" i="53" s="1"/>
  <c r="Q1291" i="53" s="1"/>
  <c r="Q1290" i="53" s="1"/>
  <c r="M1293" i="53"/>
  <c r="M1292" i="53" s="1"/>
  <c r="M1291" i="53" s="1"/>
  <c r="M1290" i="53" s="1"/>
  <c r="K1293" i="53"/>
  <c r="K1292" i="53" s="1"/>
  <c r="K1291" i="53" s="1"/>
  <c r="K1290" i="53" s="1"/>
  <c r="I1293" i="53"/>
  <c r="I1292" i="53" s="1"/>
  <c r="I1291" i="53" s="1"/>
  <c r="I1290" i="53" s="1"/>
  <c r="J1292" i="53"/>
  <c r="J1291" i="53" s="1"/>
  <c r="J1290" i="53" s="1"/>
  <c r="L1292" i="53"/>
  <c r="L1291" i="53" s="1"/>
  <c r="L1290" i="53" s="1"/>
  <c r="P1292" i="53"/>
  <c r="P1291" i="53" s="1"/>
  <c r="P1290" i="53" s="1"/>
  <c r="R1292" i="53"/>
  <c r="R1291" i="53" s="1"/>
  <c r="R1290" i="53" s="1"/>
  <c r="V1292" i="53"/>
  <c r="V1291" i="53" s="1"/>
  <c r="V1290" i="53" s="1"/>
  <c r="H1292" i="53"/>
  <c r="H1291" i="53" s="1"/>
  <c r="H1290" i="53" s="1"/>
  <c r="X549" i="53" l="1"/>
  <c r="T549" i="53"/>
  <c r="N549" i="53"/>
  <c r="O3252" i="53"/>
  <c r="N3252" i="53"/>
  <c r="X3252" i="53"/>
  <c r="U3252" i="53"/>
  <c r="T3252" i="53"/>
  <c r="N3455" i="53"/>
  <c r="O3455" i="53"/>
  <c r="X3455" i="53"/>
  <c r="T3455" i="53"/>
  <c r="X3302" i="53"/>
  <c r="Y3302" i="53"/>
  <c r="N1753" i="53"/>
  <c r="X1753" i="53"/>
  <c r="T1753" i="53"/>
  <c r="X998" i="53"/>
  <c r="T998" i="53"/>
  <c r="U998" i="53"/>
  <c r="O998" i="53"/>
  <c r="N1106" i="53"/>
  <c r="T1106" i="53"/>
  <c r="T3507" i="53"/>
  <c r="Y3913" i="53"/>
  <c r="U3913" i="53"/>
  <c r="O3913" i="53"/>
  <c r="X3913" i="53"/>
  <c r="T3913" i="53"/>
  <c r="N3913" i="53"/>
  <c r="O4796" i="53"/>
  <c r="U928" i="53"/>
  <c r="Y4920" i="53"/>
  <c r="N3979" i="53"/>
  <c r="Y3979" i="53"/>
  <c r="X3979" i="53"/>
  <c r="U3979" i="53"/>
  <c r="Y2801" i="53"/>
  <c r="Y675" i="53"/>
  <c r="T1701" i="53"/>
  <c r="T3979" i="53"/>
  <c r="N1701" i="53"/>
  <c r="U4545" i="53"/>
  <c r="O3979" i="53"/>
  <c r="X1701" i="53"/>
  <c r="O102" i="53"/>
  <c r="N4730" i="53"/>
  <c r="O4730" i="53"/>
  <c r="T4730" i="53"/>
  <c r="U4730" i="53"/>
  <c r="Y4730" i="53"/>
  <c r="X4730" i="53"/>
  <c r="U1701" i="53"/>
  <c r="Y1701" i="53"/>
  <c r="O1701" i="53"/>
  <c r="O399" i="53"/>
  <c r="O398" i="53" s="1"/>
  <c r="U2303" i="53"/>
  <c r="U2302" i="53" s="1"/>
  <c r="O3057" i="53"/>
  <c r="X2786" i="53"/>
  <c r="U3507" i="53"/>
  <c r="O675" i="53"/>
  <c r="Y3507" i="53"/>
  <c r="X975" i="53"/>
  <c r="T1037" i="53"/>
  <c r="U248" i="53"/>
  <c r="U242" i="53" s="1"/>
  <c r="U172" i="53" s="1"/>
  <c r="AA173" i="53" s="1"/>
  <c r="Y399" i="53"/>
  <c r="Y398" i="53" s="1"/>
  <c r="T928" i="53"/>
  <c r="Y578" i="53"/>
  <c r="X3057" i="53"/>
  <c r="Y2553" i="53"/>
  <c r="Y2895" i="53"/>
  <c r="Y2392" i="53"/>
  <c r="Y2391" i="53" s="1"/>
  <c r="Y3725" i="53"/>
  <c r="O2303" i="53"/>
  <c r="O2302" i="53" s="1"/>
  <c r="O248" i="53"/>
  <c r="O242" i="53" s="1"/>
  <c r="O172" i="53" s="1"/>
  <c r="Z173" i="53" s="1"/>
  <c r="X242" i="53"/>
  <c r="X172" i="53" s="1"/>
  <c r="U4920" i="53"/>
  <c r="U4910" i="53" s="1"/>
  <c r="U399" i="53"/>
  <c r="U398" i="53" s="1"/>
  <c r="T2895" i="53"/>
  <c r="U2392" i="53"/>
  <c r="U2391" i="53" s="1"/>
  <c r="U3725" i="53"/>
  <c r="U1579" i="53"/>
  <c r="U1570" i="53" s="1"/>
  <c r="Y3057" i="53"/>
  <c r="X928" i="53"/>
  <c r="U1107" i="53"/>
  <c r="U1106" i="53" s="1"/>
  <c r="O550" i="53"/>
  <c r="Y2769" i="53"/>
  <c r="T101" i="53"/>
  <c r="Y2303" i="53"/>
  <c r="Y2302" i="53" s="1"/>
  <c r="Y550" i="53"/>
  <c r="Y549" i="53" s="1"/>
  <c r="Y656" i="53"/>
  <c r="N82" i="53"/>
  <c r="X3725" i="53"/>
  <c r="X2895" i="53"/>
  <c r="O2392" i="53"/>
  <c r="O2391" i="53" s="1"/>
  <c r="X82" i="53"/>
  <c r="O975" i="53"/>
  <c r="X3147" i="53"/>
  <c r="Y248" i="53"/>
  <c r="Y242" i="53" s="1"/>
  <c r="Y172" i="53" s="1"/>
  <c r="AB173" i="53" s="1"/>
  <c r="Y4560" i="53"/>
  <c r="X2801" i="53"/>
  <c r="T2497" i="53"/>
  <c r="T4837" i="53"/>
  <c r="U3649" i="53"/>
  <c r="U102" i="53"/>
  <c r="U101" i="53" s="1"/>
  <c r="N3057" i="53"/>
  <c r="Y3649" i="53"/>
  <c r="X2728" i="53"/>
  <c r="O4050" i="53"/>
  <c r="X4050" i="53"/>
  <c r="T82" i="53"/>
  <c r="Y1037" i="53"/>
  <c r="Y3358" i="53"/>
  <c r="X2041" i="53"/>
  <c r="U3057" i="53"/>
  <c r="T4050" i="53"/>
  <c r="O3358" i="53"/>
  <c r="O2769" i="53"/>
  <c r="U4373" i="53"/>
  <c r="U4560" i="53"/>
  <c r="Y1405" i="53"/>
  <c r="Y1404" i="53" s="1"/>
  <c r="Y1403" i="53" s="1"/>
  <c r="AB1404" i="53" s="1"/>
  <c r="T2216" i="53"/>
  <c r="T2215" i="53" s="1"/>
  <c r="U2821" i="53"/>
  <c r="T819" i="53"/>
  <c r="U4050" i="53"/>
  <c r="U550" i="53"/>
  <c r="Y3217" i="53"/>
  <c r="U2497" i="53"/>
  <c r="U656" i="53"/>
  <c r="T975" i="53"/>
  <c r="U2786" i="53"/>
  <c r="Y975" i="53"/>
  <c r="N2786" i="53"/>
  <c r="U975" i="53"/>
  <c r="T3184" i="53"/>
  <c r="Y2926" i="53"/>
  <c r="U578" i="53"/>
  <c r="O578" i="53"/>
  <c r="O1246" i="53"/>
  <c r="Y1754" i="53"/>
  <c r="T2553" i="53"/>
  <c r="Y2821" i="53"/>
  <c r="T2786" i="53"/>
  <c r="O2801" i="53"/>
  <c r="Y3834" i="53"/>
  <c r="T4235" i="53"/>
  <c r="T4338" i="53"/>
  <c r="U4623" i="53"/>
  <c r="X4338" i="53"/>
  <c r="U2128" i="53"/>
  <c r="Y2661" i="53"/>
  <c r="X3507" i="53"/>
  <c r="U277" i="53"/>
  <c r="U2020" i="53"/>
  <c r="U2019" i="53" s="1"/>
  <c r="N4050" i="53"/>
  <c r="O2895" i="53"/>
  <c r="X4560" i="53"/>
  <c r="Y4067" i="53"/>
  <c r="U4468" i="53"/>
  <c r="T2128" i="53"/>
  <c r="N2895" i="53"/>
  <c r="Y2154" i="53"/>
  <c r="O101" i="53"/>
  <c r="X1570" i="53"/>
  <c r="U2553" i="53"/>
  <c r="O1405" i="53"/>
  <c r="O1404" i="53" s="1"/>
  <c r="O1403" i="53" s="1"/>
  <c r="Z1404" i="53" s="1"/>
  <c r="Y2216" i="53"/>
  <c r="Y2215" i="53" s="1"/>
  <c r="U3147" i="53"/>
  <c r="U820" i="53"/>
  <c r="U819" i="53" s="1"/>
  <c r="U2801" i="53"/>
  <c r="U3410" i="53"/>
  <c r="N4373" i="53"/>
  <c r="U1467" i="53"/>
  <c r="Y2958" i="53"/>
  <c r="Y2728" i="53"/>
  <c r="U4978" i="53"/>
  <c r="T4373" i="53"/>
  <c r="U3217" i="53"/>
  <c r="X1403" i="53"/>
  <c r="T3867" i="53"/>
  <c r="T4560" i="53"/>
  <c r="Y4050" i="53"/>
  <c r="Y3147" i="53"/>
  <c r="T1339" i="53"/>
  <c r="T1232" i="53" s="1"/>
  <c r="Y2497" i="53"/>
  <c r="U3563" i="53"/>
  <c r="U2728" i="53"/>
  <c r="O820" i="53"/>
  <c r="O819" i="53" s="1"/>
  <c r="U4571" i="53"/>
  <c r="X2821" i="53"/>
  <c r="T3725" i="53"/>
  <c r="U2895" i="53"/>
  <c r="Y287" i="53"/>
  <c r="Y276" i="53" s="1"/>
  <c r="T3147" i="53"/>
  <c r="U1246" i="53"/>
  <c r="N928" i="53"/>
  <c r="Y2407" i="53"/>
  <c r="Y2406" i="53" s="1"/>
  <c r="X3834" i="53"/>
  <c r="U4067" i="53"/>
  <c r="U3834" i="53"/>
  <c r="U1295" i="53"/>
  <c r="U1294" i="53" s="1"/>
  <c r="Y102" i="53"/>
  <c r="Y101" i="53" s="1"/>
  <c r="T3692" i="53"/>
  <c r="U2661" i="53"/>
  <c r="U3111" i="53"/>
  <c r="O928" i="53"/>
  <c r="Y4978" i="53"/>
  <c r="U2407" i="53"/>
  <c r="U2406" i="53" s="1"/>
  <c r="T3057" i="53"/>
  <c r="X3600" i="53"/>
  <c r="U3358" i="53"/>
  <c r="U2958" i="53"/>
  <c r="U3007" i="53"/>
  <c r="U2113" i="53"/>
  <c r="N2728" i="53"/>
  <c r="Y3692" i="53"/>
  <c r="Y1974" i="53"/>
  <c r="Y1966" i="53" s="1"/>
  <c r="X1037" i="53"/>
  <c r="T2821" i="53"/>
  <c r="U2216" i="53"/>
  <c r="U2215" i="53" s="1"/>
  <c r="T1966" i="53"/>
  <c r="T1965" i="53" s="1"/>
  <c r="Y4338" i="53"/>
  <c r="X3217" i="53"/>
  <c r="X4468" i="53"/>
  <c r="Y3867" i="53"/>
  <c r="Y928" i="53"/>
  <c r="X4837" i="53"/>
  <c r="X2926" i="53"/>
  <c r="N2128" i="53"/>
  <c r="X3563" i="53"/>
  <c r="Y3184" i="53"/>
  <c r="Y82" i="53"/>
  <c r="T4067" i="53"/>
  <c r="T3410" i="53"/>
  <c r="T2661" i="53"/>
  <c r="U287" i="53"/>
  <c r="X4373" i="53"/>
  <c r="X2958" i="53"/>
  <c r="Y4571" i="53"/>
  <c r="X2407" i="53"/>
  <c r="X2406" i="53" s="1"/>
  <c r="U1780" i="53"/>
  <c r="T3111" i="53"/>
  <c r="X511" i="53"/>
  <c r="O4338" i="53"/>
  <c r="Y2128" i="53"/>
  <c r="N3725" i="53"/>
  <c r="O4468" i="53"/>
  <c r="N2769" i="53"/>
  <c r="X2553" i="53"/>
  <c r="U3528" i="53"/>
  <c r="U2926" i="53"/>
  <c r="U3184" i="53"/>
  <c r="T2407" i="53"/>
  <c r="T2406" i="53" s="1"/>
  <c r="T3358" i="53"/>
  <c r="T2958" i="53"/>
  <c r="Y4545" i="53"/>
  <c r="X3358" i="53"/>
  <c r="T4910" i="53"/>
  <c r="T4909" i="53" s="1"/>
  <c r="O3528" i="53"/>
  <c r="N4910" i="53"/>
  <c r="N4909" i="53" s="1"/>
  <c r="N4468" i="53"/>
  <c r="O3111" i="53"/>
  <c r="N2926" i="53"/>
  <c r="T2041" i="53"/>
  <c r="X4571" i="53"/>
  <c r="Y3111" i="53"/>
  <c r="Y1295" i="53"/>
  <c r="Y1294" i="53" s="1"/>
  <c r="Y1780" i="53"/>
  <c r="Y3600" i="53"/>
  <c r="Y3410" i="53"/>
  <c r="Y2786" i="53"/>
  <c r="U4338" i="53"/>
  <c r="U4244" i="53"/>
  <c r="U4235" i="53" s="1"/>
  <c r="U4234" i="53" s="1"/>
  <c r="T3007" i="53"/>
  <c r="T2801" i="53"/>
  <c r="T655" i="53"/>
  <c r="T433" i="53"/>
  <c r="U1754" i="53"/>
  <c r="U1753" i="53" s="1"/>
  <c r="T2302" i="53"/>
  <c r="T2301" i="53" s="1"/>
  <c r="T2926" i="53"/>
  <c r="U1037" i="53"/>
  <c r="X1966" i="53"/>
  <c r="X1965" i="53" s="1"/>
  <c r="N4571" i="53"/>
  <c r="O1754" i="53"/>
  <c r="U2050" i="53"/>
  <c r="U2041" i="53" s="1"/>
  <c r="U433" i="53"/>
  <c r="T276" i="53"/>
  <c r="X2769" i="53"/>
  <c r="Y3528" i="53"/>
  <c r="X655" i="53"/>
  <c r="O2728" i="53"/>
  <c r="U872" i="53"/>
  <c r="N4235" i="53"/>
  <c r="N1037" i="53"/>
  <c r="N3358" i="53"/>
  <c r="Y2020" i="53"/>
  <c r="Y2019" i="53" s="1"/>
  <c r="X276" i="53"/>
  <c r="U3600" i="53"/>
  <c r="Y2113" i="53"/>
  <c r="X3649" i="53"/>
  <c r="X1339" i="53"/>
  <c r="X1232" i="53" s="1"/>
  <c r="X101" i="53"/>
  <c r="X2128" i="53"/>
  <c r="X2302" i="53"/>
  <c r="X2301" i="53" s="1"/>
  <c r="X433" i="53"/>
  <c r="X4910" i="53"/>
  <c r="X4909" i="53" s="1"/>
  <c r="Y1246" i="53"/>
  <c r="Y1339" i="53"/>
  <c r="X2661" i="53"/>
  <c r="Y820" i="53"/>
  <c r="Y819" i="53" s="1"/>
  <c r="X3111" i="53"/>
  <c r="Y1579" i="53"/>
  <c r="Y1570" i="53" s="1"/>
  <c r="X1467" i="53"/>
  <c r="Y1107" i="53"/>
  <c r="Y1106" i="53" s="1"/>
  <c r="X2216" i="53"/>
  <c r="X2215" i="53" s="1"/>
  <c r="X3692" i="53"/>
  <c r="T4571" i="53"/>
  <c r="U4837" i="53"/>
  <c r="T3834" i="53"/>
  <c r="T1403" i="53"/>
  <c r="T4468" i="53"/>
  <c r="T2728" i="53"/>
  <c r="U1339" i="53"/>
  <c r="T4623" i="53"/>
  <c r="T3528" i="53"/>
  <c r="T1467" i="53"/>
  <c r="U675" i="53"/>
  <c r="T3563" i="53"/>
  <c r="T3217" i="53"/>
  <c r="T3600" i="53"/>
  <c r="U1405" i="53"/>
  <c r="U1404" i="53" s="1"/>
  <c r="U1403" i="53" s="1"/>
  <c r="AA1404" i="53" s="1"/>
  <c r="Y2050" i="53"/>
  <c r="Y2041" i="53" s="1"/>
  <c r="N4837" i="53"/>
  <c r="N3410" i="53"/>
  <c r="N2801" i="53"/>
  <c r="O4837" i="53"/>
  <c r="O1107" i="53"/>
  <c r="O1106" i="53" s="1"/>
  <c r="O3867" i="53"/>
  <c r="O3217" i="53"/>
  <c r="U82" i="53"/>
  <c r="T511" i="53"/>
  <c r="N819" i="53"/>
  <c r="Y4623" i="53"/>
  <c r="X3528" i="53"/>
  <c r="X3867" i="53"/>
  <c r="X3410" i="53"/>
  <c r="T2769" i="53"/>
  <c r="O2113" i="53"/>
  <c r="O433" i="53"/>
  <c r="O2216" i="53"/>
  <c r="O2215" i="53" s="1"/>
  <c r="Y4373" i="53"/>
  <c r="Y3563" i="53"/>
  <c r="X872" i="53"/>
  <c r="Y872" i="53"/>
  <c r="U511" i="53"/>
  <c r="U1974" i="53"/>
  <c r="U1966" i="53" s="1"/>
  <c r="X2497" i="53"/>
  <c r="O3834" i="53"/>
  <c r="N101" i="53"/>
  <c r="O287" i="53"/>
  <c r="N276" i="53"/>
  <c r="Y4910" i="53"/>
  <c r="Y4837" i="53"/>
  <c r="Y1467" i="53"/>
  <c r="Y511" i="53"/>
  <c r="U3867" i="53"/>
  <c r="O1339" i="53"/>
  <c r="X3007" i="53"/>
  <c r="O3649" i="53"/>
  <c r="O2958" i="53"/>
  <c r="N4560" i="53"/>
  <c r="T1570" i="53"/>
  <c r="T242" i="53"/>
  <c r="T172" i="53" s="1"/>
  <c r="T872" i="53"/>
  <c r="X4623" i="53"/>
  <c r="Y433" i="53"/>
  <c r="Y4468" i="53"/>
  <c r="Y4467" i="53" s="1"/>
  <c r="T3649" i="53"/>
  <c r="U2154" i="53"/>
  <c r="X4067" i="53"/>
  <c r="Y3007" i="53"/>
  <c r="X3184" i="53"/>
  <c r="O4571" i="53"/>
  <c r="N3528" i="53"/>
  <c r="O3692" i="53"/>
  <c r="O3147" i="53"/>
  <c r="O2497" i="53"/>
  <c r="N2146" i="53"/>
  <c r="N2145" i="53" s="1"/>
  <c r="O4545" i="53"/>
  <c r="N1966" i="53"/>
  <c r="N1965" i="53" s="1"/>
  <c r="N2041" i="53"/>
  <c r="O4560" i="53"/>
  <c r="N3507" i="53"/>
  <c r="N4338" i="53"/>
  <c r="O2661" i="53"/>
  <c r="N2661" i="53"/>
  <c r="N1570" i="53"/>
  <c r="O2786" i="53"/>
  <c r="N2497" i="53"/>
  <c r="O1579" i="53"/>
  <c r="O1570" i="53" s="1"/>
  <c r="N3563" i="53"/>
  <c r="N2553" i="53"/>
  <c r="N3147" i="53"/>
  <c r="N3111" i="53"/>
  <c r="O3725" i="53"/>
  <c r="O3410" i="53"/>
  <c r="O656" i="53"/>
  <c r="O872" i="53"/>
  <c r="O3600" i="53"/>
  <c r="O2553" i="53"/>
  <c r="O2407" i="53"/>
  <c r="O2406" i="53" s="1"/>
  <c r="O2821" i="53"/>
  <c r="N2302" i="53"/>
  <c r="N2301" i="53" s="1"/>
  <c r="N655" i="53"/>
  <c r="O4067" i="53"/>
  <c r="N3867" i="53"/>
  <c r="O4373" i="53"/>
  <c r="N4067" i="53"/>
  <c r="O4978" i="53"/>
  <c r="O1037" i="53"/>
  <c r="O1780" i="53"/>
  <c r="O4623" i="53"/>
  <c r="N3217" i="53"/>
  <c r="N3600" i="53"/>
  <c r="O3007" i="53"/>
  <c r="N975" i="53"/>
  <c r="N940" i="53" s="1"/>
  <c r="O277" i="53"/>
  <c r="N1467" i="53"/>
  <c r="O4920" i="53"/>
  <c r="O4910" i="53" s="1"/>
  <c r="O3184" i="53"/>
  <c r="N2216" i="53"/>
  <c r="N2215" i="53" s="1"/>
  <c r="N1232" i="53"/>
  <c r="O82" i="53"/>
  <c r="O2926" i="53"/>
  <c r="N511" i="53"/>
  <c r="O4244" i="53"/>
  <c r="O4235" i="53" s="1"/>
  <c r="O4234" i="53" s="1"/>
  <c r="N872" i="53"/>
  <c r="N3184" i="53"/>
  <c r="N2958" i="53"/>
  <c r="O2128" i="53"/>
  <c r="N1403" i="53"/>
  <c r="O3563" i="53"/>
  <c r="O1467" i="53"/>
  <c r="O511" i="53"/>
  <c r="N4623" i="53"/>
  <c r="N3007" i="53"/>
  <c r="N433" i="53"/>
  <c r="O2050" i="53"/>
  <c r="O2041" i="53" s="1"/>
  <c r="O1295" i="53"/>
  <c r="O1294" i="53" s="1"/>
  <c r="N3692" i="53"/>
  <c r="N2407" i="53"/>
  <c r="N2406" i="53" s="1"/>
  <c r="O3507" i="53"/>
  <c r="N242" i="53"/>
  <c r="N172" i="53" s="1"/>
  <c r="O1974" i="53"/>
  <c r="O1966" i="53" s="1"/>
  <c r="N3649" i="53"/>
  <c r="O2020" i="53"/>
  <c r="O2019" i="53" s="1"/>
  <c r="N2821" i="53"/>
  <c r="N3834" i="53"/>
  <c r="O2154" i="53"/>
  <c r="O2146" i="53" s="1"/>
  <c r="O2145" i="53" s="1"/>
  <c r="Z2146" i="53" s="1"/>
  <c r="W1697" i="53"/>
  <c r="W1696" i="53" s="1"/>
  <c r="S1697" i="53"/>
  <c r="S1696" i="53" s="1"/>
  <c r="M1697" i="53"/>
  <c r="M1696" i="53" s="1"/>
  <c r="V1696" i="53"/>
  <c r="R1696" i="53"/>
  <c r="Q1696" i="53"/>
  <c r="P1696" i="53"/>
  <c r="L1696" i="53"/>
  <c r="K1696" i="53"/>
  <c r="J1696" i="53"/>
  <c r="I1696" i="53"/>
  <c r="H1696" i="53"/>
  <c r="W4098" i="53"/>
  <c r="V4098" i="53"/>
  <c r="S4098" i="53"/>
  <c r="R4098" i="53"/>
  <c r="Q4098" i="53"/>
  <c r="P4098" i="53"/>
  <c r="M4098" i="53"/>
  <c r="L4098" i="53"/>
  <c r="K4098" i="53"/>
  <c r="J4098" i="53"/>
  <c r="I4098" i="53"/>
  <c r="H4098" i="53"/>
  <c r="W4096" i="53"/>
  <c r="V4096" i="53"/>
  <c r="S4096" i="53"/>
  <c r="R4096" i="53"/>
  <c r="Q4096" i="53"/>
  <c r="P4096" i="53"/>
  <c r="M4096" i="53"/>
  <c r="L4096" i="53"/>
  <c r="L4095" i="53" s="1"/>
  <c r="K4096" i="53"/>
  <c r="J4096" i="53"/>
  <c r="I4096" i="53"/>
  <c r="H4096" i="53"/>
  <c r="W4092" i="53"/>
  <c r="V4092" i="53"/>
  <c r="S4092" i="53"/>
  <c r="R4092" i="53"/>
  <c r="Q4092" i="53"/>
  <c r="P4092" i="53"/>
  <c r="M4092" i="53"/>
  <c r="L4092" i="53"/>
  <c r="K4092" i="53"/>
  <c r="J4092" i="53"/>
  <c r="I4092" i="53"/>
  <c r="H4092" i="53"/>
  <c r="W4090" i="53"/>
  <c r="V4090" i="53"/>
  <c r="S4090" i="53"/>
  <c r="R4090" i="53"/>
  <c r="Q4090" i="53"/>
  <c r="P4090" i="53"/>
  <c r="M4090" i="53"/>
  <c r="L4090" i="53"/>
  <c r="K4090" i="53"/>
  <c r="J4090" i="53"/>
  <c r="I4090" i="53"/>
  <c r="H4090" i="53"/>
  <c r="W4087" i="53"/>
  <c r="V4087" i="53"/>
  <c r="S4087" i="53"/>
  <c r="R4087" i="53"/>
  <c r="Q4087" i="53"/>
  <c r="P4087" i="53"/>
  <c r="M4087" i="53"/>
  <c r="L4087" i="53"/>
  <c r="K4087" i="53"/>
  <c r="J4087" i="53"/>
  <c r="I4087" i="53"/>
  <c r="H4087" i="53"/>
  <c r="W4085" i="53"/>
  <c r="V4085" i="53"/>
  <c r="S4085" i="53"/>
  <c r="R4085" i="53"/>
  <c r="Q4085" i="53"/>
  <c r="Q4084" i="53" s="1"/>
  <c r="P4085" i="53"/>
  <c r="M4085" i="53"/>
  <c r="L4085" i="53"/>
  <c r="K4085" i="53"/>
  <c r="J4085" i="53"/>
  <c r="I4085" i="53"/>
  <c r="H4085" i="53"/>
  <c r="W4084" i="53"/>
  <c r="W3647" i="53"/>
  <c r="V3647" i="53"/>
  <c r="S3647" i="53"/>
  <c r="R3647" i="53"/>
  <c r="Q3647" i="53"/>
  <c r="P3647" i="53"/>
  <c r="M3647" i="53"/>
  <c r="L3647" i="53"/>
  <c r="K3647" i="53"/>
  <c r="J3647" i="53"/>
  <c r="I3647" i="53"/>
  <c r="H3647" i="53"/>
  <c r="W3645" i="53"/>
  <c r="V3645" i="53"/>
  <c r="S3645" i="53"/>
  <c r="R3645" i="53"/>
  <c r="R3644" i="53" s="1"/>
  <c r="Q3645" i="53"/>
  <c r="P3645" i="53"/>
  <c r="M3645" i="53"/>
  <c r="L3645" i="53"/>
  <c r="K3645" i="53"/>
  <c r="J3645" i="53"/>
  <c r="I3645" i="53"/>
  <c r="H3645" i="53"/>
  <c r="H3644" i="53" s="1"/>
  <c r="W3642" i="53"/>
  <c r="V3642" i="53"/>
  <c r="S3642" i="53"/>
  <c r="R3642" i="53"/>
  <c r="Q3642" i="53"/>
  <c r="P3642" i="53"/>
  <c r="M3642" i="53"/>
  <c r="L3642" i="53"/>
  <c r="K3642" i="53"/>
  <c r="J3642" i="53"/>
  <c r="I3642" i="53"/>
  <c r="H3642" i="53"/>
  <c r="W3639" i="53"/>
  <c r="V3639" i="53"/>
  <c r="S3639" i="53"/>
  <c r="R3639" i="53"/>
  <c r="R3638" i="53" s="1"/>
  <c r="Q3639" i="53"/>
  <c r="P3639" i="53"/>
  <c r="M3639" i="53"/>
  <c r="L3639" i="53"/>
  <c r="K3639" i="53"/>
  <c r="J3639" i="53"/>
  <c r="I3639" i="53"/>
  <c r="H3639" i="53"/>
  <c r="H3638" i="53" s="1"/>
  <c r="W3636" i="53"/>
  <c r="V3636" i="53"/>
  <c r="S3636" i="53"/>
  <c r="R3636" i="53"/>
  <c r="Q3636" i="53"/>
  <c r="P3636" i="53"/>
  <c r="M3636" i="53"/>
  <c r="L3636" i="53"/>
  <c r="K3636" i="53"/>
  <c r="J3636" i="53"/>
  <c r="I3636" i="53"/>
  <c r="H3636" i="53"/>
  <c r="W3634" i="53"/>
  <c r="W3633" i="53" s="1"/>
  <c r="V3634" i="53"/>
  <c r="S3634" i="53"/>
  <c r="R3634" i="53"/>
  <c r="R3633" i="53" s="1"/>
  <c r="Q3634" i="53"/>
  <c r="P3634" i="53"/>
  <c r="M3634" i="53"/>
  <c r="L3634" i="53"/>
  <c r="K3634" i="53"/>
  <c r="K3633" i="53" s="1"/>
  <c r="J3634" i="53"/>
  <c r="I3634" i="53"/>
  <c r="H3634" i="53"/>
  <c r="H3633" i="53" s="1"/>
  <c r="W3631" i="53"/>
  <c r="V3631" i="53"/>
  <c r="S3631" i="53"/>
  <c r="R3631" i="53"/>
  <c r="Q3631" i="53"/>
  <c r="P3631" i="53"/>
  <c r="M3631" i="53"/>
  <c r="L3631" i="53"/>
  <c r="K3631" i="53"/>
  <c r="J3631" i="53"/>
  <c r="I3631" i="53"/>
  <c r="H3631" i="53"/>
  <c r="W3629" i="53"/>
  <c r="W3628" i="53" s="1"/>
  <c r="V3629" i="53"/>
  <c r="S3629" i="53"/>
  <c r="R3629" i="53"/>
  <c r="R3628" i="53" s="1"/>
  <c r="Q3629" i="53"/>
  <c r="P3629" i="53"/>
  <c r="M3629" i="53"/>
  <c r="L3629" i="53"/>
  <c r="K3629" i="53"/>
  <c r="K3628" i="53" s="1"/>
  <c r="J3629" i="53"/>
  <c r="I3629" i="53"/>
  <c r="H3629" i="53"/>
  <c r="H3628" i="53" s="1"/>
  <c r="W3626" i="53"/>
  <c r="V3626" i="53"/>
  <c r="S3626" i="53"/>
  <c r="R3626" i="53"/>
  <c r="Q3626" i="53"/>
  <c r="P3626" i="53"/>
  <c r="M3626" i="53"/>
  <c r="L3626" i="53"/>
  <c r="K3626" i="53"/>
  <c r="J3626" i="53"/>
  <c r="I3626" i="53"/>
  <c r="H3626" i="53"/>
  <c r="W3623" i="53"/>
  <c r="W3622" i="53" s="1"/>
  <c r="V3623" i="53"/>
  <c r="S3623" i="53"/>
  <c r="R3623" i="53"/>
  <c r="R3622" i="53" s="1"/>
  <c r="Q3623" i="53"/>
  <c r="P3623" i="53"/>
  <c r="M3623" i="53"/>
  <c r="L3623" i="53"/>
  <c r="K3623" i="53"/>
  <c r="K3622" i="53" s="1"/>
  <c r="J3623" i="53"/>
  <c r="I3623" i="53"/>
  <c r="H3623" i="53"/>
  <c r="H3622" i="53" s="1"/>
  <c r="W3620" i="53"/>
  <c r="V3620" i="53"/>
  <c r="S3620" i="53"/>
  <c r="R3620" i="53"/>
  <c r="Q3620" i="53"/>
  <c r="P3620" i="53"/>
  <c r="M3620" i="53"/>
  <c r="L3620" i="53"/>
  <c r="K3620" i="53"/>
  <c r="J3620" i="53"/>
  <c r="I3620" i="53"/>
  <c r="H3620" i="53"/>
  <c r="W3618" i="53"/>
  <c r="W3617" i="53" s="1"/>
  <c r="V3618" i="53"/>
  <c r="S3618" i="53"/>
  <c r="R3618" i="53"/>
  <c r="Q3618" i="53"/>
  <c r="P3618" i="53"/>
  <c r="M3618" i="53"/>
  <c r="L3618" i="53"/>
  <c r="K3618" i="53"/>
  <c r="K3617" i="53" s="1"/>
  <c r="J3618" i="53"/>
  <c r="I3618" i="53"/>
  <c r="H3618" i="53"/>
  <c r="H3963" i="53"/>
  <c r="I3963" i="53"/>
  <c r="J3963" i="53"/>
  <c r="K3963" i="53"/>
  <c r="L3963" i="53"/>
  <c r="M3963" i="53"/>
  <c r="P3963" i="53"/>
  <c r="Q3963" i="53"/>
  <c r="R3963" i="53"/>
  <c r="S3963" i="53"/>
  <c r="V3963" i="53"/>
  <c r="W3963" i="53"/>
  <c r="I3943" i="53"/>
  <c r="J3943" i="53"/>
  <c r="K3943" i="53"/>
  <c r="L3943" i="53"/>
  <c r="M3943" i="53"/>
  <c r="P3943" i="53"/>
  <c r="Q3943" i="53"/>
  <c r="R3943" i="53"/>
  <c r="S3943" i="53"/>
  <c r="V3943" i="53"/>
  <c r="W3943" i="53"/>
  <c r="H3943" i="53"/>
  <c r="I3922" i="53"/>
  <c r="J3922" i="53"/>
  <c r="K3922" i="53"/>
  <c r="L3922" i="53"/>
  <c r="M3922" i="53"/>
  <c r="P3922" i="53"/>
  <c r="Q3922" i="53"/>
  <c r="R3922" i="53"/>
  <c r="S3922" i="53"/>
  <c r="V3922" i="53"/>
  <c r="W3922" i="53"/>
  <c r="H3922" i="53"/>
  <c r="W3973" i="53"/>
  <c r="V3973" i="53"/>
  <c r="S3973" i="53"/>
  <c r="R3973" i="53"/>
  <c r="Q3973" i="53"/>
  <c r="P3973" i="53"/>
  <c r="M3973" i="53"/>
  <c r="L3973" i="53"/>
  <c r="K3973" i="53"/>
  <c r="J3973" i="53"/>
  <c r="I3973" i="53"/>
  <c r="H3973" i="53"/>
  <c r="W3971" i="53"/>
  <c r="V3971" i="53"/>
  <c r="S3971" i="53"/>
  <c r="R3971" i="53"/>
  <c r="R3970" i="53" s="1"/>
  <c r="Q3971" i="53"/>
  <c r="Q3970" i="53" s="1"/>
  <c r="P3971" i="53"/>
  <c r="M3971" i="53"/>
  <c r="L3971" i="53"/>
  <c r="K3971" i="53"/>
  <c r="J3971" i="53"/>
  <c r="I3971" i="53"/>
  <c r="H3971" i="53"/>
  <c r="H3970" i="53" s="1"/>
  <c r="W3970" i="53"/>
  <c r="W3967" i="53"/>
  <c r="V3967" i="53"/>
  <c r="S3967" i="53"/>
  <c r="R3967" i="53"/>
  <c r="Q3967" i="53"/>
  <c r="P3967" i="53"/>
  <c r="M3967" i="53"/>
  <c r="L3967" i="53"/>
  <c r="K3967" i="53"/>
  <c r="J3967" i="53"/>
  <c r="I3967" i="53"/>
  <c r="H3967" i="53"/>
  <c r="W3960" i="53"/>
  <c r="V3960" i="53"/>
  <c r="S3960" i="53"/>
  <c r="R3960" i="53"/>
  <c r="Q3960" i="53"/>
  <c r="P3960" i="53"/>
  <c r="M3960" i="53"/>
  <c r="L3960" i="53"/>
  <c r="K3960" i="53"/>
  <c r="J3960" i="53"/>
  <c r="I3960" i="53"/>
  <c r="H3960" i="53"/>
  <c r="W3956" i="53"/>
  <c r="V3956" i="53"/>
  <c r="S3956" i="53"/>
  <c r="S3955" i="53" s="1"/>
  <c r="R3956" i="53"/>
  <c r="Q3956" i="53"/>
  <c r="P3956" i="53"/>
  <c r="M3956" i="53"/>
  <c r="M3955" i="53" s="1"/>
  <c r="L3956" i="53"/>
  <c r="K3956" i="53"/>
  <c r="J3956" i="53"/>
  <c r="I3956" i="53"/>
  <c r="I3955" i="53" s="1"/>
  <c r="H3956" i="53"/>
  <c r="W3953" i="53"/>
  <c r="V3953" i="53"/>
  <c r="S3953" i="53"/>
  <c r="R3953" i="53"/>
  <c r="Q3953" i="53"/>
  <c r="P3953" i="53"/>
  <c r="M3953" i="53"/>
  <c r="L3953" i="53"/>
  <c r="K3953" i="53"/>
  <c r="J3953" i="53"/>
  <c r="I3953" i="53"/>
  <c r="H3953" i="53"/>
  <c r="W3951" i="53"/>
  <c r="V3951" i="53"/>
  <c r="S3951" i="53"/>
  <c r="S3950" i="53" s="1"/>
  <c r="R3951" i="53"/>
  <c r="Q3951" i="53"/>
  <c r="P3951" i="53"/>
  <c r="M3951" i="53"/>
  <c r="M3950" i="53" s="1"/>
  <c r="L3951" i="53"/>
  <c r="K3951" i="53"/>
  <c r="J3951" i="53"/>
  <c r="I3951" i="53"/>
  <c r="H3951" i="53"/>
  <c r="W3947" i="53"/>
  <c r="V3947" i="53"/>
  <c r="S3947" i="53"/>
  <c r="R3947" i="53"/>
  <c r="Q3947" i="53"/>
  <c r="P3947" i="53"/>
  <c r="M3947" i="53"/>
  <c r="L3947" i="53"/>
  <c r="K3947" i="53"/>
  <c r="J3947" i="53"/>
  <c r="I3947" i="53"/>
  <c r="H3947" i="53"/>
  <c r="W3940" i="53"/>
  <c r="V3940" i="53"/>
  <c r="S3940" i="53"/>
  <c r="R3940" i="53"/>
  <c r="Q3940" i="53"/>
  <c r="P3940" i="53"/>
  <c r="M3940" i="53"/>
  <c r="L3940" i="53"/>
  <c r="K3940" i="53"/>
  <c r="J3940" i="53"/>
  <c r="I3940" i="53"/>
  <c r="H3940" i="53"/>
  <c r="W3938" i="53"/>
  <c r="V3938" i="53"/>
  <c r="S3938" i="53"/>
  <c r="S3937" i="53" s="1"/>
  <c r="R3938" i="53"/>
  <c r="Q3938" i="53"/>
  <c r="P3938" i="53"/>
  <c r="M3938" i="53"/>
  <c r="M3937" i="53" s="1"/>
  <c r="L3938" i="53"/>
  <c r="K3938" i="53"/>
  <c r="J3938" i="53"/>
  <c r="I3938" i="53"/>
  <c r="I3937" i="53" s="1"/>
  <c r="H3938" i="53"/>
  <c r="W3932" i="53"/>
  <c r="V3932" i="53"/>
  <c r="S3932" i="53"/>
  <c r="R3932" i="53"/>
  <c r="Q3932" i="53"/>
  <c r="P3932" i="53"/>
  <c r="M3932" i="53"/>
  <c r="L3932" i="53"/>
  <c r="K3932" i="53"/>
  <c r="J3932" i="53"/>
  <c r="I3932" i="53"/>
  <c r="H3932" i="53"/>
  <c r="W3930" i="53"/>
  <c r="V3930" i="53"/>
  <c r="S3930" i="53"/>
  <c r="R3930" i="53"/>
  <c r="Q3930" i="53"/>
  <c r="P3930" i="53"/>
  <c r="M3930" i="53"/>
  <c r="L3930" i="53"/>
  <c r="K3930" i="53"/>
  <c r="J3930" i="53"/>
  <c r="J3929" i="53" s="1"/>
  <c r="I3930" i="53"/>
  <c r="H3930" i="53"/>
  <c r="W3926" i="53"/>
  <c r="V3926" i="53"/>
  <c r="S3926" i="53"/>
  <c r="R3926" i="53"/>
  <c r="Q3926" i="53"/>
  <c r="P3926" i="53"/>
  <c r="M3926" i="53"/>
  <c r="L3926" i="53"/>
  <c r="K3926" i="53"/>
  <c r="J3926" i="53"/>
  <c r="I3926" i="53"/>
  <c r="H3926" i="53"/>
  <c r="W3919" i="53"/>
  <c r="V3919" i="53"/>
  <c r="S3919" i="53"/>
  <c r="R3919" i="53"/>
  <c r="Q3919" i="53"/>
  <c r="P3919" i="53"/>
  <c r="M3919" i="53"/>
  <c r="L3919" i="53"/>
  <c r="K3919" i="53"/>
  <c r="J3919" i="53"/>
  <c r="I3919" i="53"/>
  <c r="H3919" i="53"/>
  <c r="W3915" i="53"/>
  <c r="V3915" i="53"/>
  <c r="S3915" i="53"/>
  <c r="S3914" i="53" s="1"/>
  <c r="R3915" i="53"/>
  <c r="Q3915" i="53"/>
  <c r="P3915" i="53"/>
  <c r="P3914" i="53" s="1"/>
  <c r="M3915" i="53"/>
  <c r="L3915" i="53"/>
  <c r="K3915" i="53"/>
  <c r="J3915" i="53"/>
  <c r="I3915" i="53"/>
  <c r="I3914" i="53" s="1"/>
  <c r="H3915" i="53"/>
  <c r="H3025" i="53"/>
  <c r="I3025" i="53"/>
  <c r="J3025" i="53"/>
  <c r="K3025" i="53"/>
  <c r="L3025" i="53"/>
  <c r="M3025" i="53"/>
  <c r="P3025" i="53"/>
  <c r="Q3025" i="53"/>
  <c r="R3025" i="53"/>
  <c r="S3025" i="53"/>
  <c r="V3025" i="53"/>
  <c r="W3025" i="53"/>
  <c r="H3027" i="53"/>
  <c r="I3027" i="53"/>
  <c r="J3027" i="53"/>
  <c r="K3027" i="53"/>
  <c r="L3027" i="53"/>
  <c r="M3027" i="53"/>
  <c r="P3027" i="53"/>
  <c r="Q3027" i="53"/>
  <c r="R3027" i="53"/>
  <c r="S3027" i="53"/>
  <c r="V3027" i="53"/>
  <c r="W3027" i="53"/>
  <c r="H3030" i="53"/>
  <c r="I3030" i="53"/>
  <c r="J3030" i="53"/>
  <c r="K3030" i="53"/>
  <c r="L3030" i="53"/>
  <c r="M3030" i="53"/>
  <c r="P3030" i="53"/>
  <c r="Q3030" i="53"/>
  <c r="R3030" i="53"/>
  <c r="S3030" i="53"/>
  <c r="V3030" i="53"/>
  <c r="W3030" i="53"/>
  <c r="H3032" i="53"/>
  <c r="I3032" i="53"/>
  <c r="J3032" i="53"/>
  <c r="K3032" i="53"/>
  <c r="L3032" i="53"/>
  <c r="M3032" i="53"/>
  <c r="P3032" i="53"/>
  <c r="Q3032" i="53"/>
  <c r="R3032" i="53"/>
  <c r="S3032" i="53"/>
  <c r="V3032" i="53"/>
  <c r="W3032" i="53"/>
  <c r="H3036" i="53"/>
  <c r="I3036" i="53"/>
  <c r="J3036" i="53"/>
  <c r="K3036" i="53"/>
  <c r="L3036" i="53"/>
  <c r="M3036" i="53"/>
  <c r="P3036" i="53"/>
  <c r="Q3036" i="53"/>
  <c r="R3036" i="53"/>
  <c r="S3036" i="53"/>
  <c r="V3036" i="53"/>
  <c r="W3036" i="53"/>
  <c r="H3038" i="53"/>
  <c r="I3038" i="53"/>
  <c r="J3038" i="53"/>
  <c r="K3038" i="53"/>
  <c r="L3038" i="53"/>
  <c r="M3038" i="53"/>
  <c r="P3038" i="53"/>
  <c r="Q3038" i="53"/>
  <c r="R3038" i="53"/>
  <c r="S3038" i="53"/>
  <c r="V3038" i="53"/>
  <c r="W3038" i="53"/>
  <c r="S1282" i="53"/>
  <c r="P1280" i="53"/>
  <c r="P1279" i="53" s="1"/>
  <c r="P1278" i="53" s="1"/>
  <c r="R1280" i="53"/>
  <c r="R1279" i="53" s="1"/>
  <c r="R1278" i="53" s="1"/>
  <c r="V1280" i="53"/>
  <c r="V1279" i="53" s="1"/>
  <c r="V1278" i="53" s="1"/>
  <c r="L1280" i="53"/>
  <c r="L1279" i="53" s="1"/>
  <c r="L1278" i="53" s="1"/>
  <c r="M1282" i="53"/>
  <c r="H1280" i="53"/>
  <c r="H1279" i="53" s="1"/>
  <c r="H1278" i="53" s="1"/>
  <c r="J1280" i="53"/>
  <c r="J1279" i="53" s="1"/>
  <c r="J1278" i="53" s="1"/>
  <c r="I1281" i="53"/>
  <c r="I1280" i="53" s="1"/>
  <c r="I1279" i="53" s="1"/>
  <c r="I1278" i="53" s="1"/>
  <c r="K1281" i="53"/>
  <c r="K1280" i="53" s="1"/>
  <c r="K1279" i="53" s="1"/>
  <c r="K1278" i="53" s="1"/>
  <c r="M1281" i="53"/>
  <c r="Q1281" i="53"/>
  <c r="S1281" i="53"/>
  <c r="W1281" i="53"/>
  <c r="H1276" i="53"/>
  <c r="H1275" i="53" s="1"/>
  <c r="J1276" i="53"/>
  <c r="J1275" i="53" s="1"/>
  <c r="L1276" i="53"/>
  <c r="L1275" i="53" s="1"/>
  <c r="P1276" i="53"/>
  <c r="P1275" i="53" s="1"/>
  <c r="R1276" i="53"/>
  <c r="R1275" i="53" s="1"/>
  <c r="V1276" i="53"/>
  <c r="V1275" i="53" s="1"/>
  <c r="I1277" i="53"/>
  <c r="I1276" i="53" s="1"/>
  <c r="I1275" i="53" s="1"/>
  <c r="K1277" i="53"/>
  <c r="K1276" i="53" s="1"/>
  <c r="K1275" i="53" s="1"/>
  <c r="M1277" i="53"/>
  <c r="M1276" i="53" s="1"/>
  <c r="M1275" i="53" s="1"/>
  <c r="Q1277" i="53"/>
  <c r="Q1276" i="53" s="1"/>
  <c r="Q1275" i="53" s="1"/>
  <c r="S1277" i="53"/>
  <c r="S1276" i="53" s="1"/>
  <c r="S1275" i="53" s="1"/>
  <c r="W1277" i="53"/>
  <c r="W1276" i="53" s="1"/>
  <c r="W1275" i="53" s="1"/>
  <c r="W710" i="53"/>
  <c r="W709" i="53" s="1"/>
  <c r="V710" i="53"/>
  <c r="V709" i="53" s="1"/>
  <c r="S710" i="53"/>
  <c r="S709" i="53" s="1"/>
  <c r="R710" i="53"/>
  <c r="R709" i="53" s="1"/>
  <c r="Q710" i="53"/>
  <c r="Q709" i="53" s="1"/>
  <c r="P710" i="53"/>
  <c r="P709" i="53" s="1"/>
  <c r="M710" i="53"/>
  <c r="M709" i="53" s="1"/>
  <c r="L710" i="53"/>
  <c r="L709" i="53" s="1"/>
  <c r="K710" i="53"/>
  <c r="K709" i="53" s="1"/>
  <c r="J710" i="53"/>
  <c r="J709" i="53" s="1"/>
  <c r="I710" i="53"/>
  <c r="I709" i="53" s="1"/>
  <c r="H710" i="53"/>
  <c r="H709" i="53" s="1"/>
  <c r="W707" i="53"/>
  <c r="W706" i="53" s="1"/>
  <c r="V707" i="53"/>
  <c r="V706" i="53" s="1"/>
  <c r="S707" i="53"/>
  <c r="S706" i="53" s="1"/>
  <c r="R707" i="53"/>
  <c r="R706" i="53" s="1"/>
  <c r="Q707" i="53"/>
  <c r="Q706" i="53" s="1"/>
  <c r="P707" i="53"/>
  <c r="P706" i="53" s="1"/>
  <c r="M707" i="53"/>
  <c r="M706" i="53" s="1"/>
  <c r="L707" i="53"/>
  <c r="L706" i="53" s="1"/>
  <c r="K707" i="53"/>
  <c r="K706" i="53" s="1"/>
  <c r="J707" i="53"/>
  <c r="J706" i="53" s="1"/>
  <c r="I707" i="53"/>
  <c r="I706" i="53" s="1"/>
  <c r="H707" i="53"/>
  <c r="H706" i="53" s="1"/>
  <c r="W704" i="53"/>
  <c r="V704" i="53"/>
  <c r="S704" i="53"/>
  <c r="R704" i="53"/>
  <c r="Q704" i="53"/>
  <c r="P704" i="53"/>
  <c r="M704" i="53"/>
  <c r="L704" i="53"/>
  <c r="K704" i="53"/>
  <c r="J704" i="53"/>
  <c r="I704" i="53"/>
  <c r="H704" i="53"/>
  <c r="W700" i="53"/>
  <c r="V700" i="53"/>
  <c r="S700" i="53"/>
  <c r="R700" i="53"/>
  <c r="Q700" i="53"/>
  <c r="P700" i="53"/>
  <c r="M700" i="53"/>
  <c r="L700" i="53"/>
  <c r="K700" i="53"/>
  <c r="J700" i="53"/>
  <c r="I700" i="53"/>
  <c r="H700" i="53"/>
  <c r="W698" i="53"/>
  <c r="V698" i="53"/>
  <c r="S698" i="53"/>
  <c r="R698" i="53"/>
  <c r="Q698" i="53"/>
  <c r="P698" i="53"/>
  <c r="M698" i="53"/>
  <c r="L698" i="53"/>
  <c r="K698" i="53"/>
  <c r="J698" i="53"/>
  <c r="I698" i="53"/>
  <c r="H698" i="53"/>
  <c r="W695" i="53"/>
  <c r="W694" i="53" s="1"/>
  <c r="V695" i="53"/>
  <c r="S695" i="53"/>
  <c r="R695" i="53"/>
  <c r="R694" i="53" s="1"/>
  <c r="Q695" i="53"/>
  <c r="Q694" i="53" s="1"/>
  <c r="P695" i="53"/>
  <c r="P694" i="53" s="1"/>
  <c r="M695" i="53"/>
  <c r="L695" i="53"/>
  <c r="K695" i="53"/>
  <c r="J695" i="53"/>
  <c r="I695" i="53"/>
  <c r="H695" i="53"/>
  <c r="H694" i="53" s="1"/>
  <c r="W692" i="53"/>
  <c r="V692" i="53"/>
  <c r="S692" i="53"/>
  <c r="R692" i="53"/>
  <c r="Q692" i="53"/>
  <c r="P692" i="53"/>
  <c r="M692" i="53"/>
  <c r="L692" i="53"/>
  <c r="K692" i="53"/>
  <c r="J692" i="53"/>
  <c r="I692" i="53"/>
  <c r="H692" i="53"/>
  <c r="W690" i="53"/>
  <c r="V690" i="53"/>
  <c r="S690" i="53"/>
  <c r="R690" i="53"/>
  <c r="Q690" i="53"/>
  <c r="P690" i="53"/>
  <c r="M690" i="53"/>
  <c r="L690" i="53"/>
  <c r="K690" i="53"/>
  <c r="J690" i="53"/>
  <c r="I690" i="53"/>
  <c r="H690" i="53"/>
  <c r="W688" i="53"/>
  <c r="V688" i="53"/>
  <c r="S688" i="53"/>
  <c r="R688" i="53"/>
  <c r="Q688" i="53"/>
  <c r="P688" i="53"/>
  <c r="M688" i="53"/>
  <c r="L688" i="53"/>
  <c r="K688" i="53"/>
  <c r="J688" i="53"/>
  <c r="I688" i="53"/>
  <c r="H688" i="53"/>
  <c r="W715" i="53"/>
  <c r="V715" i="53"/>
  <c r="S715" i="53"/>
  <c r="R715" i="53"/>
  <c r="Q715" i="53"/>
  <c r="P715" i="53"/>
  <c r="M715" i="53"/>
  <c r="L715" i="53"/>
  <c r="K715" i="53"/>
  <c r="J715" i="53"/>
  <c r="I715" i="53"/>
  <c r="H715" i="53"/>
  <c r="W683" i="53"/>
  <c r="S683" i="53"/>
  <c r="Q683" i="53"/>
  <c r="M683" i="53"/>
  <c r="K683" i="53"/>
  <c r="I683" i="53"/>
  <c r="W672" i="53"/>
  <c r="W671" i="53" s="1"/>
  <c r="S672" i="53"/>
  <c r="S671" i="53" s="1"/>
  <c r="Q672" i="53"/>
  <c r="Q671" i="53" s="1"/>
  <c r="M672" i="53"/>
  <c r="M671" i="53" s="1"/>
  <c r="K672" i="53"/>
  <c r="K671" i="53" s="1"/>
  <c r="I672" i="53"/>
  <c r="I671" i="53" s="1"/>
  <c r="V671" i="53"/>
  <c r="R671" i="53"/>
  <c r="P671" i="53"/>
  <c r="L671" i="53"/>
  <c r="J671" i="53"/>
  <c r="H671" i="53"/>
  <c r="W664" i="53"/>
  <c r="S664" i="53"/>
  <c r="Q664" i="53"/>
  <c r="M664" i="53"/>
  <c r="K664" i="53"/>
  <c r="I664" i="53"/>
  <c r="W729" i="53"/>
  <c r="V729" i="53"/>
  <c r="S729" i="53"/>
  <c r="R729" i="53"/>
  <c r="Q729" i="53"/>
  <c r="P729" i="53"/>
  <c r="M729" i="53"/>
  <c r="L729" i="53"/>
  <c r="K729" i="53"/>
  <c r="J729" i="53"/>
  <c r="I729" i="53"/>
  <c r="H729" i="53"/>
  <c r="W725" i="53"/>
  <c r="V725" i="53"/>
  <c r="S725" i="53"/>
  <c r="R725" i="53"/>
  <c r="Q725" i="53"/>
  <c r="P725" i="53"/>
  <c r="M725" i="53"/>
  <c r="L725" i="53"/>
  <c r="K725" i="53"/>
  <c r="J725" i="53"/>
  <c r="I725" i="53"/>
  <c r="H725" i="53"/>
  <c r="W723" i="53"/>
  <c r="V723" i="53"/>
  <c r="S723" i="53"/>
  <c r="R723" i="53"/>
  <c r="Q723" i="53"/>
  <c r="P723" i="53"/>
  <c r="M723" i="53"/>
  <c r="L723" i="53"/>
  <c r="K723" i="53"/>
  <c r="J723" i="53"/>
  <c r="I723" i="53"/>
  <c r="H723" i="53"/>
  <c r="W720" i="53"/>
  <c r="V720" i="53"/>
  <c r="S720" i="53"/>
  <c r="R720" i="53"/>
  <c r="R719" i="53" s="1"/>
  <c r="Q720" i="53"/>
  <c r="Q719" i="53" s="1"/>
  <c r="P720" i="53"/>
  <c r="M720" i="53"/>
  <c r="L720" i="53"/>
  <c r="L719" i="53" s="1"/>
  <c r="K720" i="53"/>
  <c r="K719" i="53" s="1"/>
  <c r="J720" i="53"/>
  <c r="I720" i="53"/>
  <c r="H720" i="53"/>
  <c r="H719" i="53" s="1"/>
  <c r="W717" i="53"/>
  <c r="V717" i="53"/>
  <c r="S717" i="53"/>
  <c r="R717" i="53"/>
  <c r="Q717" i="53"/>
  <c r="P717" i="53"/>
  <c r="M717" i="53"/>
  <c r="L717" i="53"/>
  <c r="K717" i="53"/>
  <c r="J717" i="53"/>
  <c r="I717" i="53"/>
  <c r="H717" i="53"/>
  <c r="W713" i="53"/>
  <c r="V713" i="53"/>
  <c r="S713" i="53"/>
  <c r="R713" i="53"/>
  <c r="Q713" i="53"/>
  <c r="P713" i="53"/>
  <c r="M713" i="53"/>
  <c r="L713" i="53"/>
  <c r="K713" i="53"/>
  <c r="J713" i="53"/>
  <c r="I713" i="53"/>
  <c r="H713" i="53"/>
  <c r="W686" i="53"/>
  <c r="W685" i="53" s="1"/>
  <c r="S686" i="53"/>
  <c r="S685" i="53" s="1"/>
  <c r="Q686" i="53"/>
  <c r="Q685" i="53" s="1"/>
  <c r="M686" i="53"/>
  <c r="M685" i="53" s="1"/>
  <c r="K686" i="53"/>
  <c r="K685" i="53" s="1"/>
  <c r="I686" i="53"/>
  <c r="I685" i="53" s="1"/>
  <c r="V685" i="53"/>
  <c r="R685" i="53"/>
  <c r="P685" i="53"/>
  <c r="L685" i="53"/>
  <c r="J685" i="53"/>
  <c r="H685" i="53"/>
  <c r="W684" i="53"/>
  <c r="S684" i="53"/>
  <c r="Q684" i="53"/>
  <c r="M684" i="53"/>
  <c r="K684" i="53"/>
  <c r="I684" i="53"/>
  <c r="W682" i="53"/>
  <c r="S682" i="53"/>
  <c r="Q682" i="53"/>
  <c r="M682" i="53"/>
  <c r="K682" i="53"/>
  <c r="I682" i="53"/>
  <c r="V681" i="53"/>
  <c r="R681" i="53"/>
  <c r="P681" i="53"/>
  <c r="L681" i="53"/>
  <c r="J681" i="53"/>
  <c r="H681" i="53"/>
  <c r="W680" i="53"/>
  <c r="W679" i="53" s="1"/>
  <c r="S680" i="53"/>
  <c r="S679" i="53" s="1"/>
  <c r="Q680" i="53"/>
  <c r="Q679" i="53" s="1"/>
  <c r="M680" i="53"/>
  <c r="M679" i="53" s="1"/>
  <c r="K680" i="53"/>
  <c r="K679" i="53" s="1"/>
  <c r="I680" i="53"/>
  <c r="I679" i="53" s="1"/>
  <c r="V679" i="53"/>
  <c r="R679" i="53"/>
  <c r="P679" i="53"/>
  <c r="L679" i="53"/>
  <c r="J679" i="53"/>
  <c r="H679" i="53"/>
  <c r="W678" i="53"/>
  <c r="S678" i="53"/>
  <c r="Q678" i="53"/>
  <c r="M678" i="53"/>
  <c r="K678" i="53"/>
  <c r="I678" i="53"/>
  <c r="W677" i="53"/>
  <c r="S677" i="53"/>
  <c r="Q677" i="53"/>
  <c r="Q676" i="53" s="1"/>
  <c r="M677" i="53"/>
  <c r="K677" i="53"/>
  <c r="I677" i="53"/>
  <c r="V676" i="53"/>
  <c r="R676" i="53"/>
  <c r="P676" i="53"/>
  <c r="L676" i="53"/>
  <c r="J676" i="53"/>
  <c r="H676" i="53"/>
  <c r="W674" i="53"/>
  <c r="S674" i="53"/>
  <c r="S673" i="53" s="1"/>
  <c r="Q674" i="53"/>
  <c r="Q673" i="53" s="1"/>
  <c r="M674" i="53"/>
  <c r="M673" i="53" s="1"/>
  <c r="K674" i="53"/>
  <c r="K673" i="53" s="1"/>
  <c r="I674" i="53"/>
  <c r="I673" i="53" s="1"/>
  <c r="W673" i="53"/>
  <c r="V673" i="53"/>
  <c r="R673" i="53"/>
  <c r="P673" i="53"/>
  <c r="L673" i="53"/>
  <c r="J673" i="53"/>
  <c r="H673" i="53"/>
  <c r="W670" i="53"/>
  <c r="W669" i="53" s="1"/>
  <c r="S670" i="53"/>
  <c r="S669" i="53" s="1"/>
  <c r="Q670" i="53"/>
  <c r="Q669" i="53" s="1"/>
  <c r="M670" i="53"/>
  <c r="M669" i="53" s="1"/>
  <c r="K670" i="53"/>
  <c r="K669" i="53" s="1"/>
  <c r="I670" i="53"/>
  <c r="I669" i="53" s="1"/>
  <c r="V669" i="53"/>
  <c r="R669" i="53"/>
  <c r="P669" i="53"/>
  <c r="L669" i="53"/>
  <c r="J669" i="53"/>
  <c r="H669" i="53"/>
  <c r="W667" i="53"/>
  <c r="W666" i="53" s="1"/>
  <c r="S667" i="53"/>
  <c r="S666" i="53" s="1"/>
  <c r="Q667" i="53"/>
  <c r="Q666" i="53" s="1"/>
  <c r="M667" i="53"/>
  <c r="M666" i="53" s="1"/>
  <c r="K667" i="53"/>
  <c r="K666" i="53" s="1"/>
  <c r="I667" i="53"/>
  <c r="I666" i="53" s="1"/>
  <c r="V666" i="53"/>
  <c r="R666" i="53"/>
  <c r="P666" i="53"/>
  <c r="L666" i="53"/>
  <c r="J666" i="53"/>
  <c r="H666" i="53"/>
  <c r="W665" i="53"/>
  <c r="S665" i="53"/>
  <c r="Q665" i="53"/>
  <c r="M665" i="53"/>
  <c r="K665" i="53"/>
  <c r="I665" i="53"/>
  <c r="W663" i="53"/>
  <c r="S663" i="53"/>
  <c r="Q663" i="53"/>
  <c r="M663" i="53"/>
  <c r="K663" i="53"/>
  <c r="I663" i="53"/>
  <c r="V662" i="53"/>
  <c r="R662" i="53"/>
  <c r="P662" i="53"/>
  <c r="L662" i="53"/>
  <c r="J662" i="53"/>
  <c r="H662" i="53"/>
  <c r="W661" i="53"/>
  <c r="W660" i="53" s="1"/>
  <c r="S661" i="53"/>
  <c r="S660" i="53" s="1"/>
  <c r="Q661" i="53"/>
  <c r="Q660" i="53" s="1"/>
  <c r="M661" i="53"/>
  <c r="M660" i="53" s="1"/>
  <c r="K661" i="53"/>
  <c r="K660" i="53" s="1"/>
  <c r="I661" i="53"/>
  <c r="I660" i="53" s="1"/>
  <c r="V660" i="53"/>
  <c r="R660" i="53"/>
  <c r="P660" i="53"/>
  <c r="L660" i="53"/>
  <c r="J660" i="53"/>
  <c r="H660" i="53"/>
  <c r="W659" i="53"/>
  <c r="S659" i="53"/>
  <c r="Q659" i="53"/>
  <c r="M659" i="53"/>
  <c r="K659" i="53"/>
  <c r="I659" i="53"/>
  <c r="W658" i="53"/>
  <c r="S658" i="53"/>
  <c r="S657" i="53" s="1"/>
  <c r="Q658" i="53"/>
  <c r="M658" i="53"/>
  <c r="M657" i="53" s="1"/>
  <c r="K658" i="53"/>
  <c r="K657" i="53" s="1"/>
  <c r="I658" i="53"/>
  <c r="V657" i="53"/>
  <c r="R657" i="53"/>
  <c r="P657" i="53"/>
  <c r="L657" i="53"/>
  <c r="J657" i="53"/>
  <c r="H657" i="53"/>
  <c r="V331" i="53"/>
  <c r="W653" i="53"/>
  <c r="V653" i="53"/>
  <c r="S653" i="53"/>
  <c r="R653" i="53"/>
  <c r="Q653" i="53"/>
  <c r="P653" i="53"/>
  <c r="M653" i="53"/>
  <c r="L653" i="53"/>
  <c r="K653" i="53"/>
  <c r="J653" i="53"/>
  <c r="I653" i="53"/>
  <c r="H653" i="53"/>
  <c r="W650" i="53"/>
  <c r="W649" i="53" s="1"/>
  <c r="V650" i="53"/>
  <c r="S650" i="53"/>
  <c r="S649" i="53" s="1"/>
  <c r="R650" i="53"/>
  <c r="Q650" i="53"/>
  <c r="P650" i="53"/>
  <c r="M650" i="53"/>
  <c r="L650" i="53"/>
  <c r="K650" i="53"/>
  <c r="K649" i="53" s="1"/>
  <c r="J650" i="53"/>
  <c r="I650" i="53"/>
  <c r="I649" i="53" s="1"/>
  <c r="H650" i="53"/>
  <c r="W647" i="53"/>
  <c r="W646" i="53" s="1"/>
  <c r="V647" i="53"/>
  <c r="V646" i="53" s="1"/>
  <c r="S647" i="53"/>
  <c r="S646" i="53" s="1"/>
  <c r="R647" i="53"/>
  <c r="R646" i="53" s="1"/>
  <c r="Q647" i="53"/>
  <c r="Q646" i="53" s="1"/>
  <c r="P647" i="53"/>
  <c r="P646" i="53" s="1"/>
  <c r="M647" i="53"/>
  <c r="M646" i="53" s="1"/>
  <c r="L647" i="53"/>
  <c r="L646" i="53" s="1"/>
  <c r="K647" i="53"/>
  <c r="K646" i="53" s="1"/>
  <c r="J647" i="53"/>
  <c r="J646" i="53" s="1"/>
  <c r="I647" i="53"/>
  <c r="I646" i="53" s="1"/>
  <c r="H647" i="53"/>
  <c r="H646" i="53" s="1"/>
  <c r="W644" i="53"/>
  <c r="V644" i="53"/>
  <c r="S644" i="53"/>
  <c r="R644" i="53"/>
  <c r="Q644" i="53"/>
  <c r="P644" i="53"/>
  <c r="M644" i="53"/>
  <c r="L644" i="53"/>
  <c r="K644" i="53"/>
  <c r="J644" i="53"/>
  <c r="I644" i="53"/>
  <c r="H644" i="53"/>
  <c r="W640" i="53"/>
  <c r="V640" i="53"/>
  <c r="S640" i="53"/>
  <c r="R640" i="53"/>
  <c r="Q640" i="53"/>
  <c r="P640" i="53"/>
  <c r="M640" i="53"/>
  <c r="L640" i="53"/>
  <c r="K640" i="53"/>
  <c r="J640" i="53"/>
  <c r="I640" i="53"/>
  <c r="H640" i="53"/>
  <c r="I635" i="53"/>
  <c r="J635" i="53"/>
  <c r="K635" i="53"/>
  <c r="L635" i="53"/>
  <c r="M635" i="53"/>
  <c r="P635" i="53"/>
  <c r="Q635" i="53"/>
  <c r="R635" i="53"/>
  <c r="S635" i="53"/>
  <c r="V635" i="53"/>
  <c r="W635" i="53"/>
  <c r="H635" i="53"/>
  <c r="W598" i="53"/>
  <c r="W597" i="53" s="1"/>
  <c r="S598" i="53"/>
  <c r="S597" i="53" s="1"/>
  <c r="Q598" i="53"/>
  <c r="Q597" i="53" s="1"/>
  <c r="M598" i="53"/>
  <c r="M597" i="53" s="1"/>
  <c r="K598" i="53"/>
  <c r="K597" i="53" s="1"/>
  <c r="I598" i="53"/>
  <c r="I597" i="53" s="1"/>
  <c r="V597" i="53"/>
  <c r="R597" i="53"/>
  <c r="P597" i="53"/>
  <c r="L597" i="53"/>
  <c r="J597" i="53"/>
  <c r="H597" i="53"/>
  <c r="W596" i="53"/>
  <c r="S596" i="53"/>
  <c r="Q596" i="53"/>
  <c r="M596" i="53"/>
  <c r="K596" i="53"/>
  <c r="I596" i="53"/>
  <c r="W595" i="53"/>
  <c r="S595" i="53"/>
  <c r="Q595" i="53"/>
  <c r="M595" i="53"/>
  <c r="K595" i="53"/>
  <c r="I595" i="53"/>
  <c r="V594" i="53"/>
  <c r="R594" i="53"/>
  <c r="P594" i="53"/>
  <c r="L594" i="53"/>
  <c r="J594" i="53"/>
  <c r="H594" i="53"/>
  <c r="W592" i="53"/>
  <c r="W591" i="53" s="1"/>
  <c r="W590" i="53" s="1"/>
  <c r="S592" i="53"/>
  <c r="S591" i="53" s="1"/>
  <c r="S590" i="53" s="1"/>
  <c r="Q592" i="53"/>
  <c r="Q591" i="53" s="1"/>
  <c r="Q590" i="53" s="1"/>
  <c r="M592" i="53"/>
  <c r="M591" i="53" s="1"/>
  <c r="M590" i="53" s="1"/>
  <c r="K592" i="53"/>
  <c r="K591" i="53" s="1"/>
  <c r="K590" i="53" s="1"/>
  <c r="I592" i="53"/>
  <c r="I591" i="53" s="1"/>
  <c r="I590" i="53" s="1"/>
  <c r="V591" i="53"/>
  <c r="V590" i="53" s="1"/>
  <c r="R591" i="53"/>
  <c r="R590" i="53" s="1"/>
  <c r="P591" i="53"/>
  <c r="P590" i="53" s="1"/>
  <c r="L591" i="53"/>
  <c r="L590" i="53" s="1"/>
  <c r="J591" i="53"/>
  <c r="J590" i="53" s="1"/>
  <c r="H591" i="53"/>
  <c r="H590" i="53" s="1"/>
  <c r="W589" i="53"/>
  <c r="W588" i="53" s="1"/>
  <c r="S589" i="53"/>
  <c r="S588" i="53" s="1"/>
  <c r="Q589" i="53"/>
  <c r="Q588" i="53" s="1"/>
  <c r="M589" i="53"/>
  <c r="M588" i="53" s="1"/>
  <c r="K589" i="53"/>
  <c r="K588" i="53" s="1"/>
  <c r="I589" i="53"/>
  <c r="I588" i="53" s="1"/>
  <c r="V588" i="53"/>
  <c r="R588" i="53"/>
  <c r="P588" i="53"/>
  <c r="L588" i="53"/>
  <c r="J588" i="53"/>
  <c r="H588" i="53"/>
  <c r="W587" i="53"/>
  <c r="S587" i="53"/>
  <c r="Q587" i="53"/>
  <c r="M587" i="53"/>
  <c r="K587" i="53"/>
  <c r="I587" i="53"/>
  <c r="W586" i="53"/>
  <c r="S586" i="53"/>
  <c r="Q586" i="53"/>
  <c r="M586" i="53"/>
  <c r="K586" i="53"/>
  <c r="I586" i="53"/>
  <c r="W585" i="53"/>
  <c r="S585" i="53"/>
  <c r="Q585" i="53"/>
  <c r="M585" i="53"/>
  <c r="K585" i="53"/>
  <c r="I585" i="53"/>
  <c r="V584" i="53"/>
  <c r="R584" i="53"/>
  <c r="P584" i="53"/>
  <c r="L584" i="53"/>
  <c r="J584" i="53"/>
  <c r="H584" i="53"/>
  <c r="J579" i="53"/>
  <c r="L579" i="53"/>
  <c r="P579" i="53"/>
  <c r="R579" i="53"/>
  <c r="V579" i="53"/>
  <c r="H579" i="53"/>
  <c r="W581" i="53"/>
  <c r="S581" i="53"/>
  <c r="Q581" i="53"/>
  <c r="M581" i="53"/>
  <c r="K581" i="53"/>
  <c r="I581" i="53"/>
  <c r="W570" i="53"/>
  <c r="W569" i="53" s="1"/>
  <c r="W568" i="53"/>
  <c r="W567" i="53"/>
  <c r="S570" i="53"/>
  <c r="S569" i="53" s="1"/>
  <c r="S568" i="53"/>
  <c r="S567" i="53"/>
  <c r="Q570" i="53"/>
  <c r="Q569" i="53" s="1"/>
  <c r="Q568" i="53"/>
  <c r="Q567" i="53"/>
  <c r="M570" i="53"/>
  <c r="M569" i="53" s="1"/>
  <c r="M568" i="53"/>
  <c r="M567" i="53"/>
  <c r="K570" i="53"/>
  <c r="K569" i="53" s="1"/>
  <c r="K568" i="53"/>
  <c r="K567" i="53"/>
  <c r="I570" i="53"/>
  <c r="I569" i="53" s="1"/>
  <c r="I568" i="53"/>
  <c r="I567" i="53"/>
  <c r="J569" i="53"/>
  <c r="L569" i="53"/>
  <c r="P569" i="53"/>
  <c r="R569" i="53"/>
  <c r="V569" i="53"/>
  <c r="H569" i="53"/>
  <c r="J566" i="53"/>
  <c r="L566" i="53"/>
  <c r="P566" i="53"/>
  <c r="R566" i="53"/>
  <c r="V566" i="53"/>
  <c r="H566" i="53"/>
  <c r="H565" i="53" s="1"/>
  <c r="W564" i="53"/>
  <c r="W563" i="53" s="1"/>
  <c r="W562" i="53" s="1"/>
  <c r="S564" i="53"/>
  <c r="S563" i="53" s="1"/>
  <c r="S562" i="53" s="1"/>
  <c r="Q564" i="53"/>
  <c r="Q563" i="53" s="1"/>
  <c r="Q562" i="53" s="1"/>
  <c r="M564" i="53"/>
  <c r="M563" i="53" s="1"/>
  <c r="M562" i="53" s="1"/>
  <c r="K564" i="53"/>
  <c r="K563" i="53" s="1"/>
  <c r="K562" i="53" s="1"/>
  <c r="I564" i="53"/>
  <c r="I563" i="53" s="1"/>
  <c r="I562" i="53" s="1"/>
  <c r="J563" i="53"/>
  <c r="J562" i="53" s="1"/>
  <c r="L563" i="53"/>
  <c r="L562" i="53" s="1"/>
  <c r="P563" i="53"/>
  <c r="P562" i="53" s="1"/>
  <c r="R563" i="53"/>
  <c r="R562" i="53" s="1"/>
  <c r="V563" i="53"/>
  <c r="V562" i="53" s="1"/>
  <c r="H563" i="53"/>
  <c r="H562" i="53" s="1"/>
  <c r="W561" i="53"/>
  <c r="W560" i="53" s="1"/>
  <c r="S561" i="53"/>
  <c r="S560" i="53" s="1"/>
  <c r="Q561" i="53"/>
  <c r="Q560" i="53" s="1"/>
  <c r="M561" i="53"/>
  <c r="M560" i="53" s="1"/>
  <c r="K561" i="53"/>
  <c r="K560" i="53" s="1"/>
  <c r="I561" i="53"/>
  <c r="I560" i="53" s="1"/>
  <c r="V560" i="53"/>
  <c r="R560" i="53"/>
  <c r="P560" i="53"/>
  <c r="L560" i="53"/>
  <c r="J560" i="53"/>
  <c r="H560" i="53"/>
  <c r="W559" i="53"/>
  <c r="W558" i="53"/>
  <c r="W557" i="53"/>
  <c r="S559" i="53"/>
  <c r="S558" i="53"/>
  <c r="S557" i="53"/>
  <c r="Q559" i="53"/>
  <c r="Q558" i="53"/>
  <c r="Q557" i="53"/>
  <c r="M559" i="53"/>
  <c r="M558" i="53"/>
  <c r="M557" i="53"/>
  <c r="K559" i="53"/>
  <c r="K558" i="53"/>
  <c r="K557" i="53"/>
  <c r="I559" i="53"/>
  <c r="I558" i="53"/>
  <c r="I557" i="53"/>
  <c r="J556" i="53"/>
  <c r="L556" i="53"/>
  <c r="P556" i="53"/>
  <c r="R556" i="53"/>
  <c r="V556" i="53"/>
  <c r="H556" i="53"/>
  <c r="J551" i="53"/>
  <c r="L551" i="53"/>
  <c r="P551" i="53"/>
  <c r="R551" i="53"/>
  <c r="V551" i="53"/>
  <c r="H551" i="53"/>
  <c r="W553" i="53"/>
  <c r="S553" i="53"/>
  <c r="Q553" i="53"/>
  <c r="M553" i="53"/>
  <c r="K553" i="53"/>
  <c r="I553" i="53"/>
  <c r="K1801" i="53"/>
  <c r="I1801" i="53"/>
  <c r="W420" i="53"/>
  <c r="W419" i="53" s="1"/>
  <c r="W418" i="53" s="1"/>
  <c r="W417" i="53" s="1"/>
  <c r="S420" i="53"/>
  <c r="S419" i="53" s="1"/>
  <c r="S418" i="53" s="1"/>
  <c r="S417" i="53" s="1"/>
  <c r="Q420" i="53"/>
  <c r="Q419" i="53" s="1"/>
  <c r="Q418" i="53" s="1"/>
  <c r="Q417" i="53" s="1"/>
  <c r="M420" i="53"/>
  <c r="M419" i="53" s="1"/>
  <c r="M418" i="53" s="1"/>
  <c r="M417" i="53" s="1"/>
  <c r="K420" i="53"/>
  <c r="K419" i="53" s="1"/>
  <c r="K418" i="53" s="1"/>
  <c r="K417" i="53" s="1"/>
  <c r="I420" i="53"/>
  <c r="I419" i="53" s="1"/>
  <c r="I418" i="53" s="1"/>
  <c r="I417" i="53" s="1"/>
  <c r="V419" i="53"/>
  <c r="V418" i="53" s="1"/>
  <c r="V417" i="53" s="1"/>
  <c r="R419" i="53"/>
  <c r="R418" i="53" s="1"/>
  <c r="R417" i="53" s="1"/>
  <c r="P419" i="53"/>
  <c r="P418" i="53" s="1"/>
  <c r="P417" i="53" s="1"/>
  <c r="L419" i="53"/>
  <c r="L418" i="53" s="1"/>
  <c r="L417" i="53" s="1"/>
  <c r="J419" i="53"/>
  <c r="J418" i="53" s="1"/>
  <c r="J417" i="53" s="1"/>
  <c r="H419" i="53"/>
  <c r="H418" i="53" s="1"/>
  <c r="H417" i="53" s="1"/>
  <c r="W3539" i="53"/>
  <c r="W3538" i="53"/>
  <c r="S3539" i="53"/>
  <c r="S3538" i="53"/>
  <c r="Q3539" i="53"/>
  <c r="Q3538" i="53"/>
  <c r="M3539" i="53"/>
  <c r="M3538" i="53"/>
  <c r="K3539" i="53"/>
  <c r="K3538" i="53"/>
  <c r="W3536" i="53"/>
  <c r="W3535" i="53" s="1"/>
  <c r="S3536" i="53"/>
  <c r="S3535" i="53" s="1"/>
  <c r="Q3536" i="53"/>
  <c r="Q3535" i="53" s="1"/>
  <c r="M3536" i="53"/>
  <c r="M3535" i="53" s="1"/>
  <c r="K3536" i="53"/>
  <c r="K3535" i="53" s="1"/>
  <c r="I3539" i="53"/>
  <c r="I3538" i="53"/>
  <c r="I3536" i="53"/>
  <c r="I3535" i="53" s="1"/>
  <c r="J3535" i="53"/>
  <c r="L3535" i="53"/>
  <c r="P3535" i="53"/>
  <c r="R3535" i="53"/>
  <c r="V3535" i="53"/>
  <c r="J3537" i="53"/>
  <c r="L3537" i="53"/>
  <c r="P3537" i="53"/>
  <c r="R3537" i="53"/>
  <c r="V3537" i="53"/>
  <c r="H3537" i="53"/>
  <c r="H3535" i="53"/>
  <c r="W3533" i="53"/>
  <c r="W3532" i="53"/>
  <c r="W3531" i="53"/>
  <c r="S3533" i="53"/>
  <c r="S3532" i="53"/>
  <c r="S3531" i="53"/>
  <c r="Q3533" i="53"/>
  <c r="Q3532" i="53"/>
  <c r="Q3531" i="53"/>
  <c r="M3533" i="53"/>
  <c r="M3532" i="53"/>
  <c r="M3531" i="53"/>
  <c r="K3533" i="53"/>
  <c r="K3532" i="53"/>
  <c r="K3531" i="53"/>
  <c r="I3532" i="53"/>
  <c r="I3533" i="53"/>
  <c r="I3531" i="53"/>
  <c r="J3530" i="53"/>
  <c r="J3529" i="53" s="1"/>
  <c r="L3530" i="53"/>
  <c r="L3529" i="53" s="1"/>
  <c r="P3530" i="53"/>
  <c r="P3529" i="53" s="1"/>
  <c r="R3530" i="53"/>
  <c r="R3529" i="53" s="1"/>
  <c r="V3530" i="53"/>
  <c r="V3529" i="53" s="1"/>
  <c r="H3530" i="53"/>
  <c r="H3529" i="53" s="1"/>
  <c r="K842" i="53"/>
  <c r="K841" i="53" s="1"/>
  <c r="I842" i="53"/>
  <c r="I841" i="53" s="1"/>
  <c r="W842" i="53"/>
  <c r="W841" i="53" s="1"/>
  <c r="S842" i="53"/>
  <c r="S841" i="53" s="1"/>
  <c r="Q842" i="53"/>
  <c r="Q841" i="53" s="1"/>
  <c r="L3701" i="53"/>
  <c r="L3700" i="53" s="1"/>
  <c r="M842" i="53"/>
  <c r="M841" i="53" s="1"/>
  <c r="H3694" i="53"/>
  <c r="I3694" i="53"/>
  <c r="J3694" i="53"/>
  <c r="K3694" i="53"/>
  <c r="L3694" i="53"/>
  <c r="M3694" i="53"/>
  <c r="P3694" i="53"/>
  <c r="Q3694" i="53"/>
  <c r="R3694" i="53"/>
  <c r="S3694" i="53"/>
  <c r="V3694" i="53"/>
  <c r="W3694" i="53"/>
  <c r="H3696" i="53"/>
  <c r="I3696" i="53"/>
  <c r="J3696" i="53"/>
  <c r="K3696" i="53"/>
  <c r="L3696" i="53"/>
  <c r="M3696" i="53"/>
  <c r="P3696" i="53"/>
  <c r="Q3696" i="53"/>
  <c r="R3696" i="53"/>
  <c r="S3696" i="53"/>
  <c r="V3696" i="53"/>
  <c r="W3696" i="53"/>
  <c r="H3698" i="53"/>
  <c r="I3698" i="53"/>
  <c r="J3698" i="53"/>
  <c r="K3698" i="53"/>
  <c r="L3698" i="53"/>
  <c r="M3698" i="53"/>
  <c r="P3698" i="53"/>
  <c r="Q3698" i="53"/>
  <c r="R3698" i="53"/>
  <c r="S3698" i="53"/>
  <c r="V3698" i="53"/>
  <c r="W3698" i="53"/>
  <c r="H3701" i="53"/>
  <c r="H3700" i="53" s="1"/>
  <c r="I3701" i="53"/>
  <c r="I3700" i="53" s="1"/>
  <c r="J3701" i="53"/>
  <c r="J3700" i="53" s="1"/>
  <c r="K3701" i="53"/>
  <c r="K3700" i="53" s="1"/>
  <c r="M3701" i="53"/>
  <c r="M3700" i="53" s="1"/>
  <c r="P3701" i="53"/>
  <c r="P3700" i="53" s="1"/>
  <c r="Q3701" i="53"/>
  <c r="Q3700" i="53" s="1"/>
  <c r="R3701" i="53"/>
  <c r="R3700" i="53" s="1"/>
  <c r="S3701" i="53"/>
  <c r="S3700" i="53" s="1"/>
  <c r="V3701" i="53"/>
  <c r="V3700" i="53" s="1"/>
  <c r="W3701" i="53"/>
  <c r="W3700" i="53" s="1"/>
  <c r="H3704" i="53"/>
  <c r="I3704" i="53"/>
  <c r="J3704" i="53"/>
  <c r="K3704" i="53"/>
  <c r="L3704" i="53"/>
  <c r="M3704" i="53"/>
  <c r="P3704" i="53"/>
  <c r="Q3704" i="53"/>
  <c r="R3704" i="53"/>
  <c r="S3704" i="53"/>
  <c r="V3704" i="53"/>
  <c r="W3704" i="53"/>
  <c r="H3706" i="53"/>
  <c r="I3706" i="53"/>
  <c r="J3706" i="53"/>
  <c r="K3706" i="53"/>
  <c r="L3706" i="53"/>
  <c r="M3706" i="53"/>
  <c r="P3706" i="53"/>
  <c r="Q3706" i="53"/>
  <c r="R3706" i="53"/>
  <c r="S3706" i="53"/>
  <c r="V3706" i="53"/>
  <c r="W3706" i="53"/>
  <c r="H3708" i="53"/>
  <c r="I3708" i="53"/>
  <c r="J3708" i="53"/>
  <c r="K3708" i="53"/>
  <c r="L3708" i="53"/>
  <c r="M3708" i="53"/>
  <c r="P3708" i="53"/>
  <c r="Q3708" i="53"/>
  <c r="R3708" i="53"/>
  <c r="S3708" i="53"/>
  <c r="V3708" i="53"/>
  <c r="W3708" i="53"/>
  <c r="H3711" i="53"/>
  <c r="H3710" i="53" s="1"/>
  <c r="I3711" i="53"/>
  <c r="I3710" i="53" s="1"/>
  <c r="J3711" i="53"/>
  <c r="J3710" i="53" s="1"/>
  <c r="K3711" i="53"/>
  <c r="K3710" i="53" s="1"/>
  <c r="L3711" i="53"/>
  <c r="L3710" i="53" s="1"/>
  <c r="M3711" i="53"/>
  <c r="M3710" i="53" s="1"/>
  <c r="P3711" i="53"/>
  <c r="P3710" i="53" s="1"/>
  <c r="Q3711" i="53"/>
  <c r="Q3710" i="53" s="1"/>
  <c r="R3711" i="53"/>
  <c r="R3710" i="53" s="1"/>
  <c r="S3711" i="53"/>
  <c r="S3710" i="53" s="1"/>
  <c r="V3711" i="53"/>
  <c r="V3710" i="53" s="1"/>
  <c r="W3711" i="53"/>
  <c r="W3710" i="53" s="1"/>
  <c r="V825" i="53"/>
  <c r="R825" i="53"/>
  <c r="P825" i="53"/>
  <c r="L825" i="53"/>
  <c r="J825" i="53"/>
  <c r="W831" i="53"/>
  <c r="S831" i="53"/>
  <c r="Q831" i="53"/>
  <c r="M831" i="53"/>
  <c r="K831" i="53"/>
  <c r="I831" i="53"/>
  <c r="H825" i="53"/>
  <c r="H3651" i="53"/>
  <c r="I3651" i="53"/>
  <c r="J3651" i="53"/>
  <c r="K3651" i="53"/>
  <c r="L3651" i="53"/>
  <c r="M3651" i="53"/>
  <c r="P3651" i="53"/>
  <c r="Q3651" i="53"/>
  <c r="R3651" i="53"/>
  <c r="S3651" i="53"/>
  <c r="V3651" i="53"/>
  <c r="W3651" i="53"/>
  <c r="H3653" i="53"/>
  <c r="I3653" i="53"/>
  <c r="J3653" i="53"/>
  <c r="K3653" i="53"/>
  <c r="L3653" i="53"/>
  <c r="M3653" i="53"/>
  <c r="P3653" i="53"/>
  <c r="Q3653" i="53"/>
  <c r="R3653" i="53"/>
  <c r="S3653" i="53"/>
  <c r="V3653" i="53"/>
  <c r="W3653" i="53"/>
  <c r="H3655" i="53"/>
  <c r="I3655" i="53"/>
  <c r="J3655" i="53"/>
  <c r="K3655" i="53"/>
  <c r="L3655" i="53"/>
  <c r="M3655" i="53"/>
  <c r="P3655" i="53"/>
  <c r="Q3655" i="53"/>
  <c r="R3655" i="53"/>
  <c r="S3655" i="53"/>
  <c r="V3655" i="53"/>
  <c r="W3655" i="53"/>
  <c r="H3658" i="53"/>
  <c r="I3658" i="53"/>
  <c r="J3658" i="53"/>
  <c r="K3658" i="53"/>
  <c r="L3658" i="53"/>
  <c r="M3658" i="53"/>
  <c r="P3658" i="53"/>
  <c r="Q3658" i="53"/>
  <c r="R3658" i="53"/>
  <c r="S3658" i="53"/>
  <c r="V3658" i="53"/>
  <c r="W3658" i="53"/>
  <c r="H3661" i="53"/>
  <c r="I3661" i="53"/>
  <c r="J3661" i="53"/>
  <c r="K3661" i="53"/>
  <c r="L3661" i="53"/>
  <c r="M3661" i="53"/>
  <c r="P3661" i="53"/>
  <c r="Q3661" i="53"/>
  <c r="R3661" i="53"/>
  <c r="S3661" i="53"/>
  <c r="V3661" i="53"/>
  <c r="W3661" i="53"/>
  <c r="H3663" i="53"/>
  <c r="I3663" i="53"/>
  <c r="J3663" i="53"/>
  <c r="K3663" i="53"/>
  <c r="L3663" i="53"/>
  <c r="M3663" i="53"/>
  <c r="P3663" i="53"/>
  <c r="Q3663" i="53"/>
  <c r="R3663" i="53"/>
  <c r="S3663" i="53"/>
  <c r="V3663" i="53"/>
  <c r="W3663" i="53"/>
  <c r="H3666" i="53"/>
  <c r="I3666" i="53"/>
  <c r="J3666" i="53"/>
  <c r="K3666" i="53"/>
  <c r="L3666" i="53"/>
  <c r="M3666" i="53"/>
  <c r="P3666" i="53"/>
  <c r="Q3666" i="53"/>
  <c r="R3666" i="53"/>
  <c r="S3666" i="53"/>
  <c r="V3666" i="53"/>
  <c r="W3666" i="53"/>
  <c r="H3669" i="53"/>
  <c r="H3668" i="53" s="1"/>
  <c r="I3669" i="53"/>
  <c r="I3668" i="53" s="1"/>
  <c r="J3669" i="53"/>
  <c r="J3668" i="53" s="1"/>
  <c r="K3669" i="53"/>
  <c r="K3668" i="53" s="1"/>
  <c r="L3669" i="53"/>
  <c r="L3668" i="53" s="1"/>
  <c r="M3669" i="53"/>
  <c r="M3668" i="53" s="1"/>
  <c r="P3669" i="53"/>
  <c r="P3668" i="53" s="1"/>
  <c r="Q3669" i="53"/>
  <c r="Q3668" i="53" s="1"/>
  <c r="R3669" i="53"/>
  <c r="R3668" i="53" s="1"/>
  <c r="S3669" i="53"/>
  <c r="S3668" i="53" s="1"/>
  <c r="V3669" i="53"/>
  <c r="V3668" i="53" s="1"/>
  <c r="W3669" i="53"/>
  <c r="W3668" i="53" s="1"/>
  <c r="H3672" i="53"/>
  <c r="I3672" i="53"/>
  <c r="J3672" i="53"/>
  <c r="K3672" i="53"/>
  <c r="L3672" i="53"/>
  <c r="M3672" i="53"/>
  <c r="P3672" i="53"/>
  <c r="Q3672" i="53"/>
  <c r="R3672" i="53"/>
  <c r="S3672" i="53"/>
  <c r="V3672" i="53"/>
  <c r="W3672" i="53"/>
  <c r="H3674" i="53"/>
  <c r="I3674" i="53"/>
  <c r="J3674" i="53"/>
  <c r="K3674" i="53"/>
  <c r="L3674" i="53"/>
  <c r="M3674" i="53"/>
  <c r="P3674" i="53"/>
  <c r="Q3674" i="53"/>
  <c r="R3674" i="53"/>
  <c r="S3674" i="53"/>
  <c r="V3674" i="53"/>
  <c r="W3674" i="53"/>
  <c r="H3676" i="53"/>
  <c r="I3676" i="53"/>
  <c r="J3676" i="53"/>
  <c r="K3676" i="53"/>
  <c r="L3676" i="53"/>
  <c r="M3676" i="53"/>
  <c r="P3676" i="53"/>
  <c r="Q3676" i="53"/>
  <c r="R3676" i="53"/>
  <c r="S3676" i="53"/>
  <c r="V3676" i="53"/>
  <c r="W3676" i="53"/>
  <c r="H3679" i="53"/>
  <c r="I3679" i="53"/>
  <c r="J3679" i="53"/>
  <c r="K3679" i="53"/>
  <c r="L3679" i="53"/>
  <c r="M3679" i="53"/>
  <c r="P3679" i="53"/>
  <c r="Q3679" i="53"/>
  <c r="R3679" i="53"/>
  <c r="S3679" i="53"/>
  <c r="V3679" i="53"/>
  <c r="W3679" i="53"/>
  <c r="H3682" i="53"/>
  <c r="I3682" i="53"/>
  <c r="J3682" i="53"/>
  <c r="K3682" i="53"/>
  <c r="L3682" i="53"/>
  <c r="M3682" i="53"/>
  <c r="P3682" i="53"/>
  <c r="Q3682" i="53"/>
  <c r="R3682" i="53"/>
  <c r="S3682" i="53"/>
  <c r="V3682" i="53"/>
  <c r="W3682" i="53"/>
  <c r="H3684" i="53"/>
  <c r="I3684" i="53"/>
  <c r="J3684" i="53"/>
  <c r="K3684" i="53"/>
  <c r="L3684" i="53"/>
  <c r="M3684" i="53"/>
  <c r="P3684" i="53"/>
  <c r="Q3684" i="53"/>
  <c r="R3684" i="53"/>
  <c r="S3684" i="53"/>
  <c r="V3684" i="53"/>
  <c r="W3684" i="53"/>
  <c r="H3687" i="53"/>
  <c r="I3687" i="53"/>
  <c r="J3687" i="53"/>
  <c r="K3687" i="53"/>
  <c r="L3687" i="53"/>
  <c r="M3687" i="53"/>
  <c r="P3687" i="53"/>
  <c r="Q3687" i="53"/>
  <c r="R3687" i="53"/>
  <c r="S3687" i="53"/>
  <c r="V3687" i="53"/>
  <c r="W3687" i="53"/>
  <c r="H3690" i="53"/>
  <c r="H3689" i="53" s="1"/>
  <c r="I3690" i="53"/>
  <c r="I3689" i="53" s="1"/>
  <c r="J3690" i="53"/>
  <c r="J3689" i="53" s="1"/>
  <c r="K3690" i="53"/>
  <c r="K3689" i="53" s="1"/>
  <c r="L3690" i="53"/>
  <c r="L3689" i="53" s="1"/>
  <c r="M3690" i="53"/>
  <c r="M3689" i="53" s="1"/>
  <c r="P3690" i="53"/>
  <c r="P3689" i="53" s="1"/>
  <c r="Q3690" i="53"/>
  <c r="Q3689" i="53" s="1"/>
  <c r="R3690" i="53"/>
  <c r="R3689" i="53" s="1"/>
  <c r="S3690" i="53"/>
  <c r="S3689" i="53" s="1"/>
  <c r="V3690" i="53"/>
  <c r="V3689" i="53" s="1"/>
  <c r="W3690" i="53"/>
  <c r="W3689" i="53" s="1"/>
  <c r="I3607" i="53"/>
  <c r="J3607" i="53"/>
  <c r="K3607" i="53"/>
  <c r="L3607" i="53"/>
  <c r="M3607" i="53"/>
  <c r="P3607" i="53"/>
  <c r="Q3607" i="53"/>
  <c r="R3607" i="53"/>
  <c r="S3607" i="53"/>
  <c r="V3607" i="53"/>
  <c r="W3607" i="53"/>
  <c r="H3607" i="53"/>
  <c r="W3615" i="53"/>
  <c r="V3615" i="53"/>
  <c r="S3615" i="53"/>
  <c r="R3615" i="53"/>
  <c r="Q3615" i="53"/>
  <c r="P3615" i="53"/>
  <c r="M3615" i="53"/>
  <c r="L3615" i="53"/>
  <c r="K3615" i="53"/>
  <c r="J3615" i="53"/>
  <c r="I3615" i="53"/>
  <c r="H3615" i="53"/>
  <c r="W3613" i="53"/>
  <c r="W3612" i="53" s="1"/>
  <c r="V3613" i="53"/>
  <c r="S3613" i="53"/>
  <c r="R3613" i="53"/>
  <c r="Q3613" i="53"/>
  <c r="P3613" i="53"/>
  <c r="M3613" i="53"/>
  <c r="L3613" i="53"/>
  <c r="K3613" i="53"/>
  <c r="K3612" i="53" s="1"/>
  <c r="J3613" i="53"/>
  <c r="I3613" i="53"/>
  <c r="H3613" i="53"/>
  <c r="W3610" i="53"/>
  <c r="V3610" i="53"/>
  <c r="S3610" i="53"/>
  <c r="R3610" i="53"/>
  <c r="Q3610" i="53"/>
  <c r="P3610" i="53"/>
  <c r="M3610" i="53"/>
  <c r="L3610" i="53"/>
  <c r="K3610" i="53"/>
  <c r="J3610" i="53"/>
  <c r="I3610" i="53"/>
  <c r="H3610" i="53"/>
  <c r="W3604" i="53"/>
  <c r="V3604" i="53"/>
  <c r="S3604" i="53"/>
  <c r="R3604" i="53"/>
  <c r="Q3604" i="53"/>
  <c r="P3604" i="53"/>
  <c r="M3604" i="53"/>
  <c r="L3604" i="53"/>
  <c r="K3604" i="53"/>
  <c r="J3604" i="53"/>
  <c r="I3604" i="53"/>
  <c r="H3604" i="53"/>
  <c r="W3602" i="53"/>
  <c r="V3602" i="53"/>
  <c r="S3602" i="53"/>
  <c r="R3602" i="53"/>
  <c r="R3601" i="53" s="1"/>
  <c r="Q3602" i="53"/>
  <c r="P3602" i="53"/>
  <c r="M3602" i="53"/>
  <c r="L3602" i="53"/>
  <c r="K3602" i="53"/>
  <c r="J3602" i="53"/>
  <c r="I3602" i="53"/>
  <c r="H3602" i="53"/>
  <c r="H3601" i="53" s="1"/>
  <c r="I3590" i="53"/>
  <c r="J3590" i="53"/>
  <c r="K3590" i="53"/>
  <c r="L3590" i="53"/>
  <c r="M3590" i="53"/>
  <c r="P3590" i="53"/>
  <c r="Q3590" i="53"/>
  <c r="R3590" i="53"/>
  <c r="S3590" i="53"/>
  <c r="V3590" i="53"/>
  <c r="W3590" i="53"/>
  <c r="H3590" i="53"/>
  <c r="H3572" i="53"/>
  <c r="W3573" i="53"/>
  <c r="S3573" i="53"/>
  <c r="Q3573" i="53"/>
  <c r="M3573" i="53"/>
  <c r="K3573" i="53"/>
  <c r="I3573" i="53"/>
  <c r="J3572" i="53"/>
  <c r="L3572" i="53"/>
  <c r="P3572" i="53"/>
  <c r="R3572" i="53"/>
  <c r="V3572" i="53"/>
  <c r="I1880" i="53"/>
  <c r="J1880" i="53"/>
  <c r="K1880" i="53"/>
  <c r="L1880" i="53"/>
  <c r="M1880" i="53"/>
  <c r="P1880" i="53"/>
  <c r="Q1880" i="53"/>
  <c r="R1880" i="53"/>
  <c r="S1880" i="53"/>
  <c r="V1880" i="53"/>
  <c r="W1880" i="53"/>
  <c r="H1880" i="53"/>
  <c r="I1867" i="53"/>
  <c r="J1867" i="53"/>
  <c r="K1867" i="53"/>
  <c r="L1867" i="53"/>
  <c r="M1867" i="53"/>
  <c r="P1867" i="53"/>
  <c r="Q1867" i="53"/>
  <c r="R1867" i="53"/>
  <c r="S1867" i="53"/>
  <c r="V1867" i="53"/>
  <c r="W1867" i="53"/>
  <c r="H1867" i="53"/>
  <c r="W1819" i="53"/>
  <c r="S1819" i="53"/>
  <c r="Q1819" i="53"/>
  <c r="M1819" i="53"/>
  <c r="J1818" i="53"/>
  <c r="L1818" i="53"/>
  <c r="P1818" i="53"/>
  <c r="R1818" i="53"/>
  <c r="V1818" i="53"/>
  <c r="H1818" i="53"/>
  <c r="W1801" i="53"/>
  <c r="S1801" i="53"/>
  <c r="Q1801" i="53"/>
  <c r="M1801" i="53"/>
  <c r="J1800" i="53"/>
  <c r="L1800" i="53"/>
  <c r="P1800" i="53"/>
  <c r="R1800" i="53"/>
  <c r="V1800" i="53"/>
  <c r="H1800" i="53"/>
  <c r="K2022" i="53"/>
  <c r="K2021" i="53" s="1"/>
  <c r="I2022" i="53"/>
  <c r="I2021" i="53" s="1"/>
  <c r="W4330" i="53"/>
  <c r="V4330" i="53"/>
  <c r="S4330" i="53"/>
  <c r="S4329" i="53" s="1"/>
  <c r="R4330" i="53"/>
  <c r="R4329" i="53" s="1"/>
  <c r="Q4330" i="53"/>
  <c r="Q4329" i="53" s="1"/>
  <c r="P4330" i="53"/>
  <c r="P4329" i="53" s="1"/>
  <c r="M4330" i="53"/>
  <c r="M4329" i="53" s="1"/>
  <c r="L4330" i="53"/>
  <c r="L4329" i="53" s="1"/>
  <c r="K4330" i="53"/>
  <c r="K4329" i="53" s="1"/>
  <c r="J4330" i="53"/>
  <c r="J4329" i="53" s="1"/>
  <c r="I4330" i="53"/>
  <c r="I4329" i="53" s="1"/>
  <c r="H4330" i="53"/>
  <c r="H4329" i="53" s="1"/>
  <c r="W4329" i="53"/>
  <c r="V4329" i="53"/>
  <c r="W2022" i="53"/>
  <c r="W2021" i="53" s="1"/>
  <c r="S2022" i="53"/>
  <c r="S2021" i="53" s="1"/>
  <c r="M2022" i="53"/>
  <c r="M2021" i="53" s="1"/>
  <c r="J2021" i="53"/>
  <c r="L2021" i="53"/>
  <c r="P2021" i="53"/>
  <c r="Q2021" i="53"/>
  <c r="R2021" i="53"/>
  <c r="V2021" i="53"/>
  <c r="H2021" i="53"/>
  <c r="I4287" i="53"/>
  <c r="J4287" i="53"/>
  <c r="K4287" i="53"/>
  <c r="L4287" i="53"/>
  <c r="M4287" i="53"/>
  <c r="P4287" i="53"/>
  <c r="Q4287" i="53"/>
  <c r="R4287" i="53"/>
  <c r="S4287" i="53"/>
  <c r="V4287" i="53"/>
  <c r="W4287" i="53"/>
  <c r="H4287" i="53"/>
  <c r="W4266" i="53"/>
  <c r="W4265" i="53" s="1"/>
  <c r="W4264" i="53" s="1"/>
  <c r="S4266" i="53"/>
  <c r="S4265" i="53" s="1"/>
  <c r="S4264" i="53" s="1"/>
  <c r="Q4266" i="53"/>
  <c r="Q4265" i="53" s="1"/>
  <c r="Q4264" i="53" s="1"/>
  <c r="M4266" i="53"/>
  <c r="M4265" i="53" s="1"/>
  <c r="M4264" i="53" s="1"/>
  <c r="K4266" i="53"/>
  <c r="K4265" i="53" s="1"/>
  <c r="K4264" i="53" s="1"/>
  <c r="I4266" i="53"/>
  <c r="I4265" i="53" s="1"/>
  <c r="I4264" i="53" s="1"/>
  <c r="J4265" i="53"/>
  <c r="J4264" i="53" s="1"/>
  <c r="L4265" i="53"/>
  <c r="L4264" i="53" s="1"/>
  <c r="P4265" i="53"/>
  <c r="P4264" i="53" s="1"/>
  <c r="R4265" i="53"/>
  <c r="R4264" i="53" s="1"/>
  <c r="V4265" i="53"/>
  <c r="V4264" i="53" s="1"/>
  <c r="H4265" i="53"/>
  <c r="H4264" i="53" s="1"/>
  <c r="I4263" i="53"/>
  <c r="K4263" i="53"/>
  <c r="M4263" i="53"/>
  <c r="Q4263" i="53"/>
  <c r="S4263" i="53"/>
  <c r="W4263" i="53"/>
  <c r="X4263" i="53" s="1"/>
  <c r="Y4263" i="53" s="1"/>
  <c r="J4260" i="53"/>
  <c r="L4260" i="53"/>
  <c r="P4260" i="53"/>
  <c r="R4260" i="53"/>
  <c r="V4260" i="53"/>
  <c r="H4260" i="53"/>
  <c r="W4250" i="53"/>
  <c r="X4250" i="53" s="1"/>
  <c r="Y4250" i="53" s="1"/>
  <c r="S4250" i="53"/>
  <c r="Q4250" i="53"/>
  <c r="M4250" i="53"/>
  <c r="K4250" i="53"/>
  <c r="I4250" i="53"/>
  <c r="W3054" i="53"/>
  <c r="V3054" i="53"/>
  <c r="S3054" i="53"/>
  <c r="R3054" i="53"/>
  <c r="Q3054" i="53"/>
  <c r="P3054" i="53"/>
  <c r="M3054" i="53"/>
  <c r="L3054" i="53"/>
  <c r="K3054" i="53"/>
  <c r="J3054" i="53"/>
  <c r="I3054" i="53"/>
  <c r="H3054" i="53"/>
  <c r="W3052" i="53"/>
  <c r="V3052" i="53"/>
  <c r="S3052" i="53"/>
  <c r="R3052" i="53"/>
  <c r="R3051" i="53" s="1"/>
  <c r="Q3052" i="53"/>
  <c r="P3052" i="53"/>
  <c r="M3052" i="53"/>
  <c r="M3051" i="53" s="1"/>
  <c r="L3052" i="53"/>
  <c r="L3051" i="53" s="1"/>
  <c r="K3052" i="53"/>
  <c r="J3052" i="53"/>
  <c r="I3052" i="53"/>
  <c r="H3052" i="53"/>
  <c r="W3048" i="53"/>
  <c r="V3048" i="53"/>
  <c r="S3048" i="53"/>
  <c r="R3048" i="53"/>
  <c r="Q3048" i="53"/>
  <c r="P3048" i="53"/>
  <c r="M3048" i="53"/>
  <c r="L3048" i="53"/>
  <c r="K3048" i="53"/>
  <c r="J3048" i="53"/>
  <c r="I3048" i="53"/>
  <c r="H3048" i="53"/>
  <c r="W3046" i="53"/>
  <c r="V3046" i="53"/>
  <c r="S3046" i="53"/>
  <c r="R3046" i="53"/>
  <c r="R3045" i="53" s="1"/>
  <c r="Q3046" i="53"/>
  <c r="P3046" i="53"/>
  <c r="M3046" i="53"/>
  <c r="M3045" i="53" s="1"/>
  <c r="L3046" i="53"/>
  <c r="L3045" i="53" s="1"/>
  <c r="K3046" i="53"/>
  <c r="J3046" i="53"/>
  <c r="I3046" i="53"/>
  <c r="H3046" i="53"/>
  <c r="H3045" i="53" s="1"/>
  <c r="W3043" i="53"/>
  <c r="V3043" i="53"/>
  <c r="S3043" i="53"/>
  <c r="R3043" i="53"/>
  <c r="Q3043" i="53"/>
  <c r="P3043" i="53"/>
  <c r="M3043" i="53"/>
  <c r="L3043" i="53"/>
  <c r="K3043" i="53"/>
  <c r="J3043" i="53"/>
  <c r="I3043" i="53"/>
  <c r="H3043" i="53"/>
  <c r="W3041" i="53"/>
  <c r="V3041" i="53"/>
  <c r="S3041" i="53"/>
  <c r="R3041" i="53"/>
  <c r="Q3041" i="53"/>
  <c r="P3041" i="53"/>
  <c r="M3041" i="53"/>
  <c r="L3041" i="53"/>
  <c r="K3041" i="53"/>
  <c r="J3041" i="53"/>
  <c r="I3041" i="53"/>
  <c r="H3041" i="53"/>
  <c r="R3040" i="53"/>
  <c r="W3022" i="53"/>
  <c r="V3022" i="53"/>
  <c r="S3022" i="53"/>
  <c r="R3022" i="53"/>
  <c r="Q3022" i="53"/>
  <c r="P3022" i="53"/>
  <c r="M3022" i="53"/>
  <c r="L3022" i="53"/>
  <c r="K3022" i="53"/>
  <c r="J3022" i="53"/>
  <c r="I3022" i="53"/>
  <c r="H3022" i="53"/>
  <c r="W3020" i="53"/>
  <c r="W3019" i="53" s="1"/>
  <c r="V3020" i="53"/>
  <c r="S3020" i="53"/>
  <c r="R3020" i="53"/>
  <c r="R3019" i="53" s="1"/>
  <c r="Q3020" i="53"/>
  <c r="P3020" i="53"/>
  <c r="P3019" i="53" s="1"/>
  <c r="M3020" i="53"/>
  <c r="M3019" i="53" s="1"/>
  <c r="L3020" i="53"/>
  <c r="K3020" i="53"/>
  <c r="J3020" i="53"/>
  <c r="I3020" i="53"/>
  <c r="I3019" i="53" s="1"/>
  <c r="H3020" i="53"/>
  <c r="H3019" i="53" s="1"/>
  <c r="W3016" i="53"/>
  <c r="V3016" i="53"/>
  <c r="S3016" i="53"/>
  <c r="R3016" i="53"/>
  <c r="Q3016" i="53"/>
  <c r="P3016" i="53"/>
  <c r="M3016" i="53"/>
  <c r="L3016" i="53"/>
  <c r="K3016" i="53"/>
  <c r="J3016" i="53"/>
  <c r="I3016" i="53"/>
  <c r="H3016" i="53"/>
  <c r="W3014" i="53"/>
  <c r="V3014" i="53"/>
  <c r="S3014" i="53"/>
  <c r="S3013" i="53" s="1"/>
  <c r="R3014" i="53"/>
  <c r="Q3014" i="53"/>
  <c r="P3014" i="53"/>
  <c r="P3013" i="53" s="1"/>
  <c r="M3014" i="53"/>
  <c r="L3014" i="53"/>
  <c r="K3014" i="53"/>
  <c r="J3014" i="53"/>
  <c r="J3013" i="53" s="1"/>
  <c r="I3014" i="53"/>
  <c r="H3014" i="53"/>
  <c r="W3011" i="53"/>
  <c r="V3011" i="53"/>
  <c r="S3011" i="53"/>
  <c r="R3011" i="53"/>
  <c r="Q3011" i="53"/>
  <c r="P3011" i="53"/>
  <c r="M3011" i="53"/>
  <c r="L3011" i="53"/>
  <c r="K3011" i="53"/>
  <c r="J3011" i="53"/>
  <c r="I3011" i="53"/>
  <c r="H3011" i="53"/>
  <c r="W3009" i="53"/>
  <c r="V3009" i="53"/>
  <c r="V3008" i="53" s="1"/>
  <c r="S3009" i="53"/>
  <c r="S3008" i="53" s="1"/>
  <c r="R3009" i="53"/>
  <c r="Q3009" i="53"/>
  <c r="P3009" i="53"/>
  <c r="M3009" i="53"/>
  <c r="L3009" i="53"/>
  <c r="K3009" i="53"/>
  <c r="J3009" i="53"/>
  <c r="J3008" i="53" s="1"/>
  <c r="I3009" i="53"/>
  <c r="I3008" i="53" s="1"/>
  <c r="H3009" i="53"/>
  <c r="W2808" i="53"/>
  <c r="W2807" i="53" s="1"/>
  <c r="V2808" i="53"/>
  <c r="V2807" i="53" s="1"/>
  <c r="S2808" i="53"/>
  <c r="S2807" i="53" s="1"/>
  <c r="R2808" i="53"/>
  <c r="R2807" i="53" s="1"/>
  <c r="Q2808" i="53"/>
  <c r="Q2807" i="53" s="1"/>
  <c r="P2808" i="53"/>
  <c r="P2807" i="53" s="1"/>
  <c r="M2808" i="53"/>
  <c r="M2807" i="53" s="1"/>
  <c r="L2808" i="53"/>
  <c r="L2807" i="53" s="1"/>
  <c r="K2808" i="53"/>
  <c r="K2807" i="53" s="1"/>
  <c r="J2808" i="53"/>
  <c r="J2807" i="53" s="1"/>
  <c r="I2808" i="53"/>
  <c r="I2807" i="53" s="1"/>
  <c r="H2808" i="53"/>
  <c r="H2807" i="53" s="1"/>
  <c r="W2805" i="53"/>
  <c r="V2805" i="53"/>
  <c r="S2805" i="53"/>
  <c r="R2805" i="53"/>
  <c r="Q2805" i="53"/>
  <c r="P2805" i="53"/>
  <c r="M2805" i="53"/>
  <c r="L2805" i="53"/>
  <c r="K2805" i="53"/>
  <c r="J2805" i="53"/>
  <c r="I2805" i="53"/>
  <c r="H2805" i="53"/>
  <c r="W2803" i="53"/>
  <c r="W2802" i="53" s="1"/>
  <c r="V2803" i="53"/>
  <c r="S2803" i="53"/>
  <c r="R2803" i="53"/>
  <c r="Q2803" i="53"/>
  <c r="P2803" i="53"/>
  <c r="P2802" i="53" s="1"/>
  <c r="M2803" i="53"/>
  <c r="L2803" i="53"/>
  <c r="K2803" i="53"/>
  <c r="J2803" i="53"/>
  <c r="I2803" i="53"/>
  <c r="H2803" i="53"/>
  <c r="I2799" i="53"/>
  <c r="J2799" i="53"/>
  <c r="K2799" i="53"/>
  <c r="L2799" i="53"/>
  <c r="M2799" i="53"/>
  <c r="P2799" i="53"/>
  <c r="Q2799" i="53"/>
  <c r="R2799" i="53"/>
  <c r="S2799" i="53"/>
  <c r="V2799" i="53"/>
  <c r="W2799" i="53"/>
  <c r="H2799" i="53"/>
  <c r="I2796" i="53"/>
  <c r="J2796" i="53"/>
  <c r="K2796" i="53"/>
  <c r="L2796" i="53"/>
  <c r="M2796" i="53"/>
  <c r="P2796" i="53"/>
  <c r="Q2796" i="53"/>
  <c r="R2796" i="53"/>
  <c r="S2796" i="53"/>
  <c r="V2796" i="53"/>
  <c r="W2796" i="53"/>
  <c r="H2796" i="53"/>
  <c r="W2758" i="53"/>
  <c r="V2758" i="53"/>
  <c r="S2758" i="53"/>
  <c r="R2758" i="53"/>
  <c r="Q2758" i="53"/>
  <c r="P2758" i="53"/>
  <c r="M2758" i="53"/>
  <c r="L2758" i="53"/>
  <c r="K2758" i="53"/>
  <c r="J2758" i="53"/>
  <c r="I2758" i="53"/>
  <c r="H2758" i="53"/>
  <c r="W2756" i="53"/>
  <c r="W2755" i="53" s="1"/>
  <c r="V2756" i="53"/>
  <c r="S2756" i="53"/>
  <c r="R2756" i="53"/>
  <c r="Q2756" i="53"/>
  <c r="P2756" i="53"/>
  <c r="M2756" i="53"/>
  <c r="M2755" i="53" s="1"/>
  <c r="L2756" i="53"/>
  <c r="K2756" i="53"/>
  <c r="K2755" i="53" s="1"/>
  <c r="J2756" i="53"/>
  <c r="I2756" i="53"/>
  <c r="H2756" i="53"/>
  <c r="W2746" i="53"/>
  <c r="V2746" i="53"/>
  <c r="S2746" i="53"/>
  <c r="R2746" i="53"/>
  <c r="Q2746" i="53"/>
  <c r="P2746" i="53"/>
  <c r="M2746" i="53"/>
  <c r="L2746" i="53"/>
  <c r="K2746" i="53"/>
  <c r="J2746" i="53"/>
  <c r="I2746" i="53"/>
  <c r="H2746" i="53"/>
  <c r="W2744" i="53"/>
  <c r="W2743" i="53" s="1"/>
  <c r="V2744" i="53"/>
  <c r="S2744" i="53"/>
  <c r="R2744" i="53"/>
  <c r="Q2744" i="53"/>
  <c r="P2744" i="53"/>
  <c r="P2743" i="53" s="1"/>
  <c r="M2744" i="53"/>
  <c r="L2744" i="53"/>
  <c r="K2744" i="53"/>
  <c r="K2743" i="53" s="1"/>
  <c r="J2744" i="53"/>
  <c r="I2744" i="53"/>
  <c r="H2744" i="53"/>
  <c r="W2732" i="53"/>
  <c r="V2732" i="53"/>
  <c r="S2732" i="53"/>
  <c r="R2732" i="53"/>
  <c r="Q2732" i="53"/>
  <c r="P2732" i="53"/>
  <c r="M2732" i="53"/>
  <c r="L2732" i="53"/>
  <c r="K2732" i="53"/>
  <c r="J2732" i="53"/>
  <c r="I2732" i="53"/>
  <c r="H2732" i="53"/>
  <c r="W2730" i="53"/>
  <c r="W2729" i="53" s="1"/>
  <c r="V2730" i="53"/>
  <c r="S2730" i="53"/>
  <c r="R2730" i="53"/>
  <c r="Q2730" i="53"/>
  <c r="P2730" i="53"/>
  <c r="P2729" i="53" s="1"/>
  <c r="M2730" i="53"/>
  <c r="M2729" i="53" s="1"/>
  <c r="L2730" i="53"/>
  <c r="K2730" i="53"/>
  <c r="K2729" i="53" s="1"/>
  <c r="J2730" i="53"/>
  <c r="I2730" i="53"/>
  <c r="H2730" i="53"/>
  <c r="W2660" i="53"/>
  <c r="W2659" i="53" s="1"/>
  <c r="W2658" i="53" s="1"/>
  <c r="S2660" i="53"/>
  <c r="S2659" i="53" s="1"/>
  <c r="S2658" i="53" s="1"/>
  <c r="Q2660" i="53"/>
  <c r="Q2659" i="53" s="1"/>
  <c r="Q2658" i="53" s="1"/>
  <c r="M2660" i="53"/>
  <c r="M2659" i="53" s="1"/>
  <c r="M2658" i="53" s="1"/>
  <c r="K2660" i="53"/>
  <c r="K2659" i="53" s="1"/>
  <c r="K2658" i="53" s="1"/>
  <c r="I2660" i="53"/>
  <c r="I2659" i="53" s="1"/>
  <c r="I2658" i="53" s="1"/>
  <c r="V2659" i="53"/>
  <c r="V2658" i="53" s="1"/>
  <c r="R2659" i="53"/>
  <c r="R2658" i="53" s="1"/>
  <c r="P2659" i="53"/>
  <c r="P2658" i="53" s="1"/>
  <c r="L2659" i="53"/>
  <c r="L2658" i="53" s="1"/>
  <c r="J2659" i="53"/>
  <c r="J2658" i="53" s="1"/>
  <c r="H2659" i="53"/>
  <c r="H2658" i="53" s="1"/>
  <c r="V2575" i="53"/>
  <c r="V2514" i="53"/>
  <c r="M2386" i="53"/>
  <c r="M2385" i="53" s="1"/>
  <c r="M2384" i="53" s="1"/>
  <c r="I2385" i="53"/>
  <c r="I2384" i="53" s="1"/>
  <c r="J2385" i="53"/>
  <c r="J2384" i="53" s="1"/>
  <c r="K2385" i="53"/>
  <c r="K2384" i="53" s="1"/>
  <c r="L2385" i="53"/>
  <c r="L2384" i="53" s="1"/>
  <c r="P2385" i="53"/>
  <c r="P2384" i="53" s="1"/>
  <c r="Q2385" i="53"/>
  <c r="Q2384" i="53" s="1"/>
  <c r="R2385" i="53"/>
  <c r="R2384" i="53" s="1"/>
  <c r="S2385" i="53"/>
  <c r="S2384" i="53" s="1"/>
  <c r="V2385" i="53"/>
  <c r="V2384" i="53" s="1"/>
  <c r="W2385" i="53"/>
  <c r="W2384" i="53" s="1"/>
  <c r="H2385" i="53"/>
  <c r="H2384" i="53" s="1"/>
  <c r="M2372" i="53"/>
  <c r="M2371" i="53" s="1"/>
  <c r="M2370" i="53" s="1"/>
  <c r="I2371" i="53"/>
  <c r="I2370" i="53" s="1"/>
  <c r="J2371" i="53"/>
  <c r="J2370" i="53" s="1"/>
  <c r="K2371" i="53"/>
  <c r="K2370" i="53" s="1"/>
  <c r="L2371" i="53"/>
  <c r="L2370" i="53" s="1"/>
  <c r="P2371" i="53"/>
  <c r="P2370" i="53" s="1"/>
  <c r="Q2371" i="53"/>
  <c r="Q2370" i="53" s="1"/>
  <c r="R2371" i="53"/>
  <c r="R2370" i="53" s="1"/>
  <c r="S2371" i="53"/>
  <c r="S2370" i="53" s="1"/>
  <c r="V2371" i="53"/>
  <c r="V2370" i="53" s="1"/>
  <c r="W2371" i="53"/>
  <c r="W2370" i="53" s="1"/>
  <c r="H2371" i="53"/>
  <c r="H2370" i="53" s="1"/>
  <c r="R4114" i="53"/>
  <c r="W4114" i="53"/>
  <c r="V4114" i="53"/>
  <c r="S4114" i="53"/>
  <c r="Q4114" i="53"/>
  <c r="P4114" i="53"/>
  <c r="M4114" i="53"/>
  <c r="L4114" i="53"/>
  <c r="K4114" i="53"/>
  <c r="J4114" i="53"/>
  <c r="I4114" i="53"/>
  <c r="H4114" i="53"/>
  <c r="W4112" i="53"/>
  <c r="V4112" i="53"/>
  <c r="S4112" i="53"/>
  <c r="R4112" i="53"/>
  <c r="Q4112" i="53"/>
  <c r="P4112" i="53"/>
  <c r="M4112" i="53"/>
  <c r="L4112" i="53"/>
  <c r="K4112" i="53"/>
  <c r="J4112" i="53"/>
  <c r="J4111" i="53" s="1"/>
  <c r="I4112" i="53"/>
  <c r="I4111" i="53" s="1"/>
  <c r="H4112" i="53"/>
  <c r="W4082" i="53"/>
  <c r="V4082" i="53"/>
  <c r="S4082" i="53"/>
  <c r="R4082" i="53"/>
  <c r="Q4082" i="53"/>
  <c r="P4082" i="53"/>
  <c r="M4082" i="53"/>
  <c r="L4082" i="53"/>
  <c r="K4082" i="53"/>
  <c r="J4082" i="53"/>
  <c r="I4082" i="53"/>
  <c r="H4082" i="53"/>
  <c r="W4080" i="53"/>
  <c r="V4080" i="53"/>
  <c r="S4080" i="53"/>
  <c r="S4079" i="53" s="1"/>
  <c r="R4080" i="53"/>
  <c r="Q4080" i="53"/>
  <c r="Q4079" i="53" s="1"/>
  <c r="P4080" i="53"/>
  <c r="M4080" i="53"/>
  <c r="L4080" i="53"/>
  <c r="K4080" i="53"/>
  <c r="K4079" i="53" s="1"/>
  <c r="J4080" i="53"/>
  <c r="J4079" i="53" s="1"/>
  <c r="I4080" i="53"/>
  <c r="I4079" i="53" s="1"/>
  <c r="H4080" i="53"/>
  <c r="W4079" i="53"/>
  <c r="W4108" i="53"/>
  <c r="V4108" i="53"/>
  <c r="S4108" i="53"/>
  <c r="R4108" i="53"/>
  <c r="Q4108" i="53"/>
  <c r="P4108" i="53"/>
  <c r="M4108" i="53"/>
  <c r="L4108" i="53"/>
  <c r="K4108" i="53"/>
  <c r="J4108" i="53"/>
  <c r="I4108" i="53"/>
  <c r="H4108" i="53"/>
  <c r="I4076" i="53"/>
  <c r="J4076" i="53"/>
  <c r="K4076" i="53"/>
  <c r="L4076" i="53"/>
  <c r="M4076" i="53"/>
  <c r="P4076" i="53"/>
  <c r="Q4076" i="53"/>
  <c r="R4076" i="53"/>
  <c r="S4076" i="53"/>
  <c r="V4076" i="53"/>
  <c r="W4076" i="53"/>
  <c r="H4076" i="53"/>
  <c r="W4106" i="53"/>
  <c r="V4106" i="53"/>
  <c r="V4105" i="53" s="1"/>
  <c r="S4106" i="53"/>
  <c r="S4105" i="53" s="1"/>
  <c r="R4106" i="53"/>
  <c r="R4105" i="53" s="1"/>
  <c r="Q4106" i="53"/>
  <c r="Q4105" i="53" s="1"/>
  <c r="P4106" i="53"/>
  <c r="P4105" i="53" s="1"/>
  <c r="M4106" i="53"/>
  <c r="L4106" i="53"/>
  <c r="L4105" i="53" s="1"/>
  <c r="K4106" i="53"/>
  <c r="K4105" i="53" s="1"/>
  <c r="J4106" i="53"/>
  <c r="J4105" i="53" s="1"/>
  <c r="I4106" i="53"/>
  <c r="I4105" i="53" s="1"/>
  <c r="H4106" i="53"/>
  <c r="H4105" i="53" s="1"/>
  <c r="W4103" i="53"/>
  <c r="V4103" i="53"/>
  <c r="S4103" i="53"/>
  <c r="R4103" i="53"/>
  <c r="Q4103" i="53"/>
  <c r="P4103" i="53"/>
  <c r="M4103" i="53"/>
  <c r="L4103" i="53"/>
  <c r="K4103" i="53"/>
  <c r="J4103" i="53"/>
  <c r="I4103" i="53"/>
  <c r="H4103" i="53"/>
  <c r="W4101" i="53"/>
  <c r="V4101" i="53"/>
  <c r="S4101" i="53"/>
  <c r="R4101" i="53"/>
  <c r="R4100" i="53" s="1"/>
  <c r="Q4101" i="53"/>
  <c r="Q4100" i="53" s="1"/>
  <c r="P4101" i="53"/>
  <c r="P4100" i="53" s="1"/>
  <c r="M4101" i="53"/>
  <c r="L4101" i="53"/>
  <c r="K4101" i="53"/>
  <c r="J4101" i="53"/>
  <c r="I4101" i="53"/>
  <c r="H4101" i="53"/>
  <c r="H4100" i="53" s="1"/>
  <c r="W4074" i="53"/>
  <c r="V4074" i="53"/>
  <c r="S4074" i="53"/>
  <c r="R4074" i="53"/>
  <c r="Q4074" i="53"/>
  <c r="P4074" i="53"/>
  <c r="M4074" i="53"/>
  <c r="L4074" i="53"/>
  <c r="K4074" i="53"/>
  <c r="J4074" i="53"/>
  <c r="I4074" i="53"/>
  <c r="H4074" i="53"/>
  <c r="W4071" i="53"/>
  <c r="V4071" i="53"/>
  <c r="S4071" i="53"/>
  <c r="R4071" i="53"/>
  <c r="Q4071" i="53"/>
  <c r="P4071" i="53"/>
  <c r="M4071" i="53"/>
  <c r="L4071" i="53"/>
  <c r="K4071" i="53"/>
  <c r="J4071" i="53"/>
  <c r="I4071" i="53"/>
  <c r="H4071" i="53"/>
  <c r="W4069" i="53"/>
  <c r="W4068" i="53" s="1"/>
  <c r="V4069" i="53"/>
  <c r="S4069" i="53"/>
  <c r="R4069" i="53"/>
  <c r="Q4069" i="53"/>
  <c r="P4069" i="53"/>
  <c r="M4069" i="53"/>
  <c r="L4069" i="53"/>
  <c r="L4068" i="53" s="1"/>
  <c r="K4069" i="53"/>
  <c r="K4068" i="53" s="1"/>
  <c r="J4069" i="53"/>
  <c r="I4069" i="53"/>
  <c r="H4069" i="53"/>
  <c r="R4973" i="53"/>
  <c r="R4972" i="53" s="1"/>
  <c r="W1153" i="53"/>
  <c r="W1152" i="53" s="1"/>
  <c r="W1151" i="53" s="1"/>
  <c r="W1150" i="53" s="1"/>
  <c r="S1153" i="53"/>
  <c r="S1152" i="53" s="1"/>
  <c r="S1151" i="53" s="1"/>
  <c r="S1150" i="53" s="1"/>
  <c r="Q1153" i="53"/>
  <c r="Q1152" i="53" s="1"/>
  <c r="Q1151" i="53" s="1"/>
  <c r="Q1150" i="53" s="1"/>
  <c r="M1153" i="53"/>
  <c r="M1152" i="53" s="1"/>
  <c r="M1151" i="53" s="1"/>
  <c r="M1150" i="53" s="1"/>
  <c r="K1153" i="53"/>
  <c r="K1152" i="53" s="1"/>
  <c r="K1151" i="53" s="1"/>
  <c r="K1150" i="53" s="1"/>
  <c r="I1153" i="53"/>
  <c r="I1152" i="53" s="1"/>
  <c r="I1151" i="53" s="1"/>
  <c r="I1150" i="53" s="1"/>
  <c r="H1152" i="53"/>
  <c r="H1151" i="53" s="1"/>
  <c r="H1150" i="53" s="1"/>
  <c r="J1152" i="53"/>
  <c r="J1151" i="53" s="1"/>
  <c r="J1150" i="53" s="1"/>
  <c r="L1152" i="53"/>
  <c r="L1151" i="53" s="1"/>
  <c r="L1150" i="53" s="1"/>
  <c r="P1152" i="53"/>
  <c r="P1151" i="53" s="1"/>
  <c r="P1150" i="53" s="1"/>
  <c r="R1152" i="53"/>
  <c r="R1151" i="53" s="1"/>
  <c r="R1150" i="53" s="1"/>
  <c r="V1152" i="53"/>
  <c r="V1151" i="53" s="1"/>
  <c r="V1150" i="53" s="1"/>
  <c r="I1148" i="53"/>
  <c r="I1147" i="53" s="1"/>
  <c r="I1146" i="53" s="1"/>
  <c r="J1148" i="53"/>
  <c r="J1147" i="53" s="1"/>
  <c r="J1146" i="53" s="1"/>
  <c r="K1148" i="53"/>
  <c r="K1147" i="53" s="1"/>
  <c r="K1146" i="53" s="1"/>
  <c r="L1148" i="53"/>
  <c r="L1147" i="53" s="1"/>
  <c r="L1146" i="53" s="1"/>
  <c r="M1148" i="53"/>
  <c r="M1147" i="53" s="1"/>
  <c r="M1146" i="53" s="1"/>
  <c r="P1148" i="53"/>
  <c r="P1147" i="53" s="1"/>
  <c r="P1146" i="53" s="1"/>
  <c r="Q1148" i="53"/>
  <c r="Q1147" i="53" s="1"/>
  <c r="Q1146" i="53" s="1"/>
  <c r="R1148" i="53"/>
  <c r="R1147" i="53" s="1"/>
  <c r="R1146" i="53" s="1"/>
  <c r="S1148" i="53"/>
  <c r="S1147" i="53" s="1"/>
  <c r="S1146" i="53" s="1"/>
  <c r="V1148" i="53"/>
  <c r="V1147" i="53" s="1"/>
  <c r="V1146" i="53" s="1"/>
  <c r="W1148" i="53"/>
  <c r="W1147" i="53" s="1"/>
  <c r="W1146" i="53" s="1"/>
  <c r="H1148" i="53"/>
  <c r="H1147" i="53" s="1"/>
  <c r="H1146" i="53" s="1"/>
  <c r="W4886" i="53"/>
  <c r="W4885" i="53" s="1"/>
  <c r="V4886" i="53"/>
  <c r="V4885" i="53" s="1"/>
  <c r="S4886" i="53"/>
  <c r="S4885" i="53" s="1"/>
  <c r="R4886" i="53"/>
  <c r="R4885" i="53" s="1"/>
  <c r="Q4886" i="53"/>
  <c r="Q4885" i="53" s="1"/>
  <c r="P4886" i="53"/>
  <c r="P4885" i="53" s="1"/>
  <c r="M4886" i="53"/>
  <c r="M4885" i="53" s="1"/>
  <c r="L4886" i="53"/>
  <c r="L4885" i="53" s="1"/>
  <c r="K4886" i="53"/>
  <c r="K4885" i="53" s="1"/>
  <c r="J4886" i="53"/>
  <c r="J4885" i="53" s="1"/>
  <c r="I4886" i="53"/>
  <c r="I4885" i="53" s="1"/>
  <c r="H4886" i="53"/>
  <c r="H4885" i="53" s="1"/>
  <c r="W4884" i="53"/>
  <c r="W4883" i="53" s="1"/>
  <c r="W4882" i="53" s="1"/>
  <c r="S4884" i="53"/>
  <c r="S4883" i="53" s="1"/>
  <c r="S4882" i="53" s="1"/>
  <c r="Q4884" i="53"/>
  <c r="Q4883" i="53" s="1"/>
  <c r="Q4882" i="53" s="1"/>
  <c r="M4884" i="53"/>
  <c r="M4883" i="53" s="1"/>
  <c r="M4882" i="53" s="1"/>
  <c r="K4884" i="53"/>
  <c r="K4883" i="53" s="1"/>
  <c r="K4882" i="53" s="1"/>
  <c r="I4884" i="53"/>
  <c r="I4883" i="53" s="1"/>
  <c r="I4882" i="53" s="1"/>
  <c r="V4883" i="53"/>
  <c r="V4882" i="53" s="1"/>
  <c r="R4883" i="53"/>
  <c r="R4882" i="53" s="1"/>
  <c r="P4883" i="53"/>
  <c r="P4882" i="53" s="1"/>
  <c r="L4883" i="53"/>
  <c r="L4882" i="53" s="1"/>
  <c r="J4883" i="53"/>
  <c r="J4882" i="53" s="1"/>
  <c r="H4883" i="53"/>
  <c r="H4882" i="53" s="1"/>
  <c r="H4807" i="53"/>
  <c r="W4809" i="53"/>
  <c r="S4809" i="53"/>
  <c r="Q4809" i="53"/>
  <c r="M4809" i="53"/>
  <c r="K4809" i="53"/>
  <c r="I4809" i="53"/>
  <c r="I4787" i="53"/>
  <c r="J4787" i="53"/>
  <c r="K4787" i="53"/>
  <c r="L4787" i="53"/>
  <c r="M4787" i="53"/>
  <c r="P4787" i="53"/>
  <c r="Q4787" i="53"/>
  <c r="R4787" i="53"/>
  <c r="S4787" i="53"/>
  <c r="V4787" i="53"/>
  <c r="W4787" i="53"/>
  <c r="H4787" i="53"/>
  <c r="I4757" i="53"/>
  <c r="J4757" i="53"/>
  <c r="K4757" i="53"/>
  <c r="L4757" i="53"/>
  <c r="M4757" i="53"/>
  <c r="P4757" i="53"/>
  <c r="Q4757" i="53"/>
  <c r="R4757" i="53"/>
  <c r="S4757" i="53"/>
  <c r="V4757" i="53"/>
  <c r="W4757" i="53"/>
  <c r="H4757" i="53"/>
  <c r="W4677" i="53"/>
  <c r="W4676" i="53" s="1"/>
  <c r="V4677" i="53"/>
  <c r="V4676" i="53" s="1"/>
  <c r="S4677" i="53"/>
  <c r="S4676" i="53" s="1"/>
  <c r="R4677" i="53"/>
  <c r="R4676" i="53" s="1"/>
  <c r="Q4677" i="53"/>
  <c r="Q4676" i="53" s="1"/>
  <c r="P4677" i="53"/>
  <c r="P4676" i="53" s="1"/>
  <c r="M4677" i="53"/>
  <c r="M4676" i="53" s="1"/>
  <c r="L4677" i="53"/>
  <c r="L4676" i="53" s="1"/>
  <c r="K4677" i="53"/>
  <c r="K4676" i="53" s="1"/>
  <c r="J4677" i="53"/>
  <c r="J4676" i="53" s="1"/>
  <c r="I4677" i="53"/>
  <c r="I4676" i="53" s="1"/>
  <c r="H4677" i="53"/>
  <c r="H4676" i="53" s="1"/>
  <c r="W4675" i="53"/>
  <c r="W4674" i="53" s="1"/>
  <c r="W4673" i="53" s="1"/>
  <c r="S4675" i="53"/>
  <c r="S4674" i="53" s="1"/>
  <c r="S4673" i="53" s="1"/>
  <c r="Q4675" i="53"/>
  <c r="Q4674" i="53" s="1"/>
  <c r="Q4673" i="53" s="1"/>
  <c r="M4675" i="53"/>
  <c r="M4674" i="53" s="1"/>
  <c r="M4673" i="53" s="1"/>
  <c r="K4675" i="53"/>
  <c r="K4674" i="53" s="1"/>
  <c r="K4673" i="53" s="1"/>
  <c r="I4675" i="53"/>
  <c r="I4674" i="53" s="1"/>
  <c r="I4673" i="53" s="1"/>
  <c r="V4674" i="53"/>
  <c r="V4673" i="53" s="1"/>
  <c r="R4674" i="53"/>
  <c r="R4673" i="53" s="1"/>
  <c r="P4674" i="53"/>
  <c r="P4673" i="53" s="1"/>
  <c r="L4674" i="53"/>
  <c r="L4673" i="53" s="1"/>
  <c r="J4674" i="53"/>
  <c r="J4673" i="53" s="1"/>
  <c r="H4674" i="53"/>
  <c r="H4673" i="53" s="1"/>
  <c r="J4410" i="53"/>
  <c r="L4410" i="53"/>
  <c r="P4410" i="53"/>
  <c r="P4409" i="53" s="1"/>
  <c r="R4410" i="53"/>
  <c r="R4409" i="53" s="1"/>
  <c r="V4410" i="53"/>
  <c r="V4409" i="53" s="1"/>
  <c r="H4410" i="53"/>
  <c r="W4413" i="53"/>
  <c r="W4412" i="53" s="1"/>
  <c r="V4413" i="53"/>
  <c r="V4412" i="53" s="1"/>
  <c r="S4413" i="53"/>
  <c r="S4412" i="53" s="1"/>
  <c r="R4413" i="53"/>
  <c r="R4412" i="53" s="1"/>
  <c r="Q4413" i="53"/>
  <c r="Q4412" i="53" s="1"/>
  <c r="P4413" i="53"/>
  <c r="P4412" i="53" s="1"/>
  <c r="M4413" i="53"/>
  <c r="M4412" i="53" s="1"/>
  <c r="L4413" i="53"/>
  <c r="L4412" i="53" s="1"/>
  <c r="K4413" i="53"/>
  <c r="K4412" i="53" s="1"/>
  <c r="J4413" i="53"/>
  <c r="J4412" i="53" s="1"/>
  <c r="I4413" i="53"/>
  <c r="I4412" i="53" s="1"/>
  <c r="H4413" i="53"/>
  <c r="H4412" i="53" s="1"/>
  <c r="W4410" i="53"/>
  <c r="S4411" i="53"/>
  <c r="S4410" i="53" s="1"/>
  <c r="S4409" i="53" s="1"/>
  <c r="Q4411" i="53"/>
  <c r="M4411" i="53"/>
  <c r="M4410" i="53" s="1"/>
  <c r="K4411" i="53"/>
  <c r="K4410" i="53" s="1"/>
  <c r="I4411" i="53"/>
  <c r="I4410" i="53" s="1"/>
  <c r="I4299" i="53"/>
  <c r="J4299" i="53"/>
  <c r="K4299" i="53"/>
  <c r="L4299" i="53"/>
  <c r="M4299" i="53"/>
  <c r="P4299" i="53"/>
  <c r="Q4299" i="53"/>
  <c r="R4299" i="53"/>
  <c r="S4299" i="53"/>
  <c r="V4299" i="53"/>
  <c r="W4299" i="53"/>
  <c r="H4299" i="53"/>
  <c r="W3824" i="53"/>
  <c r="W3823" i="53" s="1"/>
  <c r="W3822" i="53" s="1"/>
  <c r="S3824" i="53"/>
  <c r="S3823" i="53" s="1"/>
  <c r="S3822" i="53" s="1"/>
  <c r="Q3824" i="53"/>
  <c r="Q3823" i="53" s="1"/>
  <c r="Q3822" i="53" s="1"/>
  <c r="M3824" i="53"/>
  <c r="M3823" i="53" s="1"/>
  <c r="M3822" i="53" s="1"/>
  <c r="K3824" i="53"/>
  <c r="K3823" i="53" s="1"/>
  <c r="K3822" i="53" s="1"/>
  <c r="I3824" i="53"/>
  <c r="I3823" i="53" s="1"/>
  <c r="I3822" i="53" s="1"/>
  <c r="J3823" i="53"/>
  <c r="J3822" i="53" s="1"/>
  <c r="L3823" i="53"/>
  <c r="L3822" i="53" s="1"/>
  <c r="P3823" i="53"/>
  <c r="P3822" i="53" s="1"/>
  <c r="R3823" i="53"/>
  <c r="R3822" i="53" s="1"/>
  <c r="V3823" i="53"/>
  <c r="V3822" i="53" s="1"/>
  <c r="H3823" i="53"/>
  <c r="H3822" i="53" s="1"/>
  <c r="W3294" i="53"/>
  <c r="V3294" i="53"/>
  <c r="S3294" i="53"/>
  <c r="R3294" i="53"/>
  <c r="Q3294" i="53"/>
  <c r="P3294" i="53"/>
  <c r="M3294" i="53"/>
  <c r="L3294" i="53"/>
  <c r="K3294" i="53"/>
  <c r="J3294" i="53"/>
  <c r="I3294" i="53"/>
  <c r="H3294" i="53"/>
  <c r="W3292" i="53"/>
  <c r="V3292" i="53"/>
  <c r="S3292" i="53"/>
  <c r="R3292" i="53"/>
  <c r="Q3292" i="53"/>
  <c r="P3292" i="53"/>
  <c r="M3292" i="53"/>
  <c r="L3292" i="53"/>
  <c r="K3292" i="53"/>
  <c r="J3292" i="53"/>
  <c r="I3292" i="53"/>
  <c r="H3292" i="53"/>
  <c r="H3291" i="53" s="1"/>
  <c r="W3289" i="53"/>
  <c r="V3289" i="53"/>
  <c r="S3289" i="53"/>
  <c r="R3289" i="53"/>
  <c r="Q3289" i="53"/>
  <c r="P3289" i="53"/>
  <c r="M3289" i="53"/>
  <c r="L3289" i="53"/>
  <c r="K3289" i="53"/>
  <c r="J3289" i="53"/>
  <c r="I3289" i="53"/>
  <c r="H3289" i="53"/>
  <c r="W3287" i="53"/>
  <c r="V3287" i="53"/>
  <c r="S3287" i="53"/>
  <c r="R3287" i="53"/>
  <c r="Q3287" i="53"/>
  <c r="P3287" i="53"/>
  <c r="M3287" i="53"/>
  <c r="L3287" i="53"/>
  <c r="K3287" i="53"/>
  <c r="J3287" i="53"/>
  <c r="I3287" i="53"/>
  <c r="I3286" i="53" s="1"/>
  <c r="H3287" i="53"/>
  <c r="H3286" i="53" s="1"/>
  <c r="W3286" i="53"/>
  <c r="W3263" i="53"/>
  <c r="V3263" i="53"/>
  <c r="S3263" i="53"/>
  <c r="R3263" i="53"/>
  <c r="Q3263" i="53"/>
  <c r="P3263" i="53"/>
  <c r="M3263" i="53"/>
  <c r="L3263" i="53"/>
  <c r="K3263" i="53"/>
  <c r="J3263" i="53"/>
  <c r="I3263" i="53"/>
  <c r="H3263" i="53"/>
  <c r="W3261" i="53"/>
  <c r="V3261" i="53"/>
  <c r="S3261" i="53"/>
  <c r="R3261" i="53"/>
  <c r="Q3261" i="53"/>
  <c r="P3261" i="53"/>
  <c r="M3261" i="53"/>
  <c r="L3261" i="53"/>
  <c r="K3261" i="53"/>
  <c r="J3261" i="53"/>
  <c r="I3261" i="53"/>
  <c r="H3261" i="53"/>
  <c r="W3259" i="53"/>
  <c r="V3259" i="53"/>
  <c r="S3259" i="53"/>
  <c r="R3259" i="53"/>
  <c r="Q3259" i="53"/>
  <c r="P3259" i="53"/>
  <c r="P3258" i="53" s="1"/>
  <c r="M3259" i="53"/>
  <c r="M3258" i="53" s="1"/>
  <c r="L3259" i="53"/>
  <c r="L3258" i="53" s="1"/>
  <c r="K3259" i="53"/>
  <c r="J3259" i="53"/>
  <c r="I3259" i="53"/>
  <c r="H3259" i="53"/>
  <c r="W3256" i="53"/>
  <c r="V3256" i="53"/>
  <c r="S3256" i="53"/>
  <c r="R3256" i="53"/>
  <c r="Q3256" i="53"/>
  <c r="P3256" i="53"/>
  <c r="M3256" i="53"/>
  <c r="L3256" i="53"/>
  <c r="K3256" i="53"/>
  <c r="J3256" i="53"/>
  <c r="I3256" i="53"/>
  <c r="H3256" i="53"/>
  <c r="W3254" i="53"/>
  <c r="V3254" i="53"/>
  <c r="S3254" i="53"/>
  <c r="R3254" i="53"/>
  <c r="Q3254" i="53"/>
  <c r="P3254" i="53"/>
  <c r="M3254" i="53"/>
  <c r="L3254" i="53"/>
  <c r="K3254" i="53"/>
  <c r="J3254" i="53"/>
  <c r="I3254" i="53"/>
  <c r="H3254" i="53"/>
  <c r="I3245" i="53"/>
  <c r="J3245" i="53"/>
  <c r="K3245" i="53"/>
  <c r="L3245" i="53"/>
  <c r="M3245" i="53"/>
  <c r="P3245" i="53"/>
  <c r="Q3245" i="53"/>
  <c r="R3245" i="53"/>
  <c r="S3245" i="53"/>
  <c r="V3245" i="53"/>
  <c r="W3245" i="53"/>
  <c r="H3245" i="53"/>
  <c r="I3228" i="53"/>
  <c r="J3228" i="53"/>
  <c r="K3228" i="53"/>
  <c r="L3228" i="53"/>
  <c r="M3228" i="53"/>
  <c r="P3228" i="53"/>
  <c r="Q3228" i="53"/>
  <c r="R3228" i="53"/>
  <c r="S3228" i="53"/>
  <c r="V3228" i="53"/>
  <c r="W3228" i="53"/>
  <c r="H3228" i="53"/>
  <c r="I3211" i="53"/>
  <c r="J3211" i="53"/>
  <c r="K3211" i="53"/>
  <c r="L3211" i="53"/>
  <c r="M3211" i="53"/>
  <c r="P3211" i="53"/>
  <c r="Q3211" i="53"/>
  <c r="R3211" i="53"/>
  <c r="S3211" i="53"/>
  <c r="V3211" i="53"/>
  <c r="W3211" i="53"/>
  <c r="H3211" i="53"/>
  <c r="I3195" i="53"/>
  <c r="J3195" i="53"/>
  <c r="K3195" i="53"/>
  <c r="L3195" i="53"/>
  <c r="M3195" i="53"/>
  <c r="P3195" i="53"/>
  <c r="Q3195" i="53"/>
  <c r="R3195" i="53"/>
  <c r="S3195" i="53"/>
  <c r="V3195" i="53"/>
  <c r="W3195" i="53"/>
  <c r="H3195" i="53"/>
  <c r="I3178" i="53"/>
  <c r="J3178" i="53"/>
  <c r="K3178" i="53"/>
  <c r="L3178" i="53"/>
  <c r="M3178" i="53"/>
  <c r="P3178" i="53"/>
  <c r="Q3178" i="53"/>
  <c r="R3178" i="53"/>
  <c r="S3178" i="53"/>
  <c r="V3178" i="53"/>
  <c r="W3178" i="53"/>
  <c r="H3178" i="53"/>
  <c r="W3163" i="53"/>
  <c r="S3163" i="53"/>
  <c r="Q3163" i="53"/>
  <c r="M3163" i="53"/>
  <c r="K3163" i="53"/>
  <c r="I3163" i="53"/>
  <c r="J3161" i="53"/>
  <c r="L3161" i="53"/>
  <c r="P3161" i="53"/>
  <c r="R3161" i="53"/>
  <c r="V3161" i="53"/>
  <c r="H3161" i="53"/>
  <c r="W2817" i="53"/>
  <c r="W2816" i="53" s="1"/>
  <c r="V2817" i="53"/>
  <c r="V2816" i="53" s="1"/>
  <c r="S2817" i="53"/>
  <c r="S2816" i="53" s="1"/>
  <c r="R2817" i="53"/>
  <c r="R2816" i="53" s="1"/>
  <c r="Q2817" i="53"/>
  <c r="Q2816" i="53" s="1"/>
  <c r="P2817" i="53"/>
  <c r="P2816" i="53" s="1"/>
  <c r="M2817" i="53"/>
  <c r="M2816" i="53" s="1"/>
  <c r="L2817" i="53"/>
  <c r="L2816" i="53" s="1"/>
  <c r="K2817" i="53"/>
  <c r="K2816" i="53" s="1"/>
  <c r="J2817" i="53"/>
  <c r="J2816" i="53" s="1"/>
  <c r="I2817" i="53"/>
  <c r="I2816" i="53" s="1"/>
  <c r="H2817" i="53"/>
  <c r="H2816" i="53" s="1"/>
  <c r="W2814" i="53"/>
  <c r="V2814" i="53"/>
  <c r="S2814" i="53"/>
  <c r="R2814" i="53"/>
  <c r="Q2814" i="53"/>
  <c r="P2814" i="53"/>
  <c r="M2814" i="53"/>
  <c r="L2814" i="53"/>
  <c r="K2814" i="53"/>
  <c r="J2814" i="53"/>
  <c r="I2814" i="53"/>
  <c r="H2814" i="53"/>
  <c r="W2812" i="53"/>
  <c r="V2812" i="53"/>
  <c r="S2812" i="53"/>
  <c r="S2811" i="53" s="1"/>
  <c r="R2812" i="53"/>
  <c r="Q2812" i="53"/>
  <c r="P2812" i="53"/>
  <c r="M2812" i="53"/>
  <c r="L2812" i="53"/>
  <c r="K2812" i="53"/>
  <c r="J2812" i="53"/>
  <c r="J2811" i="53" s="1"/>
  <c r="I2812" i="53"/>
  <c r="H2812" i="53"/>
  <c r="W2793" i="53"/>
  <c r="V2793" i="53"/>
  <c r="S2793" i="53"/>
  <c r="R2793" i="53"/>
  <c r="Q2793" i="53"/>
  <c r="P2793" i="53"/>
  <c r="M2793" i="53"/>
  <c r="L2793" i="53"/>
  <c r="K2793" i="53"/>
  <c r="J2793" i="53"/>
  <c r="I2793" i="53"/>
  <c r="H2793" i="53"/>
  <c r="W2790" i="53"/>
  <c r="V2790" i="53"/>
  <c r="S2790" i="53"/>
  <c r="R2790" i="53"/>
  <c r="Q2790" i="53"/>
  <c r="P2790" i="53"/>
  <c r="M2790" i="53"/>
  <c r="L2790" i="53"/>
  <c r="K2790" i="53"/>
  <c r="J2790" i="53"/>
  <c r="I2790" i="53"/>
  <c r="H2790" i="53"/>
  <c r="W2788" i="53"/>
  <c r="V2788" i="53"/>
  <c r="S2788" i="53"/>
  <c r="R2788" i="53"/>
  <c r="Q2788" i="53"/>
  <c r="P2788" i="53"/>
  <c r="M2788" i="53"/>
  <c r="L2788" i="53"/>
  <c r="K2788" i="53"/>
  <c r="J2788" i="53"/>
  <c r="I2788" i="53"/>
  <c r="H2788" i="53"/>
  <c r="H2718" i="53"/>
  <c r="H2717" i="53" s="1"/>
  <c r="W2718" i="53"/>
  <c r="W2717" i="53" s="1"/>
  <c r="V2718" i="53"/>
  <c r="V2717" i="53" s="1"/>
  <c r="S2718" i="53"/>
  <c r="S2717" i="53" s="1"/>
  <c r="R2718" i="53"/>
  <c r="Q2718" i="53"/>
  <c r="Q2717" i="53" s="1"/>
  <c r="P2718" i="53"/>
  <c r="P2717" i="53" s="1"/>
  <c r="M2718" i="53"/>
  <c r="M2717" i="53" s="1"/>
  <c r="L2718" i="53"/>
  <c r="L2717" i="53" s="1"/>
  <c r="K2718" i="53"/>
  <c r="K2717" i="53" s="1"/>
  <c r="J2718" i="53"/>
  <c r="J2717" i="53" s="1"/>
  <c r="I2718" i="53"/>
  <c r="I2717" i="53" s="1"/>
  <c r="W2715" i="53"/>
  <c r="V2715" i="53"/>
  <c r="S2715" i="53"/>
  <c r="R2715" i="53"/>
  <c r="Q2715" i="53"/>
  <c r="P2715" i="53"/>
  <c r="M2715" i="53"/>
  <c r="L2715" i="53"/>
  <c r="K2715" i="53"/>
  <c r="J2715" i="53"/>
  <c r="I2715" i="53"/>
  <c r="H2715" i="53"/>
  <c r="W2713" i="53"/>
  <c r="V2713" i="53"/>
  <c r="S2713" i="53"/>
  <c r="R2713" i="53"/>
  <c r="Q2713" i="53"/>
  <c r="P2713" i="53"/>
  <c r="M2713" i="53"/>
  <c r="L2713" i="53"/>
  <c r="K2713" i="53"/>
  <c r="J2713" i="53"/>
  <c r="I2713" i="53"/>
  <c r="H2713" i="53"/>
  <c r="Q2709" i="53"/>
  <c r="Q2708" i="53" s="1"/>
  <c r="Q2707" i="53" s="1"/>
  <c r="M2709" i="53"/>
  <c r="M2708" i="53" s="1"/>
  <c r="M2707" i="53" s="1"/>
  <c r="K2709" i="53"/>
  <c r="K2708" i="53" s="1"/>
  <c r="K2707" i="53" s="1"/>
  <c r="W2709" i="53"/>
  <c r="W2708" i="53" s="1"/>
  <c r="W2707" i="53" s="1"/>
  <c r="V2709" i="53"/>
  <c r="V2708" i="53" s="1"/>
  <c r="V2707" i="53" s="1"/>
  <c r="S2709" i="53"/>
  <c r="S2708" i="53" s="1"/>
  <c r="S2707" i="53" s="1"/>
  <c r="R2709" i="53"/>
  <c r="R2708" i="53" s="1"/>
  <c r="R2707" i="53" s="1"/>
  <c r="P2709" i="53"/>
  <c r="P2708" i="53" s="1"/>
  <c r="P2707" i="53" s="1"/>
  <c r="L2709" i="53"/>
  <c r="L2708" i="53" s="1"/>
  <c r="L2707" i="53" s="1"/>
  <c r="J2709" i="53"/>
  <c r="J2708" i="53" s="1"/>
  <c r="J2707" i="53" s="1"/>
  <c r="I2709" i="53"/>
  <c r="I2708" i="53" s="1"/>
  <c r="I2707" i="53" s="1"/>
  <c r="H2709" i="53"/>
  <c r="H2708" i="53" s="1"/>
  <c r="H2707" i="53" s="1"/>
  <c r="W2623" i="53"/>
  <c r="W2622" i="53" s="1"/>
  <c r="V2623" i="53"/>
  <c r="V2622" i="53" s="1"/>
  <c r="S2623" i="53"/>
  <c r="S2622" i="53" s="1"/>
  <c r="R2623" i="53"/>
  <c r="R2622" i="53" s="1"/>
  <c r="Q2623" i="53"/>
  <c r="Q2622" i="53" s="1"/>
  <c r="P2623" i="53"/>
  <c r="P2622" i="53" s="1"/>
  <c r="M2623" i="53"/>
  <c r="M2622" i="53" s="1"/>
  <c r="L2623" i="53"/>
  <c r="L2622" i="53" s="1"/>
  <c r="K2623" i="53"/>
  <c r="K2622" i="53" s="1"/>
  <c r="J2623" i="53"/>
  <c r="J2622" i="53" s="1"/>
  <c r="I2623" i="53"/>
  <c r="I2622" i="53" s="1"/>
  <c r="H2623" i="53"/>
  <c r="H2622" i="53" s="1"/>
  <c r="I2599" i="53"/>
  <c r="J2599" i="53"/>
  <c r="K2599" i="53"/>
  <c r="L2599" i="53"/>
  <c r="M2599" i="53"/>
  <c r="P2599" i="53"/>
  <c r="Q2599" i="53"/>
  <c r="R2599" i="53"/>
  <c r="S2599" i="53"/>
  <c r="V2599" i="53"/>
  <c r="W2599" i="53"/>
  <c r="H2599" i="53"/>
  <c r="W2594" i="53"/>
  <c r="W2593" i="53" s="1"/>
  <c r="V2594" i="53"/>
  <c r="V2593" i="53" s="1"/>
  <c r="S2594" i="53"/>
  <c r="S2593" i="53" s="1"/>
  <c r="R2594" i="53"/>
  <c r="R2593" i="53" s="1"/>
  <c r="Q2594" i="53"/>
  <c r="Q2593" i="53" s="1"/>
  <c r="P2594" i="53"/>
  <c r="P2593" i="53" s="1"/>
  <c r="M2594" i="53"/>
  <c r="M2593" i="53" s="1"/>
  <c r="L2594" i="53"/>
  <c r="L2593" i="53" s="1"/>
  <c r="K2594" i="53"/>
  <c r="K2593" i="53" s="1"/>
  <c r="J2594" i="53"/>
  <c r="J2593" i="53" s="1"/>
  <c r="I2594" i="53"/>
  <c r="I2593" i="53" s="1"/>
  <c r="H2594" i="53"/>
  <c r="H2593" i="53" s="1"/>
  <c r="I2481" i="53"/>
  <c r="J2481" i="53"/>
  <c r="K2481" i="53"/>
  <c r="L2481" i="53"/>
  <c r="M2481" i="53"/>
  <c r="P2481" i="53"/>
  <c r="Q2481" i="53"/>
  <c r="R2481" i="53"/>
  <c r="S2481" i="53"/>
  <c r="V2481" i="53"/>
  <c r="W2481" i="53"/>
  <c r="H2481" i="53"/>
  <c r="I2476" i="53"/>
  <c r="J2476" i="53"/>
  <c r="K2476" i="53"/>
  <c r="L2476" i="53"/>
  <c r="M2476" i="53"/>
  <c r="P2476" i="53"/>
  <c r="Q2476" i="53"/>
  <c r="R2476" i="53"/>
  <c r="S2476" i="53"/>
  <c r="V2476" i="53"/>
  <c r="W2476" i="53"/>
  <c r="H2476" i="53"/>
  <c r="W2198" i="53"/>
  <c r="W2197" i="53" s="1"/>
  <c r="S2198" i="53"/>
  <c r="S2197" i="53" s="1"/>
  <c r="Q2198" i="53"/>
  <c r="Q2197" i="53" s="1"/>
  <c r="M2198" i="53"/>
  <c r="M2197" i="53" s="1"/>
  <c r="K2198" i="53"/>
  <c r="K2197" i="53" s="1"/>
  <c r="I2198" i="53"/>
  <c r="I2197" i="53" s="1"/>
  <c r="J2197" i="53"/>
  <c r="L2197" i="53"/>
  <c r="P2197" i="53"/>
  <c r="R2197" i="53"/>
  <c r="V2197" i="53"/>
  <c r="H2197" i="53"/>
  <c r="U549" i="53" l="1"/>
  <c r="O549" i="53"/>
  <c r="T4467" i="53"/>
  <c r="N4467" i="53"/>
  <c r="O4467" i="53"/>
  <c r="X4467" i="53"/>
  <c r="U4467" i="53"/>
  <c r="O1753" i="53"/>
  <c r="Y1753" i="53"/>
  <c r="T3301" i="53"/>
  <c r="U940" i="53"/>
  <c r="Y940" i="53"/>
  <c r="T940" i="53"/>
  <c r="O940" i="53"/>
  <c r="X940" i="53"/>
  <c r="T4729" i="53"/>
  <c r="N3301" i="53"/>
  <c r="N4234" i="53"/>
  <c r="T4234" i="53"/>
  <c r="Z4468" i="53"/>
  <c r="X4729" i="53"/>
  <c r="Y4729" i="53"/>
  <c r="AB4730" i="53" s="1"/>
  <c r="U4729" i="53"/>
  <c r="AA4730" i="53" s="1"/>
  <c r="O4729" i="53"/>
  <c r="Z4730" i="53" s="1"/>
  <c r="N4729" i="53"/>
  <c r="O3301" i="53"/>
  <c r="X3301" i="53"/>
  <c r="Y3301" i="53"/>
  <c r="U3301" i="53"/>
  <c r="O3978" i="53"/>
  <c r="T3978" i="53"/>
  <c r="U3978" i="53"/>
  <c r="X3978" i="53"/>
  <c r="Y3978" i="53"/>
  <c r="T2496" i="53"/>
  <c r="W4089" i="53"/>
  <c r="R565" i="53"/>
  <c r="S4095" i="53"/>
  <c r="W3258" i="53"/>
  <c r="I4068" i="53"/>
  <c r="H4079" i="53"/>
  <c r="R4079" i="53"/>
  <c r="H4111" i="53"/>
  <c r="H3013" i="53"/>
  <c r="Q3019" i="53"/>
  <c r="L649" i="53"/>
  <c r="V719" i="53"/>
  <c r="J694" i="53"/>
  <c r="V694" i="53"/>
  <c r="R3914" i="53"/>
  <c r="L3937" i="53"/>
  <c r="R3955" i="53"/>
  <c r="K3970" i="53"/>
  <c r="P4089" i="53"/>
  <c r="X275" i="53"/>
  <c r="N275" i="53"/>
  <c r="T275" i="53"/>
  <c r="J565" i="53"/>
  <c r="I676" i="53"/>
  <c r="Y655" i="53"/>
  <c r="Q2743" i="53"/>
  <c r="W3008" i="53"/>
  <c r="K3013" i="53"/>
  <c r="W3013" i="53"/>
  <c r="J3019" i="53"/>
  <c r="S3040" i="53"/>
  <c r="J3286" i="53"/>
  <c r="V3291" i="53"/>
  <c r="H4409" i="53"/>
  <c r="H4408" i="53" s="1"/>
  <c r="M4068" i="53"/>
  <c r="S4100" i="53"/>
  <c r="L4079" i="53"/>
  <c r="R2729" i="53"/>
  <c r="R2743" i="53"/>
  <c r="H2755" i="53"/>
  <c r="R2755" i="53"/>
  <c r="H2802" i="53"/>
  <c r="L3008" i="53"/>
  <c r="J3040" i="53"/>
  <c r="V3040" i="53"/>
  <c r="J3045" i="53"/>
  <c r="V3045" i="53"/>
  <c r="J3051" i="53"/>
  <c r="V3051" i="53"/>
  <c r="J3601" i="53"/>
  <c r="V3601" i="53"/>
  <c r="M3612" i="53"/>
  <c r="P649" i="53"/>
  <c r="L694" i="53"/>
  <c r="J3914" i="53"/>
  <c r="V3914" i="53"/>
  <c r="I3617" i="53"/>
  <c r="S3617" i="53"/>
  <c r="I3622" i="53"/>
  <c r="S3622" i="53"/>
  <c r="I3628" i="53"/>
  <c r="I3633" i="53"/>
  <c r="S3633" i="53"/>
  <c r="I3638" i="53"/>
  <c r="S3638" i="53"/>
  <c r="S3644" i="53"/>
  <c r="H4084" i="53"/>
  <c r="R4084" i="53"/>
  <c r="P4095" i="53"/>
  <c r="V4095" i="53"/>
  <c r="K3040" i="53"/>
  <c r="W3040" i="53"/>
  <c r="K3045" i="53"/>
  <c r="W3045" i="53"/>
  <c r="W3051" i="53"/>
  <c r="K3601" i="53"/>
  <c r="W3601" i="53"/>
  <c r="M719" i="53"/>
  <c r="V3617" i="53"/>
  <c r="V3622" i="53"/>
  <c r="J3628" i="53"/>
  <c r="V3628" i="53"/>
  <c r="P3628" i="53"/>
  <c r="J3633" i="53"/>
  <c r="V3633" i="53"/>
  <c r="J3638" i="53"/>
  <c r="V3638" i="53"/>
  <c r="J3644" i="53"/>
  <c r="V3644" i="53"/>
  <c r="I4084" i="53"/>
  <c r="S4084" i="53"/>
  <c r="H4089" i="53"/>
  <c r="R4089" i="53"/>
  <c r="L3601" i="53"/>
  <c r="Q3612" i="53"/>
  <c r="K3638" i="53"/>
  <c r="W3638" i="53"/>
  <c r="K3644" i="53"/>
  <c r="W3644" i="53"/>
  <c r="J4084" i="53"/>
  <c r="V4084" i="53"/>
  <c r="I4089" i="53"/>
  <c r="W2787" i="53"/>
  <c r="W3253" i="53"/>
  <c r="H4068" i="53"/>
  <c r="R4068" i="53"/>
  <c r="L4100" i="53"/>
  <c r="M3601" i="53"/>
  <c r="H3612" i="53"/>
  <c r="R3612" i="53"/>
  <c r="V2787" i="53"/>
  <c r="H2712" i="53"/>
  <c r="R2712" i="53"/>
  <c r="L2787" i="53"/>
  <c r="R2811" i="53"/>
  <c r="K3258" i="53"/>
  <c r="S4068" i="53"/>
  <c r="L3040" i="53"/>
  <c r="S3019" i="53"/>
  <c r="P3040" i="53"/>
  <c r="V3019" i="53"/>
  <c r="L3617" i="53"/>
  <c r="L3622" i="53"/>
  <c r="V3929" i="53"/>
  <c r="V3937" i="53"/>
  <c r="P3950" i="53"/>
  <c r="P3955" i="53"/>
  <c r="S3970" i="53"/>
  <c r="M3617" i="53"/>
  <c r="M2712" i="53"/>
  <c r="I2787" i="53"/>
  <c r="S2787" i="53"/>
  <c r="M2811" i="53"/>
  <c r="K3286" i="53"/>
  <c r="W3291" i="53"/>
  <c r="I3040" i="53"/>
  <c r="I3045" i="53"/>
  <c r="S3045" i="53"/>
  <c r="I3051" i="53"/>
  <c r="S3051" i="53"/>
  <c r="I3601" i="53"/>
  <c r="S3601" i="53"/>
  <c r="L3612" i="53"/>
  <c r="M649" i="53"/>
  <c r="I719" i="53"/>
  <c r="S719" i="53"/>
  <c r="I694" i="53"/>
  <c r="Q3914" i="53"/>
  <c r="K3929" i="53"/>
  <c r="K3937" i="53"/>
  <c r="W3937" i="53"/>
  <c r="Q3950" i="53"/>
  <c r="Q3955" i="53"/>
  <c r="J3970" i="53"/>
  <c r="V3970" i="53"/>
  <c r="J4095" i="53"/>
  <c r="V3253" i="53"/>
  <c r="I3258" i="53"/>
  <c r="S3258" i="53"/>
  <c r="L3286" i="53"/>
  <c r="Q3628" i="53"/>
  <c r="Q3633" i="53"/>
  <c r="Q3638" i="53"/>
  <c r="P4084" i="53"/>
  <c r="M4089" i="53"/>
  <c r="K4095" i="53"/>
  <c r="W4095" i="53"/>
  <c r="J2787" i="53"/>
  <c r="K2787" i="53"/>
  <c r="P4068" i="53"/>
  <c r="V4100" i="53"/>
  <c r="M4079" i="53"/>
  <c r="M4111" i="53"/>
  <c r="I2729" i="53"/>
  <c r="I2743" i="53"/>
  <c r="S2743" i="53"/>
  <c r="I2755" i="53"/>
  <c r="S2755" i="53"/>
  <c r="I2802" i="53"/>
  <c r="S2802" i="53"/>
  <c r="L3013" i="53"/>
  <c r="Q3040" i="53"/>
  <c r="P3045" i="53"/>
  <c r="P3601" i="53"/>
  <c r="I3612" i="53"/>
  <c r="S3612" i="53"/>
  <c r="K4100" i="53"/>
  <c r="W4100" i="53"/>
  <c r="P4079" i="53"/>
  <c r="P4111" i="53"/>
  <c r="V2729" i="53"/>
  <c r="J2743" i="53"/>
  <c r="V2743" i="53"/>
  <c r="V2755" i="53"/>
  <c r="J2802" i="53"/>
  <c r="V2802" i="53"/>
  <c r="M3013" i="53"/>
  <c r="L3019" i="53"/>
  <c r="H3040" i="53"/>
  <c r="Q3045" i="53"/>
  <c r="Q3601" i="53"/>
  <c r="J3612" i="53"/>
  <c r="H649" i="53"/>
  <c r="R649" i="53"/>
  <c r="I657" i="53"/>
  <c r="L2729" i="53"/>
  <c r="L2743" i="53"/>
  <c r="L2755" i="53"/>
  <c r="L2802" i="53"/>
  <c r="H3008" i="53"/>
  <c r="R3008" i="53"/>
  <c r="Q3013" i="53"/>
  <c r="J649" i="53"/>
  <c r="V649" i="53"/>
  <c r="M694" i="53"/>
  <c r="K3914" i="53"/>
  <c r="W3914" i="53"/>
  <c r="P3937" i="53"/>
  <c r="J3950" i="53"/>
  <c r="J3955" i="53"/>
  <c r="V3955" i="53"/>
  <c r="L3970" i="53"/>
  <c r="P3617" i="53"/>
  <c r="M3622" i="53"/>
  <c r="L3628" i="53"/>
  <c r="L3633" i="53"/>
  <c r="L3638" i="53"/>
  <c r="L3644" i="53"/>
  <c r="J4089" i="53"/>
  <c r="V4089" i="53"/>
  <c r="I2712" i="53"/>
  <c r="L3914" i="53"/>
  <c r="H3929" i="53"/>
  <c r="R3929" i="53"/>
  <c r="Q3937" i="53"/>
  <c r="K3950" i="53"/>
  <c r="K3955" i="53"/>
  <c r="W3955" i="53"/>
  <c r="M3970" i="53"/>
  <c r="Q3617" i="53"/>
  <c r="P3622" i="53"/>
  <c r="M3628" i="53"/>
  <c r="M3633" i="53"/>
  <c r="M3638" i="53"/>
  <c r="M3644" i="53"/>
  <c r="L4084" i="53"/>
  <c r="H4095" i="53"/>
  <c r="R4095" i="53"/>
  <c r="P2787" i="53"/>
  <c r="M3914" i="53"/>
  <c r="I3929" i="53"/>
  <c r="H3937" i="53"/>
  <c r="R3937" i="53"/>
  <c r="L3950" i="53"/>
  <c r="L3955" i="53"/>
  <c r="H3955" i="53"/>
  <c r="P3970" i="53"/>
  <c r="H3617" i="53"/>
  <c r="R3617" i="53"/>
  <c r="Q3622" i="53"/>
  <c r="P3633" i="53"/>
  <c r="P3638" i="53"/>
  <c r="M4084" i="53"/>
  <c r="I4095" i="53"/>
  <c r="M3040" i="53"/>
  <c r="V565" i="53"/>
  <c r="W657" i="53"/>
  <c r="W2811" i="53"/>
  <c r="H2787" i="53"/>
  <c r="R2787" i="53"/>
  <c r="L2811" i="53"/>
  <c r="S687" i="53"/>
  <c r="H3914" i="53"/>
  <c r="R3253" i="53"/>
  <c r="H2743" i="53"/>
  <c r="H2729" i="53"/>
  <c r="W687" i="53"/>
  <c r="L687" i="53"/>
  <c r="K594" i="53"/>
  <c r="K593" i="53" s="1"/>
  <c r="W594" i="53"/>
  <c r="W593" i="53" s="1"/>
  <c r="Q687" i="53"/>
  <c r="V687" i="53"/>
  <c r="S584" i="53"/>
  <c r="M687" i="53"/>
  <c r="W584" i="53"/>
  <c r="P687" i="53"/>
  <c r="I594" i="53"/>
  <c r="I593" i="53" s="1"/>
  <c r="M594" i="53"/>
  <c r="M593" i="53" s="1"/>
  <c r="Q594" i="53"/>
  <c r="Q593" i="53" s="1"/>
  <c r="K584" i="53"/>
  <c r="H687" i="53"/>
  <c r="M584" i="53"/>
  <c r="J687" i="53"/>
  <c r="K687" i="53"/>
  <c r="M3253" i="53"/>
  <c r="I584" i="53"/>
  <c r="U1965" i="53"/>
  <c r="AA1966" i="53" s="1"/>
  <c r="U276" i="53"/>
  <c r="P3929" i="53"/>
  <c r="O655" i="53"/>
  <c r="S3628" i="53"/>
  <c r="Q4089" i="53"/>
  <c r="K3019" i="53"/>
  <c r="K4089" i="53"/>
  <c r="Q3929" i="53"/>
  <c r="H3950" i="53"/>
  <c r="J3617" i="53"/>
  <c r="Q2755" i="53"/>
  <c r="S4089" i="53"/>
  <c r="Q2729" i="53"/>
  <c r="P2755" i="53"/>
  <c r="W719" i="53"/>
  <c r="V4068" i="53"/>
  <c r="W676" i="53"/>
  <c r="J4068" i="53"/>
  <c r="W3929" i="53"/>
  <c r="M3929" i="53"/>
  <c r="V3950" i="53"/>
  <c r="L2712" i="53"/>
  <c r="S676" i="53"/>
  <c r="I687" i="53"/>
  <c r="J4100" i="53"/>
  <c r="R3013" i="53"/>
  <c r="J3258" i="53"/>
  <c r="I4100" i="53"/>
  <c r="P3612" i="53"/>
  <c r="M3008" i="53"/>
  <c r="J719" i="53"/>
  <c r="Q649" i="53"/>
  <c r="Q4095" i="53"/>
  <c r="M4105" i="53"/>
  <c r="S594" i="53"/>
  <c r="S593" i="53" s="1"/>
  <c r="R3950" i="53"/>
  <c r="P3644" i="53"/>
  <c r="W4105" i="53"/>
  <c r="S3929" i="53"/>
  <c r="Y2301" i="53"/>
  <c r="AB2302" i="53" s="1"/>
  <c r="Y1466" i="53"/>
  <c r="K681" i="53"/>
  <c r="I712" i="53"/>
  <c r="Q712" i="53"/>
  <c r="X2040" i="53"/>
  <c r="M2802" i="53"/>
  <c r="M2743" i="53"/>
  <c r="U2301" i="53"/>
  <c r="AA2302" i="53" s="1"/>
  <c r="V2811" i="53"/>
  <c r="J2729" i="53"/>
  <c r="I2792" i="53"/>
  <c r="K4111" i="53"/>
  <c r="J2755" i="53"/>
  <c r="R2802" i="53"/>
  <c r="R2801" i="53" s="1"/>
  <c r="M4100" i="53"/>
  <c r="X781" i="53"/>
  <c r="Q2792" i="53"/>
  <c r="N2040" i="53"/>
  <c r="N2039" i="53" s="1"/>
  <c r="Q4068" i="53"/>
  <c r="I3013" i="53"/>
  <c r="V3013" i="53"/>
  <c r="P3286" i="53"/>
  <c r="Q584" i="53"/>
  <c r="K676" i="53"/>
  <c r="U781" i="53"/>
  <c r="AA782" i="53" s="1"/>
  <c r="Q3008" i="53"/>
  <c r="Q2802" i="53"/>
  <c r="Q657" i="53"/>
  <c r="K4084" i="53"/>
  <c r="M2792" i="53"/>
  <c r="W2792" i="53"/>
  <c r="R687" i="53"/>
  <c r="W3950" i="53"/>
  <c r="Y4909" i="53"/>
  <c r="AB4910" i="53" s="1"/>
  <c r="Y2820" i="53"/>
  <c r="AB2821" i="53" s="1"/>
  <c r="L4111" i="53"/>
  <c r="T781" i="53"/>
  <c r="U2496" i="53"/>
  <c r="AA2497" i="53" s="1"/>
  <c r="AA4468" i="53"/>
  <c r="Q3253" i="53"/>
  <c r="U3056" i="53"/>
  <c r="AA3057" i="53" s="1"/>
  <c r="AA3979" i="53"/>
  <c r="P2792" i="53"/>
  <c r="U655" i="53"/>
  <c r="Y3724" i="53"/>
  <c r="AB3725" i="53" s="1"/>
  <c r="X2496" i="53"/>
  <c r="V4079" i="53"/>
  <c r="J4073" i="53"/>
  <c r="R4073" i="53"/>
  <c r="H2792" i="53"/>
  <c r="I3291" i="53"/>
  <c r="M3537" i="53"/>
  <c r="M3534" i="53" s="1"/>
  <c r="W3537" i="53"/>
  <c r="W3534" i="53" s="1"/>
  <c r="X2820" i="53"/>
  <c r="I3950" i="53"/>
  <c r="L4089" i="53"/>
  <c r="U3724" i="53"/>
  <c r="AA3725" i="53" s="1"/>
  <c r="AB941" i="53"/>
  <c r="Q3286" i="53"/>
  <c r="K3253" i="53"/>
  <c r="I3644" i="53"/>
  <c r="U2040" i="53"/>
  <c r="P719" i="53"/>
  <c r="S694" i="53"/>
  <c r="Q2712" i="53"/>
  <c r="Q2711" i="53" s="1"/>
  <c r="X3724" i="53"/>
  <c r="V3258" i="53"/>
  <c r="K3291" i="53"/>
  <c r="S3253" i="53"/>
  <c r="Q2787" i="53"/>
  <c r="I2811" i="53"/>
  <c r="I2801" i="53" s="1"/>
  <c r="S3291" i="53"/>
  <c r="P593" i="53"/>
  <c r="U4909" i="53"/>
  <c r="AA4910" i="53" s="1"/>
  <c r="U2820" i="53"/>
  <c r="AA2821" i="53" s="1"/>
  <c r="Q4672" i="53"/>
  <c r="T2040" i="53"/>
  <c r="Y2496" i="53"/>
  <c r="AB2497" i="53" s="1"/>
  <c r="AA4235" i="53"/>
  <c r="V4672" i="53"/>
  <c r="P2811" i="53"/>
  <c r="P2801" i="53" s="1"/>
  <c r="P2712" i="53"/>
  <c r="P2711" i="53" s="1"/>
  <c r="R3258" i="53"/>
  <c r="S662" i="53"/>
  <c r="S656" i="53" s="1"/>
  <c r="P3291" i="53"/>
  <c r="Q4111" i="53"/>
  <c r="J3622" i="53"/>
  <c r="I556" i="53"/>
  <c r="M556" i="53"/>
  <c r="S556" i="53"/>
  <c r="R593" i="53"/>
  <c r="O4909" i="53"/>
  <c r="Z4910" i="53" s="1"/>
  <c r="T2820" i="53"/>
  <c r="AA941" i="53"/>
  <c r="H668" i="53"/>
  <c r="U1466" i="53"/>
  <c r="J3937" i="53"/>
  <c r="Y3056" i="53"/>
  <c r="AB3057" i="53" s="1"/>
  <c r="AB3979" i="53"/>
  <c r="K3051" i="53"/>
  <c r="V3612" i="53"/>
  <c r="Q3530" i="53"/>
  <c r="Q3529" i="53" s="1"/>
  <c r="W3530" i="53"/>
  <c r="W3529" i="53" s="1"/>
  <c r="P3921" i="53"/>
  <c r="W3962" i="53"/>
  <c r="M3962" i="53"/>
  <c r="O781" i="53"/>
  <c r="Z782" i="53" s="1"/>
  <c r="U1232" i="53"/>
  <c r="AA1233" i="53" s="1"/>
  <c r="O2040" i="53"/>
  <c r="X939" i="53"/>
  <c r="I3970" i="53"/>
  <c r="O1466" i="53"/>
  <c r="T3056" i="53"/>
  <c r="Y1965" i="53"/>
  <c r="AB1966" i="53" s="1"/>
  <c r="Y1232" i="53"/>
  <c r="AB1233" i="53" s="1"/>
  <c r="M676" i="53"/>
  <c r="Y2040" i="53"/>
  <c r="P3008" i="53"/>
  <c r="H3051" i="53"/>
  <c r="S2729" i="53"/>
  <c r="Q3051" i="53"/>
  <c r="AA3302" i="53"/>
  <c r="V2712" i="53"/>
  <c r="V2711" i="53" s="1"/>
  <c r="H593" i="53"/>
  <c r="I681" i="53"/>
  <c r="I675" i="53" s="1"/>
  <c r="W662" i="53"/>
  <c r="W656" i="53" s="1"/>
  <c r="H3962" i="53"/>
  <c r="O3724" i="53"/>
  <c r="Z3725" i="53" s="1"/>
  <c r="T1466" i="53"/>
  <c r="T1465" i="53" s="1"/>
  <c r="AB3302" i="53"/>
  <c r="P3051" i="53"/>
  <c r="Q556" i="53"/>
  <c r="O1232" i="53"/>
  <c r="Z1233" i="53" s="1"/>
  <c r="N781" i="53"/>
  <c r="N2496" i="53"/>
  <c r="O276" i="53"/>
  <c r="O275" i="53" s="1"/>
  <c r="M4095" i="53"/>
  <c r="P656" i="53"/>
  <c r="S3286" i="53"/>
  <c r="V2792" i="53"/>
  <c r="J4881" i="53"/>
  <c r="K2802" i="53"/>
  <c r="W681" i="53"/>
  <c r="O2301" i="53"/>
  <c r="Z2302" i="53" s="1"/>
  <c r="Z3979" i="53"/>
  <c r="T3724" i="53"/>
  <c r="Y781" i="53"/>
  <c r="AB782" i="53" s="1"/>
  <c r="X3056" i="53"/>
  <c r="X1466" i="53"/>
  <c r="X1465" i="53" s="1"/>
  <c r="AB4468" i="53"/>
  <c r="T939" i="53"/>
  <c r="H3258" i="53"/>
  <c r="K3537" i="53"/>
  <c r="K3534" i="53" s="1"/>
  <c r="S3537" i="53"/>
  <c r="S3534" i="53" s="1"/>
  <c r="K662" i="53"/>
  <c r="K656" i="53" s="1"/>
  <c r="M681" i="53"/>
  <c r="I3942" i="53"/>
  <c r="Q3942" i="53"/>
  <c r="W3921" i="53"/>
  <c r="M3921" i="53"/>
  <c r="V3962" i="53"/>
  <c r="L3962" i="53"/>
  <c r="K694" i="53"/>
  <c r="R656" i="53"/>
  <c r="Q681" i="53"/>
  <c r="Q675" i="53" s="1"/>
  <c r="V4881" i="53"/>
  <c r="H4073" i="53"/>
  <c r="H4067" i="53" s="1"/>
  <c r="W4881" i="53"/>
  <c r="J593" i="53"/>
  <c r="V593" i="53"/>
  <c r="J712" i="53"/>
  <c r="R712" i="53"/>
  <c r="M662" i="53"/>
  <c r="M656" i="53" s="1"/>
  <c r="I3921" i="53"/>
  <c r="Q3921" i="53"/>
  <c r="P3962" i="53"/>
  <c r="O2496" i="53"/>
  <c r="Z2497" i="53" s="1"/>
  <c r="N939" i="53"/>
  <c r="J656" i="53"/>
  <c r="H675" i="53"/>
  <c r="S681" i="53"/>
  <c r="L4881" i="53"/>
  <c r="S3530" i="53"/>
  <c r="S3529" i="53" s="1"/>
  <c r="I3537" i="53"/>
  <c r="I3534" i="53" s="1"/>
  <c r="I566" i="53"/>
  <c r="I565" i="53" s="1"/>
  <c r="L656" i="53"/>
  <c r="I662" i="53"/>
  <c r="H656" i="53"/>
  <c r="V675" i="53"/>
  <c r="S3942" i="53"/>
  <c r="K3942" i="53"/>
  <c r="N1466" i="53"/>
  <c r="N1465" i="53" s="1"/>
  <c r="W4111" i="53"/>
  <c r="L565" i="53"/>
  <c r="P565" i="53"/>
  <c r="V656" i="53"/>
  <c r="V3942" i="53"/>
  <c r="L3942" i="53"/>
  <c r="S3962" i="53"/>
  <c r="K3962" i="53"/>
  <c r="N2820" i="53"/>
  <c r="O2820" i="53"/>
  <c r="Z2821" i="53" s="1"/>
  <c r="R4672" i="53"/>
  <c r="P4073" i="53"/>
  <c r="Q3644" i="53"/>
  <c r="O3056" i="53"/>
  <c r="Z3057" i="53" s="1"/>
  <c r="W4672" i="53"/>
  <c r="P668" i="53"/>
  <c r="P675" i="53"/>
  <c r="Z4235" i="53"/>
  <c r="N3056" i="53"/>
  <c r="L3929" i="53"/>
  <c r="P4881" i="53"/>
  <c r="R4111" i="53"/>
  <c r="H712" i="53"/>
  <c r="P712" i="53"/>
  <c r="S4881" i="53"/>
  <c r="K4073" i="53"/>
  <c r="S4073" i="53"/>
  <c r="V4111" i="53"/>
  <c r="L593" i="53"/>
  <c r="R675" i="53"/>
  <c r="W3942" i="53"/>
  <c r="M3942" i="53"/>
  <c r="Q668" i="53"/>
  <c r="K2811" i="53"/>
  <c r="Q4881" i="53"/>
  <c r="J2792" i="53"/>
  <c r="R2792" i="53"/>
  <c r="P4672" i="53"/>
  <c r="I4073" i="53"/>
  <c r="I4067" i="53" s="1"/>
  <c r="Q4073" i="53"/>
  <c r="S4111" i="53"/>
  <c r="K556" i="53"/>
  <c r="W556" i="53"/>
  <c r="M566" i="53"/>
  <c r="M565" i="53" s="1"/>
  <c r="S566" i="53"/>
  <c r="S565" i="53" s="1"/>
  <c r="K3921" i="53"/>
  <c r="S3921" i="53"/>
  <c r="S3913" i="53" s="1"/>
  <c r="H3921" i="53"/>
  <c r="H3942" i="53"/>
  <c r="P3942" i="53"/>
  <c r="O1965" i="53"/>
  <c r="Z1966" i="53" s="1"/>
  <c r="V3921" i="53"/>
  <c r="L3921" i="53"/>
  <c r="S668" i="53"/>
  <c r="S4672" i="53"/>
  <c r="I3530" i="53"/>
  <c r="I3529" i="53" s="1"/>
  <c r="M3530" i="53"/>
  <c r="M3529" i="53" s="1"/>
  <c r="K712" i="53"/>
  <c r="S712" i="53"/>
  <c r="Z3302" i="53"/>
  <c r="W2712" i="53"/>
  <c r="W2711" i="53" s="1"/>
  <c r="H3534" i="53"/>
  <c r="Q3537" i="53"/>
  <c r="Q3534" i="53" s="1"/>
  <c r="K566" i="53"/>
  <c r="K565" i="53" s="1"/>
  <c r="Q566" i="53"/>
  <c r="Q565" i="53" s="1"/>
  <c r="W566" i="53"/>
  <c r="W565" i="53" s="1"/>
  <c r="Q662" i="53"/>
  <c r="J675" i="53"/>
  <c r="L712" i="53"/>
  <c r="V712" i="53"/>
  <c r="N3724" i="53"/>
  <c r="L3253" i="53"/>
  <c r="W2801" i="53"/>
  <c r="H4881" i="53"/>
  <c r="R4881" i="53"/>
  <c r="K3008" i="53"/>
  <c r="L675" i="53"/>
  <c r="M712" i="53"/>
  <c r="W712" i="53"/>
  <c r="Z941" i="53"/>
  <c r="K668" i="53"/>
  <c r="I4881" i="53"/>
  <c r="J2801" i="53"/>
  <c r="R3962" i="53"/>
  <c r="J3962" i="53"/>
  <c r="S2792" i="53"/>
  <c r="I668" i="53"/>
  <c r="R3921" i="53"/>
  <c r="J3921" i="53"/>
  <c r="R3942" i="53"/>
  <c r="J3942" i="53"/>
  <c r="Q3962" i="53"/>
  <c r="I3962" i="53"/>
  <c r="K2792" i="53"/>
  <c r="H4672" i="53"/>
  <c r="K3530" i="53"/>
  <c r="K3529" i="53" s="1"/>
  <c r="J668" i="53"/>
  <c r="R668" i="53"/>
  <c r="S2712" i="53"/>
  <c r="S2711" i="53" s="1"/>
  <c r="V4408" i="53"/>
  <c r="K4881" i="53"/>
  <c r="L4073" i="53"/>
  <c r="V4073" i="53"/>
  <c r="M668" i="53"/>
  <c r="W668" i="53"/>
  <c r="M4881" i="53"/>
  <c r="M4073" i="53"/>
  <c r="W4073" i="53"/>
  <c r="H3253" i="53"/>
  <c r="H3252" i="53" s="1"/>
  <c r="S2801" i="53"/>
  <c r="L668" i="53"/>
  <c r="V668" i="53"/>
  <c r="H3606" i="53"/>
  <c r="W3606" i="53"/>
  <c r="S3606" i="53"/>
  <c r="Q3606" i="53"/>
  <c r="P3606" i="53"/>
  <c r="M3606" i="53"/>
  <c r="K3606" i="53"/>
  <c r="K3600" i="53" s="1"/>
  <c r="J3606" i="53"/>
  <c r="I3606" i="53"/>
  <c r="V3606" i="53"/>
  <c r="R3606" i="53"/>
  <c r="R3600" i="53" s="1"/>
  <c r="L3606" i="53"/>
  <c r="L3600" i="53" s="1"/>
  <c r="W3035" i="53"/>
  <c r="V3035" i="53"/>
  <c r="S3035" i="53"/>
  <c r="R3035" i="53"/>
  <c r="Q3035" i="53"/>
  <c r="P3035" i="53"/>
  <c r="M3035" i="53"/>
  <c r="L3035" i="53"/>
  <c r="K3035" i="53"/>
  <c r="J3035" i="53"/>
  <c r="I3035" i="53"/>
  <c r="H3035" i="53"/>
  <c r="W3029" i="53"/>
  <c r="V3029" i="53"/>
  <c r="S3029" i="53"/>
  <c r="R3029" i="53"/>
  <c r="Q3029" i="53"/>
  <c r="P3029" i="53"/>
  <c r="M3029" i="53"/>
  <c r="L3029" i="53"/>
  <c r="K3029" i="53"/>
  <c r="J3029" i="53"/>
  <c r="I3029" i="53"/>
  <c r="H3029" i="53"/>
  <c r="W3024" i="53"/>
  <c r="V3024" i="53"/>
  <c r="S3024" i="53"/>
  <c r="R3024" i="53"/>
  <c r="Q3024" i="53"/>
  <c r="P3024" i="53"/>
  <c r="M3024" i="53"/>
  <c r="L3024" i="53"/>
  <c r="L3007" i="53" s="1"/>
  <c r="K3024" i="53"/>
  <c r="J3024" i="53"/>
  <c r="I3024" i="53"/>
  <c r="H3024" i="53"/>
  <c r="M1280" i="53"/>
  <c r="M1279" i="53" s="1"/>
  <c r="M1278" i="53" s="1"/>
  <c r="W1280" i="53"/>
  <c r="W1279" i="53" s="1"/>
  <c r="W1278" i="53" s="1"/>
  <c r="S1280" i="53"/>
  <c r="S1279" i="53" s="1"/>
  <c r="S1278" i="53" s="1"/>
  <c r="Q1280" i="53"/>
  <c r="Q1279" i="53" s="1"/>
  <c r="Q1278" i="53" s="1"/>
  <c r="V3534" i="53"/>
  <c r="R3534" i="53"/>
  <c r="P3534" i="53"/>
  <c r="L3534" i="53"/>
  <c r="J3534" i="53"/>
  <c r="W3703" i="53"/>
  <c r="V3703" i="53"/>
  <c r="S3703" i="53"/>
  <c r="R3703" i="53"/>
  <c r="Q3703" i="53"/>
  <c r="P3703" i="53"/>
  <c r="M3703" i="53"/>
  <c r="L3703" i="53"/>
  <c r="K3703" i="53"/>
  <c r="J3703" i="53"/>
  <c r="I3703" i="53"/>
  <c r="H3703" i="53"/>
  <c r="W3693" i="53"/>
  <c r="V3693" i="53"/>
  <c r="S3693" i="53"/>
  <c r="R3693" i="53"/>
  <c r="Q3693" i="53"/>
  <c r="P3693" i="53"/>
  <c r="M3693" i="53"/>
  <c r="L3693" i="53"/>
  <c r="K3693" i="53"/>
  <c r="K3692" i="53" s="1"/>
  <c r="J3693" i="53"/>
  <c r="I3693" i="53"/>
  <c r="H3693" i="53"/>
  <c r="W3678" i="53"/>
  <c r="V3678" i="53"/>
  <c r="S3678" i="53"/>
  <c r="R3678" i="53"/>
  <c r="Q3678" i="53"/>
  <c r="P3678" i="53"/>
  <c r="M3678" i="53"/>
  <c r="L3678" i="53"/>
  <c r="K3678" i="53"/>
  <c r="J3678" i="53"/>
  <c r="I3678" i="53"/>
  <c r="H3678" i="53"/>
  <c r="W3671" i="53"/>
  <c r="V3671" i="53"/>
  <c r="S3671" i="53"/>
  <c r="R3671" i="53"/>
  <c r="Q3671" i="53"/>
  <c r="P3671" i="53"/>
  <c r="M3671" i="53"/>
  <c r="L3671" i="53"/>
  <c r="K3671" i="53"/>
  <c r="J3671" i="53"/>
  <c r="I3671" i="53"/>
  <c r="H3671" i="53"/>
  <c r="W3657" i="53"/>
  <c r="V3657" i="53"/>
  <c r="S3657" i="53"/>
  <c r="R3657" i="53"/>
  <c r="Q3657" i="53"/>
  <c r="P3657" i="53"/>
  <c r="M3657" i="53"/>
  <c r="L3657" i="53"/>
  <c r="K3657" i="53"/>
  <c r="J3657" i="53"/>
  <c r="I3657" i="53"/>
  <c r="H3657" i="53"/>
  <c r="W3650" i="53"/>
  <c r="W3649" i="53" s="1"/>
  <c r="V3650" i="53"/>
  <c r="S3650" i="53"/>
  <c r="R3650" i="53"/>
  <c r="Q3650" i="53"/>
  <c r="P3650" i="53"/>
  <c r="M3650" i="53"/>
  <c r="L3650" i="53"/>
  <c r="K3650" i="53"/>
  <c r="J3650" i="53"/>
  <c r="I3650" i="53"/>
  <c r="H3650" i="53"/>
  <c r="L2801" i="53"/>
  <c r="L2792" i="53"/>
  <c r="L2711" i="53"/>
  <c r="R3291" i="53"/>
  <c r="Q4410" i="53"/>
  <c r="Q4409" i="53" s="1"/>
  <c r="Q4408" i="53" s="1"/>
  <c r="P4408" i="53"/>
  <c r="R4408" i="53"/>
  <c r="S4408" i="53"/>
  <c r="J4672" i="53"/>
  <c r="L4672" i="53"/>
  <c r="M4672" i="53"/>
  <c r="P3253" i="53"/>
  <c r="P3252" i="53" s="1"/>
  <c r="I4672" i="53"/>
  <c r="K4672" i="53"/>
  <c r="J4409" i="53"/>
  <c r="J4408" i="53" s="1"/>
  <c r="K4409" i="53"/>
  <c r="K4408" i="53" s="1"/>
  <c r="L4409" i="53"/>
  <c r="L4408" i="53" s="1"/>
  <c r="W4409" i="53"/>
  <c r="W4408" i="53" s="1"/>
  <c r="M4409" i="53"/>
  <c r="M4408" i="53" s="1"/>
  <c r="I4409" i="53"/>
  <c r="I4408" i="53" s="1"/>
  <c r="J3253" i="53"/>
  <c r="I3253" i="53"/>
  <c r="I3252" i="53" s="1"/>
  <c r="J3291" i="53"/>
  <c r="L3291" i="53"/>
  <c r="M3291" i="53"/>
  <c r="M3286" i="53"/>
  <c r="K2712" i="53"/>
  <c r="K2711" i="53" s="1"/>
  <c r="M2787" i="53"/>
  <c r="Q3258" i="53"/>
  <c r="R3286" i="53"/>
  <c r="M2711" i="53"/>
  <c r="Q2811" i="53"/>
  <c r="Q2801" i="53" s="1"/>
  <c r="R2717" i="53"/>
  <c r="R2711" i="53" s="1"/>
  <c r="V3286" i="53"/>
  <c r="Q3291" i="53"/>
  <c r="I2711" i="53"/>
  <c r="H2811" i="53"/>
  <c r="H2801" i="53" s="1"/>
  <c r="J2712" i="53"/>
  <c r="J2711" i="53" s="1"/>
  <c r="H2711" i="53"/>
  <c r="J3252" i="53" l="1"/>
  <c r="L3252" i="53"/>
  <c r="S3252" i="53"/>
  <c r="K3252" i="53"/>
  <c r="Q3252" i="53"/>
  <c r="M3252" i="53"/>
  <c r="R3252" i="53"/>
  <c r="V3252" i="53"/>
  <c r="W3252" i="53"/>
  <c r="I3913" i="53"/>
  <c r="H3913" i="53"/>
  <c r="M3913" i="53"/>
  <c r="L3913" i="53"/>
  <c r="W3913" i="53"/>
  <c r="K3913" i="53"/>
  <c r="Q3913" i="53"/>
  <c r="P3913" i="53"/>
  <c r="V3913" i="53"/>
  <c r="J3913" i="53"/>
  <c r="R3913" i="53"/>
  <c r="M675" i="53"/>
  <c r="P3692" i="53"/>
  <c r="M2801" i="53"/>
  <c r="Y275" i="53"/>
  <c r="Y171" i="53" s="1"/>
  <c r="U275" i="53"/>
  <c r="AA276" i="53" s="1"/>
  <c r="W3007" i="53"/>
  <c r="W3600" i="53"/>
  <c r="H3600" i="53"/>
  <c r="P4067" i="53"/>
  <c r="S3007" i="53"/>
  <c r="J3007" i="53"/>
  <c r="M3600" i="53"/>
  <c r="I656" i="53"/>
  <c r="I655" i="53" s="1"/>
  <c r="V2801" i="53"/>
  <c r="S3649" i="53"/>
  <c r="H3649" i="53"/>
  <c r="H3692" i="53"/>
  <c r="X171" i="53"/>
  <c r="W675" i="53"/>
  <c r="W655" i="53" s="1"/>
  <c r="S3600" i="53"/>
  <c r="AA2041" i="53"/>
  <c r="I3692" i="53"/>
  <c r="U1465" i="53"/>
  <c r="AA1467" i="53"/>
  <c r="O2039" i="53"/>
  <c r="Z2041" i="53"/>
  <c r="P3600" i="53"/>
  <c r="S675" i="53"/>
  <c r="S655" i="53" s="1"/>
  <c r="AB2041" i="53"/>
  <c r="O1465" i="53"/>
  <c r="Z1467" i="53"/>
  <c r="I3649" i="53"/>
  <c r="Y1465" i="53"/>
  <c r="AB1467" i="53"/>
  <c r="J4067" i="53"/>
  <c r="L3692" i="53"/>
  <c r="M3007" i="53"/>
  <c r="I3007" i="53"/>
  <c r="I3600" i="53"/>
  <c r="Q3692" i="53"/>
  <c r="K675" i="53"/>
  <c r="K655" i="53" s="1"/>
  <c r="K4067" i="53"/>
  <c r="R4067" i="53"/>
  <c r="Q656" i="53"/>
  <c r="Q655" i="53" s="1"/>
  <c r="Q4067" i="53"/>
  <c r="V3007" i="53"/>
  <c r="L4067" i="53"/>
  <c r="T171" i="53"/>
  <c r="J3649" i="53"/>
  <c r="R3692" i="53"/>
  <c r="V3649" i="53"/>
  <c r="U2495" i="53"/>
  <c r="V3600" i="53"/>
  <c r="P3649" i="53"/>
  <c r="Y939" i="53"/>
  <c r="M3649" i="53"/>
  <c r="U939" i="53"/>
  <c r="O939" i="53"/>
  <c r="T2495" i="53"/>
  <c r="K2801" i="53"/>
  <c r="V3692" i="53"/>
  <c r="J3600" i="53"/>
  <c r="W4067" i="53"/>
  <c r="R3649" i="53"/>
  <c r="H655" i="53"/>
  <c r="V4067" i="53"/>
  <c r="M655" i="53"/>
  <c r="H3007" i="53"/>
  <c r="P3007" i="53"/>
  <c r="M4067" i="53"/>
  <c r="N171" i="53"/>
  <c r="K3649" i="53"/>
  <c r="J3692" i="53"/>
  <c r="L3649" i="53"/>
  <c r="Q3007" i="53"/>
  <c r="S4067" i="53"/>
  <c r="J655" i="53"/>
  <c r="M3692" i="53"/>
  <c r="O2495" i="53"/>
  <c r="P655" i="53"/>
  <c r="Q3600" i="53"/>
  <c r="W3692" i="53"/>
  <c r="R3007" i="53"/>
  <c r="R655" i="53"/>
  <c r="K3007" i="53"/>
  <c r="Q3649" i="53"/>
  <c r="V655" i="53"/>
  <c r="L655" i="53"/>
  <c r="S3692" i="53"/>
  <c r="H2798" i="53"/>
  <c r="H2786" i="53" s="1"/>
  <c r="Q2798" i="53"/>
  <c r="Q2786" i="53" s="1"/>
  <c r="P2798" i="53"/>
  <c r="P2786" i="53" s="1"/>
  <c r="M2798" i="53"/>
  <c r="M2786" i="53" s="1"/>
  <c r="W2798" i="53"/>
  <c r="W2786" i="53" s="1"/>
  <c r="R2798" i="53"/>
  <c r="R2786" i="53" s="1"/>
  <c r="I2798" i="53"/>
  <c r="I2786" i="53" s="1"/>
  <c r="J2798" i="53"/>
  <c r="J2786" i="53" s="1"/>
  <c r="L2798" i="53"/>
  <c r="L2786" i="53" s="1"/>
  <c r="V2798" i="53"/>
  <c r="V2786" i="53" s="1"/>
  <c r="S2798" i="53"/>
  <c r="S2786" i="53" s="1"/>
  <c r="K2798" i="53"/>
  <c r="K2786" i="53" s="1"/>
  <c r="I1744" i="53"/>
  <c r="J1744" i="53"/>
  <c r="K1744" i="53"/>
  <c r="L1744" i="53"/>
  <c r="M1744" i="53"/>
  <c r="P1744" i="53"/>
  <c r="Q1744" i="53"/>
  <c r="R1744" i="53"/>
  <c r="S1744" i="53"/>
  <c r="V1744" i="53"/>
  <c r="W1744" i="53"/>
  <c r="H1744" i="53"/>
  <c r="W1662" i="53"/>
  <c r="W1661" i="53" s="1"/>
  <c r="W1660" i="53" s="1"/>
  <c r="S1662" i="53"/>
  <c r="S1661" i="53" s="1"/>
  <c r="S1660" i="53" s="1"/>
  <c r="Q1662" i="53"/>
  <c r="Q1661" i="53" s="1"/>
  <c r="Q1660" i="53" s="1"/>
  <c r="M1662" i="53"/>
  <c r="M1661" i="53" s="1"/>
  <c r="M1660" i="53" s="1"/>
  <c r="K1662" i="53"/>
  <c r="K1661" i="53" s="1"/>
  <c r="K1660" i="53" s="1"/>
  <c r="I1662" i="53"/>
  <c r="I1661" i="53" s="1"/>
  <c r="I1660" i="53" s="1"/>
  <c r="V1661" i="53"/>
  <c r="V1660" i="53" s="1"/>
  <c r="R1661" i="53"/>
  <c r="R1660" i="53" s="1"/>
  <c r="P1661" i="53"/>
  <c r="P1660" i="53" s="1"/>
  <c r="L1661" i="53"/>
  <c r="L1660" i="53" s="1"/>
  <c r="J1661" i="53"/>
  <c r="J1660" i="53" s="1"/>
  <c r="H1661" i="53"/>
  <c r="H1660" i="53" s="1"/>
  <c r="W1271" i="53"/>
  <c r="W1270" i="53" s="1"/>
  <c r="W1269" i="53" s="1"/>
  <c r="W1268" i="53" s="1"/>
  <c r="S1271" i="53"/>
  <c r="S1270" i="53" s="1"/>
  <c r="S1269" i="53" s="1"/>
  <c r="S1268" i="53" s="1"/>
  <c r="Q1271" i="53"/>
  <c r="Q1270" i="53" s="1"/>
  <c r="Q1269" i="53" s="1"/>
  <c r="Q1268" i="53" s="1"/>
  <c r="M1271" i="53"/>
  <c r="M1270" i="53" s="1"/>
  <c r="M1269" i="53" s="1"/>
  <c r="M1268" i="53" s="1"/>
  <c r="K1271" i="53"/>
  <c r="K1270" i="53" s="1"/>
  <c r="K1269" i="53" s="1"/>
  <c r="K1268" i="53" s="1"/>
  <c r="I1271" i="53"/>
  <c r="I1270" i="53" s="1"/>
  <c r="I1269" i="53" s="1"/>
  <c r="I1268" i="53" s="1"/>
  <c r="V1270" i="53"/>
  <c r="V1269" i="53" s="1"/>
  <c r="V1268" i="53" s="1"/>
  <c r="R1270" i="53"/>
  <c r="R1269" i="53" s="1"/>
  <c r="R1268" i="53" s="1"/>
  <c r="P1270" i="53"/>
  <c r="P1269" i="53" s="1"/>
  <c r="P1268" i="53" s="1"/>
  <c r="L1270" i="53"/>
  <c r="L1269" i="53" s="1"/>
  <c r="L1268" i="53" s="1"/>
  <c r="J1270" i="53"/>
  <c r="J1269" i="53" s="1"/>
  <c r="J1268" i="53" s="1"/>
  <c r="H1270" i="53"/>
  <c r="H1269" i="53" s="1"/>
  <c r="H1268" i="53" s="1"/>
  <c r="I1137" i="53"/>
  <c r="J1137" i="53"/>
  <c r="K1137" i="53"/>
  <c r="L1137" i="53"/>
  <c r="M1137" i="53"/>
  <c r="P1137" i="53"/>
  <c r="Q1137" i="53"/>
  <c r="R1137" i="53"/>
  <c r="S1137" i="53"/>
  <c r="V1137" i="53"/>
  <c r="W1137" i="53"/>
  <c r="H1137" i="53"/>
  <c r="W1135" i="53"/>
  <c r="V1135" i="53"/>
  <c r="S1135" i="53"/>
  <c r="R1135" i="53"/>
  <c r="Q1135" i="53"/>
  <c r="P1135" i="53"/>
  <c r="M1135" i="53"/>
  <c r="L1135" i="53"/>
  <c r="K1135" i="53"/>
  <c r="J1135" i="53"/>
  <c r="I1135" i="53"/>
  <c r="H1135" i="53"/>
  <c r="W638" i="53"/>
  <c r="W634" i="53" s="1"/>
  <c r="V638" i="53"/>
  <c r="V634" i="53" s="1"/>
  <c r="S638" i="53"/>
  <c r="S634" i="53" s="1"/>
  <c r="R638" i="53"/>
  <c r="R634" i="53" s="1"/>
  <c r="Q638" i="53"/>
  <c r="Q634" i="53" s="1"/>
  <c r="P638" i="53"/>
  <c r="P634" i="53" s="1"/>
  <c r="M638" i="53"/>
  <c r="M634" i="53" s="1"/>
  <c r="L638" i="53"/>
  <c r="L634" i="53" s="1"/>
  <c r="K638" i="53"/>
  <c r="K634" i="53" s="1"/>
  <c r="J638" i="53"/>
  <c r="J634" i="53" s="1"/>
  <c r="I638" i="53"/>
  <c r="I634" i="53" s="1"/>
  <c r="H638" i="53"/>
  <c r="H634" i="53" s="1"/>
  <c r="W632" i="53"/>
  <c r="V632" i="53"/>
  <c r="S632" i="53"/>
  <c r="R632" i="53"/>
  <c r="Q632" i="53"/>
  <c r="P632" i="53"/>
  <c r="M632" i="53"/>
  <c r="L632" i="53"/>
  <c r="K632" i="53"/>
  <c r="J632" i="53"/>
  <c r="I632" i="53"/>
  <c r="H632" i="53"/>
  <c r="W628" i="53"/>
  <c r="W627" i="53" s="1"/>
  <c r="V628" i="53"/>
  <c r="S628" i="53"/>
  <c r="R628" i="53"/>
  <c r="Q628" i="53"/>
  <c r="P628" i="53"/>
  <c r="P627" i="53" s="1"/>
  <c r="M628" i="53"/>
  <c r="L628" i="53"/>
  <c r="K628" i="53"/>
  <c r="K627" i="53" s="1"/>
  <c r="J628" i="53"/>
  <c r="I628" i="53"/>
  <c r="H628" i="53"/>
  <c r="W583" i="53"/>
  <c r="W582" i="53" s="1"/>
  <c r="S583" i="53"/>
  <c r="S582" i="53" s="1"/>
  <c r="Q583" i="53"/>
  <c r="Q582" i="53" s="1"/>
  <c r="M583" i="53"/>
  <c r="M582" i="53" s="1"/>
  <c r="K583" i="53"/>
  <c r="K582" i="53" s="1"/>
  <c r="I583" i="53"/>
  <c r="I582" i="53" s="1"/>
  <c r="V582" i="53"/>
  <c r="V578" i="53" s="1"/>
  <c r="R582" i="53"/>
  <c r="R578" i="53" s="1"/>
  <c r="P582" i="53"/>
  <c r="P578" i="53" s="1"/>
  <c r="L582" i="53"/>
  <c r="L578" i="53" s="1"/>
  <c r="J582" i="53"/>
  <c r="J578" i="53" s="1"/>
  <c r="H582" i="53"/>
  <c r="H578" i="53" s="1"/>
  <c r="W580" i="53"/>
  <c r="W579" i="53" s="1"/>
  <c r="W578" i="53" s="1"/>
  <c r="S580" i="53"/>
  <c r="Q580" i="53"/>
  <c r="M580" i="53"/>
  <c r="M579" i="53" s="1"/>
  <c r="K580" i="53"/>
  <c r="I580" i="53"/>
  <c r="I579" i="53" s="1"/>
  <c r="W577" i="53"/>
  <c r="W576" i="53" s="1"/>
  <c r="S577" i="53"/>
  <c r="S576" i="53" s="1"/>
  <c r="Q577" i="53"/>
  <c r="Q576" i="53" s="1"/>
  <c r="M577" i="53"/>
  <c r="M576" i="53" s="1"/>
  <c r="K577" i="53"/>
  <c r="K576" i="53" s="1"/>
  <c r="I577" i="53"/>
  <c r="I576" i="53" s="1"/>
  <c r="V576" i="53"/>
  <c r="R576" i="53"/>
  <c r="P576" i="53"/>
  <c r="L576" i="53"/>
  <c r="J576" i="53"/>
  <c r="H576" i="53"/>
  <c r="W573" i="53"/>
  <c r="W572" i="53" s="1"/>
  <c r="S573" i="53"/>
  <c r="S572" i="53" s="1"/>
  <c r="Q573" i="53"/>
  <c r="Q572" i="53" s="1"/>
  <c r="M573" i="53"/>
  <c r="M572" i="53" s="1"/>
  <c r="K573" i="53"/>
  <c r="K572" i="53" s="1"/>
  <c r="I573" i="53"/>
  <c r="I572" i="53" s="1"/>
  <c r="V572" i="53"/>
  <c r="R572" i="53"/>
  <c r="P572" i="53"/>
  <c r="L572" i="53"/>
  <c r="J572" i="53"/>
  <c r="H572" i="53"/>
  <c r="W555" i="53"/>
  <c r="W554" i="53" s="1"/>
  <c r="S555" i="53"/>
  <c r="S554" i="53" s="1"/>
  <c r="Q555" i="53"/>
  <c r="Q554" i="53" s="1"/>
  <c r="M555" i="53"/>
  <c r="M554" i="53" s="1"/>
  <c r="K555" i="53"/>
  <c r="K554" i="53" s="1"/>
  <c r="I555" i="53"/>
  <c r="I554" i="53" s="1"/>
  <c r="V554" i="53"/>
  <c r="V550" i="53" s="1"/>
  <c r="R554" i="53"/>
  <c r="R550" i="53" s="1"/>
  <c r="P554" i="53"/>
  <c r="P550" i="53" s="1"/>
  <c r="L554" i="53"/>
  <c r="L550" i="53" s="1"/>
  <c r="J554" i="53"/>
  <c r="J550" i="53" s="1"/>
  <c r="H554" i="53"/>
  <c r="H550" i="53" s="1"/>
  <c r="W552" i="53"/>
  <c r="W551" i="53" s="1"/>
  <c r="S552" i="53"/>
  <c r="S551" i="53" s="1"/>
  <c r="Q552" i="53"/>
  <c r="Q551" i="53" s="1"/>
  <c r="M552" i="53"/>
  <c r="M551" i="53" s="1"/>
  <c r="M550" i="53" s="1"/>
  <c r="K552" i="53"/>
  <c r="I552" i="53"/>
  <c r="I551" i="53" s="1"/>
  <c r="I489" i="53"/>
  <c r="J489" i="53"/>
  <c r="K489" i="53"/>
  <c r="L489" i="53"/>
  <c r="M489" i="53"/>
  <c r="P489" i="53"/>
  <c r="Q489" i="53"/>
  <c r="R489" i="53"/>
  <c r="S489" i="53"/>
  <c r="V489" i="53"/>
  <c r="W489" i="53"/>
  <c r="H489" i="53"/>
  <c r="H446" i="53"/>
  <c r="I480" i="53"/>
  <c r="J480" i="53"/>
  <c r="K480" i="53"/>
  <c r="L480" i="53"/>
  <c r="M480" i="53"/>
  <c r="P480" i="53"/>
  <c r="Q480" i="53"/>
  <c r="R480" i="53"/>
  <c r="S480" i="53"/>
  <c r="V480" i="53"/>
  <c r="W480" i="53"/>
  <c r="H480" i="53"/>
  <c r="W447" i="53"/>
  <c r="S447" i="53"/>
  <c r="Q447" i="53"/>
  <c r="M447" i="53"/>
  <c r="K447" i="53"/>
  <c r="I447" i="53"/>
  <c r="J446" i="53"/>
  <c r="L446" i="53"/>
  <c r="P446" i="53"/>
  <c r="R446" i="53"/>
  <c r="V446" i="53"/>
  <c r="W438" i="53"/>
  <c r="W437" i="53" s="1"/>
  <c r="S438" i="53"/>
  <c r="S437" i="53" s="1"/>
  <c r="Q438" i="53"/>
  <c r="Q437" i="53" s="1"/>
  <c r="M438" i="53"/>
  <c r="M437" i="53" s="1"/>
  <c r="K438" i="53"/>
  <c r="K437" i="53" s="1"/>
  <c r="I438" i="53"/>
  <c r="I437" i="53" s="1"/>
  <c r="J437" i="53"/>
  <c r="L437" i="53"/>
  <c r="P437" i="53"/>
  <c r="R437" i="53"/>
  <c r="V437" i="53"/>
  <c r="H437" i="53"/>
  <c r="AB276" i="53" l="1"/>
  <c r="S550" i="53"/>
  <c r="M578" i="53"/>
  <c r="R627" i="53"/>
  <c r="W550" i="53"/>
  <c r="I627" i="53"/>
  <c r="S627" i="53"/>
  <c r="J627" i="53"/>
  <c r="V627" i="53"/>
  <c r="I571" i="53"/>
  <c r="K571" i="53"/>
  <c r="H571" i="53"/>
  <c r="M571" i="53"/>
  <c r="J571" i="53"/>
  <c r="Q571" i="53"/>
  <c r="L571" i="53"/>
  <c r="S571" i="53"/>
  <c r="L627" i="53"/>
  <c r="L549" i="53" s="1"/>
  <c r="H627" i="53"/>
  <c r="H549" i="53" s="1"/>
  <c r="P571" i="53"/>
  <c r="P549" i="53" s="1"/>
  <c r="W571" i="53"/>
  <c r="M627" i="53"/>
  <c r="M549" i="53" s="1"/>
  <c r="R571" i="53"/>
  <c r="H1134" i="53"/>
  <c r="V571" i="53"/>
  <c r="Q627" i="53"/>
  <c r="I578" i="53"/>
  <c r="I550" i="53"/>
  <c r="U171" i="53"/>
  <c r="O171" i="53"/>
  <c r="Z276" i="53"/>
  <c r="Q550" i="53"/>
  <c r="L1134" i="53"/>
  <c r="W1134" i="53"/>
  <c r="K579" i="53"/>
  <c r="K578" i="53" s="1"/>
  <c r="Q579" i="53"/>
  <c r="Q578" i="53" s="1"/>
  <c r="S579" i="53"/>
  <c r="S578" i="53" s="1"/>
  <c r="K551" i="53"/>
  <c r="K550" i="53" s="1"/>
  <c r="K549" i="53" s="1"/>
  <c r="R1134" i="53"/>
  <c r="Q1134" i="53"/>
  <c r="J1134" i="53"/>
  <c r="I1134" i="53"/>
  <c r="M1134" i="53"/>
  <c r="P1134" i="53"/>
  <c r="V1134" i="53"/>
  <c r="S1134" i="53"/>
  <c r="K1134" i="53"/>
  <c r="M10" i="53"/>
  <c r="M11" i="53"/>
  <c r="M12" i="53"/>
  <c r="M14" i="53"/>
  <c r="M13" i="53" s="1"/>
  <c r="M16" i="53"/>
  <c r="M15" i="53" s="1"/>
  <c r="M19" i="53"/>
  <c r="M21" i="53"/>
  <c r="M24" i="53"/>
  <c r="M25" i="53"/>
  <c r="M26" i="53"/>
  <c r="M27" i="53"/>
  <c r="M28" i="53"/>
  <c r="M30" i="53"/>
  <c r="M31" i="53"/>
  <c r="M32" i="53"/>
  <c r="M33" i="53"/>
  <c r="M34" i="53"/>
  <c r="M35" i="53"/>
  <c r="M36" i="53"/>
  <c r="M37" i="53"/>
  <c r="M42" i="53"/>
  <c r="M43" i="53"/>
  <c r="M45" i="53"/>
  <c r="M46" i="53"/>
  <c r="M54" i="53"/>
  <c r="M58" i="53"/>
  <c r="M59" i="53"/>
  <c r="M60" i="53"/>
  <c r="M61" i="53"/>
  <c r="M62" i="53"/>
  <c r="M72" i="53"/>
  <c r="M71" i="53" s="1"/>
  <c r="M74" i="53"/>
  <c r="M75" i="53"/>
  <c r="M76" i="53"/>
  <c r="M78" i="53"/>
  <c r="M77" i="53" s="1"/>
  <c r="M81" i="53"/>
  <c r="M80" i="53" s="1"/>
  <c r="M79" i="53" s="1"/>
  <c r="M85" i="53"/>
  <c r="M84" i="53" s="1"/>
  <c r="M87" i="53"/>
  <c r="M88" i="53"/>
  <c r="M89" i="53"/>
  <c r="M90" i="53"/>
  <c r="M93" i="53"/>
  <c r="M94" i="53"/>
  <c r="M97" i="53"/>
  <c r="M98" i="53"/>
  <c r="M100" i="53"/>
  <c r="M99" i="53" s="1"/>
  <c r="M104" i="53"/>
  <c r="M105" i="53"/>
  <c r="M107" i="53"/>
  <c r="M108" i="53"/>
  <c r="M111" i="53"/>
  <c r="M110" i="53" s="1"/>
  <c r="M113" i="53"/>
  <c r="M114" i="53"/>
  <c r="M117" i="53"/>
  <c r="M116" i="53" s="1"/>
  <c r="M115" i="53" s="1"/>
  <c r="M120" i="53"/>
  <c r="M121" i="53"/>
  <c r="M125" i="53"/>
  <c r="M126" i="53"/>
  <c r="M133" i="53"/>
  <c r="M132" i="53" s="1"/>
  <c r="M131" i="53" s="1"/>
  <c r="M136" i="53"/>
  <c r="M135" i="53" s="1"/>
  <c r="M134" i="53" s="1"/>
  <c r="M143" i="53"/>
  <c r="M144" i="53"/>
  <c r="M147" i="53"/>
  <c r="M146" i="53" s="1"/>
  <c r="M145" i="53" s="1"/>
  <c r="M151" i="53"/>
  <c r="M150" i="53" s="1"/>
  <c r="M149" i="53" s="1"/>
  <c r="M154" i="53"/>
  <c r="M153" i="53" s="1"/>
  <c r="M156" i="53"/>
  <c r="M155" i="53" s="1"/>
  <c r="M160" i="53"/>
  <c r="M159" i="53" s="1"/>
  <c r="M162" i="53"/>
  <c r="M163" i="53"/>
  <c r="M166" i="53"/>
  <c r="M165" i="53" s="1"/>
  <c r="M164" i="53" s="1"/>
  <c r="M176" i="53"/>
  <c r="M175" i="53" s="1"/>
  <c r="M174" i="53" s="1"/>
  <c r="M179" i="53"/>
  <c r="M178" i="53" s="1"/>
  <c r="M177" i="53" s="1"/>
  <c r="M183" i="53"/>
  <c r="M184" i="53"/>
  <c r="M185" i="53"/>
  <c r="M188" i="53"/>
  <c r="M187" i="53" s="1"/>
  <c r="M186" i="53" s="1"/>
  <c r="M191" i="53"/>
  <c r="M190" i="53" s="1"/>
  <c r="M189" i="53" s="1"/>
  <c r="M194" i="53"/>
  <c r="M193" i="53" s="1"/>
  <c r="M192" i="53" s="1"/>
  <c r="M197" i="53"/>
  <c r="M196" i="53" s="1"/>
  <c r="M195" i="53" s="1"/>
  <c r="M201" i="53"/>
  <c r="M200" i="53" s="1"/>
  <c r="M199" i="53" s="1"/>
  <c r="M204" i="53"/>
  <c r="M203" i="53" s="1"/>
  <c r="M202" i="53" s="1"/>
  <c r="M208" i="53"/>
  <c r="M209" i="53"/>
  <c r="M212" i="53"/>
  <c r="M211" i="53" s="1"/>
  <c r="M210" i="53" s="1"/>
  <c r="M216" i="53"/>
  <c r="M217" i="53"/>
  <c r="M218" i="53"/>
  <c r="M219" i="53"/>
  <c r="M221" i="53"/>
  <c r="M220" i="53" s="1"/>
  <c r="M223" i="53"/>
  <c r="M222" i="53" s="1"/>
  <c r="M227" i="53"/>
  <c r="M226" i="53" s="1"/>
  <c r="M225" i="53" s="1"/>
  <c r="M231" i="53"/>
  <c r="M230" i="53" s="1"/>
  <c r="M229" i="53" s="1"/>
  <c r="M234" i="53"/>
  <c r="M233" i="53" s="1"/>
  <c r="M232" i="53" s="1"/>
  <c r="M238" i="53"/>
  <c r="M237" i="53" s="1"/>
  <c r="M236" i="53" s="1"/>
  <c r="M241" i="53"/>
  <c r="M240" i="53" s="1"/>
  <c r="M239" i="53" s="1"/>
  <c r="M245" i="53"/>
  <c r="M244" i="53" s="1"/>
  <c r="M247" i="53"/>
  <c r="M246" i="53" s="1"/>
  <c r="M250" i="53"/>
  <c r="M249" i="53" s="1"/>
  <c r="M252" i="53"/>
  <c r="M253" i="53"/>
  <c r="M255" i="53"/>
  <c r="M256" i="53"/>
  <c r="M258" i="53"/>
  <c r="M257" i="53" s="1"/>
  <c r="M279" i="53"/>
  <c r="M280" i="53"/>
  <c r="M281" i="53"/>
  <c r="M283" i="53"/>
  <c r="M282" i="53" s="1"/>
  <c r="M285" i="53"/>
  <c r="M286" i="53"/>
  <c r="M289" i="53"/>
  <c r="M290" i="53"/>
  <c r="M291" i="53"/>
  <c r="M293" i="53"/>
  <c r="M294" i="53"/>
  <c r="M295" i="53"/>
  <c r="M296" i="53"/>
  <c r="M297" i="53"/>
  <c r="M299" i="53"/>
  <c r="M300" i="53"/>
  <c r="M301" i="53"/>
  <c r="M302" i="53"/>
  <c r="M303" i="53"/>
  <c r="M304" i="53"/>
  <c r="M305" i="53"/>
  <c r="M306" i="53"/>
  <c r="M307" i="53"/>
  <c r="M309" i="53"/>
  <c r="M308" i="53" s="1"/>
  <c r="M311" i="53"/>
  <c r="M312" i="53"/>
  <c r="M313" i="53"/>
  <c r="M314" i="53"/>
  <c r="M315" i="53"/>
  <c r="M316" i="53"/>
  <c r="M319" i="53"/>
  <c r="M320" i="53"/>
  <c r="M321" i="53"/>
  <c r="M324" i="53"/>
  <c r="M325" i="53"/>
  <c r="M328" i="53"/>
  <c r="M329" i="53"/>
  <c r="M332" i="53"/>
  <c r="M333" i="53"/>
  <c r="M334" i="53"/>
  <c r="M335" i="53"/>
  <c r="M337" i="53"/>
  <c r="M336" i="53" s="1"/>
  <c r="M339" i="53"/>
  <c r="M338" i="53" s="1"/>
  <c r="M342" i="53"/>
  <c r="M341" i="53" s="1"/>
  <c r="M344" i="53"/>
  <c r="M343" i="53" s="1"/>
  <c r="M384" i="53"/>
  <c r="M383" i="53" s="1"/>
  <c r="M382" i="53" s="1"/>
  <c r="M391" i="53"/>
  <c r="M390" i="53" s="1"/>
  <c r="M389" i="53" s="1"/>
  <c r="M388" i="53" s="1"/>
  <c r="M401" i="53"/>
  <c r="M400" i="53" s="1"/>
  <c r="M403" i="53"/>
  <c r="M404" i="53"/>
  <c r="M406" i="53"/>
  <c r="M407" i="53"/>
  <c r="M408" i="53"/>
  <c r="M409" i="53"/>
  <c r="M412" i="53"/>
  <c r="M411" i="53" s="1"/>
  <c r="M410" i="53" s="1"/>
  <c r="M416" i="53"/>
  <c r="M415" i="53" s="1"/>
  <c r="M414" i="53" s="1"/>
  <c r="M413" i="53" s="1"/>
  <c r="M424" i="53"/>
  <c r="M423" i="53" s="1"/>
  <c r="M422" i="53" s="1"/>
  <c r="M421" i="53" s="1"/>
  <c r="M428" i="53"/>
  <c r="M427" i="53" s="1"/>
  <c r="M426" i="53" s="1"/>
  <c r="M425" i="53" s="1"/>
  <c r="M432" i="53"/>
  <c r="M431" i="53" s="1"/>
  <c r="M430" i="53" s="1"/>
  <c r="M429" i="53" s="1"/>
  <c r="M436" i="53"/>
  <c r="M435" i="53" s="1"/>
  <c r="M440" i="53"/>
  <c r="M439" i="53" s="1"/>
  <c r="M443" i="53"/>
  <c r="M442" i="53" s="1"/>
  <c r="M445" i="53"/>
  <c r="M444" i="53" s="1"/>
  <c r="M448" i="53"/>
  <c r="M449" i="53"/>
  <c r="M450" i="53"/>
  <c r="M452" i="53"/>
  <c r="M451" i="53" s="1"/>
  <c r="M454" i="53"/>
  <c r="M453" i="53" s="1"/>
  <c r="M457" i="53"/>
  <c r="M456" i="53" s="1"/>
  <c r="M455" i="53" s="1"/>
  <c r="M460" i="53"/>
  <c r="M461" i="53"/>
  <c r="M465" i="53"/>
  <c r="M463" i="53" s="1"/>
  <c r="M467" i="53"/>
  <c r="M514" i="53"/>
  <c r="M513" i="53" s="1"/>
  <c r="M516" i="53"/>
  <c r="M515" i="53" s="1"/>
  <c r="M518" i="53"/>
  <c r="M517" i="53" s="1"/>
  <c r="M520" i="53"/>
  <c r="M519" i="53" s="1"/>
  <c r="M523" i="53"/>
  <c r="M522" i="53" s="1"/>
  <c r="M525" i="53"/>
  <c r="M524" i="53" s="1"/>
  <c r="M528" i="53"/>
  <c r="M527" i="53" s="1"/>
  <c r="M530" i="53"/>
  <c r="M529" i="53" s="1"/>
  <c r="M532" i="53"/>
  <c r="M531" i="53" s="1"/>
  <c r="M534" i="53"/>
  <c r="M533" i="53" s="1"/>
  <c r="M780" i="53"/>
  <c r="M779" i="53" s="1"/>
  <c r="M778" i="53" s="1"/>
  <c r="M777" i="53" s="1"/>
  <c r="M785" i="53"/>
  <c r="M786" i="53"/>
  <c r="M790" i="53"/>
  <c r="M789" i="53" s="1"/>
  <c r="M788" i="53" s="1"/>
  <c r="M793" i="53"/>
  <c r="M792" i="53" s="1"/>
  <c r="M791" i="53" s="1"/>
  <c r="M797" i="53"/>
  <c r="M796" i="53" s="1"/>
  <c r="M795" i="53" s="1"/>
  <c r="M794" i="53" s="1"/>
  <c r="M801" i="53"/>
  <c r="M800" i="53" s="1"/>
  <c r="M803" i="53"/>
  <c r="M802" i="53" s="1"/>
  <c r="M807" i="53"/>
  <c r="M808" i="53"/>
  <c r="M811" i="53"/>
  <c r="M810" i="53" s="1"/>
  <c r="M809" i="53" s="1"/>
  <c r="M814" i="53"/>
  <c r="M813" i="53" s="1"/>
  <c r="M812" i="53" s="1"/>
  <c r="M818" i="53"/>
  <c r="M817" i="53" s="1"/>
  <c r="M816" i="53" s="1"/>
  <c r="M815" i="53" s="1"/>
  <c r="M823" i="53"/>
  <c r="M824" i="53"/>
  <c r="M826" i="53"/>
  <c r="M827" i="53"/>
  <c r="M828" i="53"/>
  <c r="M829" i="53"/>
  <c r="M830" i="53"/>
  <c r="M833" i="53"/>
  <c r="M832" i="53" s="1"/>
  <c r="M836" i="53"/>
  <c r="M837" i="53"/>
  <c r="M840" i="53"/>
  <c r="M839" i="53" s="1"/>
  <c r="M845" i="53"/>
  <c r="M844" i="53" s="1"/>
  <c r="M849" i="53"/>
  <c r="M848" i="53" s="1"/>
  <c r="M847" i="53" s="1"/>
  <c r="M852" i="53"/>
  <c r="M851" i="53" s="1"/>
  <c r="M850" i="53" s="1"/>
  <c r="M856" i="53"/>
  <c r="M855" i="53" s="1"/>
  <c r="M854" i="53" s="1"/>
  <c r="M859" i="53"/>
  <c r="M858" i="53" s="1"/>
  <c r="M857" i="53" s="1"/>
  <c r="M875" i="53"/>
  <c r="M874" i="53" s="1"/>
  <c r="M877" i="53"/>
  <c r="M876" i="53" s="1"/>
  <c r="M880" i="53"/>
  <c r="M879" i="53" s="1"/>
  <c r="M882" i="53"/>
  <c r="M883" i="53"/>
  <c r="M884" i="53"/>
  <c r="M886" i="53"/>
  <c r="M885" i="53" s="1"/>
  <c r="M889" i="53"/>
  <c r="M888" i="53" s="1"/>
  <c r="M887" i="53" s="1"/>
  <c r="M927" i="53"/>
  <c r="M926" i="53" s="1"/>
  <c r="M925" i="53" s="1"/>
  <c r="M924" i="53" s="1"/>
  <c r="M931" i="53"/>
  <c r="M930" i="53" s="1"/>
  <c r="M933" i="53"/>
  <c r="M932" i="53" s="1"/>
  <c r="M944" i="53"/>
  <c r="M943" i="53" s="1"/>
  <c r="M942" i="53" s="1"/>
  <c r="M941" i="53" s="1"/>
  <c r="M948" i="53"/>
  <c r="M947" i="53" s="1"/>
  <c r="M946" i="53" s="1"/>
  <c r="M945" i="53" s="1"/>
  <c r="M952" i="53"/>
  <c r="M951" i="53" s="1"/>
  <c r="M950" i="53" s="1"/>
  <c r="M949" i="53" s="1"/>
  <c r="M956" i="53"/>
  <c r="M955" i="53" s="1"/>
  <c r="M954" i="53" s="1"/>
  <c r="M959" i="53"/>
  <c r="M958" i="53" s="1"/>
  <c r="M957" i="53" s="1"/>
  <c r="M966" i="53"/>
  <c r="M965" i="53" s="1"/>
  <c r="M964" i="53" s="1"/>
  <c r="M963" i="53" s="1"/>
  <c r="M970" i="53"/>
  <c r="M969" i="53" s="1"/>
  <c r="M968" i="53" s="1"/>
  <c r="M967" i="53" s="1"/>
  <c r="M974" i="53"/>
  <c r="M978" i="53"/>
  <c r="M977" i="53" s="1"/>
  <c r="M976" i="53" s="1"/>
  <c r="M981" i="53"/>
  <c r="M980" i="53" s="1"/>
  <c r="M983" i="53"/>
  <c r="M986" i="53"/>
  <c r="M985" i="53" s="1"/>
  <c r="M984" i="53" s="1"/>
  <c r="M1007" i="53"/>
  <c r="M1006" i="53" s="1"/>
  <c r="M1009" i="53"/>
  <c r="M1008" i="53" s="1"/>
  <c r="M1012" i="53"/>
  <c r="M1011" i="53" s="1"/>
  <c r="M1015" i="53"/>
  <c r="M1014" i="53" s="1"/>
  <c r="M1040" i="53"/>
  <c r="M1039" i="53" s="1"/>
  <c r="M1038" i="53" s="1"/>
  <c r="M1043" i="53"/>
  <c r="M1042" i="53" s="1"/>
  <c r="M1045" i="53"/>
  <c r="M1044" i="53" s="1"/>
  <c r="M1048" i="53"/>
  <c r="M1047" i="53" s="1"/>
  <c r="M1046" i="53" s="1"/>
  <c r="M1076" i="53"/>
  <c r="M1077" i="53"/>
  <c r="M1079" i="53"/>
  <c r="M1078" i="53" s="1"/>
  <c r="M1082" i="53"/>
  <c r="M1081" i="53" s="1"/>
  <c r="M1080" i="53" s="1"/>
  <c r="M1086" i="53"/>
  <c r="M1085" i="53" s="1"/>
  <c r="M1084" i="53" s="1"/>
  <c r="M1083" i="53" s="1"/>
  <c r="M1090" i="53"/>
  <c r="M1089" i="53" s="1"/>
  <c r="M1088" i="53" s="1"/>
  <c r="M1093" i="53"/>
  <c r="M1094" i="53"/>
  <c r="M1098" i="53"/>
  <c r="M1097" i="53" s="1"/>
  <c r="M1100" i="53"/>
  <c r="M1101" i="53"/>
  <c r="M1105" i="53"/>
  <c r="M1104" i="53" s="1"/>
  <c r="M1103" i="53" s="1"/>
  <c r="M1102" i="53" s="1"/>
  <c r="M1109" i="53"/>
  <c r="M1110" i="53"/>
  <c r="M1112" i="53"/>
  <c r="M1113" i="53"/>
  <c r="M1114" i="53"/>
  <c r="M1115" i="53"/>
  <c r="M1121" i="53"/>
  <c r="M1122" i="53"/>
  <c r="M1123" i="53"/>
  <c r="M1124" i="53"/>
  <c r="M1236" i="53"/>
  <c r="M1237" i="53"/>
  <c r="M1241" i="53"/>
  <c r="M1240" i="53" s="1"/>
  <c r="M1239" i="53" s="1"/>
  <c r="M1238" i="53" s="1"/>
  <c r="M1245" i="53"/>
  <c r="M1244" i="53" s="1"/>
  <c r="M1243" i="53" s="1"/>
  <c r="M1242" i="53" s="1"/>
  <c r="M1249" i="53"/>
  <c r="M1250" i="53"/>
  <c r="M1253" i="53"/>
  <c r="M1254" i="53"/>
  <c r="M1258" i="53"/>
  <c r="M1259" i="53"/>
  <c r="M1263" i="53"/>
  <c r="M1262" i="53" s="1"/>
  <c r="M1261" i="53" s="1"/>
  <c r="M1260" i="53" s="1"/>
  <c r="M1267" i="53"/>
  <c r="M1266" i="53" s="1"/>
  <c r="M1265" i="53" s="1"/>
  <c r="M1264" i="53" s="1"/>
  <c r="M1286" i="53"/>
  <c r="M1285" i="53" s="1"/>
  <c r="M1284" i="53" s="1"/>
  <c r="M1289" i="53"/>
  <c r="M1288" i="53" s="1"/>
  <c r="M1287" i="53" s="1"/>
  <c r="M1297" i="53"/>
  <c r="M1298" i="53"/>
  <c r="M1300" i="53"/>
  <c r="M1301" i="53"/>
  <c r="M1302" i="53"/>
  <c r="M1304" i="53"/>
  <c r="M1305" i="53"/>
  <c r="M1308" i="53"/>
  <c r="M1309" i="53"/>
  <c r="M1312" i="53"/>
  <c r="M1311" i="53" s="1"/>
  <c r="M1310" i="53" s="1"/>
  <c r="M1316" i="53"/>
  <c r="M1315" i="53" s="1"/>
  <c r="M1314" i="53" s="1"/>
  <c r="M1313" i="53" s="1"/>
  <c r="M1320" i="53"/>
  <c r="M1319" i="53" s="1"/>
  <c r="M1322" i="53"/>
  <c r="M1321" i="53" s="1"/>
  <c r="M1326" i="53"/>
  <c r="M1325" i="53" s="1"/>
  <c r="M1328" i="53"/>
  <c r="M1327" i="53" s="1"/>
  <c r="M1332" i="53"/>
  <c r="M1331" i="53" s="1"/>
  <c r="M1334" i="53"/>
  <c r="M1333" i="53" s="1"/>
  <c r="M1338" i="53"/>
  <c r="M1337" i="53" s="1"/>
  <c r="M1336" i="53" s="1"/>
  <c r="M1335" i="53" s="1"/>
  <c r="M1342" i="53"/>
  <c r="M1341" i="53" s="1"/>
  <c r="M1344" i="53"/>
  <c r="M1343" i="53" s="1"/>
  <c r="M1347" i="53"/>
  <c r="M1346" i="53" s="1"/>
  <c r="M1349" i="53"/>
  <c r="M1348" i="53" s="1"/>
  <c r="M1351" i="53"/>
  <c r="M1352" i="53"/>
  <c r="M1354" i="53"/>
  <c r="M1353" i="53" s="1"/>
  <c r="M1357" i="53"/>
  <c r="M1356" i="53" s="1"/>
  <c r="M1355" i="53" s="1"/>
  <c r="M1360" i="53"/>
  <c r="M1359" i="53" s="1"/>
  <c r="M1358" i="53" s="1"/>
  <c r="M1407" i="53"/>
  <c r="M1408" i="53"/>
  <c r="M1410" i="53"/>
  <c r="M1411" i="53"/>
  <c r="M1415" i="53"/>
  <c r="M1414" i="53" s="1"/>
  <c r="M1417" i="53"/>
  <c r="M1416" i="53" s="1"/>
  <c r="M1421" i="53"/>
  <c r="M1420" i="53" s="1"/>
  <c r="M1419" i="53" s="1"/>
  <c r="M1424" i="53"/>
  <c r="M1423" i="53" s="1"/>
  <c r="M1422" i="53" s="1"/>
  <c r="M1427" i="53"/>
  <c r="M1426" i="53" s="1"/>
  <c r="M1425" i="53" s="1"/>
  <c r="M1433" i="53"/>
  <c r="M1436" i="53"/>
  <c r="M1435" i="53" s="1"/>
  <c r="M1440" i="53"/>
  <c r="M1439" i="53" s="1"/>
  <c r="M1438" i="53" s="1"/>
  <c r="M1437" i="53" s="1"/>
  <c r="M1444" i="53"/>
  <c r="M1443" i="53" s="1"/>
  <c r="M1442" i="53" s="1"/>
  <c r="M1441" i="53" s="1"/>
  <c r="M1448" i="53"/>
  <c r="M1447" i="53" s="1"/>
  <c r="M1450" i="53"/>
  <c r="M1453" i="53"/>
  <c r="M1452" i="53" s="1"/>
  <c r="M1451" i="53" s="1"/>
  <c r="M1457" i="53"/>
  <c r="M1458" i="53"/>
  <c r="M1460" i="53"/>
  <c r="M1459" i="53" s="1"/>
  <c r="M1464" i="53"/>
  <c r="M1463" i="53" s="1"/>
  <c r="M1462" i="53" s="1"/>
  <c r="M1461" i="53" s="1"/>
  <c r="M1470" i="53"/>
  <c r="M1469" i="53" s="1"/>
  <c r="M1468" i="53" s="1"/>
  <c r="M1473" i="53"/>
  <c r="M1472" i="53" s="1"/>
  <c r="M1475" i="53"/>
  <c r="M1474" i="53" s="1"/>
  <c r="M1478" i="53"/>
  <c r="M1477" i="53" s="1"/>
  <c r="M1480" i="53"/>
  <c r="M1479" i="53" s="1"/>
  <c r="M1483" i="53"/>
  <c r="M1484" i="53"/>
  <c r="M1485" i="53"/>
  <c r="M1488" i="53"/>
  <c r="M1487" i="53" s="1"/>
  <c r="M1486" i="53" s="1"/>
  <c r="M1491" i="53"/>
  <c r="M1492" i="53"/>
  <c r="M1493" i="53"/>
  <c r="M1494" i="53"/>
  <c r="M1497" i="53"/>
  <c r="M1496" i="53" s="1"/>
  <c r="M1499" i="53"/>
  <c r="M1498" i="53" s="1"/>
  <c r="M1502" i="53"/>
  <c r="M1500" i="53" s="1"/>
  <c r="M1505" i="53"/>
  <c r="M1504" i="53" s="1"/>
  <c r="M1507" i="53"/>
  <c r="M1506" i="53" s="1"/>
  <c r="M1509" i="53"/>
  <c r="M1508" i="53" s="1"/>
  <c r="M1511" i="53"/>
  <c r="M1510" i="53" s="1"/>
  <c r="M1556" i="53"/>
  <c r="M1555" i="53" s="1"/>
  <c r="M1554" i="53" s="1"/>
  <c r="M1559" i="53"/>
  <c r="M1558" i="53" s="1"/>
  <c r="M1557" i="53" s="1"/>
  <c r="M1573" i="53"/>
  <c r="M1574" i="53"/>
  <c r="M1576" i="53"/>
  <c r="M1575" i="53" s="1"/>
  <c r="M1578" i="53"/>
  <c r="M1577" i="53" s="1"/>
  <c r="M1581" i="53"/>
  <c r="M1582" i="53"/>
  <c r="M1583" i="53"/>
  <c r="M1585" i="53"/>
  <c r="M1584" i="53" s="1"/>
  <c r="M1587" i="53"/>
  <c r="M1588" i="53"/>
  <c r="M1589" i="53"/>
  <c r="M1590" i="53"/>
  <c r="M1591" i="53"/>
  <c r="M1592" i="53"/>
  <c r="M1593" i="53"/>
  <c r="M1595" i="53"/>
  <c r="M1594" i="53" s="1"/>
  <c r="M1597" i="53"/>
  <c r="M1596" i="53" s="1"/>
  <c r="M1600" i="53"/>
  <c r="M1601" i="53"/>
  <c r="M1657" i="53"/>
  <c r="M1656" i="53" s="1"/>
  <c r="M1659" i="53"/>
  <c r="M1658" i="53" s="1"/>
  <c r="M1704" i="53"/>
  <c r="M1705" i="53"/>
  <c r="M1707" i="53"/>
  <c r="M1706" i="53" s="1"/>
  <c r="M1709" i="53"/>
  <c r="M1708" i="53" s="1"/>
  <c r="M1712" i="53"/>
  <c r="M1713" i="53"/>
  <c r="M1714" i="53"/>
  <c r="M1716" i="53"/>
  <c r="M1715" i="53" s="1"/>
  <c r="M1719" i="53"/>
  <c r="M1720" i="53"/>
  <c r="M1723" i="53"/>
  <c r="M1724" i="53"/>
  <c r="M1727" i="53"/>
  <c r="M1728" i="53"/>
  <c r="M1756" i="53"/>
  <c r="M1757" i="53"/>
  <c r="M1759" i="53"/>
  <c r="M1760" i="53"/>
  <c r="M1762" i="53"/>
  <c r="M1763" i="53"/>
  <c r="M1764" i="53"/>
  <c r="M1765" i="53"/>
  <c r="M1766" i="53"/>
  <c r="M1767" i="53"/>
  <c r="M1768" i="53"/>
  <c r="M1769" i="53"/>
  <c r="M1771" i="53"/>
  <c r="M1770" i="53" s="1"/>
  <c r="M1774" i="53"/>
  <c r="M1775" i="53"/>
  <c r="M1777" i="53"/>
  <c r="M1776" i="53" s="1"/>
  <c r="M1779" i="53"/>
  <c r="M1778" i="53" s="1"/>
  <c r="M1782" i="53"/>
  <c r="M1783" i="53"/>
  <c r="M1784" i="53"/>
  <c r="M1786" i="53"/>
  <c r="M1787" i="53"/>
  <c r="M1789" i="53"/>
  <c r="M1790" i="53"/>
  <c r="M1791" i="53"/>
  <c r="M1792" i="53"/>
  <c r="M1793" i="53"/>
  <c r="M1794" i="53"/>
  <c r="M1795" i="53"/>
  <c r="M1796" i="53"/>
  <c r="M1798" i="53"/>
  <c r="M1797" i="53" s="1"/>
  <c r="M1802" i="53"/>
  <c r="M1803" i="53"/>
  <c r="M1806" i="53"/>
  <c r="M1807" i="53"/>
  <c r="M1808" i="53"/>
  <c r="M1809" i="53"/>
  <c r="M1812" i="53"/>
  <c r="M1811" i="53" s="1"/>
  <c r="M1810" i="53" s="1"/>
  <c r="M1815" i="53"/>
  <c r="M1814" i="53" s="1"/>
  <c r="M1817" i="53"/>
  <c r="M1816" i="53" s="1"/>
  <c r="M1820" i="53"/>
  <c r="M1821" i="53"/>
  <c r="M1824" i="53"/>
  <c r="M1825" i="53"/>
  <c r="M1828" i="53"/>
  <c r="M1829" i="53"/>
  <c r="M1830" i="53"/>
  <c r="M1831" i="53"/>
  <c r="M1833" i="53"/>
  <c r="M1832" i="53" s="1"/>
  <c r="M1836" i="53"/>
  <c r="M1835" i="53" s="1"/>
  <c r="M1838" i="53"/>
  <c r="M1837" i="53" s="1"/>
  <c r="M1969" i="53"/>
  <c r="M1968" i="53" s="1"/>
  <c r="M1971" i="53"/>
  <c r="M1970" i="53" s="1"/>
  <c r="M1973" i="53"/>
  <c r="M1972" i="53" s="1"/>
  <c r="M1976" i="53"/>
  <c r="M1977" i="53"/>
  <c r="M1978" i="53"/>
  <c r="M1979" i="53"/>
  <c r="M1981" i="53"/>
  <c r="M1982" i="53"/>
  <c r="M1983" i="53"/>
  <c r="M1984" i="53"/>
  <c r="M1986" i="53"/>
  <c r="M1987" i="53"/>
  <c r="M1988" i="53"/>
  <c r="M1989" i="53"/>
  <c r="M1990" i="53"/>
  <c r="M1991" i="53"/>
  <c r="M1992" i="53"/>
  <c r="M1993" i="53"/>
  <c r="M1995" i="53"/>
  <c r="M1994" i="53" s="1"/>
  <c r="M1997" i="53"/>
  <c r="M1998" i="53"/>
  <c r="M1999" i="53"/>
  <c r="M2000" i="53"/>
  <c r="M2001" i="53"/>
  <c r="M2002" i="53"/>
  <c r="M2003" i="53"/>
  <c r="M2006" i="53"/>
  <c r="M2007" i="53"/>
  <c r="M2010" i="53"/>
  <c r="M2009" i="53" s="1"/>
  <c r="M2012" i="53"/>
  <c r="M2011" i="53" s="1"/>
  <c r="M2016" i="53"/>
  <c r="M2015" i="53" s="1"/>
  <c r="M2018" i="53"/>
  <c r="M2017" i="53" s="1"/>
  <c r="M2024" i="53"/>
  <c r="M2025" i="53"/>
  <c r="M2026" i="53"/>
  <c r="M2028" i="53"/>
  <c r="M2030" i="53"/>
  <c r="M2034" i="53"/>
  <c r="M2035" i="53"/>
  <c r="M2038" i="53"/>
  <c r="M2037" i="53" s="1"/>
  <c r="M2036" i="53" s="1"/>
  <c r="M2044" i="53"/>
  <c r="M2045" i="53"/>
  <c r="M2047" i="53"/>
  <c r="M2046" i="53" s="1"/>
  <c r="M2049" i="53"/>
  <c r="M2048" i="53" s="1"/>
  <c r="M2052" i="53"/>
  <c r="M2053" i="53"/>
  <c r="M2054" i="53"/>
  <c r="M2055" i="53"/>
  <c r="M2057" i="53"/>
  <c r="M2058" i="53"/>
  <c r="M2059" i="53"/>
  <c r="M2060" i="53"/>
  <c r="M2061" i="53"/>
  <c r="M2063" i="53"/>
  <c r="M2064" i="53"/>
  <c r="M2065" i="53"/>
  <c r="M2066" i="53"/>
  <c r="M2067" i="53"/>
  <c r="M2068" i="53"/>
  <c r="M2069" i="53"/>
  <c r="M2070" i="53"/>
  <c r="M2072" i="53"/>
  <c r="M2071" i="53" s="1"/>
  <c r="M2074" i="53"/>
  <c r="M2075" i="53"/>
  <c r="M2076" i="53"/>
  <c r="M2077" i="53"/>
  <c r="M2078" i="53"/>
  <c r="M2079" i="53"/>
  <c r="M2080" i="53"/>
  <c r="M2083" i="53"/>
  <c r="M2084" i="53"/>
  <c r="M2087" i="53"/>
  <c r="M2086" i="53" s="1"/>
  <c r="M2085" i="53" s="1"/>
  <c r="M2090" i="53"/>
  <c r="M2091" i="53"/>
  <c r="M2094" i="53"/>
  <c r="M2095" i="53"/>
  <c r="M2096" i="53"/>
  <c r="M2097" i="53"/>
  <c r="M2100" i="53"/>
  <c r="M2099" i="53" s="1"/>
  <c r="M2098" i="53" s="1"/>
  <c r="M2116" i="53"/>
  <c r="M2117" i="53"/>
  <c r="M2118" i="53"/>
  <c r="M2121" i="53"/>
  <c r="M2120" i="53" s="1"/>
  <c r="M2119" i="53" s="1"/>
  <c r="M2124" i="53"/>
  <c r="M2125" i="53"/>
  <c r="M2127" i="53"/>
  <c r="M2126" i="53" s="1"/>
  <c r="M2131" i="53"/>
  <c r="M2130" i="53" s="1"/>
  <c r="M2133" i="53"/>
  <c r="M2134" i="53"/>
  <c r="M2137" i="53"/>
  <c r="M2136" i="53" s="1"/>
  <c r="M2139" i="53"/>
  <c r="M2140" i="53"/>
  <c r="M2141" i="53"/>
  <c r="M2144" i="53"/>
  <c r="M2143" i="53" s="1"/>
  <c r="M2142" i="53" s="1"/>
  <c r="M2149" i="53"/>
  <c r="M2148" i="53" s="1"/>
  <c r="M2151" i="53"/>
  <c r="M2153" i="53"/>
  <c r="M2152" i="53" s="1"/>
  <c r="M2156" i="53"/>
  <c r="M2157" i="53"/>
  <c r="M2158" i="53"/>
  <c r="M2160" i="53"/>
  <c r="M2161" i="53"/>
  <c r="M2162" i="53"/>
  <c r="M2163" i="53"/>
  <c r="M2164" i="53"/>
  <c r="M2166" i="53"/>
  <c r="M2167" i="53"/>
  <c r="M2168" i="53"/>
  <c r="M2169" i="53"/>
  <c r="M2170" i="53"/>
  <c r="M2171" i="53"/>
  <c r="M2172" i="53"/>
  <c r="M2173" i="53"/>
  <c r="M2174" i="53"/>
  <c r="M2176" i="53"/>
  <c r="M2177" i="53"/>
  <c r="M2178" i="53"/>
  <c r="M2179" i="53"/>
  <c r="M2180" i="53"/>
  <c r="M2183" i="53"/>
  <c r="M2184" i="53"/>
  <c r="M2187" i="53"/>
  <c r="M2186" i="53" s="1"/>
  <c r="M2185" i="53" s="1"/>
  <c r="M2190" i="53"/>
  <c r="M2189" i="53" s="1"/>
  <c r="M2188" i="53" s="1"/>
  <c r="M2193" i="53"/>
  <c r="M2194" i="53"/>
  <c r="M2195" i="53"/>
  <c r="M2196" i="53"/>
  <c r="M2200" i="53"/>
  <c r="M2199" i="53" s="1"/>
  <c r="M2203" i="53"/>
  <c r="M2202" i="53" s="1"/>
  <c r="M2201" i="53" s="1"/>
  <c r="M2210" i="53"/>
  <c r="M2211" i="53"/>
  <c r="M2212" i="53"/>
  <c r="M2214" i="53"/>
  <c r="M2213" i="53" s="1"/>
  <c r="M2305" i="53"/>
  <c r="M2306" i="53"/>
  <c r="M2308" i="53"/>
  <c r="M2307" i="53" s="1"/>
  <c r="M2310" i="53"/>
  <c r="M2311" i="53"/>
  <c r="M2314" i="53"/>
  <c r="M2313" i="53" s="1"/>
  <c r="M2316" i="53"/>
  <c r="M2315" i="53" s="1"/>
  <c r="M2318" i="53"/>
  <c r="M2319" i="53"/>
  <c r="M2321" i="53"/>
  <c r="M2320" i="53" s="1"/>
  <c r="M2394" i="53"/>
  <c r="M2395" i="53"/>
  <c r="M2397" i="53"/>
  <c r="M2398" i="53"/>
  <c r="M2401" i="53"/>
  <c r="M2400" i="53" s="1"/>
  <c r="M2399" i="53" s="1"/>
  <c r="M2404" i="53"/>
  <c r="M2405" i="53"/>
  <c r="M2611" i="53"/>
  <c r="M2610" i="53" s="1"/>
  <c r="M2609" i="53" s="1"/>
  <c r="M2657" i="53"/>
  <c r="M2656" i="53" s="1"/>
  <c r="M2655" i="53" s="1"/>
  <c r="M2724" i="53"/>
  <c r="M2723" i="53" s="1"/>
  <c r="M2722" i="53" s="1"/>
  <c r="M2919" i="53"/>
  <c r="M2918" i="53" s="1"/>
  <c r="M2917" i="53" s="1"/>
  <c r="M2929" i="53"/>
  <c r="M2928" i="53" s="1"/>
  <c r="M2931" i="53"/>
  <c r="M2930" i="53" s="1"/>
  <c r="M2934" i="53"/>
  <c r="M2933" i="53" s="1"/>
  <c r="M2936" i="53"/>
  <c r="M2937" i="53"/>
  <c r="M2940" i="53"/>
  <c r="M2939" i="53" s="1"/>
  <c r="M2938" i="53" s="1"/>
  <c r="M3060" i="53"/>
  <c r="M3059" i="53" s="1"/>
  <c r="M3058" i="53" s="1"/>
  <c r="M3143" i="53"/>
  <c r="M3142" i="53" s="1"/>
  <c r="M3141" i="53" s="1"/>
  <c r="M3151" i="53"/>
  <c r="M3154" i="53"/>
  <c r="M3153" i="53" s="1"/>
  <c r="M3152" i="53" s="1"/>
  <c r="M3157" i="53"/>
  <c r="M3156" i="53" s="1"/>
  <c r="M3159" i="53"/>
  <c r="M3158" i="53" s="1"/>
  <c r="M3162" i="53"/>
  <c r="M3161" i="53" s="1"/>
  <c r="M3160" i="53" s="1"/>
  <c r="M3166" i="53"/>
  <c r="M3165" i="53" s="1"/>
  <c r="M3164" i="53" s="1"/>
  <c r="M3361" i="53"/>
  <c r="M3360" i="53" s="1"/>
  <c r="M3359" i="53" s="1"/>
  <c r="M3510" i="53"/>
  <c r="M3509" i="53" s="1"/>
  <c r="M3512" i="53"/>
  <c r="M3511" i="53" s="1"/>
  <c r="M3514" i="53"/>
  <c r="M3513" i="53" s="1"/>
  <c r="M3517" i="53"/>
  <c r="M3516" i="53" s="1"/>
  <c r="M3515" i="53" s="1"/>
  <c r="M3566" i="53"/>
  <c r="M3565" i="53" s="1"/>
  <c r="M3568" i="53"/>
  <c r="M3567" i="53" s="1"/>
  <c r="M3570" i="53"/>
  <c r="M3569" i="53" s="1"/>
  <c r="M3574" i="53"/>
  <c r="M3572" i="53" s="1"/>
  <c r="M3576" i="53"/>
  <c r="M3575" i="53" s="1"/>
  <c r="M3579" i="53"/>
  <c r="M3578" i="53" s="1"/>
  <c r="M3581" i="53"/>
  <c r="M3580" i="53" s="1"/>
  <c r="M4030" i="53"/>
  <c r="M4029" i="53" s="1"/>
  <c r="M4028" i="53" s="1"/>
  <c r="M4238" i="53"/>
  <c r="M4239" i="53"/>
  <c r="M4241" i="53"/>
  <c r="M4240" i="53" s="1"/>
  <c r="M4243" i="53"/>
  <c r="M4242" i="53" s="1"/>
  <c r="M4246" i="53"/>
  <c r="M4247" i="53"/>
  <c r="M4249" i="53"/>
  <c r="M4251" i="53"/>
  <c r="M4254" i="53"/>
  <c r="M4255" i="53"/>
  <c r="M4256" i="53"/>
  <c r="M4257" i="53"/>
  <c r="M4258" i="53"/>
  <c r="M4259" i="53"/>
  <c r="M4261" i="53"/>
  <c r="M4262" i="53"/>
  <c r="M4321" i="53"/>
  <c r="M4322" i="53"/>
  <c r="M4325" i="53"/>
  <c r="M4324" i="53" s="1"/>
  <c r="M4323" i="53" s="1"/>
  <c r="M4328" i="53"/>
  <c r="M4327" i="53" s="1"/>
  <c r="M4326" i="53" s="1"/>
  <c r="M4341" i="53"/>
  <c r="M4340" i="53" s="1"/>
  <c r="M4339" i="53" s="1"/>
  <c r="M4344" i="53"/>
  <c r="M4343" i="53" s="1"/>
  <c r="M4342" i="53" s="1"/>
  <c r="M4347" i="53"/>
  <c r="M4346" i="53" s="1"/>
  <c r="M4349" i="53"/>
  <c r="M4348" i="53" s="1"/>
  <c r="M4352" i="53"/>
  <c r="M4351" i="53" s="1"/>
  <c r="M4354" i="53"/>
  <c r="M4355" i="53"/>
  <c r="M4358" i="53"/>
  <c r="M4357" i="53" s="1"/>
  <c r="M4356" i="53" s="1"/>
  <c r="M4376" i="53"/>
  <c r="M4375" i="53" s="1"/>
  <c r="M4374" i="53" s="1"/>
  <c r="M4379" i="53"/>
  <c r="M4378" i="53" s="1"/>
  <c r="M4377" i="53" s="1"/>
  <c r="M4382" i="53"/>
  <c r="M4381" i="53" s="1"/>
  <c r="M4384" i="53"/>
  <c r="M4383" i="53" s="1"/>
  <c r="M4387" i="53"/>
  <c r="M4386" i="53" s="1"/>
  <c r="M4389" i="53"/>
  <c r="M4390" i="53"/>
  <c r="M4393" i="53"/>
  <c r="M4392" i="53" s="1"/>
  <c r="M4391" i="53" s="1"/>
  <c r="M4471" i="53"/>
  <c r="M4472" i="53"/>
  <c r="M4474" i="53"/>
  <c r="M4473" i="53" s="1"/>
  <c r="M4476" i="53"/>
  <c r="M4475" i="53" s="1"/>
  <c r="M4479" i="53"/>
  <c r="M4478" i="53" s="1"/>
  <c r="M4477" i="53" s="1"/>
  <c r="M4548" i="53"/>
  <c r="M4549" i="53"/>
  <c r="M4552" i="53"/>
  <c r="M4551" i="53" s="1"/>
  <c r="M4550" i="53" s="1"/>
  <c r="M4555" i="53"/>
  <c r="M4556" i="53"/>
  <c r="M4559" i="53"/>
  <c r="M4558" i="53" s="1"/>
  <c r="M4557" i="53" s="1"/>
  <c r="M4563" i="53"/>
  <c r="M4562" i="53" s="1"/>
  <c r="M4565" i="53"/>
  <c r="M4564" i="53" s="1"/>
  <c r="M4574" i="53"/>
  <c r="M4573" i="53" s="1"/>
  <c r="M4576" i="53"/>
  <c r="M4575" i="53" s="1"/>
  <c r="M4579" i="53"/>
  <c r="M4578" i="53" s="1"/>
  <c r="M4581" i="53"/>
  <c r="M4582" i="53"/>
  <c r="M4583" i="53"/>
  <c r="M4585" i="53"/>
  <c r="M4584" i="53" s="1"/>
  <c r="M4588" i="53"/>
  <c r="M4587" i="53" s="1"/>
  <c r="M4586" i="53" s="1"/>
  <c r="M4626" i="53"/>
  <c r="M4625" i="53" s="1"/>
  <c r="M4628" i="53"/>
  <c r="M4627" i="53" s="1"/>
  <c r="M4631" i="53"/>
  <c r="M4632" i="53"/>
  <c r="M4633" i="53"/>
  <c r="M4634" i="53"/>
  <c r="M4636" i="53"/>
  <c r="M4635" i="53" s="1"/>
  <c r="M4639" i="53"/>
  <c r="M4733" i="53"/>
  <c r="M4734" i="53"/>
  <c r="M4736" i="53"/>
  <c r="M4735" i="53" s="1"/>
  <c r="M4738" i="53"/>
  <c r="M4737" i="53" s="1"/>
  <c r="M4742" i="53"/>
  <c r="M4799" i="53"/>
  <c r="M4800" i="53"/>
  <c r="M4803" i="53"/>
  <c r="M4802" i="53" s="1"/>
  <c r="M4801" i="53" s="1"/>
  <c r="M4806" i="53"/>
  <c r="M4805" i="53" s="1"/>
  <c r="M4808" i="53"/>
  <c r="M4810" i="53"/>
  <c r="M4812" i="53"/>
  <c r="M4822" i="53"/>
  <c r="M4823" i="53"/>
  <c r="M4825" i="53"/>
  <c r="M4824" i="53" s="1"/>
  <c r="M4840" i="53"/>
  <c r="M4841" i="53"/>
  <c r="M4844" i="53"/>
  <c r="M4843" i="53" s="1"/>
  <c r="M4842" i="53" s="1"/>
  <c r="M4847" i="53"/>
  <c r="M4846" i="53" s="1"/>
  <c r="M4849" i="53"/>
  <c r="M4848" i="53" s="1"/>
  <c r="M4852" i="53"/>
  <c r="M4853" i="53"/>
  <c r="M4856" i="53"/>
  <c r="M4855" i="53" s="1"/>
  <c r="M4854" i="53" s="1"/>
  <c r="M4913" i="53"/>
  <c r="M4914" i="53"/>
  <c r="M4915" i="53"/>
  <c r="M4917" i="53"/>
  <c r="M4916" i="53" s="1"/>
  <c r="M4919" i="53"/>
  <c r="M4918" i="53" s="1"/>
  <c r="M4922" i="53"/>
  <c r="M4921" i="53" s="1"/>
  <c r="M4924" i="53"/>
  <c r="M4925" i="53"/>
  <c r="M4926" i="53"/>
  <c r="M4928" i="53"/>
  <c r="M4929" i="53"/>
  <c r="M4981" i="53"/>
  <c r="M4982" i="53"/>
  <c r="M4985" i="53"/>
  <c r="M4984" i="53" s="1"/>
  <c r="M4983" i="53" s="1"/>
  <c r="M4988" i="53"/>
  <c r="M4987" i="53" s="1"/>
  <c r="M4990" i="53"/>
  <c r="M4989" i="53" s="1"/>
  <c r="M4992" i="53"/>
  <c r="M4991" i="53" s="1"/>
  <c r="W5004" i="53"/>
  <c r="W5003" i="53" s="1"/>
  <c r="V5004" i="53"/>
  <c r="V5003" i="53" s="1"/>
  <c r="W5001" i="53"/>
  <c r="W5000" i="53" s="1"/>
  <c r="V5001" i="53"/>
  <c r="V5000" i="53" s="1"/>
  <c r="W4998" i="53"/>
  <c r="W4997" i="53" s="1"/>
  <c r="W4996" i="53" s="1"/>
  <c r="V4998" i="53"/>
  <c r="V4997" i="53" s="1"/>
  <c r="V4996" i="53" s="1"/>
  <c r="W4994" i="53"/>
  <c r="W4993" i="53" s="1"/>
  <c r="V4994" i="53"/>
  <c r="V4993" i="53" s="1"/>
  <c r="W4992" i="53"/>
  <c r="W4991" i="53" s="1"/>
  <c r="V4991" i="53"/>
  <c r="W4990" i="53"/>
  <c r="W4989" i="53" s="1"/>
  <c r="V4989" i="53"/>
  <c r="W4988" i="53"/>
  <c r="W4987" i="53" s="1"/>
  <c r="V4987" i="53"/>
  <c r="W4985" i="53"/>
  <c r="W4984" i="53" s="1"/>
  <c r="W4983" i="53" s="1"/>
  <c r="V4984" i="53"/>
  <c r="V4983" i="53" s="1"/>
  <c r="W4982" i="53"/>
  <c r="W4981" i="53"/>
  <c r="V4980" i="53"/>
  <c r="V4979" i="53" s="1"/>
  <c r="W4973" i="53"/>
  <c r="W4972" i="53" s="1"/>
  <c r="V4973" i="53"/>
  <c r="V4972" i="53" s="1"/>
  <c r="W4968" i="53"/>
  <c r="W4967" i="53" s="1"/>
  <c r="V4968" i="53"/>
  <c r="V4967" i="53" s="1"/>
  <c r="W4960" i="53"/>
  <c r="V4960" i="53"/>
  <c r="W4950" i="53"/>
  <c r="V4950" i="53"/>
  <c r="W4945" i="53"/>
  <c r="V4945" i="53"/>
  <c r="W4940" i="53"/>
  <c r="V4940" i="53"/>
  <c r="W4937" i="53"/>
  <c r="V4937" i="53"/>
  <c r="W4935" i="53"/>
  <c r="V4935" i="53"/>
  <c r="W4931" i="53"/>
  <c r="V4931" i="53"/>
  <c r="W4929" i="53"/>
  <c r="W4928" i="53"/>
  <c r="V4927" i="53"/>
  <c r="W4926" i="53"/>
  <c r="W4925" i="53"/>
  <c r="W4924" i="53"/>
  <c r="V4923" i="53"/>
  <c r="W4922" i="53"/>
  <c r="W4921" i="53" s="1"/>
  <c r="V4921" i="53"/>
  <c r="W4919" i="53"/>
  <c r="W4918" i="53" s="1"/>
  <c r="V4918" i="53"/>
  <c r="W4917" i="53"/>
  <c r="W4916" i="53" s="1"/>
  <c r="V4916" i="53"/>
  <c r="W4915" i="53"/>
  <c r="W4914" i="53"/>
  <c r="W4913" i="53"/>
  <c r="V4912" i="53"/>
  <c r="W4879" i="53"/>
  <c r="W4878" i="53" s="1"/>
  <c r="V4879" i="53"/>
  <c r="V4878" i="53" s="1"/>
  <c r="W4875" i="53"/>
  <c r="W4874" i="53" s="1"/>
  <c r="V4875" i="53"/>
  <c r="V4874" i="53" s="1"/>
  <c r="W4872" i="53"/>
  <c r="V4872" i="53"/>
  <c r="W4870" i="53"/>
  <c r="V4870" i="53"/>
  <c r="W4867" i="53"/>
  <c r="W4866" i="53" s="1"/>
  <c r="V4867" i="53"/>
  <c r="V4866" i="53" s="1"/>
  <c r="W4863" i="53"/>
  <c r="W4862" i="53" s="1"/>
  <c r="V4863" i="53"/>
  <c r="V4862" i="53" s="1"/>
  <c r="W4860" i="53"/>
  <c r="V4860" i="53"/>
  <c r="W4858" i="53"/>
  <c r="V4858" i="53"/>
  <c r="W4856" i="53"/>
  <c r="W4855" i="53" s="1"/>
  <c r="W4854" i="53" s="1"/>
  <c r="V4855" i="53"/>
  <c r="V4854" i="53" s="1"/>
  <c r="W4853" i="53"/>
  <c r="W4852" i="53"/>
  <c r="V4851" i="53"/>
  <c r="V4850" i="53" s="1"/>
  <c r="W4849" i="53"/>
  <c r="W4848" i="53" s="1"/>
  <c r="V4848" i="53"/>
  <c r="W4847" i="53"/>
  <c r="W4846" i="53" s="1"/>
  <c r="V4846" i="53"/>
  <c r="W4844" i="53"/>
  <c r="W4843" i="53" s="1"/>
  <c r="W4842" i="53" s="1"/>
  <c r="V4843" i="53"/>
  <c r="V4842" i="53" s="1"/>
  <c r="W4841" i="53"/>
  <c r="W4840" i="53"/>
  <c r="V4839" i="53"/>
  <c r="V4838" i="53" s="1"/>
  <c r="W4835" i="53"/>
  <c r="W4834" i="53" s="1"/>
  <c r="V4835" i="53"/>
  <c r="V4834" i="53" s="1"/>
  <c r="W4832" i="53"/>
  <c r="W4831" i="53" s="1"/>
  <c r="V4832" i="53"/>
  <c r="V4831" i="53" s="1"/>
  <c r="W4825" i="53"/>
  <c r="W4824" i="53" s="1"/>
  <c r="V4824" i="53"/>
  <c r="W4823" i="53"/>
  <c r="W4822" i="53"/>
  <c r="V4821" i="53"/>
  <c r="W4817" i="53"/>
  <c r="W4816" i="53" s="1"/>
  <c r="V4817" i="53"/>
  <c r="V4816" i="53" s="1"/>
  <c r="W4812" i="53"/>
  <c r="W4811" i="53" s="1"/>
  <c r="V4811" i="53"/>
  <c r="W4810" i="53"/>
  <c r="W4808" i="53"/>
  <c r="V4807" i="53"/>
  <c r="W4806" i="53"/>
  <c r="W4805" i="53" s="1"/>
  <c r="V4805" i="53"/>
  <c r="W4803" i="53"/>
  <c r="W4802" i="53" s="1"/>
  <c r="W4801" i="53" s="1"/>
  <c r="V4802" i="53"/>
  <c r="V4801" i="53" s="1"/>
  <c r="W4800" i="53"/>
  <c r="W4799" i="53"/>
  <c r="V4798" i="53"/>
  <c r="V4797" i="53" s="1"/>
  <c r="W4791" i="53"/>
  <c r="V4791" i="53"/>
  <c r="W4784" i="53"/>
  <c r="W4783" i="53" s="1"/>
  <c r="V4784" i="53"/>
  <c r="V4783" i="53" s="1"/>
  <c r="W4780" i="53"/>
  <c r="W4779" i="53" s="1"/>
  <c r="V4780" i="53"/>
  <c r="V4779" i="53" s="1"/>
  <c r="W4772" i="53"/>
  <c r="V4772" i="53"/>
  <c r="W4752" i="53"/>
  <c r="V4752" i="53"/>
  <c r="W4749" i="53"/>
  <c r="V4749" i="53"/>
  <c r="W4747" i="53"/>
  <c r="V4747" i="53"/>
  <c r="W4744" i="53"/>
  <c r="V4744" i="53"/>
  <c r="W4742" i="53"/>
  <c r="V4739" i="53"/>
  <c r="W4738" i="53"/>
  <c r="W4737" i="53" s="1"/>
  <c r="V4737" i="53"/>
  <c r="W4736" i="53"/>
  <c r="W4735" i="53" s="1"/>
  <c r="V4735" i="53"/>
  <c r="W4734" i="53"/>
  <c r="W4733" i="53"/>
  <c r="V4732" i="53"/>
  <c r="W4670" i="53"/>
  <c r="W4669" i="53" s="1"/>
  <c r="V4670" i="53"/>
  <c r="V4669" i="53" s="1"/>
  <c r="W4667" i="53"/>
  <c r="V4667" i="53"/>
  <c r="W4662" i="53"/>
  <c r="V4662" i="53"/>
  <c r="W4659" i="53"/>
  <c r="V4659" i="53"/>
  <c r="W4657" i="53"/>
  <c r="V4657" i="53"/>
  <c r="W4654" i="53"/>
  <c r="W4653" i="53" s="1"/>
  <c r="V4654" i="53"/>
  <c r="V4653" i="53" s="1"/>
  <c r="W4651" i="53"/>
  <c r="V4651" i="53"/>
  <c r="W4646" i="53"/>
  <c r="V4646" i="53"/>
  <c r="W4643" i="53"/>
  <c r="V4643" i="53"/>
  <c r="W4641" i="53"/>
  <c r="V4641" i="53"/>
  <c r="W4639" i="53"/>
  <c r="W4638" i="53" s="1"/>
  <c r="W4637" i="53" s="1"/>
  <c r="V4638" i="53"/>
  <c r="V4637" i="53" s="1"/>
  <c r="W4636" i="53"/>
  <c r="W4635" i="53" s="1"/>
  <c r="V4635" i="53"/>
  <c r="W4634" i="53"/>
  <c r="W4633" i="53"/>
  <c r="W4632" i="53"/>
  <c r="W4631" i="53"/>
  <c r="V4630" i="53"/>
  <c r="W4628" i="53"/>
  <c r="W4627" i="53" s="1"/>
  <c r="V4627" i="53"/>
  <c r="W4626" i="53"/>
  <c r="W4625" i="53" s="1"/>
  <c r="V4625" i="53"/>
  <c r="W4621" i="53"/>
  <c r="W4620" i="53" s="1"/>
  <c r="V4621" i="53"/>
  <c r="V4620" i="53" s="1"/>
  <c r="W4618" i="53"/>
  <c r="V4618" i="53"/>
  <c r="W4614" i="53"/>
  <c r="V4614" i="53"/>
  <c r="W4612" i="53"/>
  <c r="V4612" i="53"/>
  <c r="W4609" i="53"/>
  <c r="V4609" i="53"/>
  <c r="W4607" i="53"/>
  <c r="V4607" i="53"/>
  <c r="W4604" i="53"/>
  <c r="W4603" i="53" s="1"/>
  <c r="V4604" i="53"/>
  <c r="V4603" i="53" s="1"/>
  <c r="W4601" i="53"/>
  <c r="V4601" i="53"/>
  <c r="W4597" i="53"/>
  <c r="V4597" i="53"/>
  <c r="W4595" i="53"/>
  <c r="V4595" i="53"/>
  <c r="W4592" i="53"/>
  <c r="V4592" i="53"/>
  <c r="W4590" i="53"/>
  <c r="V4590" i="53"/>
  <c r="W4588" i="53"/>
  <c r="W4587" i="53" s="1"/>
  <c r="W4586" i="53" s="1"/>
  <c r="V4587" i="53"/>
  <c r="V4586" i="53" s="1"/>
  <c r="W4585" i="53"/>
  <c r="W4584" i="53" s="1"/>
  <c r="V4584" i="53"/>
  <c r="W4583" i="53"/>
  <c r="W4582" i="53"/>
  <c r="W4581" i="53"/>
  <c r="V4580" i="53"/>
  <c r="W4579" i="53"/>
  <c r="W4578" i="53" s="1"/>
  <c r="V4578" i="53"/>
  <c r="W4576" i="53"/>
  <c r="W4575" i="53" s="1"/>
  <c r="V4575" i="53"/>
  <c r="W4574" i="53"/>
  <c r="W4573" i="53" s="1"/>
  <c r="V4573" i="53"/>
  <c r="W4569" i="53"/>
  <c r="V4569" i="53"/>
  <c r="W4567" i="53"/>
  <c r="V4567" i="53"/>
  <c r="W4565" i="53"/>
  <c r="W4564" i="53" s="1"/>
  <c r="V4564" i="53"/>
  <c r="W4563" i="53"/>
  <c r="W4562" i="53" s="1"/>
  <c r="V4562" i="53"/>
  <c r="W4559" i="53"/>
  <c r="W4558" i="53" s="1"/>
  <c r="W4557" i="53" s="1"/>
  <c r="V4558" i="53"/>
  <c r="V4557" i="53" s="1"/>
  <c r="W4556" i="53"/>
  <c r="W4555" i="53"/>
  <c r="V4554" i="53"/>
  <c r="V4553" i="53" s="1"/>
  <c r="W4552" i="53"/>
  <c r="W4551" i="53" s="1"/>
  <c r="W4550" i="53" s="1"/>
  <c r="V4551" i="53"/>
  <c r="V4550" i="53" s="1"/>
  <c r="W4549" i="53"/>
  <c r="W4548" i="53"/>
  <c r="V4547" i="53"/>
  <c r="V4546" i="53" s="1"/>
  <c r="W4543" i="53"/>
  <c r="W4542" i="53" s="1"/>
  <c r="V4543" i="53"/>
  <c r="V4542" i="53" s="1"/>
  <c r="W4540" i="53"/>
  <c r="V4540" i="53"/>
  <c r="W4538" i="53"/>
  <c r="V4538" i="53"/>
  <c r="W4534" i="53"/>
  <c r="V4534" i="53"/>
  <c r="W4531" i="53"/>
  <c r="W4530" i="53" s="1"/>
  <c r="V4531" i="53"/>
  <c r="V4530" i="53" s="1"/>
  <c r="W4528" i="53"/>
  <c r="W4527" i="53" s="1"/>
  <c r="V4528" i="53"/>
  <c r="V4527" i="53" s="1"/>
  <c r="W4523" i="53"/>
  <c r="W4522" i="53" s="1"/>
  <c r="V4523" i="53"/>
  <c r="V4522" i="53" s="1"/>
  <c r="W4514" i="53"/>
  <c r="V4514" i="53"/>
  <c r="W4504" i="53"/>
  <c r="V4504" i="53"/>
  <c r="W4497" i="53"/>
  <c r="V4497" i="53"/>
  <c r="W4492" i="53"/>
  <c r="V4492" i="53"/>
  <c r="W4489" i="53"/>
  <c r="V4489" i="53"/>
  <c r="W4487" i="53"/>
  <c r="V4487" i="53"/>
  <c r="W4484" i="53"/>
  <c r="V4484" i="53"/>
  <c r="W4481" i="53"/>
  <c r="W4480" i="53" s="1"/>
  <c r="V4481" i="53"/>
  <c r="V4480" i="53" s="1"/>
  <c r="W4479" i="53"/>
  <c r="W4478" i="53" s="1"/>
  <c r="W4477" i="53" s="1"/>
  <c r="V4478" i="53"/>
  <c r="V4477" i="53" s="1"/>
  <c r="W4476" i="53"/>
  <c r="W4475" i="53" s="1"/>
  <c r="V4475" i="53"/>
  <c r="W4474" i="53"/>
  <c r="W4473" i="53" s="1"/>
  <c r="V4473" i="53"/>
  <c r="W4472" i="53"/>
  <c r="W4471" i="53"/>
  <c r="V4470" i="53"/>
  <c r="W4406" i="53"/>
  <c r="W4405" i="53" s="1"/>
  <c r="V4406" i="53"/>
  <c r="V4405" i="53" s="1"/>
  <c r="W4402" i="53"/>
  <c r="V4402" i="53"/>
  <c r="W4400" i="53"/>
  <c r="V4400" i="53"/>
  <c r="W4397" i="53"/>
  <c r="V4397" i="53"/>
  <c r="W4395" i="53"/>
  <c r="V4395" i="53"/>
  <c r="W4393" i="53"/>
  <c r="W4392" i="53" s="1"/>
  <c r="W4391" i="53" s="1"/>
  <c r="V4392" i="53"/>
  <c r="V4391" i="53" s="1"/>
  <c r="W4390" i="53"/>
  <c r="W4389" i="53"/>
  <c r="V4388" i="53"/>
  <c r="W4387" i="53"/>
  <c r="W4386" i="53" s="1"/>
  <c r="V4386" i="53"/>
  <c r="W4384" i="53"/>
  <c r="W4383" i="53" s="1"/>
  <c r="V4383" i="53"/>
  <c r="W4382" i="53"/>
  <c r="W4381" i="53" s="1"/>
  <c r="V4381" i="53"/>
  <c r="W4379" i="53"/>
  <c r="W4378" i="53" s="1"/>
  <c r="W4377" i="53" s="1"/>
  <c r="V4378" i="53"/>
  <c r="V4377" i="53" s="1"/>
  <c r="W4376" i="53"/>
  <c r="W4375" i="53" s="1"/>
  <c r="W4374" i="53" s="1"/>
  <c r="V4375" i="53"/>
  <c r="V4374" i="53" s="1"/>
  <c r="W4371" i="53"/>
  <c r="W4370" i="53" s="1"/>
  <c r="V4371" i="53"/>
  <c r="V4370" i="53" s="1"/>
  <c r="W4367" i="53"/>
  <c r="V4367" i="53"/>
  <c r="W4365" i="53"/>
  <c r="V4365" i="53"/>
  <c r="W4362" i="53"/>
  <c r="V4362" i="53"/>
  <c r="W4360" i="53"/>
  <c r="V4360" i="53"/>
  <c r="W4358" i="53"/>
  <c r="W4357" i="53" s="1"/>
  <c r="W4356" i="53" s="1"/>
  <c r="V4357" i="53"/>
  <c r="V4356" i="53" s="1"/>
  <c r="W4355" i="53"/>
  <c r="W4354" i="53"/>
  <c r="V4353" i="53"/>
  <c r="W4352" i="53"/>
  <c r="W4351" i="53" s="1"/>
  <c r="V4351" i="53"/>
  <c r="W4349" i="53"/>
  <c r="W4348" i="53" s="1"/>
  <c r="V4348" i="53"/>
  <c r="W4347" i="53"/>
  <c r="W4346" i="53" s="1"/>
  <c r="V4346" i="53"/>
  <c r="W4344" i="53"/>
  <c r="W4343" i="53" s="1"/>
  <c r="W4342" i="53" s="1"/>
  <c r="V4343" i="53"/>
  <c r="V4342" i="53" s="1"/>
  <c r="W4341" i="53"/>
  <c r="W4340" i="53" s="1"/>
  <c r="W4339" i="53" s="1"/>
  <c r="V4340" i="53"/>
  <c r="V4339" i="53" s="1"/>
  <c r="W4336" i="53"/>
  <c r="W4335" i="53" s="1"/>
  <c r="V4336" i="53"/>
  <c r="V4335" i="53" s="1"/>
  <c r="W4333" i="53"/>
  <c r="W4332" i="53" s="1"/>
  <c r="V4333" i="53"/>
  <c r="V4332" i="53" s="1"/>
  <c r="W4328" i="53"/>
  <c r="W4327" i="53" s="1"/>
  <c r="W4326" i="53" s="1"/>
  <c r="V4327" i="53"/>
  <c r="V4326" i="53" s="1"/>
  <c r="W4325" i="53"/>
  <c r="W4324" i="53" s="1"/>
  <c r="W4323" i="53" s="1"/>
  <c r="V4324" i="53"/>
  <c r="V4323" i="53" s="1"/>
  <c r="W4322" i="53"/>
  <c r="W4321" i="53"/>
  <c r="V4320" i="53"/>
  <c r="V4319" i="53" s="1"/>
  <c r="W4314" i="53"/>
  <c r="W4313" i="53" s="1"/>
  <c r="V4314" i="53"/>
  <c r="V4313" i="53" s="1"/>
  <c r="W4308" i="53"/>
  <c r="V4308" i="53"/>
  <c r="W4306" i="53"/>
  <c r="V4306" i="53"/>
  <c r="W4292" i="53"/>
  <c r="V4292" i="53"/>
  <c r="W4283" i="53"/>
  <c r="V4283" i="53"/>
  <c r="W4280" i="53"/>
  <c r="V4280" i="53"/>
  <c r="W4278" i="53"/>
  <c r="V4278" i="53"/>
  <c r="W4275" i="53"/>
  <c r="V4275" i="53"/>
  <c r="W4268" i="53"/>
  <c r="W4267" i="53" s="1"/>
  <c r="V4268" i="53"/>
  <c r="V4267" i="53" s="1"/>
  <c r="W4262" i="53"/>
  <c r="X4262" i="53" s="1"/>
  <c r="Y4262" i="53" s="1"/>
  <c r="W4261" i="53"/>
  <c r="X4261" i="53" s="1"/>
  <c r="W4259" i="53"/>
  <c r="X4259" i="53" s="1"/>
  <c r="Y4259" i="53" s="1"/>
  <c r="W4258" i="53"/>
  <c r="X4258" i="53" s="1"/>
  <c r="Y4258" i="53" s="1"/>
  <c r="W4257" i="53"/>
  <c r="X4257" i="53" s="1"/>
  <c r="Y4257" i="53" s="1"/>
  <c r="W4256" i="53"/>
  <c r="X4256" i="53" s="1"/>
  <c r="Y4256" i="53" s="1"/>
  <c r="W4255" i="53"/>
  <c r="X4255" i="53" s="1"/>
  <c r="Y4255" i="53" s="1"/>
  <c r="W4254" i="53"/>
  <c r="X4254" i="53" s="1"/>
  <c r="V4253" i="53"/>
  <c r="W4251" i="53"/>
  <c r="X4251" i="53" s="1"/>
  <c r="Y4251" i="53" s="1"/>
  <c r="W4249" i="53"/>
  <c r="W4247" i="53"/>
  <c r="W4246" i="53"/>
  <c r="V4245" i="53"/>
  <c r="W4243" i="53"/>
  <c r="W4242" i="53" s="1"/>
  <c r="V4242" i="53"/>
  <c r="W4241" i="53"/>
  <c r="W4240" i="53" s="1"/>
  <c r="V4240" i="53"/>
  <c r="W4239" i="53"/>
  <c r="W4238" i="53"/>
  <c r="V4237" i="53"/>
  <c r="W4065" i="53"/>
  <c r="W4064" i="53" s="1"/>
  <c r="V4065" i="53"/>
  <c r="V4064" i="53" s="1"/>
  <c r="W4062" i="53"/>
  <c r="V4062" i="53"/>
  <c r="W4060" i="53"/>
  <c r="V4060" i="53"/>
  <c r="W4057" i="53"/>
  <c r="W4056" i="53" s="1"/>
  <c r="V4057" i="53"/>
  <c r="V4056" i="53" s="1"/>
  <c r="W4054" i="53"/>
  <c r="V4054" i="53"/>
  <c r="W4052" i="53"/>
  <c r="V4052" i="53"/>
  <c r="W4048" i="53"/>
  <c r="V4048" i="53"/>
  <c r="W4046" i="53"/>
  <c r="V4046" i="53"/>
  <c r="W4041" i="53"/>
  <c r="V4041" i="53"/>
  <c r="W4038" i="53"/>
  <c r="V4038" i="53"/>
  <c r="W4035" i="53"/>
  <c r="W4034" i="53" s="1"/>
  <c r="V4035" i="53"/>
  <c r="V4034" i="53" s="1"/>
  <c r="W4032" i="53"/>
  <c r="W4031" i="53" s="1"/>
  <c r="V4032" i="53"/>
  <c r="V4031" i="53" s="1"/>
  <c r="W4030" i="53"/>
  <c r="W4029" i="53" s="1"/>
  <c r="W4028" i="53" s="1"/>
  <c r="V4029" i="53"/>
  <c r="V4028" i="53" s="1"/>
  <c r="W4025" i="53"/>
  <c r="W4024" i="53" s="1"/>
  <c r="V4025" i="53"/>
  <c r="V4024" i="53" s="1"/>
  <c r="W4017" i="53"/>
  <c r="W4016" i="53" s="1"/>
  <c r="V4017" i="53"/>
  <c r="V4016" i="53" s="1"/>
  <c r="W4008" i="53"/>
  <c r="V4008" i="53"/>
  <c r="W3999" i="53"/>
  <c r="V3999" i="53"/>
  <c r="W3994" i="53"/>
  <c r="V3994" i="53"/>
  <c r="W3989" i="53"/>
  <c r="V3989" i="53"/>
  <c r="W3986" i="53"/>
  <c r="V3986" i="53"/>
  <c r="W3984" i="53"/>
  <c r="V3984" i="53"/>
  <c r="W3981" i="53"/>
  <c r="V3981" i="53"/>
  <c r="W3911" i="53"/>
  <c r="W3910" i="53" s="1"/>
  <c r="V3911" i="53"/>
  <c r="V3910" i="53" s="1"/>
  <c r="W3908" i="53"/>
  <c r="W3907" i="53" s="1"/>
  <c r="V3908" i="53"/>
  <c r="V3907" i="53" s="1"/>
  <c r="W3904" i="53"/>
  <c r="W3903" i="53" s="1"/>
  <c r="V3904" i="53"/>
  <c r="V3903" i="53" s="1"/>
  <c r="W3900" i="53"/>
  <c r="V3900" i="53"/>
  <c r="W3898" i="53"/>
  <c r="V3898" i="53"/>
  <c r="W3895" i="53"/>
  <c r="V3895" i="53"/>
  <c r="W3892" i="53"/>
  <c r="V3892" i="53"/>
  <c r="W3890" i="53"/>
  <c r="V3890" i="53"/>
  <c r="W3888" i="53"/>
  <c r="V3888" i="53"/>
  <c r="W3885" i="53"/>
  <c r="W3884" i="53" s="1"/>
  <c r="V3885" i="53"/>
  <c r="V3884" i="53" s="1"/>
  <c r="W3881" i="53"/>
  <c r="V3881" i="53"/>
  <c r="W3879" i="53"/>
  <c r="V3879" i="53"/>
  <c r="W3876" i="53"/>
  <c r="V3876" i="53"/>
  <c r="W3873" i="53"/>
  <c r="V3873" i="53"/>
  <c r="W3871" i="53"/>
  <c r="V3871" i="53"/>
  <c r="W3869" i="53"/>
  <c r="V3869" i="53"/>
  <c r="W3865" i="53"/>
  <c r="W3864" i="53" s="1"/>
  <c r="V3865" i="53"/>
  <c r="V3864" i="53" s="1"/>
  <c r="W3862" i="53"/>
  <c r="V3862" i="53"/>
  <c r="W3859" i="53"/>
  <c r="V3859" i="53"/>
  <c r="W3856" i="53"/>
  <c r="V3856" i="53"/>
  <c r="W3854" i="53"/>
  <c r="V3854" i="53"/>
  <c r="W3852" i="53"/>
  <c r="V3852" i="53"/>
  <c r="W3849" i="53"/>
  <c r="W3848" i="53" s="1"/>
  <c r="V3849" i="53"/>
  <c r="V3848" i="53" s="1"/>
  <c r="W3846" i="53"/>
  <c r="V3846" i="53"/>
  <c r="W3843" i="53"/>
  <c r="V3843" i="53"/>
  <c r="W3840" i="53"/>
  <c r="V3840" i="53"/>
  <c r="W3838" i="53"/>
  <c r="V3838" i="53"/>
  <c r="W3836" i="53"/>
  <c r="V3836" i="53"/>
  <c r="W3832" i="53"/>
  <c r="W3831" i="53" s="1"/>
  <c r="V3832" i="53"/>
  <c r="V3831" i="53" s="1"/>
  <c r="W3829" i="53"/>
  <c r="W3828" i="53" s="1"/>
  <c r="V3829" i="53"/>
  <c r="V3828" i="53" s="1"/>
  <c r="W3826" i="53"/>
  <c r="W3825" i="53" s="1"/>
  <c r="V3826" i="53"/>
  <c r="V3825" i="53" s="1"/>
  <c r="W3819" i="53"/>
  <c r="W3818" i="53" s="1"/>
  <c r="V3819" i="53"/>
  <c r="V3818" i="53" s="1"/>
  <c r="W3816" i="53"/>
  <c r="W3815" i="53" s="1"/>
  <c r="V3816" i="53"/>
  <c r="V3815" i="53" s="1"/>
  <c r="W3810" i="53"/>
  <c r="V3810" i="53"/>
  <c r="W3808" i="53"/>
  <c r="V3808" i="53"/>
  <c r="W3806" i="53"/>
  <c r="V3806" i="53"/>
  <c r="W3801" i="53"/>
  <c r="V3801" i="53"/>
  <c r="W3795" i="53"/>
  <c r="W3794" i="53" s="1"/>
  <c r="V3795" i="53"/>
  <c r="V3794" i="53" s="1"/>
  <c r="W3791" i="53"/>
  <c r="W3790" i="53" s="1"/>
  <c r="V3791" i="53"/>
  <c r="V3790" i="53" s="1"/>
  <c r="W3787" i="53"/>
  <c r="V3787" i="53"/>
  <c r="W3780" i="53"/>
  <c r="V3780" i="53"/>
  <c r="W3778" i="53"/>
  <c r="V3778" i="53"/>
  <c r="W3772" i="53"/>
  <c r="W3771" i="53" s="1"/>
  <c r="V3772" i="53"/>
  <c r="V3771" i="53" s="1"/>
  <c r="W3763" i="53"/>
  <c r="V3763" i="53"/>
  <c r="W3761" i="53"/>
  <c r="V3761" i="53"/>
  <c r="W3751" i="53"/>
  <c r="V3751" i="53"/>
  <c r="W3739" i="53"/>
  <c r="V3739" i="53"/>
  <c r="W3736" i="53"/>
  <c r="V3736" i="53"/>
  <c r="W3734" i="53"/>
  <c r="V3734" i="53"/>
  <c r="W3730" i="53"/>
  <c r="V3730" i="53"/>
  <c r="W3727" i="53"/>
  <c r="W3726" i="53" s="1"/>
  <c r="V3727" i="53"/>
  <c r="V3726" i="53" s="1"/>
  <c r="W3598" i="53"/>
  <c r="V3598" i="53"/>
  <c r="W3596" i="53"/>
  <c r="V3596" i="53"/>
  <c r="W3593" i="53"/>
  <c r="V3593" i="53"/>
  <c r="W3587" i="53"/>
  <c r="V3587" i="53"/>
  <c r="W3585" i="53"/>
  <c r="V3585" i="53"/>
  <c r="W3583" i="53"/>
  <c r="V3583" i="53"/>
  <c r="W3581" i="53"/>
  <c r="W3580" i="53" s="1"/>
  <c r="V3580" i="53"/>
  <c r="W3579" i="53"/>
  <c r="W3578" i="53" s="1"/>
  <c r="V3578" i="53"/>
  <c r="W3576" i="53"/>
  <c r="W3575" i="53" s="1"/>
  <c r="V3575" i="53"/>
  <c r="W3574" i="53"/>
  <c r="W3572" i="53" s="1"/>
  <c r="W3570" i="53"/>
  <c r="W3569" i="53" s="1"/>
  <c r="V3569" i="53"/>
  <c r="W3568" i="53"/>
  <c r="W3567" i="53" s="1"/>
  <c r="V3567" i="53"/>
  <c r="W3566" i="53"/>
  <c r="W3565" i="53" s="1"/>
  <c r="V3565" i="53"/>
  <c r="W3560" i="53"/>
  <c r="V3560" i="53"/>
  <c r="W3558" i="53"/>
  <c r="V3558" i="53"/>
  <c r="W3555" i="53"/>
  <c r="V3555" i="53"/>
  <c r="W3550" i="53"/>
  <c r="V3550" i="53"/>
  <c r="W3548" i="53"/>
  <c r="V3548" i="53"/>
  <c r="W3545" i="53"/>
  <c r="V3545" i="53"/>
  <c r="W3543" i="53"/>
  <c r="V3543" i="53"/>
  <c r="W3541" i="53"/>
  <c r="V3541" i="53"/>
  <c r="W3526" i="53"/>
  <c r="W3525" i="53" s="1"/>
  <c r="V3526" i="53"/>
  <c r="V3525" i="53" s="1"/>
  <c r="W3523" i="53"/>
  <c r="V3523" i="53"/>
  <c r="W3521" i="53"/>
  <c r="V3521" i="53"/>
  <c r="W3519" i="53"/>
  <c r="V3519" i="53"/>
  <c r="W3517" i="53"/>
  <c r="W3516" i="53" s="1"/>
  <c r="W3515" i="53" s="1"/>
  <c r="V3516" i="53"/>
  <c r="V3515" i="53" s="1"/>
  <c r="W3514" i="53"/>
  <c r="W3513" i="53" s="1"/>
  <c r="V3513" i="53"/>
  <c r="W3512" i="53"/>
  <c r="W3511" i="53" s="1"/>
  <c r="V3511" i="53"/>
  <c r="W3510" i="53"/>
  <c r="W3509" i="53" s="1"/>
  <c r="V3509" i="53"/>
  <c r="W3505" i="53"/>
  <c r="W3504" i="53" s="1"/>
  <c r="V3505" i="53"/>
  <c r="V3504" i="53" s="1"/>
  <c r="W3502" i="53"/>
  <c r="W3501" i="53" s="1"/>
  <c r="V3502" i="53"/>
  <c r="V3501" i="53" s="1"/>
  <c r="W3498" i="53"/>
  <c r="W3497" i="53" s="1"/>
  <c r="V3498" i="53"/>
  <c r="V3497" i="53" s="1"/>
  <c r="W3495" i="53"/>
  <c r="V3495" i="53"/>
  <c r="W3492" i="53"/>
  <c r="V3492" i="53"/>
  <c r="W3490" i="53"/>
  <c r="V3490" i="53"/>
  <c r="W3486" i="53"/>
  <c r="V3486" i="53"/>
  <c r="W3483" i="53"/>
  <c r="V3483" i="53"/>
  <c r="W3481" i="53"/>
  <c r="V3481" i="53"/>
  <c r="W3479" i="53"/>
  <c r="V3479" i="53"/>
  <c r="W3473" i="53"/>
  <c r="W3472" i="53" s="1"/>
  <c r="V3473" i="53"/>
  <c r="V3472" i="53" s="1"/>
  <c r="W3470" i="53"/>
  <c r="V3470" i="53"/>
  <c r="W3467" i="53"/>
  <c r="V3467" i="53"/>
  <c r="W3464" i="53"/>
  <c r="V3464" i="53"/>
  <c r="W3461" i="53"/>
  <c r="V3461" i="53"/>
  <c r="W3459" i="53"/>
  <c r="V3459" i="53"/>
  <c r="W3457" i="53"/>
  <c r="V3457" i="53"/>
  <c r="W3453" i="53"/>
  <c r="W3452" i="53" s="1"/>
  <c r="V3453" i="53"/>
  <c r="V3452" i="53" s="1"/>
  <c r="W3450" i="53"/>
  <c r="V3450" i="53"/>
  <c r="W3447" i="53"/>
  <c r="V3447" i="53"/>
  <c r="W3445" i="53"/>
  <c r="V3445" i="53"/>
  <c r="W3441" i="53"/>
  <c r="V3441" i="53"/>
  <c r="W3438" i="53"/>
  <c r="V3438" i="53"/>
  <c r="W3436" i="53"/>
  <c r="V3436" i="53"/>
  <c r="W3434" i="53"/>
  <c r="V3434" i="53"/>
  <c r="W3431" i="53"/>
  <c r="W3430" i="53" s="1"/>
  <c r="V3431" i="53"/>
  <c r="V3430" i="53" s="1"/>
  <c r="W3428" i="53"/>
  <c r="V3428" i="53"/>
  <c r="W3424" i="53"/>
  <c r="V3424" i="53"/>
  <c r="W3422" i="53"/>
  <c r="V3422" i="53"/>
  <c r="W3419" i="53"/>
  <c r="V3419" i="53"/>
  <c r="W3416" i="53"/>
  <c r="V3416" i="53"/>
  <c r="W3414" i="53"/>
  <c r="V3414" i="53"/>
  <c r="W3412" i="53"/>
  <c r="V3412" i="53"/>
  <c r="W3408" i="53"/>
  <c r="W3407" i="53" s="1"/>
  <c r="V3408" i="53"/>
  <c r="V3407" i="53" s="1"/>
  <c r="W3405" i="53"/>
  <c r="W3404" i="53" s="1"/>
  <c r="V3405" i="53"/>
  <c r="V3404" i="53" s="1"/>
  <c r="W3402" i="53"/>
  <c r="W3401" i="53" s="1"/>
  <c r="V3402" i="53"/>
  <c r="V3401" i="53" s="1"/>
  <c r="W3398" i="53"/>
  <c r="V3398" i="53"/>
  <c r="W3396" i="53"/>
  <c r="V3396" i="53"/>
  <c r="W3394" i="53"/>
  <c r="V3394" i="53"/>
  <c r="W3392" i="53"/>
  <c r="V3392" i="53"/>
  <c r="W3389" i="53"/>
  <c r="W3388" i="53" s="1"/>
  <c r="V3389" i="53"/>
  <c r="V3388" i="53" s="1"/>
  <c r="W3378" i="53"/>
  <c r="V3378" i="53"/>
  <c r="W3374" i="53"/>
  <c r="V3374" i="53"/>
  <c r="W3367" i="53"/>
  <c r="V3367" i="53"/>
  <c r="W3363" i="53"/>
  <c r="V3363" i="53"/>
  <c r="W3361" i="53"/>
  <c r="W3360" i="53" s="1"/>
  <c r="W3359" i="53" s="1"/>
  <c r="V3360" i="53"/>
  <c r="V3359" i="53" s="1"/>
  <c r="W3353" i="53"/>
  <c r="W3352" i="53" s="1"/>
  <c r="V3353" i="53"/>
  <c r="V3352" i="53" s="1"/>
  <c r="W3348" i="53"/>
  <c r="W3347" i="53" s="1"/>
  <c r="V3348" i="53"/>
  <c r="V3347" i="53" s="1"/>
  <c r="W3340" i="53"/>
  <c r="V3340" i="53"/>
  <c r="W3338" i="53"/>
  <c r="V3338" i="53"/>
  <c r="W3329" i="53"/>
  <c r="V3329" i="53"/>
  <c r="W3322" i="53"/>
  <c r="V3322" i="53"/>
  <c r="W3317" i="53"/>
  <c r="V3317" i="53"/>
  <c r="W3314" i="53"/>
  <c r="V3314" i="53"/>
  <c r="W3312" i="53"/>
  <c r="V3312" i="53"/>
  <c r="W3307" i="53"/>
  <c r="V3307" i="53"/>
  <c r="W3304" i="53"/>
  <c r="W3303" i="53" s="1"/>
  <c r="V3304" i="53"/>
  <c r="V3303" i="53" s="1"/>
  <c r="W3250" i="53"/>
  <c r="W3249" i="53" s="1"/>
  <c r="V3250" i="53"/>
  <c r="V3249" i="53" s="1"/>
  <c r="W3243" i="53"/>
  <c r="V3243" i="53"/>
  <c r="W3241" i="53"/>
  <c r="V3241" i="53"/>
  <c r="W3238" i="53"/>
  <c r="V3238" i="53"/>
  <c r="W3236" i="53"/>
  <c r="V3236" i="53"/>
  <c r="W3233" i="53"/>
  <c r="W3232" i="53" s="1"/>
  <c r="V3233" i="53"/>
  <c r="V3232" i="53" s="1"/>
  <c r="W3226" i="53"/>
  <c r="V3226" i="53"/>
  <c r="W3224" i="53"/>
  <c r="V3224" i="53"/>
  <c r="W3221" i="53"/>
  <c r="V3221" i="53"/>
  <c r="W3219" i="53"/>
  <c r="V3219" i="53"/>
  <c r="W3215" i="53"/>
  <c r="W3214" i="53" s="1"/>
  <c r="V3215" i="53"/>
  <c r="V3214" i="53" s="1"/>
  <c r="W3209" i="53"/>
  <c r="V3209" i="53"/>
  <c r="W3207" i="53"/>
  <c r="V3207" i="53"/>
  <c r="W3204" i="53"/>
  <c r="V3204" i="53"/>
  <c r="W3202" i="53"/>
  <c r="V3202" i="53"/>
  <c r="W3199" i="53"/>
  <c r="W3198" i="53" s="1"/>
  <c r="V3199" i="53"/>
  <c r="V3198" i="53" s="1"/>
  <c r="W3193" i="53"/>
  <c r="V3193" i="53"/>
  <c r="W3191" i="53"/>
  <c r="V3191" i="53"/>
  <c r="W3188" i="53"/>
  <c r="V3188" i="53"/>
  <c r="W3186" i="53"/>
  <c r="V3186" i="53"/>
  <c r="W3182" i="53"/>
  <c r="W3181" i="53" s="1"/>
  <c r="V3182" i="53"/>
  <c r="V3181" i="53" s="1"/>
  <c r="W3177" i="53"/>
  <c r="V3177" i="53"/>
  <c r="W3175" i="53"/>
  <c r="V3175" i="53"/>
  <c r="W3173" i="53"/>
  <c r="V3173" i="53"/>
  <c r="W3170" i="53"/>
  <c r="V3170" i="53"/>
  <c r="W3168" i="53"/>
  <c r="V3168" i="53"/>
  <c r="W3166" i="53"/>
  <c r="W3165" i="53" s="1"/>
  <c r="W3164" i="53" s="1"/>
  <c r="V3165" i="53"/>
  <c r="V3164" i="53" s="1"/>
  <c r="W3162" i="53"/>
  <c r="V3160" i="53"/>
  <c r="W3159" i="53"/>
  <c r="W3158" i="53" s="1"/>
  <c r="V3158" i="53"/>
  <c r="W3157" i="53"/>
  <c r="W3156" i="53" s="1"/>
  <c r="V3156" i="53"/>
  <c r="W3154" i="53"/>
  <c r="W3153" i="53" s="1"/>
  <c r="W3152" i="53" s="1"/>
  <c r="V3153" i="53"/>
  <c r="V3152" i="53" s="1"/>
  <c r="W3151" i="53"/>
  <c r="V3148" i="53"/>
  <c r="W3145" i="53"/>
  <c r="W3144" i="53" s="1"/>
  <c r="V3145" i="53"/>
  <c r="V3144" i="53" s="1"/>
  <c r="W3143" i="53"/>
  <c r="W3142" i="53" s="1"/>
  <c r="W3141" i="53" s="1"/>
  <c r="V3142" i="53"/>
  <c r="V3141" i="53" s="1"/>
  <c r="W3138" i="53"/>
  <c r="V3138" i="53"/>
  <c r="W3136" i="53"/>
  <c r="V3136" i="53"/>
  <c r="W3133" i="53"/>
  <c r="V3133" i="53"/>
  <c r="W3131" i="53"/>
  <c r="V3131" i="53"/>
  <c r="W3129" i="53"/>
  <c r="V3129" i="53"/>
  <c r="W3127" i="53"/>
  <c r="V3127" i="53"/>
  <c r="W3123" i="53"/>
  <c r="V3123" i="53"/>
  <c r="W3119" i="53"/>
  <c r="V3119" i="53"/>
  <c r="W3116" i="53"/>
  <c r="W3115" i="53" s="1"/>
  <c r="V3116" i="53"/>
  <c r="V3115" i="53" s="1"/>
  <c r="W3113" i="53"/>
  <c r="W3112" i="53" s="1"/>
  <c r="V3113" i="53"/>
  <c r="V3112" i="53" s="1"/>
  <c r="W3109" i="53"/>
  <c r="W3108" i="53" s="1"/>
  <c r="V3109" i="53"/>
  <c r="V3108" i="53" s="1"/>
  <c r="W3103" i="53"/>
  <c r="W3102" i="53" s="1"/>
  <c r="V3103" i="53"/>
  <c r="V3102" i="53" s="1"/>
  <c r="W3095" i="53"/>
  <c r="V3095" i="53"/>
  <c r="W3093" i="53"/>
  <c r="V3093" i="53"/>
  <c r="W3083" i="53"/>
  <c r="V3083" i="53"/>
  <c r="W3077" i="53"/>
  <c r="V3077" i="53"/>
  <c r="W3072" i="53"/>
  <c r="V3072" i="53"/>
  <c r="W3069" i="53"/>
  <c r="V3069" i="53"/>
  <c r="W3067" i="53"/>
  <c r="V3067" i="53"/>
  <c r="W3062" i="53"/>
  <c r="V3062" i="53"/>
  <c r="W3060" i="53"/>
  <c r="W3059" i="53" s="1"/>
  <c r="W3058" i="53" s="1"/>
  <c r="V3059" i="53"/>
  <c r="V3058" i="53" s="1"/>
  <c r="W3005" i="53"/>
  <c r="W3004" i="53" s="1"/>
  <c r="W3003" i="53" s="1"/>
  <c r="V3005" i="53"/>
  <c r="V3004" i="53" s="1"/>
  <c r="V3003" i="53" s="1"/>
  <c r="W3001" i="53"/>
  <c r="W3000" i="53" s="1"/>
  <c r="V3001" i="53"/>
  <c r="V3000" i="53" s="1"/>
  <c r="W2998" i="53"/>
  <c r="W2997" i="53" s="1"/>
  <c r="V2998" i="53"/>
  <c r="V2997" i="53" s="1"/>
  <c r="W2994" i="53"/>
  <c r="W2993" i="53" s="1"/>
  <c r="W2989" i="53" s="1"/>
  <c r="V2994" i="53"/>
  <c r="V2993" i="53" s="1"/>
  <c r="V2989" i="53" s="1"/>
  <c r="W2987" i="53"/>
  <c r="W2986" i="53" s="1"/>
  <c r="V2987" i="53"/>
  <c r="V2986" i="53" s="1"/>
  <c r="W2983" i="53"/>
  <c r="V2983" i="53"/>
  <c r="W2980" i="53"/>
  <c r="V2980" i="53"/>
  <c r="W2977" i="53"/>
  <c r="V2977" i="53"/>
  <c r="W2975" i="53"/>
  <c r="V2975" i="53"/>
  <c r="W2972" i="53"/>
  <c r="W2971" i="53" s="1"/>
  <c r="V2972" i="53"/>
  <c r="V2971" i="53" s="1"/>
  <c r="W2968" i="53"/>
  <c r="V2968" i="53"/>
  <c r="W2965" i="53"/>
  <c r="V2965" i="53"/>
  <c r="W2962" i="53"/>
  <c r="V2962" i="53"/>
  <c r="W2960" i="53"/>
  <c r="V2960" i="53"/>
  <c r="W2956" i="53"/>
  <c r="W2955" i="53" s="1"/>
  <c r="V2956" i="53"/>
  <c r="V2955" i="53" s="1"/>
  <c r="W2952" i="53"/>
  <c r="V2952" i="53"/>
  <c r="W2950" i="53"/>
  <c r="V2950" i="53"/>
  <c r="W2947" i="53"/>
  <c r="V2947" i="53"/>
  <c r="W2945" i="53"/>
  <c r="V2945" i="53"/>
  <c r="W2942" i="53"/>
  <c r="W2941" i="53" s="1"/>
  <c r="V2942" i="53"/>
  <c r="V2941" i="53" s="1"/>
  <c r="W2940" i="53"/>
  <c r="W2939" i="53" s="1"/>
  <c r="W2938" i="53" s="1"/>
  <c r="V2939" i="53"/>
  <c r="V2938" i="53" s="1"/>
  <c r="W2937" i="53"/>
  <c r="W2936" i="53"/>
  <c r="V2935" i="53"/>
  <c r="W2934" i="53"/>
  <c r="W2933" i="53" s="1"/>
  <c r="V2933" i="53"/>
  <c r="W2931" i="53"/>
  <c r="W2930" i="53" s="1"/>
  <c r="V2930" i="53"/>
  <c r="W2929" i="53"/>
  <c r="W2928" i="53" s="1"/>
  <c r="V2928" i="53"/>
  <c r="W2924" i="53"/>
  <c r="W2923" i="53" s="1"/>
  <c r="V2924" i="53"/>
  <c r="V2923" i="53" s="1"/>
  <c r="W2921" i="53"/>
  <c r="W2920" i="53" s="1"/>
  <c r="V2921" i="53"/>
  <c r="V2920" i="53" s="1"/>
  <c r="W2919" i="53"/>
  <c r="W2918" i="53" s="1"/>
  <c r="W2917" i="53" s="1"/>
  <c r="V2918" i="53"/>
  <c r="V2917" i="53" s="1"/>
  <c r="W2914" i="53"/>
  <c r="V2914" i="53"/>
  <c r="W2912" i="53"/>
  <c r="V2912" i="53"/>
  <c r="W2908" i="53"/>
  <c r="W2907" i="53" s="1"/>
  <c r="V2908" i="53"/>
  <c r="V2907" i="53" s="1"/>
  <c r="W2903" i="53"/>
  <c r="V2903" i="53"/>
  <c r="W2901" i="53"/>
  <c r="V2901" i="53"/>
  <c r="W2897" i="53"/>
  <c r="W2896" i="53" s="1"/>
  <c r="V2897" i="53"/>
  <c r="V2896" i="53" s="1"/>
  <c r="W2892" i="53"/>
  <c r="V2892" i="53"/>
  <c r="W2890" i="53"/>
  <c r="V2890" i="53"/>
  <c r="W2888" i="53"/>
  <c r="V2888" i="53"/>
  <c r="W2881" i="53"/>
  <c r="V2881" i="53"/>
  <c r="W2874" i="53"/>
  <c r="W2873" i="53" s="1"/>
  <c r="V2874" i="53"/>
  <c r="V2873" i="53" s="1"/>
  <c r="W2868" i="53"/>
  <c r="V2868" i="53"/>
  <c r="W2866" i="53"/>
  <c r="V2866" i="53"/>
  <c r="W2857" i="53"/>
  <c r="V2857" i="53"/>
  <c r="W2855" i="53"/>
  <c r="V2855" i="53"/>
  <c r="W2845" i="53"/>
  <c r="V2845" i="53"/>
  <c r="W2838" i="53"/>
  <c r="V2838" i="53"/>
  <c r="W2833" i="53"/>
  <c r="V2833" i="53"/>
  <c r="W2830" i="53"/>
  <c r="V2830" i="53"/>
  <c r="W2828" i="53"/>
  <c r="V2828" i="53"/>
  <c r="W2823" i="53"/>
  <c r="V2823" i="53"/>
  <c r="W2782" i="53"/>
  <c r="V2782" i="53"/>
  <c r="W2779" i="53"/>
  <c r="V2779" i="53"/>
  <c r="W2776" i="53"/>
  <c r="V2776" i="53"/>
  <c r="W2773" i="53"/>
  <c r="V2773" i="53"/>
  <c r="W2771" i="53"/>
  <c r="V2771" i="53"/>
  <c r="W2766" i="53"/>
  <c r="W2765" i="53" s="1"/>
  <c r="V2766" i="53"/>
  <c r="V2765" i="53" s="1"/>
  <c r="W2761" i="53"/>
  <c r="W2760" i="53" s="1"/>
  <c r="V2761" i="53"/>
  <c r="V2760" i="53" s="1"/>
  <c r="W2752" i="53"/>
  <c r="W2751" i="53" s="1"/>
  <c r="V2752" i="53"/>
  <c r="V2751" i="53" s="1"/>
  <c r="W2749" i="53"/>
  <c r="W2748" i="53" s="1"/>
  <c r="V2749" i="53"/>
  <c r="V2748" i="53" s="1"/>
  <c r="W2740" i="53"/>
  <c r="W2739" i="53" s="1"/>
  <c r="V2740" i="53"/>
  <c r="V2739" i="53" s="1"/>
  <c r="W2735" i="53"/>
  <c r="W2734" i="53" s="1"/>
  <c r="V2735" i="53"/>
  <c r="V2734" i="53" s="1"/>
  <c r="W2726" i="53"/>
  <c r="W2725" i="53" s="1"/>
  <c r="V2726" i="53"/>
  <c r="V2725" i="53" s="1"/>
  <c r="W2724" i="53"/>
  <c r="W2723" i="53" s="1"/>
  <c r="W2722" i="53" s="1"/>
  <c r="V2723" i="53"/>
  <c r="V2722" i="53" s="1"/>
  <c r="W2703" i="53"/>
  <c r="V2703" i="53"/>
  <c r="W2701" i="53"/>
  <c r="V2701" i="53"/>
  <c r="W2698" i="53"/>
  <c r="V2698" i="53"/>
  <c r="W2696" i="53"/>
  <c r="V2696" i="53"/>
  <c r="W2694" i="53"/>
  <c r="V2694" i="53"/>
  <c r="W2691" i="53"/>
  <c r="W2690" i="53" s="1"/>
  <c r="V2691" i="53"/>
  <c r="V2690" i="53" s="1"/>
  <c r="W2686" i="53"/>
  <c r="V2686" i="53"/>
  <c r="W2684" i="53"/>
  <c r="V2684" i="53"/>
  <c r="W2681" i="53"/>
  <c r="V2681" i="53"/>
  <c r="W2679" i="53"/>
  <c r="V2679" i="53"/>
  <c r="W2677" i="53"/>
  <c r="V2677" i="53"/>
  <c r="W2672" i="53"/>
  <c r="V2672" i="53"/>
  <c r="W2670" i="53"/>
  <c r="V2670" i="53"/>
  <c r="W2667" i="53"/>
  <c r="V2667" i="53"/>
  <c r="W2665" i="53"/>
  <c r="V2665" i="53"/>
  <c r="W2663" i="53"/>
  <c r="V2663" i="53"/>
  <c r="W2657" i="53"/>
  <c r="W2656" i="53" s="1"/>
  <c r="W2655" i="53" s="1"/>
  <c r="V2656" i="53"/>
  <c r="V2655" i="53" s="1"/>
  <c r="W2653" i="53"/>
  <c r="W2652" i="53" s="1"/>
  <c r="V2653" i="53"/>
  <c r="V2652" i="53" s="1"/>
  <c r="W2649" i="53"/>
  <c r="W2648" i="53" s="1"/>
  <c r="V2649" i="53"/>
  <c r="V2648" i="53" s="1"/>
  <c r="W2646" i="53"/>
  <c r="W2645" i="53" s="1"/>
  <c r="V2646" i="53"/>
  <c r="V2645" i="53" s="1"/>
  <c r="W2643" i="53"/>
  <c r="W2642" i="53" s="1"/>
  <c r="V2643" i="53"/>
  <c r="V2642" i="53" s="1"/>
  <c r="W2640" i="53"/>
  <c r="W2639" i="53" s="1"/>
  <c r="V2640" i="53"/>
  <c r="V2639" i="53" s="1"/>
  <c r="W2637" i="53"/>
  <c r="W2636" i="53" s="1"/>
  <c r="V2637" i="53"/>
  <c r="V2636" i="53" s="1"/>
  <c r="W2633" i="53"/>
  <c r="W2632" i="53" s="1"/>
  <c r="V2633" i="53"/>
  <c r="V2632" i="53" s="1"/>
  <c r="W2629" i="53"/>
  <c r="W2628" i="53" s="1"/>
  <c r="V2629" i="53"/>
  <c r="V2628" i="53" s="1"/>
  <c r="W2626" i="53"/>
  <c r="W2625" i="53" s="1"/>
  <c r="V2626" i="53"/>
  <c r="V2625" i="53" s="1"/>
  <c r="W2619" i="53"/>
  <c r="W2618" i="53" s="1"/>
  <c r="V2619" i="53"/>
  <c r="V2618" i="53" s="1"/>
  <c r="W2616" i="53"/>
  <c r="W2615" i="53" s="1"/>
  <c r="V2616" i="53"/>
  <c r="V2615" i="53" s="1"/>
  <c r="W2613" i="53"/>
  <c r="W2612" i="53" s="1"/>
  <c r="V2613" i="53"/>
  <c r="V2612" i="53" s="1"/>
  <c r="W2611" i="53"/>
  <c r="W2610" i="53" s="1"/>
  <c r="W2609" i="53" s="1"/>
  <c r="V2610" i="53"/>
  <c r="V2609" i="53" s="1"/>
  <c r="W2606" i="53"/>
  <c r="W2605" i="53" s="1"/>
  <c r="V2606" i="53"/>
  <c r="V2605" i="53" s="1"/>
  <c r="W2603" i="53"/>
  <c r="W2602" i="53" s="1"/>
  <c r="V2603" i="53"/>
  <c r="V2602" i="53" s="1"/>
  <c r="W2597" i="53"/>
  <c r="W2596" i="53" s="1"/>
  <c r="V2597" i="53"/>
  <c r="V2596" i="53" s="1"/>
  <c r="W2591" i="53"/>
  <c r="W2590" i="53" s="1"/>
  <c r="V2591" i="53"/>
  <c r="V2590" i="53" s="1"/>
  <c r="W2588" i="53"/>
  <c r="W2587" i="53" s="1"/>
  <c r="V2588" i="53"/>
  <c r="V2587" i="53" s="1"/>
  <c r="W2585" i="53"/>
  <c r="V2585" i="53"/>
  <c r="W2583" i="53"/>
  <c r="V2583" i="53"/>
  <c r="W2581" i="53"/>
  <c r="V2581" i="53"/>
  <c r="W2577" i="53"/>
  <c r="V2577" i="53"/>
  <c r="W2575" i="53"/>
  <c r="W2569" i="53"/>
  <c r="V2569" i="53"/>
  <c r="W2565" i="53"/>
  <c r="V2565" i="53"/>
  <c r="W2561" i="53"/>
  <c r="W2560" i="53" s="1"/>
  <c r="V2561" i="53"/>
  <c r="V2560" i="53" s="1"/>
  <c r="W2558" i="53"/>
  <c r="W2557" i="53" s="1"/>
  <c r="V2558" i="53"/>
  <c r="V2557" i="53" s="1"/>
  <c r="W2555" i="53"/>
  <c r="W2554" i="53" s="1"/>
  <c r="V2555" i="53"/>
  <c r="V2554" i="53" s="1"/>
  <c r="W2549" i="53"/>
  <c r="W2548" i="53" s="1"/>
  <c r="V2549" i="53"/>
  <c r="V2548" i="53" s="1"/>
  <c r="W2540" i="53"/>
  <c r="V2540" i="53"/>
  <c r="W2538" i="53"/>
  <c r="V2538" i="53"/>
  <c r="W2522" i="53"/>
  <c r="V2522" i="53"/>
  <c r="W2517" i="53"/>
  <c r="V2517" i="53"/>
  <c r="W2514" i="53"/>
  <c r="W2512" i="53"/>
  <c r="V2512" i="53"/>
  <c r="W2508" i="53"/>
  <c r="V2508" i="53"/>
  <c r="W2499" i="53"/>
  <c r="W2498" i="53" s="1"/>
  <c r="V2499" i="53"/>
  <c r="V2498" i="53" s="1"/>
  <c r="W2493" i="53"/>
  <c r="W2492" i="53" s="1"/>
  <c r="V2493" i="53"/>
  <c r="V2492" i="53" s="1"/>
  <c r="W2490" i="53"/>
  <c r="W2489" i="53" s="1"/>
  <c r="V2490" i="53"/>
  <c r="V2489" i="53" s="1"/>
  <c r="W2487" i="53"/>
  <c r="V2487" i="53"/>
  <c r="W2485" i="53"/>
  <c r="V2485" i="53"/>
  <c r="W2483" i="53"/>
  <c r="V2483" i="53"/>
  <c r="W2478" i="53"/>
  <c r="V2478" i="53"/>
  <c r="W2471" i="53"/>
  <c r="V2471" i="53"/>
  <c r="W2469" i="53"/>
  <c r="V2469" i="53"/>
  <c r="W2465" i="53"/>
  <c r="V2465" i="53"/>
  <c r="W2463" i="53"/>
  <c r="V2463" i="53"/>
  <c r="W2458" i="53"/>
  <c r="W2457" i="53" s="1"/>
  <c r="V2458" i="53"/>
  <c r="V2457" i="53" s="1"/>
  <c r="W2455" i="53"/>
  <c r="W2454" i="53" s="1"/>
  <c r="V2455" i="53"/>
  <c r="V2454" i="53" s="1"/>
  <c r="W2449" i="53"/>
  <c r="W2448" i="53" s="1"/>
  <c r="V2449" i="53"/>
  <c r="V2448" i="53" s="1"/>
  <c r="W2440" i="53"/>
  <c r="V2440" i="53"/>
  <c r="W2438" i="53"/>
  <c r="V2438" i="53"/>
  <c r="W2428" i="53"/>
  <c r="V2428" i="53"/>
  <c r="W2422" i="53"/>
  <c r="V2422" i="53"/>
  <c r="W2418" i="53"/>
  <c r="V2418" i="53"/>
  <c r="W2415" i="53"/>
  <c r="V2415" i="53"/>
  <c r="W2413" i="53"/>
  <c r="V2413" i="53"/>
  <c r="W2409" i="53"/>
  <c r="V2409" i="53"/>
  <c r="W2405" i="53"/>
  <c r="W2404" i="53"/>
  <c r="V2403" i="53"/>
  <c r="V2402" i="53" s="1"/>
  <c r="W2401" i="53"/>
  <c r="W2400" i="53" s="1"/>
  <c r="W2399" i="53" s="1"/>
  <c r="V2400" i="53"/>
  <c r="V2399" i="53" s="1"/>
  <c r="W2398" i="53"/>
  <c r="W2397" i="53"/>
  <c r="V2396" i="53"/>
  <c r="W2395" i="53"/>
  <c r="W2394" i="53"/>
  <c r="V2393" i="53"/>
  <c r="W2388" i="53"/>
  <c r="W2387" i="53" s="1"/>
  <c r="W2383" i="53" s="1"/>
  <c r="V2388" i="53"/>
  <c r="V2387" i="53" s="1"/>
  <c r="V2383" i="53" s="1"/>
  <c r="W2381" i="53"/>
  <c r="V2381" i="53"/>
  <c r="W2374" i="53"/>
  <c r="V2374" i="53"/>
  <c r="W2367" i="53"/>
  <c r="V2367" i="53"/>
  <c r="W2365" i="53"/>
  <c r="V2365" i="53"/>
  <c r="W2362" i="53"/>
  <c r="W2361" i="53" s="1"/>
  <c r="V2362" i="53"/>
  <c r="V2361" i="53" s="1"/>
  <c r="W2359" i="53"/>
  <c r="W2358" i="53" s="1"/>
  <c r="V2359" i="53"/>
  <c r="V2358" i="53" s="1"/>
  <c r="W2353" i="53"/>
  <c r="W2352" i="53" s="1"/>
  <c r="V2353" i="53"/>
  <c r="V2352" i="53" s="1"/>
  <c r="W2344" i="53"/>
  <c r="V2344" i="53"/>
  <c r="W2334" i="53"/>
  <c r="V2334" i="53"/>
  <c r="W2327" i="53"/>
  <c r="V2327" i="53"/>
  <c r="W2323" i="53"/>
  <c r="V2323" i="53"/>
  <c r="W2321" i="53"/>
  <c r="W2320" i="53" s="1"/>
  <c r="V2320" i="53"/>
  <c r="W2319" i="53"/>
  <c r="W2318" i="53"/>
  <c r="V2317" i="53"/>
  <c r="W2316" i="53"/>
  <c r="W2315" i="53" s="1"/>
  <c r="V2315" i="53"/>
  <c r="W2314" i="53"/>
  <c r="W2313" i="53" s="1"/>
  <c r="V2313" i="53"/>
  <c r="W2311" i="53"/>
  <c r="W2310" i="53"/>
  <c r="V2309" i="53"/>
  <c r="W2308" i="53"/>
  <c r="W2307" i="53" s="1"/>
  <c r="V2307" i="53"/>
  <c r="W2306" i="53"/>
  <c r="W2305" i="53"/>
  <c r="V2304" i="53"/>
  <c r="W2299" i="53"/>
  <c r="W2298" i="53" s="1"/>
  <c r="V2299" i="53"/>
  <c r="V2298" i="53" s="1"/>
  <c r="W2296" i="53"/>
  <c r="W2295" i="53" s="1"/>
  <c r="V2296" i="53"/>
  <c r="V2295" i="53" s="1"/>
  <c r="W2293" i="53"/>
  <c r="V2293" i="53"/>
  <c r="W2288" i="53"/>
  <c r="V2288" i="53"/>
  <c r="W2285" i="53"/>
  <c r="W2284" i="53" s="1"/>
  <c r="V2285" i="53"/>
  <c r="V2284" i="53" s="1"/>
  <c r="W2281" i="53"/>
  <c r="W2280" i="53" s="1"/>
  <c r="V2281" i="53"/>
  <c r="V2280" i="53" s="1"/>
  <c r="W2276" i="53"/>
  <c r="W2275" i="53" s="1"/>
  <c r="V2276" i="53"/>
  <c r="V2275" i="53" s="1"/>
  <c r="W2268" i="53"/>
  <c r="V2268" i="53"/>
  <c r="W2266" i="53"/>
  <c r="V2266" i="53"/>
  <c r="W2256" i="53"/>
  <c r="V2256" i="53"/>
  <c r="W2250" i="53"/>
  <c r="V2250" i="53"/>
  <c r="W2246" i="53"/>
  <c r="V2246" i="53"/>
  <c r="W2243" i="53"/>
  <c r="V2243" i="53"/>
  <c r="W2241" i="53"/>
  <c r="V2241" i="53"/>
  <c r="W2237" i="53"/>
  <c r="V2237" i="53"/>
  <c r="W2234" i="53"/>
  <c r="W2233" i="53" s="1"/>
  <c r="V2234" i="53"/>
  <c r="V2233" i="53" s="1"/>
  <c r="W2230" i="53"/>
  <c r="V2230" i="53"/>
  <c r="W2225" i="53"/>
  <c r="V2225" i="53"/>
  <c r="W2223" i="53"/>
  <c r="V2223" i="53"/>
  <c r="W2220" i="53"/>
  <c r="V2220" i="53"/>
  <c r="W2218" i="53"/>
  <c r="V2218" i="53"/>
  <c r="W2214" i="53"/>
  <c r="W2213" i="53" s="1"/>
  <c r="V2213" i="53"/>
  <c r="W2212" i="53"/>
  <c r="W2211" i="53"/>
  <c r="W2210" i="53"/>
  <c r="V2209" i="53"/>
  <c r="W2205" i="53"/>
  <c r="W2204" i="53" s="1"/>
  <c r="V2205" i="53"/>
  <c r="V2204" i="53" s="1"/>
  <c r="W2203" i="53"/>
  <c r="W2202" i="53" s="1"/>
  <c r="W2201" i="53" s="1"/>
  <c r="V2202" i="53"/>
  <c r="V2201" i="53" s="1"/>
  <c r="W2200" i="53"/>
  <c r="W2199" i="53" s="1"/>
  <c r="V2199" i="53"/>
  <c r="W2196" i="53"/>
  <c r="X2196" i="53" s="1"/>
  <c r="Y2196" i="53" s="1"/>
  <c r="W2195" i="53"/>
  <c r="X2195" i="53" s="1"/>
  <c r="Y2195" i="53" s="1"/>
  <c r="W2194" i="53"/>
  <c r="X2194" i="53" s="1"/>
  <c r="Y2194" i="53" s="1"/>
  <c r="W2193" i="53"/>
  <c r="X2193" i="53" s="1"/>
  <c r="V2192" i="53"/>
  <c r="W2190" i="53"/>
  <c r="W2189" i="53" s="1"/>
  <c r="W2188" i="53" s="1"/>
  <c r="V2189" i="53"/>
  <c r="V2188" i="53" s="1"/>
  <c r="W2187" i="53"/>
  <c r="W2186" i="53" s="1"/>
  <c r="W2185" i="53" s="1"/>
  <c r="V2186" i="53"/>
  <c r="V2185" i="53" s="1"/>
  <c r="W2184" i="53"/>
  <c r="W2183" i="53"/>
  <c r="V2182" i="53"/>
  <c r="V2181" i="53" s="1"/>
  <c r="W2180" i="53"/>
  <c r="W2179" i="53"/>
  <c r="W2178" i="53"/>
  <c r="W2177" i="53"/>
  <c r="W2176" i="53"/>
  <c r="V2175" i="53"/>
  <c r="W2174" i="53"/>
  <c r="W2173" i="53"/>
  <c r="W2172" i="53"/>
  <c r="W2171" i="53"/>
  <c r="W2170" i="53"/>
  <c r="W2169" i="53"/>
  <c r="W2168" i="53"/>
  <c r="W2167" i="53"/>
  <c r="W2166" i="53"/>
  <c r="V2165" i="53"/>
  <c r="W2164" i="53"/>
  <c r="W2163" i="53"/>
  <c r="W2162" i="53"/>
  <c r="W2161" i="53"/>
  <c r="W2160" i="53"/>
  <c r="V2159" i="53"/>
  <c r="W2158" i="53"/>
  <c r="W2157" i="53"/>
  <c r="W2156" i="53"/>
  <c r="V2155" i="53"/>
  <c r="W2153" i="53"/>
  <c r="W2152" i="53" s="1"/>
  <c r="V2152" i="53"/>
  <c r="W2151" i="53"/>
  <c r="W2150" i="53" s="1"/>
  <c r="V2150" i="53"/>
  <c r="W2149" i="53"/>
  <c r="W2148" i="53" s="1"/>
  <c r="V2148" i="53"/>
  <c r="W2144" i="53"/>
  <c r="W2143" i="53" s="1"/>
  <c r="W2142" i="53" s="1"/>
  <c r="V2143" i="53"/>
  <c r="V2142" i="53" s="1"/>
  <c r="W2141" i="53"/>
  <c r="W2140" i="53"/>
  <c r="W2139" i="53"/>
  <c r="V2138" i="53"/>
  <c r="W2137" i="53"/>
  <c r="W2136" i="53" s="1"/>
  <c r="V2136" i="53"/>
  <c r="W2134" i="53"/>
  <c r="W2133" i="53"/>
  <c r="V2132" i="53"/>
  <c r="W2131" i="53"/>
  <c r="W2130" i="53" s="1"/>
  <c r="V2130" i="53"/>
  <c r="W2127" i="53"/>
  <c r="W2126" i="53" s="1"/>
  <c r="V2126" i="53"/>
  <c r="W2125" i="53"/>
  <c r="W2124" i="53"/>
  <c r="V2123" i="53"/>
  <c r="W2121" i="53"/>
  <c r="W2120" i="53" s="1"/>
  <c r="W2119" i="53" s="1"/>
  <c r="V2120" i="53"/>
  <c r="V2119" i="53" s="1"/>
  <c r="W2118" i="53"/>
  <c r="W2117" i="53"/>
  <c r="W2116" i="53"/>
  <c r="V2115" i="53"/>
  <c r="V2114" i="53" s="1"/>
  <c r="W2110" i="53"/>
  <c r="W2109" i="53" s="1"/>
  <c r="V2110" i="53"/>
  <c r="V2109" i="53" s="1"/>
  <c r="W2107" i="53"/>
  <c r="V2107" i="53"/>
  <c r="W2105" i="53"/>
  <c r="V2105" i="53"/>
  <c r="W2102" i="53"/>
  <c r="W2101" i="53" s="1"/>
  <c r="V2102" i="53"/>
  <c r="V2101" i="53" s="1"/>
  <c r="W2100" i="53"/>
  <c r="W2099" i="53" s="1"/>
  <c r="W2098" i="53" s="1"/>
  <c r="V2099" i="53"/>
  <c r="V2098" i="53" s="1"/>
  <c r="W2097" i="53"/>
  <c r="W2096" i="53"/>
  <c r="W2095" i="53"/>
  <c r="W2094" i="53"/>
  <c r="V2093" i="53"/>
  <c r="V2092" i="53" s="1"/>
  <c r="W2091" i="53"/>
  <c r="W2090" i="53"/>
  <c r="V2089" i="53"/>
  <c r="V2088" i="53" s="1"/>
  <c r="W2087" i="53"/>
  <c r="W2086" i="53" s="1"/>
  <c r="W2085" i="53" s="1"/>
  <c r="V2086" i="53"/>
  <c r="V2085" i="53" s="1"/>
  <c r="W2084" i="53"/>
  <c r="W2083" i="53"/>
  <c r="V2082" i="53"/>
  <c r="V2081" i="53" s="1"/>
  <c r="W2080" i="53"/>
  <c r="W2079" i="53"/>
  <c r="W2078" i="53"/>
  <c r="W2077" i="53"/>
  <c r="W2076" i="53"/>
  <c r="W2075" i="53"/>
  <c r="W2074" i="53"/>
  <c r="V2073" i="53"/>
  <c r="W2072" i="53"/>
  <c r="W2071" i="53" s="1"/>
  <c r="V2071" i="53"/>
  <c r="W2070" i="53"/>
  <c r="W2069" i="53"/>
  <c r="W2068" i="53"/>
  <c r="W2067" i="53"/>
  <c r="W2066" i="53"/>
  <c r="W2065" i="53"/>
  <c r="W2064" i="53"/>
  <c r="W2063" i="53"/>
  <c r="V2062" i="53"/>
  <c r="W2061" i="53"/>
  <c r="W2060" i="53"/>
  <c r="W2059" i="53"/>
  <c r="W2058" i="53"/>
  <c r="W2057" i="53"/>
  <c r="V2056" i="53"/>
  <c r="W2055" i="53"/>
  <c r="W2054" i="53"/>
  <c r="W2053" i="53"/>
  <c r="W2052" i="53"/>
  <c r="V2051" i="53"/>
  <c r="W2049" i="53"/>
  <c r="W2048" i="53" s="1"/>
  <c r="V2048" i="53"/>
  <c r="W2047" i="53"/>
  <c r="W2046" i="53" s="1"/>
  <c r="V2046" i="53"/>
  <c r="W2045" i="53"/>
  <c r="W2044" i="53"/>
  <c r="V2043" i="53"/>
  <c r="W2038" i="53"/>
  <c r="W2037" i="53" s="1"/>
  <c r="W2036" i="53" s="1"/>
  <c r="V2037" i="53"/>
  <c r="V2036" i="53" s="1"/>
  <c r="W2035" i="53"/>
  <c r="W2034" i="53"/>
  <c r="V2033" i="53"/>
  <c r="V2032" i="53" s="1"/>
  <c r="W2030" i="53"/>
  <c r="W2028" i="53"/>
  <c r="V2027" i="53"/>
  <c r="W2026" i="53"/>
  <c r="W2025" i="53"/>
  <c r="W2024" i="53"/>
  <c r="V2023" i="53"/>
  <c r="W2018" i="53"/>
  <c r="W2017" i="53" s="1"/>
  <c r="V2017" i="53"/>
  <c r="W2016" i="53"/>
  <c r="W2015" i="53" s="1"/>
  <c r="V2015" i="53"/>
  <c r="W2012" i="53"/>
  <c r="W2011" i="53" s="1"/>
  <c r="V2011" i="53"/>
  <c r="W2010" i="53"/>
  <c r="W2009" i="53" s="1"/>
  <c r="V2009" i="53"/>
  <c r="W2007" i="53"/>
  <c r="W2006" i="53"/>
  <c r="V2005" i="53"/>
  <c r="V2004" i="53" s="1"/>
  <c r="W2003" i="53"/>
  <c r="W2002" i="53"/>
  <c r="W2001" i="53"/>
  <c r="W2000" i="53"/>
  <c r="W1999" i="53"/>
  <c r="W1998" i="53"/>
  <c r="W1997" i="53"/>
  <c r="V1996" i="53"/>
  <c r="W1995" i="53"/>
  <c r="W1994" i="53" s="1"/>
  <c r="V1994" i="53"/>
  <c r="W1993" i="53"/>
  <c r="W1992" i="53"/>
  <c r="W1991" i="53"/>
  <c r="W1990" i="53"/>
  <c r="W1989" i="53"/>
  <c r="W1988" i="53"/>
  <c r="W1987" i="53"/>
  <c r="W1986" i="53"/>
  <c r="V1985" i="53"/>
  <c r="W1984" i="53"/>
  <c r="W1983" i="53"/>
  <c r="W1982" i="53"/>
  <c r="W1981" i="53"/>
  <c r="V1980" i="53"/>
  <c r="W1979" i="53"/>
  <c r="W1978" i="53"/>
  <c r="W1977" i="53"/>
  <c r="W1976" i="53"/>
  <c r="V1975" i="53"/>
  <c r="W1973" i="53"/>
  <c r="W1972" i="53" s="1"/>
  <c r="V1972" i="53"/>
  <c r="W1971" i="53"/>
  <c r="W1970" i="53" s="1"/>
  <c r="V1970" i="53"/>
  <c r="W1969" i="53"/>
  <c r="W1968" i="53" s="1"/>
  <c r="V1968" i="53"/>
  <c r="W1963" i="53"/>
  <c r="V1963" i="53"/>
  <c r="W1961" i="53"/>
  <c r="V1961" i="53"/>
  <c r="W1958" i="53"/>
  <c r="V1958" i="53"/>
  <c r="W1953" i="53"/>
  <c r="V1953" i="53"/>
  <c r="W1949" i="53"/>
  <c r="W1948" i="53" s="1"/>
  <c r="V1949" i="53"/>
  <c r="V1948" i="53" s="1"/>
  <c r="W1945" i="53"/>
  <c r="V1945" i="53"/>
  <c r="W1943" i="53"/>
  <c r="V1943" i="53"/>
  <c r="W1941" i="53"/>
  <c r="V1941" i="53"/>
  <c r="W1938" i="53"/>
  <c r="W1937" i="53" s="1"/>
  <c r="V1938" i="53"/>
  <c r="V1937" i="53" s="1"/>
  <c r="W1932" i="53"/>
  <c r="W1931" i="53" s="1"/>
  <c r="V1932" i="53"/>
  <c r="V1931" i="53" s="1"/>
  <c r="W1928" i="53"/>
  <c r="W1927" i="53" s="1"/>
  <c r="V1928" i="53"/>
  <c r="V1927" i="53" s="1"/>
  <c r="W1925" i="53"/>
  <c r="V1925" i="53"/>
  <c r="W1916" i="53"/>
  <c r="V1916" i="53"/>
  <c r="W1913" i="53"/>
  <c r="V1913" i="53"/>
  <c r="W1909" i="53"/>
  <c r="V1909" i="53"/>
  <c r="W1906" i="53"/>
  <c r="V1906" i="53"/>
  <c r="W1904" i="53"/>
  <c r="V1904" i="53"/>
  <c r="W1901" i="53"/>
  <c r="V1901" i="53"/>
  <c r="W1879" i="53"/>
  <c r="V1879" i="53"/>
  <c r="W1871" i="53"/>
  <c r="W1870" i="53" s="1"/>
  <c r="V1871" i="53"/>
  <c r="V1870" i="53" s="1"/>
  <c r="W1866" i="53"/>
  <c r="V1866" i="53"/>
  <c r="W1838" i="53"/>
  <c r="W1837" i="53" s="1"/>
  <c r="V1837" i="53"/>
  <c r="W1836" i="53"/>
  <c r="W1835" i="53" s="1"/>
  <c r="V1835" i="53"/>
  <c r="W1833" i="53"/>
  <c r="W1832" i="53" s="1"/>
  <c r="V1832" i="53"/>
  <c r="W1831" i="53"/>
  <c r="W1830" i="53"/>
  <c r="W1829" i="53"/>
  <c r="W1828" i="53"/>
  <c r="V1827" i="53"/>
  <c r="W1825" i="53"/>
  <c r="W1824" i="53"/>
  <c r="V1823" i="53"/>
  <c r="V1822" i="53" s="1"/>
  <c r="W1821" i="53"/>
  <c r="W1820" i="53"/>
  <c r="W1817" i="53"/>
  <c r="W1816" i="53" s="1"/>
  <c r="V1816" i="53"/>
  <c r="W1815" i="53"/>
  <c r="W1814" i="53" s="1"/>
  <c r="V1814" i="53"/>
  <c r="W1812" i="53"/>
  <c r="W1811" i="53" s="1"/>
  <c r="W1810" i="53" s="1"/>
  <c r="V1811" i="53"/>
  <c r="V1810" i="53" s="1"/>
  <c r="W1809" i="53"/>
  <c r="W1808" i="53"/>
  <c r="W1807" i="53"/>
  <c r="W1806" i="53"/>
  <c r="V1805" i="53"/>
  <c r="V1804" i="53" s="1"/>
  <c r="W1803" i="53"/>
  <c r="W1802" i="53"/>
  <c r="V1799" i="53"/>
  <c r="W1798" i="53"/>
  <c r="W1797" i="53" s="1"/>
  <c r="V1797" i="53"/>
  <c r="W1796" i="53"/>
  <c r="W1795" i="53"/>
  <c r="W1794" i="53"/>
  <c r="W1793" i="53"/>
  <c r="W1792" i="53"/>
  <c r="W1791" i="53"/>
  <c r="W1790" i="53"/>
  <c r="W1789" i="53"/>
  <c r="V1788" i="53"/>
  <c r="W1787" i="53"/>
  <c r="W1786" i="53"/>
  <c r="V1785" i="53"/>
  <c r="W1784" i="53"/>
  <c r="W1783" i="53"/>
  <c r="W1782" i="53"/>
  <c r="V1781" i="53"/>
  <c r="W1779" i="53"/>
  <c r="W1778" i="53" s="1"/>
  <c r="V1778" i="53"/>
  <c r="W1777" i="53"/>
  <c r="W1776" i="53" s="1"/>
  <c r="V1776" i="53"/>
  <c r="W1775" i="53"/>
  <c r="W1774" i="53"/>
  <c r="V1773" i="53"/>
  <c r="W1771" i="53"/>
  <c r="W1770" i="53" s="1"/>
  <c r="V1770" i="53"/>
  <c r="W1769" i="53"/>
  <c r="W1768" i="53"/>
  <c r="W1767" i="53"/>
  <c r="W1766" i="53"/>
  <c r="W1765" i="53"/>
  <c r="W1764" i="53"/>
  <c r="W1763" i="53"/>
  <c r="W1762" i="53"/>
  <c r="V1761" i="53"/>
  <c r="W1760" i="53"/>
  <c r="W1759" i="53"/>
  <c r="V1758" i="53"/>
  <c r="W1757" i="53"/>
  <c r="W1756" i="53"/>
  <c r="V1755" i="53"/>
  <c r="W1750" i="53"/>
  <c r="W1749" i="53" s="1"/>
  <c r="V1750" i="53"/>
  <c r="V1749" i="53" s="1"/>
  <c r="W1743" i="53"/>
  <c r="V1743" i="53"/>
  <c r="W1740" i="53"/>
  <c r="W1739" i="53" s="1"/>
  <c r="V1740" i="53"/>
  <c r="V1739" i="53" s="1"/>
  <c r="W1733" i="53"/>
  <c r="W1732" i="53" s="1"/>
  <c r="V1733" i="53"/>
  <c r="V1732" i="53" s="1"/>
  <c r="W1728" i="53"/>
  <c r="W1727" i="53"/>
  <c r="V1726" i="53"/>
  <c r="V1725" i="53" s="1"/>
  <c r="W1724" i="53"/>
  <c r="W1723" i="53"/>
  <c r="V1722" i="53"/>
  <c r="V1721" i="53" s="1"/>
  <c r="W1720" i="53"/>
  <c r="W1719" i="53"/>
  <c r="V1718" i="53"/>
  <c r="V1717" i="53" s="1"/>
  <c r="W1716" i="53"/>
  <c r="W1715" i="53" s="1"/>
  <c r="V1715" i="53"/>
  <c r="W1714" i="53"/>
  <c r="W1713" i="53"/>
  <c r="W1712" i="53"/>
  <c r="V1711" i="53"/>
  <c r="W1709" i="53"/>
  <c r="W1708" i="53" s="1"/>
  <c r="V1708" i="53"/>
  <c r="W1707" i="53"/>
  <c r="W1706" i="53" s="1"/>
  <c r="V1706" i="53"/>
  <c r="W1705" i="53"/>
  <c r="W1704" i="53"/>
  <c r="V1703" i="53"/>
  <c r="W1689" i="53"/>
  <c r="V1689" i="53"/>
  <c r="W1687" i="53"/>
  <c r="W1684" i="53" s="1"/>
  <c r="V1687" i="53"/>
  <c r="V1684" i="53" s="1"/>
  <c r="W1675" i="53"/>
  <c r="V1675" i="53"/>
  <c r="W1668" i="53"/>
  <c r="V1668" i="53"/>
  <c r="W1659" i="53"/>
  <c r="W1658" i="53" s="1"/>
  <c r="V1658" i="53"/>
  <c r="W1657" i="53"/>
  <c r="W1656" i="53" s="1"/>
  <c r="V1656" i="53"/>
  <c r="W1651" i="53"/>
  <c r="W1650" i="53" s="1"/>
  <c r="V1651" i="53"/>
  <c r="V1650" i="53" s="1"/>
  <c r="W1648" i="53"/>
  <c r="V1648" i="53"/>
  <c r="W1646" i="53"/>
  <c r="V1646" i="53"/>
  <c r="W1638" i="53"/>
  <c r="V1638" i="53"/>
  <c r="W1636" i="53"/>
  <c r="V1636" i="53"/>
  <c r="W1632" i="53"/>
  <c r="V1632" i="53"/>
  <c r="W1629" i="53"/>
  <c r="V1629" i="53"/>
  <c r="W1627" i="53"/>
  <c r="V1627" i="53"/>
  <c r="W1624" i="53"/>
  <c r="V1624" i="53"/>
  <c r="W1620" i="53"/>
  <c r="W1619" i="53" s="1"/>
  <c r="V1620" i="53"/>
  <c r="V1619" i="53" s="1"/>
  <c r="W1617" i="53"/>
  <c r="V1617" i="53"/>
  <c r="W1609" i="53"/>
  <c r="V1609" i="53"/>
  <c r="W1607" i="53"/>
  <c r="V1607" i="53"/>
  <c r="W1603" i="53"/>
  <c r="V1603" i="53"/>
  <c r="W1601" i="53"/>
  <c r="W1600" i="53"/>
  <c r="V1599" i="53"/>
  <c r="V1598" i="53" s="1"/>
  <c r="W1597" i="53"/>
  <c r="W1596" i="53" s="1"/>
  <c r="V1596" i="53"/>
  <c r="W1595" i="53"/>
  <c r="W1594" i="53" s="1"/>
  <c r="V1594" i="53"/>
  <c r="W1593" i="53"/>
  <c r="W1592" i="53"/>
  <c r="W1591" i="53"/>
  <c r="W1590" i="53"/>
  <c r="W1589" i="53"/>
  <c r="W1588" i="53"/>
  <c r="W1587" i="53"/>
  <c r="V1586" i="53"/>
  <c r="W1585" i="53"/>
  <c r="W1584" i="53" s="1"/>
  <c r="V1584" i="53"/>
  <c r="W1583" i="53"/>
  <c r="W1582" i="53"/>
  <c r="W1581" i="53"/>
  <c r="V1580" i="53"/>
  <c r="W1578" i="53"/>
  <c r="W1577" i="53" s="1"/>
  <c r="V1577" i="53"/>
  <c r="W1576" i="53"/>
  <c r="W1575" i="53" s="1"/>
  <c r="V1575" i="53"/>
  <c r="W1574" i="53"/>
  <c r="W1573" i="53"/>
  <c r="V1572" i="53"/>
  <c r="W1568" i="53"/>
  <c r="W1567" i="53" s="1"/>
  <c r="V1568" i="53"/>
  <c r="V1567" i="53" s="1"/>
  <c r="W1564" i="53"/>
  <c r="W1563" i="53" s="1"/>
  <c r="V1564" i="53"/>
  <c r="V1563" i="53" s="1"/>
  <c r="W1561" i="53"/>
  <c r="W1560" i="53" s="1"/>
  <c r="V1561" i="53"/>
  <c r="V1560" i="53" s="1"/>
  <c r="W1559" i="53"/>
  <c r="W1558" i="53" s="1"/>
  <c r="W1557" i="53" s="1"/>
  <c r="V1558" i="53"/>
  <c r="V1557" i="53" s="1"/>
  <c r="W1556" i="53"/>
  <c r="W1555" i="53" s="1"/>
  <c r="W1554" i="53" s="1"/>
  <c r="V1555" i="53"/>
  <c r="V1554" i="53" s="1"/>
  <c r="W1550" i="53"/>
  <c r="W1549" i="53" s="1"/>
  <c r="V1550" i="53"/>
  <c r="V1549" i="53" s="1"/>
  <c r="W1547" i="53"/>
  <c r="V1547" i="53"/>
  <c r="W1545" i="53"/>
  <c r="V1545" i="53"/>
  <c r="W1543" i="53"/>
  <c r="V1543" i="53"/>
  <c r="W1541" i="53"/>
  <c r="V1541" i="53"/>
  <c r="W1537" i="53"/>
  <c r="V1537" i="53"/>
  <c r="W1535" i="53"/>
  <c r="V1535" i="53"/>
  <c r="W1533" i="53"/>
  <c r="V1533" i="53"/>
  <c r="W1527" i="53"/>
  <c r="W1526" i="53" s="1"/>
  <c r="V1527" i="53"/>
  <c r="V1526" i="53" s="1"/>
  <c r="W1523" i="53"/>
  <c r="W1522" i="53" s="1"/>
  <c r="V1523" i="53"/>
  <c r="V1522" i="53" s="1"/>
  <c r="W1518" i="53"/>
  <c r="W1517" i="53" s="1"/>
  <c r="V1518" i="53"/>
  <c r="V1517" i="53" s="1"/>
  <c r="W1515" i="53"/>
  <c r="V1515" i="53"/>
  <c r="W1513" i="53"/>
  <c r="V1513" i="53"/>
  <c r="W1511" i="53"/>
  <c r="W1510" i="53" s="1"/>
  <c r="V1510" i="53"/>
  <c r="W1509" i="53"/>
  <c r="W1508" i="53" s="1"/>
  <c r="V1508" i="53"/>
  <c r="W1507" i="53"/>
  <c r="W1506" i="53" s="1"/>
  <c r="V1506" i="53"/>
  <c r="W1505" i="53"/>
  <c r="W1504" i="53" s="1"/>
  <c r="V1504" i="53"/>
  <c r="W1502" i="53"/>
  <c r="W1500" i="53" s="1"/>
  <c r="W1499" i="53"/>
  <c r="W1498" i="53" s="1"/>
  <c r="V1498" i="53"/>
  <c r="W1497" i="53"/>
  <c r="W1496" i="53" s="1"/>
  <c r="V1496" i="53"/>
  <c r="W1494" i="53"/>
  <c r="W1493" i="53"/>
  <c r="W1492" i="53"/>
  <c r="W1491" i="53"/>
  <c r="V1490" i="53"/>
  <c r="V1489" i="53" s="1"/>
  <c r="W1488" i="53"/>
  <c r="W1487" i="53" s="1"/>
  <c r="W1486" i="53" s="1"/>
  <c r="V1487" i="53"/>
  <c r="V1486" i="53" s="1"/>
  <c r="W1485" i="53"/>
  <c r="W1484" i="53"/>
  <c r="W1483" i="53"/>
  <c r="V1482" i="53"/>
  <c r="V1481" i="53" s="1"/>
  <c r="W1480" i="53"/>
  <c r="W1479" i="53" s="1"/>
  <c r="V1479" i="53"/>
  <c r="W1478" i="53"/>
  <c r="W1477" i="53" s="1"/>
  <c r="V1477" i="53"/>
  <c r="W1475" i="53"/>
  <c r="W1474" i="53" s="1"/>
  <c r="V1474" i="53"/>
  <c r="W1473" i="53"/>
  <c r="W1472" i="53" s="1"/>
  <c r="V1472" i="53"/>
  <c r="W1470" i="53"/>
  <c r="W1469" i="53" s="1"/>
  <c r="W1468" i="53" s="1"/>
  <c r="V1469" i="53"/>
  <c r="V1468" i="53" s="1"/>
  <c r="W1464" i="53"/>
  <c r="W1463" i="53" s="1"/>
  <c r="W1462" i="53" s="1"/>
  <c r="W1461" i="53" s="1"/>
  <c r="V1463" i="53"/>
  <c r="V1462" i="53" s="1"/>
  <c r="V1461" i="53" s="1"/>
  <c r="W1460" i="53"/>
  <c r="W1459" i="53" s="1"/>
  <c r="V1459" i="53"/>
  <c r="W1458" i="53"/>
  <c r="W1457" i="53"/>
  <c r="V1456" i="53"/>
  <c r="W1453" i="53"/>
  <c r="W1452" i="53" s="1"/>
  <c r="W1451" i="53" s="1"/>
  <c r="V1452" i="53"/>
  <c r="V1451" i="53" s="1"/>
  <c r="W1450" i="53"/>
  <c r="W1449" i="53" s="1"/>
  <c r="V1449" i="53"/>
  <c r="W1448" i="53"/>
  <c r="W1447" i="53" s="1"/>
  <c r="V1447" i="53"/>
  <c r="W1444" i="53"/>
  <c r="W1443" i="53" s="1"/>
  <c r="W1442" i="53" s="1"/>
  <c r="W1441" i="53" s="1"/>
  <c r="V1443" i="53"/>
  <c r="V1442" i="53" s="1"/>
  <c r="V1441" i="53" s="1"/>
  <c r="W1440" i="53"/>
  <c r="W1439" i="53" s="1"/>
  <c r="W1438" i="53" s="1"/>
  <c r="W1437" i="53" s="1"/>
  <c r="V1439" i="53"/>
  <c r="V1438" i="53" s="1"/>
  <c r="V1437" i="53" s="1"/>
  <c r="W1436" i="53"/>
  <c r="W1435" i="53" s="1"/>
  <c r="V1435" i="53"/>
  <c r="W1434" i="53"/>
  <c r="W1433" i="53" s="1"/>
  <c r="V1433" i="53"/>
  <c r="W1427" i="53"/>
  <c r="W1426" i="53" s="1"/>
  <c r="W1425" i="53" s="1"/>
  <c r="V1426" i="53"/>
  <c r="V1425" i="53" s="1"/>
  <c r="W1424" i="53"/>
  <c r="W1423" i="53" s="1"/>
  <c r="W1422" i="53" s="1"/>
  <c r="V1423" i="53"/>
  <c r="V1422" i="53" s="1"/>
  <c r="W1421" i="53"/>
  <c r="W1420" i="53" s="1"/>
  <c r="W1419" i="53" s="1"/>
  <c r="W1418" i="53" s="1"/>
  <c r="V1420" i="53"/>
  <c r="V1419" i="53" s="1"/>
  <c r="V1418" i="53" s="1"/>
  <c r="W1417" i="53"/>
  <c r="W1416" i="53" s="1"/>
  <c r="V1416" i="53"/>
  <c r="W1415" i="53"/>
  <c r="W1414" i="53" s="1"/>
  <c r="V1414" i="53"/>
  <c r="W1411" i="53"/>
  <c r="W1410" i="53"/>
  <c r="V1409" i="53"/>
  <c r="W1408" i="53"/>
  <c r="W1407" i="53"/>
  <c r="V1406" i="53"/>
  <c r="W1401" i="53"/>
  <c r="W1400" i="53" s="1"/>
  <c r="V1401" i="53"/>
  <c r="V1400" i="53" s="1"/>
  <c r="W1398" i="53"/>
  <c r="W1397" i="53" s="1"/>
  <c r="V1398" i="53"/>
  <c r="V1397" i="53" s="1"/>
  <c r="W1395" i="53"/>
  <c r="V1395" i="53"/>
  <c r="W1392" i="53"/>
  <c r="V1392" i="53"/>
  <c r="W1390" i="53"/>
  <c r="V1390" i="53"/>
  <c r="W1388" i="53"/>
  <c r="V1388" i="53"/>
  <c r="W1385" i="53"/>
  <c r="V1385" i="53"/>
  <c r="W1383" i="53"/>
  <c r="V1383" i="53"/>
  <c r="W1380" i="53"/>
  <c r="W1379" i="53" s="1"/>
  <c r="V1380" i="53"/>
  <c r="V1379" i="53" s="1"/>
  <c r="W1377" i="53"/>
  <c r="W1376" i="53" s="1"/>
  <c r="V1377" i="53"/>
  <c r="V1376" i="53" s="1"/>
  <c r="W1374" i="53"/>
  <c r="V1374" i="53"/>
  <c r="W1371" i="53"/>
  <c r="V1371" i="53"/>
  <c r="W1369" i="53"/>
  <c r="V1369" i="53"/>
  <c r="W1367" i="53"/>
  <c r="V1367" i="53"/>
  <c r="W1364" i="53"/>
  <c r="V1364" i="53"/>
  <c r="W1362" i="53"/>
  <c r="V1362" i="53"/>
  <c r="W1360" i="53"/>
  <c r="W1359" i="53" s="1"/>
  <c r="W1358" i="53" s="1"/>
  <c r="V1359" i="53"/>
  <c r="V1358" i="53" s="1"/>
  <c r="W1357" i="53"/>
  <c r="W1356" i="53" s="1"/>
  <c r="W1355" i="53" s="1"/>
  <c r="V1356" i="53"/>
  <c r="V1355" i="53" s="1"/>
  <c r="W1354" i="53"/>
  <c r="W1353" i="53" s="1"/>
  <c r="V1353" i="53"/>
  <c r="W1352" i="53"/>
  <c r="W1351" i="53"/>
  <c r="V1350" i="53"/>
  <c r="W1349" i="53"/>
  <c r="W1348" i="53" s="1"/>
  <c r="V1348" i="53"/>
  <c r="W1347" i="53"/>
  <c r="W1346" i="53" s="1"/>
  <c r="V1346" i="53"/>
  <c r="W1344" i="53"/>
  <c r="W1343" i="53" s="1"/>
  <c r="V1343" i="53"/>
  <c r="W1342" i="53"/>
  <c r="W1341" i="53" s="1"/>
  <c r="V1341" i="53"/>
  <c r="W1338" i="53"/>
  <c r="W1337" i="53" s="1"/>
  <c r="W1336" i="53" s="1"/>
  <c r="W1335" i="53" s="1"/>
  <c r="V1337" i="53"/>
  <c r="V1336" i="53" s="1"/>
  <c r="V1335" i="53" s="1"/>
  <c r="W1334" i="53"/>
  <c r="W1333" i="53" s="1"/>
  <c r="V1333" i="53"/>
  <c r="W1332" i="53"/>
  <c r="W1331" i="53" s="1"/>
  <c r="V1331" i="53"/>
  <c r="W1328" i="53"/>
  <c r="W1327" i="53" s="1"/>
  <c r="V1327" i="53"/>
  <c r="W1326" i="53"/>
  <c r="W1325" i="53" s="1"/>
  <c r="V1325" i="53"/>
  <c r="W1322" i="53"/>
  <c r="W1321" i="53" s="1"/>
  <c r="V1321" i="53"/>
  <c r="W1320" i="53"/>
  <c r="W1319" i="53" s="1"/>
  <c r="V1319" i="53"/>
  <c r="W1316" i="53"/>
  <c r="W1315" i="53" s="1"/>
  <c r="W1314" i="53" s="1"/>
  <c r="W1313" i="53" s="1"/>
  <c r="V1315" i="53"/>
  <c r="V1314" i="53" s="1"/>
  <c r="V1313" i="53" s="1"/>
  <c r="W1312" i="53"/>
  <c r="W1311" i="53" s="1"/>
  <c r="W1310" i="53" s="1"/>
  <c r="V1311" i="53"/>
  <c r="V1310" i="53" s="1"/>
  <c r="W1309" i="53"/>
  <c r="W1308" i="53"/>
  <c r="V1307" i="53"/>
  <c r="V1306" i="53" s="1"/>
  <c r="W1305" i="53"/>
  <c r="W1304" i="53"/>
  <c r="V1303" i="53"/>
  <c r="W1302" i="53"/>
  <c r="W1301" i="53"/>
  <c r="W1300" i="53"/>
  <c r="V1299" i="53"/>
  <c r="W1298" i="53"/>
  <c r="W1297" i="53"/>
  <c r="V1296" i="53"/>
  <c r="W1289" i="53"/>
  <c r="W1288" i="53" s="1"/>
  <c r="W1287" i="53" s="1"/>
  <c r="V1288" i="53"/>
  <c r="V1287" i="53" s="1"/>
  <c r="W1286" i="53"/>
  <c r="W1285" i="53" s="1"/>
  <c r="W1284" i="53" s="1"/>
  <c r="V1285" i="53"/>
  <c r="V1284" i="53" s="1"/>
  <c r="W1267" i="53"/>
  <c r="W1266" i="53" s="1"/>
  <c r="W1265" i="53" s="1"/>
  <c r="W1264" i="53" s="1"/>
  <c r="V1266" i="53"/>
  <c r="V1265" i="53" s="1"/>
  <c r="V1264" i="53" s="1"/>
  <c r="W1263" i="53"/>
  <c r="W1262" i="53" s="1"/>
  <c r="W1261" i="53" s="1"/>
  <c r="W1260" i="53" s="1"/>
  <c r="V1262" i="53"/>
  <c r="V1261" i="53" s="1"/>
  <c r="V1260" i="53" s="1"/>
  <c r="W1259" i="53"/>
  <c r="W1258" i="53"/>
  <c r="V1257" i="53"/>
  <c r="V1256" i="53" s="1"/>
  <c r="V1255" i="53" s="1"/>
  <c r="W1254" i="53"/>
  <c r="W1253" i="53"/>
  <c r="V1252" i="53"/>
  <c r="V1251" i="53" s="1"/>
  <c r="W1250" i="53"/>
  <c r="W1249" i="53"/>
  <c r="V1248" i="53"/>
  <c r="V1247" i="53" s="1"/>
  <c r="W1245" i="53"/>
  <c r="W1244" i="53" s="1"/>
  <c r="W1243" i="53" s="1"/>
  <c r="W1242" i="53" s="1"/>
  <c r="V1244" i="53"/>
  <c r="V1243" i="53" s="1"/>
  <c r="V1242" i="53" s="1"/>
  <c r="W1241" i="53"/>
  <c r="W1240" i="53" s="1"/>
  <c r="W1239" i="53" s="1"/>
  <c r="W1238" i="53" s="1"/>
  <c r="V1240" i="53"/>
  <c r="V1239" i="53" s="1"/>
  <c r="V1238" i="53" s="1"/>
  <c r="W1237" i="53"/>
  <c r="W1236" i="53"/>
  <c r="V1235" i="53"/>
  <c r="V1234" i="53" s="1"/>
  <c r="V1233" i="53" s="1"/>
  <c r="W1144" i="53"/>
  <c r="V1144" i="53"/>
  <c r="W1141" i="53"/>
  <c r="V1141" i="53"/>
  <c r="W1132" i="53"/>
  <c r="V1132" i="53"/>
  <c r="W1130" i="53"/>
  <c r="V1130" i="53"/>
  <c r="W1128" i="53"/>
  <c r="V1128" i="53"/>
  <c r="W1126" i="53"/>
  <c r="V1126" i="53"/>
  <c r="W1124" i="53"/>
  <c r="W1123" i="53"/>
  <c r="W1122" i="53"/>
  <c r="W1121" i="53"/>
  <c r="V1120" i="53"/>
  <c r="V1119" i="53" s="1"/>
  <c r="W1115" i="53"/>
  <c r="W1114" i="53"/>
  <c r="W1113" i="53"/>
  <c r="W1112" i="53"/>
  <c r="V1111" i="53"/>
  <c r="W1110" i="53"/>
  <c r="W1109" i="53"/>
  <c r="V1108" i="53"/>
  <c r="W1105" i="53"/>
  <c r="W1104" i="53" s="1"/>
  <c r="W1103" i="53" s="1"/>
  <c r="W1102" i="53" s="1"/>
  <c r="V1104" i="53"/>
  <c r="V1103" i="53" s="1"/>
  <c r="V1102" i="53" s="1"/>
  <c r="W1101" i="53"/>
  <c r="W1100" i="53"/>
  <c r="V1099" i="53"/>
  <c r="W1098" i="53"/>
  <c r="W1097" i="53" s="1"/>
  <c r="V1097" i="53"/>
  <c r="W1094" i="53"/>
  <c r="W1093" i="53"/>
  <c r="V1092" i="53"/>
  <c r="V1091" i="53" s="1"/>
  <c r="W1090" i="53"/>
  <c r="W1089" i="53" s="1"/>
  <c r="W1088" i="53" s="1"/>
  <c r="V1089" i="53"/>
  <c r="V1088" i="53" s="1"/>
  <c r="W1086" i="53"/>
  <c r="W1085" i="53" s="1"/>
  <c r="W1084" i="53" s="1"/>
  <c r="W1083" i="53" s="1"/>
  <c r="V1085" i="53"/>
  <c r="V1084" i="53" s="1"/>
  <c r="V1083" i="53" s="1"/>
  <c r="W1082" i="53"/>
  <c r="W1081" i="53" s="1"/>
  <c r="W1080" i="53" s="1"/>
  <c r="V1081" i="53"/>
  <c r="V1080" i="53" s="1"/>
  <c r="W1079" i="53"/>
  <c r="W1078" i="53" s="1"/>
  <c r="V1078" i="53"/>
  <c r="W1077" i="53"/>
  <c r="W1076" i="53"/>
  <c r="V1075" i="53"/>
  <c r="W1070" i="53"/>
  <c r="W1069" i="53" s="1"/>
  <c r="V1070" i="53"/>
  <c r="V1069" i="53" s="1"/>
  <c r="W1067" i="53"/>
  <c r="W1066" i="53" s="1"/>
  <c r="V1067" i="53"/>
  <c r="V1066" i="53" s="1"/>
  <c r="W1064" i="53"/>
  <c r="V1064" i="53"/>
  <c r="W1062" i="53"/>
  <c r="V1062" i="53"/>
  <c r="W1058" i="53"/>
  <c r="W1057" i="53" s="1"/>
  <c r="V1058" i="53"/>
  <c r="V1057" i="53" s="1"/>
  <c r="W1055" i="53"/>
  <c r="W1054" i="53" s="1"/>
  <c r="V1055" i="53"/>
  <c r="V1054" i="53" s="1"/>
  <c r="W1052" i="53"/>
  <c r="V1052" i="53"/>
  <c r="W1050" i="53"/>
  <c r="V1050" i="53"/>
  <c r="W1048" i="53"/>
  <c r="W1047" i="53" s="1"/>
  <c r="W1046" i="53" s="1"/>
  <c r="V1047" i="53"/>
  <c r="V1046" i="53" s="1"/>
  <c r="W1045" i="53"/>
  <c r="W1044" i="53" s="1"/>
  <c r="V1044" i="53"/>
  <c r="W1043" i="53"/>
  <c r="W1042" i="53" s="1"/>
  <c r="V1042" i="53"/>
  <c r="W1040" i="53"/>
  <c r="W1039" i="53" s="1"/>
  <c r="W1038" i="53" s="1"/>
  <c r="V1039" i="53"/>
  <c r="V1038" i="53" s="1"/>
  <c r="W1035" i="53"/>
  <c r="V1035" i="53"/>
  <c r="W1029" i="53"/>
  <c r="V1029" i="53"/>
  <c r="W1027" i="53"/>
  <c r="V1027" i="53"/>
  <c r="W1024" i="53"/>
  <c r="V1024" i="53"/>
  <c r="W1022" i="53"/>
  <c r="V1022" i="53"/>
  <c r="W1019" i="53"/>
  <c r="V1019" i="53"/>
  <c r="W1017" i="53"/>
  <c r="V1017" i="53"/>
  <c r="W1015" i="53"/>
  <c r="W1014" i="53" s="1"/>
  <c r="V1014" i="53"/>
  <c r="W1012" i="53"/>
  <c r="W1011" i="53" s="1"/>
  <c r="W1009" i="53"/>
  <c r="W1008" i="53" s="1"/>
  <c r="V1008" i="53"/>
  <c r="W1007" i="53"/>
  <c r="W1006" i="53" s="1"/>
  <c r="V1006" i="53"/>
  <c r="W996" i="53"/>
  <c r="W995" i="53" s="1"/>
  <c r="V996" i="53"/>
  <c r="V995" i="53" s="1"/>
  <c r="W993" i="53"/>
  <c r="W992" i="53" s="1"/>
  <c r="V993" i="53"/>
  <c r="V992" i="53" s="1"/>
  <c r="W990" i="53"/>
  <c r="V990" i="53"/>
  <c r="W988" i="53"/>
  <c r="V988" i="53"/>
  <c r="W986" i="53"/>
  <c r="W985" i="53" s="1"/>
  <c r="W984" i="53" s="1"/>
  <c r="V985" i="53"/>
  <c r="V984" i="53" s="1"/>
  <c r="W983" i="53"/>
  <c r="W982" i="53" s="1"/>
  <c r="V982" i="53"/>
  <c r="W981" i="53"/>
  <c r="W980" i="53" s="1"/>
  <c r="V980" i="53"/>
  <c r="W978" i="53"/>
  <c r="W977" i="53" s="1"/>
  <c r="W976" i="53" s="1"/>
  <c r="V977" i="53"/>
  <c r="V976" i="53" s="1"/>
  <c r="W974" i="53"/>
  <c r="W973" i="53" s="1"/>
  <c r="W972" i="53" s="1"/>
  <c r="W971" i="53" s="1"/>
  <c r="V973" i="53"/>
  <c r="V972" i="53" s="1"/>
  <c r="V971" i="53" s="1"/>
  <c r="W970" i="53"/>
  <c r="W969" i="53" s="1"/>
  <c r="W968" i="53" s="1"/>
  <c r="W967" i="53" s="1"/>
  <c r="V969" i="53"/>
  <c r="V968" i="53" s="1"/>
  <c r="V967" i="53" s="1"/>
  <c r="W966" i="53"/>
  <c r="W965" i="53" s="1"/>
  <c r="W964" i="53" s="1"/>
  <c r="W963" i="53" s="1"/>
  <c r="V965" i="53"/>
  <c r="V964" i="53" s="1"/>
  <c r="V963" i="53" s="1"/>
  <c r="W961" i="53"/>
  <c r="W960" i="53" s="1"/>
  <c r="V961" i="53"/>
  <c r="V960" i="53" s="1"/>
  <c r="W959" i="53"/>
  <c r="W958" i="53" s="1"/>
  <c r="W957" i="53" s="1"/>
  <c r="V958" i="53"/>
  <c r="V957" i="53" s="1"/>
  <c r="W956" i="53"/>
  <c r="W955" i="53" s="1"/>
  <c r="W954" i="53" s="1"/>
  <c r="V955" i="53"/>
  <c r="V954" i="53" s="1"/>
  <c r="W952" i="53"/>
  <c r="W951" i="53" s="1"/>
  <c r="W950" i="53" s="1"/>
  <c r="W949" i="53" s="1"/>
  <c r="V951" i="53"/>
  <c r="V950" i="53" s="1"/>
  <c r="V949" i="53" s="1"/>
  <c r="W948" i="53"/>
  <c r="W947" i="53" s="1"/>
  <c r="W946" i="53" s="1"/>
  <c r="W945" i="53" s="1"/>
  <c r="V947" i="53"/>
  <c r="V946" i="53" s="1"/>
  <c r="V945" i="53" s="1"/>
  <c r="W944" i="53"/>
  <c r="W943" i="53" s="1"/>
  <c r="W942" i="53" s="1"/>
  <c r="W941" i="53" s="1"/>
  <c r="V943" i="53"/>
  <c r="V942" i="53" s="1"/>
  <c r="V941" i="53" s="1"/>
  <c r="W937" i="53"/>
  <c r="V937" i="53"/>
  <c r="W935" i="53"/>
  <c r="V935" i="53"/>
  <c r="W933" i="53"/>
  <c r="W932" i="53" s="1"/>
  <c r="V932" i="53"/>
  <c r="W931" i="53"/>
  <c r="W930" i="53" s="1"/>
  <c r="V930" i="53"/>
  <c r="W927" i="53"/>
  <c r="W926" i="53" s="1"/>
  <c r="W925" i="53" s="1"/>
  <c r="W924" i="53" s="1"/>
  <c r="V926" i="53"/>
  <c r="V925" i="53" s="1"/>
  <c r="V924" i="53" s="1"/>
  <c r="W922" i="53"/>
  <c r="W921" i="53" s="1"/>
  <c r="V922" i="53"/>
  <c r="V921" i="53" s="1"/>
  <c r="W919" i="53"/>
  <c r="V919" i="53"/>
  <c r="W915" i="53"/>
  <c r="V915" i="53"/>
  <c r="W913" i="53"/>
  <c r="V913" i="53"/>
  <c r="W910" i="53"/>
  <c r="V910" i="53"/>
  <c r="W908" i="53"/>
  <c r="V908" i="53"/>
  <c r="W905" i="53"/>
  <c r="W904" i="53" s="1"/>
  <c r="V905" i="53"/>
  <c r="V904" i="53" s="1"/>
  <c r="W902" i="53"/>
  <c r="V902" i="53"/>
  <c r="W898" i="53"/>
  <c r="V898" i="53"/>
  <c r="W896" i="53"/>
  <c r="V896" i="53"/>
  <c r="W893" i="53"/>
  <c r="V893" i="53"/>
  <c r="W891" i="53"/>
  <c r="V891" i="53"/>
  <c r="W889" i="53"/>
  <c r="W888" i="53" s="1"/>
  <c r="W887" i="53" s="1"/>
  <c r="V888" i="53"/>
  <c r="V887" i="53" s="1"/>
  <c r="W886" i="53"/>
  <c r="W885" i="53" s="1"/>
  <c r="V885" i="53"/>
  <c r="W884" i="53"/>
  <c r="W883" i="53"/>
  <c r="W882" i="53"/>
  <c r="V881" i="53"/>
  <c r="W880" i="53"/>
  <c r="W879" i="53" s="1"/>
  <c r="V879" i="53"/>
  <c r="W877" i="53"/>
  <c r="W876" i="53" s="1"/>
  <c r="V876" i="53"/>
  <c r="W875" i="53"/>
  <c r="W874" i="53" s="1"/>
  <c r="V874" i="53"/>
  <c r="W870" i="53"/>
  <c r="W869" i="53" s="1"/>
  <c r="V870" i="53"/>
  <c r="V869" i="53" s="1"/>
  <c r="W867" i="53"/>
  <c r="W866" i="53" s="1"/>
  <c r="V867" i="53"/>
  <c r="V866" i="53" s="1"/>
  <c r="W864" i="53"/>
  <c r="W863" i="53" s="1"/>
  <c r="V864" i="53"/>
  <c r="V863" i="53" s="1"/>
  <c r="W861" i="53"/>
  <c r="W860" i="53" s="1"/>
  <c r="V861" i="53"/>
  <c r="V860" i="53" s="1"/>
  <c r="W859" i="53"/>
  <c r="W858" i="53" s="1"/>
  <c r="W857" i="53" s="1"/>
  <c r="V858" i="53"/>
  <c r="V857" i="53" s="1"/>
  <c r="W856" i="53"/>
  <c r="W855" i="53" s="1"/>
  <c r="W854" i="53" s="1"/>
  <c r="V855" i="53"/>
  <c r="V854" i="53" s="1"/>
  <c r="W852" i="53"/>
  <c r="W851" i="53" s="1"/>
  <c r="W850" i="53" s="1"/>
  <c r="V851" i="53"/>
  <c r="V850" i="53" s="1"/>
  <c r="W849" i="53"/>
  <c r="W848" i="53" s="1"/>
  <c r="W847" i="53" s="1"/>
  <c r="V848" i="53"/>
  <c r="V847" i="53" s="1"/>
  <c r="W845" i="53"/>
  <c r="W844" i="53" s="1"/>
  <c r="V844" i="53"/>
  <c r="W840" i="53"/>
  <c r="W839" i="53" s="1"/>
  <c r="V839" i="53"/>
  <c r="W837" i="53"/>
  <c r="W836" i="53"/>
  <c r="V835" i="53"/>
  <c r="V834" i="53" s="1"/>
  <c r="W833" i="53"/>
  <c r="W832" i="53" s="1"/>
  <c r="V832" i="53"/>
  <c r="W830" i="53"/>
  <c r="W829" i="53"/>
  <c r="W828" i="53"/>
  <c r="W827" i="53"/>
  <c r="W826" i="53"/>
  <c r="W824" i="53"/>
  <c r="W823" i="53"/>
  <c r="W821" i="53" s="1"/>
  <c r="W818" i="53"/>
  <c r="W817" i="53" s="1"/>
  <c r="W816" i="53" s="1"/>
  <c r="W815" i="53" s="1"/>
  <c r="V817" i="53"/>
  <c r="V816" i="53" s="1"/>
  <c r="V815" i="53" s="1"/>
  <c r="W814" i="53"/>
  <c r="W813" i="53" s="1"/>
  <c r="W812" i="53" s="1"/>
  <c r="V813" i="53"/>
  <c r="V812" i="53" s="1"/>
  <c r="W811" i="53"/>
  <c r="W810" i="53" s="1"/>
  <c r="W809" i="53" s="1"/>
  <c r="V810" i="53"/>
  <c r="V809" i="53" s="1"/>
  <c r="W808" i="53"/>
  <c r="W807" i="53"/>
  <c r="V806" i="53"/>
  <c r="V805" i="53" s="1"/>
  <c r="W803" i="53"/>
  <c r="W802" i="53" s="1"/>
  <c r="V802" i="53"/>
  <c r="W801" i="53"/>
  <c r="W800" i="53" s="1"/>
  <c r="V800" i="53"/>
  <c r="W797" i="53"/>
  <c r="W796" i="53" s="1"/>
  <c r="W795" i="53" s="1"/>
  <c r="W794" i="53" s="1"/>
  <c r="V796" i="53"/>
  <c r="V795" i="53" s="1"/>
  <c r="V794" i="53" s="1"/>
  <c r="W793" i="53"/>
  <c r="W792" i="53" s="1"/>
  <c r="W791" i="53" s="1"/>
  <c r="V792" i="53"/>
  <c r="V791" i="53" s="1"/>
  <c r="W790" i="53"/>
  <c r="W789" i="53" s="1"/>
  <c r="W788" i="53" s="1"/>
  <c r="V789" i="53"/>
  <c r="V788" i="53" s="1"/>
  <c r="W786" i="53"/>
  <c r="W785" i="53"/>
  <c r="V784" i="53"/>
  <c r="V783" i="53" s="1"/>
  <c r="V782" i="53" s="1"/>
  <c r="W780" i="53"/>
  <c r="W779" i="53" s="1"/>
  <c r="W778" i="53" s="1"/>
  <c r="W777" i="53" s="1"/>
  <c r="V779" i="53"/>
  <c r="V778" i="53" s="1"/>
  <c r="V777" i="53" s="1"/>
  <c r="W547" i="53"/>
  <c r="V547" i="53"/>
  <c r="W545" i="53"/>
  <c r="V545" i="53"/>
  <c r="W543" i="53"/>
  <c r="V543" i="53"/>
  <c r="W541" i="53"/>
  <c r="V541" i="53"/>
  <c r="W538" i="53"/>
  <c r="V538" i="53"/>
  <c r="W536" i="53"/>
  <c r="V536" i="53"/>
  <c r="W534" i="53"/>
  <c r="W533" i="53" s="1"/>
  <c r="V533" i="53"/>
  <c r="W532" i="53"/>
  <c r="W531" i="53" s="1"/>
  <c r="V531" i="53"/>
  <c r="W530" i="53"/>
  <c r="W529" i="53" s="1"/>
  <c r="V529" i="53"/>
  <c r="W528" i="53"/>
  <c r="W527" i="53" s="1"/>
  <c r="V527" i="53"/>
  <c r="W525" i="53"/>
  <c r="W524" i="53" s="1"/>
  <c r="V524" i="53"/>
  <c r="W523" i="53"/>
  <c r="W522" i="53" s="1"/>
  <c r="V522" i="53"/>
  <c r="W520" i="53"/>
  <c r="W519" i="53" s="1"/>
  <c r="V519" i="53"/>
  <c r="W518" i="53"/>
  <c r="W517" i="53" s="1"/>
  <c r="V517" i="53"/>
  <c r="W516" i="53"/>
  <c r="W515" i="53" s="1"/>
  <c r="V515" i="53"/>
  <c r="W514" i="53"/>
  <c r="W513" i="53" s="1"/>
  <c r="V513" i="53"/>
  <c r="W509" i="53"/>
  <c r="V509" i="53"/>
  <c r="W502" i="53"/>
  <c r="W501" i="53" s="1"/>
  <c r="V502" i="53"/>
  <c r="V501" i="53" s="1"/>
  <c r="W499" i="53"/>
  <c r="W498" i="53" s="1"/>
  <c r="V499" i="53"/>
  <c r="V498" i="53" s="1"/>
  <c r="W496" i="53"/>
  <c r="V496" i="53"/>
  <c r="W494" i="53"/>
  <c r="V494" i="53"/>
  <c r="W487" i="53"/>
  <c r="V487" i="53"/>
  <c r="W485" i="53"/>
  <c r="V485" i="53"/>
  <c r="W482" i="53"/>
  <c r="V482" i="53"/>
  <c r="W478" i="53"/>
  <c r="V478" i="53"/>
  <c r="W475" i="53"/>
  <c r="V475" i="53"/>
  <c r="W472" i="53"/>
  <c r="V472" i="53"/>
  <c r="W469" i="53"/>
  <c r="V469" i="53"/>
  <c r="W467" i="53"/>
  <c r="W466" i="53" s="1"/>
  <c r="V466" i="53"/>
  <c r="W465" i="53"/>
  <c r="W463" i="53" s="1"/>
  <c r="W461" i="53"/>
  <c r="W460" i="53"/>
  <c r="V459" i="53"/>
  <c r="V458" i="53" s="1"/>
  <c r="W457" i="53"/>
  <c r="W456" i="53" s="1"/>
  <c r="W455" i="53" s="1"/>
  <c r="V456" i="53"/>
  <c r="V455" i="53" s="1"/>
  <c r="W454" i="53"/>
  <c r="W453" i="53" s="1"/>
  <c r="V453" i="53"/>
  <c r="W452" i="53"/>
  <c r="W451" i="53" s="1"/>
  <c r="V451" i="53"/>
  <c r="W450" i="53"/>
  <c r="W449" i="53"/>
  <c r="W448" i="53"/>
  <c r="W445" i="53"/>
  <c r="W444" i="53" s="1"/>
  <c r="V444" i="53"/>
  <c r="W443" i="53"/>
  <c r="W442" i="53" s="1"/>
  <c r="V442" i="53"/>
  <c r="W440" i="53"/>
  <c r="W439" i="53" s="1"/>
  <c r="V439" i="53"/>
  <c r="W436" i="53"/>
  <c r="W435" i="53" s="1"/>
  <c r="V435" i="53"/>
  <c r="W432" i="53"/>
  <c r="W431" i="53" s="1"/>
  <c r="W430" i="53" s="1"/>
  <c r="W429" i="53" s="1"/>
  <c r="V431" i="53"/>
  <c r="V430" i="53" s="1"/>
  <c r="V429" i="53" s="1"/>
  <c r="W428" i="53"/>
  <c r="W427" i="53" s="1"/>
  <c r="W426" i="53" s="1"/>
  <c r="W425" i="53" s="1"/>
  <c r="V427" i="53"/>
  <c r="V426" i="53" s="1"/>
  <c r="V425" i="53" s="1"/>
  <c r="W424" i="53"/>
  <c r="W423" i="53" s="1"/>
  <c r="W422" i="53" s="1"/>
  <c r="W421" i="53" s="1"/>
  <c r="V423" i="53"/>
  <c r="V422" i="53" s="1"/>
  <c r="V421" i="53" s="1"/>
  <c r="W416" i="53"/>
  <c r="W415" i="53" s="1"/>
  <c r="W414" i="53" s="1"/>
  <c r="W413" i="53" s="1"/>
  <c r="V415" i="53"/>
  <c r="V414" i="53" s="1"/>
  <c r="V413" i="53" s="1"/>
  <c r="W412" i="53"/>
  <c r="W411" i="53" s="1"/>
  <c r="W410" i="53" s="1"/>
  <c r="V411" i="53"/>
  <c r="V410" i="53" s="1"/>
  <c r="W409" i="53"/>
  <c r="W408" i="53"/>
  <c r="W407" i="53"/>
  <c r="W406" i="53"/>
  <c r="V405" i="53"/>
  <c r="W404" i="53"/>
  <c r="W403" i="53"/>
  <c r="V402" i="53"/>
  <c r="W401" i="53"/>
  <c r="W400" i="53" s="1"/>
  <c r="V400" i="53"/>
  <c r="W396" i="53"/>
  <c r="V396" i="53"/>
  <c r="W394" i="53"/>
  <c r="V394" i="53"/>
  <c r="W391" i="53"/>
  <c r="W390" i="53" s="1"/>
  <c r="W389" i="53" s="1"/>
  <c r="W388" i="53" s="1"/>
  <c r="V390" i="53"/>
  <c r="V389" i="53" s="1"/>
  <c r="V388" i="53" s="1"/>
  <c r="W386" i="53"/>
  <c r="W385" i="53" s="1"/>
  <c r="V386" i="53"/>
  <c r="V385" i="53" s="1"/>
  <c r="W384" i="53"/>
  <c r="W383" i="53" s="1"/>
  <c r="W382" i="53" s="1"/>
  <c r="V383" i="53"/>
  <c r="V382" i="53" s="1"/>
  <c r="W379" i="53"/>
  <c r="W378" i="53" s="1"/>
  <c r="V379" i="53"/>
  <c r="V378" i="53" s="1"/>
  <c r="W376" i="53"/>
  <c r="W375" i="53" s="1"/>
  <c r="V376" i="53"/>
  <c r="V375" i="53" s="1"/>
  <c r="W373" i="53"/>
  <c r="V373" i="53"/>
  <c r="W371" i="53"/>
  <c r="V371" i="53"/>
  <c r="W368" i="53"/>
  <c r="V368" i="53"/>
  <c r="W364" i="53"/>
  <c r="V364" i="53"/>
  <c r="W360" i="53"/>
  <c r="W359" i="53" s="1"/>
  <c r="V360" i="53"/>
  <c r="V359" i="53" s="1"/>
  <c r="W356" i="53"/>
  <c r="V356" i="53"/>
  <c r="W351" i="53"/>
  <c r="V351" i="53"/>
  <c r="W349" i="53"/>
  <c r="V349" i="53"/>
  <c r="W346" i="53"/>
  <c r="W345" i="53" s="1"/>
  <c r="V346" i="53"/>
  <c r="V345" i="53" s="1"/>
  <c r="W344" i="53"/>
  <c r="W343" i="53" s="1"/>
  <c r="V343" i="53"/>
  <c r="W342" i="53"/>
  <c r="W341" i="53" s="1"/>
  <c r="V341" i="53"/>
  <c r="W339" i="53"/>
  <c r="W338" i="53" s="1"/>
  <c r="V338" i="53"/>
  <c r="W337" i="53"/>
  <c r="W336" i="53" s="1"/>
  <c r="V336" i="53"/>
  <c r="W335" i="53"/>
  <c r="W334" i="53"/>
  <c r="W333" i="53"/>
  <c r="W332" i="53"/>
  <c r="W329" i="53"/>
  <c r="W328" i="53"/>
  <c r="V327" i="53"/>
  <c r="V326" i="53" s="1"/>
  <c r="W325" i="53"/>
  <c r="W324" i="53"/>
  <c r="V323" i="53"/>
  <c r="V322" i="53" s="1"/>
  <c r="W321" i="53"/>
  <c r="W320" i="53"/>
  <c r="W319" i="53"/>
  <c r="V318" i="53"/>
  <c r="V317" i="53" s="1"/>
  <c r="W316" i="53"/>
  <c r="W315" i="53"/>
  <c r="W314" i="53"/>
  <c r="W313" i="53"/>
  <c r="W312" i="53"/>
  <c r="W311" i="53"/>
  <c r="V310" i="53"/>
  <c r="W309" i="53"/>
  <c r="W308" i="53" s="1"/>
  <c r="V308" i="53"/>
  <c r="W307" i="53"/>
  <c r="W306" i="53"/>
  <c r="W305" i="53"/>
  <c r="W304" i="53"/>
  <c r="W303" i="53"/>
  <c r="W302" i="53"/>
  <c r="W301" i="53"/>
  <c r="W300" i="53"/>
  <c r="W299" i="53"/>
  <c r="V298" i="53"/>
  <c r="W297" i="53"/>
  <c r="W296" i="53"/>
  <c r="W295" i="53"/>
  <c r="W294" i="53"/>
  <c r="W293" i="53"/>
  <c r="V292" i="53"/>
  <c r="W291" i="53"/>
  <c r="W290" i="53"/>
  <c r="W289" i="53"/>
  <c r="V288" i="53"/>
  <c r="W286" i="53"/>
  <c r="W285" i="53"/>
  <c r="V284" i="53"/>
  <c r="W283" i="53"/>
  <c r="W282" i="53" s="1"/>
  <c r="V282" i="53"/>
  <c r="W281" i="53"/>
  <c r="W280" i="53"/>
  <c r="W279" i="53"/>
  <c r="V278" i="53"/>
  <c r="W273" i="53"/>
  <c r="V273" i="53"/>
  <c r="W270" i="53"/>
  <c r="V270" i="53"/>
  <c r="W267" i="53"/>
  <c r="V267" i="53"/>
  <c r="W265" i="53"/>
  <c r="V265" i="53"/>
  <c r="W262" i="53"/>
  <c r="V262" i="53"/>
  <c r="W260" i="53"/>
  <c r="V260" i="53"/>
  <c r="W258" i="53"/>
  <c r="W257" i="53" s="1"/>
  <c r="V257" i="53"/>
  <c r="W256" i="53"/>
  <c r="W255" i="53"/>
  <c r="V254" i="53"/>
  <c r="W253" i="53"/>
  <c r="W252" i="53"/>
  <c r="V251" i="53"/>
  <c r="W250" i="53"/>
  <c r="W249" i="53" s="1"/>
  <c r="V249" i="53"/>
  <c r="W247" i="53"/>
  <c r="W246" i="53" s="1"/>
  <c r="V246" i="53"/>
  <c r="W245" i="53"/>
  <c r="W244" i="53" s="1"/>
  <c r="V244" i="53"/>
  <c r="W241" i="53"/>
  <c r="W240" i="53" s="1"/>
  <c r="W239" i="53" s="1"/>
  <c r="V240" i="53"/>
  <c r="V239" i="53" s="1"/>
  <c r="W238" i="53"/>
  <c r="W237" i="53" s="1"/>
  <c r="W236" i="53" s="1"/>
  <c r="V237" i="53"/>
  <c r="V236" i="53" s="1"/>
  <c r="W234" i="53"/>
  <c r="W233" i="53" s="1"/>
  <c r="W232" i="53" s="1"/>
  <c r="V233" i="53"/>
  <c r="V232" i="53" s="1"/>
  <c r="W231" i="53"/>
  <c r="W230" i="53" s="1"/>
  <c r="W229" i="53" s="1"/>
  <c r="V230" i="53"/>
  <c r="V229" i="53" s="1"/>
  <c r="W227" i="53"/>
  <c r="W226" i="53" s="1"/>
  <c r="W225" i="53" s="1"/>
  <c r="W224" i="53" s="1"/>
  <c r="V226" i="53"/>
  <c r="V225" i="53" s="1"/>
  <c r="V224" i="53" s="1"/>
  <c r="W223" i="53"/>
  <c r="W222" i="53" s="1"/>
  <c r="V222" i="53"/>
  <c r="W221" i="53"/>
  <c r="W220" i="53" s="1"/>
  <c r="V220" i="53"/>
  <c r="W219" i="53"/>
  <c r="W218" i="53"/>
  <c r="W217" i="53"/>
  <c r="W216" i="53"/>
  <c r="V215" i="53"/>
  <c r="W212" i="53"/>
  <c r="W211" i="53" s="1"/>
  <c r="W210" i="53" s="1"/>
  <c r="V211" i="53"/>
  <c r="V210" i="53" s="1"/>
  <c r="W209" i="53"/>
  <c r="W208" i="53"/>
  <c r="V207" i="53"/>
  <c r="V206" i="53" s="1"/>
  <c r="W204" i="53"/>
  <c r="W203" i="53" s="1"/>
  <c r="W202" i="53" s="1"/>
  <c r="V203" i="53"/>
  <c r="V202" i="53" s="1"/>
  <c r="W201" i="53"/>
  <c r="W200" i="53" s="1"/>
  <c r="W199" i="53" s="1"/>
  <c r="V200" i="53"/>
  <c r="V199" i="53" s="1"/>
  <c r="W197" i="53"/>
  <c r="W196" i="53" s="1"/>
  <c r="W195" i="53" s="1"/>
  <c r="V196" i="53"/>
  <c r="V195" i="53" s="1"/>
  <c r="W194" i="53"/>
  <c r="W193" i="53" s="1"/>
  <c r="W192" i="53" s="1"/>
  <c r="V193" i="53"/>
  <c r="V192" i="53" s="1"/>
  <c r="W191" i="53"/>
  <c r="W190" i="53" s="1"/>
  <c r="W189" i="53" s="1"/>
  <c r="V190" i="53"/>
  <c r="V189" i="53" s="1"/>
  <c r="W188" i="53"/>
  <c r="W187" i="53" s="1"/>
  <c r="W186" i="53" s="1"/>
  <c r="V187" i="53"/>
  <c r="V186" i="53" s="1"/>
  <c r="W185" i="53"/>
  <c r="W184" i="53"/>
  <c r="W183" i="53"/>
  <c r="V182" i="53"/>
  <c r="V181" i="53" s="1"/>
  <c r="W179" i="53"/>
  <c r="W178" i="53" s="1"/>
  <c r="W177" i="53" s="1"/>
  <c r="V178" i="53"/>
  <c r="V177" i="53" s="1"/>
  <c r="W176" i="53"/>
  <c r="W175" i="53" s="1"/>
  <c r="W174" i="53" s="1"/>
  <c r="V175" i="53"/>
  <c r="V174" i="53" s="1"/>
  <c r="W169" i="53"/>
  <c r="W168" i="53" s="1"/>
  <c r="W167" i="53" s="1"/>
  <c r="V169" i="53"/>
  <c r="V168" i="53" s="1"/>
  <c r="V167" i="53" s="1"/>
  <c r="W166" i="53"/>
  <c r="W165" i="53" s="1"/>
  <c r="W164" i="53" s="1"/>
  <c r="V165" i="53"/>
  <c r="V164" i="53" s="1"/>
  <c r="W163" i="53"/>
  <c r="W162" i="53"/>
  <c r="V161" i="53"/>
  <c r="W160" i="53"/>
  <c r="W159" i="53" s="1"/>
  <c r="V159" i="53"/>
  <c r="W156" i="53"/>
  <c r="W155" i="53" s="1"/>
  <c r="V155" i="53"/>
  <c r="W154" i="53"/>
  <c r="W153" i="53" s="1"/>
  <c r="V153" i="53"/>
  <c r="W151" i="53"/>
  <c r="W150" i="53" s="1"/>
  <c r="W149" i="53" s="1"/>
  <c r="V150" i="53"/>
  <c r="V149" i="53" s="1"/>
  <c r="W147" i="53"/>
  <c r="W146" i="53" s="1"/>
  <c r="W145" i="53" s="1"/>
  <c r="V146" i="53"/>
  <c r="V145" i="53" s="1"/>
  <c r="W144" i="53"/>
  <c r="W143" i="53"/>
  <c r="V142" i="53"/>
  <c r="V141" i="53" s="1"/>
  <c r="W138" i="53"/>
  <c r="W137" i="53" s="1"/>
  <c r="V138" i="53"/>
  <c r="V137" i="53" s="1"/>
  <c r="W136" i="53"/>
  <c r="W135" i="53" s="1"/>
  <c r="W134" i="53" s="1"/>
  <c r="V135" i="53"/>
  <c r="V134" i="53" s="1"/>
  <c r="W133" i="53"/>
  <c r="W132" i="53" s="1"/>
  <c r="W131" i="53" s="1"/>
  <c r="V132" i="53"/>
  <c r="V131" i="53" s="1"/>
  <c r="W126" i="53"/>
  <c r="W125" i="53"/>
  <c r="V124" i="53"/>
  <c r="V123" i="53" s="1"/>
  <c r="V122" i="53" s="1"/>
  <c r="W121" i="53"/>
  <c r="W120" i="53"/>
  <c r="V119" i="53"/>
  <c r="V118" i="53" s="1"/>
  <c r="W117" i="53"/>
  <c r="W116" i="53" s="1"/>
  <c r="W115" i="53" s="1"/>
  <c r="V116" i="53"/>
  <c r="V115" i="53" s="1"/>
  <c r="W114" i="53"/>
  <c r="W113" i="53"/>
  <c r="V112" i="53"/>
  <c r="W111" i="53"/>
  <c r="W110" i="53" s="1"/>
  <c r="V110" i="53"/>
  <c r="W108" i="53"/>
  <c r="W107" i="53"/>
  <c r="V106" i="53"/>
  <c r="W105" i="53"/>
  <c r="W104" i="53"/>
  <c r="V103" i="53"/>
  <c r="W100" i="53"/>
  <c r="W99" i="53" s="1"/>
  <c r="V99" i="53"/>
  <c r="W98" i="53"/>
  <c r="W97" i="53"/>
  <c r="V96" i="53"/>
  <c r="W94" i="53"/>
  <c r="W93" i="53"/>
  <c r="V92" i="53"/>
  <c r="V91" i="53" s="1"/>
  <c r="W90" i="53"/>
  <c r="W89" i="53"/>
  <c r="W88" i="53"/>
  <c r="W87" i="53"/>
  <c r="V86" i="53"/>
  <c r="W85" i="53"/>
  <c r="W84" i="53" s="1"/>
  <c r="V84" i="53"/>
  <c r="W81" i="53"/>
  <c r="W80" i="53" s="1"/>
  <c r="W79" i="53" s="1"/>
  <c r="V80" i="53"/>
  <c r="V79" i="53" s="1"/>
  <c r="W78" i="53"/>
  <c r="W77" i="53" s="1"/>
  <c r="V77" i="53"/>
  <c r="W76" i="53"/>
  <c r="W75" i="53"/>
  <c r="W74" i="53"/>
  <c r="V73" i="53"/>
  <c r="W72" i="53"/>
  <c r="W71" i="53" s="1"/>
  <c r="V71" i="53"/>
  <c r="W67" i="53"/>
  <c r="W66" i="53" s="1"/>
  <c r="V67" i="53"/>
  <c r="V66" i="53" s="1"/>
  <c r="W64" i="53"/>
  <c r="W63" i="53" s="1"/>
  <c r="V64" i="53"/>
  <c r="V63" i="53" s="1"/>
  <c r="W62" i="53"/>
  <c r="W61" i="53"/>
  <c r="W60" i="53"/>
  <c r="W59" i="53"/>
  <c r="W58" i="53"/>
  <c r="V57" i="53"/>
  <c r="V56" i="53" s="1"/>
  <c r="W54" i="53"/>
  <c r="V52" i="53"/>
  <c r="W46" i="53"/>
  <c r="W45" i="53"/>
  <c r="W43" i="53"/>
  <c r="W42" i="53"/>
  <c r="W37" i="53"/>
  <c r="W36" i="53"/>
  <c r="W35" i="53"/>
  <c r="W34" i="53"/>
  <c r="W33" i="53"/>
  <c r="W32" i="53"/>
  <c r="W31" i="53"/>
  <c r="W30" i="53"/>
  <c r="V29" i="53"/>
  <c r="W28" i="53"/>
  <c r="W27" i="53"/>
  <c r="W26" i="53"/>
  <c r="W25" i="53"/>
  <c r="W24" i="53"/>
  <c r="V23" i="53"/>
  <c r="W22" i="53"/>
  <c r="W21" i="53"/>
  <c r="W20" i="53"/>
  <c r="W19" i="53"/>
  <c r="V18" i="53"/>
  <c r="W16" i="53"/>
  <c r="W15" i="53" s="1"/>
  <c r="V15" i="53"/>
  <c r="W14" i="53"/>
  <c r="W13" i="53" s="1"/>
  <c r="V13" i="53"/>
  <c r="W12" i="53"/>
  <c r="W11" i="53"/>
  <c r="W10" i="53"/>
  <c r="V9" i="53"/>
  <c r="S5004" i="53"/>
  <c r="S5003" i="53" s="1"/>
  <c r="R5004" i="53"/>
  <c r="R5003" i="53" s="1"/>
  <c r="S5001" i="53"/>
  <c r="S5000" i="53" s="1"/>
  <c r="R5001" i="53"/>
  <c r="R5000" i="53" s="1"/>
  <c r="S4998" i="53"/>
  <c r="S4997" i="53" s="1"/>
  <c r="R4998" i="53"/>
  <c r="R4997" i="53" s="1"/>
  <c r="S4994" i="53"/>
  <c r="S4993" i="53" s="1"/>
  <c r="R4994" i="53"/>
  <c r="R4993" i="53" s="1"/>
  <c r="S4992" i="53"/>
  <c r="S4991" i="53" s="1"/>
  <c r="R4991" i="53"/>
  <c r="S4990" i="53"/>
  <c r="S4989" i="53" s="1"/>
  <c r="R4989" i="53"/>
  <c r="S4988" i="53"/>
  <c r="S4987" i="53" s="1"/>
  <c r="R4987" i="53"/>
  <c r="S4985" i="53"/>
  <c r="S4984" i="53" s="1"/>
  <c r="S4983" i="53" s="1"/>
  <c r="R4984" i="53"/>
  <c r="R4983" i="53" s="1"/>
  <c r="S4982" i="53"/>
  <c r="S4981" i="53"/>
  <c r="R4980" i="53"/>
  <c r="R4979" i="53" s="1"/>
  <c r="S4973" i="53"/>
  <c r="S4972" i="53" s="1"/>
  <c r="S4968" i="53"/>
  <c r="S4967" i="53" s="1"/>
  <c r="R4968" i="53"/>
  <c r="R4967" i="53" s="1"/>
  <c r="S4960" i="53"/>
  <c r="R4960" i="53"/>
  <c r="S4950" i="53"/>
  <c r="R4950" i="53"/>
  <c r="S4945" i="53"/>
  <c r="R4945" i="53"/>
  <c r="S4940" i="53"/>
  <c r="R4940" i="53"/>
  <c r="S4937" i="53"/>
  <c r="R4937" i="53"/>
  <c r="S4935" i="53"/>
  <c r="R4935" i="53"/>
  <c r="S4931" i="53"/>
  <c r="R4931" i="53"/>
  <c r="S4929" i="53"/>
  <c r="S4928" i="53"/>
  <c r="R4927" i="53"/>
  <c r="S4926" i="53"/>
  <c r="S4925" i="53"/>
  <c r="S4924" i="53"/>
  <c r="R4923" i="53"/>
  <c r="S4922" i="53"/>
  <c r="S4921" i="53" s="1"/>
  <c r="R4921" i="53"/>
  <c r="S4919" i="53"/>
  <c r="S4918" i="53" s="1"/>
  <c r="R4918" i="53"/>
  <c r="S4917" i="53"/>
  <c r="S4916" i="53" s="1"/>
  <c r="R4916" i="53"/>
  <c r="S4915" i="53"/>
  <c r="S4914" i="53"/>
  <c r="S4913" i="53"/>
  <c r="R4912" i="53"/>
  <c r="S4879" i="53"/>
  <c r="S4878" i="53" s="1"/>
  <c r="R4879" i="53"/>
  <c r="R4878" i="53" s="1"/>
  <c r="S4875" i="53"/>
  <c r="S4874" i="53" s="1"/>
  <c r="R4875" i="53"/>
  <c r="R4874" i="53" s="1"/>
  <c r="S4872" i="53"/>
  <c r="R4872" i="53"/>
  <c r="S4870" i="53"/>
  <c r="R4870" i="53"/>
  <c r="S4867" i="53"/>
  <c r="S4866" i="53" s="1"/>
  <c r="R4867" i="53"/>
  <c r="R4866" i="53" s="1"/>
  <c r="S4863" i="53"/>
  <c r="S4862" i="53" s="1"/>
  <c r="R4863" i="53"/>
  <c r="R4862" i="53" s="1"/>
  <c r="S4860" i="53"/>
  <c r="R4860" i="53"/>
  <c r="S4858" i="53"/>
  <c r="R4858" i="53"/>
  <c r="S4856" i="53"/>
  <c r="S4855" i="53" s="1"/>
  <c r="S4854" i="53" s="1"/>
  <c r="R4855" i="53"/>
  <c r="R4854" i="53" s="1"/>
  <c r="S4853" i="53"/>
  <c r="S4852" i="53"/>
  <c r="R4851" i="53"/>
  <c r="R4850" i="53" s="1"/>
  <c r="S4849" i="53"/>
  <c r="S4848" i="53" s="1"/>
  <c r="R4848" i="53"/>
  <c r="S4847" i="53"/>
  <c r="S4846" i="53" s="1"/>
  <c r="R4846" i="53"/>
  <c r="S4844" i="53"/>
  <c r="S4843" i="53" s="1"/>
  <c r="S4842" i="53" s="1"/>
  <c r="R4843" i="53"/>
  <c r="R4842" i="53" s="1"/>
  <c r="S4841" i="53"/>
  <c r="S4840" i="53"/>
  <c r="R4839" i="53"/>
  <c r="R4838" i="53" s="1"/>
  <c r="S4835" i="53"/>
  <c r="S4834" i="53" s="1"/>
  <c r="R4835" i="53"/>
  <c r="R4834" i="53" s="1"/>
  <c r="S4832" i="53"/>
  <c r="S4831" i="53" s="1"/>
  <c r="R4832" i="53"/>
  <c r="R4831" i="53" s="1"/>
  <c r="S4825" i="53"/>
  <c r="S4824" i="53" s="1"/>
  <c r="R4824" i="53"/>
  <c r="S4823" i="53"/>
  <c r="S4822" i="53"/>
  <c r="R4821" i="53"/>
  <c r="S4817" i="53"/>
  <c r="S4816" i="53" s="1"/>
  <c r="R4817" i="53"/>
  <c r="R4816" i="53" s="1"/>
  <c r="S4812" i="53"/>
  <c r="S4811" i="53" s="1"/>
  <c r="R4811" i="53"/>
  <c r="S4810" i="53"/>
  <c r="S4808" i="53"/>
  <c r="R4807" i="53"/>
  <c r="S4806" i="53"/>
  <c r="S4805" i="53" s="1"/>
  <c r="R4805" i="53"/>
  <c r="S4803" i="53"/>
  <c r="S4802" i="53" s="1"/>
  <c r="S4801" i="53" s="1"/>
  <c r="R4802" i="53"/>
  <c r="R4801" i="53" s="1"/>
  <c r="S4800" i="53"/>
  <c r="S4799" i="53"/>
  <c r="R4798" i="53"/>
  <c r="R4797" i="53" s="1"/>
  <c r="S4791" i="53"/>
  <c r="R4791" i="53"/>
  <c r="S4784" i="53"/>
  <c r="S4783" i="53" s="1"/>
  <c r="R4784" i="53"/>
  <c r="R4783" i="53" s="1"/>
  <c r="S4780" i="53"/>
  <c r="S4779" i="53" s="1"/>
  <c r="R4780" i="53"/>
  <c r="R4779" i="53" s="1"/>
  <c r="S4772" i="53"/>
  <c r="R4772" i="53"/>
  <c r="S4752" i="53"/>
  <c r="R4752" i="53"/>
  <c r="S4749" i="53"/>
  <c r="R4749" i="53"/>
  <c r="S4747" i="53"/>
  <c r="R4747" i="53"/>
  <c r="S4744" i="53"/>
  <c r="R4744" i="53"/>
  <c r="S4742" i="53"/>
  <c r="R4739" i="53"/>
  <c r="S4738" i="53"/>
  <c r="S4737" i="53" s="1"/>
  <c r="R4737" i="53"/>
  <c r="S4736" i="53"/>
  <c r="S4735" i="53" s="1"/>
  <c r="R4735" i="53"/>
  <c r="S4734" i="53"/>
  <c r="S4733" i="53"/>
  <c r="R4732" i="53"/>
  <c r="S4670" i="53"/>
  <c r="S4669" i="53" s="1"/>
  <c r="R4670" i="53"/>
  <c r="R4669" i="53" s="1"/>
  <c r="S4667" i="53"/>
  <c r="R4667" i="53"/>
  <c r="S4662" i="53"/>
  <c r="R4662" i="53"/>
  <c r="S4659" i="53"/>
  <c r="R4659" i="53"/>
  <c r="S4657" i="53"/>
  <c r="R4657" i="53"/>
  <c r="S4654" i="53"/>
  <c r="S4653" i="53" s="1"/>
  <c r="R4654" i="53"/>
  <c r="R4653" i="53" s="1"/>
  <c r="S4651" i="53"/>
  <c r="R4651" i="53"/>
  <c r="S4646" i="53"/>
  <c r="R4646" i="53"/>
  <c r="S4643" i="53"/>
  <c r="R4643" i="53"/>
  <c r="S4641" i="53"/>
  <c r="R4641" i="53"/>
  <c r="S4639" i="53"/>
  <c r="S4638" i="53" s="1"/>
  <c r="S4637" i="53" s="1"/>
  <c r="R4638" i="53"/>
  <c r="R4637" i="53" s="1"/>
  <c r="S4636" i="53"/>
  <c r="S4635" i="53" s="1"/>
  <c r="R4635" i="53"/>
  <c r="S4634" i="53"/>
  <c r="S4633" i="53"/>
  <c r="S4632" i="53"/>
  <c r="S4631" i="53"/>
  <c r="R4630" i="53"/>
  <c r="S4628" i="53"/>
  <c r="S4627" i="53" s="1"/>
  <c r="R4627" i="53"/>
  <c r="S4626" i="53"/>
  <c r="S4625" i="53" s="1"/>
  <c r="R4625" i="53"/>
  <c r="S4621" i="53"/>
  <c r="S4620" i="53" s="1"/>
  <c r="R4621" i="53"/>
  <c r="R4620" i="53" s="1"/>
  <c r="S4618" i="53"/>
  <c r="R4618" i="53"/>
  <c r="S4614" i="53"/>
  <c r="R4614" i="53"/>
  <c r="S4612" i="53"/>
  <c r="R4612" i="53"/>
  <c r="S4609" i="53"/>
  <c r="R4609" i="53"/>
  <c r="S4607" i="53"/>
  <c r="R4607" i="53"/>
  <c r="S4604" i="53"/>
  <c r="S4603" i="53" s="1"/>
  <c r="R4604" i="53"/>
  <c r="R4603" i="53" s="1"/>
  <c r="S4601" i="53"/>
  <c r="R4601" i="53"/>
  <c r="S4597" i="53"/>
  <c r="R4597" i="53"/>
  <c r="S4595" i="53"/>
  <c r="R4595" i="53"/>
  <c r="S4592" i="53"/>
  <c r="R4592" i="53"/>
  <c r="S4590" i="53"/>
  <c r="R4590" i="53"/>
  <c r="S4588" i="53"/>
  <c r="S4587" i="53" s="1"/>
  <c r="S4586" i="53" s="1"/>
  <c r="R4587" i="53"/>
  <c r="R4586" i="53" s="1"/>
  <c r="S4585" i="53"/>
  <c r="S4584" i="53" s="1"/>
  <c r="R4584" i="53"/>
  <c r="S4583" i="53"/>
  <c r="S4582" i="53"/>
  <c r="S4581" i="53"/>
  <c r="R4580" i="53"/>
  <c r="S4579" i="53"/>
  <c r="S4578" i="53" s="1"/>
  <c r="R4578" i="53"/>
  <c r="S4576" i="53"/>
  <c r="S4575" i="53" s="1"/>
  <c r="R4575" i="53"/>
  <c r="S4574" i="53"/>
  <c r="S4573" i="53" s="1"/>
  <c r="R4573" i="53"/>
  <c r="S4569" i="53"/>
  <c r="R4569" i="53"/>
  <c r="S4567" i="53"/>
  <c r="R4567" i="53"/>
  <c r="S4565" i="53"/>
  <c r="S4564" i="53" s="1"/>
  <c r="R4564" i="53"/>
  <c r="S4563" i="53"/>
  <c r="S4562" i="53" s="1"/>
  <c r="R4562" i="53"/>
  <c r="S4559" i="53"/>
  <c r="S4558" i="53" s="1"/>
  <c r="S4557" i="53" s="1"/>
  <c r="R4558" i="53"/>
  <c r="R4557" i="53" s="1"/>
  <c r="S4556" i="53"/>
  <c r="S4555" i="53"/>
  <c r="R4554" i="53"/>
  <c r="R4553" i="53" s="1"/>
  <c r="S4552" i="53"/>
  <c r="S4551" i="53" s="1"/>
  <c r="S4550" i="53" s="1"/>
  <c r="R4551" i="53"/>
  <c r="R4550" i="53" s="1"/>
  <c r="S4549" i="53"/>
  <c r="S4548" i="53"/>
  <c r="R4547" i="53"/>
  <c r="R4546" i="53" s="1"/>
  <c r="S4543" i="53"/>
  <c r="S4542" i="53" s="1"/>
  <c r="R4543" i="53"/>
  <c r="R4542" i="53" s="1"/>
  <c r="S4540" i="53"/>
  <c r="R4540" i="53"/>
  <c r="S4538" i="53"/>
  <c r="R4538" i="53"/>
  <c r="S4534" i="53"/>
  <c r="R4534" i="53"/>
  <c r="S4531" i="53"/>
  <c r="S4530" i="53" s="1"/>
  <c r="R4531" i="53"/>
  <c r="R4530" i="53" s="1"/>
  <c r="S4528" i="53"/>
  <c r="S4527" i="53" s="1"/>
  <c r="R4528" i="53"/>
  <c r="R4527" i="53" s="1"/>
  <c r="S4523" i="53"/>
  <c r="S4522" i="53" s="1"/>
  <c r="R4523" i="53"/>
  <c r="R4522" i="53" s="1"/>
  <c r="S4514" i="53"/>
  <c r="R4514" i="53"/>
  <c r="S4504" i="53"/>
  <c r="R4504" i="53"/>
  <c r="S4497" i="53"/>
  <c r="R4497" i="53"/>
  <c r="S4492" i="53"/>
  <c r="R4492" i="53"/>
  <c r="S4489" i="53"/>
  <c r="R4489" i="53"/>
  <c r="S4487" i="53"/>
  <c r="R4487" i="53"/>
  <c r="S4484" i="53"/>
  <c r="R4484" i="53"/>
  <c r="S4481" i="53"/>
  <c r="S4480" i="53" s="1"/>
  <c r="R4481" i="53"/>
  <c r="R4480" i="53" s="1"/>
  <c r="S4479" i="53"/>
  <c r="S4478" i="53" s="1"/>
  <c r="S4477" i="53" s="1"/>
  <c r="R4478" i="53"/>
  <c r="R4477" i="53" s="1"/>
  <c r="S4476" i="53"/>
  <c r="S4475" i="53" s="1"/>
  <c r="R4475" i="53"/>
  <c r="S4474" i="53"/>
  <c r="S4473" i="53" s="1"/>
  <c r="R4473" i="53"/>
  <c r="S4472" i="53"/>
  <c r="S4471" i="53"/>
  <c r="R4470" i="53"/>
  <c r="S4406" i="53"/>
  <c r="S4405" i="53" s="1"/>
  <c r="R4406" i="53"/>
  <c r="R4405" i="53" s="1"/>
  <c r="S4402" i="53"/>
  <c r="R4402" i="53"/>
  <c r="S4400" i="53"/>
  <c r="R4400" i="53"/>
  <c r="S4397" i="53"/>
  <c r="R4397" i="53"/>
  <c r="S4395" i="53"/>
  <c r="R4395" i="53"/>
  <c r="S4393" i="53"/>
  <c r="S4392" i="53" s="1"/>
  <c r="S4391" i="53" s="1"/>
  <c r="R4392" i="53"/>
  <c r="R4391" i="53" s="1"/>
  <c r="S4390" i="53"/>
  <c r="S4389" i="53"/>
  <c r="R4388" i="53"/>
  <c r="S4387" i="53"/>
  <c r="S4386" i="53" s="1"/>
  <c r="R4386" i="53"/>
  <c r="S4384" i="53"/>
  <c r="S4383" i="53" s="1"/>
  <c r="R4383" i="53"/>
  <c r="S4382" i="53"/>
  <c r="S4381" i="53" s="1"/>
  <c r="R4381" i="53"/>
  <c r="S4379" i="53"/>
  <c r="S4378" i="53" s="1"/>
  <c r="S4377" i="53" s="1"/>
  <c r="R4378" i="53"/>
  <c r="R4377" i="53" s="1"/>
  <c r="S4376" i="53"/>
  <c r="S4375" i="53" s="1"/>
  <c r="S4374" i="53" s="1"/>
  <c r="R4375" i="53"/>
  <c r="R4374" i="53" s="1"/>
  <c r="S4371" i="53"/>
  <c r="S4370" i="53" s="1"/>
  <c r="R4371" i="53"/>
  <c r="R4370" i="53" s="1"/>
  <c r="S4367" i="53"/>
  <c r="R4367" i="53"/>
  <c r="S4365" i="53"/>
  <c r="R4365" i="53"/>
  <c r="S4362" i="53"/>
  <c r="R4362" i="53"/>
  <c r="S4360" i="53"/>
  <c r="R4360" i="53"/>
  <c r="S4358" i="53"/>
  <c r="S4357" i="53" s="1"/>
  <c r="S4356" i="53" s="1"/>
  <c r="R4357" i="53"/>
  <c r="R4356" i="53" s="1"/>
  <c r="S4355" i="53"/>
  <c r="S4354" i="53"/>
  <c r="R4353" i="53"/>
  <c r="S4352" i="53"/>
  <c r="S4351" i="53" s="1"/>
  <c r="R4351" i="53"/>
  <c r="S4349" i="53"/>
  <c r="S4348" i="53" s="1"/>
  <c r="R4348" i="53"/>
  <c r="S4347" i="53"/>
  <c r="S4346" i="53" s="1"/>
  <c r="R4346" i="53"/>
  <c r="S4344" i="53"/>
  <c r="S4343" i="53" s="1"/>
  <c r="S4342" i="53" s="1"/>
  <c r="R4343" i="53"/>
  <c r="R4342" i="53" s="1"/>
  <c r="S4341" i="53"/>
  <c r="S4340" i="53" s="1"/>
  <c r="S4339" i="53" s="1"/>
  <c r="R4340" i="53"/>
  <c r="R4339" i="53" s="1"/>
  <c r="S4336" i="53"/>
  <c r="S4335" i="53" s="1"/>
  <c r="R4336" i="53"/>
  <c r="R4335" i="53" s="1"/>
  <c r="S4333" i="53"/>
  <c r="S4332" i="53" s="1"/>
  <c r="R4333" i="53"/>
  <c r="R4332" i="53" s="1"/>
  <c r="S4328" i="53"/>
  <c r="S4327" i="53" s="1"/>
  <c r="S4326" i="53" s="1"/>
  <c r="R4327" i="53"/>
  <c r="R4326" i="53" s="1"/>
  <c r="S4325" i="53"/>
  <c r="S4324" i="53" s="1"/>
  <c r="S4323" i="53" s="1"/>
  <c r="R4324" i="53"/>
  <c r="R4323" i="53" s="1"/>
  <c r="S4322" i="53"/>
  <c r="S4321" i="53"/>
  <c r="R4320" i="53"/>
  <c r="R4319" i="53" s="1"/>
  <c r="S4314" i="53"/>
  <c r="S4313" i="53" s="1"/>
  <c r="R4314" i="53"/>
  <c r="R4313" i="53" s="1"/>
  <c r="S4308" i="53"/>
  <c r="R4308" i="53"/>
  <c r="S4306" i="53"/>
  <c r="R4306" i="53"/>
  <c r="S4292" i="53"/>
  <c r="R4292" i="53"/>
  <c r="S4283" i="53"/>
  <c r="R4283" i="53"/>
  <c r="S4280" i="53"/>
  <c r="R4280" i="53"/>
  <c r="S4278" i="53"/>
  <c r="R4278" i="53"/>
  <c r="S4275" i="53"/>
  <c r="R4275" i="53"/>
  <c r="S4268" i="53"/>
  <c r="S4267" i="53" s="1"/>
  <c r="R4268" i="53"/>
  <c r="R4267" i="53" s="1"/>
  <c r="S4262" i="53"/>
  <c r="S4261" i="53"/>
  <c r="S4259" i="53"/>
  <c r="S4258" i="53"/>
  <c r="S4257" i="53"/>
  <c r="S4256" i="53"/>
  <c r="S4255" i="53"/>
  <c r="S4254" i="53"/>
  <c r="R4253" i="53"/>
  <c r="S4251" i="53"/>
  <c r="S4249" i="53"/>
  <c r="S4248" i="53" s="1"/>
  <c r="S4247" i="53"/>
  <c r="S4246" i="53"/>
  <c r="R4245" i="53"/>
  <c r="S4243" i="53"/>
  <c r="S4242" i="53" s="1"/>
  <c r="R4242" i="53"/>
  <c r="S4241" i="53"/>
  <c r="S4240" i="53" s="1"/>
  <c r="R4240" i="53"/>
  <c r="S4239" i="53"/>
  <c r="S4238" i="53"/>
  <c r="R4237" i="53"/>
  <c r="S4065" i="53"/>
  <c r="S4064" i="53" s="1"/>
  <c r="R4065" i="53"/>
  <c r="R4064" i="53" s="1"/>
  <c r="S4062" i="53"/>
  <c r="R4062" i="53"/>
  <c r="S4060" i="53"/>
  <c r="R4060" i="53"/>
  <c r="S4057" i="53"/>
  <c r="S4056" i="53" s="1"/>
  <c r="R4057" i="53"/>
  <c r="R4056" i="53" s="1"/>
  <c r="S4054" i="53"/>
  <c r="R4054" i="53"/>
  <c r="S4052" i="53"/>
  <c r="R4052" i="53"/>
  <c r="S4048" i="53"/>
  <c r="R4048" i="53"/>
  <c r="S4046" i="53"/>
  <c r="R4046" i="53"/>
  <c r="S4041" i="53"/>
  <c r="R4041" i="53"/>
  <c r="S4038" i="53"/>
  <c r="R4038" i="53"/>
  <c r="S4035" i="53"/>
  <c r="S4034" i="53" s="1"/>
  <c r="R4035" i="53"/>
  <c r="R4034" i="53" s="1"/>
  <c r="S4032" i="53"/>
  <c r="S4031" i="53" s="1"/>
  <c r="R4032" i="53"/>
  <c r="R4031" i="53" s="1"/>
  <c r="S4030" i="53"/>
  <c r="S4029" i="53" s="1"/>
  <c r="S4028" i="53" s="1"/>
  <c r="R4029" i="53"/>
  <c r="R4028" i="53" s="1"/>
  <c r="S4025" i="53"/>
  <c r="S4024" i="53" s="1"/>
  <c r="R4025" i="53"/>
  <c r="R4024" i="53" s="1"/>
  <c r="S4017" i="53"/>
  <c r="S4016" i="53" s="1"/>
  <c r="R4017" i="53"/>
  <c r="R4016" i="53" s="1"/>
  <c r="S4008" i="53"/>
  <c r="R4008" i="53"/>
  <c r="S3999" i="53"/>
  <c r="R3999" i="53"/>
  <c r="S3994" i="53"/>
  <c r="R3994" i="53"/>
  <c r="S3989" i="53"/>
  <c r="R3989" i="53"/>
  <c r="S3986" i="53"/>
  <c r="R3986" i="53"/>
  <c r="S3984" i="53"/>
  <c r="R3984" i="53"/>
  <c r="S3981" i="53"/>
  <c r="R3981" i="53"/>
  <c r="S3911" i="53"/>
  <c r="S3910" i="53" s="1"/>
  <c r="R3911" i="53"/>
  <c r="R3910" i="53" s="1"/>
  <c r="S3908" i="53"/>
  <c r="S3907" i="53" s="1"/>
  <c r="R3908" i="53"/>
  <c r="R3907" i="53" s="1"/>
  <c r="S3904" i="53"/>
  <c r="S3903" i="53" s="1"/>
  <c r="R3904" i="53"/>
  <c r="R3903" i="53" s="1"/>
  <c r="S3900" i="53"/>
  <c r="R3900" i="53"/>
  <c r="S3898" i="53"/>
  <c r="R3898" i="53"/>
  <c r="S3895" i="53"/>
  <c r="R3895" i="53"/>
  <c r="S3892" i="53"/>
  <c r="R3892" i="53"/>
  <c r="S3890" i="53"/>
  <c r="R3890" i="53"/>
  <c r="S3888" i="53"/>
  <c r="R3888" i="53"/>
  <c r="S3885" i="53"/>
  <c r="S3884" i="53" s="1"/>
  <c r="R3885" i="53"/>
  <c r="R3884" i="53" s="1"/>
  <c r="S3881" i="53"/>
  <c r="R3881" i="53"/>
  <c r="S3879" i="53"/>
  <c r="R3879" i="53"/>
  <c r="S3876" i="53"/>
  <c r="R3876" i="53"/>
  <c r="S3873" i="53"/>
  <c r="R3873" i="53"/>
  <c r="S3871" i="53"/>
  <c r="R3871" i="53"/>
  <c r="S3869" i="53"/>
  <c r="R3869" i="53"/>
  <c r="S3865" i="53"/>
  <c r="S3864" i="53" s="1"/>
  <c r="R3865" i="53"/>
  <c r="R3864" i="53" s="1"/>
  <c r="S3862" i="53"/>
  <c r="R3862" i="53"/>
  <c r="S3859" i="53"/>
  <c r="R3859" i="53"/>
  <c r="S3856" i="53"/>
  <c r="R3856" i="53"/>
  <c r="S3854" i="53"/>
  <c r="R3854" i="53"/>
  <c r="S3852" i="53"/>
  <c r="R3852" i="53"/>
  <c r="S3849" i="53"/>
  <c r="S3848" i="53" s="1"/>
  <c r="R3849" i="53"/>
  <c r="R3848" i="53" s="1"/>
  <c r="S3846" i="53"/>
  <c r="R3846" i="53"/>
  <c r="S3843" i="53"/>
  <c r="R3843" i="53"/>
  <c r="S3840" i="53"/>
  <c r="R3840" i="53"/>
  <c r="S3838" i="53"/>
  <c r="R3838" i="53"/>
  <c r="S3836" i="53"/>
  <c r="R3836" i="53"/>
  <c r="S3832" i="53"/>
  <c r="S3831" i="53" s="1"/>
  <c r="R3832" i="53"/>
  <c r="R3831" i="53" s="1"/>
  <c r="S3829" i="53"/>
  <c r="S3828" i="53" s="1"/>
  <c r="R3829" i="53"/>
  <c r="R3828" i="53" s="1"/>
  <c r="S3826" i="53"/>
  <c r="S3825" i="53" s="1"/>
  <c r="R3826" i="53"/>
  <c r="R3825" i="53" s="1"/>
  <c r="S3819" i="53"/>
  <c r="S3818" i="53" s="1"/>
  <c r="R3819" i="53"/>
  <c r="R3818" i="53" s="1"/>
  <c r="S3816" i="53"/>
  <c r="S3815" i="53" s="1"/>
  <c r="R3816" i="53"/>
  <c r="R3815" i="53" s="1"/>
  <c r="S3810" i="53"/>
  <c r="R3810" i="53"/>
  <c r="S3808" i="53"/>
  <c r="R3808" i="53"/>
  <c r="S3806" i="53"/>
  <c r="R3806" i="53"/>
  <c r="S3801" i="53"/>
  <c r="R3801" i="53"/>
  <c r="S3795" i="53"/>
  <c r="S3794" i="53" s="1"/>
  <c r="R3795" i="53"/>
  <c r="R3794" i="53" s="1"/>
  <c r="S3791" i="53"/>
  <c r="S3790" i="53" s="1"/>
  <c r="R3791" i="53"/>
  <c r="R3790" i="53" s="1"/>
  <c r="S3787" i="53"/>
  <c r="R3787" i="53"/>
  <c r="S3780" i="53"/>
  <c r="R3780" i="53"/>
  <c r="S3778" i="53"/>
  <c r="R3778" i="53"/>
  <c r="S3772" i="53"/>
  <c r="S3771" i="53" s="1"/>
  <c r="R3772" i="53"/>
  <c r="R3771" i="53" s="1"/>
  <c r="S3763" i="53"/>
  <c r="R3763" i="53"/>
  <c r="S3761" i="53"/>
  <c r="R3761" i="53"/>
  <c r="S3751" i="53"/>
  <c r="R3751" i="53"/>
  <c r="S3739" i="53"/>
  <c r="R3739" i="53"/>
  <c r="S3736" i="53"/>
  <c r="R3736" i="53"/>
  <c r="S3734" i="53"/>
  <c r="R3734" i="53"/>
  <c r="S3730" i="53"/>
  <c r="R3730" i="53"/>
  <c r="S3727" i="53"/>
  <c r="S3726" i="53" s="1"/>
  <c r="R3727" i="53"/>
  <c r="R3726" i="53" s="1"/>
  <c r="S3598" i="53"/>
  <c r="R3598" i="53"/>
  <c r="S3596" i="53"/>
  <c r="R3596" i="53"/>
  <c r="S3593" i="53"/>
  <c r="R3593" i="53"/>
  <c r="S3587" i="53"/>
  <c r="R3587" i="53"/>
  <c r="S3585" i="53"/>
  <c r="R3585" i="53"/>
  <c r="S3583" i="53"/>
  <c r="R3583" i="53"/>
  <c r="S3581" i="53"/>
  <c r="S3580" i="53" s="1"/>
  <c r="R3580" i="53"/>
  <c r="S3579" i="53"/>
  <c r="S3578" i="53" s="1"/>
  <c r="R3578" i="53"/>
  <c r="S3576" i="53"/>
  <c r="S3575" i="53" s="1"/>
  <c r="R3575" i="53"/>
  <c r="S3574" i="53"/>
  <c r="S3570" i="53"/>
  <c r="S3569" i="53" s="1"/>
  <c r="R3569" i="53"/>
  <c r="S3568" i="53"/>
  <c r="S3567" i="53" s="1"/>
  <c r="R3567" i="53"/>
  <c r="S3566" i="53"/>
  <c r="S3565" i="53" s="1"/>
  <c r="R3565" i="53"/>
  <c r="S3560" i="53"/>
  <c r="R3560" i="53"/>
  <c r="S3558" i="53"/>
  <c r="R3558" i="53"/>
  <c r="S3555" i="53"/>
  <c r="R3555" i="53"/>
  <c r="S3550" i="53"/>
  <c r="R3550" i="53"/>
  <c r="S3548" i="53"/>
  <c r="R3548" i="53"/>
  <c r="S3545" i="53"/>
  <c r="R3545" i="53"/>
  <c r="S3543" i="53"/>
  <c r="R3543" i="53"/>
  <c r="S3541" i="53"/>
  <c r="R3541" i="53"/>
  <c r="S3526" i="53"/>
  <c r="S3525" i="53" s="1"/>
  <c r="R3526" i="53"/>
  <c r="R3525" i="53" s="1"/>
  <c r="S3523" i="53"/>
  <c r="R3523" i="53"/>
  <c r="S3521" i="53"/>
  <c r="R3521" i="53"/>
  <c r="S3519" i="53"/>
  <c r="R3519" i="53"/>
  <c r="S3517" i="53"/>
  <c r="S3516" i="53" s="1"/>
  <c r="S3515" i="53" s="1"/>
  <c r="R3516" i="53"/>
  <c r="R3515" i="53" s="1"/>
  <c r="S3514" i="53"/>
  <c r="S3513" i="53" s="1"/>
  <c r="R3513" i="53"/>
  <c r="S3512" i="53"/>
  <c r="S3511" i="53" s="1"/>
  <c r="R3511" i="53"/>
  <c r="S3510" i="53"/>
  <c r="S3509" i="53" s="1"/>
  <c r="R3509" i="53"/>
  <c r="S3505" i="53"/>
  <c r="S3504" i="53" s="1"/>
  <c r="R3505" i="53"/>
  <c r="R3504" i="53" s="1"/>
  <c r="S3502" i="53"/>
  <c r="S3501" i="53" s="1"/>
  <c r="R3502" i="53"/>
  <c r="R3501" i="53" s="1"/>
  <c r="S3498" i="53"/>
  <c r="S3497" i="53" s="1"/>
  <c r="R3498" i="53"/>
  <c r="R3497" i="53" s="1"/>
  <c r="S3495" i="53"/>
  <c r="R3495" i="53"/>
  <c r="S3492" i="53"/>
  <c r="R3492" i="53"/>
  <c r="S3490" i="53"/>
  <c r="R3490" i="53"/>
  <c r="S3486" i="53"/>
  <c r="R3486" i="53"/>
  <c r="S3483" i="53"/>
  <c r="R3483" i="53"/>
  <c r="S3481" i="53"/>
  <c r="R3481" i="53"/>
  <c r="S3479" i="53"/>
  <c r="R3479" i="53"/>
  <c r="S3473" i="53"/>
  <c r="S3472" i="53" s="1"/>
  <c r="R3473" i="53"/>
  <c r="R3472" i="53" s="1"/>
  <c r="S3470" i="53"/>
  <c r="R3470" i="53"/>
  <c r="S3467" i="53"/>
  <c r="R3467" i="53"/>
  <c r="S3464" i="53"/>
  <c r="R3464" i="53"/>
  <c r="S3461" i="53"/>
  <c r="R3461" i="53"/>
  <c r="S3459" i="53"/>
  <c r="R3459" i="53"/>
  <c r="S3457" i="53"/>
  <c r="R3457" i="53"/>
  <c r="S3453" i="53"/>
  <c r="S3452" i="53" s="1"/>
  <c r="R3453" i="53"/>
  <c r="R3452" i="53" s="1"/>
  <c r="S3450" i="53"/>
  <c r="R3450" i="53"/>
  <c r="S3447" i="53"/>
  <c r="R3447" i="53"/>
  <c r="S3445" i="53"/>
  <c r="R3445" i="53"/>
  <c r="S3441" i="53"/>
  <c r="R3441" i="53"/>
  <c r="S3438" i="53"/>
  <c r="R3438" i="53"/>
  <c r="S3436" i="53"/>
  <c r="R3436" i="53"/>
  <c r="S3434" i="53"/>
  <c r="R3434" i="53"/>
  <c r="S3431" i="53"/>
  <c r="S3430" i="53" s="1"/>
  <c r="R3431" i="53"/>
  <c r="R3430" i="53" s="1"/>
  <c r="S3428" i="53"/>
  <c r="R3428" i="53"/>
  <c r="S3424" i="53"/>
  <c r="R3424" i="53"/>
  <c r="S3422" i="53"/>
  <c r="R3422" i="53"/>
  <c r="S3419" i="53"/>
  <c r="R3419" i="53"/>
  <c r="S3416" i="53"/>
  <c r="R3416" i="53"/>
  <c r="S3414" i="53"/>
  <c r="R3414" i="53"/>
  <c r="S3412" i="53"/>
  <c r="R3412" i="53"/>
  <c r="S3408" i="53"/>
  <c r="S3407" i="53" s="1"/>
  <c r="R3408" i="53"/>
  <c r="R3407" i="53" s="1"/>
  <c r="S3405" i="53"/>
  <c r="S3404" i="53" s="1"/>
  <c r="R3405" i="53"/>
  <c r="R3404" i="53" s="1"/>
  <c r="S3402" i="53"/>
  <c r="S3401" i="53" s="1"/>
  <c r="R3402" i="53"/>
  <c r="R3401" i="53" s="1"/>
  <c r="S3398" i="53"/>
  <c r="R3398" i="53"/>
  <c r="S3396" i="53"/>
  <c r="R3396" i="53"/>
  <c r="S3394" i="53"/>
  <c r="R3394" i="53"/>
  <c r="S3392" i="53"/>
  <c r="R3392" i="53"/>
  <c r="S3389" i="53"/>
  <c r="S3388" i="53" s="1"/>
  <c r="R3389" i="53"/>
  <c r="R3388" i="53" s="1"/>
  <c r="S3378" i="53"/>
  <c r="R3378" i="53"/>
  <c r="S3374" i="53"/>
  <c r="R3374" i="53"/>
  <c r="S3367" i="53"/>
  <c r="R3367" i="53"/>
  <c r="S3363" i="53"/>
  <c r="R3363" i="53"/>
  <c r="S3361" i="53"/>
  <c r="S3360" i="53" s="1"/>
  <c r="S3359" i="53" s="1"/>
  <c r="R3360" i="53"/>
  <c r="R3359" i="53" s="1"/>
  <c r="S3353" i="53"/>
  <c r="S3352" i="53" s="1"/>
  <c r="R3353" i="53"/>
  <c r="R3352" i="53" s="1"/>
  <c r="S3348" i="53"/>
  <c r="S3347" i="53" s="1"/>
  <c r="R3348" i="53"/>
  <c r="R3347" i="53" s="1"/>
  <c r="S3340" i="53"/>
  <c r="R3340" i="53"/>
  <c r="S3338" i="53"/>
  <c r="R3338" i="53"/>
  <c r="S3329" i="53"/>
  <c r="R3329" i="53"/>
  <c r="S3322" i="53"/>
  <c r="R3322" i="53"/>
  <c r="S3317" i="53"/>
  <c r="R3317" i="53"/>
  <c r="S3314" i="53"/>
  <c r="R3314" i="53"/>
  <c r="S3312" i="53"/>
  <c r="R3312" i="53"/>
  <c r="S3307" i="53"/>
  <c r="R3307" i="53"/>
  <c r="S3304" i="53"/>
  <c r="S3303" i="53" s="1"/>
  <c r="R3304" i="53"/>
  <c r="R3303" i="53" s="1"/>
  <c r="S3250" i="53"/>
  <c r="S3249" i="53" s="1"/>
  <c r="R3250" i="53"/>
  <c r="R3249" i="53" s="1"/>
  <c r="S3243" i="53"/>
  <c r="R3243" i="53"/>
  <c r="S3241" i="53"/>
  <c r="R3241" i="53"/>
  <c r="S3238" i="53"/>
  <c r="R3238" i="53"/>
  <c r="S3236" i="53"/>
  <c r="R3236" i="53"/>
  <c r="S3233" i="53"/>
  <c r="S3232" i="53" s="1"/>
  <c r="R3233" i="53"/>
  <c r="R3232" i="53" s="1"/>
  <c r="S3226" i="53"/>
  <c r="R3226" i="53"/>
  <c r="S3224" i="53"/>
  <c r="R3224" i="53"/>
  <c r="S3221" i="53"/>
  <c r="R3221" i="53"/>
  <c r="S3219" i="53"/>
  <c r="R3219" i="53"/>
  <c r="S3215" i="53"/>
  <c r="S3214" i="53" s="1"/>
  <c r="R3215" i="53"/>
  <c r="R3214" i="53" s="1"/>
  <c r="S3209" i="53"/>
  <c r="R3209" i="53"/>
  <c r="S3207" i="53"/>
  <c r="R3207" i="53"/>
  <c r="S3204" i="53"/>
  <c r="R3204" i="53"/>
  <c r="S3202" i="53"/>
  <c r="R3202" i="53"/>
  <c r="S3199" i="53"/>
  <c r="S3198" i="53" s="1"/>
  <c r="R3199" i="53"/>
  <c r="R3198" i="53" s="1"/>
  <c r="S3193" i="53"/>
  <c r="R3193" i="53"/>
  <c r="S3191" i="53"/>
  <c r="R3191" i="53"/>
  <c r="S3188" i="53"/>
  <c r="R3188" i="53"/>
  <c r="S3186" i="53"/>
  <c r="R3186" i="53"/>
  <c r="S3182" i="53"/>
  <c r="S3181" i="53" s="1"/>
  <c r="R3182" i="53"/>
  <c r="R3181" i="53" s="1"/>
  <c r="S3177" i="53"/>
  <c r="R3177" i="53"/>
  <c r="S3175" i="53"/>
  <c r="R3175" i="53"/>
  <c r="S3173" i="53"/>
  <c r="R3173" i="53"/>
  <c r="S3170" i="53"/>
  <c r="R3170" i="53"/>
  <c r="S3168" i="53"/>
  <c r="R3168" i="53"/>
  <c r="S3166" i="53"/>
  <c r="S3165" i="53" s="1"/>
  <c r="S3164" i="53" s="1"/>
  <c r="R3165" i="53"/>
  <c r="R3164" i="53" s="1"/>
  <c r="S3162" i="53"/>
  <c r="R3160" i="53"/>
  <c r="S3159" i="53"/>
  <c r="S3158" i="53" s="1"/>
  <c r="R3158" i="53"/>
  <c r="S3157" i="53"/>
  <c r="S3156" i="53" s="1"/>
  <c r="R3156" i="53"/>
  <c r="S3154" i="53"/>
  <c r="S3153" i="53" s="1"/>
  <c r="S3152" i="53" s="1"/>
  <c r="R3153" i="53"/>
  <c r="R3152" i="53" s="1"/>
  <c r="S3151" i="53"/>
  <c r="R3148" i="53"/>
  <c r="S3145" i="53"/>
  <c r="S3144" i="53" s="1"/>
  <c r="R3145" i="53"/>
  <c r="R3144" i="53" s="1"/>
  <c r="S3143" i="53"/>
  <c r="S3142" i="53" s="1"/>
  <c r="S3141" i="53" s="1"/>
  <c r="R3142" i="53"/>
  <c r="R3141" i="53" s="1"/>
  <c r="S3138" i="53"/>
  <c r="R3138" i="53"/>
  <c r="S3136" i="53"/>
  <c r="R3136" i="53"/>
  <c r="S3133" i="53"/>
  <c r="R3133" i="53"/>
  <c r="S3131" i="53"/>
  <c r="R3131" i="53"/>
  <c r="S3129" i="53"/>
  <c r="R3129" i="53"/>
  <c r="S3127" i="53"/>
  <c r="R3127" i="53"/>
  <c r="S3123" i="53"/>
  <c r="R3123" i="53"/>
  <c r="S3119" i="53"/>
  <c r="R3119" i="53"/>
  <c r="S3116" i="53"/>
  <c r="S3115" i="53" s="1"/>
  <c r="R3116" i="53"/>
  <c r="R3115" i="53" s="1"/>
  <c r="S3113" i="53"/>
  <c r="S3112" i="53" s="1"/>
  <c r="R3113" i="53"/>
  <c r="R3112" i="53" s="1"/>
  <c r="S3109" i="53"/>
  <c r="S3108" i="53" s="1"/>
  <c r="R3109" i="53"/>
  <c r="R3108" i="53" s="1"/>
  <c r="S3103" i="53"/>
  <c r="S3102" i="53" s="1"/>
  <c r="R3103" i="53"/>
  <c r="R3102" i="53" s="1"/>
  <c r="S3095" i="53"/>
  <c r="R3095" i="53"/>
  <c r="S3093" i="53"/>
  <c r="R3093" i="53"/>
  <c r="S3083" i="53"/>
  <c r="R3083" i="53"/>
  <c r="S3077" i="53"/>
  <c r="R3077" i="53"/>
  <c r="S3072" i="53"/>
  <c r="R3072" i="53"/>
  <c r="S3069" i="53"/>
  <c r="R3069" i="53"/>
  <c r="S3067" i="53"/>
  <c r="R3067" i="53"/>
  <c r="S3062" i="53"/>
  <c r="R3062" i="53"/>
  <c r="S3060" i="53"/>
  <c r="S3059" i="53" s="1"/>
  <c r="S3058" i="53" s="1"/>
  <c r="R3059" i="53"/>
  <c r="R3058" i="53" s="1"/>
  <c r="S3005" i="53"/>
  <c r="S3004" i="53" s="1"/>
  <c r="S3003" i="53" s="1"/>
  <c r="R3005" i="53"/>
  <c r="R3004" i="53" s="1"/>
  <c r="R3003" i="53" s="1"/>
  <c r="S3001" i="53"/>
  <c r="S3000" i="53" s="1"/>
  <c r="R3001" i="53"/>
  <c r="R3000" i="53" s="1"/>
  <c r="S2998" i="53"/>
  <c r="S2997" i="53" s="1"/>
  <c r="R2998" i="53"/>
  <c r="R2997" i="53" s="1"/>
  <c r="S2994" i="53"/>
  <c r="S2993" i="53" s="1"/>
  <c r="S2989" i="53" s="1"/>
  <c r="R2994" i="53"/>
  <c r="R2993" i="53" s="1"/>
  <c r="R2989" i="53" s="1"/>
  <c r="S2987" i="53"/>
  <c r="S2986" i="53" s="1"/>
  <c r="R2987" i="53"/>
  <c r="R2986" i="53" s="1"/>
  <c r="S2983" i="53"/>
  <c r="R2983" i="53"/>
  <c r="S2980" i="53"/>
  <c r="R2980" i="53"/>
  <c r="S2977" i="53"/>
  <c r="R2977" i="53"/>
  <c r="S2975" i="53"/>
  <c r="R2975" i="53"/>
  <c r="S2972" i="53"/>
  <c r="S2971" i="53" s="1"/>
  <c r="R2972" i="53"/>
  <c r="R2971" i="53" s="1"/>
  <c r="S2968" i="53"/>
  <c r="R2968" i="53"/>
  <c r="S2965" i="53"/>
  <c r="R2965" i="53"/>
  <c r="S2962" i="53"/>
  <c r="R2962" i="53"/>
  <c r="S2960" i="53"/>
  <c r="R2960" i="53"/>
  <c r="S2956" i="53"/>
  <c r="S2955" i="53" s="1"/>
  <c r="R2956" i="53"/>
  <c r="R2955" i="53" s="1"/>
  <c r="S2952" i="53"/>
  <c r="R2952" i="53"/>
  <c r="S2950" i="53"/>
  <c r="R2950" i="53"/>
  <c r="S2947" i="53"/>
  <c r="R2947" i="53"/>
  <c r="S2945" i="53"/>
  <c r="R2945" i="53"/>
  <c r="S2942" i="53"/>
  <c r="S2941" i="53" s="1"/>
  <c r="R2942" i="53"/>
  <c r="R2941" i="53" s="1"/>
  <c r="S2940" i="53"/>
  <c r="S2939" i="53" s="1"/>
  <c r="S2938" i="53" s="1"/>
  <c r="R2939" i="53"/>
  <c r="R2938" i="53" s="1"/>
  <c r="S2937" i="53"/>
  <c r="S2936" i="53"/>
  <c r="R2935" i="53"/>
  <c r="S2934" i="53"/>
  <c r="S2933" i="53" s="1"/>
  <c r="R2933" i="53"/>
  <c r="S2931" i="53"/>
  <c r="S2930" i="53" s="1"/>
  <c r="R2930" i="53"/>
  <c r="S2929" i="53"/>
  <c r="S2928" i="53" s="1"/>
  <c r="R2928" i="53"/>
  <c r="S2924" i="53"/>
  <c r="S2923" i="53" s="1"/>
  <c r="R2924" i="53"/>
  <c r="R2923" i="53" s="1"/>
  <c r="S2921" i="53"/>
  <c r="S2920" i="53" s="1"/>
  <c r="R2921" i="53"/>
  <c r="R2920" i="53" s="1"/>
  <c r="S2919" i="53"/>
  <c r="S2918" i="53" s="1"/>
  <c r="S2917" i="53" s="1"/>
  <c r="R2918" i="53"/>
  <c r="R2917" i="53" s="1"/>
  <c r="S2914" i="53"/>
  <c r="R2914" i="53"/>
  <c r="S2912" i="53"/>
  <c r="R2912" i="53"/>
  <c r="S2908" i="53"/>
  <c r="S2907" i="53" s="1"/>
  <c r="R2908" i="53"/>
  <c r="R2907" i="53" s="1"/>
  <c r="S2903" i="53"/>
  <c r="R2903" i="53"/>
  <c r="S2901" i="53"/>
  <c r="R2901" i="53"/>
  <c r="S2897" i="53"/>
  <c r="S2896" i="53" s="1"/>
  <c r="R2897" i="53"/>
  <c r="R2896" i="53" s="1"/>
  <c r="S2892" i="53"/>
  <c r="R2892" i="53"/>
  <c r="S2890" i="53"/>
  <c r="R2890" i="53"/>
  <c r="S2888" i="53"/>
  <c r="R2888" i="53"/>
  <c r="S2881" i="53"/>
  <c r="R2881" i="53"/>
  <c r="S2874" i="53"/>
  <c r="S2873" i="53" s="1"/>
  <c r="R2874" i="53"/>
  <c r="R2873" i="53" s="1"/>
  <c r="S2868" i="53"/>
  <c r="R2868" i="53"/>
  <c r="S2866" i="53"/>
  <c r="R2866" i="53"/>
  <c r="S2857" i="53"/>
  <c r="R2857" i="53"/>
  <c r="S2855" i="53"/>
  <c r="R2855" i="53"/>
  <c r="S2845" i="53"/>
  <c r="R2845" i="53"/>
  <c r="S2838" i="53"/>
  <c r="R2838" i="53"/>
  <c r="S2833" i="53"/>
  <c r="R2833" i="53"/>
  <c r="S2830" i="53"/>
  <c r="R2830" i="53"/>
  <c r="S2828" i="53"/>
  <c r="R2828" i="53"/>
  <c r="S2823" i="53"/>
  <c r="R2823" i="53"/>
  <c r="S2782" i="53"/>
  <c r="R2782" i="53"/>
  <c r="S2779" i="53"/>
  <c r="R2779" i="53"/>
  <c r="S2776" i="53"/>
  <c r="R2776" i="53"/>
  <c r="S2773" i="53"/>
  <c r="R2773" i="53"/>
  <c r="S2771" i="53"/>
  <c r="R2771" i="53"/>
  <c r="S2766" i="53"/>
  <c r="S2765" i="53" s="1"/>
  <c r="R2766" i="53"/>
  <c r="R2765" i="53" s="1"/>
  <c r="S2761" i="53"/>
  <c r="S2760" i="53" s="1"/>
  <c r="R2761" i="53"/>
  <c r="R2760" i="53" s="1"/>
  <c r="S2752" i="53"/>
  <c r="S2751" i="53" s="1"/>
  <c r="R2752" i="53"/>
  <c r="R2751" i="53" s="1"/>
  <c r="S2749" i="53"/>
  <c r="S2748" i="53" s="1"/>
  <c r="R2749" i="53"/>
  <c r="R2748" i="53" s="1"/>
  <c r="S2740" i="53"/>
  <c r="S2739" i="53" s="1"/>
  <c r="R2740" i="53"/>
  <c r="R2739" i="53" s="1"/>
  <c r="S2735" i="53"/>
  <c r="S2734" i="53" s="1"/>
  <c r="R2735" i="53"/>
  <c r="R2734" i="53" s="1"/>
  <c r="S2726" i="53"/>
  <c r="S2725" i="53" s="1"/>
  <c r="R2726" i="53"/>
  <c r="R2725" i="53" s="1"/>
  <c r="S2724" i="53"/>
  <c r="S2723" i="53" s="1"/>
  <c r="S2722" i="53" s="1"/>
  <c r="R2723" i="53"/>
  <c r="R2722" i="53" s="1"/>
  <c r="S2703" i="53"/>
  <c r="R2703" i="53"/>
  <c r="S2701" i="53"/>
  <c r="R2701" i="53"/>
  <c r="S2698" i="53"/>
  <c r="R2698" i="53"/>
  <c r="S2696" i="53"/>
  <c r="R2696" i="53"/>
  <c r="S2694" i="53"/>
  <c r="R2694" i="53"/>
  <c r="S2691" i="53"/>
  <c r="S2690" i="53" s="1"/>
  <c r="R2691" i="53"/>
  <c r="R2690" i="53" s="1"/>
  <c r="S2686" i="53"/>
  <c r="R2686" i="53"/>
  <c r="S2684" i="53"/>
  <c r="R2684" i="53"/>
  <c r="S2681" i="53"/>
  <c r="R2681" i="53"/>
  <c r="S2679" i="53"/>
  <c r="R2679" i="53"/>
  <c r="S2677" i="53"/>
  <c r="R2677" i="53"/>
  <c r="S2672" i="53"/>
  <c r="R2672" i="53"/>
  <c r="S2670" i="53"/>
  <c r="R2670" i="53"/>
  <c r="S2667" i="53"/>
  <c r="R2667" i="53"/>
  <c r="S2665" i="53"/>
  <c r="R2665" i="53"/>
  <c r="S2663" i="53"/>
  <c r="R2663" i="53"/>
  <c r="S2657" i="53"/>
  <c r="S2656" i="53" s="1"/>
  <c r="S2655" i="53" s="1"/>
  <c r="R2656" i="53"/>
  <c r="R2655" i="53" s="1"/>
  <c r="S2653" i="53"/>
  <c r="S2652" i="53" s="1"/>
  <c r="R2653" i="53"/>
  <c r="R2652" i="53" s="1"/>
  <c r="S2649" i="53"/>
  <c r="S2648" i="53" s="1"/>
  <c r="R2649" i="53"/>
  <c r="R2648" i="53" s="1"/>
  <c r="S2646" i="53"/>
  <c r="S2645" i="53" s="1"/>
  <c r="R2646" i="53"/>
  <c r="R2645" i="53" s="1"/>
  <c r="S2643" i="53"/>
  <c r="S2642" i="53" s="1"/>
  <c r="R2643" i="53"/>
  <c r="R2642" i="53" s="1"/>
  <c r="S2640" i="53"/>
  <c r="S2639" i="53" s="1"/>
  <c r="R2640" i="53"/>
  <c r="R2639" i="53" s="1"/>
  <c r="S2637" i="53"/>
  <c r="S2636" i="53" s="1"/>
  <c r="R2637" i="53"/>
  <c r="R2636" i="53" s="1"/>
  <c r="S2633" i="53"/>
  <c r="S2632" i="53" s="1"/>
  <c r="R2633" i="53"/>
  <c r="R2632" i="53" s="1"/>
  <c r="S2629" i="53"/>
  <c r="S2628" i="53" s="1"/>
  <c r="R2629" i="53"/>
  <c r="R2628" i="53" s="1"/>
  <c r="S2626" i="53"/>
  <c r="S2625" i="53" s="1"/>
  <c r="R2626" i="53"/>
  <c r="R2625" i="53" s="1"/>
  <c r="S2619" i="53"/>
  <c r="S2618" i="53" s="1"/>
  <c r="R2619" i="53"/>
  <c r="R2618" i="53" s="1"/>
  <c r="S2616" i="53"/>
  <c r="S2615" i="53" s="1"/>
  <c r="R2616" i="53"/>
  <c r="R2615" i="53" s="1"/>
  <c r="S2613" i="53"/>
  <c r="S2612" i="53" s="1"/>
  <c r="R2613" i="53"/>
  <c r="R2612" i="53" s="1"/>
  <c r="S2611" i="53"/>
  <c r="S2610" i="53" s="1"/>
  <c r="S2609" i="53" s="1"/>
  <c r="R2610" i="53"/>
  <c r="R2609" i="53" s="1"/>
  <c r="S2606" i="53"/>
  <c r="S2605" i="53" s="1"/>
  <c r="R2606" i="53"/>
  <c r="R2605" i="53" s="1"/>
  <c r="S2603" i="53"/>
  <c r="S2602" i="53" s="1"/>
  <c r="R2603" i="53"/>
  <c r="R2602" i="53" s="1"/>
  <c r="S2597" i="53"/>
  <c r="S2596" i="53" s="1"/>
  <c r="R2597" i="53"/>
  <c r="R2596" i="53" s="1"/>
  <c r="S2591" i="53"/>
  <c r="S2590" i="53" s="1"/>
  <c r="R2591" i="53"/>
  <c r="R2590" i="53" s="1"/>
  <c r="S2588" i="53"/>
  <c r="S2587" i="53" s="1"/>
  <c r="R2588" i="53"/>
  <c r="R2587" i="53" s="1"/>
  <c r="S2585" i="53"/>
  <c r="R2585" i="53"/>
  <c r="S2583" i="53"/>
  <c r="R2583" i="53"/>
  <c r="S2581" i="53"/>
  <c r="R2581" i="53"/>
  <c r="S2577" i="53"/>
  <c r="R2577" i="53"/>
  <c r="S2575" i="53"/>
  <c r="R2575" i="53"/>
  <c r="S2569" i="53"/>
  <c r="R2569" i="53"/>
  <c r="S2565" i="53"/>
  <c r="R2565" i="53"/>
  <c r="S2561" i="53"/>
  <c r="S2560" i="53" s="1"/>
  <c r="R2561" i="53"/>
  <c r="R2560" i="53" s="1"/>
  <c r="S2558" i="53"/>
  <c r="S2557" i="53" s="1"/>
  <c r="R2558" i="53"/>
  <c r="R2557" i="53" s="1"/>
  <c r="S2555" i="53"/>
  <c r="S2554" i="53" s="1"/>
  <c r="R2555" i="53"/>
  <c r="R2554" i="53" s="1"/>
  <c r="S2549" i="53"/>
  <c r="S2548" i="53" s="1"/>
  <c r="R2549" i="53"/>
  <c r="R2548" i="53" s="1"/>
  <c r="S2540" i="53"/>
  <c r="R2540" i="53"/>
  <c r="S2538" i="53"/>
  <c r="R2538" i="53"/>
  <c r="S2522" i="53"/>
  <c r="R2522" i="53"/>
  <c r="S2517" i="53"/>
  <c r="R2517" i="53"/>
  <c r="S2514" i="53"/>
  <c r="R2514" i="53"/>
  <c r="S2512" i="53"/>
  <c r="R2512" i="53"/>
  <c r="S2508" i="53"/>
  <c r="R2508" i="53"/>
  <c r="S2499" i="53"/>
  <c r="S2498" i="53" s="1"/>
  <c r="R2499" i="53"/>
  <c r="R2498" i="53" s="1"/>
  <c r="S2493" i="53"/>
  <c r="S2492" i="53" s="1"/>
  <c r="R2493" i="53"/>
  <c r="R2492" i="53" s="1"/>
  <c r="S2490" i="53"/>
  <c r="S2489" i="53" s="1"/>
  <c r="R2490" i="53"/>
  <c r="R2489" i="53" s="1"/>
  <c r="S2487" i="53"/>
  <c r="R2487" i="53"/>
  <c r="S2485" i="53"/>
  <c r="R2485" i="53"/>
  <c r="S2483" i="53"/>
  <c r="R2483" i="53"/>
  <c r="S2478" i="53"/>
  <c r="R2478" i="53"/>
  <c r="S2471" i="53"/>
  <c r="R2471" i="53"/>
  <c r="S2469" i="53"/>
  <c r="R2469" i="53"/>
  <c r="S2465" i="53"/>
  <c r="R2465" i="53"/>
  <c r="S2463" i="53"/>
  <c r="R2463" i="53"/>
  <c r="S2458" i="53"/>
  <c r="S2457" i="53" s="1"/>
  <c r="R2458" i="53"/>
  <c r="R2457" i="53" s="1"/>
  <c r="S2455" i="53"/>
  <c r="S2454" i="53" s="1"/>
  <c r="R2455" i="53"/>
  <c r="R2454" i="53" s="1"/>
  <c r="S2449" i="53"/>
  <c r="S2448" i="53" s="1"/>
  <c r="R2449" i="53"/>
  <c r="R2448" i="53" s="1"/>
  <c r="S2440" i="53"/>
  <c r="R2440" i="53"/>
  <c r="S2438" i="53"/>
  <c r="R2438" i="53"/>
  <c r="S2428" i="53"/>
  <c r="R2428" i="53"/>
  <c r="S2422" i="53"/>
  <c r="R2422" i="53"/>
  <c r="S2418" i="53"/>
  <c r="R2418" i="53"/>
  <c r="S2415" i="53"/>
  <c r="R2415" i="53"/>
  <c r="S2413" i="53"/>
  <c r="R2413" i="53"/>
  <c r="S2409" i="53"/>
  <c r="R2409" i="53"/>
  <c r="S2405" i="53"/>
  <c r="S2404" i="53"/>
  <c r="R2403" i="53"/>
  <c r="R2402" i="53" s="1"/>
  <c r="S2401" i="53"/>
  <c r="S2400" i="53" s="1"/>
  <c r="S2399" i="53" s="1"/>
  <c r="R2400" i="53"/>
  <c r="R2399" i="53" s="1"/>
  <c r="S2398" i="53"/>
  <c r="S2397" i="53"/>
  <c r="R2396" i="53"/>
  <c r="S2395" i="53"/>
  <c r="S2394" i="53"/>
  <c r="R2393" i="53"/>
  <c r="S2388" i="53"/>
  <c r="S2387" i="53" s="1"/>
  <c r="S2383" i="53" s="1"/>
  <c r="R2388" i="53"/>
  <c r="R2387" i="53" s="1"/>
  <c r="R2383" i="53" s="1"/>
  <c r="S2381" i="53"/>
  <c r="R2381" i="53"/>
  <c r="S2374" i="53"/>
  <c r="R2374" i="53"/>
  <c r="S2367" i="53"/>
  <c r="R2367" i="53"/>
  <c r="S2365" i="53"/>
  <c r="R2365" i="53"/>
  <c r="S2362" i="53"/>
  <c r="S2361" i="53" s="1"/>
  <c r="R2362" i="53"/>
  <c r="R2361" i="53" s="1"/>
  <c r="S2359" i="53"/>
  <c r="S2358" i="53" s="1"/>
  <c r="R2359" i="53"/>
  <c r="R2358" i="53" s="1"/>
  <c r="S2353" i="53"/>
  <c r="S2352" i="53" s="1"/>
  <c r="R2353" i="53"/>
  <c r="R2352" i="53" s="1"/>
  <c r="S2344" i="53"/>
  <c r="R2344" i="53"/>
  <c r="S2334" i="53"/>
  <c r="R2334" i="53"/>
  <c r="S2327" i="53"/>
  <c r="R2327" i="53"/>
  <c r="S2323" i="53"/>
  <c r="R2323" i="53"/>
  <c r="S2321" i="53"/>
  <c r="S2320" i="53" s="1"/>
  <c r="R2320" i="53"/>
  <c r="S2319" i="53"/>
  <c r="S2318" i="53"/>
  <c r="R2317" i="53"/>
  <c r="S2316" i="53"/>
  <c r="S2315" i="53" s="1"/>
  <c r="R2315" i="53"/>
  <c r="S2314" i="53"/>
  <c r="S2313" i="53" s="1"/>
  <c r="R2313" i="53"/>
  <c r="S2311" i="53"/>
  <c r="S2310" i="53"/>
  <c r="R2309" i="53"/>
  <c r="S2308" i="53"/>
  <c r="S2307" i="53" s="1"/>
  <c r="R2307" i="53"/>
  <c r="S2306" i="53"/>
  <c r="S2305" i="53"/>
  <c r="R2304" i="53"/>
  <c r="S2299" i="53"/>
  <c r="S2298" i="53" s="1"/>
  <c r="R2299" i="53"/>
  <c r="R2298" i="53" s="1"/>
  <c r="S2296" i="53"/>
  <c r="S2295" i="53" s="1"/>
  <c r="R2296" i="53"/>
  <c r="R2295" i="53" s="1"/>
  <c r="S2293" i="53"/>
  <c r="R2293" i="53"/>
  <c r="S2288" i="53"/>
  <c r="R2288" i="53"/>
  <c r="S2285" i="53"/>
  <c r="S2284" i="53" s="1"/>
  <c r="R2285" i="53"/>
  <c r="R2284" i="53" s="1"/>
  <c r="S2281" i="53"/>
  <c r="S2280" i="53" s="1"/>
  <c r="R2281" i="53"/>
  <c r="R2280" i="53" s="1"/>
  <c r="S2276" i="53"/>
  <c r="S2275" i="53" s="1"/>
  <c r="R2276" i="53"/>
  <c r="R2275" i="53" s="1"/>
  <c r="S2268" i="53"/>
  <c r="R2268" i="53"/>
  <c r="S2266" i="53"/>
  <c r="R2266" i="53"/>
  <c r="S2256" i="53"/>
  <c r="R2256" i="53"/>
  <c r="S2250" i="53"/>
  <c r="R2250" i="53"/>
  <c r="S2246" i="53"/>
  <c r="R2246" i="53"/>
  <c r="S2243" i="53"/>
  <c r="R2243" i="53"/>
  <c r="S2241" i="53"/>
  <c r="R2241" i="53"/>
  <c r="S2237" i="53"/>
  <c r="R2237" i="53"/>
  <c r="S2234" i="53"/>
  <c r="S2233" i="53" s="1"/>
  <c r="R2234" i="53"/>
  <c r="R2233" i="53" s="1"/>
  <c r="S2230" i="53"/>
  <c r="R2230" i="53"/>
  <c r="S2225" i="53"/>
  <c r="R2225" i="53"/>
  <c r="S2223" i="53"/>
  <c r="R2223" i="53"/>
  <c r="S2220" i="53"/>
  <c r="R2220" i="53"/>
  <c r="S2218" i="53"/>
  <c r="R2218" i="53"/>
  <c r="S2214" i="53"/>
  <c r="S2213" i="53" s="1"/>
  <c r="R2213" i="53"/>
  <c r="S2212" i="53"/>
  <c r="S2211" i="53"/>
  <c r="S2210" i="53"/>
  <c r="R2209" i="53"/>
  <c r="S2205" i="53"/>
  <c r="S2204" i="53" s="1"/>
  <c r="R2205" i="53"/>
  <c r="R2204" i="53" s="1"/>
  <c r="S2203" i="53"/>
  <c r="S2202" i="53" s="1"/>
  <c r="S2201" i="53" s="1"/>
  <c r="R2202" i="53"/>
  <c r="R2201" i="53" s="1"/>
  <c r="S2200" i="53"/>
  <c r="S2199" i="53" s="1"/>
  <c r="R2199" i="53"/>
  <c r="S2196" i="53"/>
  <c r="T2196" i="53" s="1"/>
  <c r="U2196" i="53" s="1"/>
  <c r="S2195" i="53"/>
  <c r="T2195" i="53" s="1"/>
  <c r="U2195" i="53" s="1"/>
  <c r="S2194" i="53"/>
  <c r="T2194" i="53" s="1"/>
  <c r="U2194" i="53" s="1"/>
  <c r="S2193" i="53"/>
  <c r="T2193" i="53" s="1"/>
  <c r="R2192" i="53"/>
  <c r="S2190" i="53"/>
  <c r="S2189" i="53" s="1"/>
  <c r="S2188" i="53" s="1"/>
  <c r="R2189" i="53"/>
  <c r="R2188" i="53" s="1"/>
  <c r="S2187" i="53"/>
  <c r="S2186" i="53" s="1"/>
  <c r="S2185" i="53" s="1"/>
  <c r="R2186" i="53"/>
  <c r="R2185" i="53" s="1"/>
  <c r="S2184" i="53"/>
  <c r="S2183" i="53"/>
  <c r="R2182" i="53"/>
  <c r="R2181" i="53" s="1"/>
  <c r="S2180" i="53"/>
  <c r="S2179" i="53"/>
  <c r="S2178" i="53"/>
  <c r="S2177" i="53"/>
  <c r="S2176" i="53"/>
  <c r="R2175" i="53"/>
  <c r="S2174" i="53"/>
  <c r="S2173" i="53"/>
  <c r="S2172" i="53"/>
  <c r="S2171" i="53"/>
  <c r="S2170" i="53"/>
  <c r="S2169" i="53"/>
  <c r="S2168" i="53"/>
  <c r="S2167" i="53"/>
  <c r="S2166" i="53"/>
  <c r="R2165" i="53"/>
  <c r="S2164" i="53"/>
  <c r="S2163" i="53"/>
  <c r="S2162" i="53"/>
  <c r="S2161" i="53"/>
  <c r="S2160" i="53"/>
  <c r="R2159" i="53"/>
  <c r="S2158" i="53"/>
  <c r="S2157" i="53"/>
  <c r="S2156" i="53"/>
  <c r="R2155" i="53"/>
  <c r="S2153" i="53"/>
  <c r="S2152" i="53" s="1"/>
  <c r="R2152" i="53"/>
  <c r="S2151" i="53"/>
  <c r="S2150" i="53" s="1"/>
  <c r="R2150" i="53"/>
  <c r="S2149" i="53"/>
  <c r="S2148" i="53" s="1"/>
  <c r="R2148" i="53"/>
  <c r="S2144" i="53"/>
  <c r="S2143" i="53" s="1"/>
  <c r="S2142" i="53" s="1"/>
  <c r="R2143" i="53"/>
  <c r="R2142" i="53" s="1"/>
  <c r="S2141" i="53"/>
  <c r="S2140" i="53"/>
  <c r="S2139" i="53"/>
  <c r="R2138" i="53"/>
  <c r="S2137" i="53"/>
  <c r="S2136" i="53" s="1"/>
  <c r="R2136" i="53"/>
  <c r="S2134" i="53"/>
  <c r="S2133" i="53"/>
  <c r="R2132" i="53"/>
  <c r="S2131" i="53"/>
  <c r="S2130" i="53" s="1"/>
  <c r="R2130" i="53"/>
  <c r="S2127" i="53"/>
  <c r="S2126" i="53" s="1"/>
  <c r="R2126" i="53"/>
  <c r="S2125" i="53"/>
  <c r="S2124" i="53"/>
  <c r="R2123" i="53"/>
  <c r="S2121" i="53"/>
  <c r="S2120" i="53" s="1"/>
  <c r="S2119" i="53" s="1"/>
  <c r="R2120" i="53"/>
  <c r="R2119" i="53" s="1"/>
  <c r="S2118" i="53"/>
  <c r="S2117" i="53"/>
  <c r="S2116" i="53"/>
  <c r="R2115" i="53"/>
  <c r="R2114" i="53" s="1"/>
  <c r="S2110" i="53"/>
  <c r="S2109" i="53" s="1"/>
  <c r="R2110" i="53"/>
  <c r="R2109" i="53" s="1"/>
  <c r="S2107" i="53"/>
  <c r="R2107" i="53"/>
  <c r="S2105" i="53"/>
  <c r="R2105" i="53"/>
  <c r="S2102" i="53"/>
  <c r="S2101" i="53" s="1"/>
  <c r="R2102" i="53"/>
  <c r="R2101" i="53" s="1"/>
  <c r="S2100" i="53"/>
  <c r="S2099" i="53" s="1"/>
  <c r="S2098" i="53" s="1"/>
  <c r="R2099" i="53"/>
  <c r="R2098" i="53" s="1"/>
  <c r="S2097" i="53"/>
  <c r="S2096" i="53"/>
  <c r="S2095" i="53"/>
  <c r="S2094" i="53"/>
  <c r="R2093" i="53"/>
  <c r="R2092" i="53" s="1"/>
  <c r="S2091" i="53"/>
  <c r="S2090" i="53"/>
  <c r="R2089" i="53"/>
  <c r="R2088" i="53" s="1"/>
  <c r="S2087" i="53"/>
  <c r="S2086" i="53" s="1"/>
  <c r="S2085" i="53" s="1"/>
  <c r="R2086" i="53"/>
  <c r="R2085" i="53" s="1"/>
  <c r="S2084" i="53"/>
  <c r="S2083" i="53"/>
  <c r="R2082" i="53"/>
  <c r="R2081" i="53" s="1"/>
  <c r="S2080" i="53"/>
  <c r="S2079" i="53"/>
  <c r="S2078" i="53"/>
  <c r="S2077" i="53"/>
  <c r="S2076" i="53"/>
  <c r="S2075" i="53"/>
  <c r="S2074" i="53"/>
  <c r="R2073" i="53"/>
  <c r="S2072" i="53"/>
  <c r="S2071" i="53" s="1"/>
  <c r="R2071" i="53"/>
  <c r="S2070" i="53"/>
  <c r="S2069" i="53"/>
  <c r="S2068" i="53"/>
  <c r="S2067" i="53"/>
  <c r="S2066" i="53"/>
  <c r="S2065" i="53"/>
  <c r="S2064" i="53"/>
  <c r="S2063" i="53"/>
  <c r="R2062" i="53"/>
  <c r="S2061" i="53"/>
  <c r="S2060" i="53"/>
  <c r="S2059" i="53"/>
  <c r="S2058" i="53"/>
  <c r="S2057" i="53"/>
  <c r="R2056" i="53"/>
  <c r="S2055" i="53"/>
  <c r="S2054" i="53"/>
  <c r="S2053" i="53"/>
  <c r="S2052" i="53"/>
  <c r="R2051" i="53"/>
  <c r="S2049" i="53"/>
  <c r="S2048" i="53" s="1"/>
  <c r="R2048" i="53"/>
  <c r="S2047" i="53"/>
  <c r="S2046" i="53" s="1"/>
  <c r="R2046" i="53"/>
  <c r="S2045" i="53"/>
  <c r="S2044" i="53"/>
  <c r="R2043" i="53"/>
  <c r="S2038" i="53"/>
  <c r="S2037" i="53" s="1"/>
  <c r="S2036" i="53" s="1"/>
  <c r="R2037" i="53"/>
  <c r="R2036" i="53" s="1"/>
  <c r="S2035" i="53"/>
  <c r="S2034" i="53"/>
  <c r="R2033" i="53"/>
  <c r="R2032" i="53" s="1"/>
  <c r="S2030" i="53"/>
  <c r="S2028" i="53"/>
  <c r="R2027" i="53"/>
  <c r="S2026" i="53"/>
  <c r="S2025" i="53"/>
  <c r="S2024" i="53"/>
  <c r="R2023" i="53"/>
  <c r="S2018" i="53"/>
  <c r="S2017" i="53" s="1"/>
  <c r="R2017" i="53"/>
  <c r="S2016" i="53"/>
  <c r="S2015" i="53" s="1"/>
  <c r="R2015" i="53"/>
  <c r="S2012" i="53"/>
  <c r="S2011" i="53" s="1"/>
  <c r="R2011" i="53"/>
  <c r="S2010" i="53"/>
  <c r="S2009" i="53" s="1"/>
  <c r="R2009" i="53"/>
  <c r="S2007" i="53"/>
  <c r="S2006" i="53"/>
  <c r="R2005" i="53"/>
  <c r="R2004" i="53" s="1"/>
  <c r="S2003" i="53"/>
  <c r="S2002" i="53"/>
  <c r="S2001" i="53"/>
  <c r="S2000" i="53"/>
  <c r="S1999" i="53"/>
  <c r="S1998" i="53"/>
  <c r="S1997" i="53"/>
  <c r="R1996" i="53"/>
  <c r="S1995" i="53"/>
  <c r="S1994" i="53" s="1"/>
  <c r="R1994" i="53"/>
  <c r="S1993" i="53"/>
  <c r="S1992" i="53"/>
  <c r="S1991" i="53"/>
  <c r="S1990" i="53"/>
  <c r="S1989" i="53"/>
  <c r="S1988" i="53"/>
  <c r="S1987" i="53"/>
  <c r="S1986" i="53"/>
  <c r="R1985" i="53"/>
  <c r="S1984" i="53"/>
  <c r="S1983" i="53"/>
  <c r="S1982" i="53"/>
  <c r="S1981" i="53"/>
  <c r="R1980" i="53"/>
  <c r="S1979" i="53"/>
  <c r="S1978" i="53"/>
  <c r="S1977" i="53"/>
  <c r="S1976" i="53"/>
  <c r="R1975" i="53"/>
  <c r="S1973" i="53"/>
  <c r="S1972" i="53" s="1"/>
  <c r="R1972" i="53"/>
  <c r="S1971" i="53"/>
  <c r="S1970" i="53" s="1"/>
  <c r="R1970" i="53"/>
  <c r="S1969" i="53"/>
  <c r="S1968" i="53" s="1"/>
  <c r="R1968" i="53"/>
  <c r="S1963" i="53"/>
  <c r="R1963" i="53"/>
  <c r="S1961" i="53"/>
  <c r="R1961" i="53"/>
  <c r="S1958" i="53"/>
  <c r="R1958" i="53"/>
  <c r="S1953" i="53"/>
  <c r="R1953" i="53"/>
  <c r="S1949" i="53"/>
  <c r="S1948" i="53" s="1"/>
  <c r="R1949" i="53"/>
  <c r="R1948" i="53" s="1"/>
  <c r="S1945" i="53"/>
  <c r="R1945" i="53"/>
  <c r="S1943" i="53"/>
  <c r="R1943" i="53"/>
  <c r="S1941" i="53"/>
  <c r="R1941" i="53"/>
  <c r="S1938" i="53"/>
  <c r="S1937" i="53" s="1"/>
  <c r="R1938" i="53"/>
  <c r="R1937" i="53" s="1"/>
  <c r="S1932" i="53"/>
  <c r="S1931" i="53" s="1"/>
  <c r="R1932" i="53"/>
  <c r="R1931" i="53" s="1"/>
  <c r="S1928" i="53"/>
  <c r="S1927" i="53" s="1"/>
  <c r="R1928" i="53"/>
  <c r="R1927" i="53" s="1"/>
  <c r="S1925" i="53"/>
  <c r="R1925" i="53"/>
  <c r="S1916" i="53"/>
  <c r="R1916" i="53"/>
  <c r="S1913" i="53"/>
  <c r="R1913" i="53"/>
  <c r="S1909" i="53"/>
  <c r="R1909" i="53"/>
  <c r="S1906" i="53"/>
  <c r="R1906" i="53"/>
  <c r="S1904" i="53"/>
  <c r="R1904" i="53"/>
  <c r="S1901" i="53"/>
  <c r="R1901" i="53"/>
  <c r="S1879" i="53"/>
  <c r="R1879" i="53"/>
  <c r="S1871" i="53"/>
  <c r="S1870" i="53" s="1"/>
  <c r="R1871" i="53"/>
  <c r="R1870" i="53" s="1"/>
  <c r="S1866" i="53"/>
  <c r="R1866" i="53"/>
  <c r="S1838" i="53"/>
  <c r="S1837" i="53" s="1"/>
  <c r="R1837" i="53"/>
  <c r="S1836" i="53"/>
  <c r="S1835" i="53" s="1"/>
  <c r="R1835" i="53"/>
  <c r="S1833" i="53"/>
  <c r="S1832" i="53" s="1"/>
  <c r="R1832" i="53"/>
  <c r="S1831" i="53"/>
  <c r="S1830" i="53"/>
  <c r="S1829" i="53"/>
  <c r="S1828" i="53"/>
  <c r="R1827" i="53"/>
  <c r="S1825" i="53"/>
  <c r="S1824" i="53"/>
  <c r="R1823" i="53"/>
  <c r="R1822" i="53" s="1"/>
  <c r="S1821" i="53"/>
  <c r="S1820" i="53"/>
  <c r="S1817" i="53"/>
  <c r="S1816" i="53" s="1"/>
  <c r="R1816" i="53"/>
  <c r="S1815" i="53"/>
  <c r="S1814" i="53" s="1"/>
  <c r="R1814" i="53"/>
  <c r="S1812" i="53"/>
  <c r="S1811" i="53" s="1"/>
  <c r="S1810" i="53" s="1"/>
  <c r="R1811" i="53"/>
  <c r="R1810" i="53" s="1"/>
  <c r="S1809" i="53"/>
  <c r="S1808" i="53"/>
  <c r="S1807" i="53"/>
  <c r="S1806" i="53"/>
  <c r="R1805" i="53"/>
  <c r="R1804" i="53" s="1"/>
  <c r="S1803" i="53"/>
  <c r="S1802" i="53"/>
  <c r="R1799" i="53"/>
  <c r="S1798" i="53"/>
  <c r="S1797" i="53" s="1"/>
  <c r="R1797" i="53"/>
  <c r="S1796" i="53"/>
  <c r="S1795" i="53"/>
  <c r="S1794" i="53"/>
  <c r="S1793" i="53"/>
  <c r="S1792" i="53"/>
  <c r="S1791" i="53"/>
  <c r="S1790" i="53"/>
  <c r="S1789" i="53"/>
  <c r="R1788" i="53"/>
  <c r="S1787" i="53"/>
  <c r="S1786" i="53"/>
  <c r="R1785" i="53"/>
  <c r="S1784" i="53"/>
  <c r="S1783" i="53"/>
  <c r="S1782" i="53"/>
  <c r="R1781" i="53"/>
  <c r="S1779" i="53"/>
  <c r="S1778" i="53" s="1"/>
  <c r="R1778" i="53"/>
  <c r="S1777" i="53"/>
  <c r="S1776" i="53" s="1"/>
  <c r="R1776" i="53"/>
  <c r="S1775" i="53"/>
  <c r="S1774" i="53"/>
  <c r="R1773" i="53"/>
  <c r="S1771" i="53"/>
  <c r="S1770" i="53" s="1"/>
  <c r="R1770" i="53"/>
  <c r="S1769" i="53"/>
  <c r="S1768" i="53"/>
  <c r="S1767" i="53"/>
  <c r="S1766" i="53"/>
  <c r="S1765" i="53"/>
  <c r="S1764" i="53"/>
  <c r="S1763" i="53"/>
  <c r="S1762" i="53"/>
  <c r="R1761" i="53"/>
  <c r="S1760" i="53"/>
  <c r="S1759" i="53"/>
  <c r="R1758" i="53"/>
  <c r="S1757" i="53"/>
  <c r="S1756" i="53"/>
  <c r="R1755" i="53"/>
  <c r="S1750" i="53"/>
  <c r="S1749" i="53" s="1"/>
  <c r="R1750" i="53"/>
  <c r="R1749" i="53" s="1"/>
  <c r="S1743" i="53"/>
  <c r="R1743" i="53"/>
  <c r="S1740" i="53"/>
  <c r="S1739" i="53" s="1"/>
  <c r="R1740" i="53"/>
  <c r="R1739" i="53" s="1"/>
  <c r="S1733" i="53"/>
  <c r="S1732" i="53" s="1"/>
  <c r="R1733" i="53"/>
  <c r="R1732" i="53" s="1"/>
  <c r="S1728" i="53"/>
  <c r="S1727" i="53"/>
  <c r="R1726" i="53"/>
  <c r="R1725" i="53" s="1"/>
  <c r="S1724" i="53"/>
  <c r="S1723" i="53"/>
  <c r="R1722" i="53"/>
  <c r="R1721" i="53" s="1"/>
  <c r="S1720" i="53"/>
  <c r="S1719" i="53"/>
  <c r="R1718" i="53"/>
  <c r="R1717" i="53" s="1"/>
  <c r="S1716" i="53"/>
  <c r="S1715" i="53" s="1"/>
  <c r="R1715" i="53"/>
  <c r="S1714" i="53"/>
  <c r="S1713" i="53"/>
  <c r="S1712" i="53"/>
  <c r="R1711" i="53"/>
  <c r="S1709" i="53"/>
  <c r="S1708" i="53" s="1"/>
  <c r="R1708" i="53"/>
  <c r="S1707" i="53"/>
  <c r="S1706" i="53" s="1"/>
  <c r="R1706" i="53"/>
  <c r="S1705" i="53"/>
  <c r="S1704" i="53"/>
  <c r="R1703" i="53"/>
  <c r="S1689" i="53"/>
  <c r="R1689" i="53"/>
  <c r="S1687" i="53"/>
  <c r="S1684" i="53" s="1"/>
  <c r="R1687" i="53"/>
  <c r="R1684" i="53" s="1"/>
  <c r="S1675" i="53"/>
  <c r="R1675" i="53"/>
  <c r="S1668" i="53"/>
  <c r="R1668" i="53"/>
  <c r="S1659" i="53"/>
  <c r="S1658" i="53" s="1"/>
  <c r="R1658" i="53"/>
  <c r="S1657" i="53"/>
  <c r="S1656" i="53" s="1"/>
  <c r="R1656" i="53"/>
  <c r="S1651" i="53"/>
  <c r="S1650" i="53" s="1"/>
  <c r="R1651" i="53"/>
  <c r="R1650" i="53" s="1"/>
  <c r="S1648" i="53"/>
  <c r="R1648" i="53"/>
  <c r="S1646" i="53"/>
  <c r="R1646" i="53"/>
  <c r="S1638" i="53"/>
  <c r="R1638" i="53"/>
  <c r="S1636" i="53"/>
  <c r="R1636" i="53"/>
  <c r="S1632" i="53"/>
  <c r="R1632" i="53"/>
  <c r="S1629" i="53"/>
  <c r="R1629" i="53"/>
  <c r="S1627" i="53"/>
  <c r="R1627" i="53"/>
  <c r="S1624" i="53"/>
  <c r="R1624" i="53"/>
  <c r="S1620" i="53"/>
  <c r="S1619" i="53" s="1"/>
  <c r="R1620" i="53"/>
  <c r="R1619" i="53" s="1"/>
  <c r="S1617" i="53"/>
  <c r="R1617" i="53"/>
  <c r="S1609" i="53"/>
  <c r="R1609" i="53"/>
  <c r="S1607" i="53"/>
  <c r="R1607" i="53"/>
  <c r="S1603" i="53"/>
  <c r="R1603" i="53"/>
  <c r="S1601" i="53"/>
  <c r="S1600" i="53"/>
  <c r="R1599" i="53"/>
  <c r="R1598" i="53" s="1"/>
  <c r="S1597" i="53"/>
  <c r="S1596" i="53" s="1"/>
  <c r="R1596" i="53"/>
  <c r="S1595" i="53"/>
  <c r="S1594" i="53" s="1"/>
  <c r="R1594" i="53"/>
  <c r="S1593" i="53"/>
  <c r="S1592" i="53"/>
  <c r="S1591" i="53"/>
  <c r="S1590" i="53"/>
  <c r="S1589" i="53"/>
  <c r="S1588" i="53"/>
  <c r="S1587" i="53"/>
  <c r="R1586" i="53"/>
  <c r="S1585" i="53"/>
  <c r="S1584" i="53" s="1"/>
  <c r="R1584" i="53"/>
  <c r="S1583" i="53"/>
  <c r="S1582" i="53"/>
  <c r="S1581" i="53"/>
  <c r="R1580" i="53"/>
  <c r="S1578" i="53"/>
  <c r="S1577" i="53" s="1"/>
  <c r="R1577" i="53"/>
  <c r="S1576" i="53"/>
  <c r="S1575" i="53" s="1"/>
  <c r="R1575" i="53"/>
  <c r="S1574" i="53"/>
  <c r="S1573" i="53"/>
  <c r="R1572" i="53"/>
  <c r="S1568" i="53"/>
  <c r="S1567" i="53" s="1"/>
  <c r="R1568" i="53"/>
  <c r="R1567" i="53" s="1"/>
  <c r="S1564" i="53"/>
  <c r="S1563" i="53" s="1"/>
  <c r="R1564" i="53"/>
  <c r="R1563" i="53" s="1"/>
  <c r="S1561" i="53"/>
  <c r="S1560" i="53" s="1"/>
  <c r="R1561" i="53"/>
  <c r="R1560" i="53" s="1"/>
  <c r="S1559" i="53"/>
  <c r="S1558" i="53" s="1"/>
  <c r="S1557" i="53" s="1"/>
  <c r="R1558" i="53"/>
  <c r="R1557" i="53" s="1"/>
  <c r="S1556" i="53"/>
  <c r="S1555" i="53" s="1"/>
  <c r="S1554" i="53" s="1"/>
  <c r="R1555" i="53"/>
  <c r="R1554" i="53" s="1"/>
  <c r="S1550" i="53"/>
  <c r="S1549" i="53" s="1"/>
  <c r="R1550" i="53"/>
  <c r="R1549" i="53" s="1"/>
  <c r="S1547" i="53"/>
  <c r="R1547" i="53"/>
  <c r="S1545" i="53"/>
  <c r="R1545" i="53"/>
  <c r="S1543" i="53"/>
  <c r="R1543" i="53"/>
  <c r="S1541" i="53"/>
  <c r="R1541" i="53"/>
  <c r="S1537" i="53"/>
  <c r="R1537" i="53"/>
  <c r="S1535" i="53"/>
  <c r="R1535" i="53"/>
  <c r="S1533" i="53"/>
  <c r="R1533" i="53"/>
  <c r="S1527" i="53"/>
  <c r="S1526" i="53" s="1"/>
  <c r="R1527" i="53"/>
  <c r="R1526" i="53" s="1"/>
  <c r="S1523" i="53"/>
  <c r="S1522" i="53" s="1"/>
  <c r="R1523" i="53"/>
  <c r="R1522" i="53" s="1"/>
  <c r="S1518" i="53"/>
  <c r="S1517" i="53" s="1"/>
  <c r="R1518" i="53"/>
  <c r="R1517" i="53" s="1"/>
  <c r="S1515" i="53"/>
  <c r="R1515" i="53"/>
  <c r="S1513" i="53"/>
  <c r="R1513" i="53"/>
  <c r="S1511" i="53"/>
  <c r="S1510" i="53" s="1"/>
  <c r="R1510" i="53"/>
  <c r="S1509" i="53"/>
  <c r="S1508" i="53" s="1"/>
  <c r="R1508" i="53"/>
  <c r="S1507" i="53"/>
  <c r="S1506" i="53" s="1"/>
  <c r="R1506" i="53"/>
  <c r="S1505" i="53"/>
  <c r="S1504" i="53" s="1"/>
  <c r="R1504" i="53"/>
  <c r="S1502" i="53"/>
  <c r="S1500" i="53" s="1"/>
  <c r="S1499" i="53"/>
  <c r="S1498" i="53" s="1"/>
  <c r="R1498" i="53"/>
  <c r="S1497" i="53"/>
  <c r="S1496" i="53" s="1"/>
  <c r="R1496" i="53"/>
  <c r="S1494" i="53"/>
  <c r="S1493" i="53"/>
  <c r="S1492" i="53"/>
  <c r="S1491" i="53"/>
  <c r="R1490" i="53"/>
  <c r="R1489" i="53" s="1"/>
  <c r="S1488" i="53"/>
  <c r="S1487" i="53" s="1"/>
  <c r="S1486" i="53" s="1"/>
  <c r="R1487" i="53"/>
  <c r="R1486" i="53" s="1"/>
  <c r="S1485" i="53"/>
  <c r="S1484" i="53"/>
  <c r="S1483" i="53"/>
  <c r="R1482" i="53"/>
  <c r="R1481" i="53" s="1"/>
  <c r="S1480" i="53"/>
  <c r="S1479" i="53" s="1"/>
  <c r="R1479" i="53"/>
  <c r="S1478" i="53"/>
  <c r="S1477" i="53" s="1"/>
  <c r="R1477" i="53"/>
  <c r="S1475" i="53"/>
  <c r="S1474" i="53" s="1"/>
  <c r="R1474" i="53"/>
  <c r="S1473" i="53"/>
  <c r="S1472" i="53" s="1"/>
  <c r="R1472" i="53"/>
  <c r="S1470" i="53"/>
  <c r="S1469" i="53" s="1"/>
  <c r="S1468" i="53" s="1"/>
  <c r="R1469" i="53"/>
  <c r="R1468" i="53" s="1"/>
  <c r="S1464" i="53"/>
  <c r="S1463" i="53" s="1"/>
  <c r="S1462" i="53" s="1"/>
  <c r="S1461" i="53" s="1"/>
  <c r="R1463" i="53"/>
  <c r="R1462" i="53" s="1"/>
  <c r="R1461" i="53" s="1"/>
  <c r="S1460" i="53"/>
  <c r="S1459" i="53" s="1"/>
  <c r="R1459" i="53"/>
  <c r="S1458" i="53"/>
  <c r="S1457" i="53"/>
  <c r="R1456" i="53"/>
  <c r="S1453" i="53"/>
  <c r="S1452" i="53" s="1"/>
  <c r="S1451" i="53" s="1"/>
  <c r="R1452" i="53"/>
  <c r="R1451" i="53" s="1"/>
  <c r="S1450" i="53"/>
  <c r="S1449" i="53" s="1"/>
  <c r="R1449" i="53"/>
  <c r="S1448" i="53"/>
  <c r="S1447" i="53" s="1"/>
  <c r="R1447" i="53"/>
  <c r="S1444" i="53"/>
  <c r="S1443" i="53" s="1"/>
  <c r="S1442" i="53" s="1"/>
  <c r="S1441" i="53" s="1"/>
  <c r="R1443" i="53"/>
  <c r="R1442" i="53" s="1"/>
  <c r="R1441" i="53" s="1"/>
  <c r="S1440" i="53"/>
  <c r="S1439" i="53" s="1"/>
  <c r="S1438" i="53" s="1"/>
  <c r="S1437" i="53" s="1"/>
  <c r="R1439" i="53"/>
  <c r="R1438" i="53" s="1"/>
  <c r="R1437" i="53" s="1"/>
  <c r="S1436" i="53"/>
  <c r="S1435" i="53" s="1"/>
  <c r="R1435" i="53"/>
  <c r="S1434" i="53"/>
  <c r="S1433" i="53" s="1"/>
  <c r="R1433" i="53"/>
  <c r="S1427" i="53"/>
  <c r="S1426" i="53" s="1"/>
  <c r="S1425" i="53" s="1"/>
  <c r="R1426" i="53"/>
  <c r="R1425" i="53" s="1"/>
  <c r="S1424" i="53"/>
  <c r="S1423" i="53" s="1"/>
  <c r="S1422" i="53" s="1"/>
  <c r="R1423" i="53"/>
  <c r="R1422" i="53" s="1"/>
  <c r="S1421" i="53"/>
  <c r="S1420" i="53" s="1"/>
  <c r="S1419" i="53" s="1"/>
  <c r="S1418" i="53" s="1"/>
  <c r="R1420" i="53"/>
  <c r="R1419" i="53" s="1"/>
  <c r="R1418" i="53" s="1"/>
  <c r="S1417" i="53"/>
  <c r="S1416" i="53" s="1"/>
  <c r="R1416" i="53"/>
  <c r="S1415" i="53"/>
  <c r="S1414" i="53" s="1"/>
  <c r="R1414" i="53"/>
  <c r="S1411" i="53"/>
  <c r="S1410" i="53"/>
  <c r="R1409" i="53"/>
  <c r="S1408" i="53"/>
  <c r="S1407" i="53"/>
  <c r="R1406" i="53"/>
  <c r="S1401" i="53"/>
  <c r="S1400" i="53" s="1"/>
  <c r="R1401" i="53"/>
  <c r="R1400" i="53" s="1"/>
  <c r="S1398" i="53"/>
  <c r="S1397" i="53" s="1"/>
  <c r="R1398" i="53"/>
  <c r="R1397" i="53" s="1"/>
  <c r="S1395" i="53"/>
  <c r="R1395" i="53"/>
  <c r="S1392" i="53"/>
  <c r="R1392" i="53"/>
  <c r="S1390" i="53"/>
  <c r="R1390" i="53"/>
  <c r="S1388" i="53"/>
  <c r="R1388" i="53"/>
  <c r="S1385" i="53"/>
  <c r="R1385" i="53"/>
  <c r="S1383" i="53"/>
  <c r="R1383" i="53"/>
  <c r="S1380" i="53"/>
  <c r="S1379" i="53" s="1"/>
  <c r="R1380" i="53"/>
  <c r="R1379" i="53" s="1"/>
  <c r="S1377" i="53"/>
  <c r="S1376" i="53" s="1"/>
  <c r="R1377" i="53"/>
  <c r="R1376" i="53" s="1"/>
  <c r="S1374" i="53"/>
  <c r="R1374" i="53"/>
  <c r="S1371" i="53"/>
  <c r="R1371" i="53"/>
  <c r="S1369" i="53"/>
  <c r="R1369" i="53"/>
  <c r="S1367" i="53"/>
  <c r="R1367" i="53"/>
  <c r="S1364" i="53"/>
  <c r="R1364" i="53"/>
  <c r="S1362" i="53"/>
  <c r="R1362" i="53"/>
  <c r="S1360" i="53"/>
  <c r="S1359" i="53" s="1"/>
  <c r="S1358" i="53" s="1"/>
  <c r="R1359" i="53"/>
  <c r="R1358" i="53" s="1"/>
  <c r="S1357" i="53"/>
  <c r="S1356" i="53" s="1"/>
  <c r="S1355" i="53" s="1"/>
  <c r="R1356" i="53"/>
  <c r="R1355" i="53" s="1"/>
  <c r="S1354" i="53"/>
  <c r="S1353" i="53" s="1"/>
  <c r="R1353" i="53"/>
  <c r="S1352" i="53"/>
  <c r="S1351" i="53"/>
  <c r="R1350" i="53"/>
  <c r="S1349" i="53"/>
  <c r="S1348" i="53" s="1"/>
  <c r="R1348" i="53"/>
  <c r="S1347" i="53"/>
  <c r="S1346" i="53" s="1"/>
  <c r="R1346" i="53"/>
  <c r="S1344" i="53"/>
  <c r="S1343" i="53" s="1"/>
  <c r="R1343" i="53"/>
  <c r="S1342" i="53"/>
  <c r="S1341" i="53" s="1"/>
  <c r="R1341" i="53"/>
  <c r="S1338" i="53"/>
  <c r="S1337" i="53" s="1"/>
  <c r="S1336" i="53" s="1"/>
  <c r="S1335" i="53" s="1"/>
  <c r="R1337" i="53"/>
  <c r="R1336" i="53" s="1"/>
  <c r="R1335" i="53" s="1"/>
  <c r="S1334" i="53"/>
  <c r="S1333" i="53" s="1"/>
  <c r="R1333" i="53"/>
  <c r="S1332" i="53"/>
  <c r="S1331" i="53" s="1"/>
  <c r="R1331" i="53"/>
  <c r="S1328" i="53"/>
  <c r="S1327" i="53" s="1"/>
  <c r="R1327" i="53"/>
  <c r="S1326" i="53"/>
  <c r="S1325" i="53" s="1"/>
  <c r="R1325" i="53"/>
  <c r="S1322" i="53"/>
  <c r="S1321" i="53" s="1"/>
  <c r="R1321" i="53"/>
  <c r="S1320" i="53"/>
  <c r="S1319" i="53" s="1"/>
  <c r="R1319" i="53"/>
  <c r="S1316" i="53"/>
  <c r="S1315" i="53" s="1"/>
  <c r="S1314" i="53" s="1"/>
  <c r="S1313" i="53" s="1"/>
  <c r="R1315" i="53"/>
  <c r="R1314" i="53" s="1"/>
  <c r="R1313" i="53" s="1"/>
  <c r="S1312" i="53"/>
  <c r="S1311" i="53" s="1"/>
  <c r="S1310" i="53" s="1"/>
  <c r="R1311" i="53"/>
  <c r="R1310" i="53" s="1"/>
  <c r="S1309" i="53"/>
  <c r="S1308" i="53"/>
  <c r="R1307" i="53"/>
  <c r="R1306" i="53" s="1"/>
  <c r="S1305" i="53"/>
  <c r="S1304" i="53"/>
  <c r="R1303" i="53"/>
  <c r="S1302" i="53"/>
  <c r="S1301" i="53"/>
  <c r="S1300" i="53"/>
  <c r="R1299" i="53"/>
  <c r="S1298" i="53"/>
  <c r="S1297" i="53"/>
  <c r="R1296" i="53"/>
  <c r="S1289" i="53"/>
  <c r="S1288" i="53" s="1"/>
  <c r="S1287" i="53" s="1"/>
  <c r="R1288" i="53"/>
  <c r="R1287" i="53" s="1"/>
  <c r="S1286" i="53"/>
  <c r="S1285" i="53" s="1"/>
  <c r="S1284" i="53" s="1"/>
  <c r="R1285" i="53"/>
  <c r="R1284" i="53" s="1"/>
  <c r="S1267" i="53"/>
  <c r="S1266" i="53" s="1"/>
  <c r="S1265" i="53" s="1"/>
  <c r="S1264" i="53" s="1"/>
  <c r="R1266" i="53"/>
  <c r="R1265" i="53" s="1"/>
  <c r="R1264" i="53" s="1"/>
  <c r="S1263" i="53"/>
  <c r="S1262" i="53" s="1"/>
  <c r="S1261" i="53" s="1"/>
  <c r="S1260" i="53" s="1"/>
  <c r="R1262" i="53"/>
  <c r="R1261" i="53" s="1"/>
  <c r="R1260" i="53" s="1"/>
  <c r="S1259" i="53"/>
  <c r="S1258" i="53"/>
  <c r="R1257" i="53"/>
  <c r="R1256" i="53" s="1"/>
  <c r="R1255" i="53" s="1"/>
  <c r="S1254" i="53"/>
  <c r="S1253" i="53"/>
  <c r="R1252" i="53"/>
  <c r="R1251" i="53" s="1"/>
  <c r="S1250" i="53"/>
  <c r="S1249" i="53"/>
  <c r="R1248" i="53"/>
  <c r="R1247" i="53" s="1"/>
  <c r="S1245" i="53"/>
  <c r="S1244" i="53" s="1"/>
  <c r="S1243" i="53" s="1"/>
  <c r="S1242" i="53" s="1"/>
  <c r="R1244" i="53"/>
  <c r="R1243" i="53" s="1"/>
  <c r="R1242" i="53" s="1"/>
  <c r="S1241" i="53"/>
  <c r="S1240" i="53" s="1"/>
  <c r="S1239" i="53" s="1"/>
  <c r="S1238" i="53" s="1"/>
  <c r="R1240" i="53"/>
  <c r="R1239" i="53" s="1"/>
  <c r="R1238" i="53" s="1"/>
  <c r="S1237" i="53"/>
  <c r="S1236" i="53"/>
  <c r="R1235" i="53"/>
  <c r="R1234" i="53" s="1"/>
  <c r="R1233" i="53" s="1"/>
  <c r="S1144" i="53"/>
  <c r="R1144" i="53"/>
  <c r="S1141" i="53"/>
  <c r="R1141" i="53"/>
  <c r="S1132" i="53"/>
  <c r="R1132" i="53"/>
  <c r="S1130" i="53"/>
  <c r="R1130" i="53"/>
  <c r="S1128" i="53"/>
  <c r="R1128" i="53"/>
  <c r="S1126" i="53"/>
  <c r="R1126" i="53"/>
  <c r="S1124" i="53"/>
  <c r="S1123" i="53"/>
  <c r="S1122" i="53"/>
  <c r="S1121" i="53"/>
  <c r="R1120" i="53"/>
  <c r="R1119" i="53" s="1"/>
  <c r="S1115" i="53"/>
  <c r="S1114" i="53"/>
  <c r="S1113" i="53"/>
  <c r="S1112" i="53"/>
  <c r="R1111" i="53"/>
  <c r="S1110" i="53"/>
  <c r="S1109" i="53"/>
  <c r="R1108" i="53"/>
  <c r="S1105" i="53"/>
  <c r="S1104" i="53" s="1"/>
  <c r="S1103" i="53" s="1"/>
  <c r="S1102" i="53" s="1"/>
  <c r="R1104" i="53"/>
  <c r="R1103" i="53" s="1"/>
  <c r="R1102" i="53" s="1"/>
  <c r="S1101" i="53"/>
  <c r="S1100" i="53"/>
  <c r="R1099" i="53"/>
  <c r="S1098" i="53"/>
  <c r="S1097" i="53" s="1"/>
  <c r="R1097" i="53"/>
  <c r="S1094" i="53"/>
  <c r="S1093" i="53"/>
  <c r="R1092" i="53"/>
  <c r="R1091" i="53" s="1"/>
  <c r="S1090" i="53"/>
  <c r="S1089" i="53" s="1"/>
  <c r="S1088" i="53" s="1"/>
  <c r="R1089" i="53"/>
  <c r="R1088" i="53" s="1"/>
  <c r="S1086" i="53"/>
  <c r="S1085" i="53" s="1"/>
  <c r="S1084" i="53" s="1"/>
  <c r="S1083" i="53" s="1"/>
  <c r="R1085" i="53"/>
  <c r="R1084" i="53" s="1"/>
  <c r="R1083" i="53" s="1"/>
  <c r="S1082" i="53"/>
  <c r="S1081" i="53" s="1"/>
  <c r="S1080" i="53" s="1"/>
  <c r="R1081" i="53"/>
  <c r="R1080" i="53" s="1"/>
  <c r="S1079" i="53"/>
  <c r="S1078" i="53" s="1"/>
  <c r="R1078" i="53"/>
  <c r="S1077" i="53"/>
  <c r="S1076" i="53"/>
  <c r="R1075" i="53"/>
  <c r="S1070" i="53"/>
  <c r="S1069" i="53" s="1"/>
  <c r="R1070" i="53"/>
  <c r="R1069" i="53" s="1"/>
  <c r="S1067" i="53"/>
  <c r="S1066" i="53" s="1"/>
  <c r="R1067" i="53"/>
  <c r="R1066" i="53" s="1"/>
  <c r="S1064" i="53"/>
  <c r="R1064" i="53"/>
  <c r="S1062" i="53"/>
  <c r="R1062" i="53"/>
  <c r="S1058" i="53"/>
  <c r="S1057" i="53" s="1"/>
  <c r="R1058" i="53"/>
  <c r="R1057" i="53" s="1"/>
  <c r="S1055" i="53"/>
  <c r="S1054" i="53" s="1"/>
  <c r="R1055" i="53"/>
  <c r="R1054" i="53" s="1"/>
  <c r="S1052" i="53"/>
  <c r="R1052" i="53"/>
  <c r="S1050" i="53"/>
  <c r="R1050" i="53"/>
  <c r="S1048" i="53"/>
  <c r="S1047" i="53" s="1"/>
  <c r="S1046" i="53" s="1"/>
  <c r="R1047" i="53"/>
  <c r="R1046" i="53" s="1"/>
  <c r="S1045" i="53"/>
  <c r="S1044" i="53" s="1"/>
  <c r="R1044" i="53"/>
  <c r="S1043" i="53"/>
  <c r="S1042" i="53" s="1"/>
  <c r="R1042" i="53"/>
  <c r="S1040" i="53"/>
  <c r="S1039" i="53" s="1"/>
  <c r="S1038" i="53" s="1"/>
  <c r="R1039" i="53"/>
  <c r="R1038" i="53" s="1"/>
  <c r="S1035" i="53"/>
  <c r="R1035" i="53"/>
  <c r="S1029" i="53"/>
  <c r="R1029" i="53"/>
  <c r="S1027" i="53"/>
  <c r="R1027" i="53"/>
  <c r="S1024" i="53"/>
  <c r="R1024" i="53"/>
  <c r="S1022" i="53"/>
  <c r="R1022" i="53"/>
  <c r="S1019" i="53"/>
  <c r="R1019" i="53"/>
  <c r="S1017" i="53"/>
  <c r="R1017" i="53"/>
  <c r="S1015" i="53"/>
  <c r="S1014" i="53" s="1"/>
  <c r="R1014" i="53"/>
  <c r="S1012" i="53"/>
  <c r="S1011" i="53" s="1"/>
  <c r="S1009" i="53"/>
  <c r="S1008" i="53" s="1"/>
  <c r="R1008" i="53"/>
  <c r="S1007" i="53"/>
  <c r="S1006" i="53" s="1"/>
  <c r="R1006" i="53"/>
  <c r="S996" i="53"/>
  <c r="S995" i="53" s="1"/>
  <c r="R996" i="53"/>
  <c r="R995" i="53" s="1"/>
  <c r="S993" i="53"/>
  <c r="S992" i="53" s="1"/>
  <c r="R993" i="53"/>
  <c r="R992" i="53" s="1"/>
  <c r="S990" i="53"/>
  <c r="R990" i="53"/>
  <c r="S988" i="53"/>
  <c r="R988" i="53"/>
  <c r="S986" i="53"/>
  <c r="S985" i="53" s="1"/>
  <c r="S984" i="53" s="1"/>
  <c r="R985" i="53"/>
  <c r="R984" i="53" s="1"/>
  <c r="S983" i="53"/>
  <c r="S982" i="53" s="1"/>
  <c r="R982" i="53"/>
  <c r="S981" i="53"/>
  <c r="S980" i="53" s="1"/>
  <c r="R980" i="53"/>
  <c r="S978" i="53"/>
  <c r="S977" i="53" s="1"/>
  <c r="S976" i="53" s="1"/>
  <c r="R977" i="53"/>
  <c r="R976" i="53" s="1"/>
  <c r="S974" i="53"/>
  <c r="S973" i="53" s="1"/>
  <c r="S972" i="53" s="1"/>
  <c r="S971" i="53" s="1"/>
  <c r="R973" i="53"/>
  <c r="R972" i="53" s="1"/>
  <c r="R971" i="53" s="1"/>
  <c r="S970" i="53"/>
  <c r="S969" i="53" s="1"/>
  <c r="S968" i="53" s="1"/>
  <c r="S967" i="53" s="1"/>
  <c r="R969" i="53"/>
  <c r="R968" i="53" s="1"/>
  <c r="R967" i="53" s="1"/>
  <c r="S966" i="53"/>
  <c r="S965" i="53" s="1"/>
  <c r="S964" i="53" s="1"/>
  <c r="S963" i="53" s="1"/>
  <c r="R965" i="53"/>
  <c r="R964" i="53" s="1"/>
  <c r="R963" i="53" s="1"/>
  <c r="S961" i="53"/>
  <c r="S960" i="53" s="1"/>
  <c r="R961" i="53"/>
  <c r="R960" i="53" s="1"/>
  <c r="S959" i="53"/>
  <c r="S958" i="53" s="1"/>
  <c r="S957" i="53" s="1"/>
  <c r="R958" i="53"/>
  <c r="R957" i="53" s="1"/>
  <c r="S956" i="53"/>
  <c r="S955" i="53" s="1"/>
  <c r="S954" i="53" s="1"/>
  <c r="R955" i="53"/>
  <c r="R954" i="53" s="1"/>
  <c r="S952" i="53"/>
  <c r="S951" i="53" s="1"/>
  <c r="S950" i="53" s="1"/>
  <c r="S949" i="53" s="1"/>
  <c r="R951" i="53"/>
  <c r="R950" i="53" s="1"/>
  <c r="R949" i="53" s="1"/>
  <c r="S948" i="53"/>
  <c r="S947" i="53" s="1"/>
  <c r="S946" i="53" s="1"/>
  <c r="S945" i="53" s="1"/>
  <c r="R947" i="53"/>
  <c r="R946" i="53" s="1"/>
  <c r="R945" i="53" s="1"/>
  <c r="S944" i="53"/>
  <c r="S943" i="53" s="1"/>
  <c r="S942" i="53" s="1"/>
  <c r="S941" i="53" s="1"/>
  <c r="R943" i="53"/>
  <c r="R942" i="53" s="1"/>
  <c r="R941" i="53" s="1"/>
  <c r="S937" i="53"/>
  <c r="R937" i="53"/>
  <c r="S935" i="53"/>
  <c r="R935" i="53"/>
  <c r="S933" i="53"/>
  <c r="S932" i="53" s="1"/>
  <c r="R932" i="53"/>
  <c r="S931" i="53"/>
  <c r="S930" i="53" s="1"/>
  <c r="R930" i="53"/>
  <c r="S927" i="53"/>
  <c r="S926" i="53" s="1"/>
  <c r="S925" i="53" s="1"/>
  <c r="S924" i="53" s="1"/>
  <c r="R926" i="53"/>
  <c r="R925" i="53" s="1"/>
  <c r="R924" i="53" s="1"/>
  <c r="S922" i="53"/>
  <c r="S921" i="53" s="1"/>
  <c r="R922" i="53"/>
  <c r="R921" i="53" s="1"/>
  <c r="S919" i="53"/>
  <c r="R919" i="53"/>
  <c r="S915" i="53"/>
  <c r="R915" i="53"/>
  <c r="S913" i="53"/>
  <c r="R913" i="53"/>
  <c r="S910" i="53"/>
  <c r="R910" i="53"/>
  <c r="S908" i="53"/>
  <c r="R908" i="53"/>
  <c r="S905" i="53"/>
  <c r="S904" i="53" s="1"/>
  <c r="R905" i="53"/>
  <c r="R904" i="53" s="1"/>
  <c r="S902" i="53"/>
  <c r="R902" i="53"/>
  <c r="S898" i="53"/>
  <c r="R898" i="53"/>
  <c r="S896" i="53"/>
  <c r="R896" i="53"/>
  <c r="S893" i="53"/>
  <c r="R893" i="53"/>
  <c r="S891" i="53"/>
  <c r="R891" i="53"/>
  <c r="S889" i="53"/>
  <c r="S888" i="53" s="1"/>
  <c r="S887" i="53" s="1"/>
  <c r="R888" i="53"/>
  <c r="R887" i="53" s="1"/>
  <c r="S886" i="53"/>
  <c r="S885" i="53" s="1"/>
  <c r="R885" i="53"/>
  <c r="S884" i="53"/>
  <c r="S883" i="53"/>
  <c r="S882" i="53"/>
  <c r="R881" i="53"/>
  <c r="S880" i="53"/>
  <c r="S879" i="53" s="1"/>
  <c r="R879" i="53"/>
  <c r="S877" i="53"/>
  <c r="S876" i="53" s="1"/>
  <c r="R876" i="53"/>
  <c r="S875" i="53"/>
  <c r="S874" i="53" s="1"/>
  <c r="R874" i="53"/>
  <c r="S870" i="53"/>
  <c r="S869" i="53" s="1"/>
  <c r="R870" i="53"/>
  <c r="R869" i="53" s="1"/>
  <c r="S867" i="53"/>
  <c r="S866" i="53" s="1"/>
  <c r="R867" i="53"/>
  <c r="R866" i="53" s="1"/>
  <c r="S864" i="53"/>
  <c r="S863" i="53" s="1"/>
  <c r="R864" i="53"/>
  <c r="R863" i="53" s="1"/>
  <c r="S861" i="53"/>
  <c r="S860" i="53" s="1"/>
  <c r="R861" i="53"/>
  <c r="R860" i="53" s="1"/>
  <c r="S859" i="53"/>
  <c r="S858" i="53" s="1"/>
  <c r="S857" i="53" s="1"/>
  <c r="R858" i="53"/>
  <c r="R857" i="53" s="1"/>
  <c r="S856" i="53"/>
  <c r="S855" i="53" s="1"/>
  <c r="S854" i="53" s="1"/>
  <c r="R855" i="53"/>
  <c r="R854" i="53" s="1"/>
  <c r="S852" i="53"/>
  <c r="S851" i="53" s="1"/>
  <c r="S850" i="53" s="1"/>
  <c r="R851" i="53"/>
  <c r="R850" i="53" s="1"/>
  <c r="S849" i="53"/>
  <c r="S848" i="53" s="1"/>
  <c r="S847" i="53" s="1"/>
  <c r="R848" i="53"/>
  <c r="R847" i="53" s="1"/>
  <c r="S845" i="53"/>
  <c r="S844" i="53" s="1"/>
  <c r="R844" i="53"/>
  <c r="S840" i="53"/>
  <c r="S839" i="53" s="1"/>
  <c r="R839" i="53"/>
  <c r="S837" i="53"/>
  <c r="S836" i="53"/>
  <c r="R835" i="53"/>
  <c r="R834" i="53" s="1"/>
  <c r="S833" i="53"/>
  <c r="S832" i="53" s="1"/>
  <c r="R832" i="53"/>
  <c r="S830" i="53"/>
  <c r="S829" i="53"/>
  <c r="S828" i="53"/>
  <c r="S827" i="53"/>
  <c r="S826" i="53"/>
  <c r="S824" i="53"/>
  <c r="S821" i="53" s="1"/>
  <c r="S818" i="53"/>
  <c r="S817" i="53" s="1"/>
  <c r="S816" i="53" s="1"/>
  <c r="S815" i="53" s="1"/>
  <c r="R817" i="53"/>
  <c r="R816" i="53" s="1"/>
  <c r="R815" i="53" s="1"/>
  <c r="S814" i="53"/>
  <c r="S813" i="53" s="1"/>
  <c r="S812" i="53" s="1"/>
  <c r="R813" i="53"/>
  <c r="R812" i="53" s="1"/>
  <c r="S811" i="53"/>
  <c r="S810" i="53" s="1"/>
  <c r="S809" i="53" s="1"/>
  <c r="R810" i="53"/>
  <c r="R809" i="53" s="1"/>
  <c r="S808" i="53"/>
  <c r="S807" i="53"/>
  <c r="R806" i="53"/>
  <c r="R805" i="53" s="1"/>
  <c r="S803" i="53"/>
  <c r="S802" i="53" s="1"/>
  <c r="R802" i="53"/>
  <c r="S801" i="53"/>
  <c r="S800" i="53" s="1"/>
  <c r="R800" i="53"/>
  <c r="S797" i="53"/>
  <c r="S796" i="53" s="1"/>
  <c r="S795" i="53" s="1"/>
  <c r="S794" i="53" s="1"/>
  <c r="R796" i="53"/>
  <c r="R795" i="53" s="1"/>
  <c r="R794" i="53" s="1"/>
  <c r="S793" i="53"/>
  <c r="S792" i="53" s="1"/>
  <c r="S791" i="53" s="1"/>
  <c r="R792" i="53"/>
  <c r="R791" i="53" s="1"/>
  <c r="S790" i="53"/>
  <c r="S789" i="53" s="1"/>
  <c r="S788" i="53" s="1"/>
  <c r="R789" i="53"/>
  <c r="R788" i="53" s="1"/>
  <c r="S786" i="53"/>
  <c r="S785" i="53"/>
  <c r="R784" i="53"/>
  <c r="R783" i="53" s="1"/>
  <c r="R782" i="53" s="1"/>
  <c r="S780" i="53"/>
  <c r="S779" i="53" s="1"/>
  <c r="S778" i="53" s="1"/>
  <c r="S777" i="53" s="1"/>
  <c r="R779" i="53"/>
  <c r="R778" i="53" s="1"/>
  <c r="R777" i="53" s="1"/>
  <c r="S547" i="53"/>
  <c r="R547" i="53"/>
  <c r="S545" i="53"/>
  <c r="R545" i="53"/>
  <c r="S543" i="53"/>
  <c r="R543" i="53"/>
  <c r="S541" i="53"/>
  <c r="R541" i="53"/>
  <c r="S538" i="53"/>
  <c r="R538" i="53"/>
  <c r="S536" i="53"/>
  <c r="R536" i="53"/>
  <c r="S534" i="53"/>
  <c r="S533" i="53" s="1"/>
  <c r="R533" i="53"/>
  <c r="S532" i="53"/>
  <c r="S531" i="53" s="1"/>
  <c r="R531" i="53"/>
  <c r="S530" i="53"/>
  <c r="S529" i="53" s="1"/>
  <c r="R529" i="53"/>
  <c r="S528" i="53"/>
  <c r="S527" i="53" s="1"/>
  <c r="R527" i="53"/>
  <c r="S525" i="53"/>
  <c r="S524" i="53" s="1"/>
  <c r="R524" i="53"/>
  <c r="S523" i="53"/>
  <c r="S522" i="53" s="1"/>
  <c r="R522" i="53"/>
  <c r="S520" i="53"/>
  <c r="S519" i="53" s="1"/>
  <c r="R519" i="53"/>
  <c r="S518" i="53"/>
  <c r="S517" i="53" s="1"/>
  <c r="R517" i="53"/>
  <c r="S516" i="53"/>
  <c r="S515" i="53" s="1"/>
  <c r="R515" i="53"/>
  <c r="S514" i="53"/>
  <c r="S513" i="53" s="1"/>
  <c r="R513" i="53"/>
  <c r="S509" i="53"/>
  <c r="R509" i="53"/>
  <c r="S502" i="53"/>
  <c r="S501" i="53" s="1"/>
  <c r="R502" i="53"/>
  <c r="R501" i="53" s="1"/>
  <c r="S499" i="53"/>
  <c r="S498" i="53" s="1"/>
  <c r="R499" i="53"/>
  <c r="R498" i="53" s="1"/>
  <c r="S496" i="53"/>
  <c r="R496" i="53"/>
  <c r="S494" i="53"/>
  <c r="R494" i="53"/>
  <c r="S487" i="53"/>
  <c r="R487" i="53"/>
  <c r="S485" i="53"/>
  <c r="R485" i="53"/>
  <c r="S482" i="53"/>
  <c r="R482" i="53"/>
  <c r="S478" i="53"/>
  <c r="R478" i="53"/>
  <c r="S475" i="53"/>
  <c r="R475" i="53"/>
  <c r="S472" i="53"/>
  <c r="R472" i="53"/>
  <c r="S469" i="53"/>
  <c r="R469" i="53"/>
  <c r="S467" i="53"/>
  <c r="S466" i="53" s="1"/>
  <c r="R466" i="53"/>
  <c r="S465" i="53"/>
  <c r="S463" i="53" s="1"/>
  <c r="S461" i="53"/>
  <c r="S460" i="53"/>
  <c r="R459" i="53"/>
  <c r="R458" i="53" s="1"/>
  <c r="S457" i="53"/>
  <c r="S456" i="53" s="1"/>
  <c r="S455" i="53" s="1"/>
  <c r="R456" i="53"/>
  <c r="R455" i="53" s="1"/>
  <c r="S454" i="53"/>
  <c r="S453" i="53" s="1"/>
  <c r="R453" i="53"/>
  <c r="S452" i="53"/>
  <c r="S451" i="53" s="1"/>
  <c r="R451" i="53"/>
  <c r="S450" i="53"/>
  <c r="S449" i="53"/>
  <c r="S448" i="53"/>
  <c r="S445" i="53"/>
  <c r="S444" i="53" s="1"/>
  <c r="R444" i="53"/>
  <c r="S443" i="53"/>
  <c r="S442" i="53" s="1"/>
  <c r="R442" i="53"/>
  <c r="S440" i="53"/>
  <c r="S439" i="53" s="1"/>
  <c r="R439" i="53"/>
  <c r="S436" i="53"/>
  <c r="S435" i="53" s="1"/>
  <c r="R435" i="53"/>
  <c r="S432" i="53"/>
  <c r="S431" i="53" s="1"/>
  <c r="S430" i="53" s="1"/>
  <c r="S429" i="53" s="1"/>
  <c r="R431" i="53"/>
  <c r="R430" i="53" s="1"/>
  <c r="R429" i="53" s="1"/>
  <c r="S428" i="53"/>
  <c r="S427" i="53" s="1"/>
  <c r="S426" i="53" s="1"/>
  <c r="S425" i="53" s="1"/>
  <c r="R427" i="53"/>
  <c r="R426" i="53" s="1"/>
  <c r="R425" i="53" s="1"/>
  <c r="S424" i="53"/>
  <c r="S423" i="53" s="1"/>
  <c r="S422" i="53" s="1"/>
  <c r="S421" i="53" s="1"/>
  <c r="R423" i="53"/>
  <c r="R422" i="53" s="1"/>
  <c r="R421" i="53" s="1"/>
  <c r="S416" i="53"/>
  <c r="S415" i="53" s="1"/>
  <c r="S414" i="53" s="1"/>
  <c r="S413" i="53" s="1"/>
  <c r="R415" i="53"/>
  <c r="R414" i="53" s="1"/>
  <c r="R413" i="53" s="1"/>
  <c r="S412" i="53"/>
  <c r="S411" i="53" s="1"/>
  <c r="S410" i="53" s="1"/>
  <c r="R411" i="53"/>
  <c r="R410" i="53" s="1"/>
  <c r="S409" i="53"/>
  <c r="S408" i="53"/>
  <c r="S407" i="53"/>
  <c r="S406" i="53"/>
  <c r="R405" i="53"/>
  <c r="S404" i="53"/>
  <c r="S403" i="53"/>
  <c r="R402" i="53"/>
  <c r="S401" i="53"/>
  <c r="S400" i="53" s="1"/>
  <c r="R400" i="53"/>
  <c r="S396" i="53"/>
  <c r="R396" i="53"/>
  <c r="S394" i="53"/>
  <c r="R394" i="53"/>
  <c r="S391" i="53"/>
  <c r="S390" i="53" s="1"/>
  <c r="S389" i="53" s="1"/>
  <c r="S388" i="53" s="1"/>
  <c r="R390" i="53"/>
  <c r="R389" i="53" s="1"/>
  <c r="R388" i="53" s="1"/>
  <c r="S386" i="53"/>
  <c r="S385" i="53" s="1"/>
  <c r="R386" i="53"/>
  <c r="R385" i="53" s="1"/>
  <c r="S384" i="53"/>
  <c r="S383" i="53" s="1"/>
  <c r="S382" i="53" s="1"/>
  <c r="R383" i="53"/>
  <c r="R382" i="53" s="1"/>
  <c r="S379" i="53"/>
  <c r="S378" i="53" s="1"/>
  <c r="R379" i="53"/>
  <c r="R378" i="53" s="1"/>
  <c r="S376" i="53"/>
  <c r="S375" i="53" s="1"/>
  <c r="R376" i="53"/>
  <c r="R375" i="53" s="1"/>
  <c r="S373" i="53"/>
  <c r="R373" i="53"/>
  <c r="S371" i="53"/>
  <c r="R371" i="53"/>
  <c r="S368" i="53"/>
  <c r="R368" i="53"/>
  <c r="S364" i="53"/>
  <c r="R364" i="53"/>
  <c r="S360" i="53"/>
  <c r="S359" i="53" s="1"/>
  <c r="R360" i="53"/>
  <c r="R359" i="53" s="1"/>
  <c r="S356" i="53"/>
  <c r="R356" i="53"/>
  <c r="S351" i="53"/>
  <c r="R351" i="53"/>
  <c r="S349" i="53"/>
  <c r="R349" i="53"/>
  <c r="S346" i="53"/>
  <c r="S345" i="53" s="1"/>
  <c r="R346" i="53"/>
  <c r="R345" i="53" s="1"/>
  <c r="S344" i="53"/>
  <c r="S343" i="53" s="1"/>
  <c r="R343" i="53"/>
  <c r="S342" i="53"/>
  <c r="S341" i="53" s="1"/>
  <c r="R341" i="53"/>
  <c r="S339" i="53"/>
  <c r="S338" i="53" s="1"/>
  <c r="R338" i="53"/>
  <c r="S337" i="53"/>
  <c r="S336" i="53" s="1"/>
  <c r="R336" i="53"/>
  <c r="S335" i="53"/>
  <c r="S334" i="53"/>
  <c r="S333" i="53"/>
  <c r="S332" i="53"/>
  <c r="R331" i="53"/>
  <c r="S329" i="53"/>
  <c r="S328" i="53"/>
  <c r="R327" i="53"/>
  <c r="R326" i="53" s="1"/>
  <c r="S325" i="53"/>
  <c r="S324" i="53"/>
  <c r="R323" i="53"/>
  <c r="R322" i="53" s="1"/>
  <c r="S321" i="53"/>
  <c r="S320" i="53"/>
  <c r="S319" i="53"/>
  <c r="R318" i="53"/>
  <c r="R317" i="53" s="1"/>
  <c r="S316" i="53"/>
  <c r="S315" i="53"/>
  <c r="S314" i="53"/>
  <c r="S313" i="53"/>
  <c r="S312" i="53"/>
  <c r="S311" i="53"/>
  <c r="R310" i="53"/>
  <c r="S309" i="53"/>
  <c r="S308" i="53" s="1"/>
  <c r="R308" i="53"/>
  <c r="S307" i="53"/>
  <c r="S306" i="53"/>
  <c r="S305" i="53"/>
  <c r="S304" i="53"/>
  <c r="S303" i="53"/>
  <c r="S302" i="53"/>
  <c r="S301" i="53"/>
  <c r="S300" i="53"/>
  <c r="S299" i="53"/>
  <c r="R298" i="53"/>
  <c r="S297" i="53"/>
  <c r="S296" i="53"/>
  <c r="S295" i="53"/>
  <c r="S294" i="53"/>
  <c r="S293" i="53"/>
  <c r="R292" i="53"/>
  <c r="S291" i="53"/>
  <c r="S290" i="53"/>
  <c r="S289" i="53"/>
  <c r="R288" i="53"/>
  <c r="S286" i="53"/>
  <c r="S285" i="53"/>
  <c r="R284" i="53"/>
  <c r="S283" i="53"/>
  <c r="S282" i="53" s="1"/>
  <c r="R282" i="53"/>
  <c r="S281" i="53"/>
  <c r="S280" i="53"/>
  <c r="S279" i="53"/>
  <c r="R278" i="53"/>
  <c r="S273" i="53"/>
  <c r="R273" i="53"/>
  <c r="S270" i="53"/>
  <c r="R270" i="53"/>
  <c r="S267" i="53"/>
  <c r="R267" i="53"/>
  <c r="S265" i="53"/>
  <c r="R265" i="53"/>
  <c r="S262" i="53"/>
  <c r="R262" i="53"/>
  <c r="S260" i="53"/>
  <c r="R260" i="53"/>
  <c r="S258" i="53"/>
  <c r="S257" i="53" s="1"/>
  <c r="R257" i="53"/>
  <c r="S256" i="53"/>
  <c r="S255" i="53"/>
  <c r="R254" i="53"/>
  <c r="S253" i="53"/>
  <c r="S252" i="53"/>
  <c r="R251" i="53"/>
  <c r="S250" i="53"/>
  <c r="S249" i="53" s="1"/>
  <c r="R249" i="53"/>
  <c r="S247" i="53"/>
  <c r="S246" i="53" s="1"/>
  <c r="R246" i="53"/>
  <c r="S245" i="53"/>
  <c r="S244" i="53" s="1"/>
  <c r="R244" i="53"/>
  <c r="S241" i="53"/>
  <c r="S240" i="53" s="1"/>
  <c r="S239" i="53" s="1"/>
  <c r="R240" i="53"/>
  <c r="R239" i="53" s="1"/>
  <c r="S238" i="53"/>
  <c r="S237" i="53" s="1"/>
  <c r="S236" i="53" s="1"/>
  <c r="R237" i="53"/>
  <c r="R236" i="53" s="1"/>
  <c r="S234" i="53"/>
  <c r="S233" i="53" s="1"/>
  <c r="S232" i="53" s="1"/>
  <c r="R233" i="53"/>
  <c r="R232" i="53" s="1"/>
  <c r="S231" i="53"/>
  <c r="S230" i="53" s="1"/>
  <c r="S229" i="53" s="1"/>
  <c r="R230" i="53"/>
  <c r="R229" i="53" s="1"/>
  <c r="S227" i="53"/>
  <c r="S226" i="53" s="1"/>
  <c r="S225" i="53" s="1"/>
  <c r="S224" i="53" s="1"/>
  <c r="R226" i="53"/>
  <c r="R225" i="53" s="1"/>
  <c r="R224" i="53" s="1"/>
  <c r="S223" i="53"/>
  <c r="S222" i="53" s="1"/>
  <c r="R222" i="53"/>
  <c r="S221" i="53"/>
  <c r="S220" i="53" s="1"/>
  <c r="R220" i="53"/>
  <c r="S219" i="53"/>
  <c r="S218" i="53"/>
  <c r="S217" i="53"/>
  <c r="S216" i="53"/>
  <c r="R215" i="53"/>
  <c r="S212" i="53"/>
  <c r="S211" i="53" s="1"/>
  <c r="S210" i="53" s="1"/>
  <c r="R211" i="53"/>
  <c r="R210" i="53" s="1"/>
  <c r="S209" i="53"/>
  <c r="S208" i="53"/>
  <c r="R207" i="53"/>
  <c r="R206" i="53" s="1"/>
  <c r="S204" i="53"/>
  <c r="S203" i="53" s="1"/>
  <c r="S202" i="53" s="1"/>
  <c r="R203" i="53"/>
  <c r="R202" i="53" s="1"/>
  <c r="S201" i="53"/>
  <c r="S200" i="53" s="1"/>
  <c r="S199" i="53" s="1"/>
  <c r="R200" i="53"/>
  <c r="R199" i="53" s="1"/>
  <c r="S197" i="53"/>
  <c r="S196" i="53" s="1"/>
  <c r="S195" i="53" s="1"/>
  <c r="R196" i="53"/>
  <c r="R195" i="53" s="1"/>
  <c r="S194" i="53"/>
  <c r="S193" i="53" s="1"/>
  <c r="S192" i="53" s="1"/>
  <c r="R193" i="53"/>
  <c r="R192" i="53" s="1"/>
  <c r="S191" i="53"/>
  <c r="S190" i="53" s="1"/>
  <c r="S189" i="53" s="1"/>
  <c r="R190" i="53"/>
  <c r="R189" i="53" s="1"/>
  <c r="S188" i="53"/>
  <c r="S187" i="53" s="1"/>
  <c r="S186" i="53" s="1"/>
  <c r="R187" i="53"/>
  <c r="R186" i="53" s="1"/>
  <c r="S185" i="53"/>
  <c r="S184" i="53"/>
  <c r="S183" i="53"/>
  <c r="R182" i="53"/>
  <c r="R181" i="53" s="1"/>
  <c r="S179" i="53"/>
  <c r="S178" i="53" s="1"/>
  <c r="S177" i="53" s="1"/>
  <c r="R178" i="53"/>
  <c r="R177" i="53" s="1"/>
  <c r="S176" i="53"/>
  <c r="S175" i="53" s="1"/>
  <c r="S174" i="53" s="1"/>
  <c r="R175" i="53"/>
  <c r="R174" i="53" s="1"/>
  <c r="S169" i="53"/>
  <c r="S168" i="53" s="1"/>
  <c r="S167" i="53" s="1"/>
  <c r="R169" i="53"/>
  <c r="R168" i="53" s="1"/>
  <c r="R167" i="53" s="1"/>
  <c r="S166" i="53"/>
  <c r="S165" i="53" s="1"/>
  <c r="S164" i="53" s="1"/>
  <c r="R165" i="53"/>
  <c r="R164" i="53" s="1"/>
  <c r="S163" i="53"/>
  <c r="S162" i="53"/>
  <c r="R161" i="53"/>
  <c r="S160" i="53"/>
  <c r="S159" i="53" s="1"/>
  <c r="R159" i="53"/>
  <c r="S156" i="53"/>
  <c r="S155" i="53" s="1"/>
  <c r="R155" i="53"/>
  <c r="S154" i="53"/>
  <c r="S153" i="53" s="1"/>
  <c r="R153" i="53"/>
  <c r="S151" i="53"/>
  <c r="S150" i="53" s="1"/>
  <c r="S149" i="53" s="1"/>
  <c r="R150" i="53"/>
  <c r="R149" i="53" s="1"/>
  <c r="S147" i="53"/>
  <c r="S146" i="53" s="1"/>
  <c r="S145" i="53" s="1"/>
  <c r="R146" i="53"/>
  <c r="R145" i="53" s="1"/>
  <c r="S144" i="53"/>
  <c r="S143" i="53"/>
  <c r="R142" i="53"/>
  <c r="R141" i="53" s="1"/>
  <c r="S138" i="53"/>
  <c r="S137" i="53" s="1"/>
  <c r="R138" i="53"/>
  <c r="R137" i="53" s="1"/>
  <c r="S136" i="53"/>
  <c r="S135" i="53" s="1"/>
  <c r="S134" i="53" s="1"/>
  <c r="R135" i="53"/>
  <c r="R134" i="53" s="1"/>
  <c r="S133" i="53"/>
  <c r="S132" i="53" s="1"/>
  <c r="S131" i="53" s="1"/>
  <c r="R132" i="53"/>
  <c r="R131" i="53" s="1"/>
  <c r="S126" i="53"/>
  <c r="S125" i="53"/>
  <c r="R124" i="53"/>
  <c r="R123" i="53" s="1"/>
  <c r="R122" i="53" s="1"/>
  <c r="S121" i="53"/>
  <c r="S120" i="53"/>
  <c r="R119" i="53"/>
  <c r="R118" i="53" s="1"/>
  <c r="S117" i="53"/>
  <c r="S116" i="53" s="1"/>
  <c r="S115" i="53" s="1"/>
  <c r="R116" i="53"/>
  <c r="R115" i="53" s="1"/>
  <c r="S114" i="53"/>
  <c r="S113" i="53"/>
  <c r="R112" i="53"/>
  <c r="S111" i="53"/>
  <c r="S110" i="53" s="1"/>
  <c r="R110" i="53"/>
  <c r="S108" i="53"/>
  <c r="S107" i="53"/>
  <c r="R106" i="53"/>
  <c r="S105" i="53"/>
  <c r="S104" i="53"/>
  <c r="R103" i="53"/>
  <c r="S100" i="53"/>
  <c r="S99" i="53" s="1"/>
  <c r="R99" i="53"/>
  <c r="S98" i="53"/>
  <c r="S97" i="53"/>
  <c r="R96" i="53"/>
  <c r="S94" i="53"/>
  <c r="S93" i="53"/>
  <c r="R92" i="53"/>
  <c r="R91" i="53" s="1"/>
  <c r="S90" i="53"/>
  <c r="S89" i="53"/>
  <c r="S88" i="53"/>
  <c r="S87" i="53"/>
  <c r="R86" i="53"/>
  <c r="S85" i="53"/>
  <c r="S84" i="53" s="1"/>
  <c r="R84" i="53"/>
  <c r="S81" i="53"/>
  <c r="S80" i="53" s="1"/>
  <c r="S79" i="53" s="1"/>
  <c r="R80" i="53"/>
  <c r="R79" i="53" s="1"/>
  <c r="S78" i="53"/>
  <c r="S77" i="53" s="1"/>
  <c r="R77" i="53"/>
  <c r="S76" i="53"/>
  <c r="S75" i="53"/>
  <c r="S74" i="53"/>
  <c r="R73" i="53"/>
  <c r="S72" i="53"/>
  <c r="S71" i="53" s="1"/>
  <c r="R71" i="53"/>
  <c r="S67" i="53"/>
  <c r="S66" i="53" s="1"/>
  <c r="R67" i="53"/>
  <c r="R66" i="53" s="1"/>
  <c r="S64" i="53"/>
  <c r="S63" i="53" s="1"/>
  <c r="R64" i="53"/>
  <c r="R63" i="53" s="1"/>
  <c r="S62" i="53"/>
  <c r="S61" i="53"/>
  <c r="S60" i="53"/>
  <c r="S59" i="53"/>
  <c r="S58" i="53"/>
  <c r="R57" i="53"/>
  <c r="R56" i="53" s="1"/>
  <c r="S54" i="53"/>
  <c r="R52" i="53"/>
  <c r="S46" i="53"/>
  <c r="S45" i="53"/>
  <c r="S43" i="53"/>
  <c r="S42" i="53"/>
  <c r="S37" i="53"/>
  <c r="S36" i="53"/>
  <c r="S35" i="53"/>
  <c r="S34" i="53"/>
  <c r="S33" i="53"/>
  <c r="S32" i="53"/>
  <c r="S31" i="53"/>
  <c r="S30" i="53"/>
  <c r="R29" i="53"/>
  <c r="S28" i="53"/>
  <c r="S27" i="53"/>
  <c r="S26" i="53"/>
  <c r="S25" i="53"/>
  <c r="S24" i="53"/>
  <c r="R23" i="53"/>
  <c r="S21" i="53"/>
  <c r="S19" i="53"/>
  <c r="S16" i="53"/>
  <c r="S15" i="53" s="1"/>
  <c r="R15" i="53"/>
  <c r="S14" i="53"/>
  <c r="S13" i="53" s="1"/>
  <c r="R13" i="53"/>
  <c r="S12" i="53"/>
  <c r="S11" i="53"/>
  <c r="S10" i="53"/>
  <c r="R9" i="53"/>
  <c r="M5004" i="53"/>
  <c r="M5003" i="53" s="1"/>
  <c r="L5004" i="53"/>
  <c r="L5003" i="53" s="1"/>
  <c r="M5001" i="53"/>
  <c r="M5000" i="53" s="1"/>
  <c r="L5001" i="53"/>
  <c r="L5000" i="53" s="1"/>
  <c r="M4998" i="53"/>
  <c r="M4997" i="53" s="1"/>
  <c r="L4998" i="53"/>
  <c r="L4997" i="53" s="1"/>
  <c r="M4994" i="53"/>
  <c r="M4993" i="53" s="1"/>
  <c r="L4994" i="53"/>
  <c r="L4993" i="53" s="1"/>
  <c r="L4991" i="53"/>
  <c r="L4989" i="53"/>
  <c r="L4987" i="53"/>
  <c r="L4984" i="53"/>
  <c r="L4983" i="53" s="1"/>
  <c r="L4980" i="53"/>
  <c r="L4979" i="53" s="1"/>
  <c r="M4973" i="53"/>
  <c r="M4972" i="53" s="1"/>
  <c r="L4973" i="53"/>
  <c r="L4972" i="53" s="1"/>
  <c r="M4968" i="53"/>
  <c r="M4967" i="53" s="1"/>
  <c r="L4968" i="53"/>
  <c r="L4967" i="53" s="1"/>
  <c r="M4960" i="53"/>
  <c r="L4960" i="53"/>
  <c r="M4950" i="53"/>
  <c r="L4950" i="53"/>
  <c r="M4945" i="53"/>
  <c r="L4945" i="53"/>
  <c r="M4940" i="53"/>
  <c r="L4940" i="53"/>
  <c r="M4937" i="53"/>
  <c r="L4937" i="53"/>
  <c r="M4935" i="53"/>
  <c r="L4935" i="53"/>
  <c r="M4931" i="53"/>
  <c r="L4931" i="53"/>
  <c r="L4927" i="53"/>
  <c r="L4923" i="53"/>
  <c r="L4921" i="53"/>
  <c r="L4918" i="53"/>
  <c r="L4916" i="53"/>
  <c r="L4912" i="53"/>
  <c r="M4879" i="53"/>
  <c r="M4878" i="53" s="1"/>
  <c r="L4879" i="53"/>
  <c r="L4878" i="53" s="1"/>
  <c r="M4875" i="53"/>
  <c r="M4874" i="53" s="1"/>
  <c r="L4875" i="53"/>
  <c r="L4874" i="53" s="1"/>
  <c r="M4872" i="53"/>
  <c r="L4872" i="53"/>
  <c r="M4870" i="53"/>
  <c r="L4870" i="53"/>
  <c r="M4867" i="53"/>
  <c r="M4866" i="53" s="1"/>
  <c r="L4867" i="53"/>
  <c r="L4866" i="53" s="1"/>
  <c r="M4863" i="53"/>
  <c r="M4862" i="53" s="1"/>
  <c r="L4863" i="53"/>
  <c r="L4862" i="53" s="1"/>
  <c r="M4860" i="53"/>
  <c r="L4860" i="53"/>
  <c r="M4858" i="53"/>
  <c r="L4858" i="53"/>
  <c r="L4855" i="53"/>
  <c r="L4854" i="53" s="1"/>
  <c r="L4851" i="53"/>
  <c r="L4850" i="53" s="1"/>
  <c r="L4848" i="53"/>
  <c r="L4846" i="53"/>
  <c r="L4843" i="53"/>
  <c r="L4842" i="53" s="1"/>
  <c r="L4839" i="53"/>
  <c r="L4838" i="53" s="1"/>
  <c r="M4835" i="53"/>
  <c r="M4834" i="53" s="1"/>
  <c r="L4835" i="53"/>
  <c r="L4834" i="53" s="1"/>
  <c r="M4832" i="53"/>
  <c r="M4831" i="53" s="1"/>
  <c r="L4832" i="53"/>
  <c r="L4831" i="53" s="1"/>
  <c r="L4824" i="53"/>
  <c r="L4821" i="53"/>
  <c r="M4817" i="53"/>
  <c r="M4816" i="53" s="1"/>
  <c r="L4817" i="53"/>
  <c r="L4816" i="53" s="1"/>
  <c r="M4811" i="53"/>
  <c r="L4811" i="53"/>
  <c r="L4807" i="53"/>
  <c r="L4805" i="53"/>
  <c r="L4802" i="53"/>
  <c r="L4801" i="53" s="1"/>
  <c r="L4798" i="53"/>
  <c r="L4797" i="53" s="1"/>
  <c r="M4791" i="53"/>
  <c r="L4791" i="53"/>
  <c r="M4784" i="53"/>
  <c r="M4783" i="53" s="1"/>
  <c r="L4784" i="53"/>
  <c r="L4783" i="53" s="1"/>
  <c r="M4780" i="53"/>
  <c r="M4779" i="53" s="1"/>
  <c r="L4780" i="53"/>
  <c r="L4779" i="53" s="1"/>
  <c r="M4772" i="53"/>
  <c r="L4772" i="53"/>
  <c r="M4752" i="53"/>
  <c r="L4752" i="53"/>
  <c r="M4749" i="53"/>
  <c r="L4749" i="53"/>
  <c r="M4747" i="53"/>
  <c r="L4747" i="53"/>
  <c r="M4744" i="53"/>
  <c r="L4744" i="53"/>
  <c r="L4739" i="53"/>
  <c r="L4737" i="53"/>
  <c r="L4735" i="53"/>
  <c r="L4732" i="53"/>
  <c r="M4670" i="53"/>
  <c r="M4669" i="53" s="1"/>
  <c r="L4670" i="53"/>
  <c r="L4669" i="53" s="1"/>
  <c r="M4667" i="53"/>
  <c r="L4667" i="53"/>
  <c r="M4662" i="53"/>
  <c r="L4662" i="53"/>
  <c r="M4659" i="53"/>
  <c r="L4659" i="53"/>
  <c r="M4657" i="53"/>
  <c r="L4657" i="53"/>
  <c r="M4654" i="53"/>
  <c r="M4653" i="53" s="1"/>
  <c r="L4654" i="53"/>
  <c r="L4653" i="53" s="1"/>
  <c r="M4651" i="53"/>
  <c r="L4651" i="53"/>
  <c r="M4646" i="53"/>
  <c r="L4646" i="53"/>
  <c r="M4643" i="53"/>
  <c r="L4643" i="53"/>
  <c r="M4641" i="53"/>
  <c r="L4641" i="53"/>
  <c r="M4638" i="53"/>
  <c r="M4637" i="53" s="1"/>
  <c r="L4638" i="53"/>
  <c r="L4637" i="53" s="1"/>
  <c r="L4635" i="53"/>
  <c r="L4630" i="53"/>
  <c r="L4627" i="53"/>
  <c r="L4625" i="53"/>
  <c r="M4621" i="53"/>
  <c r="M4620" i="53" s="1"/>
  <c r="L4621" i="53"/>
  <c r="L4620" i="53" s="1"/>
  <c r="M4618" i="53"/>
  <c r="L4618" i="53"/>
  <c r="M4614" i="53"/>
  <c r="L4614" i="53"/>
  <c r="M4612" i="53"/>
  <c r="L4612" i="53"/>
  <c r="M4609" i="53"/>
  <c r="L4609" i="53"/>
  <c r="M4607" i="53"/>
  <c r="L4607" i="53"/>
  <c r="M4604" i="53"/>
  <c r="M4603" i="53" s="1"/>
  <c r="L4604" i="53"/>
  <c r="L4603" i="53" s="1"/>
  <c r="M4601" i="53"/>
  <c r="L4601" i="53"/>
  <c r="M4597" i="53"/>
  <c r="L4597" i="53"/>
  <c r="M4595" i="53"/>
  <c r="L4595" i="53"/>
  <c r="M4592" i="53"/>
  <c r="L4592" i="53"/>
  <c r="M4590" i="53"/>
  <c r="L4590" i="53"/>
  <c r="L4587" i="53"/>
  <c r="L4586" i="53" s="1"/>
  <c r="L4584" i="53"/>
  <c r="L4580" i="53"/>
  <c r="L4578" i="53"/>
  <c r="L4575" i="53"/>
  <c r="L4573" i="53"/>
  <c r="M4569" i="53"/>
  <c r="L4569" i="53"/>
  <c r="M4567" i="53"/>
  <c r="L4567" i="53"/>
  <c r="L4564" i="53"/>
  <c r="L4562" i="53"/>
  <c r="L4558" i="53"/>
  <c r="L4557" i="53" s="1"/>
  <c r="L4554" i="53"/>
  <c r="L4553" i="53" s="1"/>
  <c r="L4551" i="53"/>
  <c r="L4550" i="53" s="1"/>
  <c r="L4547" i="53"/>
  <c r="L4546" i="53" s="1"/>
  <c r="M4543" i="53"/>
  <c r="M4542" i="53" s="1"/>
  <c r="L4543" i="53"/>
  <c r="L4542" i="53" s="1"/>
  <c r="M4540" i="53"/>
  <c r="L4540" i="53"/>
  <c r="M4538" i="53"/>
  <c r="L4538" i="53"/>
  <c r="M4534" i="53"/>
  <c r="L4534" i="53"/>
  <c r="M4531" i="53"/>
  <c r="M4530" i="53" s="1"/>
  <c r="L4531" i="53"/>
  <c r="L4530" i="53" s="1"/>
  <c r="M4528" i="53"/>
  <c r="M4527" i="53" s="1"/>
  <c r="L4528" i="53"/>
  <c r="L4527" i="53" s="1"/>
  <c r="M4523" i="53"/>
  <c r="M4522" i="53" s="1"/>
  <c r="L4523" i="53"/>
  <c r="L4522" i="53" s="1"/>
  <c r="M4514" i="53"/>
  <c r="L4514" i="53"/>
  <c r="M4504" i="53"/>
  <c r="L4504" i="53"/>
  <c r="M4497" i="53"/>
  <c r="L4497" i="53"/>
  <c r="M4492" i="53"/>
  <c r="L4492" i="53"/>
  <c r="M4489" i="53"/>
  <c r="L4489" i="53"/>
  <c r="M4487" i="53"/>
  <c r="L4487" i="53"/>
  <c r="M4484" i="53"/>
  <c r="L4484" i="53"/>
  <c r="M4481" i="53"/>
  <c r="M4480" i="53" s="1"/>
  <c r="L4481" i="53"/>
  <c r="L4480" i="53" s="1"/>
  <c r="L4478" i="53"/>
  <c r="L4477" i="53" s="1"/>
  <c r="L4475" i="53"/>
  <c r="L4473" i="53"/>
  <c r="L4470" i="53"/>
  <c r="M4406" i="53"/>
  <c r="M4405" i="53" s="1"/>
  <c r="L4406" i="53"/>
  <c r="L4405" i="53" s="1"/>
  <c r="M4402" i="53"/>
  <c r="L4402" i="53"/>
  <c r="M4400" i="53"/>
  <c r="L4400" i="53"/>
  <c r="M4397" i="53"/>
  <c r="L4397" i="53"/>
  <c r="M4395" i="53"/>
  <c r="L4395" i="53"/>
  <c r="L4392" i="53"/>
  <c r="L4391" i="53" s="1"/>
  <c r="L4388" i="53"/>
  <c r="L4386" i="53"/>
  <c r="L4383" i="53"/>
  <c r="L4381" i="53"/>
  <c r="L4378" i="53"/>
  <c r="L4377" i="53" s="1"/>
  <c r="L4375" i="53"/>
  <c r="L4374" i="53" s="1"/>
  <c r="M4371" i="53"/>
  <c r="M4370" i="53" s="1"/>
  <c r="L4371" i="53"/>
  <c r="L4370" i="53" s="1"/>
  <c r="M4367" i="53"/>
  <c r="L4367" i="53"/>
  <c r="M4365" i="53"/>
  <c r="L4365" i="53"/>
  <c r="M4362" i="53"/>
  <c r="L4362" i="53"/>
  <c r="M4360" i="53"/>
  <c r="L4360" i="53"/>
  <c r="L4357" i="53"/>
  <c r="L4356" i="53" s="1"/>
  <c r="L4353" i="53"/>
  <c r="L4351" i="53"/>
  <c r="L4348" i="53"/>
  <c r="L4346" i="53"/>
  <c r="L4343" i="53"/>
  <c r="L4342" i="53" s="1"/>
  <c r="L4340" i="53"/>
  <c r="L4339" i="53" s="1"/>
  <c r="M4336" i="53"/>
  <c r="M4335" i="53" s="1"/>
  <c r="L4336" i="53"/>
  <c r="L4335" i="53" s="1"/>
  <c r="M4333" i="53"/>
  <c r="M4332" i="53" s="1"/>
  <c r="L4333" i="53"/>
  <c r="L4332" i="53" s="1"/>
  <c r="L4327" i="53"/>
  <c r="L4326" i="53" s="1"/>
  <c r="L4324" i="53"/>
  <c r="L4323" i="53" s="1"/>
  <c r="L4320" i="53"/>
  <c r="L4319" i="53" s="1"/>
  <c r="M4314" i="53"/>
  <c r="M4313" i="53" s="1"/>
  <c r="L4314" i="53"/>
  <c r="L4313" i="53" s="1"/>
  <c r="M4308" i="53"/>
  <c r="L4308" i="53"/>
  <c r="M4306" i="53"/>
  <c r="L4306" i="53"/>
  <c r="M4292" i="53"/>
  <c r="L4292" i="53"/>
  <c r="M4283" i="53"/>
  <c r="L4283" i="53"/>
  <c r="M4280" i="53"/>
  <c r="L4280" i="53"/>
  <c r="M4278" i="53"/>
  <c r="L4278" i="53"/>
  <c r="M4275" i="53"/>
  <c r="L4275" i="53"/>
  <c r="M4268" i="53"/>
  <c r="M4267" i="53" s="1"/>
  <c r="L4268" i="53"/>
  <c r="L4267" i="53" s="1"/>
  <c r="L4253" i="53"/>
  <c r="L4245" i="53"/>
  <c r="L4242" i="53"/>
  <c r="L4240" i="53"/>
  <c r="L4237" i="53"/>
  <c r="M4065" i="53"/>
  <c r="M4064" i="53" s="1"/>
  <c r="L4065" i="53"/>
  <c r="L4064" i="53" s="1"/>
  <c r="M4062" i="53"/>
  <c r="L4062" i="53"/>
  <c r="M4060" i="53"/>
  <c r="L4060" i="53"/>
  <c r="M4057" i="53"/>
  <c r="M4056" i="53" s="1"/>
  <c r="L4057" i="53"/>
  <c r="L4056" i="53" s="1"/>
  <c r="M4054" i="53"/>
  <c r="L4054" i="53"/>
  <c r="M4052" i="53"/>
  <c r="L4052" i="53"/>
  <c r="M4048" i="53"/>
  <c r="L4048" i="53"/>
  <c r="M4046" i="53"/>
  <c r="L4046" i="53"/>
  <c r="M4041" i="53"/>
  <c r="L4041" i="53"/>
  <c r="M4038" i="53"/>
  <c r="L4038" i="53"/>
  <c r="M4035" i="53"/>
  <c r="M4034" i="53" s="1"/>
  <c r="L4035" i="53"/>
  <c r="L4034" i="53" s="1"/>
  <c r="M4032" i="53"/>
  <c r="M4031" i="53" s="1"/>
  <c r="L4032" i="53"/>
  <c r="L4031" i="53" s="1"/>
  <c r="L4029" i="53"/>
  <c r="L4028" i="53" s="1"/>
  <c r="M4025" i="53"/>
  <c r="M4024" i="53" s="1"/>
  <c r="L4025" i="53"/>
  <c r="L4024" i="53" s="1"/>
  <c r="M4017" i="53"/>
  <c r="M4016" i="53" s="1"/>
  <c r="L4017" i="53"/>
  <c r="L4016" i="53" s="1"/>
  <c r="M4008" i="53"/>
  <c r="L4008" i="53"/>
  <c r="M3999" i="53"/>
  <c r="L3999" i="53"/>
  <c r="M3994" i="53"/>
  <c r="L3994" i="53"/>
  <c r="M3989" i="53"/>
  <c r="L3989" i="53"/>
  <c r="M3986" i="53"/>
  <c r="L3986" i="53"/>
  <c r="M3984" i="53"/>
  <c r="L3984" i="53"/>
  <c r="M3981" i="53"/>
  <c r="L3981" i="53"/>
  <c r="M3911" i="53"/>
  <c r="M3910" i="53" s="1"/>
  <c r="L3911" i="53"/>
  <c r="L3910" i="53" s="1"/>
  <c r="M3908" i="53"/>
  <c r="M3907" i="53" s="1"/>
  <c r="L3908" i="53"/>
  <c r="L3907" i="53" s="1"/>
  <c r="M3904" i="53"/>
  <c r="M3903" i="53" s="1"/>
  <c r="L3904" i="53"/>
  <c r="L3903" i="53" s="1"/>
  <c r="M3900" i="53"/>
  <c r="L3900" i="53"/>
  <c r="M3898" i="53"/>
  <c r="L3898" i="53"/>
  <c r="M3895" i="53"/>
  <c r="L3895" i="53"/>
  <c r="M3892" i="53"/>
  <c r="L3892" i="53"/>
  <c r="M3890" i="53"/>
  <c r="L3890" i="53"/>
  <c r="M3888" i="53"/>
  <c r="L3888" i="53"/>
  <c r="M3885" i="53"/>
  <c r="M3884" i="53" s="1"/>
  <c r="L3885" i="53"/>
  <c r="L3884" i="53" s="1"/>
  <c r="M3881" i="53"/>
  <c r="L3881" i="53"/>
  <c r="M3879" i="53"/>
  <c r="L3879" i="53"/>
  <c r="M3876" i="53"/>
  <c r="L3876" i="53"/>
  <c r="M3873" i="53"/>
  <c r="L3873" i="53"/>
  <c r="M3871" i="53"/>
  <c r="L3871" i="53"/>
  <c r="M3869" i="53"/>
  <c r="L3869" i="53"/>
  <c r="M3865" i="53"/>
  <c r="M3864" i="53" s="1"/>
  <c r="L3865" i="53"/>
  <c r="L3864" i="53" s="1"/>
  <c r="M3862" i="53"/>
  <c r="L3862" i="53"/>
  <c r="M3859" i="53"/>
  <c r="L3859" i="53"/>
  <c r="M3856" i="53"/>
  <c r="L3856" i="53"/>
  <c r="M3854" i="53"/>
  <c r="L3854" i="53"/>
  <c r="M3852" i="53"/>
  <c r="L3852" i="53"/>
  <c r="M3849" i="53"/>
  <c r="M3848" i="53" s="1"/>
  <c r="L3849" i="53"/>
  <c r="L3848" i="53" s="1"/>
  <c r="M3846" i="53"/>
  <c r="L3846" i="53"/>
  <c r="M3843" i="53"/>
  <c r="L3843" i="53"/>
  <c r="M3840" i="53"/>
  <c r="L3840" i="53"/>
  <c r="M3838" i="53"/>
  <c r="L3838" i="53"/>
  <c r="M3836" i="53"/>
  <c r="L3836" i="53"/>
  <c r="M3832" i="53"/>
  <c r="M3831" i="53" s="1"/>
  <c r="L3832" i="53"/>
  <c r="L3831" i="53" s="1"/>
  <c r="M3829" i="53"/>
  <c r="M3828" i="53" s="1"/>
  <c r="L3829" i="53"/>
  <c r="L3828" i="53" s="1"/>
  <c r="M3826" i="53"/>
  <c r="M3825" i="53" s="1"/>
  <c r="L3826" i="53"/>
  <c r="L3825" i="53" s="1"/>
  <c r="M3819" i="53"/>
  <c r="M3818" i="53" s="1"/>
  <c r="L3819" i="53"/>
  <c r="L3818" i="53" s="1"/>
  <c r="M3816" i="53"/>
  <c r="M3815" i="53" s="1"/>
  <c r="L3816" i="53"/>
  <c r="L3815" i="53" s="1"/>
  <c r="M3810" i="53"/>
  <c r="L3810" i="53"/>
  <c r="M3808" i="53"/>
  <c r="L3808" i="53"/>
  <c r="M3806" i="53"/>
  <c r="L3806" i="53"/>
  <c r="M3801" i="53"/>
  <c r="L3801" i="53"/>
  <c r="M3795" i="53"/>
  <c r="M3794" i="53" s="1"/>
  <c r="L3795" i="53"/>
  <c r="L3794" i="53" s="1"/>
  <c r="M3791" i="53"/>
  <c r="M3790" i="53" s="1"/>
  <c r="L3791" i="53"/>
  <c r="L3790" i="53" s="1"/>
  <c r="M3787" i="53"/>
  <c r="L3787" i="53"/>
  <c r="M3780" i="53"/>
  <c r="L3780" i="53"/>
  <c r="M3778" i="53"/>
  <c r="L3778" i="53"/>
  <c r="M3772" i="53"/>
  <c r="M3771" i="53" s="1"/>
  <c r="L3772" i="53"/>
  <c r="L3771" i="53" s="1"/>
  <c r="M3763" i="53"/>
  <c r="L3763" i="53"/>
  <c r="M3761" i="53"/>
  <c r="L3761" i="53"/>
  <c r="M3751" i="53"/>
  <c r="L3751" i="53"/>
  <c r="M3739" i="53"/>
  <c r="L3739" i="53"/>
  <c r="M3736" i="53"/>
  <c r="L3736" i="53"/>
  <c r="M3734" i="53"/>
  <c r="L3734" i="53"/>
  <c r="M3730" i="53"/>
  <c r="L3730" i="53"/>
  <c r="M3727" i="53"/>
  <c r="M3726" i="53" s="1"/>
  <c r="L3727" i="53"/>
  <c r="L3726" i="53" s="1"/>
  <c r="M3598" i="53"/>
  <c r="L3598" i="53"/>
  <c r="M3596" i="53"/>
  <c r="L3596" i="53"/>
  <c r="M3593" i="53"/>
  <c r="L3593" i="53"/>
  <c r="M3587" i="53"/>
  <c r="L3587" i="53"/>
  <c r="M3585" i="53"/>
  <c r="L3585" i="53"/>
  <c r="M3583" i="53"/>
  <c r="L3583" i="53"/>
  <c r="L3580" i="53"/>
  <c r="L3578" i="53"/>
  <c r="L3575" i="53"/>
  <c r="L3569" i="53"/>
  <c r="L3567" i="53"/>
  <c r="L3565" i="53"/>
  <c r="M3560" i="53"/>
  <c r="L3560" i="53"/>
  <c r="M3558" i="53"/>
  <c r="L3558" i="53"/>
  <c r="M3555" i="53"/>
  <c r="L3555" i="53"/>
  <c r="M3550" i="53"/>
  <c r="L3550" i="53"/>
  <c r="M3548" i="53"/>
  <c r="L3548" i="53"/>
  <c r="M3545" i="53"/>
  <c r="L3545" i="53"/>
  <c r="M3543" i="53"/>
  <c r="L3543" i="53"/>
  <c r="M3541" i="53"/>
  <c r="L3541" i="53"/>
  <c r="M3526" i="53"/>
  <c r="M3525" i="53" s="1"/>
  <c r="L3526" i="53"/>
  <c r="L3525" i="53" s="1"/>
  <c r="M3523" i="53"/>
  <c r="L3523" i="53"/>
  <c r="M3521" i="53"/>
  <c r="L3521" i="53"/>
  <c r="M3519" i="53"/>
  <c r="L3519" i="53"/>
  <c r="L3516" i="53"/>
  <c r="L3515" i="53" s="1"/>
  <c r="L3513" i="53"/>
  <c r="L3511" i="53"/>
  <c r="L3509" i="53"/>
  <c r="M3505" i="53"/>
  <c r="M3504" i="53" s="1"/>
  <c r="L3505" i="53"/>
  <c r="L3504" i="53" s="1"/>
  <c r="M3502" i="53"/>
  <c r="M3501" i="53" s="1"/>
  <c r="L3502" i="53"/>
  <c r="L3501" i="53" s="1"/>
  <c r="M3498" i="53"/>
  <c r="M3497" i="53" s="1"/>
  <c r="L3498" i="53"/>
  <c r="L3497" i="53" s="1"/>
  <c r="M3495" i="53"/>
  <c r="L3495" i="53"/>
  <c r="M3492" i="53"/>
  <c r="L3492" i="53"/>
  <c r="M3490" i="53"/>
  <c r="L3490" i="53"/>
  <c r="M3486" i="53"/>
  <c r="L3486" i="53"/>
  <c r="M3483" i="53"/>
  <c r="L3483" i="53"/>
  <c r="M3481" i="53"/>
  <c r="L3481" i="53"/>
  <c r="M3479" i="53"/>
  <c r="L3479" i="53"/>
  <c r="M3473" i="53"/>
  <c r="M3472" i="53" s="1"/>
  <c r="L3473" i="53"/>
  <c r="L3472" i="53" s="1"/>
  <c r="M3470" i="53"/>
  <c r="L3470" i="53"/>
  <c r="M3467" i="53"/>
  <c r="L3467" i="53"/>
  <c r="M3464" i="53"/>
  <c r="L3464" i="53"/>
  <c r="M3461" i="53"/>
  <c r="L3461" i="53"/>
  <c r="M3459" i="53"/>
  <c r="L3459" i="53"/>
  <c r="M3457" i="53"/>
  <c r="L3457" i="53"/>
  <c r="M3453" i="53"/>
  <c r="M3452" i="53" s="1"/>
  <c r="L3453" i="53"/>
  <c r="L3452" i="53" s="1"/>
  <c r="M3450" i="53"/>
  <c r="L3450" i="53"/>
  <c r="M3447" i="53"/>
  <c r="L3447" i="53"/>
  <c r="M3445" i="53"/>
  <c r="L3445" i="53"/>
  <c r="M3441" i="53"/>
  <c r="L3441" i="53"/>
  <c r="M3438" i="53"/>
  <c r="L3438" i="53"/>
  <c r="M3436" i="53"/>
  <c r="L3436" i="53"/>
  <c r="M3434" i="53"/>
  <c r="L3434" i="53"/>
  <c r="M3431" i="53"/>
  <c r="M3430" i="53" s="1"/>
  <c r="L3431" i="53"/>
  <c r="L3430" i="53" s="1"/>
  <c r="M3428" i="53"/>
  <c r="L3428" i="53"/>
  <c r="M3424" i="53"/>
  <c r="L3424" i="53"/>
  <c r="M3422" i="53"/>
  <c r="L3422" i="53"/>
  <c r="M3419" i="53"/>
  <c r="L3419" i="53"/>
  <c r="M3416" i="53"/>
  <c r="L3416" i="53"/>
  <c r="M3414" i="53"/>
  <c r="L3414" i="53"/>
  <c r="M3412" i="53"/>
  <c r="L3412" i="53"/>
  <c r="M3408" i="53"/>
  <c r="M3407" i="53" s="1"/>
  <c r="L3408" i="53"/>
  <c r="L3407" i="53" s="1"/>
  <c r="M3405" i="53"/>
  <c r="M3404" i="53" s="1"/>
  <c r="L3405" i="53"/>
  <c r="L3404" i="53" s="1"/>
  <c r="M3402" i="53"/>
  <c r="M3401" i="53" s="1"/>
  <c r="L3402" i="53"/>
  <c r="L3401" i="53" s="1"/>
  <c r="M3398" i="53"/>
  <c r="L3398" i="53"/>
  <c r="M3396" i="53"/>
  <c r="L3396" i="53"/>
  <c r="M3394" i="53"/>
  <c r="L3394" i="53"/>
  <c r="M3392" i="53"/>
  <c r="L3392" i="53"/>
  <c r="M3389" i="53"/>
  <c r="M3388" i="53" s="1"/>
  <c r="L3389" i="53"/>
  <c r="L3388" i="53" s="1"/>
  <c r="M3378" i="53"/>
  <c r="L3378" i="53"/>
  <c r="M3374" i="53"/>
  <c r="L3374" i="53"/>
  <c r="M3367" i="53"/>
  <c r="L3367" i="53"/>
  <c r="M3363" i="53"/>
  <c r="L3363" i="53"/>
  <c r="L3360" i="53"/>
  <c r="L3359" i="53" s="1"/>
  <c r="M3353" i="53"/>
  <c r="M3352" i="53" s="1"/>
  <c r="L3353" i="53"/>
  <c r="L3352" i="53" s="1"/>
  <c r="M3348" i="53"/>
  <c r="M3347" i="53" s="1"/>
  <c r="L3348" i="53"/>
  <c r="L3347" i="53" s="1"/>
  <c r="M3340" i="53"/>
  <c r="L3340" i="53"/>
  <c r="M3338" i="53"/>
  <c r="L3338" i="53"/>
  <c r="M3329" i="53"/>
  <c r="L3329" i="53"/>
  <c r="M3322" i="53"/>
  <c r="L3322" i="53"/>
  <c r="M3317" i="53"/>
  <c r="L3317" i="53"/>
  <c r="M3314" i="53"/>
  <c r="L3314" i="53"/>
  <c r="M3312" i="53"/>
  <c r="L3312" i="53"/>
  <c r="M3307" i="53"/>
  <c r="L3307" i="53"/>
  <c r="M3304" i="53"/>
  <c r="M3303" i="53" s="1"/>
  <c r="L3304" i="53"/>
  <c r="L3303" i="53" s="1"/>
  <c r="M3250" i="53"/>
  <c r="M3249" i="53" s="1"/>
  <c r="L3250" i="53"/>
  <c r="L3249" i="53" s="1"/>
  <c r="M3243" i="53"/>
  <c r="L3243" i="53"/>
  <c r="M3241" i="53"/>
  <c r="L3241" i="53"/>
  <c r="M3238" i="53"/>
  <c r="L3238" i="53"/>
  <c r="M3236" i="53"/>
  <c r="L3236" i="53"/>
  <c r="M3233" i="53"/>
  <c r="M3232" i="53" s="1"/>
  <c r="L3233" i="53"/>
  <c r="L3232" i="53" s="1"/>
  <c r="M3226" i="53"/>
  <c r="L3226" i="53"/>
  <c r="M3224" i="53"/>
  <c r="L3224" i="53"/>
  <c r="M3221" i="53"/>
  <c r="L3221" i="53"/>
  <c r="M3219" i="53"/>
  <c r="L3219" i="53"/>
  <c r="M3215" i="53"/>
  <c r="M3214" i="53" s="1"/>
  <c r="L3215" i="53"/>
  <c r="L3214" i="53" s="1"/>
  <c r="M3209" i="53"/>
  <c r="L3209" i="53"/>
  <c r="M3207" i="53"/>
  <c r="L3207" i="53"/>
  <c r="M3204" i="53"/>
  <c r="L3204" i="53"/>
  <c r="M3202" i="53"/>
  <c r="L3202" i="53"/>
  <c r="M3199" i="53"/>
  <c r="M3198" i="53" s="1"/>
  <c r="L3199" i="53"/>
  <c r="L3198" i="53" s="1"/>
  <c r="M3193" i="53"/>
  <c r="L3193" i="53"/>
  <c r="M3191" i="53"/>
  <c r="L3191" i="53"/>
  <c r="M3188" i="53"/>
  <c r="L3188" i="53"/>
  <c r="M3186" i="53"/>
  <c r="L3186" i="53"/>
  <c r="M3182" i="53"/>
  <c r="M3181" i="53" s="1"/>
  <c r="L3182" i="53"/>
  <c r="L3181" i="53" s="1"/>
  <c r="M3177" i="53"/>
  <c r="L3177" i="53"/>
  <c r="M3175" i="53"/>
  <c r="L3175" i="53"/>
  <c r="M3173" i="53"/>
  <c r="L3173" i="53"/>
  <c r="M3170" i="53"/>
  <c r="L3170" i="53"/>
  <c r="M3168" i="53"/>
  <c r="L3168" i="53"/>
  <c r="L3165" i="53"/>
  <c r="L3164" i="53" s="1"/>
  <c r="L3160" i="53"/>
  <c r="L3158" i="53"/>
  <c r="L3156" i="53"/>
  <c r="L3153" i="53"/>
  <c r="L3152" i="53" s="1"/>
  <c r="L3148" i="53"/>
  <c r="M3145" i="53"/>
  <c r="M3144" i="53" s="1"/>
  <c r="L3145" i="53"/>
  <c r="L3144" i="53" s="1"/>
  <c r="L3142" i="53"/>
  <c r="L3141" i="53" s="1"/>
  <c r="M3138" i="53"/>
  <c r="L3138" i="53"/>
  <c r="M3136" i="53"/>
  <c r="L3136" i="53"/>
  <c r="M3133" i="53"/>
  <c r="L3133" i="53"/>
  <c r="M3131" i="53"/>
  <c r="L3131" i="53"/>
  <c r="M3129" i="53"/>
  <c r="L3129" i="53"/>
  <c r="M3127" i="53"/>
  <c r="L3127" i="53"/>
  <c r="M3123" i="53"/>
  <c r="L3123" i="53"/>
  <c r="M3119" i="53"/>
  <c r="L3119" i="53"/>
  <c r="M3116" i="53"/>
  <c r="M3115" i="53" s="1"/>
  <c r="L3116" i="53"/>
  <c r="L3115" i="53" s="1"/>
  <c r="M3113" i="53"/>
  <c r="M3112" i="53" s="1"/>
  <c r="L3113" i="53"/>
  <c r="L3112" i="53" s="1"/>
  <c r="M3109" i="53"/>
  <c r="M3108" i="53" s="1"/>
  <c r="L3109" i="53"/>
  <c r="L3108" i="53" s="1"/>
  <c r="M3103" i="53"/>
  <c r="M3102" i="53" s="1"/>
  <c r="L3103" i="53"/>
  <c r="L3102" i="53" s="1"/>
  <c r="M3095" i="53"/>
  <c r="L3095" i="53"/>
  <c r="M3093" i="53"/>
  <c r="L3093" i="53"/>
  <c r="M3083" i="53"/>
  <c r="L3083" i="53"/>
  <c r="M3077" i="53"/>
  <c r="L3077" i="53"/>
  <c r="M3072" i="53"/>
  <c r="L3072" i="53"/>
  <c r="M3069" i="53"/>
  <c r="L3069" i="53"/>
  <c r="M3067" i="53"/>
  <c r="L3067" i="53"/>
  <c r="M3062" i="53"/>
  <c r="L3062" i="53"/>
  <c r="L3059" i="53"/>
  <c r="L3058" i="53" s="1"/>
  <c r="M3005" i="53"/>
  <c r="M3004" i="53" s="1"/>
  <c r="M3003" i="53" s="1"/>
  <c r="L3005" i="53"/>
  <c r="L3004" i="53" s="1"/>
  <c r="L3003" i="53" s="1"/>
  <c r="M3001" i="53"/>
  <c r="M3000" i="53" s="1"/>
  <c r="L3001" i="53"/>
  <c r="L3000" i="53" s="1"/>
  <c r="M2998" i="53"/>
  <c r="M2997" i="53" s="1"/>
  <c r="L2998" i="53"/>
  <c r="L2997" i="53" s="1"/>
  <c r="M2994" i="53"/>
  <c r="M2993" i="53" s="1"/>
  <c r="M2989" i="53" s="1"/>
  <c r="L2994" i="53"/>
  <c r="L2993" i="53" s="1"/>
  <c r="L2989" i="53" s="1"/>
  <c r="M2987" i="53"/>
  <c r="M2986" i="53" s="1"/>
  <c r="L2987" i="53"/>
  <c r="L2986" i="53" s="1"/>
  <c r="M2983" i="53"/>
  <c r="L2983" i="53"/>
  <c r="M2980" i="53"/>
  <c r="L2980" i="53"/>
  <c r="M2977" i="53"/>
  <c r="L2977" i="53"/>
  <c r="M2975" i="53"/>
  <c r="L2975" i="53"/>
  <c r="M2972" i="53"/>
  <c r="M2971" i="53" s="1"/>
  <c r="L2972" i="53"/>
  <c r="L2971" i="53" s="1"/>
  <c r="M2968" i="53"/>
  <c r="L2968" i="53"/>
  <c r="M2965" i="53"/>
  <c r="L2965" i="53"/>
  <c r="M2962" i="53"/>
  <c r="L2962" i="53"/>
  <c r="M2960" i="53"/>
  <c r="L2960" i="53"/>
  <c r="M2956" i="53"/>
  <c r="M2955" i="53" s="1"/>
  <c r="L2956" i="53"/>
  <c r="L2955" i="53" s="1"/>
  <c r="M2952" i="53"/>
  <c r="L2952" i="53"/>
  <c r="M2950" i="53"/>
  <c r="L2950" i="53"/>
  <c r="M2947" i="53"/>
  <c r="L2947" i="53"/>
  <c r="M2945" i="53"/>
  <c r="L2945" i="53"/>
  <c r="M2942" i="53"/>
  <c r="M2941" i="53" s="1"/>
  <c r="L2942" i="53"/>
  <c r="L2941" i="53" s="1"/>
  <c r="L2939" i="53"/>
  <c r="L2938" i="53" s="1"/>
  <c r="L2935" i="53"/>
  <c r="L2933" i="53"/>
  <c r="L2930" i="53"/>
  <c r="L2928" i="53"/>
  <c r="M2924" i="53"/>
  <c r="M2923" i="53" s="1"/>
  <c r="L2924" i="53"/>
  <c r="L2923" i="53" s="1"/>
  <c r="M2921" i="53"/>
  <c r="M2920" i="53" s="1"/>
  <c r="L2921" i="53"/>
  <c r="L2920" i="53" s="1"/>
  <c r="L2918" i="53"/>
  <c r="L2917" i="53" s="1"/>
  <c r="M2914" i="53"/>
  <c r="L2914" i="53"/>
  <c r="M2912" i="53"/>
  <c r="L2912" i="53"/>
  <c r="M2908" i="53"/>
  <c r="M2907" i="53" s="1"/>
  <c r="L2908" i="53"/>
  <c r="L2907" i="53" s="1"/>
  <c r="M2903" i="53"/>
  <c r="L2903" i="53"/>
  <c r="M2901" i="53"/>
  <c r="L2901" i="53"/>
  <c r="M2897" i="53"/>
  <c r="M2896" i="53" s="1"/>
  <c r="L2897" i="53"/>
  <c r="L2896" i="53" s="1"/>
  <c r="M2892" i="53"/>
  <c r="L2892" i="53"/>
  <c r="M2890" i="53"/>
  <c r="L2890" i="53"/>
  <c r="M2888" i="53"/>
  <c r="L2888" i="53"/>
  <c r="M2881" i="53"/>
  <c r="L2881" i="53"/>
  <c r="M2874" i="53"/>
  <c r="M2873" i="53" s="1"/>
  <c r="L2874" i="53"/>
  <c r="L2873" i="53" s="1"/>
  <c r="M2868" i="53"/>
  <c r="L2868" i="53"/>
  <c r="M2866" i="53"/>
  <c r="L2866" i="53"/>
  <c r="M2857" i="53"/>
  <c r="L2857" i="53"/>
  <c r="M2855" i="53"/>
  <c r="L2855" i="53"/>
  <c r="M2845" i="53"/>
  <c r="L2845" i="53"/>
  <c r="M2838" i="53"/>
  <c r="L2838" i="53"/>
  <c r="M2833" i="53"/>
  <c r="L2833" i="53"/>
  <c r="M2830" i="53"/>
  <c r="L2830" i="53"/>
  <c r="M2828" i="53"/>
  <c r="L2828" i="53"/>
  <c r="M2823" i="53"/>
  <c r="L2823" i="53"/>
  <c r="M2782" i="53"/>
  <c r="L2782" i="53"/>
  <c r="M2779" i="53"/>
  <c r="L2779" i="53"/>
  <c r="M2776" i="53"/>
  <c r="L2776" i="53"/>
  <c r="M2773" i="53"/>
  <c r="L2773" i="53"/>
  <c r="M2771" i="53"/>
  <c r="L2771" i="53"/>
  <c r="M2766" i="53"/>
  <c r="M2765" i="53" s="1"/>
  <c r="L2766" i="53"/>
  <c r="L2765" i="53" s="1"/>
  <c r="M2761" i="53"/>
  <c r="M2760" i="53" s="1"/>
  <c r="L2761" i="53"/>
  <c r="L2760" i="53" s="1"/>
  <c r="M2752" i="53"/>
  <c r="M2751" i="53" s="1"/>
  <c r="L2752" i="53"/>
  <c r="L2751" i="53" s="1"/>
  <c r="M2749" i="53"/>
  <c r="M2748" i="53" s="1"/>
  <c r="L2749" i="53"/>
  <c r="L2748" i="53" s="1"/>
  <c r="M2740" i="53"/>
  <c r="M2739" i="53" s="1"/>
  <c r="L2740" i="53"/>
  <c r="L2739" i="53" s="1"/>
  <c r="M2735" i="53"/>
  <c r="M2734" i="53" s="1"/>
  <c r="L2735" i="53"/>
  <c r="L2734" i="53" s="1"/>
  <c r="M2726" i="53"/>
  <c r="M2725" i="53" s="1"/>
  <c r="L2726" i="53"/>
  <c r="L2725" i="53" s="1"/>
  <c r="L2723" i="53"/>
  <c r="L2722" i="53" s="1"/>
  <c r="M2703" i="53"/>
  <c r="L2703" i="53"/>
  <c r="M2701" i="53"/>
  <c r="L2701" i="53"/>
  <c r="M2698" i="53"/>
  <c r="L2698" i="53"/>
  <c r="M2696" i="53"/>
  <c r="L2696" i="53"/>
  <c r="M2694" i="53"/>
  <c r="L2694" i="53"/>
  <c r="M2691" i="53"/>
  <c r="M2690" i="53" s="1"/>
  <c r="L2691" i="53"/>
  <c r="L2690" i="53" s="1"/>
  <c r="M2686" i="53"/>
  <c r="L2686" i="53"/>
  <c r="M2684" i="53"/>
  <c r="L2684" i="53"/>
  <c r="M2681" i="53"/>
  <c r="L2681" i="53"/>
  <c r="M2679" i="53"/>
  <c r="L2679" i="53"/>
  <c r="M2677" i="53"/>
  <c r="L2677" i="53"/>
  <c r="M2672" i="53"/>
  <c r="L2672" i="53"/>
  <c r="M2670" i="53"/>
  <c r="L2670" i="53"/>
  <c r="M2667" i="53"/>
  <c r="L2667" i="53"/>
  <c r="M2665" i="53"/>
  <c r="L2665" i="53"/>
  <c r="M2663" i="53"/>
  <c r="L2663" i="53"/>
  <c r="L2656" i="53"/>
  <c r="L2655" i="53" s="1"/>
  <c r="M2653" i="53"/>
  <c r="M2652" i="53" s="1"/>
  <c r="L2653" i="53"/>
  <c r="L2652" i="53" s="1"/>
  <c r="M2649" i="53"/>
  <c r="M2648" i="53" s="1"/>
  <c r="L2649" i="53"/>
  <c r="L2648" i="53" s="1"/>
  <c r="M2646" i="53"/>
  <c r="M2645" i="53" s="1"/>
  <c r="L2646" i="53"/>
  <c r="L2645" i="53" s="1"/>
  <c r="M2643" i="53"/>
  <c r="M2642" i="53" s="1"/>
  <c r="L2643" i="53"/>
  <c r="L2642" i="53" s="1"/>
  <c r="M2640" i="53"/>
  <c r="M2639" i="53" s="1"/>
  <c r="L2640" i="53"/>
  <c r="L2639" i="53" s="1"/>
  <c r="M2637" i="53"/>
  <c r="M2636" i="53" s="1"/>
  <c r="L2637" i="53"/>
  <c r="L2636" i="53" s="1"/>
  <c r="M2633" i="53"/>
  <c r="M2632" i="53" s="1"/>
  <c r="L2633" i="53"/>
  <c r="L2632" i="53" s="1"/>
  <c r="M2629" i="53"/>
  <c r="M2628" i="53" s="1"/>
  <c r="L2629" i="53"/>
  <c r="L2628" i="53" s="1"/>
  <c r="M2626" i="53"/>
  <c r="M2625" i="53" s="1"/>
  <c r="L2626" i="53"/>
  <c r="L2625" i="53" s="1"/>
  <c r="M2619" i="53"/>
  <c r="M2618" i="53" s="1"/>
  <c r="L2619" i="53"/>
  <c r="L2618" i="53" s="1"/>
  <c r="M2616" i="53"/>
  <c r="M2615" i="53" s="1"/>
  <c r="L2616" i="53"/>
  <c r="L2615" i="53" s="1"/>
  <c r="M2613" i="53"/>
  <c r="M2612" i="53" s="1"/>
  <c r="L2613" i="53"/>
  <c r="L2612" i="53" s="1"/>
  <c r="L2610" i="53"/>
  <c r="L2609" i="53" s="1"/>
  <c r="M2606" i="53"/>
  <c r="M2605" i="53" s="1"/>
  <c r="L2606" i="53"/>
  <c r="L2605" i="53" s="1"/>
  <c r="M2603" i="53"/>
  <c r="M2602" i="53" s="1"/>
  <c r="L2603" i="53"/>
  <c r="L2602" i="53" s="1"/>
  <c r="M2597" i="53"/>
  <c r="M2596" i="53" s="1"/>
  <c r="L2597" i="53"/>
  <c r="L2596" i="53" s="1"/>
  <c r="M2591" i="53"/>
  <c r="M2590" i="53" s="1"/>
  <c r="L2591" i="53"/>
  <c r="L2590" i="53" s="1"/>
  <c r="M2588" i="53"/>
  <c r="M2587" i="53" s="1"/>
  <c r="L2588" i="53"/>
  <c r="L2587" i="53" s="1"/>
  <c r="M2585" i="53"/>
  <c r="L2585" i="53"/>
  <c r="M2583" i="53"/>
  <c r="L2583" i="53"/>
  <c r="M2581" i="53"/>
  <c r="L2581" i="53"/>
  <c r="M2577" i="53"/>
  <c r="L2577" i="53"/>
  <c r="M2575" i="53"/>
  <c r="L2575" i="53"/>
  <c r="M2569" i="53"/>
  <c r="L2569" i="53"/>
  <c r="M2565" i="53"/>
  <c r="L2565" i="53"/>
  <c r="M2561" i="53"/>
  <c r="M2560" i="53" s="1"/>
  <c r="L2561" i="53"/>
  <c r="L2560" i="53" s="1"/>
  <c r="M2558" i="53"/>
  <c r="M2557" i="53" s="1"/>
  <c r="L2558" i="53"/>
  <c r="L2557" i="53" s="1"/>
  <c r="M2555" i="53"/>
  <c r="M2554" i="53" s="1"/>
  <c r="L2555" i="53"/>
  <c r="L2554" i="53" s="1"/>
  <c r="M2549" i="53"/>
  <c r="M2548" i="53" s="1"/>
  <c r="L2549" i="53"/>
  <c r="L2548" i="53" s="1"/>
  <c r="M2540" i="53"/>
  <c r="L2540" i="53"/>
  <c r="M2538" i="53"/>
  <c r="L2538" i="53"/>
  <c r="M2522" i="53"/>
  <c r="L2522" i="53"/>
  <c r="M2517" i="53"/>
  <c r="L2517" i="53"/>
  <c r="M2514" i="53"/>
  <c r="L2514" i="53"/>
  <c r="M2512" i="53"/>
  <c r="L2512" i="53"/>
  <c r="M2508" i="53"/>
  <c r="L2508" i="53"/>
  <c r="M2499" i="53"/>
  <c r="M2498" i="53" s="1"/>
  <c r="L2499" i="53"/>
  <c r="L2498" i="53" s="1"/>
  <c r="M2493" i="53"/>
  <c r="M2492" i="53" s="1"/>
  <c r="L2493" i="53"/>
  <c r="L2492" i="53" s="1"/>
  <c r="M2490" i="53"/>
  <c r="M2489" i="53" s="1"/>
  <c r="L2490" i="53"/>
  <c r="L2489" i="53" s="1"/>
  <c r="M2487" i="53"/>
  <c r="L2487" i="53"/>
  <c r="M2485" i="53"/>
  <c r="L2485" i="53"/>
  <c r="M2483" i="53"/>
  <c r="L2483" i="53"/>
  <c r="M2478" i="53"/>
  <c r="L2478" i="53"/>
  <c r="M2471" i="53"/>
  <c r="L2471" i="53"/>
  <c r="M2469" i="53"/>
  <c r="L2469" i="53"/>
  <c r="M2465" i="53"/>
  <c r="L2465" i="53"/>
  <c r="M2463" i="53"/>
  <c r="L2463" i="53"/>
  <c r="M2458" i="53"/>
  <c r="M2457" i="53" s="1"/>
  <c r="L2458" i="53"/>
  <c r="L2457" i="53" s="1"/>
  <c r="M2455" i="53"/>
  <c r="M2454" i="53" s="1"/>
  <c r="L2455" i="53"/>
  <c r="L2454" i="53" s="1"/>
  <c r="M2449" i="53"/>
  <c r="M2448" i="53" s="1"/>
  <c r="L2449" i="53"/>
  <c r="L2448" i="53" s="1"/>
  <c r="M2440" i="53"/>
  <c r="L2440" i="53"/>
  <c r="M2438" i="53"/>
  <c r="L2438" i="53"/>
  <c r="M2428" i="53"/>
  <c r="L2428" i="53"/>
  <c r="M2422" i="53"/>
  <c r="L2422" i="53"/>
  <c r="M2418" i="53"/>
  <c r="L2418" i="53"/>
  <c r="M2415" i="53"/>
  <c r="L2415" i="53"/>
  <c r="M2413" i="53"/>
  <c r="L2413" i="53"/>
  <c r="M2409" i="53"/>
  <c r="L2409" i="53"/>
  <c r="L2403" i="53"/>
  <c r="L2402" i="53" s="1"/>
  <c r="L2400" i="53"/>
  <c r="L2399" i="53" s="1"/>
  <c r="L2396" i="53"/>
  <c r="L2393" i="53"/>
  <c r="M2388" i="53"/>
  <c r="M2387" i="53" s="1"/>
  <c r="M2383" i="53" s="1"/>
  <c r="L2388" i="53"/>
  <c r="L2387" i="53" s="1"/>
  <c r="L2383" i="53" s="1"/>
  <c r="M2381" i="53"/>
  <c r="L2381" i="53"/>
  <c r="M2374" i="53"/>
  <c r="L2374" i="53"/>
  <c r="M2367" i="53"/>
  <c r="L2367" i="53"/>
  <c r="M2365" i="53"/>
  <c r="L2365" i="53"/>
  <c r="M2362" i="53"/>
  <c r="M2361" i="53" s="1"/>
  <c r="L2362" i="53"/>
  <c r="L2361" i="53" s="1"/>
  <c r="M2359" i="53"/>
  <c r="M2358" i="53" s="1"/>
  <c r="L2359" i="53"/>
  <c r="L2358" i="53" s="1"/>
  <c r="M2353" i="53"/>
  <c r="M2352" i="53" s="1"/>
  <c r="L2353" i="53"/>
  <c r="L2352" i="53" s="1"/>
  <c r="M2344" i="53"/>
  <c r="L2344" i="53"/>
  <c r="M2334" i="53"/>
  <c r="L2334" i="53"/>
  <c r="M2327" i="53"/>
  <c r="L2327" i="53"/>
  <c r="M2323" i="53"/>
  <c r="L2323" i="53"/>
  <c r="L2320" i="53"/>
  <c r="L2317" i="53"/>
  <c r="L2315" i="53"/>
  <c r="L2313" i="53"/>
  <c r="L2309" i="53"/>
  <c r="L2307" i="53"/>
  <c r="L2304" i="53"/>
  <c r="M2299" i="53"/>
  <c r="M2298" i="53" s="1"/>
  <c r="L2299" i="53"/>
  <c r="L2298" i="53" s="1"/>
  <c r="M2296" i="53"/>
  <c r="M2295" i="53" s="1"/>
  <c r="L2296" i="53"/>
  <c r="L2295" i="53" s="1"/>
  <c r="M2293" i="53"/>
  <c r="L2293" i="53"/>
  <c r="M2288" i="53"/>
  <c r="L2288" i="53"/>
  <c r="M2285" i="53"/>
  <c r="M2284" i="53" s="1"/>
  <c r="L2285" i="53"/>
  <c r="L2284" i="53" s="1"/>
  <c r="M2281" i="53"/>
  <c r="M2280" i="53" s="1"/>
  <c r="L2281" i="53"/>
  <c r="L2280" i="53" s="1"/>
  <c r="M2276" i="53"/>
  <c r="M2275" i="53" s="1"/>
  <c r="L2276" i="53"/>
  <c r="L2275" i="53" s="1"/>
  <c r="M2268" i="53"/>
  <c r="L2268" i="53"/>
  <c r="M2266" i="53"/>
  <c r="L2266" i="53"/>
  <c r="M2256" i="53"/>
  <c r="L2256" i="53"/>
  <c r="M2250" i="53"/>
  <c r="L2250" i="53"/>
  <c r="M2246" i="53"/>
  <c r="L2246" i="53"/>
  <c r="M2243" i="53"/>
  <c r="L2243" i="53"/>
  <c r="M2241" i="53"/>
  <c r="L2241" i="53"/>
  <c r="M2237" i="53"/>
  <c r="L2237" i="53"/>
  <c r="M2234" i="53"/>
  <c r="M2233" i="53" s="1"/>
  <c r="L2234" i="53"/>
  <c r="L2233" i="53" s="1"/>
  <c r="M2230" i="53"/>
  <c r="L2230" i="53"/>
  <c r="M2225" i="53"/>
  <c r="L2225" i="53"/>
  <c r="M2223" i="53"/>
  <c r="L2223" i="53"/>
  <c r="M2220" i="53"/>
  <c r="L2220" i="53"/>
  <c r="M2218" i="53"/>
  <c r="L2218" i="53"/>
  <c r="L2213" i="53"/>
  <c r="L2209" i="53"/>
  <c r="M2205" i="53"/>
  <c r="M2204" i="53" s="1"/>
  <c r="L2205" i="53"/>
  <c r="L2204" i="53" s="1"/>
  <c r="L2202" i="53"/>
  <c r="L2201" i="53" s="1"/>
  <c r="L2199" i="53"/>
  <c r="L2192" i="53"/>
  <c r="L2189" i="53"/>
  <c r="L2188" i="53" s="1"/>
  <c r="L2186" i="53"/>
  <c r="L2185" i="53" s="1"/>
  <c r="L2182" i="53"/>
  <c r="L2181" i="53" s="1"/>
  <c r="L2175" i="53"/>
  <c r="L2165" i="53"/>
  <c r="L2159" i="53"/>
  <c r="L2155" i="53"/>
  <c r="L2152" i="53"/>
  <c r="M2150" i="53"/>
  <c r="L2150" i="53"/>
  <c r="L2148" i="53"/>
  <c r="L2143" i="53"/>
  <c r="L2142" i="53" s="1"/>
  <c r="L2138" i="53"/>
  <c r="L2136" i="53"/>
  <c r="L2132" i="53"/>
  <c r="L2130" i="53"/>
  <c r="L2126" i="53"/>
  <c r="L2123" i="53"/>
  <c r="L2120" i="53"/>
  <c r="L2119" i="53" s="1"/>
  <c r="L2115" i="53"/>
  <c r="L2114" i="53" s="1"/>
  <c r="M2110" i="53"/>
  <c r="M2109" i="53" s="1"/>
  <c r="L2110" i="53"/>
  <c r="L2109" i="53" s="1"/>
  <c r="M2107" i="53"/>
  <c r="L2107" i="53"/>
  <c r="M2105" i="53"/>
  <c r="L2105" i="53"/>
  <c r="M2102" i="53"/>
  <c r="M2101" i="53" s="1"/>
  <c r="L2102" i="53"/>
  <c r="L2101" i="53" s="1"/>
  <c r="L2099" i="53"/>
  <c r="L2098" i="53" s="1"/>
  <c r="L2093" i="53"/>
  <c r="L2092" i="53" s="1"/>
  <c r="L2089" i="53"/>
  <c r="L2088" i="53" s="1"/>
  <c r="L2086" i="53"/>
  <c r="L2085" i="53" s="1"/>
  <c r="L2082" i="53"/>
  <c r="L2081" i="53" s="1"/>
  <c r="L2073" i="53"/>
  <c r="L2071" i="53"/>
  <c r="L2062" i="53"/>
  <c r="L2056" i="53"/>
  <c r="L2051" i="53"/>
  <c r="L2048" i="53"/>
  <c r="L2046" i="53"/>
  <c r="L2043" i="53"/>
  <c r="L2037" i="53"/>
  <c r="L2036" i="53" s="1"/>
  <c r="L2033" i="53"/>
  <c r="L2032" i="53" s="1"/>
  <c r="L2027" i="53"/>
  <c r="L2023" i="53"/>
  <c r="L2017" i="53"/>
  <c r="L2015" i="53"/>
  <c r="L2011" i="53"/>
  <c r="L2009" i="53"/>
  <c r="L2005" i="53"/>
  <c r="L2004" i="53" s="1"/>
  <c r="L1996" i="53"/>
  <c r="L1994" i="53"/>
  <c r="L1985" i="53"/>
  <c r="L1980" i="53"/>
  <c r="L1975" i="53"/>
  <c r="L1972" i="53"/>
  <c r="L1970" i="53"/>
  <c r="L1968" i="53"/>
  <c r="M1963" i="53"/>
  <c r="L1963" i="53"/>
  <c r="M1961" i="53"/>
  <c r="L1961" i="53"/>
  <c r="M1958" i="53"/>
  <c r="L1958" i="53"/>
  <c r="M1953" i="53"/>
  <c r="L1953" i="53"/>
  <c r="M1949" i="53"/>
  <c r="M1948" i="53" s="1"/>
  <c r="L1949" i="53"/>
  <c r="L1948" i="53" s="1"/>
  <c r="M1945" i="53"/>
  <c r="L1945" i="53"/>
  <c r="M1943" i="53"/>
  <c r="L1943" i="53"/>
  <c r="M1941" i="53"/>
  <c r="L1941" i="53"/>
  <c r="M1938" i="53"/>
  <c r="M1937" i="53" s="1"/>
  <c r="L1938" i="53"/>
  <c r="L1937" i="53" s="1"/>
  <c r="M1932" i="53"/>
  <c r="M1931" i="53" s="1"/>
  <c r="L1932" i="53"/>
  <c r="L1931" i="53" s="1"/>
  <c r="M1928" i="53"/>
  <c r="M1927" i="53" s="1"/>
  <c r="L1928" i="53"/>
  <c r="L1927" i="53" s="1"/>
  <c r="M1925" i="53"/>
  <c r="L1925" i="53"/>
  <c r="M1916" i="53"/>
  <c r="L1916" i="53"/>
  <c r="M1913" i="53"/>
  <c r="L1913" i="53"/>
  <c r="M1909" i="53"/>
  <c r="L1909" i="53"/>
  <c r="M1906" i="53"/>
  <c r="L1906" i="53"/>
  <c r="M1904" i="53"/>
  <c r="L1904" i="53"/>
  <c r="M1901" i="53"/>
  <c r="L1901" i="53"/>
  <c r="M1879" i="53"/>
  <c r="L1879" i="53"/>
  <c r="M1871" i="53"/>
  <c r="M1870" i="53" s="1"/>
  <c r="L1871" i="53"/>
  <c r="L1870" i="53" s="1"/>
  <c r="M1866" i="53"/>
  <c r="L1866" i="53"/>
  <c r="L1837" i="53"/>
  <c r="L1835" i="53"/>
  <c r="L1832" i="53"/>
  <c r="L1827" i="53"/>
  <c r="L1823" i="53"/>
  <c r="L1822" i="53" s="1"/>
  <c r="L1816" i="53"/>
  <c r="L1814" i="53"/>
  <c r="L1811" i="53"/>
  <c r="L1810" i="53" s="1"/>
  <c r="L1805" i="53"/>
  <c r="L1804" i="53" s="1"/>
  <c r="L1799" i="53"/>
  <c r="L1797" i="53"/>
  <c r="L1788" i="53"/>
  <c r="L1785" i="53"/>
  <c r="L1781" i="53"/>
  <c r="L1778" i="53"/>
  <c r="L1776" i="53"/>
  <c r="L1773" i="53"/>
  <c r="L1770" i="53"/>
  <c r="L1761" i="53"/>
  <c r="L1758" i="53"/>
  <c r="L1755" i="53"/>
  <c r="M1750" i="53"/>
  <c r="M1749" i="53" s="1"/>
  <c r="L1750" i="53"/>
  <c r="L1749" i="53" s="1"/>
  <c r="M1743" i="53"/>
  <c r="L1743" i="53"/>
  <c r="M1740" i="53"/>
  <c r="M1739" i="53" s="1"/>
  <c r="L1740" i="53"/>
  <c r="L1739" i="53" s="1"/>
  <c r="M1733" i="53"/>
  <c r="M1732" i="53" s="1"/>
  <c r="L1733" i="53"/>
  <c r="L1732" i="53" s="1"/>
  <c r="L1726" i="53"/>
  <c r="L1725" i="53" s="1"/>
  <c r="L1722" i="53"/>
  <c r="L1721" i="53" s="1"/>
  <c r="L1718" i="53"/>
  <c r="L1717" i="53" s="1"/>
  <c r="L1715" i="53"/>
  <c r="L1711" i="53"/>
  <c r="L1708" i="53"/>
  <c r="L1706" i="53"/>
  <c r="L1703" i="53"/>
  <c r="M1689" i="53"/>
  <c r="L1689" i="53"/>
  <c r="M1687" i="53"/>
  <c r="M1684" i="53" s="1"/>
  <c r="L1687" i="53"/>
  <c r="L1684" i="53" s="1"/>
  <c r="M1675" i="53"/>
  <c r="L1675" i="53"/>
  <c r="M1668" i="53"/>
  <c r="L1668" i="53"/>
  <c r="L1658" i="53"/>
  <c r="L1656" i="53"/>
  <c r="M1651" i="53"/>
  <c r="M1650" i="53" s="1"/>
  <c r="L1651" i="53"/>
  <c r="L1650" i="53" s="1"/>
  <c r="M1648" i="53"/>
  <c r="L1648" i="53"/>
  <c r="M1646" i="53"/>
  <c r="L1646" i="53"/>
  <c r="M1638" i="53"/>
  <c r="L1638" i="53"/>
  <c r="M1636" i="53"/>
  <c r="L1636" i="53"/>
  <c r="M1632" i="53"/>
  <c r="L1632" i="53"/>
  <c r="M1629" i="53"/>
  <c r="L1629" i="53"/>
  <c r="M1627" i="53"/>
  <c r="L1627" i="53"/>
  <c r="M1624" i="53"/>
  <c r="L1624" i="53"/>
  <c r="M1620" i="53"/>
  <c r="M1619" i="53" s="1"/>
  <c r="L1620" i="53"/>
  <c r="L1619" i="53" s="1"/>
  <c r="M1617" i="53"/>
  <c r="L1617" i="53"/>
  <c r="M1609" i="53"/>
  <c r="L1609" i="53"/>
  <c r="M1607" i="53"/>
  <c r="L1607" i="53"/>
  <c r="M1603" i="53"/>
  <c r="L1603" i="53"/>
  <c r="L1599" i="53"/>
  <c r="L1598" i="53" s="1"/>
  <c r="L1596" i="53"/>
  <c r="L1594" i="53"/>
  <c r="L1586" i="53"/>
  <c r="L1584" i="53"/>
  <c r="L1580" i="53"/>
  <c r="L1577" i="53"/>
  <c r="L1575" i="53"/>
  <c r="L1572" i="53"/>
  <c r="M1568" i="53"/>
  <c r="M1567" i="53" s="1"/>
  <c r="L1568" i="53"/>
  <c r="L1567" i="53" s="1"/>
  <c r="M1564" i="53"/>
  <c r="M1563" i="53" s="1"/>
  <c r="L1564" i="53"/>
  <c r="L1563" i="53" s="1"/>
  <c r="M1561" i="53"/>
  <c r="M1560" i="53" s="1"/>
  <c r="L1561" i="53"/>
  <c r="L1560" i="53" s="1"/>
  <c r="L1558" i="53"/>
  <c r="L1557" i="53" s="1"/>
  <c r="L1555" i="53"/>
  <c r="L1554" i="53" s="1"/>
  <c r="M1550" i="53"/>
  <c r="M1549" i="53" s="1"/>
  <c r="L1550" i="53"/>
  <c r="L1549" i="53" s="1"/>
  <c r="M1547" i="53"/>
  <c r="L1547" i="53"/>
  <c r="M1545" i="53"/>
  <c r="L1545" i="53"/>
  <c r="M1543" i="53"/>
  <c r="L1543" i="53"/>
  <c r="M1541" i="53"/>
  <c r="L1541" i="53"/>
  <c r="M1537" i="53"/>
  <c r="L1537" i="53"/>
  <c r="M1535" i="53"/>
  <c r="L1535" i="53"/>
  <c r="M1533" i="53"/>
  <c r="L1533" i="53"/>
  <c r="M1527" i="53"/>
  <c r="M1526" i="53" s="1"/>
  <c r="L1527" i="53"/>
  <c r="L1526" i="53" s="1"/>
  <c r="M1523" i="53"/>
  <c r="M1522" i="53" s="1"/>
  <c r="L1523" i="53"/>
  <c r="L1522" i="53" s="1"/>
  <c r="M1518" i="53"/>
  <c r="M1517" i="53" s="1"/>
  <c r="L1518" i="53"/>
  <c r="L1517" i="53" s="1"/>
  <c r="M1515" i="53"/>
  <c r="L1515" i="53"/>
  <c r="M1513" i="53"/>
  <c r="L1513" i="53"/>
  <c r="L1510" i="53"/>
  <c r="L1508" i="53"/>
  <c r="L1506" i="53"/>
  <c r="L1504" i="53"/>
  <c r="L1498" i="53"/>
  <c r="L1496" i="53"/>
  <c r="L1490" i="53"/>
  <c r="L1489" i="53" s="1"/>
  <c r="L1487" i="53"/>
  <c r="L1486" i="53" s="1"/>
  <c r="L1482" i="53"/>
  <c r="L1481" i="53" s="1"/>
  <c r="L1479" i="53"/>
  <c r="L1477" i="53"/>
  <c r="L1474" i="53"/>
  <c r="L1472" i="53"/>
  <c r="L1469" i="53"/>
  <c r="L1468" i="53" s="1"/>
  <c r="L1463" i="53"/>
  <c r="L1462" i="53" s="1"/>
  <c r="L1461" i="53" s="1"/>
  <c r="L1459" i="53"/>
  <c r="L1456" i="53"/>
  <c r="L1452" i="53"/>
  <c r="L1451" i="53" s="1"/>
  <c r="M1449" i="53"/>
  <c r="L1449" i="53"/>
  <c r="L1447" i="53"/>
  <c r="L1443" i="53"/>
  <c r="L1442" i="53" s="1"/>
  <c r="L1441" i="53" s="1"/>
  <c r="L1439" i="53"/>
  <c r="L1438" i="53" s="1"/>
  <c r="L1437" i="53" s="1"/>
  <c r="L1435" i="53"/>
  <c r="L1433" i="53"/>
  <c r="L1426" i="53"/>
  <c r="L1425" i="53" s="1"/>
  <c r="L1423" i="53"/>
  <c r="L1422" i="53" s="1"/>
  <c r="L1420" i="53"/>
  <c r="L1419" i="53" s="1"/>
  <c r="L1418" i="53" s="1"/>
  <c r="L1416" i="53"/>
  <c r="L1414" i="53"/>
  <c r="L1409" i="53"/>
  <c r="L1406" i="53"/>
  <c r="M1401" i="53"/>
  <c r="M1400" i="53" s="1"/>
  <c r="L1401" i="53"/>
  <c r="L1400" i="53" s="1"/>
  <c r="M1398" i="53"/>
  <c r="M1397" i="53" s="1"/>
  <c r="L1398" i="53"/>
  <c r="L1397" i="53" s="1"/>
  <c r="M1395" i="53"/>
  <c r="L1395" i="53"/>
  <c r="M1392" i="53"/>
  <c r="L1392" i="53"/>
  <c r="M1390" i="53"/>
  <c r="L1390" i="53"/>
  <c r="M1388" i="53"/>
  <c r="L1388" i="53"/>
  <c r="M1385" i="53"/>
  <c r="L1385" i="53"/>
  <c r="M1383" i="53"/>
  <c r="L1383" i="53"/>
  <c r="M1380" i="53"/>
  <c r="M1379" i="53" s="1"/>
  <c r="L1380" i="53"/>
  <c r="L1379" i="53" s="1"/>
  <c r="M1377" i="53"/>
  <c r="M1376" i="53" s="1"/>
  <c r="L1377" i="53"/>
  <c r="L1376" i="53" s="1"/>
  <c r="M1374" i="53"/>
  <c r="L1374" i="53"/>
  <c r="M1371" i="53"/>
  <c r="L1371" i="53"/>
  <c r="M1369" i="53"/>
  <c r="L1369" i="53"/>
  <c r="M1367" i="53"/>
  <c r="L1367" i="53"/>
  <c r="M1364" i="53"/>
  <c r="L1364" i="53"/>
  <c r="M1362" i="53"/>
  <c r="L1362" i="53"/>
  <c r="L1359" i="53"/>
  <c r="L1358" i="53" s="1"/>
  <c r="L1356" i="53"/>
  <c r="L1355" i="53" s="1"/>
  <c r="L1353" i="53"/>
  <c r="L1350" i="53"/>
  <c r="L1348" i="53"/>
  <c r="L1346" i="53"/>
  <c r="L1343" i="53"/>
  <c r="L1341" i="53"/>
  <c r="L1337" i="53"/>
  <c r="L1336" i="53" s="1"/>
  <c r="L1335" i="53" s="1"/>
  <c r="L1333" i="53"/>
  <c r="L1331" i="53"/>
  <c r="L1327" i="53"/>
  <c r="L1325" i="53"/>
  <c r="L1321" i="53"/>
  <c r="L1319" i="53"/>
  <c r="L1315" i="53"/>
  <c r="L1314" i="53" s="1"/>
  <c r="L1313" i="53" s="1"/>
  <c r="L1311" i="53"/>
  <c r="L1310" i="53" s="1"/>
  <c r="L1307" i="53"/>
  <c r="L1306" i="53" s="1"/>
  <c r="L1303" i="53"/>
  <c r="L1299" i="53"/>
  <c r="L1296" i="53"/>
  <c r="L1288" i="53"/>
  <c r="L1287" i="53" s="1"/>
  <c r="L1285" i="53"/>
  <c r="L1284" i="53" s="1"/>
  <c r="L1266" i="53"/>
  <c r="L1265" i="53" s="1"/>
  <c r="L1264" i="53" s="1"/>
  <c r="L1262" i="53"/>
  <c r="L1261" i="53" s="1"/>
  <c r="L1260" i="53" s="1"/>
  <c r="L1257" i="53"/>
  <c r="L1256" i="53" s="1"/>
  <c r="L1255" i="53" s="1"/>
  <c r="L1252" i="53"/>
  <c r="L1251" i="53" s="1"/>
  <c r="L1248" i="53"/>
  <c r="L1247" i="53" s="1"/>
  <c r="L1244" i="53"/>
  <c r="L1243" i="53" s="1"/>
  <c r="L1242" i="53" s="1"/>
  <c r="L1240" i="53"/>
  <c r="L1239" i="53" s="1"/>
  <c r="L1238" i="53" s="1"/>
  <c r="L1235" i="53"/>
  <c r="L1234" i="53" s="1"/>
  <c r="L1233" i="53" s="1"/>
  <c r="M1144" i="53"/>
  <c r="L1144" i="53"/>
  <c r="M1141" i="53"/>
  <c r="L1141" i="53"/>
  <c r="M1132" i="53"/>
  <c r="L1132" i="53"/>
  <c r="M1130" i="53"/>
  <c r="L1130" i="53"/>
  <c r="M1128" i="53"/>
  <c r="L1128" i="53"/>
  <c r="M1126" i="53"/>
  <c r="L1126" i="53"/>
  <c r="L1120" i="53"/>
  <c r="L1119" i="53" s="1"/>
  <c r="L1111" i="53"/>
  <c r="L1108" i="53"/>
  <c r="L1104" i="53"/>
  <c r="L1103" i="53" s="1"/>
  <c r="L1102" i="53" s="1"/>
  <c r="L1099" i="53"/>
  <c r="L1097" i="53"/>
  <c r="L1092" i="53"/>
  <c r="L1091" i="53" s="1"/>
  <c r="L1089" i="53"/>
  <c r="L1088" i="53" s="1"/>
  <c r="L1085" i="53"/>
  <c r="L1084" i="53" s="1"/>
  <c r="L1083" i="53" s="1"/>
  <c r="L1081" i="53"/>
  <c r="L1080" i="53" s="1"/>
  <c r="L1078" i="53"/>
  <c r="L1075" i="53"/>
  <c r="M1070" i="53"/>
  <c r="M1069" i="53" s="1"/>
  <c r="L1070" i="53"/>
  <c r="L1069" i="53" s="1"/>
  <c r="M1067" i="53"/>
  <c r="M1066" i="53" s="1"/>
  <c r="L1067" i="53"/>
  <c r="L1066" i="53" s="1"/>
  <c r="M1064" i="53"/>
  <c r="L1064" i="53"/>
  <c r="M1062" i="53"/>
  <c r="L1062" i="53"/>
  <c r="M1058" i="53"/>
  <c r="M1057" i="53" s="1"/>
  <c r="L1058" i="53"/>
  <c r="L1057" i="53" s="1"/>
  <c r="M1055" i="53"/>
  <c r="M1054" i="53" s="1"/>
  <c r="L1055" i="53"/>
  <c r="L1054" i="53" s="1"/>
  <c r="M1052" i="53"/>
  <c r="L1052" i="53"/>
  <c r="M1050" i="53"/>
  <c r="L1050" i="53"/>
  <c r="L1047" i="53"/>
  <c r="L1046" i="53" s="1"/>
  <c r="L1044" i="53"/>
  <c r="L1042" i="53"/>
  <c r="L1039" i="53"/>
  <c r="L1038" i="53" s="1"/>
  <c r="M1035" i="53"/>
  <c r="L1035" i="53"/>
  <c r="M1029" i="53"/>
  <c r="L1029" i="53"/>
  <c r="M1027" i="53"/>
  <c r="L1027" i="53"/>
  <c r="M1024" i="53"/>
  <c r="L1024" i="53"/>
  <c r="M1022" i="53"/>
  <c r="L1022" i="53"/>
  <c r="M1019" i="53"/>
  <c r="L1019" i="53"/>
  <c r="M1017" i="53"/>
  <c r="L1017" i="53"/>
  <c r="L1014" i="53"/>
  <c r="L1008" i="53"/>
  <c r="L1006" i="53"/>
  <c r="M996" i="53"/>
  <c r="M995" i="53" s="1"/>
  <c r="L996" i="53"/>
  <c r="L995" i="53" s="1"/>
  <c r="M993" i="53"/>
  <c r="M992" i="53" s="1"/>
  <c r="L993" i="53"/>
  <c r="L992" i="53" s="1"/>
  <c r="M990" i="53"/>
  <c r="L990" i="53"/>
  <c r="M988" i="53"/>
  <c r="L988" i="53"/>
  <c r="L985" i="53"/>
  <c r="L984" i="53" s="1"/>
  <c r="M982" i="53"/>
  <c r="L982" i="53"/>
  <c r="L980" i="53"/>
  <c r="L977" i="53"/>
  <c r="L976" i="53" s="1"/>
  <c r="M973" i="53"/>
  <c r="M972" i="53" s="1"/>
  <c r="M971" i="53" s="1"/>
  <c r="L973" i="53"/>
  <c r="L972" i="53" s="1"/>
  <c r="L971" i="53" s="1"/>
  <c r="L969" i="53"/>
  <c r="L968" i="53" s="1"/>
  <c r="L967" i="53" s="1"/>
  <c r="L965" i="53"/>
  <c r="L964" i="53" s="1"/>
  <c r="L963" i="53" s="1"/>
  <c r="M961" i="53"/>
  <c r="M960" i="53" s="1"/>
  <c r="L961" i="53"/>
  <c r="L960" i="53" s="1"/>
  <c r="L958" i="53"/>
  <c r="L957" i="53" s="1"/>
  <c r="L955" i="53"/>
  <c r="L954" i="53" s="1"/>
  <c r="L951" i="53"/>
  <c r="L950" i="53" s="1"/>
  <c r="L949" i="53" s="1"/>
  <c r="L947" i="53"/>
  <c r="L946" i="53" s="1"/>
  <c r="L945" i="53" s="1"/>
  <c r="L943" i="53"/>
  <c r="L942" i="53" s="1"/>
  <c r="L941" i="53" s="1"/>
  <c r="M937" i="53"/>
  <c r="L937" i="53"/>
  <c r="M935" i="53"/>
  <c r="L935" i="53"/>
  <c r="L932" i="53"/>
  <c r="L930" i="53"/>
  <c r="L926" i="53"/>
  <c r="L925" i="53" s="1"/>
  <c r="L924" i="53" s="1"/>
  <c r="M922" i="53"/>
  <c r="M921" i="53" s="1"/>
  <c r="L922" i="53"/>
  <c r="L921" i="53" s="1"/>
  <c r="M919" i="53"/>
  <c r="L919" i="53"/>
  <c r="M915" i="53"/>
  <c r="L915" i="53"/>
  <c r="M913" i="53"/>
  <c r="L913" i="53"/>
  <c r="M910" i="53"/>
  <c r="L910" i="53"/>
  <c r="M908" i="53"/>
  <c r="L908" i="53"/>
  <c r="M905" i="53"/>
  <c r="M904" i="53" s="1"/>
  <c r="L905" i="53"/>
  <c r="L904" i="53" s="1"/>
  <c r="M902" i="53"/>
  <c r="L902" i="53"/>
  <c r="M898" i="53"/>
  <c r="L898" i="53"/>
  <c r="M896" i="53"/>
  <c r="L896" i="53"/>
  <c r="M893" i="53"/>
  <c r="L893" i="53"/>
  <c r="M891" i="53"/>
  <c r="L891" i="53"/>
  <c r="L888" i="53"/>
  <c r="L887" i="53" s="1"/>
  <c r="L885" i="53"/>
  <c r="L881" i="53"/>
  <c r="L879" i="53"/>
  <c r="L876" i="53"/>
  <c r="L874" i="53"/>
  <c r="M870" i="53"/>
  <c r="M869" i="53" s="1"/>
  <c r="L870" i="53"/>
  <c r="L869" i="53" s="1"/>
  <c r="M867" i="53"/>
  <c r="M866" i="53" s="1"/>
  <c r="L867" i="53"/>
  <c r="L866" i="53" s="1"/>
  <c r="M864" i="53"/>
  <c r="M863" i="53" s="1"/>
  <c r="L864" i="53"/>
  <c r="L863" i="53" s="1"/>
  <c r="M861" i="53"/>
  <c r="M860" i="53" s="1"/>
  <c r="L861" i="53"/>
  <c r="L860" i="53" s="1"/>
  <c r="L858" i="53"/>
  <c r="L857" i="53" s="1"/>
  <c r="L855" i="53"/>
  <c r="L854" i="53" s="1"/>
  <c r="L851" i="53"/>
  <c r="L850" i="53" s="1"/>
  <c r="L848" i="53"/>
  <c r="L847" i="53" s="1"/>
  <c r="L844" i="53"/>
  <c r="L839" i="53"/>
  <c r="L835" i="53"/>
  <c r="L834" i="53" s="1"/>
  <c r="L832" i="53"/>
  <c r="L817" i="53"/>
  <c r="L816" i="53" s="1"/>
  <c r="L815" i="53" s="1"/>
  <c r="L813" i="53"/>
  <c r="L812" i="53" s="1"/>
  <c r="L810" i="53"/>
  <c r="L809" i="53" s="1"/>
  <c r="L806" i="53"/>
  <c r="L805" i="53" s="1"/>
  <c r="L802" i="53"/>
  <c r="L800" i="53"/>
  <c r="L796" i="53"/>
  <c r="L795" i="53" s="1"/>
  <c r="L794" i="53" s="1"/>
  <c r="L792" i="53"/>
  <c r="L791" i="53" s="1"/>
  <c r="L789" i="53"/>
  <c r="L788" i="53" s="1"/>
  <c r="L784" i="53"/>
  <c r="L783" i="53" s="1"/>
  <c r="L782" i="53" s="1"/>
  <c r="L779" i="53"/>
  <c r="L778" i="53" s="1"/>
  <c r="L777" i="53" s="1"/>
  <c r="M547" i="53"/>
  <c r="L547" i="53"/>
  <c r="M545" i="53"/>
  <c r="L545" i="53"/>
  <c r="M543" i="53"/>
  <c r="L543" i="53"/>
  <c r="M541" i="53"/>
  <c r="L541" i="53"/>
  <c r="M538" i="53"/>
  <c r="L538" i="53"/>
  <c r="M536" i="53"/>
  <c r="L536" i="53"/>
  <c r="L533" i="53"/>
  <c r="L531" i="53"/>
  <c r="L529" i="53"/>
  <c r="L527" i="53"/>
  <c r="L524" i="53"/>
  <c r="L522" i="53"/>
  <c r="L519" i="53"/>
  <c r="L517" i="53"/>
  <c r="L515" i="53"/>
  <c r="L513" i="53"/>
  <c r="M509" i="53"/>
  <c r="L509" i="53"/>
  <c r="M502" i="53"/>
  <c r="M501" i="53" s="1"/>
  <c r="L502" i="53"/>
  <c r="L501" i="53" s="1"/>
  <c r="M499" i="53"/>
  <c r="M498" i="53" s="1"/>
  <c r="L499" i="53"/>
  <c r="L498" i="53" s="1"/>
  <c r="M496" i="53"/>
  <c r="L496" i="53"/>
  <c r="M494" i="53"/>
  <c r="L494" i="53"/>
  <c r="M487" i="53"/>
  <c r="L487" i="53"/>
  <c r="M485" i="53"/>
  <c r="L485" i="53"/>
  <c r="M482" i="53"/>
  <c r="L482" i="53"/>
  <c r="M478" i="53"/>
  <c r="L478" i="53"/>
  <c r="M475" i="53"/>
  <c r="L475" i="53"/>
  <c r="M472" i="53"/>
  <c r="L472" i="53"/>
  <c r="M469" i="53"/>
  <c r="L469" i="53"/>
  <c r="M466" i="53"/>
  <c r="L466" i="53"/>
  <c r="L459" i="53"/>
  <c r="L458" i="53" s="1"/>
  <c r="L456" i="53"/>
  <c r="L455" i="53" s="1"/>
  <c r="L453" i="53"/>
  <c r="L451" i="53"/>
  <c r="L444" i="53"/>
  <c r="L442" i="53"/>
  <c r="L439" i="53"/>
  <c r="L435" i="53"/>
  <c r="L431" i="53"/>
  <c r="L430" i="53" s="1"/>
  <c r="L429" i="53" s="1"/>
  <c r="L427" i="53"/>
  <c r="L426" i="53" s="1"/>
  <c r="L425" i="53" s="1"/>
  <c r="L423" i="53"/>
  <c r="L422" i="53" s="1"/>
  <c r="L421" i="53" s="1"/>
  <c r="L415" i="53"/>
  <c r="L414" i="53" s="1"/>
  <c r="L413" i="53" s="1"/>
  <c r="L411" i="53"/>
  <c r="L410" i="53" s="1"/>
  <c r="L405" i="53"/>
  <c r="L402" i="53"/>
  <c r="L400" i="53"/>
  <c r="M396" i="53"/>
  <c r="L396" i="53"/>
  <c r="M394" i="53"/>
  <c r="L394" i="53"/>
  <c r="L390" i="53"/>
  <c r="L389" i="53" s="1"/>
  <c r="L388" i="53" s="1"/>
  <c r="M386" i="53"/>
  <c r="M385" i="53" s="1"/>
  <c r="L386" i="53"/>
  <c r="L385" i="53" s="1"/>
  <c r="L383" i="53"/>
  <c r="L382" i="53" s="1"/>
  <c r="M379" i="53"/>
  <c r="M378" i="53" s="1"/>
  <c r="L379" i="53"/>
  <c r="L378" i="53" s="1"/>
  <c r="M376" i="53"/>
  <c r="M375" i="53" s="1"/>
  <c r="L376" i="53"/>
  <c r="L375" i="53" s="1"/>
  <c r="M373" i="53"/>
  <c r="L373" i="53"/>
  <c r="M371" i="53"/>
  <c r="L371" i="53"/>
  <c r="M368" i="53"/>
  <c r="L368" i="53"/>
  <c r="M364" i="53"/>
  <c r="L364" i="53"/>
  <c r="M360" i="53"/>
  <c r="M359" i="53" s="1"/>
  <c r="L360" i="53"/>
  <c r="L359" i="53" s="1"/>
  <c r="M356" i="53"/>
  <c r="L356" i="53"/>
  <c r="M351" i="53"/>
  <c r="L351" i="53"/>
  <c r="M349" i="53"/>
  <c r="L349" i="53"/>
  <c r="M346" i="53"/>
  <c r="M345" i="53" s="1"/>
  <c r="L346" i="53"/>
  <c r="L345" i="53" s="1"/>
  <c r="L343" i="53"/>
  <c r="L341" i="53"/>
  <c r="L338" i="53"/>
  <c r="L336" i="53"/>
  <c r="L331" i="53"/>
  <c r="L327" i="53"/>
  <c r="L326" i="53" s="1"/>
  <c r="L323" i="53"/>
  <c r="L322" i="53" s="1"/>
  <c r="L318" i="53"/>
  <c r="L317" i="53" s="1"/>
  <c r="L310" i="53"/>
  <c r="L308" i="53"/>
  <c r="L298" i="53"/>
  <c r="L292" i="53"/>
  <c r="L288" i="53"/>
  <c r="L284" i="53"/>
  <c r="L282" i="53"/>
  <c r="L278" i="53"/>
  <c r="M273" i="53"/>
  <c r="L273" i="53"/>
  <c r="M270" i="53"/>
  <c r="L270" i="53"/>
  <c r="M267" i="53"/>
  <c r="L267" i="53"/>
  <c r="M265" i="53"/>
  <c r="L265" i="53"/>
  <c r="M262" i="53"/>
  <c r="L262" i="53"/>
  <c r="M260" i="53"/>
  <c r="L260" i="53"/>
  <c r="L257" i="53"/>
  <c r="L254" i="53"/>
  <c r="L251" i="53"/>
  <c r="L249" i="53"/>
  <c r="L246" i="53"/>
  <c r="L244" i="53"/>
  <c r="L240" i="53"/>
  <c r="L239" i="53" s="1"/>
  <c r="L237" i="53"/>
  <c r="L236" i="53" s="1"/>
  <c r="L233" i="53"/>
  <c r="L232" i="53" s="1"/>
  <c r="L230" i="53"/>
  <c r="L229" i="53" s="1"/>
  <c r="L226" i="53"/>
  <c r="L225" i="53" s="1"/>
  <c r="L224" i="53" s="1"/>
  <c r="L222" i="53"/>
  <c r="L220" i="53"/>
  <c r="L215" i="53"/>
  <c r="L211" i="53"/>
  <c r="L210" i="53" s="1"/>
  <c r="L207" i="53"/>
  <c r="L206" i="53" s="1"/>
  <c r="L203" i="53"/>
  <c r="L202" i="53" s="1"/>
  <c r="L200" i="53"/>
  <c r="L199" i="53" s="1"/>
  <c r="L196" i="53"/>
  <c r="L195" i="53" s="1"/>
  <c r="L193" i="53"/>
  <c r="L192" i="53" s="1"/>
  <c r="L190" i="53"/>
  <c r="L189" i="53" s="1"/>
  <c r="L187" i="53"/>
  <c r="L186" i="53" s="1"/>
  <c r="L182" i="53"/>
  <c r="L181" i="53" s="1"/>
  <c r="L178" i="53"/>
  <c r="L177" i="53" s="1"/>
  <c r="L175" i="53"/>
  <c r="L174" i="53" s="1"/>
  <c r="M169" i="53"/>
  <c r="M168" i="53" s="1"/>
  <c r="M167" i="53" s="1"/>
  <c r="L169" i="53"/>
  <c r="L168" i="53" s="1"/>
  <c r="L167" i="53" s="1"/>
  <c r="L165" i="53"/>
  <c r="L164" i="53" s="1"/>
  <c r="L161" i="53"/>
  <c r="L159" i="53"/>
  <c r="L155" i="53"/>
  <c r="L153" i="53"/>
  <c r="L150" i="53"/>
  <c r="L149" i="53" s="1"/>
  <c r="L146" i="53"/>
  <c r="L145" i="53" s="1"/>
  <c r="L142" i="53"/>
  <c r="L141" i="53" s="1"/>
  <c r="M138" i="53"/>
  <c r="M137" i="53" s="1"/>
  <c r="L138" i="53"/>
  <c r="L137" i="53" s="1"/>
  <c r="L135" i="53"/>
  <c r="L134" i="53" s="1"/>
  <c r="L132" i="53"/>
  <c r="L131" i="53" s="1"/>
  <c r="L124" i="53"/>
  <c r="L123" i="53" s="1"/>
  <c r="L122" i="53" s="1"/>
  <c r="L119" i="53"/>
  <c r="L118" i="53" s="1"/>
  <c r="L116" i="53"/>
  <c r="L115" i="53" s="1"/>
  <c r="L112" i="53"/>
  <c r="L110" i="53"/>
  <c r="L106" i="53"/>
  <c r="L103" i="53"/>
  <c r="L99" i="53"/>
  <c r="L96" i="53"/>
  <c r="L92" i="53"/>
  <c r="L91" i="53" s="1"/>
  <c r="L86" i="53"/>
  <c r="L84" i="53"/>
  <c r="L80" i="53"/>
  <c r="L79" i="53" s="1"/>
  <c r="L77" i="53"/>
  <c r="L73" i="53"/>
  <c r="L71" i="53"/>
  <c r="M67" i="53"/>
  <c r="M66" i="53" s="1"/>
  <c r="L67" i="53"/>
  <c r="L66" i="53" s="1"/>
  <c r="M64" i="53"/>
  <c r="M63" i="53" s="1"/>
  <c r="L64" i="53"/>
  <c r="L63" i="53" s="1"/>
  <c r="L57" i="53"/>
  <c r="L56" i="53" s="1"/>
  <c r="L52" i="53"/>
  <c r="L29" i="53"/>
  <c r="L23" i="53"/>
  <c r="L15" i="53"/>
  <c r="L13" i="53"/>
  <c r="L9" i="53"/>
  <c r="Q549" i="53" l="1"/>
  <c r="V549" i="53"/>
  <c r="J549" i="53"/>
  <c r="S549" i="53"/>
  <c r="I549" i="53"/>
  <c r="W549" i="53"/>
  <c r="R549" i="53"/>
  <c r="M1418" i="53"/>
  <c r="U2193" i="53"/>
  <c r="U2192" i="53" s="1"/>
  <c r="U2191" i="53" s="1"/>
  <c r="U2146" i="53" s="1"/>
  <c r="U2145" i="53" s="1"/>
  <c r="T2192" i="53"/>
  <c r="T2191" i="53" s="1"/>
  <c r="T2146" i="53" s="1"/>
  <c r="T2145" i="53" s="1"/>
  <c r="T2039" i="53" s="1"/>
  <c r="Y2193" i="53"/>
  <c r="Y2192" i="53" s="1"/>
  <c r="Y2191" i="53" s="1"/>
  <c r="Y2146" i="53" s="1"/>
  <c r="Y2145" i="53" s="1"/>
  <c r="X2192" i="53"/>
  <c r="X2191" i="53" s="1"/>
  <c r="X2146" i="53" s="1"/>
  <c r="X2145" i="53" s="1"/>
  <c r="X2039" i="53" s="1"/>
  <c r="W4248" i="53"/>
  <c r="X4249" i="53"/>
  <c r="Y4254" i="53"/>
  <c r="Y4253" i="53" s="1"/>
  <c r="X4253" i="53"/>
  <c r="Y4261" i="53"/>
  <c r="Y4260" i="53" s="1"/>
  <c r="X4260" i="53"/>
  <c r="M821" i="53"/>
  <c r="S4740" i="53"/>
  <c r="S4739" i="53" s="1"/>
  <c r="W4740" i="53"/>
  <c r="W4739" i="53" s="1"/>
  <c r="M4740" i="53"/>
  <c r="M4739" i="53" s="1"/>
  <c r="S3149" i="53"/>
  <c r="S3148" i="53" s="1"/>
  <c r="W3149" i="53"/>
  <c r="W3148" i="53" s="1"/>
  <c r="M3149" i="53"/>
  <c r="M3148" i="53" s="1"/>
  <c r="M4248" i="53"/>
  <c r="M4996" i="53"/>
  <c r="R4996" i="53"/>
  <c r="S4996" i="53"/>
  <c r="S53" i="53"/>
  <c r="S52" i="53" s="1"/>
  <c r="M53" i="53"/>
  <c r="M52" i="53" s="1"/>
  <c r="L4996" i="53"/>
  <c r="W53" i="53"/>
  <c r="W52" i="53" s="1"/>
  <c r="M1283" i="53"/>
  <c r="W1340" i="53"/>
  <c r="S4260" i="53"/>
  <c r="V1283" i="53"/>
  <c r="R4345" i="53"/>
  <c r="S1818" i="53"/>
  <c r="S1813" i="53" s="1"/>
  <c r="W1283" i="53"/>
  <c r="R2728" i="53"/>
  <c r="V2020" i="53"/>
  <c r="V2019" i="53" s="1"/>
  <c r="W393" i="53"/>
  <c r="W392" i="53" s="1"/>
  <c r="W4732" i="53"/>
  <c r="W4731" i="53" s="1"/>
  <c r="R1283" i="53"/>
  <c r="W1800" i="53"/>
  <c r="W1799" i="53" s="1"/>
  <c r="V1324" i="53"/>
  <c r="V1323" i="53" s="1"/>
  <c r="M2728" i="53"/>
  <c r="L2020" i="53"/>
  <c r="L2019" i="53" s="1"/>
  <c r="S2728" i="53"/>
  <c r="S1800" i="53"/>
  <c r="S1799" i="53" s="1"/>
  <c r="W1818" i="53"/>
  <c r="W1813" i="53" s="1"/>
  <c r="V4318" i="53"/>
  <c r="M4554" i="53"/>
  <c r="M4553" i="53" s="1"/>
  <c r="L4318" i="53"/>
  <c r="R2020" i="53"/>
  <c r="R2019" i="53" s="1"/>
  <c r="V477" i="53"/>
  <c r="S825" i="53"/>
  <c r="S1283" i="53"/>
  <c r="W825" i="53"/>
  <c r="V2728" i="53"/>
  <c r="M838" i="53"/>
  <c r="L1283" i="53"/>
  <c r="W2728" i="53"/>
  <c r="L2728" i="53"/>
  <c r="S3595" i="53"/>
  <c r="V2631" i="53"/>
  <c r="W2631" i="53"/>
  <c r="L2631" i="53"/>
  <c r="R2631" i="53"/>
  <c r="R4318" i="53"/>
  <c r="M2631" i="53"/>
  <c r="M3821" i="53"/>
  <c r="S2631" i="53"/>
  <c r="W363" i="53"/>
  <c r="L838" i="53"/>
  <c r="R838" i="53"/>
  <c r="S838" i="53"/>
  <c r="V838" i="53"/>
  <c r="W838" i="53"/>
  <c r="M825" i="53"/>
  <c r="S3572" i="53"/>
  <c r="S3571" i="53" s="1"/>
  <c r="M1818" i="53"/>
  <c r="M1813" i="53" s="1"/>
  <c r="M1800" i="53"/>
  <c r="M1799" i="53" s="1"/>
  <c r="W4260" i="53"/>
  <c r="M4260" i="53"/>
  <c r="L2621" i="53"/>
  <c r="W2621" i="53"/>
  <c r="M4927" i="53"/>
  <c r="M4851" i="53"/>
  <c r="M4850" i="53" s="1"/>
  <c r="M4353" i="53"/>
  <c r="M4350" i="53" s="1"/>
  <c r="M1785" i="53"/>
  <c r="S3821" i="53"/>
  <c r="L3821" i="53"/>
  <c r="R3821" i="53"/>
  <c r="V3821" i="53"/>
  <c r="W3821" i="53"/>
  <c r="W1026" i="53"/>
  <c r="V1318" i="53"/>
  <c r="V1317" i="53" s="1"/>
  <c r="W4869" i="53"/>
  <c r="R2621" i="53"/>
  <c r="V4305" i="53"/>
  <c r="W1572" i="53"/>
  <c r="W1571" i="53" s="1"/>
  <c r="W434" i="53"/>
  <c r="M4798" i="53"/>
  <c r="M4797" i="53" s="1"/>
  <c r="M4245" i="53"/>
  <c r="M2182" i="53"/>
  <c r="M2181" i="53" s="1"/>
  <c r="S4980" i="53"/>
  <c r="S4979" i="53" s="1"/>
  <c r="R2468" i="53"/>
  <c r="V102" i="53"/>
  <c r="L2468" i="53"/>
  <c r="W4305" i="53"/>
  <c r="W4364" i="53"/>
  <c r="L2191" i="53"/>
  <c r="M2480" i="53"/>
  <c r="W2403" i="53"/>
  <c r="W2402" i="53" s="1"/>
  <c r="V4561" i="53"/>
  <c r="M4320" i="53"/>
  <c r="M4319" i="53" s="1"/>
  <c r="M4318" i="53" s="1"/>
  <c r="S3185" i="53"/>
  <c r="M4388" i="53"/>
  <c r="M4385" i="53" s="1"/>
  <c r="M2403" i="53"/>
  <c r="M2402" i="53" s="1"/>
  <c r="M2309" i="53"/>
  <c r="M2043" i="53"/>
  <c r="M2042" i="53" s="1"/>
  <c r="M459" i="53"/>
  <c r="M458" i="53" s="1"/>
  <c r="S2468" i="53"/>
  <c r="S2621" i="53"/>
  <c r="W4554" i="53"/>
  <c r="W4553" i="53" s="1"/>
  <c r="W4483" i="53"/>
  <c r="M1382" i="53"/>
  <c r="R3362" i="53"/>
  <c r="W2468" i="53"/>
  <c r="W3782" i="53"/>
  <c r="W4399" i="53"/>
  <c r="W4566" i="53"/>
  <c r="W4624" i="53"/>
  <c r="L2480" i="53"/>
  <c r="M4059" i="53"/>
  <c r="R2191" i="53"/>
  <c r="S2480" i="53"/>
  <c r="S2927" i="53"/>
  <c r="R3782" i="53"/>
  <c r="W521" i="53"/>
  <c r="V2468" i="53"/>
  <c r="V2621" i="53"/>
  <c r="V3235" i="53"/>
  <c r="V4911" i="53"/>
  <c r="W4939" i="53"/>
  <c r="M2132" i="53"/>
  <c r="M2129" i="53" s="1"/>
  <c r="M2082" i="53"/>
  <c r="M2081" i="53" s="1"/>
  <c r="M1773" i="53"/>
  <c r="M1772" i="53" s="1"/>
  <c r="M1406" i="53"/>
  <c r="M835" i="53"/>
  <c r="M834" i="53" s="1"/>
  <c r="M2468" i="53"/>
  <c r="M2621" i="53"/>
  <c r="S3463" i="53"/>
  <c r="V2191" i="53"/>
  <c r="V2480" i="53"/>
  <c r="M477" i="53"/>
  <c r="S987" i="53"/>
  <c r="R2480" i="53"/>
  <c r="V890" i="53"/>
  <c r="V907" i="53"/>
  <c r="W2480" i="53"/>
  <c r="W2700" i="53"/>
  <c r="W3201" i="53"/>
  <c r="M2209" i="53"/>
  <c r="M2208" i="53" s="1"/>
  <c r="M2207" i="53" s="1"/>
  <c r="M2393" i="53"/>
  <c r="S3161" i="53"/>
  <c r="S3160" i="53" s="1"/>
  <c r="W3161" i="53"/>
  <c r="W3160" i="53" s="1"/>
  <c r="M2123" i="53"/>
  <c r="M2122" i="53" s="1"/>
  <c r="M2027" i="53"/>
  <c r="M1482" i="53"/>
  <c r="M1481" i="53" s="1"/>
  <c r="M92" i="53"/>
  <c r="M91" i="53" s="1"/>
  <c r="M2317" i="53"/>
  <c r="M2312" i="53" s="1"/>
  <c r="M2005" i="53"/>
  <c r="M2004" i="53" s="1"/>
  <c r="M1823" i="53"/>
  <c r="M1822" i="53" s="1"/>
  <c r="M1755" i="53"/>
  <c r="W1703" i="53"/>
  <c r="W1702" i="53" s="1"/>
  <c r="S1823" i="53"/>
  <c r="S1822" i="53" s="1"/>
  <c r="W1409" i="53"/>
  <c r="S2132" i="53"/>
  <c r="S2129" i="53" s="1"/>
  <c r="M1409" i="53"/>
  <c r="M1722" i="53"/>
  <c r="M1721" i="53" s="1"/>
  <c r="M1252" i="53"/>
  <c r="M1251" i="53" s="1"/>
  <c r="W2043" i="53"/>
  <c r="W2042" i="53" s="1"/>
  <c r="M1718" i="53"/>
  <c r="M1717" i="53" s="1"/>
  <c r="M1248" i="53"/>
  <c r="M1247" i="53" s="1"/>
  <c r="S1482" i="53"/>
  <c r="S1481" i="53" s="1"/>
  <c r="M1303" i="53"/>
  <c r="S1075" i="53"/>
  <c r="S1074" i="53" s="1"/>
  <c r="S1073" i="53" s="1"/>
  <c r="W835" i="53"/>
  <c r="W834" i="53" s="1"/>
  <c r="L4629" i="53"/>
  <c r="L477" i="53"/>
  <c r="S4282" i="53"/>
  <c r="S4399" i="53"/>
  <c r="W1382" i="53"/>
  <c r="V1405" i="53"/>
  <c r="V1404" i="53" s="1"/>
  <c r="M4923" i="53"/>
  <c r="M4821" i="53"/>
  <c r="M4820" i="53" s="1"/>
  <c r="M4819" i="53" s="1"/>
  <c r="M4732" i="53"/>
  <c r="M4731" i="53" s="1"/>
  <c r="M4580" i="53"/>
  <c r="M4577" i="53" s="1"/>
  <c r="M4547" i="53"/>
  <c r="M4546" i="53" s="1"/>
  <c r="M2089" i="53"/>
  <c r="M2088" i="53" s="1"/>
  <c r="M1827" i="53"/>
  <c r="M1826" i="53" s="1"/>
  <c r="M1726" i="53"/>
  <c r="M1725" i="53" s="1"/>
  <c r="M1257" i="53"/>
  <c r="M1256" i="53" s="1"/>
  <c r="M1255" i="53" s="1"/>
  <c r="M1108" i="53"/>
  <c r="M1075" i="53"/>
  <c r="M1074" i="53" s="1"/>
  <c r="M1073" i="53" s="1"/>
  <c r="M327" i="53"/>
  <c r="M326" i="53" s="1"/>
  <c r="M142" i="53"/>
  <c r="M141" i="53" s="1"/>
  <c r="M140" i="53" s="1"/>
  <c r="M119" i="53"/>
  <c r="M118" i="53" s="1"/>
  <c r="M106" i="53"/>
  <c r="R363" i="53"/>
  <c r="R434" i="53"/>
  <c r="W4320" i="53"/>
  <c r="W4319" i="53" s="1"/>
  <c r="W4318" i="53" s="1"/>
  <c r="W4798" i="53"/>
  <c r="W4797" i="53" s="1"/>
  <c r="W4923" i="53"/>
  <c r="S1532" i="53"/>
  <c r="S846" i="53"/>
  <c r="V8" i="53"/>
  <c r="L4345" i="53"/>
  <c r="S2304" i="53"/>
  <c r="S2317" i="53"/>
  <c r="S2312" i="53" s="1"/>
  <c r="S3140" i="53"/>
  <c r="V953" i="53"/>
  <c r="W2364" i="53"/>
  <c r="V2462" i="53"/>
  <c r="S4927" i="53"/>
  <c r="L4645" i="53"/>
  <c r="R83" i="53"/>
  <c r="R907" i="53"/>
  <c r="R934" i="53"/>
  <c r="S1432" i="53"/>
  <c r="S1431" i="53" s="1"/>
  <c r="S2123" i="53"/>
  <c r="S2122" i="53" s="1"/>
  <c r="S2669" i="53"/>
  <c r="S2900" i="53"/>
  <c r="S2944" i="53"/>
  <c r="S2979" i="53"/>
  <c r="S3206" i="53"/>
  <c r="R3595" i="53"/>
  <c r="V434" i="53"/>
  <c r="W459" i="53"/>
  <c r="W458" i="53" s="1"/>
  <c r="W505" i="53"/>
  <c r="W979" i="53"/>
  <c r="V1087" i="53"/>
  <c r="V1446" i="53"/>
  <c r="V1445" i="53" s="1"/>
  <c r="W1755" i="53"/>
  <c r="W2132" i="53"/>
  <c r="W2129" i="53" s="1"/>
  <c r="V3218" i="53"/>
  <c r="W3362" i="53"/>
  <c r="W3391" i="53"/>
  <c r="W3440" i="53"/>
  <c r="V4345" i="53"/>
  <c r="W4986" i="53"/>
  <c r="M2093" i="53"/>
  <c r="M2092" i="53" s="1"/>
  <c r="M2051" i="53"/>
  <c r="M1975" i="53"/>
  <c r="M1490" i="53"/>
  <c r="M1489" i="53" s="1"/>
  <c r="M2865" i="53"/>
  <c r="M3167" i="53"/>
  <c r="L4051" i="53"/>
  <c r="S264" i="53"/>
  <c r="S348" i="53"/>
  <c r="S1512" i="53"/>
  <c r="S1726" i="53"/>
  <c r="S1725" i="53" s="1"/>
  <c r="R2217" i="53"/>
  <c r="R2996" i="53"/>
  <c r="S3868" i="53"/>
  <c r="L370" i="53"/>
  <c r="L434" i="53"/>
  <c r="M3980" i="53"/>
  <c r="L4640" i="53"/>
  <c r="S1125" i="53"/>
  <c r="S2209" i="53"/>
  <c r="S2208" i="53" s="1"/>
  <c r="S2207" i="53" s="1"/>
  <c r="S2959" i="53"/>
  <c r="R3887" i="53"/>
  <c r="R3894" i="53"/>
  <c r="S4869" i="53"/>
  <c r="W259" i="53"/>
  <c r="M103" i="53"/>
  <c r="L987" i="53"/>
  <c r="L4399" i="53"/>
  <c r="S363" i="53"/>
  <c r="S477" i="53"/>
  <c r="R2944" i="53"/>
  <c r="R3172" i="53"/>
  <c r="S3540" i="53"/>
  <c r="S3782" i="53"/>
  <c r="S3858" i="53"/>
  <c r="S4606" i="53"/>
  <c r="R4640" i="53"/>
  <c r="R4661" i="53"/>
  <c r="V243" i="53"/>
  <c r="W934" i="53"/>
  <c r="V4359" i="53"/>
  <c r="S327" i="53"/>
  <c r="S326" i="53" s="1"/>
  <c r="M434" i="53"/>
  <c r="M2417" i="53"/>
  <c r="L1041" i="53"/>
  <c r="L4305" i="53"/>
  <c r="R477" i="53"/>
  <c r="S1718" i="53"/>
  <c r="S1717" i="53" s="1"/>
  <c r="V979" i="53"/>
  <c r="L1413" i="53"/>
  <c r="L1412" i="53" s="1"/>
  <c r="M1940" i="53"/>
  <c r="S1761" i="53"/>
  <c r="R2462" i="53"/>
  <c r="L521" i="53"/>
  <c r="M1318" i="53"/>
  <c r="M1317" i="53" s="1"/>
  <c r="M3172" i="53"/>
  <c r="S2222" i="53"/>
  <c r="S2721" i="53"/>
  <c r="M4470" i="53"/>
  <c r="M4469" i="53" s="1"/>
  <c r="M2935" i="53"/>
  <c r="M2932" i="53" s="1"/>
  <c r="M2304" i="53"/>
  <c r="M2155" i="53"/>
  <c r="M2138" i="53"/>
  <c r="M2135" i="53" s="1"/>
  <c r="M2115" i="53"/>
  <c r="M2114" i="53" s="1"/>
  <c r="M2056" i="53"/>
  <c r="M2033" i="53"/>
  <c r="M2032" i="53" s="1"/>
  <c r="M2031" i="53" s="1"/>
  <c r="M1805" i="53"/>
  <c r="M1804" i="53" s="1"/>
  <c r="M1586" i="53"/>
  <c r="M1456" i="53"/>
  <c r="M1455" i="53" s="1"/>
  <c r="M1454" i="53" s="1"/>
  <c r="M1120" i="53"/>
  <c r="M1119" i="53" s="1"/>
  <c r="M784" i="53"/>
  <c r="M783" i="53" s="1"/>
  <c r="M782" i="53" s="1"/>
  <c r="S4533" i="53"/>
  <c r="V2775" i="53"/>
  <c r="W3206" i="53"/>
  <c r="W3223" i="53"/>
  <c r="W3485" i="53"/>
  <c r="W3980" i="53"/>
  <c r="W4282" i="53"/>
  <c r="L873" i="53"/>
  <c r="M987" i="53"/>
  <c r="M2364" i="53"/>
  <c r="R1107" i="53"/>
  <c r="S1248" i="53"/>
  <c r="S1247" i="53" s="1"/>
  <c r="R2008" i="53"/>
  <c r="S2309" i="53"/>
  <c r="R2964" i="53"/>
  <c r="R2979" i="53"/>
  <c r="R3218" i="53"/>
  <c r="R3223" i="53"/>
  <c r="S3373" i="53"/>
  <c r="R3906" i="53"/>
  <c r="R4305" i="53"/>
  <c r="S4851" i="53"/>
  <c r="S4850" i="53" s="1"/>
  <c r="V363" i="53"/>
  <c r="W446" i="53"/>
  <c r="W441" i="53" s="1"/>
  <c r="W468" i="53"/>
  <c r="W477" i="53"/>
  <c r="W1512" i="53"/>
  <c r="W1532" i="53"/>
  <c r="W1540" i="53"/>
  <c r="W2165" i="53"/>
  <c r="W2669" i="53"/>
  <c r="V3167" i="53"/>
  <c r="W4821" i="53"/>
  <c r="W4820" i="53" s="1"/>
  <c r="W4819" i="53" s="1"/>
  <c r="M323" i="53"/>
  <c r="M322" i="53" s="1"/>
  <c r="M284" i="53"/>
  <c r="M3518" i="53"/>
  <c r="R152" i="53"/>
  <c r="R148" i="53" s="1"/>
  <c r="S434" i="53"/>
  <c r="R462" i="53"/>
  <c r="S535" i="53"/>
  <c r="S907" i="53"/>
  <c r="R953" i="53"/>
  <c r="R1016" i="53"/>
  <c r="R1031" i="53"/>
  <c r="R1041" i="53"/>
  <c r="S1382" i="53"/>
  <c r="R1512" i="53"/>
  <c r="S2417" i="53"/>
  <c r="S2507" i="53"/>
  <c r="S2865" i="53"/>
  <c r="S2880" i="53"/>
  <c r="S2996" i="53"/>
  <c r="S3190" i="53"/>
  <c r="S3218" i="53"/>
  <c r="S3777" i="53"/>
  <c r="R3858" i="53"/>
  <c r="S4320" i="53"/>
  <c r="S4319" i="53" s="1"/>
  <c r="S4318" i="53" s="1"/>
  <c r="R4656" i="53"/>
  <c r="R4920" i="53"/>
  <c r="V152" i="53"/>
  <c r="V148" i="53" s="1"/>
  <c r="V259" i="53"/>
  <c r="W462" i="53"/>
  <c r="V535" i="53"/>
  <c r="W1495" i="53"/>
  <c r="V2245" i="53"/>
  <c r="W2317" i="53"/>
  <c r="W2312" i="53" s="1"/>
  <c r="W2959" i="53"/>
  <c r="W3167" i="53"/>
  <c r="W3777" i="53"/>
  <c r="W3906" i="53"/>
  <c r="V4059" i="53"/>
  <c r="W4572" i="53"/>
  <c r="W4580" i="53"/>
  <c r="W4577" i="53" s="1"/>
  <c r="V4656" i="53"/>
  <c r="V4857" i="53"/>
  <c r="L505" i="53"/>
  <c r="L1005" i="53"/>
  <c r="L1295" i="53"/>
  <c r="L1294" i="53" s="1"/>
  <c r="L3172" i="53"/>
  <c r="R243" i="53"/>
  <c r="R340" i="53"/>
  <c r="R873" i="53"/>
  <c r="S1031" i="53"/>
  <c r="R1061" i="53"/>
  <c r="R1340" i="53"/>
  <c r="S1908" i="53"/>
  <c r="R1974" i="53"/>
  <c r="S2322" i="53"/>
  <c r="S2364" i="53"/>
  <c r="S2700" i="53"/>
  <c r="S3842" i="53"/>
  <c r="S3851" i="53"/>
  <c r="R4399" i="53"/>
  <c r="R4483" i="53"/>
  <c r="R4786" i="53"/>
  <c r="V1010" i="53"/>
  <c r="W1016" i="53"/>
  <c r="W1031" i="53"/>
  <c r="W1108" i="53"/>
  <c r="W1303" i="53"/>
  <c r="W1446" i="53"/>
  <c r="W1445" i="53" s="1"/>
  <c r="V1826" i="53"/>
  <c r="W1952" i="53"/>
  <c r="V2135" i="53"/>
  <c r="W3118" i="53"/>
  <c r="V3172" i="53"/>
  <c r="W3557" i="53"/>
  <c r="W3582" i="53"/>
  <c r="V3782" i="53"/>
  <c r="W4237" i="53"/>
  <c r="W4236" i="53" s="1"/>
  <c r="W4533" i="53"/>
  <c r="V4589" i="53"/>
  <c r="V4606" i="53"/>
  <c r="S207" i="53"/>
  <c r="S206" i="53" s="1"/>
  <c r="S205" i="53" s="1"/>
  <c r="W96" i="53"/>
  <c r="W95" i="53" s="1"/>
  <c r="S446" i="53"/>
  <c r="S441" i="53" s="1"/>
  <c r="M446" i="53"/>
  <c r="M441" i="53" s="1"/>
  <c r="W251" i="53"/>
  <c r="S92" i="53"/>
  <c r="S91" i="53" s="1"/>
  <c r="M405" i="53"/>
  <c r="M207" i="53"/>
  <c r="M206" i="53" s="1"/>
  <c r="M205" i="53" s="1"/>
  <c r="W402" i="53"/>
  <c r="M402" i="53"/>
  <c r="M331" i="53"/>
  <c r="M330" i="53" s="1"/>
  <c r="M318" i="53"/>
  <c r="M317" i="53" s="1"/>
  <c r="M298" i="53"/>
  <c r="M288" i="53"/>
  <c r="M278" i="53"/>
  <c r="M251" i="53"/>
  <c r="M124" i="53"/>
  <c r="M123" i="53" s="1"/>
  <c r="M122" i="53" s="1"/>
  <c r="M96" i="53"/>
  <c r="M95" i="53" s="1"/>
  <c r="M73" i="53"/>
  <c r="M70" i="53" s="1"/>
  <c r="M69" i="53" s="1"/>
  <c r="R381" i="53"/>
  <c r="S96" i="53"/>
  <c r="S95" i="53" s="1"/>
  <c r="S119" i="53"/>
  <c r="S118" i="53" s="1"/>
  <c r="S381" i="53"/>
  <c r="V235" i="53"/>
  <c r="S112" i="53"/>
  <c r="S109" i="53" s="1"/>
  <c r="W112" i="53"/>
  <c r="W109" i="53" s="1"/>
  <c r="S103" i="53"/>
  <c r="S251" i="53"/>
  <c r="S4245" i="53"/>
  <c r="R4911" i="53"/>
  <c r="S4939" i="53"/>
  <c r="V109" i="53"/>
  <c r="W526" i="53"/>
  <c r="W2089" i="53"/>
  <c r="W2088" i="53" s="1"/>
  <c r="M4572" i="53"/>
  <c r="M340" i="53"/>
  <c r="L1010" i="53"/>
  <c r="M3478" i="53"/>
  <c r="M3557" i="53"/>
  <c r="M3842" i="53"/>
  <c r="M4364" i="53"/>
  <c r="M4533" i="53"/>
  <c r="L4606" i="53"/>
  <c r="L4624" i="53"/>
  <c r="L4869" i="53"/>
  <c r="L4986" i="53"/>
  <c r="L4978" i="53" s="1"/>
  <c r="S142" i="53"/>
  <c r="S141" i="53" s="1"/>
  <c r="S140" i="53" s="1"/>
  <c r="S540" i="53"/>
  <c r="R979" i="53"/>
  <c r="R1021" i="53"/>
  <c r="R1026" i="53"/>
  <c r="S1061" i="53"/>
  <c r="S1340" i="53"/>
  <c r="S1361" i="53"/>
  <c r="S1602" i="53"/>
  <c r="S2580" i="53"/>
  <c r="R2669" i="53"/>
  <c r="S2949" i="53"/>
  <c r="S2964" i="53"/>
  <c r="R3118" i="53"/>
  <c r="S3306" i="53"/>
  <c r="S3456" i="53"/>
  <c r="R3980" i="53"/>
  <c r="R3988" i="53"/>
  <c r="R4572" i="53"/>
  <c r="S4743" i="53"/>
  <c r="S4751" i="53"/>
  <c r="L70" i="53"/>
  <c r="L69" i="53" s="1"/>
  <c r="M2222" i="53"/>
  <c r="M2979" i="53"/>
  <c r="S106" i="53"/>
  <c r="S161" i="53"/>
  <c r="S158" i="53" s="1"/>
  <c r="S157" i="53" s="1"/>
  <c r="S459" i="53"/>
  <c r="S458" i="53" s="1"/>
  <c r="R512" i="53"/>
  <c r="R1446" i="53"/>
  <c r="R1445" i="53" s="1"/>
  <c r="R1471" i="53"/>
  <c r="S1703" i="53"/>
  <c r="S1702" i="53" s="1"/>
  <c r="R1772" i="53"/>
  <c r="S2023" i="53"/>
  <c r="S2089" i="53"/>
  <c r="S2088" i="53" s="1"/>
  <c r="R2122" i="53"/>
  <c r="R2113" i="53" s="1"/>
  <c r="R2147" i="53"/>
  <c r="R2927" i="53"/>
  <c r="S3433" i="53"/>
  <c r="S3440" i="53"/>
  <c r="S3980" i="53"/>
  <c r="R4594" i="53"/>
  <c r="R4611" i="53"/>
  <c r="R4629" i="53"/>
  <c r="W2155" i="53"/>
  <c r="L929" i="53"/>
  <c r="L1967" i="53"/>
  <c r="L214" i="53"/>
  <c r="L213" i="53" s="1"/>
  <c r="M370" i="53"/>
  <c r="L3218" i="53"/>
  <c r="L3235" i="53"/>
  <c r="L3418" i="53"/>
  <c r="M3433" i="53"/>
  <c r="M3485" i="53"/>
  <c r="S73" i="53"/>
  <c r="S70" i="53" s="1"/>
  <c r="S69" i="53" s="1"/>
  <c r="R370" i="53"/>
  <c r="S468" i="53"/>
  <c r="R878" i="53"/>
  <c r="R1074" i="53"/>
  <c r="R1073" i="53" s="1"/>
  <c r="S1711" i="53"/>
  <c r="S1710" i="53" s="1"/>
  <c r="S1827" i="53"/>
  <c r="S1826" i="53" s="1"/>
  <c r="S2014" i="53"/>
  <c r="S2013" i="53" s="1"/>
  <c r="S2056" i="53"/>
  <c r="S2073" i="53"/>
  <c r="R2303" i="53"/>
  <c r="S2408" i="53"/>
  <c r="R2770" i="53"/>
  <c r="R2822" i="53"/>
  <c r="S3061" i="53"/>
  <c r="S4483" i="53"/>
  <c r="S4491" i="53"/>
  <c r="S4845" i="53"/>
  <c r="V228" i="53"/>
  <c r="L83" i="53"/>
  <c r="M890" i="53"/>
  <c r="M1021" i="53"/>
  <c r="M1432" i="53"/>
  <c r="M1431" i="53" s="1"/>
  <c r="L2122" i="53"/>
  <c r="L2113" i="53" s="1"/>
  <c r="M2949" i="53"/>
  <c r="M2959" i="53"/>
  <c r="L3500" i="53"/>
  <c r="M3777" i="53"/>
  <c r="L3835" i="53"/>
  <c r="M4743" i="53"/>
  <c r="S182" i="53"/>
  <c r="S181" i="53" s="1"/>
  <c r="S180" i="53" s="1"/>
  <c r="S323" i="53"/>
  <c r="S322" i="53" s="1"/>
  <c r="S370" i="53"/>
  <c r="R890" i="53"/>
  <c r="S934" i="53"/>
  <c r="S1021" i="53"/>
  <c r="R1087" i="53"/>
  <c r="S1252" i="53"/>
  <c r="S1251" i="53" s="1"/>
  <c r="R1366" i="53"/>
  <c r="S1387" i="53"/>
  <c r="R1432" i="53"/>
  <c r="R1431" i="53" s="1"/>
  <c r="S1755" i="53"/>
  <c r="S1952" i="53"/>
  <c r="S2104" i="53"/>
  <c r="R2364" i="53"/>
  <c r="S2393" i="53"/>
  <c r="S2676" i="53"/>
  <c r="S2683" i="53"/>
  <c r="S2770" i="53"/>
  <c r="S2775" i="53"/>
  <c r="S3135" i="53"/>
  <c r="S3155" i="53"/>
  <c r="R3167" i="53"/>
  <c r="S3235" i="53"/>
  <c r="S3418" i="53"/>
  <c r="S3478" i="53"/>
  <c r="S3485" i="53"/>
  <c r="S3518" i="53"/>
  <c r="S4364" i="53"/>
  <c r="S3547" i="53"/>
  <c r="S3557" i="53"/>
  <c r="S4037" i="53"/>
  <c r="S4027" i="53" s="1"/>
  <c r="S4051" i="53"/>
  <c r="S4059" i="53"/>
  <c r="S4237" i="53"/>
  <c r="S4236" i="53" s="1"/>
  <c r="R4244" i="53"/>
  <c r="R4364" i="53"/>
  <c r="S4388" i="53"/>
  <c r="S4385" i="53" s="1"/>
  <c r="S4554" i="53"/>
  <c r="S4553" i="53" s="1"/>
  <c r="R4561" i="53"/>
  <c r="S4611" i="53"/>
  <c r="S4624" i="53"/>
  <c r="S4807" i="53"/>
  <c r="S4804" i="53" s="1"/>
  <c r="R4869" i="53"/>
  <c r="S4986" i="53"/>
  <c r="W92" i="53"/>
  <c r="W91" i="53" s="1"/>
  <c r="W207" i="53"/>
  <c r="W206" i="53" s="1"/>
  <c r="W205" i="53" s="1"/>
  <c r="W264" i="53"/>
  <c r="W284" i="53"/>
  <c r="W323" i="53"/>
  <c r="W322" i="53" s="1"/>
  <c r="W484" i="53"/>
  <c r="V512" i="53"/>
  <c r="W535" i="53"/>
  <c r="W1021" i="53"/>
  <c r="W1061" i="53"/>
  <c r="W1248" i="53"/>
  <c r="W1247" i="53" s="1"/>
  <c r="W1299" i="53"/>
  <c r="W1330" i="53"/>
  <c r="W1329" i="53" s="1"/>
  <c r="V1382" i="53"/>
  <c r="W2005" i="53"/>
  <c r="W2004" i="53" s="1"/>
  <c r="W2287" i="53"/>
  <c r="W2393" i="53"/>
  <c r="W2507" i="53"/>
  <c r="W2683" i="53"/>
  <c r="W2900" i="53"/>
  <c r="W2944" i="53"/>
  <c r="W3071" i="53"/>
  <c r="W3185" i="53"/>
  <c r="V3240" i="53"/>
  <c r="W4245" i="53"/>
  <c r="W4274" i="53"/>
  <c r="W4394" i="53"/>
  <c r="W4606" i="53"/>
  <c r="V4661" i="53"/>
  <c r="W4751" i="53"/>
  <c r="W4851" i="53"/>
  <c r="W4850" i="53" s="1"/>
  <c r="M2396" i="53"/>
  <c r="W103" i="53"/>
  <c r="W288" i="53"/>
  <c r="W784" i="53"/>
  <c r="W783" i="53" s="1"/>
  <c r="W782" i="53" s="1"/>
  <c r="W1252" i="53"/>
  <c r="W1251" i="53" s="1"/>
  <c r="W1631" i="53"/>
  <c r="W1655" i="53"/>
  <c r="W1654" i="53" s="1"/>
  <c r="V1710" i="53"/>
  <c r="W2027" i="53"/>
  <c r="W2236" i="53"/>
  <c r="V2662" i="53"/>
  <c r="W2832" i="53"/>
  <c r="W4661" i="53"/>
  <c r="V4986" i="53"/>
  <c r="V4978" i="53" s="1"/>
  <c r="W540" i="53"/>
  <c r="W1908" i="53"/>
  <c r="V2154" i="53"/>
  <c r="W2159" i="53"/>
  <c r="W2192" i="53"/>
  <c r="W2191" i="53" s="1"/>
  <c r="V2974" i="53"/>
  <c r="V3316" i="53"/>
  <c r="W3418" i="53"/>
  <c r="V3540" i="53"/>
  <c r="V3738" i="53"/>
  <c r="W3805" i="53"/>
  <c r="W3789" i="53" s="1"/>
  <c r="V3851" i="53"/>
  <c r="V4566" i="53"/>
  <c r="R3557" i="53"/>
  <c r="S3729" i="53"/>
  <c r="S3738" i="53"/>
  <c r="R3777" i="53"/>
  <c r="R4051" i="53"/>
  <c r="R4059" i="53"/>
  <c r="R4236" i="53"/>
  <c r="S4359" i="53"/>
  <c r="R4380" i="53"/>
  <c r="R4469" i="53"/>
  <c r="R4589" i="53"/>
  <c r="R4624" i="53"/>
  <c r="S4645" i="53"/>
  <c r="W370" i="53"/>
  <c r="V399" i="53"/>
  <c r="V398" i="53" s="1"/>
  <c r="V799" i="53"/>
  <c r="V798" i="53" s="1"/>
  <c r="W873" i="53"/>
  <c r="W907" i="53"/>
  <c r="V1295" i="53"/>
  <c r="V1294" i="53" s="1"/>
  <c r="W1471" i="53"/>
  <c r="V1476" i="53"/>
  <c r="W1602" i="53"/>
  <c r="W1761" i="53"/>
  <c r="V1772" i="53"/>
  <c r="V2287" i="53"/>
  <c r="W2417" i="53"/>
  <c r="W2462" i="53"/>
  <c r="W2580" i="53"/>
  <c r="V2683" i="53"/>
  <c r="V2900" i="53"/>
  <c r="V2911" i="53"/>
  <c r="W3140" i="53"/>
  <c r="W3235" i="53"/>
  <c r="W3463" i="53"/>
  <c r="W3547" i="53"/>
  <c r="W3729" i="53"/>
  <c r="W3858" i="53"/>
  <c r="W3875" i="53"/>
  <c r="W4059" i="53"/>
  <c r="W4353" i="53"/>
  <c r="W4350" i="53" s="1"/>
  <c r="V4394" i="53"/>
  <c r="W4589" i="53"/>
  <c r="W4656" i="53"/>
  <c r="V4751" i="53"/>
  <c r="W4857" i="53"/>
  <c r="V277" i="53"/>
  <c r="V340" i="53"/>
  <c r="V370" i="53"/>
  <c r="V468" i="53"/>
  <c r="V1107" i="53"/>
  <c r="W1307" i="53"/>
  <c r="W1306" i="53" s="1"/>
  <c r="W1318" i="53"/>
  <c r="W1317" i="53" s="1"/>
  <c r="V1413" i="53"/>
  <c r="V1412" i="53" s="1"/>
  <c r="V1512" i="53"/>
  <c r="V1602" i="53"/>
  <c r="V1623" i="53"/>
  <c r="W1823" i="53"/>
  <c r="W1822" i="53" s="1"/>
  <c r="W2023" i="53"/>
  <c r="W2033" i="53"/>
  <c r="W2032" i="53" s="1"/>
  <c r="W2031" i="53" s="1"/>
  <c r="W2182" i="53"/>
  <c r="W2181" i="53" s="1"/>
  <c r="W2309" i="53"/>
  <c r="V2770" i="53"/>
  <c r="V2979" i="53"/>
  <c r="V3155" i="53"/>
  <c r="V3206" i="53"/>
  <c r="V3411" i="53"/>
  <c r="V3547" i="53"/>
  <c r="W3577" i="53"/>
  <c r="V4640" i="53"/>
  <c r="W4839" i="53"/>
  <c r="W4838" i="53" s="1"/>
  <c r="V4869" i="53"/>
  <c r="W4927" i="53"/>
  <c r="W106" i="53"/>
  <c r="W161" i="53"/>
  <c r="W158" i="53" s="1"/>
  <c r="W157" i="53" s="1"/>
  <c r="W254" i="53"/>
  <c r="W1296" i="53"/>
  <c r="W1553" i="53"/>
  <c r="V1702" i="53"/>
  <c r="V2208" i="53"/>
  <c r="V2207" i="53" s="1"/>
  <c r="V2507" i="53"/>
  <c r="W4547" i="53"/>
  <c r="W4546" i="53" s="1"/>
  <c r="V4731" i="53"/>
  <c r="V95" i="53"/>
  <c r="V287" i="53"/>
  <c r="V934" i="53"/>
  <c r="V1571" i="53"/>
  <c r="W1580" i="53"/>
  <c r="W2056" i="53"/>
  <c r="W2073" i="53"/>
  <c r="V2322" i="53"/>
  <c r="V2927" i="53"/>
  <c r="V3362" i="53"/>
  <c r="V3400" i="53"/>
  <c r="V3582" i="53"/>
  <c r="V3595" i="53"/>
  <c r="V3988" i="53"/>
  <c r="W4388" i="53"/>
  <c r="W4385" i="53" s="1"/>
  <c r="W4807" i="53"/>
  <c r="W4804" i="53" s="1"/>
  <c r="W142" i="53"/>
  <c r="W141" i="53" s="1"/>
  <c r="W140" i="53" s="1"/>
  <c r="V158" i="53"/>
  <c r="V157" i="53" s="1"/>
  <c r="V264" i="53"/>
  <c r="V348" i="53"/>
  <c r="V540" i="53"/>
  <c r="V787" i="53"/>
  <c r="V895" i="53"/>
  <c r="V1041" i="53"/>
  <c r="W1235" i="53"/>
  <c r="W1234" i="53" s="1"/>
  <c r="W1233" i="53" s="1"/>
  <c r="V1432" i="53"/>
  <c r="V1431" i="53" s="1"/>
  <c r="W1476" i="53"/>
  <c r="V1631" i="53"/>
  <c r="W2008" i="53"/>
  <c r="V2996" i="53"/>
  <c r="W3155" i="53"/>
  <c r="V3440" i="53"/>
  <c r="V3456" i="53"/>
  <c r="V3557" i="53"/>
  <c r="V4350" i="53"/>
  <c r="V4385" i="53"/>
  <c r="V4491" i="53"/>
  <c r="V4611" i="53"/>
  <c r="V4624" i="53"/>
  <c r="V4820" i="53"/>
  <c r="V4819" i="53" s="1"/>
  <c r="V4845" i="53"/>
  <c r="V1021" i="53"/>
  <c r="V1246" i="53"/>
  <c r="W1350" i="53"/>
  <c r="W1345" i="53" s="1"/>
  <c r="W1432" i="53"/>
  <c r="W1431" i="53" s="1"/>
  <c r="V1655" i="53"/>
  <c r="V1654" i="53" s="1"/>
  <c r="W1827" i="53"/>
  <c r="W1826" i="53" s="1"/>
  <c r="V2014" i="53"/>
  <c r="V2013" i="53" s="1"/>
  <c r="V2122" i="53"/>
  <c r="V2113" i="53" s="1"/>
  <c r="V2373" i="53"/>
  <c r="V2369" i="53" s="1"/>
  <c r="V2580" i="53"/>
  <c r="V3589" i="53"/>
  <c r="V3980" i="53"/>
  <c r="V3979" i="53" s="1"/>
  <c r="V4282" i="53"/>
  <c r="V4399" i="53"/>
  <c r="V4469" i="53"/>
  <c r="V4594" i="53"/>
  <c r="S873" i="53"/>
  <c r="S9" i="53"/>
  <c r="S8" i="53" s="1"/>
  <c r="S124" i="53"/>
  <c r="S123" i="53" s="1"/>
  <c r="S122" i="53" s="1"/>
  <c r="R214" i="53"/>
  <c r="R213" i="53" s="1"/>
  <c r="R259" i="53"/>
  <c r="S929" i="53"/>
  <c r="S1307" i="53"/>
  <c r="S1306" i="53" s="1"/>
  <c r="S1406" i="53"/>
  <c r="S1490" i="53"/>
  <c r="S1489" i="53" s="1"/>
  <c r="S1586" i="53"/>
  <c r="S1781" i="53"/>
  <c r="R1780" i="53"/>
  <c r="R2516" i="53"/>
  <c r="R4394" i="53"/>
  <c r="S4839" i="53"/>
  <c r="S4838" i="53" s="1"/>
  <c r="S4923" i="53"/>
  <c r="R484" i="53"/>
  <c r="S1108" i="53"/>
  <c r="S1324" i="53"/>
  <c r="S1323" i="53" s="1"/>
  <c r="R1908" i="53"/>
  <c r="S2005" i="53"/>
  <c r="S2004" i="53" s="1"/>
  <c r="S2051" i="53"/>
  <c r="S2175" i="53"/>
  <c r="R2208" i="53"/>
  <c r="R2207" i="53" s="1"/>
  <c r="R2222" i="53"/>
  <c r="R3851" i="53"/>
  <c r="S4561" i="53"/>
  <c r="R158" i="53"/>
  <c r="R157" i="53" s="1"/>
  <c r="R248" i="53"/>
  <c r="S278" i="53"/>
  <c r="S298" i="53"/>
  <c r="R287" i="53"/>
  <c r="R393" i="53"/>
  <c r="R392" i="53" s="1"/>
  <c r="S521" i="53"/>
  <c r="S799" i="53"/>
  <c r="S798" i="53" s="1"/>
  <c r="R1330" i="53"/>
  <c r="R1329" i="53" s="1"/>
  <c r="R1532" i="53"/>
  <c r="R1623" i="53"/>
  <c r="S2043" i="53"/>
  <c r="S2042" i="53" s="1"/>
  <c r="R2417" i="53"/>
  <c r="R2700" i="53"/>
  <c r="R3391" i="53"/>
  <c r="R3835" i="53"/>
  <c r="R4274" i="53"/>
  <c r="R4359" i="53"/>
  <c r="S4732" i="53"/>
  <c r="S4731" i="53" s="1"/>
  <c r="S254" i="53"/>
  <c r="S23" i="53"/>
  <c r="S86" i="53"/>
  <c r="S83" i="53" s="1"/>
  <c r="R95" i="53"/>
  <c r="R140" i="53"/>
  <c r="R173" i="53"/>
  <c r="R264" i="53"/>
  <c r="R277" i="53"/>
  <c r="S462" i="53"/>
  <c r="R804" i="53"/>
  <c r="S1303" i="53"/>
  <c r="R1318" i="53"/>
  <c r="R1317" i="53" s="1"/>
  <c r="S1446" i="53"/>
  <c r="S1445" i="53" s="1"/>
  <c r="S1471" i="53"/>
  <c r="S1996" i="53"/>
  <c r="R2135" i="53"/>
  <c r="R4606" i="53"/>
  <c r="R4820" i="53"/>
  <c r="R4819" i="53" s="1"/>
  <c r="S288" i="53"/>
  <c r="R535" i="53"/>
  <c r="S806" i="53"/>
  <c r="S805" i="53" s="1"/>
  <c r="S804" i="53" s="1"/>
  <c r="R929" i="53"/>
  <c r="S1120" i="53"/>
  <c r="S1119" i="53" s="1"/>
  <c r="R1125" i="53"/>
  <c r="S1257" i="53"/>
  <c r="S1256" i="53" s="1"/>
  <c r="S1255" i="53" s="1"/>
  <c r="S1299" i="53"/>
  <c r="R1710" i="53"/>
  <c r="S2093" i="53"/>
  <c r="S2092" i="53" s="1"/>
  <c r="R2693" i="53"/>
  <c r="R3155" i="53"/>
  <c r="R3440" i="53"/>
  <c r="R3463" i="53"/>
  <c r="R3547" i="53"/>
  <c r="S3577" i="53"/>
  <c r="S4580" i="53"/>
  <c r="S4577" i="53" s="1"/>
  <c r="S4798" i="53"/>
  <c r="S4797" i="53" s="1"/>
  <c r="S4796" i="53" s="1"/>
  <c r="S4821" i="53"/>
  <c r="S4820" i="53" s="1"/>
  <c r="S4819" i="53" s="1"/>
  <c r="L102" i="53"/>
  <c r="L152" i="53"/>
  <c r="L148" i="53" s="1"/>
  <c r="L2880" i="53"/>
  <c r="L2996" i="53"/>
  <c r="M3577" i="53"/>
  <c r="L4911" i="53"/>
  <c r="M1324" i="53"/>
  <c r="M1323" i="53" s="1"/>
  <c r="L1476" i="53"/>
  <c r="L2580" i="53"/>
  <c r="L4656" i="53"/>
  <c r="L1446" i="53"/>
  <c r="L1445" i="53" s="1"/>
  <c r="L2147" i="53"/>
  <c r="L3400" i="53"/>
  <c r="L3485" i="53"/>
  <c r="L4469" i="53"/>
  <c r="L363" i="53"/>
  <c r="L1087" i="53"/>
  <c r="L1813" i="53"/>
  <c r="L2135" i="53"/>
  <c r="L2462" i="53"/>
  <c r="L2949" i="53"/>
  <c r="L2959" i="53"/>
  <c r="L4566" i="53"/>
  <c r="L287" i="53"/>
  <c r="M198" i="53"/>
  <c r="L526" i="53"/>
  <c r="M1061" i="53"/>
  <c r="L1571" i="53"/>
  <c r="L1602" i="53"/>
  <c r="M1960" i="53"/>
  <c r="L2770" i="53"/>
  <c r="L2822" i="53"/>
  <c r="M2900" i="53"/>
  <c r="M3240" i="53"/>
  <c r="M3316" i="53"/>
  <c r="M895" i="53"/>
  <c r="M1049" i="53"/>
  <c r="M1125" i="53"/>
  <c r="M1471" i="53"/>
  <c r="M1503" i="53"/>
  <c r="M1834" i="53"/>
  <c r="M1908" i="53"/>
  <c r="M2964" i="53"/>
  <c r="L3155" i="53"/>
  <c r="M3218" i="53"/>
  <c r="M3235" i="53"/>
  <c r="L3729" i="53"/>
  <c r="L4380" i="53"/>
  <c r="L4804" i="53"/>
  <c r="L4796" i="53" s="1"/>
  <c r="L1125" i="53"/>
  <c r="L1495" i="53"/>
  <c r="L1960" i="53"/>
  <c r="L3557" i="53"/>
  <c r="L878" i="53"/>
  <c r="M3858" i="53"/>
  <c r="L4350" i="53"/>
  <c r="L4385" i="53"/>
  <c r="M4399" i="53"/>
  <c r="L4939" i="53"/>
  <c r="M173" i="53"/>
  <c r="L512" i="53"/>
  <c r="M1413" i="53"/>
  <c r="M1412" i="53" s="1"/>
  <c r="L243" i="53"/>
  <c r="M259" i="53"/>
  <c r="L393" i="53"/>
  <c r="L392" i="53" s="1"/>
  <c r="M912" i="53"/>
  <c r="M1005" i="53"/>
  <c r="M1387" i="53"/>
  <c r="L1455" i="53"/>
  <c r="L1454" i="53" s="1"/>
  <c r="M1602" i="53"/>
  <c r="L1655" i="53"/>
  <c r="L1654" i="53" s="1"/>
  <c r="L1908" i="53"/>
  <c r="L2031" i="53"/>
  <c r="L2944" i="53"/>
  <c r="L3167" i="53"/>
  <c r="L3240" i="53"/>
  <c r="L3316" i="53"/>
  <c r="M3362" i="53"/>
  <c r="M3418" i="53"/>
  <c r="L3440" i="53"/>
  <c r="M4645" i="53"/>
  <c r="L95" i="53"/>
  <c r="L330" i="53"/>
  <c r="L340" i="53"/>
  <c r="M363" i="53"/>
  <c r="L399" i="53"/>
  <c r="L398" i="53" s="1"/>
  <c r="L468" i="53"/>
  <c r="L535" i="53"/>
  <c r="M907" i="53"/>
  <c r="L1532" i="53"/>
  <c r="L1540" i="53"/>
  <c r="L1772" i="53"/>
  <c r="M1952" i="53"/>
  <c r="L1974" i="53"/>
  <c r="L2008" i="53"/>
  <c r="M2245" i="53"/>
  <c r="M2287" i="53"/>
  <c r="L2373" i="53"/>
  <c r="L2369" i="53" s="1"/>
  <c r="L2392" i="53"/>
  <c r="L2391" i="53" s="1"/>
  <c r="L2516" i="53"/>
  <c r="M2580" i="53"/>
  <c r="M2601" i="53"/>
  <c r="L2721" i="53"/>
  <c r="L2932" i="53"/>
  <c r="M3135" i="53"/>
  <c r="M3185" i="53"/>
  <c r="M3201" i="53"/>
  <c r="M3223" i="53"/>
  <c r="L3362" i="53"/>
  <c r="L3373" i="53"/>
  <c r="L3478" i="53"/>
  <c r="L3571" i="53"/>
  <c r="L3589" i="53"/>
  <c r="L3595" i="53"/>
  <c r="M3729" i="53"/>
  <c r="M3868" i="53"/>
  <c r="M3875" i="53"/>
  <c r="L3887" i="53"/>
  <c r="L3894" i="53"/>
  <c r="L4364" i="53"/>
  <c r="M4394" i="53"/>
  <c r="M4786" i="53"/>
  <c r="L140" i="53"/>
  <c r="L158" i="53"/>
  <c r="L157" i="53" s="1"/>
  <c r="L441" i="53"/>
  <c r="L540" i="53"/>
  <c r="L853" i="53"/>
  <c r="L953" i="53"/>
  <c r="M979" i="53"/>
  <c r="L1318" i="53"/>
  <c r="L1317" i="53" s="1"/>
  <c r="L1834" i="53"/>
  <c r="M1900" i="53"/>
  <c r="L2014" i="53"/>
  <c r="L2013" i="53" s="1"/>
  <c r="L2042" i="53"/>
  <c r="M2104" i="53"/>
  <c r="L2217" i="53"/>
  <c r="L2364" i="53"/>
  <c r="M484" i="53"/>
  <c r="M953" i="53"/>
  <c r="L1061" i="53"/>
  <c r="L1330" i="53"/>
  <c r="L1329" i="53" s="1"/>
  <c r="M1366" i="53"/>
  <c r="L1387" i="53"/>
  <c r="L2564" i="53"/>
  <c r="M2996" i="53"/>
  <c r="L3061" i="53"/>
  <c r="L3206" i="53"/>
  <c r="M3540" i="53"/>
  <c r="M3582" i="53"/>
  <c r="L3842" i="53"/>
  <c r="L3906" i="53"/>
  <c r="M4037" i="53"/>
  <c r="M4027" i="53" s="1"/>
  <c r="L4282" i="53"/>
  <c r="L4845" i="53"/>
  <c r="M4939" i="53"/>
  <c r="L259" i="53"/>
  <c r="L348" i="53"/>
  <c r="M787" i="53"/>
  <c r="L820" i="53"/>
  <c r="L1324" i="53"/>
  <c r="L1323" i="53" s="1"/>
  <c r="L1361" i="53"/>
  <c r="L1382" i="53"/>
  <c r="M1476" i="53"/>
  <c r="M1553" i="53"/>
  <c r="L1631" i="53"/>
  <c r="L2662" i="53"/>
  <c r="L2676" i="53"/>
  <c r="L2693" i="53"/>
  <c r="L2927" i="53"/>
  <c r="L3140" i="53"/>
  <c r="M3155" i="53"/>
  <c r="M3206" i="53"/>
  <c r="L3391" i="53"/>
  <c r="M3400" i="53"/>
  <c r="L3577" i="53"/>
  <c r="M3851" i="53"/>
  <c r="L4244" i="53"/>
  <c r="M4282" i="53"/>
  <c r="M4483" i="53"/>
  <c r="M4594" i="53"/>
  <c r="M152" i="53"/>
  <c r="M148" i="53" s="1"/>
  <c r="L907" i="53"/>
  <c r="L1026" i="53"/>
  <c r="M1041" i="53"/>
  <c r="M1361" i="53"/>
  <c r="L1405" i="53"/>
  <c r="L1404" i="53" s="1"/>
  <c r="L1432" i="53"/>
  <c r="L1431" i="53" s="1"/>
  <c r="L1471" i="53"/>
  <c r="L1503" i="53"/>
  <c r="M1631" i="53"/>
  <c r="M2014" i="53"/>
  <c r="M2013" i="53" s="1"/>
  <c r="M2217" i="53"/>
  <c r="L2417" i="53"/>
  <c r="M2462" i="53"/>
  <c r="M2507" i="53"/>
  <c r="M2608" i="53"/>
  <c r="M2662" i="53"/>
  <c r="M2676" i="53"/>
  <c r="M2693" i="53"/>
  <c r="L3135" i="53"/>
  <c r="L3185" i="53"/>
  <c r="L3201" i="53"/>
  <c r="L3223" i="53"/>
  <c r="M3373" i="53"/>
  <c r="L3508" i="53"/>
  <c r="M3571" i="53"/>
  <c r="M3782" i="53"/>
  <c r="L3851" i="53"/>
  <c r="L4059" i="53"/>
  <c r="L4274" i="53"/>
  <c r="M4305" i="53"/>
  <c r="M4345" i="53"/>
  <c r="L4394" i="53"/>
  <c r="M4566" i="53"/>
  <c r="M4611" i="53"/>
  <c r="M4640" i="53"/>
  <c r="L4820" i="53"/>
  <c r="L4819" i="53" s="1"/>
  <c r="L4857" i="53"/>
  <c r="M4869" i="53"/>
  <c r="M929" i="53"/>
  <c r="M1788" i="53"/>
  <c r="S484" i="53"/>
  <c r="M112" i="53"/>
  <c r="M109" i="53" s="1"/>
  <c r="M161" i="53"/>
  <c r="M158" i="53" s="1"/>
  <c r="M157" i="53" s="1"/>
  <c r="M215" i="53"/>
  <c r="M214" i="53" s="1"/>
  <c r="M213" i="53" s="1"/>
  <c r="L248" i="53"/>
  <c r="M254" i="53"/>
  <c r="L264" i="53"/>
  <c r="L277" i="53"/>
  <c r="M292" i="53"/>
  <c r="L484" i="53"/>
  <c r="M505" i="53"/>
  <c r="M535" i="53"/>
  <c r="L787" i="53"/>
  <c r="M806" i="53"/>
  <c r="M805" i="53" s="1"/>
  <c r="M804" i="53" s="1"/>
  <c r="L912" i="53"/>
  <c r="L934" i="53"/>
  <c r="L1016" i="53"/>
  <c r="L1031" i="53"/>
  <c r="M1703" i="53"/>
  <c r="M1702" i="53" s="1"/>
  <c r="L2050" i="53"/>
  <c r="S881" i="53"/>
  <c r="S878" i="53" s="1"/>
  <c r="L8" i="53"/>
  <c r="M29" i="53"/>
  <c r="M86" i="53"/>
  <c r="M83" i="53" s="1"/>
  <c r="L109" i="53"/>
  <c r="L173" i="53"/>
  <c r="L228" i="53"/>
  <c r="M264" i="53"/>
  <c r="M512" i="53"/>
  <c r="L799" i="53"/>
  <c r="L798" i="53" s="1"/>
  <c r="L895" i="53"/>
  <c r="M934" i="53"/>
  <c r="M1016" i="53"/>
  <c r="M1031" i="53"/>
  <c r="L2303" i="53"/>
  <c r="L2608" i="53"/>
  <c r="S1296" i="53"/>
  <c r="S1503" i="53"/>
  <c r="L2208" i="53"/>
  <c r="L2207" i="53" s="1"/>
  <c r="M9" i="53"/>
  <c r="M8" i="53" s="1"/>
  <c r="M23" i="53"/>
  <c r="M57" i="53"/>
  <c r="M56" i="53" s="1"/>
  <c r="M182" i="53"/>
  <c r="M181" i="53" s="1"/>
  <c r="M180" i="53" s="1"/>
  <c r="M228" i="53"/>
  <c r="L235" i="53"/>
  <c r="M310" i="53"/>
  <c r="M348" i="53"/>
  <c r="M521" i="53"/>
  <c r="M799" i="53"/>
  <c r="M798" i="53" s="1"/>
  <c r="L846" i="53"/>
  <c r="L890" i="53"/>
  <c r="M1307" i="53"/>
  <c r="M1306" i="53" s="1"/>
  <c r="M1350" i="53"/>
  <c r="M1345" i="53" s="1"/>
  <c r="M1655" i="53"/>
  <c r="M1654" i="53" s="1"/>
  <c r="M2023" i="53"/>
  <c r="M2916" i="53"/>
  <c r="L1780" i="53"/>
  <c r="L1826" i="53"/>
  <c r="M243" i="53"/>
  <c r="L381" i="53"/>
  <c r="M393" i="53"/>
  <c r="M392" i="53" s="1"/>
  <c r="L462" i="53"/>
  <c r="M468" i="53"/>
  <c r="M540" i="53"/>
  <c r="M881" i="53"/>
  <c r="M878" i="53" s="1"/>
  <c r="M1010" i="53"/>
  <c r="M1026" i="53"/>
  <c r="L1512" i="53"/>
  <c r="L1702" i="53"/>
  <c r="L2322" i="53"/>
  <c r="L2507" i="53"/>
  <c r="L4731" i="53"/>
  <c r="L1049" i="53"/>
  <c r="L1096" i="53"/>
  <c r="L1095" i="53" s="1"/>
  <c r="M1140" i="53"/>
  <c r="L1340" i="53"/>
  <c r="L1366" i="53"/>
  <c r="M1532" i="53"/>
  <c r="M1623" i="53"/>
  <c r="L1940" i="53"/>
  <c r="M1996" i="53"/>
  <c r="M2008" i="53"/>
  <c r="M2683" i="53"/>
  <c r="M2700" i="53"/>
  <c r="L2775" i="53"/>
  <c r="M2822" i="53"/>
  <c r="L2911" i="53"/>
  <c r="L2964" i="53"/>
  <c r="L2974" i="53"/>
  <c r="L3071" i="53"/>
  <c r="L3118" i="53"/>
  <c r="M3140" i="53"/>
  <c r="M3190" i="53"/>
  <c r="M3456" i="53"/>
  <c r="M3547" i="53"/>
  <c r="M3589" i="53"/>
  <c r="L3738" i="53"/>
  <c r="M3805" i="53"/>
  <c r="M3789" i="53" s="1"/>
  <c r="L3868" i="53"/>
  <c r="M3988" i="53"/>
  <c r="M4237" i="53"/>
  <c r="M4236" i="53" s="1"/>
  <c r="M4359" i="53"/>
  <c r="L4483" i="53"/>
  <c r="L4491" i="53"/>
  <c r="L4533" i="53"/>
  <c r="L4572" i="53"/>
  <c r="L4589" i="53"/>
  <c r="L4661" i="53"/>
  <c r="M4751" i="53"/>
  <c r="L4786" i="53"/>
  <c r="R8" i="53"/>
  <c r="S331" i="53"/>
  <c r="S330" i="53" s="1"/>
  <c r="R330" i="53"/>
  <c r="S340" i="53"/>
  <c r="S402" i="53"/>
  <c r="S787" i="53"/>
  <c r="R846" i="53"/>
  <c r="S1026" i="53"/>
  <c r="R1405" i="53"/>
  <c r="R1404" i="53" s="1"/>
  <c r="S1572" i="53"/>
  <c r="S1571" i="53" s="1"/>
  <c r="S1631" i="53"/>
  <c r="R1655" i="53"/>
  <c r="R1654" i="53" s="1"/>
  <c r="S2027" i="53"/>
  <c r="R2050" i="53"/>
  <c r="S2516" i="53"/>
  <c r="S2564" i="53"/>
  <c r="L1074" i="53"/>
  <c r="L1073" i="53" s="1"/>
  <c r="M1512" i="53"/>
  <c r="L1579" i="53"/>
  <c r="M2062" i="53"/>
  <c r="M2175" i="53"/>
  <c r="L2222" i="53"/>
  <c r="L2245" i="53"/>
  <c r="M2322" i="53"/>
  <c r="M2516" i="53"/>
  <c r="M2564" i="53"/>
  <c r="L2669" i="53"/>
  <c r="M2775" i="53"/>
  <c r="L2865" i="53"/>
  <c r="L2900" i="53"/>
  <c r="M2974" i="53"/>
  <c r="M3126" i="53"/>
  <c r="L3456" i="53"/>
  <c r="L3463" i="53"/>
  <c r="M3738" i="53"/>
  <c r="L3782" i="53"/>
  <c r="L3805" i="53"/>
  <c r="L3789" i="53" s="1"/>
  <c r="M3835" i="53"/>
  <c r="L3858" i="53"/>
  <c r="M3894" i="53"/>
  <c r="L3988" i="53"/>
  <c r="M4491" i="53"/>
  <c r="L4545" i="53"/>
  <c r="M4589" i="53"/>
  <c r="M4661" i="53"/>
  <c r="L4751" i="53"/>
  <c r="L4930" i="53"/>
  <c r="M4986" i="53"/>
  <c r="S57" i="53"/>
  <c r="S56" i="53" s="1"/>
  <c r="S152" i="53"/>
  <c r="S148" i="53" s="1"/>
  <c r="R228" i="53"/>
  <c r="S292" i="53"/>
  <c r="R540" i="53"/>
  <c r="S853" i="53"/>
  <c r="S1099" i="53"/>
  <c r="S1096" i="53" s="1"/>
  <c r="S1095" i="53" s="1"/>
  <c r="R1826" i="53"/>
  <c r="S2147" i="53"/>
  <c r="R2408" i="53"/>
  <c r="S2608" i="53"/>
  <c r="R2775" i="53"/>
  <c r="S2832" i="53"/>
  <c r="R3240" i="53"/>
  <c r="L1107" i="53"/>
  <c r="L1345" i="53"/>
  <c r="M1446" i="53"/>
  <c r="M1445" i="53" s="1"/>
  <c r="M1495" i="53"/>
  <c r="M1540" i="53"/>
  <c r="M1711" i="53"/>
  <c r="M1710" i="53" s="1"/>
  <c r="L1900" i="53"/>
  <c r="M1967" i="53"/>
  <c r="L2129" i="53"/>
  <c r="M2147" i="53"/>
  <c r="M2236" i="53"/>
  <c r="M2373" i="53"/>
  <c r="M2369" i="53" s="1"/>
  <c r="L2408" i="53"/>
  <c r="M2669" i="53"/>
  <c r="M2832" i="53"/>
  <c r="M2880" i="53"/>
  <c r="L3126" i="53"/>
  <c r="M3306" i="53"/>
  <c r="M3302" i="53" s="1"/>
  <c r="L3411" i="53"/>
  <c r="M3463" i="53"/>
  <c r="M3500" i="53"/>
  <c r="L3518" i="53"/>
  <c r="L3582" i="53"/>
  <c r="L3777" i="53"/>
  <c r="L3875" i="53"/>
  <c r="M3887" i="53"/>
  <c r="M4051" i="53"/>
  <c r="M4253" i="53"/>
  <c r="L4594" i="53"/>
  <c r="M4606" i="53"/>
  <c r="M4624" i="53"/>
  <c r="S173" i="53"/>
  <c r="S243" i="53"/>
  <c r="S1318" i="53"/>
  <c r="S1317" i="53" s="1"/>
  <c r="R1455" i="53"/>
  <c r="R1454" i="53" s="1"/>
  <c r="S1495" i="53"/>
  <c r="R1754" i="53"/>
  <c r="S1940" i="53"/>
  <c r="R1967" i="53"/>
  <c r="S1985" i="53"/>
  <c r="S3172" i="53"/>
  <c r="R3190" i="53"/>
  <c r="S3400" i="53"/>
  <c r="M1099" i="53"/>
  <c r="M1096" i="53" s="1"/>
  <c r="M1095" i="53" s="1"/>
  <c r="L1140" i="53"/>
  <c r="M1330" i="53"/>
  <c r="M1329" i="53" s="1"/>
  <c r="L1623" i="53"/>
  <c r="L1710" i="53"/>
  <c r="L1701" i="53" s="1"/>
  <c r="M1761" i="53"/>
  <c r="M1781" i="53"/>
  <c r="L1952" i="53"/>
  <c r="L2104" i="53"/>
  <c r="M2159" i="53"/>
  <c r="L2236" i="53"/>
  <c r="L2287" i="53"/>
  <c r="M2408" i="53"/>
  <c r="L2683" i="53"/>
  <c r="L2700" i="53"/>
  <c r="M2721" i="53"/>
  <c r="M2770" i="53"/>
  <c r="L2832" i="53"/>
  <c r="M2911" i="53"/>
  <c r="M2927" i="53"/>
  <c r="M2944" i="53"/>
  <c r="M3061" i="53"/>
  <c r="M3071" i="53"/>
  <c r="M3118" i="53"/>
  <c r="L3190" i="53"/>
  <c r="M3411" i="53"/>
  <c r="M3440" i="53"/>
  <c r="L3540" i="53"/>
  <c r="M3595" i="53"/>
  <c r="L3980" i="53"/>
  <c r="L4037" i="53"/>
  <c r="L4027" i="53" s="1"/>
  <c r="L4236" i="53"/>
  <c r="M4274" i="53"/>
  <c r="L4359" i="53"/>
  <c r="M4380" i="53"/>
  <c r="M4561" i="53"/>
  <c r="L4611" i="53"/>
  <c r="M4656" i="53"/>
  <c r="L4743" i="53"/>
  <c r="M4807" i="53"/>
  <c r="M4804" i="53" s="1"/>
  <c r="M4845" i="53"/>
  <c r="M4912" i="53"/>
  <c r="M4911" i="53" s="1"/>
  <c r="R70" i="53"/>
  <c r="R69" i="53" s="1"/>
  <c r="R102" i="53"/>
  <c r="R348" i="53"/>
  <c r="S393" i="53"/>
  <c r="S392" i="53" s="1"/>
  <c r="S405" i="53"/>
  <c r="R505" i="53"/>
  <c r="S526" i="53"/>
  <c r="S1092" i="53"/>
  <c r="S1091" i="53" s="1"/>
  <c r="S1087" i="53" s="1"/>
  <c r="S1476" i="53"/>
  <c r="R1900" i="53"/>
  <c r="S2008" i="53"/>
  <c r="S2062" i="53"/>
  <c r="R2154" i="53"/>
  <c r="S2217" i="53"/>
  <c r="R2900" i="53"/>
  <c r="R2916" i="53"/>
  <c r="R2974" i="53"/>
  <c r="R3478" i="53"/>
  <c r="R820" i="53"/>
  <c r="R895" i="53"/>
  <c r="S912" i="53"/>
  <c r="R987" i="53"/>
  <c r="S1016" i="53"/>
  <c r="S1049" i="53"/>
  <c r="S1140" i="53"/>
  <c r="R1295" i="53"/>
  <c r="R1294" i="53" s="1"/>
  <c r="S1366" i="53"/>
  <c r="S1413" i="53"/>
  <c r="S1412" i="53" s="1"/>
  <c r="S1540" i="53"/>
  <c r="S1599" i="53"/>
  <c r="S1598" i="53" s="1"/>
  <c r="R1602" i="53"/>
  <c r="S1655" i="53"/>
  <c r="S1654" i="53" s="1"/>
  <c r="S1960" i="53"/>
  <c r="S2192" i="53"/>
  <c r="S2191" i="53" s="1"/>
  <c r="R2245" i="53"/>
  <c r="R2287" i="53"/>
  <c r="S2662" i="53"/>
  <c r="S2822" i="53"/>
  <c r="R3235" i="53"/>
  <c r="R3729" i="53"/>
  <c r="R3738" i="53"/>
  <c r="W953" i="53"/>
  <c r="M4980" i="53"/>
  <c r="M4979" i="53" s="1"/>
  <c r="S29" i="53"/>
  <c r="S259" i="53"/>
  <c r="S318" i="53"/>
  <c r="S317" i="53" s="1"/>
  <c r="R399" i="53"/>
  <c r="R398" i="53" s="1"/>
  <c r="R521" i="53"/>
  <c r="R526" i="53"/>
  <c r="S784" i="53"/>
  <c r="S783" i="53" s="1"/>
  <c r="S782" i="53" s="1"/>
  <c r="R799" i="53"/>
  <c r="R798" i="53" s="1"/>
  <c r="S890" i="53"/>
  <c r="S895" i="53"/>
  <c r="R912" i="53"/>
  <c r="R1005" i="53"/>
  <c r="S1010" i="53"/>
  <c r="R1049" i="53"/>
  <c r="R1140" i="53"/>
  <c r="S1235" i="53"/>
  <c r="S1234" i="53" s="1"/>
  <c r="S1233" i="53" s="1"/>
  <c r="R1324" i="53"/>
  <c r="R1323" i="53" s="1"/>
  <c r="S1350" i="53"/>
  <c r="S1345" i="53" s="1"/>
  <c r="R1361" i="53"/>
  <c r="R1387" i="53"/>
  <c r="R1413" i="53"/>
  <c r="R1412" i="53" s="1"/>
  <c r="R1476" i="53"/>
  <c r="R1495" i="53"/>
  <c r="R1540" i="53"/>
  <c r="S1580" i="53"/>
  <c r="S1623" i="53"/>
  <c r="R1631" i="53"/>
  <c r="R1702" i="53"/>
  <c r="S1773" i="53"/>
  <c r="S1772" i="53" s="1"/>
  <c r="R1813" i="53"/>
  <c r="R1834" i="53"/>
  <c r="R1952" i="53"/>
  <c r="S2033" i="53"/>
  <c r="S2032" i="53" s="1"/>
  <c r="S2031" i="53" s="1"/>
  <c r="R2042" i="53"/>
  <c r="S2082" i="53"/>
  <c r="S2081" i="53" s="1"/>
  <c r="R2104" i="53"/>
  <c r="R2129" i="53"/>
  <c r="S2245" i="53"/>
  <c r="S2287" i="53"/>
  <c r="R2322" i="53"/>
  <c r="R2683" i="53"/>
  <c r="R2949" i="53"/>
  <c r="R3071" i="53"/>
  <c r="R3135" i="53"/>
  <c r="R3201" i="53"/>
  <c r="S3362" i="53"/>
  <c r="R3411" i="53"/>
  <c r="S3508" i="53"/>
  <c r="R3577" i="53"/>
  <c r="W381" i="53"/>
  <c r="W799" i="53"/>
  <c r="W798" i="53" s="1"/>
  <c r="W895" i="53"/>
  <c r="W1092" i="53"/>
  <c r="W1091" i="53" s="1"/>
  <c r="W1087" i="53" s="1"/>
  <c r="W1099" i="53"/>
  <c r="W1096" i="53" s="1"/>
  <c r="W1095" i="53" s="1"/>
  <c r="V1754" i="53"/>
  <c r="R3571" i="53"/>
  <c r="S3988" i="53"/>
  <c r="S4345" i="53"/>
  <c r="R4577" i="53"/>
  <c r="W57" i="53"/>
  <c r="W56" i="53" s="1"/>
  <c r="W340" i="53"/>
  <c r="V393" i="53"/>
  <c r="V392" i="53" s="1"/>
  <c r="W846" i="53"/>
  <c r="M4839" i="53"/>
  <c r="M4838" i="53" s="1"/>
  <c r="M4857" i="53"/>
  <c r="M4930" i="53"/>
  <c r="R109" i="53"/>
  <c r="R198" i="53"/>
  <c r="S215" i="53"/>
  <c r="S214" i="53" s="1"/>
  <c r="S213" i="53" s="1"/>
  <c r="R235" i="53"/>
  <c r="S284" i="53"/>
  <c r="S310" i="53"/>
  <c r="R441" i="53"/>
  <c r="R468" i="53"/>
  <c r="S505" i="53"/>
  <c r="R787" i="53"/>
  <c r="S835" i="53"/>
  <c r="S834" i="53" s="1"/>
  <c r="S979" i="53"/>
  <c r="R1010" i="53"/>
  <c r="R998" i="53" s="1"/>
  <c r="R1096" i="53"/>
  <c r="R1095" i="53" s="1"/>
  <c r="R1345" i="53"/>
  <c r="S1409" i="53"/>
  <c r="R1571" i="53"/>
  <c r="R1579" i="53"/>
  <c r="S1722" i="53"/>
  <c r="S1721" i="53" s="1"/>
  <c r="S1758" i="53"/>
  <c r="S1785" i="53"/>
  <c r="S1788" i="53"/>
  <c r="S1805" i="53"/>
  <c r="S1804" i="53" s="1"/>
  <c r="S1900" i="53"/>
  <c r="R1940" i="53"/>
  <c r="R2014" i="53"/>
  <c r="R2013" i="53" s="1"/>
  <c r="R2031" i="53"/>
  <c r="S2115" i="53"/>
  <c r="S2114" i="53" s="1"/>
  <c r="S2182" i="53"/>
  <c r="S2181" i="53" s="1"/>
  <c r="S2373" i="53"/>
  <c r="S2369" i="53" s="1"/>
  <c r="S2693" i="53"/>
  <c r="R2911" i="53"/>
  <c r="R2959" i="53"/>
  <c r="R3061" i="53"/>
  <c r="R3126" i="53"/>
  <c r="R3140" i="53"/>
  <c r="R3316" i="53"/>
  <c r="R3540" i="53"/>
  <c r="S3564" i="53"/>
  <c r="R3805" i="53"/>
  <c r="R3789" i="53" s="1"/>
  <c r="S3875" i="53"/>
  <c r="R4385" i="53"/>
  <c r="R4533" i="53"/>
  <c r="W182" i="53"/>
  <c r="W181" i="53" s="1"/>
  <c r="W180" i="53" s="1"/>
  <c r="W228" i="53"/>
  <c r="W318" i="53"/>
  <c r="W317" i="53" s="1"/>
  <c r="V2608" i="53"/>
  <c r="R2373" i="53"/>
  <c r="R2369" i="53" s="1"/>
  <c r="R2392" i="53"/>
  <c r="R2391" i="53" s="1"/>
  <c r="S2403" i="53"/>
  <c r="S2402" i="53" s="1"/>
  <c r="R2507" i="53"/>
  <c r="R2564" i="53"/>
  <c r="R2580" i="53"/>
  <c r="R2601" i="53"/>
  <c r="R2662" i="53"/>
  <c r="R2865" i="53"/>
  <c r="S2911" i="53"/>
  <c r="S2935" i="53"/>
  <c r="S2932" i="53" s="1"/>
  <c r="S2974" i="53"/>
  <c r="S3126" i="53"/>
  <c r="S3167" i="53"/>
  <c r="S3201" i="53"/>
  <c r="S3316" i="53"/>
  <c r="R3433" i="53"/>
  <c r="R3500" i="53"/>
  <c r="S3887" i="53"/>
  <c r="S4305" i="53"/>
  <c r="R4986" i="53"/>
  <c r="R4978" i="53" s="1"/>
  <c r="W1010" i="53"/>
  <c r="V1026" i="53"/>
  <c r="V1061" i="53"/>
  <c r="V1908" i="53"/>
  <c r="V1952" i="53"/>
  <c r="V1974" i="53"/>
  <c r="W2062" i="53"/>
  <c r="W2245" i="53"/>
  <c r="V2392" i="53"/>
  <c r="V2391" i="53" s="1"/>
  <c r="R2608" i="53"/>
  <c r="R2676" i="53"/>
  <c r="R2832" i="53"/>
  <c r="R2880" i="53"/>
  <c r="R2932" i="53"/>
  <c r="S3071" i="53"/>
  <c r="S3118" i="53"/>
  <c r="R3185" i="53"/>
  <c r="R3306" i="53"/>
  <c r="R3302" i="53" s="1"/>
  <c r="R3373" i="53"/>
  <c r="S3391" i="53"/>
  <c r="R3400" i="53"/>
  <c r="R3418" i="53"/>
  <c r="R3456" i="53"/>
  <c r="R3485" i="53"/>
  <c r="R3875" i="53"/>
  <c r="S4253" i="53"/>
  <c r="S4274" i="53"/>
  <c r="R4282" i="53"/>
  <c r="R4804" i="53"/>
  <c r="R4796" i="53" s="1"/>
  <c r="W152" i="53"/>
  <c r="W148" i="53" s="1"/>
  <c r="W198" i="53"/>
  <c r="W331" i="53"/>
  <c r="W330" i="53" s="1"/>
  <c r="W806" i="53"/>
  <c r="W805" i="53" s="1"/>
  <c r="W804" i="53" s="1"/>
  <c r="V873" i="53"/>
  <c r="W929" i="53"/>
  <c r="W1361" i="53"/>
  <c r="W1623" i="53"/>
  <c r="W1788" i="53"/>
  <c r="R3206" i="53"/>
  <c r="S3223" i="53"/>
  <c r="S3240" i="53"/>
  <c r="S3411" i="53"/>
  <c r="R3518" i="53"/>
  <c r="S3589" i="53"/>
  <c r="S3835" i="53"/>
  <c r="R3842" i="53"/>
  <c r="S3894" i="53"/>
  <c r="R4350" i="53"/>
  <c r="S4470" i="53"/>
  <c r="S4469" i="53" s="1"/>
  <c r="R4491" i="53"/>
  <c r="R4566" i="53"/>
  <c r="S4572" i="53"/>
  <c r="S4589" i="53"/>
  <c r="S4640" i="53"/>
  <c r="R4731" i="53"/>
  <c r="R4743" i="53"/>
  <c r="R4751" i="53"/>
  <c r="R4845" i="53"/>
  <c r="S4857" i="53"/>
  <c r="S4930" i="53"/>
  <c r="R4939" i="53"/>
  <c r="W9" i="53"/>
  <c r="W8" i="53" s="1"/>
  <c r="W18" i="53"/>
  <c r="V70" i="53"/>
  <c r="V69" i="53" s="1"/>
  <c r="V83" i="53"/>
  <c r="W124" i="53"/>
  <c r="W123" i="53" s="1"/>
  <c r="W122" i="53" s="1"/>
  <c r="V180" i="53"/>
  <c r="W298" i="53"/>
  <c r="V505" i="53"/>
  <c r="V804" i="53"/>
  <c r="V878" i="53"/>
  <c r="W890" i="53"/>
  <c r="W912" i="53"/>
  <c r="W987" i="53"/>
  <c r="V1016" i="53"/>
  <c r="V1031" i="53"/>
  <c r="W1075" i="53"/>
  <c r="W1074" i="53" s="1"/>
  <c r="W1073" i="53" s="1"/>
  <c r="V1330" i="53"/>
  <c r="V1329" i="53" s="1"/>
  <c r="V1834" i="53"/>
  <c r="V2364" i="53"/>
  <c r="V2417" i="53"/>
  <c r="S4353" i="53"/>
  <c r="S4350" i="53" s="1"/>
  <c r="S4594" i="53"/>
  <c r="W73" i="53"/>
  <c r="W70" i="53" s="1"/>
  <c r="W69" i="53" s="1"/>
  <c r="W86" i="53"/>
  <c r="W83" i="53" s="1"/>
  <c r="W119" i="53"/>
  <c r="W118" i="53" s="1"/>
  <c r="W215" i="53"/>
  <c r="W214" i="53" s="1"/>
  <c r="W213" i="53" s="1"/>
  <c r="V214" i="53"/>
  <c r="V213" i="53" s="1"/>
  <c r="V248" i="53"/>
  <c r="W853" i="53"/>
  <c r="V912" i="53"/>
  <c r="V1125" i="53"/>
  <c r="V1540" i="53"/>
  <c r="W1586" i="53"/>
  <c r="W1711" i="53"/>
  <c r="W1710" i="53" s="1"/>
  <c r="W1718" i="53"/>
  <c r="W1717" i="53" s="1"/>
  <c r="W2051" i="53"/>
  <c r="W2322" i="53"/>
  <c r="V2916" i="53"/>
  <c r="W4561" i="53"/>
  <c r="R3582" i="53"/>
  <c r="R3589" i="53"/>
  <c r="S3805" i="53"/>
  <c r="S3789" i="53" s="1"/>
  <c r="R3868" i="53"/>
  <c r="R4037" i="53"/>
  <c r="R4027" i="53" s="1"/>
  <c r="S4380" i="53"/>
  <c r="S4394" i="53"/>
  <c r="S4566" i="53"/>
  <c r="S4630" i="53"/>
  <c r="S4629" i="53" s="1"/>
  <c r="R4645" i="53"/>
  <c r="S4786" i="53"/>
  <c r="R4857" i="53"/>
  <c r="S4912" i="53"/>
  <c r="S4911" i="53" s="1"/>
  <c r="R4930" i="53"/>
  <c r="W23" i="53"/>
  <c r="W29" i="53"/>
  <c r="W173" i="53"/>
  <c r="V198" i="53"/>
  <c r="V205" i="53"/>
  <c r="W327" i="53"/>
  <c r="W326" i="53" s="1"/>
  <c r="W348" i="53"/>
  <c r="V521" i="53"/>
  <c r="W787" i="53"/>
  <c r="W881" i="53"/>
  <c r="W878" i="53" s="1"/>
  <c r="V929" i="53"/>
  <c r="V987" i="53"/>
  <c r="V1005" i="53"/>
  <c r="V1049" i="53"/>
  <c r="V1345" i="53"/>
  <c r="V1579" i="53"/>
  <c r="V1900" i="53"/>
  <c r="W2217" i="53"/>
  <c r="V3508" i="53"/>
  <c r="V3571" i="53"/>
  <c r="V3906" i="53"/>
  <c r="W1041" i="53"/>
  <c r="W1140" i="53"/>
  <c r="V1361" i="53"/>
  <c r="W1387" i="53"/>
  <c r="W1413" i="53"/>
  <c r="W1412" i="53" s="1"/>
  <c r="W1482" i="53"/>
  <c r="W1481" i="53" s="1"/>
  <c r="W1758" i="53"/>
  <c r="V1780" i="53"/>
  <c r="W1805" i="53"/>
  <c r="W1804" i="53" s="1"/>
  <c r="W1960" i="53"/>
  <c r="V2008" i="53"/>
  <c r="V2031" i="53"/>
  <c r="V2042" i="53"/>
  <c r="W2082" i="53"/>
  <c r="W2081" i="53" s="1"/>
  <c r="W2115" i="53"/>
  <c r="W2114" i="53" s="1"/>
  <c r="W2175" i="53"/>
  <c r="V2217" i="53"/>
  <c r="V2312" i="53"/>
  <c r="W2408" i="53"/>
  <c r="V2516" i="53"/>
  <c r="V3140" i="53"/>
  <c r="V3391" i="53"/>
  <c r="V4274" i="53"/>
  <c r="V4577" i="53"/>
  <c r="W1125" i="53"/>
  <c r="V1340" i="53"/>
  <c r="V1813" i="53"/>
  <c r="W1900" i="53"/>
  <c r="W1996" i="53"/>
  <c r="W2014" i="53"/>
  <c r="W2013" i="53" s="1"/>
  <c r="V2050" i="53"/>
  <c r="V2104" i="53"/>
  <c r="V2129" i="53"/>
  <c r="W2373" i="53"/>
  <c r="W2369" i="53" s="1"/>
  <c r="W2564" i="53"/>
  <c r="V2601" i="53"/>
  <c r="W4845" i="53"/>
  <c r="V1074" i="53"/>
  <c r="V1073" i="53" s="1"/>
  <c r="V1140" i="53"/>
  <c r="W1257" i="53"/>
  <c r="W1256" i="53" s="1"/>
  <c r="W1255" i="53" s="1"/>
  <c r="W1366" i="53"/>
  <c r="V1387" i="53"/>
  <c r="V1455" i="53"/>
  <c r="V1454" i="53" s="1"/>
  <c r="V1471" i="53"/>
  <c r="V1532" i="53"/>
  <c r="W1599" i="53"/>
  <c r="W1598" i="53" s="1"/>
  <c r="W1726" i="53"/>
  <c r="W1725" i="53" s="1"/>
  <c r="W1785" i="53"/>
  <c r="W1940" i="53"/>
  <c r="V1967" i="53"/>
  <c r="W2093" i="53"/>
  <c r="W2092" i="53" s="1"/>
  <c r="W2104" i="53"/>
  <c r="V2147" i="53"/>
  <c r="W2147" i="53"/>
  <c r="W2222" i="53"/>
  <c r="V2236" i="53"/>
  <c r="V2303" i="53"/>
  <c r="V2408" i="53"/>
  <c r="W2516" i="53"/>
  <c r="V2564" i="53"/>
  <c r="V2721" i="53"/>
  <c r="V2880" i="53"/>
  <c r="W2927" i="53"/>
  <c r="W2949" i="53"/>
  <c r="W3411" i="53"/>
  <c r="V3485" i="53"/>
  <c r="V3894" i="53"/>
  <c r="W4380" i="53"/>
  <c r="V4804" i="53"/>
  <c r="V4796" i="53" s="1"/>
  <c r="V2676" i="53"/>
  <c r="W2693" i="53"/>
  <c r="V2700" i="53"/>
  <c r="W2775" i="53"/>
  <c r="W2880" i="53"/>
  <c r="W2911" i="53"/>
  <c r="W2935" i="53"/>
  <c r="W2932" i="53" s="1"/>
  <c r="W3061" i="53"/>
  <c r="V3135" i="53"/>
  <c r="V3201" i="53"/>
  <c r="V3223" i="53"/>
  <c r="W3306" i="53"/>
  <c r="W3316" i="53"/>
  <c r="V3373" i="53"/>
  <c r="W3518" i="53"/>
  <c r="W3540" i="53"/>
  <c r="W3738" i="53"/>
  <c r="V3777" i="53"/>
  <c r="W3842" i="53"/>
  <c r="V3887" i="53"/>
  <c r="V4037" i="53"/>
  <c r="V4027" i="53" s="1"/>
  <c r="V4236" i="53"/>
  <c r="W4345" i="53"/>
  <c r="W4359" i="53"/>
  <c r="V4380" i="53"/>
  <c r="V4483" i="53"/>
  <c r="W4630" i="53"/>
  <c r="W4629" i="53" s="1"/>
  <c r="W4645" i="53"/>
  <c r="V4743" i="53"/>
  <c r="W4912" i="53"/>
  <c r="W4911" i="53" s="1"/>
  <c r="W4930" i="53"/>
  <c r="V4939" i="53"/>
  <c r="W4980" i="53"/>
  <c r="W4979" i="53" s="1"/>
  <c r="V2693" i="53"/>
  <c r="W2770" i="53"/>
  <c r="W2822" i="53"/>
  <c r="V2964" i="53"/>
  <c r="V3061" i="53"/>
  <c r="W3135" i="53"/>
  <c r="W3172" i="53"/>
  <c r="V3190" i="53"/>
  <c r="W3218" i="53"/>
  <c r="V3306" i="53"/>
  <c r="V3302" i="53" s="1"/>
  <c r="W3373" i="53"/>
  <c r="V3478" i="53"/>
  <c r="V3500" i="53"/>
  <c r="V3805" i="53"/>
  <c r="V3789" i="53" s="1"/>
  <c r="W4253" i="53"/>
  <c r="V4533" i="53"/>
  <c r="W4594" i="53"/>
  <c r="V4645" i="53"/>
  <c r="W4743" i="53"/>
  <c r="V4930" i="53"/>
  <c r="V2669" i="53"/>
  <c r="V2865" i="53"/>
  <c r="V2932" i="53"/>
  <c r="V2949" i="53"/>
  <c r="W2964" i="53"/>
  <c r="W2996" i="53"/>
  <c r="V3126" i="53"/>
  <c r="W3190" i="53"/>
  <c r="W3240" i="53"/>
  <c r="V3433" i="53"/>
  <c r="W3478" i="53"/>
  <c r="W3500" i="53"/>
  <c r="V3577" i="53"/>
  <c r="V3729" i="53"/>
  <c r="W3851" i="53"/>
  <c r="V3858" i="53"/>
  <c r="W3894" i="53"/>
  <c r="V4051" i="53"/>
  <c r="V4572" i="53"/>
  <c r="W4640" i="53"/>
  <c r="V4786" i="53"/>
  <c r="V4920" i="53"/>
  <c r="W2662" i="53"/>
  <c r="W2865" i="53"/>
  <c r="V2944" i="53"/>
  <c r="V2959" i="53"/>
  <c r="W2974" i="53"/>
  <c r="V3071" i="53"/>
  <c r="W3126" i="53"/>
  <c r="V3185" i="53"/>
  <c r="W3433" i="53"/>
  <c r="W3456" i="53"/>
  <c r="W3455" i="53" s="1"/>
  <c r="V3463" i="53"/>
  <c r="W3589" i="53"/>
  <c r="V3835" i="53"/>
  <c r="W3868" i="53"/>
  <c r="V3875" i="53"/>
  <c r="W3887" i="53"/>
  <c r="W3988" i="53"/>
  <c r="W4051" i="53"/>
  <c r="V4364" i="53"/>
  <c r="W4491" i="53"/>
  <c r="W4611" i="53"/>
  <c r="W4786" i="53"/>
  <c r="V140" i="53"/>
  <c r="W512" i="53"/>
  <c r="V173" i="53"/>
  <c r="W235" i="53"/>
  <c r="W243" i="53"/>
  <c r="W278" i="53"/>
  <c r="W310" i="53"/>
  <c r="W405" i="53"/>
  <c r="W1111" i="53"/>
  <c r="V330" i="53"/>
  <c r="V484" i="53"/>
  <c r="V381" i="53"/>
  <c r="V441" i="53"/>
  <c r="V462" i="53"/>
  <c r="V820" i="53"/>
  <c r="W1967" i="53"/>
  <c r="V526" i="53"/>
  <c r="V846" i="53"/>
  <c r="V853" i="53"/>
  <c r="W292" i="53"/>
  <c r="W1005" i="53"/>
  <c r="W1120" i="53"/>
  <c r="W1119" i="53" s="1"/>
  <c r="W1490" i="53"/>
  <c r="W1489" i="53" s="1"/>
  <c r="W1722" i="53"/>
  <c r="W1721" i="53" s="1"/>
  <c r="W1781" i="53"/>
  <c r="V1096" i="53"/>
  <c r="V1095" i="53" s="1"/>
  <c r="W1456" i="53"/>
  <c r="W1455" i="53" s="1"/>
  <c r="W1454" i="53" s="1"/>
  <c r="V1495" i="53"/>
  <c r="W1503" i="53"/>
  <c r="W1834" i="53"/>
  <c r="V1960" i="53"/>
  <c r="W1975" i="53"/>
  <c r="W2138" i="53"/>
  <c r="W2135" i="53" s="1"/>
  <c r="W2304" i="53"/>
  <c r="W2396" i="53"/>
  <c r="W1406" i="53"/>
  <c r="V1553" i="53"/>
  <c r="W1773" i="53"/>
  <c r="W1772" i="53" s="1"/>
  <c r="W2608" i="53"/>
  <c r="W2721" i="53"/>
  <c r="V1940" i="53"/>
  <c r="W1985" i="53"/>
  <c r="W2123" i="53"/>
  <c r="W2122" i="53" s="1"/>
  <c r="W2209" i="53"/>
  <c r="W2208" i="53" s="1"/>
  <c r="W2207" i="53" s="1"/>
  <c r="W2916" i="53"/>
  <c r="W3400" i="53"/>
  <c r="W1049" i="53"/>
  <c r="W1324" i="53"/>
  <c r="W1323" i="53" s="1"/>
  <c r="V1366" i="53"/>
  <c r="V1503" i="53"/>
  <c r="W1980" i="53"/>
  <c r="V2222" i="53"/>
  <c r="V2822" i="53"/>
  <c r="W2676" i="53"/>
  <c r="W2979" i="53"/>
  <c r="V3418" i="53"/>
  <c r="V3518" i="53"/>
  <c r="W3564" i="53"/>
  <c r="W2601" i="53"/>
  <c r="V2832" i="53"/>
  <c r="V3118" i="53"/>
  <c r="W3595" i="53"/>
  <c r="W3835" i="53"/>
  <c r="V3842" i="53"/>
  <c r="V3868" i="53"/>
  <c r="V4244" i="53"/>
  <c r="W4470" i="53"/>
  <c r="W4469" i="53" s="1"/>
  <c r="V4629" i="53"/>
  <c r="W3508" i="53"/>
  <c r="W3571" i="53"/>
  <c r="V3564" i="53"/>
  <c r="W4037" i="53"/>
  <c r="W4027" i="53" s="1"/>
  <c r="V4545" i="53"/>
  <c r="S228" i="53"/>
  <c r="R853" i="53"/>
  <c r="S198" i="53"/>
  <c r="R205" i="53"/>
  <c r="S235" i="53"/>
  <c r="S512" i="53"/>
  <c r="R180" i="53"/>
  <c r="S1967" i="53"/>
  <c r="S1111" i="53"/>
  <c r="S1456" i="53"/>
  <c r="S1455" i="53" s="1"/>
  <c r="S1454" i="53" s="1"/>
  <c r="R1503" i="53"/>
  <c r="S1834" i="53"/>
  <c r="R1960" i="53"/>
  <c r="S1975" i="53"/>
  <c r="S2138" i="53"/>
  <c r="S2135" i="53" s="1"/>
  <c r="R2312" i="53"/>
  <c r="S2396" i="53"/>
  <c r="S953" i="53"/>
  <c r="S1553" i="53"/>
  <c r="R1246" i="53"/>
  <c r="R1553" i="53"/>
  <c r="S2601" i="53"/>
  <c r="S1005" i="53"/>
  <c r="S1041" i="53"/>
  <c r="S1330" i="53"/>
  <c r="S1329" i="53" s="1"/>
  <c r="R1382" i="53"/>
  <c r="S1980" i="53"/>
  <c r="S2155" i="53"/>
  <c r="S2236" i="53"/>
  <c r="R3508" i="53"/>
  <c r="S4547" i="53"/>
  <c r="S4546" i="53" s="1"/>
  <c r="S2165" i="53"/>
  <c r="S2159" i="53"/>
  <c r="R2236" i="53"/>
  <c r="S2462" i="53"/>
  <c r="R2721" i="53"/>
  <c r="S2916" i="53"/>
  <c r="S3906" i="53"/>
  <c r="R3564" i="53"/>
  <c r="S3582" i="53"/>
  <c r="R4545" i="53"/>
  <c r="S4656" i="53"/>
  <c r="S3500" i="53"/>
  <c r="S4661" i="53"/>
  <c r="L180" i="53"/>
  <c r="L198" i="53"/>
  <c r="L205" i="53"/>
  <c r="M235" i="53"/>
  <c r="M381" i="53"/>
  <c r="M462" i="53"/>
  <c r="M846" i="53"/>
  <c r="M526" i="53"/>
  <c r="L804" i="53"/>
  <c r="L1021" i="53"/>
  <c r="L1246" i="53"/>
  <c r="M1299" i="53"/>
  <c r="M873" i="53"/>
  <c r="M1092" i="53"/>
  <c r="M1091" i="53" s="1"/>
  <c r="M1087" i="53" s="1"/>
  <c r="M1111" i="53"/>
  <c r="L2312" i="53"/>
  <c r="M853" i="53"/>
  <c r="L979" i="53"/>
  <c r="M1296" i="53"/>
  <c r="M1340" i="53"/>
  <c r="M1235" i="53"/>
  <c r="M1234" i="53" s="1"/>
  <c r="M1233" i="53" s="1"/>
  <c r="M1580" i="53"/>
  <c r="M1599" i="53"/>
  <c r="M1598" i="53" s="1"/>
  <c r="M2192" i="53"/>
  <c r="M2191" i="53" s="1"/>
  <c r="M1758" i="53"/>
  <c r="M1985" i="53"/>
  <c r="M2073" i="53"/>
  <c r="L1553" i="53"/>
  <c r="M1572" i="53"/>
  <c r="M1571" i="53" s="1"/>
  <c r="L1754" i="53"/>
  <c r="L1753" i="53" s="1"/>
  <c r="M1980" i="53"/>
  <c r="L2154" i="53"/>
  <c r="M2165" i="53"/>
  <c r="L2979" i="53"/>
  <c r="L3306" i="53"/>
  <c r="L3302" i="53" s="1"/>
  <c r="M3391" i="53"/>
  <c r="L2916" i="53"/>
  <c r="M3906" i="53"/>
  <c r="L2601" i="53"/>
  <c r="L3547" i="53"/>
  <c r="M3564" i="53"/>
  <c r="L4561" i="53"/>
  <c r="L4920" i="53"/>
  <c r="L4577" i="53"/>
  <c r="L3433" i="53"/>
  <c r="M3508" i="53"/>
  <c r="L3564" i="53"/>
  <c r="M4630" i="53"/>
  <c r="M4629" i="53" s="1"/>
  <c r="R3455" i="53" l="1"/>
  <c r="L3455" i="53"/>
  <c r="M3455" i="53"/>
  <c r="V3455" i="53"/>
  <c r="S3455" i="53"/>
  <c r="W3302" i="53"/>
  <c r="S3302" i="53"/>
  <c r="V1753" i="53"/>
  <c r="R1753" i="53"/>
  <c r="W998" i="53"/>
  <c r="S998" i="53"/>
  <c r="M998" i="53"/>
  <c r="L998" i="53"/>
  <c r="V998" i="53"/>
  <c r="L1106" i="53"/>
  <c r="V1106" i="53"/>
  <c r="R1106" i="53"/>
  <c r="AB2146" i="53"/>
  <c r="Y2039" i="53"/>
  <c r="AA2146" i="53"/>
  <c r="U2039" i="53"/>
  <c r="X4248" i="53"/>
  <c r="X4244" i="53" s="1"/>
  <c r="X4235" i="53" s="1"/>
  <c r="Y4249" i="53"/>
  <c r="Y4248" i="53" s="1"/>
  <c r="Y4244" i="53" s="1"/>
  <c r="Y4235" i="53" s="1"/>
  <c r="Y4234" i="53" s="1"/>
  <c r="W4796" i="53"/>
  <c r="M4796" i="53"/>
  <c r="R3979" i="53"/>
  <c r="L3979" i="53"/>
  <c r="M3979" i="53"/>
  <c r="S3979" i="53"/>
  <c r="W3979" i="53"/>
  <c r="M4730" i="53"/>
  <c r="L4730" i="53"/>
  <c r="R4730" i="53"/>
  <c r="R1701" i="53"/>
  <c r="V1701" i="53"/>
  <c r="W4730" i="53"/>
  <c r="V4730" i="53"/>
  <c r="S4730" i="53"/>
  <c r="M1701" i="53"/>
  <c r="W1701" i="53"/>
  <c r="S1701" i="53"/>
  <c r="V819" i="53"/>
  <c r="S975" i="53"/>
  <c r="L2553" i="53"/>
  <c r="W975" i="53"/>
  <c r="W2553" i="53"/>
  <c r="M2553" i="53"/>
  <c r="R3147" i="53"/>
  <c r="M4545" i="53"/>
  <c r="W3528" i="53"/>
  <c r="M4050" i="53"/>
  <c r="W2020" i="53"/>
  <c r="W2019" i="53" s="1"/>
  <c r="M4920" i="53"/>
  <c r="M4910" i="53" s="1"/>
  <c r="S2553" i="53"/>
  <c r="L82" i="53"/>
  <c r="M2020" i="53"/>
  <c r="M2019" i="53" s="1"/>
  <c r="V4560" i="53"/>
  <c r="V101" i="53"/>
  <c r="V3147" i="53"/>
  <c r="L819" i="53"/>
  <c r="M2769" i="53"/>
  <c r="M1246" i="53"/>
  <c r="M3528" i="53"/>
  <c r="L3528" i="53"/>
  <c r="R3528" i="53"/>
  <c r="V3528" i="53"/>
  <c r="S3528" i="53"/>
  <c r="S2020" i="53"/>
  <c r="S2019" i="53" s="1"/>
  <c r="V4235" i="53"/>
  <c r="L4235" i="53"/>
  <c r="R4235" i="53"/>
  <c r="W4545" i="53"/>
  <c r="M4244" i="53"/>
  <c r="M4235" i="53" s="1"/>
  <c r="M2303" i="53"/>
  <c r="M2302" i="53" s="1"/>
  <c r="S2895" i="53"/>
  <c r="R82" i="53"/>
  <c r="S4978" i="53"/>
  <c r="V2128" i="53"/>
  <c r="S3507" i="53"/>
  <c r="W2497" i="53"/>
  <c r="M975" i="53"/>
  <c r="S928" i="53"/>
  <c r="L101" i="53"/>
  <c r="S4545" i="53"/>
  <c r="S2497" i="53"/>
  <c r="W4050" i="53"/>
  <c r="R1966" i="53"/>
  <c r="R1965" i="53" s="1"/>
  <c r="R2553" i="53"/>
  <c r="W4560" i="53"/>
  <c r="M3507" i="53"/>
  <c r="V2553" i="53"/>
  <c r="V2497" i="53"/>
  <c r="M1405" i="53"/>
  <c r="M1404" i="53" s="1"/>
  <c r="M1403" i="53" s="1"/>
  <c r="M102" i="53"/>
  <c r="M101" i="53" s="1"/>
  <c r="M1037" i="53"/>
  <c r="S4920" i="53"/>
  <c r="S4910" i="53" s="1"/>
  <c r="S3834" i="53"/>
  <c r="V4338" i="53"/>
  <c r="W3057" i="53"/>
  <c r="L3834" i="53"/>
  <c r="M2497" i="53"/>
  <c r="R4468" i="53"/>
  <c r="W3217" i="53"/>
  <c r="M3867" i="53"/>
  <c r="S1107" i="53"/>
  <c r="S1106" i="53" s="1"/>
  <c r="M2392" i="53"/>
  <c r="M2391" i="53" s="1"/>
  <c r="V3217" i="53"/>
  <c r="M3217" i="53"/>
  <c r="W3184" i="53"/>
  <c r="W2392" i="53"/>
  <c r="W2391" i="53" s="1"/>
  <c r="S2303" i="53"/>
  <c r="S2302" i="53" s="1"/>
  <c r="W1405" i="53"/>
  <c r="W1404" i="53" s="1"/>
  <c r="W1403" i="53" s="1"/>
  <c r="M2113" i="53"/>
  <c r="M1780" i="53"/>
  <c r="M1579" i="53"/>
  <c r="M1570" i="53" s="1"/>
  <c r="W1579" i="53"/>
  <c r="W1570" i="53" s="1"/>
  <c r="M820" i="53"/>
  <c r="M819" i="53" s="1"/>
  <c r="S820" i="53"/>
  <c r="S819" i="53" s="1"/>
  <c r="M1107" i="53"/>
  <c r="M1106" i="53" s="1"/>
  <c r="V928" i="53"/>
  <c r="W102" i="53"/>
  <c r="W101" i="53" s="1"/>
  <c r="S4244" i="53"/>
  <c r="S4235" i="53" s="1"/>
  <c r="V82" i="53"/>
  <c r="S3410" i="53"/>
  <c r="W3358" i="53"/>
  <c r="S1405" i="53"/>
  <c r="S1404" i="53" s="1"/>
  <c r="S1403" i="53" s="1"/>
  <c r="L4373" i="53"/>
  <c r="M3725" i="53"/>
  <c r="W2303" i="53"/>
  <c r="W2302" i="53" s="1"/>
  <c r="R2146" i="53"/>
  <c r="R2145" i="53" s="1"/>
  <c r="R928" i="53"/>
  <c r="V2895" i="53"/>
  <c r="S1246" i="53"/>
  <c r="W4571" i="53"/>
  <c r="W4920" i="53"/>
  <c r="W4910" i="53" s="1"/>
  <c r="S3725" i="53"/>
  <c r="M4837" i="53"/>
  <c r="M2216" i="53"/>
  <c r="M2215" i="53" s="1"/>
  <c r="L242" i="53"/>
  <c r="L172" i="53" s="1"/>
  <c r="V4837" i="53"/>
  <c r="R4050" i="53"/>
  <c r="M277" i="53"/>
  <c r="L4050" i="53"/>
  <c r="S2392" i="53"/>
  <c r="S2391" i="53" s="1"/>
  <c r="W4373" i="53"/>
  <c r="W2154" i="53"/>
  <c r="W2146" i="53" s="1"/>
  <c r="W2145" i="53" s="1"/>
  <c r="R4837" i="53"/>
  <c r="W928" i="53"/>
  <c r="M2128" i="53"/>
  <c r="W1246" i="53"/>
  <c r="W2113" i="53"/>
  <c r="S3217" i="53"/>
  <c r="L2769" i="53"/>
  <c r="V3507" i="53"/>
  <c r="W511" i="53"/>
  <c r="V3725" i="53"/>
  <c r="S4338" i="53"/>
  <c r="R2128" i="53"/>
  <c r="S1579" i="53"/>
  <c r="S1570" i="53" s="1"/>
  <c r="L928" i="53"/>
  <c r="M3410" i="53"/>
  <c r="L3147" i="53"/>
  <c r="M2895" i="53"/>
  <c r="R3834" i="53"/>
  <c r="W433" i="53"/>
  <c r="W3725" i="53"/>
  <c r="W1754" i="53"/>
  <c r="V975" i="53"/>
  <c r="W872" i="53"/>
  <c r="R3184" i="53"/>
  <c r="S2926" i="53"/>
  <c r="S2113" i="53"/>
  <c r="R1570" i="53"/>
  <c r="L2128" i="53"/>
  <c r="M4338" i="53"/>
  <c r="R975" i="53"/>
  <c r="S3184" i="53"/>
  <c r="V2769" i="53"/>
  <c r="S2958" i="53"/>
  <c r="L975" i="53"/>
  <c r="W4978" i="53"/>
  <c r="W4623" i="53"/>
  <c r="V2146" i="53"/>
  <c r="V2145" i="53" s="1"/>
  <c r="R4623" i="53"/>
  <c r="S4468" i="53"/>
  <c r="R1037" i="53"/>
  <c r="R819" i="53"/>
  <c r="M3147" i="53"/>
  <c r="M4373" i="53"/>
  <c r="R3217" i="53"/>
  <c r="R4560" i="53"/>
  <c r="R3111" i="53"/>
  <c r="S3358" i="53"/>
  <c r="L3217" i="53"/>
  <c r="S1467" i="53"/>
  <c r="W1295" i="53"/>
  <c r="W1294" i="53" s="1"/>
  <c r="S102" i="53"/>
  <c r="S101" i="53" s="1"/>
  <c r="L2958" i="53"/>
  <c r="R4910" i="53"/>
  <c r="R4909" i="53" s="1"/>
  <c r="R4373" i="53"/>
  <c r="L4623" i="53"/>
  <c r="L2926" i="53"/>
  <c r="M3184" i="53"/>
  <c r="S4050" i="53"/>
  <c r="S2128" i="53"/>
  <c r="W1037" i="53"/>
  <c r="V511" i="53"/>
  <c r="V4050" i="53"/>
  <c r="V3978" i="53" s="1"/>
  <c r="S4560" i="53"/>
  <c r="R4338" i="53"/>
  <c r="R2497" i="53"/>
  <c r="S1754" i="53"/>
  <c r="M3057" i="53"/>
  <c r="R2769" i="53"/>
  <c r="V3410" i="53"/>
  <c r="W1107" i="53"/>
  <c r="W1106" i="53" s="1"/>
  <c r="W2050" i="53"/>
  <c r="W2041" i="53" s="1"/>
  <c r="R3358" i="53"/>
  <c r="L3507" i="53"/>
  <c r="R276" i="53"/>
  <c r="W2895" i="53"/>
  <c r="S3057" i="53"/>
  <c r="S2050" i="53"/>
  <c r="S2041" i="53" s="1"/>
  <c r="W399" i="53"/>
  <c r="W398" i="53" s="1"/>
  <c r="M399" i="53"/>
  <c r="M398" i="53" s="1"/>
  <c r="M82" i="53"/>
  <c r="W248" i="53"/>
  <c r="W242" i="53" s="1"/>
  <c r="W172" i="53" s="1"/>
  <c r="M248" i="53"/>
  <c r="M242" i="53" s="1"/>
  <c r="M172" i="53" s="1"/>
  <c r="S248" i="53"/>
  <c r="S242" i="53" s="1"/>
  <c r="S172" i="53" s="1"/>
  <c r="S287" i="53"/>
  <c r="W277" i="53"/>
  <c r="S277" i="53"/>
  <c r="R2216" i="53"/>
  <c r="R2215" i="53" s="1"/>
  <c r="W2958" i="53"/>
  <c r="W2769" i="53"/>
  <c r="W2216" i="53"/>
  <c r="W2215" i="53" s="1"/>
  <c r="R4571" i="53"/>
  <c r="S1339" i="53"/>
  <c r="S82" i="53"/>
  <c r="W1339" i="53"/>
  <c r="L2821" i="53"/>
  <c r="R511" i="53"/>
  <c r="M2958" i="53"/>
  <c r="L2497" i="53"/>
  <c r="M2661" i="53"/>
  <c r="R242" i="53"/>
  <c r="R172" i="53" s="1"/>
  <c r="M2926" i="53"/>
  <c r="S4571" i="53"/>
  <c r="S3563" i="53"/>
  <c r="W3867" i="53"/>
  <c r="V3184" i="53"/>
  <c r="V3057" i="53"/>
  <c r="V4910" i="53"/>
  <c r="V4909" i="53" s="1"/>
  <c r="V1403" i="53"/>
  <c r="W4837" i="53"/>
  <c r="S4837" i="53"/>
  <c r="R2821" i="53"/>
  <c r="R2958" i="53"/>
  <c r="S1780" i="53"/>
  <c r="R101" i="53"/>
  <c r="M2821" i="53"/>
  <c r="L2407" i="53"/>
  <c r="L2406" i="53" s="1"/>
  <c r="L4837" i="53"/>
  <c r="L511" i="53"/>
  <c r="V276" i="53"/>
  <c r="V2407" i="53"/>
  <c r="V2406" i="53" s="1"/>
  <c r="L1403" i="53"/>
  <c r="S4623" i="53"/>
  <c r="R3563" i="53"/>
  <c r="S1037" i="53"/>
  <c r="R2302" i="53"/>
  <c r="R2301" i="53" s="1"/>
  <c r="R1467" i="53"/>
  <c r="V4623" i="53"/>
  <c r="W3111" i="53"/>
  <c r="W4244" i="53"/>
  <c r="W4235" i="53" s="1"/>
  <c r="V2958" i="53"/>
  <c r="V4373" i="53"/>
  <c r="V3358" i="53"/>
  <c r="W3410" i="53"/>
  <c r="S3867" i="53"/>
  <c r="S3147" i="53"/>
  <c r="R2661" i="53"/>
  <c r="R2407" i="53"/>
  <c r="R2406" i="53" s="1"/>
  <c r="R2895" i="53"/>
  <c r="L4468" i="53"/>
  <c r="L3111" i="53"/>
  <c r="L1467" i="53"/>
  <c r="S2769" i="53"/>
  <c r="V4468" i="53"/>
  <c r="V2661" i="53"/>
  <c r="V872" i="53"/>
  <c r="V1570" i="53"/>
  <c r="W2128" i="53"/>
  <c r="W3147" i="53"/>
  <c r="V1966" i="53"/>
  <c r="V1965" i="53" s="1"/>
  <c r="V1339" i="53"/>
  <c r="V1232" i="53" s="1"/>
  <c r="V242" i="53"/>
  <c r="V172" i="53" s="1"/>
  <c r="V1037" i="53"/>
  <c r="V2926" i="53"/>
  <c r="V4571" i="53"/>
  <c r="R2926" i="53"/>
  <c r="R2041" i="53"/>
  <c r="R1403" i="53"/>
  <c r="R3410" i="53"/>
  <c r="R872" i="53"/>
  <c r="R3057" i="53"/>
  <c r="R3725" i="53"/>
  <c r="R433" i="53"/>
  <c r="R3507" i="53"/>
  <c r="S399" i="53"/>
  <c r="S398" i="53" s="1"/>
  <c r="S1295" i="53"/>
  <c r="S1294" i="53" s="1"/>
  <c r="S511" i="53"/>
  <c r="L3563" i="53"/>
  <c r="M4560" i="53"/>
  <c r="M4468" i="53"/>
  <c r="L3358" i="53"/>
  <c r="L1037" i="53"/>
  <c r="L1966" i="53"/>
  <c r="L1965" i="53" s="1"/>
  <c r="M2154" i="53"/>
  <c r="M2146" i="53" s="1"/>
  <c r="M2145" i="53" s="1"/>
  <c r="L4560" i="53"/>
  <c r="L4338" i="53"/>
  <c r="L2895" i="53"/>
  <c r="L2146" i="53"/>
  <c r="L2145" i="53" s="1"/>
  <c r="M3834" i="53"/>
  <c r="M3111" i="53"/>
  <c r="L3057" i="53"/>
  <c r="L3184" i="53"/>
  <c r="L4910" i="53"/>
  <c r="L4909" i="53" s="1"/>
  <c r="L276" i="53"/>
  <c r="M2407" i="53"/>
  <c r="M2406" i="53" s="1"/>
  <c r="L2041" i="53"/>
  <c r="L4571" i="53"/>
  <c r="M3358" i="53"/>
  <c r="L2302" i="53"/>
  <c r="L2301" i="53" s="1"/>
  <c r="L3867" i="53"/>
  <c r="L433" i="53"/>
  <c r="L3410" i="53"/>
  <c r="M2050" i="53"/>
  <c r="M2041" i="53" s="1"/>
  <c r="M511" i="53"/>
  <c r="M1467" i="53"/>
  <c r="M1754" i="53"/>
  <c r="M1753" i="53" s="1"/>
  <c r="L872" i="53"/>
  <c r="M287" i="53"/>
  <c r="M4571" i="53"/>
  <c r="L2661" i="53"/>
  <c r="L2216" i="53"/>
  <c r="L2215" i="53" s="1"/>
  <c r="L1570" i="53"/>
  <c r="L3725" i="53"/>
  <c r="M1974" i="53"/>
  <c r="M1966" i="53" s="1"/>
  <c r="V2821" i="53"/>
  <c r="W287" i="53"/>
  <c r="M4623" i="53"/>
  <c r="S433" i="53"/>
  <c r="M1339" i="53"/>
  <c r="R1339" i="53"/>
  <c r="R1232" i="53" s="1"/>
  <c r="V1467" i="53"/>
  <c r="M1295" i="53"/>
  <c r="M1294" i="53" s="1"/>
  <c r="S4373" i="53"/>
  <c r="S2216" i="53"/>
  <c r="S2215" i="53" s="1"/>
  <c r="V2302" i="53"/>
  <c r="V2301" i="53" s="1"/>
  <c r="M4978" i="53"/>
  <c r="S2661" i="53"/>
  <c r="M872" i="53"/>
  <c r="W82" i="53"/>
  <c r="W2821" i="53"/>
  <c r="L1339" i="53"/>
  <c r="L1232" i="53" s="1"/>
  <c r="V3867" i="53"/>
  <c r="W1780" i="53"/>
  <c r="M3563" i="53"/>
  <c r="V3834" i="53"/>
  <c r="W2926" i="53"/>
  <c r="M433" i="53"/>
  <c r="S2407" i="53"/>
  <c r="S2406" i="53" s="1"/>
  <c r="S872" i="53"/>
  <c r="W3507" i="53"/>
  <c r="W4468" i="53"/>
  <c r="W4467" i="53" s="1"/>
  <c r="W3834" i="53"/>
  <c r="V2216" i="53"/>
  <c r="V2215" i="53" s="1"/>
  <c r="W1467" i="53"/>
  <c r="V433" i="53"/>
  <c r="W4338" i="53"/>
  <c r="S3111" i="53"/>
  <c r="W820" i="53"/>
  <c r="W819" i="53" s="1"/>
  <c r="R3867" i="53"/>
  <c r="V3563" i="53"/>
  <c r="V3111" i="53"/>
  <c r="W2661" i="53"/>
  <c r="W2407" i="53"/>
  <c r="W2406" i="53" s="1"/>
  <c r="V2041" i="53"/>
  <c r="S2821" i="53"/>
  <c r="M928" i="53"/>
  <c r="W3563" i="53"/>
  <c r="W1974" i="53"/>
  <c r="W1966" i="53" s="1"/>
  <c r="S2154" i="53"/>
  <c r="S2146" i="53" s="1"/>
  <c r="S2145" i="53" s="1"/>
  <c r="S1974" i="53"/>
  <c r="S1966" i="53" s="1"/>
  <c r="M4467" i="53" l="1"/>
  <c r="V4467" i="53"/>
  <c r="L4467" i="53"/>
  <c r="S4467" i="53"/>
  <c r="R4467" i="53"/>
  <c r="S1753" i="53"/>
  <c r="W1753" i="53"/>
  <c r="L940" i="53"/>
  <c r="R940" i="53"/>
  <c r="V940" i="53"/>
  <c r="M940" i="53"/>
  <c r="W940" i="53"/>
  <c r="S940" i="53"/>
  <c r="W4234" i="53"/>
  <c r="S4234" i="53"/>
  <c r="M4234" i="53"/>
  <c r="R4234" i="53"/>
  <c r="L4234" i="53"/>
  <c r="V4234" i="53"/>
  <c r="X4234" i="53"/>
  <c r="X2495" i="53" s="1"/>
  <c r="AB4235" i="53"/>
  <c r="Y2495" i="53"/>
  <c r="S4729" i="53"/>
  <c r="V4729" i="53"/>
  <c r="W4729" i="53"/>
  <c r="R4729" i="53"/>
  <c r="L4729" i="53"/>
  <c r="M4729" i="53"/>
  <c r="R3301" i="53"/>
  <c r="W3301" i="53"/>
  <c r="S3301" i="53"/>
  <c r="V3301" i="53"/>
  <c r="L3301" i="53"/>
  <c r="M3301" i="53"/>
  <c r="S3978" i="53"/>
  <c r="M3978" i="53"/>
  <c r="L3978" i="53"/>
  <c r="R3978" i="53"/>
  <c r="L275" i="53"/>
  <c r="R275" i="53"/>
  <c r="V275" i="53"/>
  <c r="L781" i="53"/>
  <c r="M1232" i="53"/>
  <c r="S2820" i="53"/>
  <c r="L3724" i="53"/>
  <c r="V2820" i="53"/>
  <c r="R3056" i="53"/>
  <c r="M2820" i="53"/>
  <c r="S1232" i="53"/>
  <c r="W3978" i="53"/>
  <c r="R3724" i="53"/>
  <c r="W3724" i="53"/>
  <c r="V3724" i="53"/>
  <c r="S3724" i="53"/>
  <c r="M3724" i="53"/>
  <c r="L2820" i="53"/>
  <c r="W1232" i="53"/>
  <c r="W2820" i="53"/>
  <c r="R2820" i="53"/>
  <c r="L2496" i="53"/>
  <c r="R2496" i="53"/>
  <c r="M2496" i="53"/>
  <c r="V2496" i="53"/>
  <c r="S2496" i="53"/>
  <c r="W2496" i="53"/>
  <c r="L3056" i="53"/>
  <c r="V3056" i="53"/>
  <c r="S3056" i="53"/>
  <c r="M3056" i="53"/>
  <c r="W3056" i="53"/>
  <c r="L939" i="53"/>
  <c r="R939" i="53"/>
  <c r="V939" i="53"/>
  <c r="M4909" i="53"/>
  <c r="S4909" i="53"/>
  <c r="V781" i="53"/>
  <c r="V2040" i="53"/>
  <c r="V2039" i="53" s="1"/>
  <c r="M1965" i="53"/>
  <c r="R781" i="53"/>
  <c r="W4909" i="53"/>
  <c r="M2301" i="53"/>
  <c r="W2301" i="53"/>
  <c r="S1965" i="53"/>
  <c r="L2040" i="53"/>
  <c r="L2039" i="53" s="1"/>
  <c r="M1466" i="53"/>
  <c r="M1465" i="53" s="1"/>
  <c r="M2040" i="53"/>
  <c r="M2039" i="53" s="1"/>
  <c r="W1965" i="53"/>
  <c r="R2040" i="53"/>
  <c r="R2039" i="53" s="1"/>
  <c r="S1466" i="53"/>
  <c r="S1465" i="53" s="1"/>
  <c r="W1466" i="53"/>
  <c r="W1465" i="53" s="1"/>
  <c r="M276" i="53"/>
  <c r="M275" i="53" s="1"/>
  <c r="W781" i="53"/>
  <c r="W2040" i="53"/>
  <c r="W2039" i="53" s="1"/>
  <c r="R1466" i="53"/>
  <c r="R1465" i="53" s="1"/>
  <c r="S2040" i="53"/>
  <c r="S2039" i="53" s="1"/>
  <c r="S2301" i="53"/>
  <c r="S276" i="53"/>
  <c r="S275" i="53" s="1"/>
  <c r="W276" i="53"/>
  <c r="W275" i="53" s="1"/>
  <c r="S781" i="53"/>
  <c r="V1466" i="53"/>
  <c r="V1465" i="53" s="1"/>
  <c r="L1466" i="53"/>
  <c r="L1465" i="53" s="1"/>
  <c r="M781" i="53"/>
  <c r="L171" i="53" l="1"/>
  <c r="V171" i="53"/>
  <c r="S939" i="53"/>
  <c r="R171" i="53"/>
  <c r="W939" i="53"/>
  <c r="W171" i="53"/>
  <c r="M939" i="53"/>
  <c r="S2495" i="53"/>
  <c r="V2495" i="53"/>
  <c r="R2495" i="53"/>
  <c r="S171" i="53"/>
  <c r="L2495" i="53"/>
  <c r="M2495" i="53"/>
  <c r="M171" i="53"/>
  <c r="W2495" i="53"/>
  <c r="H469" i="53" l="1"/>
  <c r="H106" i="53" l="1"/>
  <c r="Q4812" i="53" l="1"/>
  <c r="Q4811" i="53" s="1"/>
  <c r="K4812" i="53"/>
  <c r="K4811" i="53" s="1"/>
  <c r="I4812" i="53"/>
  <c r="I4811" i="53" s="1"/>
  <c r="Q4810" i="53"/>
  <c r="Q4808" i="53"/>
  <c r="K4810" i="53"/>
  <c r="K4808" i="53"/>
  <c r="I4810" i="53"/>
  <c r="I4808" i="53"/>
  <c r="J4811" i="53"/>
  <c r="P4811" i="53"/>
  <c r="H4811" i="53"/>
  <c r="J4807" i="53"/>
  <c r="P4807" i="53"/>
  <c r="I1050" i="53"/>
  <c r="J1050" i="53"/>
  <c r="K1050" i="53"/>
  <c r="P1050" i="53"/>
  <c r="Q1050" i="53"/>
  <c r="I1052" i="53"/>
  <c r="J1052" i="53"/>
  <c r="K1052" i="53"/>
  <c r="P1052" i="53"/>
  <c r="Q1052" i="53"/>
  <c r="I1055" i="53"/>
  <c r="I1054" i="53" s="1"/>
  <c r="J1055" i="53"/>
  <c r="J1054" i="53" s="1"/>
  <c r="K1055" i="53"/>
  <c r="K1054" i="53" s="1"/>
  <c r="P1055" i="53"/>
  <c r="P1054" i="53" s="1"/>
  <c r="Q1055" i="53"/>
  <c r="Q1054" i="53" s="1"/>
  <c r="I1058" i="53"/>
  <c r="I1057" i="53" s="1"/>
  <c r="J1058" i="53"/>
  <c r="J1057" i="53" s="1"/>
  <c r="K1058" i="53"/>
  <c r="K1057" i="53" s="1"/>
  <c r="P1058" i="53"/>
  <c r="P1057" i="53" s="1"/>
  <c r="Q1058" i="53"/>
  <c r="Q1057" i="53" s="1"/>
  <c r="H1058" i="53"/>
  <c r="H1057" i="53" s="1"/>
  <c r="H1055" i="53"/>
  <c r="H1054" i="53" s="1"/>
  <c r="H1052" i="53"/>
  <c r="H1050" i="53"/>
  <c r="Q978" i="53"/>
  <c r="Q977" i="53" s="1"/>
  <c r="Q976" i="53" s="1"/>
  <c r="K978" i="53"/>
  <c r="K977" i="53" s="1"/>
  <c r="K976" i="53" s="1"/>
  <c r="I978" i="53"/>
  <c r="I977" i="53" s="1"/>
  <c r="I976" i="53" s="1"/>
  <c r="J977" i="53"/>
  <c r="J976" i="53" s="1"/>
  <c r="P977" i="53"/>
  <c r="P976" i="53" s="1"/>
  <c r="H977" i="53"/>
  <c r="H976" i="53" s="1"/>
  <c r="I502" i="53"/>
  <c r="J502" i="53"/>
  <c r="K502" i="53"/>
  <c r="P502" i="53"/>
  <c r="Q502" i="53"/>
  <c r="H502" i="53"/>
  <c r="I487" i="53"/>
  <c r="J487" i="53"/>
  <c r="K487" i="53"/>
  <c r="P487" i="53"/>
  <c r="Q487" i="53"/>
  <c r="H487" i="53"/>
  <c r="I469" i="53"/>
  <c r="J469" i="53"/>
  <c r="K469" i="53"/>
  <c r="P469" i="53"/>
  <c r="Q469" i="53"/>
  <c r="Q4807" i="53" l="1"/>
  <c r="K4807" i="53"/>
  <c r="I4807" i="53"/>
  <c r="I1049" i="53"/>
  <c r="H1049" i="53"/>
  <c r="J1049" i="53"/>
  <c r="P1049" i="53"/>
  <c r="K1049" i="53"/>
  <c r="Q1049" i="53"/>
  <c r="Q461" i="53"/>
  <c r="K461" i="53"/>
  <c r="I461" i="53"/>
  <c r="J459" i="53"/>
  <c r="P459" i="53"/>
  <c r="H459" i="53"/>
  <c r="Q445" i="53"/>
  <c r="Q444" i="53" s="1"/>
  <c r="K445" i="53"/>
  <c r="K444" i="53" s="1"/>
  <c r="I445" i="53"/>
  <c r="I444" i="53" s="1"/>
  <c r="J444" i="53"/>
  <c r="P444" i="53"/>
  <c r="H444" i="53"/>
  <c r="J106" i="53"/>
  <c r="P106" i="53"/>
  <c r="Q108" i="53"/>
  <c r="K108" i="53"/>
  <c r="I108" i="53"/>
  <c r="J1423" i="53" l="1"/>
  <c r="J1422" i="53" s="1"/>
  <c r="P1423" i="53"/>
  <c r="P1422" i="53" s="1"/>
  <c r="Q1424" i="53"/>
  <c r="Q1423" i="53" s="1"/>
  <c r="Q1422" i="53" s="1"/>
  <c r="K1424" i="53"/>
  <c r="K1423" i="53" s="1"/>
  <c r="K1422" i="53" s="1"/>
  <c r="I1424" i="53"/>
  <c r="I1423" i="53" s="1"/>
  <c r="I1422" i="53" s="1"/>
  <c r="H1423" i="53"/>
  <c r="H1422" i="53" s="1"/>
  <c r="I4780" i="53" l="1"/>
  <c r="J4780" i="53"/>
  <c r="K4780" i="53"/>
  <c r="P4780" i="53"/>
  <c r="Q4780" i="53"/>
  <c r="H4780" i="53"/>
  <c r="I4744" i="53"/>
  <c r="J4744" i="53"/>
  <c r="K4744" i="53"/>
  <c r="P4744" i="53"/>
  <c r="Q4744" i="53"/>
  <c r="H4744" i="53"/>
  <c r="J4627" i="53"/>
  <c r="P4627" i="53"/>
  <c r="H4627" i="53"/>
  <c r="I4017" i="53"/>
  <c r="J4017" i="53"/>
  <c r="K4017" i="53"/>
  <c r="P4017" i="53"/>
  <c r="Q4017" i="53"/>
  <c r="H4017" i="53"/>
  <c r="I3849" i="53"/>
  <c r="I3848" i="53" s="1"/>
  <c r="J3849" i="53"/>
  <c r="J3848" i="53" s="1"/>
  <c r="K3849" i="53"/>
  <c r="K3848" i="53" s="1"/>
  <c r="P3849" i="53"/>
  <c r="P3848" i="53" s="1"/>
  <c r="Q3849" i="53"/>
  <c r="Q3848" i="53" s="1"/>
  <c r="H3849" i="53"/>
  <c r="H3848" i="53" s="1"/>
  <c r="I3865" i="53"/>
  <c r="I3864" i="53" s="1"/>
  <c r="J3865" i="53"/>
  <c r="J3864" i="53" s="1"/>
  <c r="K3865" i="53"/>
  <c r="K3864" i="53" s="1"/>
  <c r="P3865" i="53"/>
  <c r="P3864" i="53" s="1"/>
  <c r="Q3865" i="53"/>
  <c r="Q3864" i="53" s="1"/>
  <c r="H3865" i="53"/>
  <c r="H3864" i="53" s="1"/>
  <c r="I3829" i="53"/>
  <c r="J3829" i="53"/>
  <c r="K3829" i="53"/>
  <c r="P3829" i="53"/>
  <c r="Q3829" i="53"/>
  <c r="H3829" i="53"/>
  <c r="I3791" i="53"/>
  <c r="J3791" i="53"/>
  <c r="K3791" i="53"/>
  <c r="P3791" i="53"/>
  <c r="Q3791" i="53"/>
  <c r="H3791" i="53"/>
  <c r="J3516" i="53"/>
  <c r="J3515" i="53" s="1"/>
  <c r="P3516" i="53"/>
  <c r="P3515" i="53" s="1"/>
  <c r="H3516" i="53"/>
  <c r="H3515" i="53" s="1"/>
  <c r="I3526" i="53"/>
  <c r="I3525" i="53" s="1"/>
  <c r="J3526" i="53"/>
  <c r="J3525" i="53" s="1"/>
  <c r="K3526" i="53"/>
  <c r="K3525" i="53" s="1"/>
  <c r="P3526" i="53"/>
  <c r="P3525" i="53" s="1"/>
  <c r="Q3526" i="53"/>
  <c r="Q3525" i="53" s="1"/>
  <c r="H3526" i="53"/>
  <c r="H3525" i="53" s="1"/>
  <c r="I3502" i="53"/>
  <c r="I3501" i="53" s="1"/>
  <c r="J3502" i="53"/>
  <c r="J3501" i="53" s="1"/>
  <c r="K3502" i="53"/>
  <c r="K3501" i="53" s="1"/>
  <c r="P3502" i="53"/>
  <c r="P3501" i="53" s="1"/>
  <c r="Q3502" i="53"/>
  <c r="Q3501" i="53" s="1"/>
  <c r="H3502" i="53"/>
  <c r="H3501" i="53" s="1"/>
  <c r="I3505" i="53"/>
  <c r="I3504" i="53" s="1"/>
  <c r="J3505" i="53"/>
  <c r="J3504" i="53" s="1"/>
  <c r="K3505" i="53"/>
  <c r="K3504" i="53" s="1"/>
  <c r="P3505" i="53"/>
  <c r="P3504" i="53" s="1"/>
  <c r="Q3505" i="53"/>
  <c r="Q3504" i="53" s="1"/>
  <c r="H3505" i="53"/>
  <c r="H3504" i="53" s="1"/>
  <c r="I3464" i="53"/>
  <c r="J3464" i="53"/>
  <c r="K3464" i="53"/>
  <c r="P3464" i="53"/>
  <c r="Q3464" i="53"/>
  <c r="H3464" i="53"/>
  <c r="I3467" i="53"/>
  <c r="J3467" i="53"/>
  <c r="K3467" i="53"/>
  <c r="P3467" i="53"/>
  <c r="Q3467" i="53"/>
  <c r="H3467" i="53"/>
  <c r="I3470" i="53"/>
  <c r="J3470" i="53"/>
  <c r="K3470" i="53"/>
  <c r="P3470" i="53"/>
  <c r="Q3470" i="53"/>
  <c r="H3470" i="53"/>
  <c r="I3492" i="53"/>
  <c r="J3492" i="53"/>
  <c r="K3492" i="53"/>
  <c r="P3492" i="53"/>
  <c r="Q3492" i="53"/>
  <c r="H3492" i="53"/>
  <c r="I3495" i="53"/>
  <c r="J3495" i="53"/>
  <c r="K3495" i="53"/>
  <c r="P3495" i="53"/>
  <c r="Q3495" i="53"/>
  <c r="H3495" i="53"/>
  <c r="I3419" i="53"/>
  <c r="J3419" i="53"/>
  <c r="K3419" i="53"/>
  <c r="P3419" i="53"/>
  <c r="Q3419" i="53"/>
  <c r="H3419" i="53"/>
  <c r="I3424" i="53"/>
  <c r="J3424" i="53"/>
  <c r="K3424" i="53"/>
  <c r="P3424" i="53"/>
  <c r="Q3424" i="53"/>
  <c r="H3424" i="53"/>
  <c r="I3428" i="53"/>
  <c r="J3428" i="53"/>
  <c r="K3428" i="53"/>
  <c r="P3428" i="53"/>
  <c r="Q3428" i="53"/>
  <c r="H3428" i="53"/>
  <c r="I3447" i="53"/>
  <c r="J3447" i="53"/>
  <c r="K3447" i="53"/>
  <c r="P3447" i="53"/>
  <c r="Q3447" i="53"/>
  <c r="H3447" i="53"/>
  <c r="I3450" i="53"/>
  <c r="J3450" i="53"/>
  <c r="K3450" i="53"/>
  <c r="P3450" i="53"/>
  <c r="Q3450" i="53"/>
  <c r="H3450" i="53"/>
  <c r="I3329" i="53"/>
  <c r="J3329" i="53"/>
  <c r="K3329" i="53"/>
  <c r="P3329" i="53"/>
  <c r="Q3329" i="53"/>
  <c r="H3329" i="53"/>
  <c r="I3340" i="53"/>
  <c r="J3340" i="53"/>
  <c r="K3340" i="53"/>
  <c r="P3340" i="53"/>
  <c r="Q3340" i="53"/>
  <c r="H3340" i="53"/>
  <c r="I3348" i="53"/>
  <c r="I3347" i="53" s="1"/>
  <c r="J3348" i="53"/>
  <c r="J3347" i="53" s="1"/>
  <c r="K3348" i="53"/>
  <c r="K3347" i="53" s="1"/>
  <c r="P3348" i="53"/>
  <c r="P3347" i="53" s="1"/>
  <c r="Q3348" i="53"/>
  <c r="Q3347" i="53" s="1"/>
  <c r="H3348" i="53"/>
  <c r="H3347" i="53" s="1"/>
  <c r="I3233" i="53"/>
  <c r="J3233" i="53"/>
  <c r="K3233" i="53"/>
  <c r="P3233" i="53"/>
  <c r="Q3233" i="53"/>
  <c r="H3233" i="53"/>
  <c r="I3250" i="53"/>
  <c r="J3250" i="53"/>
  <c r="K3250" i="53"/>
  <c r="P3250" i="53"/>
  <c r="Q3250" i="53"/>
  <c r="H3250" i="53"/>
  <c r="I3199" i="53"/>
  <c r="I3198" i="53" s="1"/>
  <c r="J3199" i="53"/>
  <c r="J3198" i="53" s="1"/>
  <c r="K3199" i="53"/>
  <c r="K3198" i="53" s="1"/>
  <c r="P3199" i="53"/>
  <c r="P3198" i="53" s="1"/>
  <c r="Q3199" i="53"/>
  <c r="Q3198" i="53" s="1"/>
  <c r="H3199" i="53"/>
  <c r="H3198" i="53" s="1"/>
  <c r="I3215" i="53"/>
  <c r="I3214" i="53" s="1"/>
  <c r="J3215" i="53"/>
  <c r="J3214" i="53" s="1"/>
  <c r="K3215" i="53"/>
  <c r="K3214" i="53" s="1"/>
  <c r="P3215" i="53"/>
  <c r="P3214" i="53" s="1"/>
  <c r="Q3215" i="53"/>
  <c r="Q3214" i="53" s="1"/>
  <c r="H3215" i="53"/>
  <c r="H3214" i="53" s="1"/>
  <c r="J3153" i="53"/>
  <c r="J3152" i="53" s="1"/>
  <c r="P3153" i="53"/>
  <c r="P3152" i="53" s="1"/>
  <c r="H3153" i="53"/>
  <c r="H3152" i="53" s="1"/>
  <c r="I2968" i="53"/>
  <c r="J2968" i="53"/>
  <c r="K2968" i="53"/>
  <c r="P2968" i="53"/>
  <c r="Q2968" i="53"/>
  <c r="H2968" i="53"/>
  <c r="I2983" i="53"/>
  <c r="J2983" i="53"/>
  <c r="K2983" i="53"/>
  <c r="P2983" i="53"/>
  <c r="Q2983" i="53"/>
  <c r="H2983" i="53"/>
  <c r="I2921" i="53"/>
  <c r="I2920" i="53" s="1"/>
  <c r="J2921" i="53"/>
  <c r="J2920" i="53" s="1"/>
  <c r="K2921" i="53"/>
  <c r="K2920" i="53" s="1"/>
  <c r="P2921" i="53"/>
  <c r="P2920" i="53" s="1"/>
  <c r="Q2921" i="53"/>
  <c r="Q2920" i="53" s="1"/>
  <c r="H2921" i="53"/>
  <c r="H2920" i="53" s="1"/>
  <c r="I2924" i="53"/>
  <c r="J2924" i="53"/>
  <c r="K2924" i="53"/>
  <c r="P2924" i="53"/>
  <c r="Q2924" i="53"/>
  <c r="H2924" i="53"/>
  <c r="J2918" i="53"/>
  <c r="P2918" i="53"/>
  <c r="H2918" i="53"/>
  <c r="I2908" i="53"/>
  <c r="J2908" i="53"/>
  <c r="K2908" i="53"/>
  <c r="P2908" i="53"/>
  <c r="Q2908" i="53"/>
  <c r="H2908" i="53"/>
  <c r="I2903" i="53"/>
  <c r="J2903" i="53"/>
  <c r="K2903" i="53"/>
  <c r="P2903" i="53"/>
  <c r="Q2903" i="53"/>
  <c r="H2903" i="53"/>
  <c r="I1945" i="53"/>
  <c r="J1945" i="53"/>
  <c r="K1945" i="53"/>
  <c r="P1945" i="53"/>
  <c r="Q1945" i="53"/>
  <c r="H1945" i="53"/>
  <c r="J1726" i="53"/>
  <c r="P1726" i="53"/>
  <c r="H1726" i="53"/>
  <c r="J1656" i="53"/>
  <c r="P1656" i="53"/>
  <c r="H1656" i="53"/>
  <c r="J1477" i="53"/>
  <c r="P1477" i="53"/>
  <c r="H1477" i="53"/>
  <c r="J1479" i="53"/>
  <c r="P1479" i="53"/>
  <c r="H1479" i="53"/>
  <c r="J1508" i="53"/>
  <c r="P1508" i="53"/>
  <c r="H1508" i="53"/>
  <c r="I996" i="53"/>
  <c r="J996" i="53"/>
  <c r="K996" i="53"/>
  <c r="P996" i="53"/>
  <c r="Q996" i="53"/>
  <c r="H996" i="53"/>
  <c r="J855" i="53"/>
  <c r="J854" i="53" s="1"/>
  <c r="P855" i="53"/>
  <c r="P854" i="53" s="1"/>
  <c r="H855" i="53"/>
  <c r="H854" i="53" s="1"/>
  <c r="I861" i="53"/>
  <c r="I860" i="53" s="1"/>
  <c r="J861" i="53"/>
  <c r="J860" i="53" s="1"/>
  <c r="K861" i="53"/>
  <c r="K860" i="53" s="1"/>
  <c r="P861" i="53"/>
  <c r="P860" i="53" s="1"/>
  <c r="Q861" i="53"/>
  <c r="Q860" i="53" s="1"/>
  <c r="H861" i="53"/>
  <c r="H860" i="53" s="1"/>
  <c r="I867" i="53"/>
  <c r="I866" i="53" s="1"/>
  <c r="J867" i="53"/>
  <c r="J866" i="53" s="1"/>
  <c r="K867" i="53"/>
  <c r="K866" i="53" s="1"/>
  <c r="P867" i="53"/>
  <c r="P866" i="53" s="1"/>
  <c r="Q867" i="53"/>
  <c r="Q866" i="53" s="1"/>
  <c r="H867" i="53"/>
  <c r="H866" i="53" s="1"/>
  <c r="Q3500" i="53" l="1"/>
  <c r="H3500" i="53"/>
  <c r="K3500" i="53"/>
  <c r="P3500" i="53"/>
  <c r="J3500" i="53"/>
  <c r="I3500" i="53"/>
  <c r="P3463" i="53"/>
  <c r="I3463" i="53"/>
  <c r="Q3463" i="53"/>
  <c r="K3463" i="53"/>
  <c r="J3463" i="53"/>
  <c r="H3463" i="53"/>
  <c r="P1476" i="53"/>
  <c r="H1476" i="53"/>
  <c r="J1476" i="53"/>
  <c r="Q4992" i="53" l="1"/>
  <c r="Q4990" i="53"/>
  <c r="Q4988" i="53"/>
  <c r="Q4985" i="53"/>
  <c r="Q4982" i="53"/>
  <c r="Q4981" i="53"/>
  <c r="Q4929" i="53"/>
  <c r="Q4928" i="53"/>
  <c r="Q4926" i="53"/>
  <c r="Q4925" i="53"/>
  <c r="Q4924" i="53"/>
  <c r="Q4922" i="53"/>
  <c r="Q4919" i="53"/>
  <c r="Q4917" i="53"/>
  <c r="Q4915" i="53"/>
  <c r="Q4914" i="53"/>
  <c r="Q4913" i="53"/>
  <c r="Q4856" i="53"/>
  <c r="Q4853" i="53"/>
  <c r="Q4852" i="53"/>
  <c r="Q4849" i="53"/>
  <c r="Q4847" i="53"/>
  <c r="Q4844" i="53"/>
  <c r="Q4841" i="53"/>
  <c r="Q4840" i="53"/>
  <c r="Q4825" i="53"/>
  <c r="Q4823" i="53"/>
  <c r="Q4822" i="53"/>
  <c r="Q4806" i="53"/>
  <c r="Q4803" i="53"/>
  <c r="Q4800" i="53"/>
  <c r="Q4799" i="53"/>
  <c r="Q4742" i="53"/>
  <c r="Q4740" i="53" s="1"/>
  <c r="Q4738" i="53"/>
  <c r="Q4736" i="53"/>
  <c r="Q4734" i="53"/>
  <c r="Q4733" i="53"/>
  <c r="Q4639" i="53"/>
  <c r="Q4636" i="53"/>
  <c r="Q4634" i="53"/>
  <c r="Q4633" i="53"/>
  <c r="Q4632" i="53"/>
  <c r="Q4631" i="53"/>
  <c r="Q4628" i="53"/>
  <c r="Q4627" i="53" s="1"/>
  <c r="Q4626" i="53"/>
  <c r="Q4588" i="53"/>
  <c r="Q4585" i="53"/>
  <c r="Q4583" i="53"/>
  <c r="Q4582" i="53"/>
  <c r="Q4581" i="53"/>
  <c r="Q4579" i="53"/>
  <c r="Q4576" i="53"/>
  <c r="Q4574" i="53"/>
  <c r="Q4565" i="53"/>
  <c r="Q4563" i="53"/>
  <c r="Q4559" i="53"/>
  <c r="Q4556" i="53"/>
  <c r="Q4555" i="53"/>
  <c r="Q4552" i="53"/>
  <c r="Q4549" i="53"/>
  <c r="Q4548" i="53"/>
  <c r="Q4479" i="53"/>
  <c r="Q4476" i="53"/>
  <c r="Q4474" i="53"/>
  <c r="Q4472" i="53"/>
  <c r="Q4471" i="53"/>
  <c r="Q4393" i="53"/>
  <c r="Q4390" i="53"/>
  <c r="Q4389" i="53"/>
  <c r="Q4387" i="53"/>
  <c r="Q4384" i="53"/>
  <c r="Q4382" i="53"/>
  <c r="Q4379" i="53"/>
  <c r="Q4376" i="53"/>
  <c r="Q4358" i="53"/>
  <c r="Q4355" i="53"/>
  <c r="Q4354" i="53"/>
  <c r="Q4352" i="53"/>
  <c r="Q4349" i="53"/>
  <c r="Q4347" i="53"/>
  <c r="Q4344" i="53"/>
  <c r="Q4341" i="53"/>
  <c r="Q4328" i="53"/>
  <c r="Q4325" i="53"/>
  <c r="Q4322" i="53"/>
  <c r="Q4321" i="53"/>
  <c r="Q4262" i="53"/>
  <c r="Q4261" i="53"/>
  <c r="Q4259" i="53"/>
  <c r="Q4258" i="53"/>
  <c r="Q4257" i="53"/>
  <c r="Q4256" i="53"/>
  <c r="Q4255" i="53"/>
  <c r="Q4254" i="53"/>
  <c r="Q4251" i="53"/>
  <c r="Q4249" i="53"/>
  <c r="Q4248" i="53" s="1"/>
  <c r="Q4247" i="53"/>
  <c r="Q4246" i="53"/>
  <c r="Q4243" i="53"/>
  <c r="Q4241" i="53"/>
  <c r="Q4239" i="53"/>
  <c r="Q4238" i="53"/>
  <c r="Q4030" i="53"/>
  <c r="Q3581" i="53"/>
  <c r="Q3579" i="53"/>
  <c r="Q3576" i="53"/>
  <c r="Q3574" i="53"/>
  <c r="Q3572" i="53" s="1"/>
  <c r="Q3570" i="53"/>
  <c r="Q3568" i="53"/>
  <c r="Q3566" i="53"/>
  <c r="Q3517" i="53"/>
  <c r="Q3516" i="53" s="1"/>
  <c r="Q3515" i="53" s="1"/>
  <c r="Q3514" i="53"/>
  <c r="Q3512" i="53"/>
  <c r="Q3510" i="53"/>
  <c r="Q3361" i="53"/>
  <c r="Q3166" i="53"/>
  <c r="Q3162" i="53"/>
  <c r="Q3161" i="53" s="1"/>
  <c r="Q3159" i="53"/>
  <c r="Q3157" i="53"/>
  <c r="Q3154" i="53"/>
  <c r="Q3153" i="53" s="1"/>
  <c r="Q3152" i="53" s="1"/>
  <c r="Q3151" i="53"/>
  <c r="Q3149" i="53" s="1"/>
  <c r="Q3143" i="53"/>
  <c r="Q3060" i="53"/>
  <c r="Q2940" i="53"/>
  <c r="Q2937" i="53"/>
  <c r="Q2936" i="53"/>
  <c r="Q2934" i="53"/>
  <c r="Q2931" i="53"/>
  <c r="Q2929" i="53"/>
  <c r="Q2919" i="53"/>
  <c r="Q2918" i="53" s="1"/>
  <c r="Q2724" i="53"/>
  <c r="Q2657" i="53"/>
  <c r="Q2611" i="53"/>
  <c r="Q2405" i="53"/>
  <c r="Q2404" i="53"/>
  <c r="Q2401" i="53"/>
  <c r="Q2398" i="53"/>
  <c r="Q2397" i="53"/>
  <c r="Q2395" i="53"/>
  <c r="Q2394" i="53"/>
  <c r="Q2321" i="53"/>
  <c r="Q2319" i="53"/>
  <c r="Q2318" i="53"/>
  <c r="Q2316" i="53"/>
  <c r="Q2314" i="53"/>
  <c r="Q2311" i="53"/>
  <c r="Q2310" i="53"/>
  <c r="Q2308" i="53"/>
  <c r="Q2306" i="53"/>
  <c r="Q2305" i="53"/>
  <c r="Q2214" i="53"/>
  <c r="Q2212" i="53"/>
  <c r="Q2211" i="53"/>
  <c r="Q2210" i="53"/>
  <c r="Q2203" i="53"/>
  <c r="Q2200" i="53"/>
  <c r="Q2196" i="53"/>
  <c r="Q2195" i="53"/>
  <c r="Q2194" i="53"/>
  <c r="Q2193" i="53"/>
  <c r="Q2190" i="53"/>
  <c r="Q2187" i="53"/>
  <c r="Q2184" i="53"/>
  <c r="Q2183" i="53"/>
  <c r="Q2180" i="53"/>
  <c r="Q2179" i="53"/>
  <c r="Q2178" i="53"/>
  <c r="Q2177" i="53"/>
  <c r="Q2176" i="53"/>
  <c r="Q2174" i="53"/>
  <c r="Q2173" i="53"/>
  <c r="Q2172" i="53"/>
  <c r="Q2171" i="53"/>
  <c r="Q2170" i="53"/>
  <c r="Q2169" i="53"/>
  <c r="Q2168" i="53"/>
  <c r="Q2167" i="53"/>
  <c r="Q2166" i="53"/>
  <c r="Q2164" i="53"/>
  <c r="Q2163" i="53"/>
  <c r="Q2162" i="53"/>
  <c r="Q2161" i="53"/>
  <c r="Q2160" i="53"/>
  <c r="Q2158" i="53"/>
  <c r="Q2157" i="53"/>
  <c r="Q2156" i="53"/>
  <c r="Q2153" i="53"/>
  <c r="Q2151" i="53"/>
  <c r="Q2149" i="53"/>
  <c r="Q2144" i="53"/>
  <c r="Q2141" i="53"/>
  <c r="Q2140" i="53"/>
  <c r="Q2139" i="53"/>
  <c r="Q2137" i="53"/>
  <c r="Q2134" i="53"/>
  <c r="Q2133" i="53"/>
  <c r="Q2131" i="53"/>
  <c r="Q2127" i="53"/>
  <c r="Q2125" i="53"/>
  <c r="Q2124" i="53"/>
  <c r="Q2121" i="53"/>
  <c r="Q2118" i="53"/>
  <c r="Q2117" i="53"/>
  <c r="Q2116" i="53"/>
  <c r="Q2100" i="53"/>
  <c r="Q2097" i="53"/>
  <c r="Q2096" i="53"/>
  <c r="Q2095" i="53"/>
  <c r="Q2094" i="53"/>
  <c r="Q2091" i="53"/>
  <c r="Q2090" i="53"/>
  <c r="Q2087" i="53"/>
  <c r="Q2084" i="53"/>
  <c r="Q2083" i="53"/>
  <c r="Q2080" i="53"/>
  <c r="Q2079" i="53"/>
  <c r="Q2078" i="53"/>
  <c r="Q2077" i="53"/>
  <c r="Q2076" i="53"/>
  <c r="Q2075" i="53"/>
  <c r="Q2074" i="53"/>
  <c r="Q2072" i="53"/>
  <c r="Q2070" i="53"/>
  <c r="Q2069" i="53"/>
  <c r="Q2068" i="53"/>
  <c r="Q2067" i="53"/>
  <c r="Q2066" i="53"/>
  <c r="Q2065" i="53"/>
  <c r="Q2064" i="53"/>
  <c r="Q2063" i="53"/>
  <c r="Q2061" i="53"/>
  <c r="Q2060" i="53"/>
  <c r="Q2059" i="53"/>
  <c r="Q2058" i="53"/>
  <c r="Q2057" i="53"/>
  <c r="Q2055" i="53"/>
  <c r="Q2054" i="53"/>
  <c r="Q2053" i="53"/>
  <c r="Q2052" i="53"/>
  <c r="Q2049" i="53"/>
  <c r="Q2047" i="53"/>
  <c r="Q2045" i="53"/>
  <c r="Q2044" i="53"/>
  <c r="Q2038" i="53"/>
  <c r="Q2035" i="53"/>
  <c r="Q2034" i="53"/>
  <c r="Q2030" i="53"/>
  <c r="Q2028" i="53"/>
  <c r="Q2026" i="53"/>
  <c r="Q2025" i="53"/>
  <c r="Q2024" i="53"/>
  <c r="Q2018" i="53"/>
  <c r="Q2016" i="53"/>
  <c r="Q2012" i="53"/>
  <c r="Q2010" i="53"/>
  <c r="Q2007" i="53"/>
  <c r="Q2006" i="53"/>
  <c r="Q2003" i="53"/>
  <c r="Q2002" i="53"/>
  <c r="Q2001" i="53"/>
  <c r="Q2000" i="53"/>
  <c r="Q1999" i="53"/>
  <c r="Q1998" i="53"/>
  <c r="Q1997" i="53"/>
  <c r="Q1995" i="53"/>
  <c r="Q1993" i="53"/>
  <c r="Q1992" i="53"/>
  <c r="Q1991" i="53"/>
  <c r="Q1990" i="53"/>
  <c r="Q1989" i="53"/>
  <c r="Q1988" i="53"/>
  <c r="Q1987" i="53"/>
  <c r="Q1986" i="53"/>
  <c r="Q1984" i="53"/>
  <c r="Q1983" i="53"/>
  <c r="Q1982" i="53"/>
  <c r="Q1981" i="53"/>
  <c r="Q1979" i="53"/>
  <c r="Q1978" i="53"/>
  <c r="Q1977" i="53"/>
  <c r="Q1976" i="53"/>
  <c r="Q1973" i="53"/>
  <c r="Q1971" i="53"/>
  <c r="Q1969" i="53"/>
  <c r="Q1838" i="53"/>
  <c r="Q1836" i="53"/>
  <c r="Q1833" i="53"/>
  <c r="Q1831" i="53"/>
  <c r="Q1830" i="53"/>
  <c r="Q1829" i="53"/>
  <c r="Q1828" i="53"/>
  <c r="Q1825" i="53"/>
  <c r="Q1824" i="53"/>
  <c r="Q1821" i="53"/>
  <c r="Q1820" i="53"/>
  <c r="Q1817" i="53"/>
  <c r="Q1815" i="53"/>
  <c r="Q1812" i="53"/>
  <c r="Q1809" i="53"/>
  <c r="Q1808" i="53"/>
  <c r="Q1807" i="53"/>
  <c r="Q1806" i="53"/>
  <c r="Q1803" i="53"/>
  <c r="Q1802" i="53"/>
  <c r="Q1798" i="53"/>
  <c r="Q1796" i="53"/>
  <c r="Q1795" i="53"/>
  <c r="Q1794" i="53"/>
  <c r="Q1793" i="53"/>
  <c r="Q1792" i="53"/>
  <c r="Q1791" i="53"/>
  <c r="Q1790" i="53"/>
  <c r="Q1789" i="53"/>
  <c r="Q1787" i="53"/>
  <c r="Q1786" i="53"/>
  <c r="Q1784" i="53"/>
  <c r="Q1783" i="53"/>
  <c r="Q1782" i="53"/>
  <c r="Q1779" i="53"/>
  <c r="Q1777" i="53"/>
  <c r="Q1775" i="53"/>
  <c r="Q1774" i="53"/>
  <c r="Q1771" i="53"/>
  <c r="Q1769" i="53"/>
  <c r="Q1768" i="53"/>
  <c r="Q1767" i="53"/>
  <c r="Q1766" i="53"/>
  <c r="Q1765" i="53"/>
  <c r="Q1764" i="53"/>
  <c r="Q1763" i="53"/>
  <c r="Q1762" i="53"/>
  <c r="Q1760" i="53"/>
  <c r="Q1759" i="53"/>
  <c r="Q1757" i="53"/>
  <c r="Q1756" i="53"/>
  <c r="Q1728" i="53"/>
  <c r="Q1727" i="53"/>
  <c r="Q1724" i="53"/>
  <c r="Q1723" i="53"/>
  <c r="Q1720" i="53"/>
  <c r="Q1719" i="53"/>
  <c r="Q1716" i="53"/>
  <c r="Q1714" i="53"/>
  <c r="Q1713" i="53"/>
  <c r="Q1712" i="53"/>
  <c r="Q1709" i="53"/>
  <c r="Q1707" i="53"/>
  <c r="Q1705" i="53"/>
  <c r="Q1704" i="53"/>
  <c r="Q1659" i="53"/>
  <c r="Q1657" i="53"/>
  <c r="Q1656" i="53" s="1"/>
  <c r="Q1601" i="53"/>
  <c r="Q1600" i="53"/>
  <c r="Q1597" i="53"/>
  <c r="Q1595" i="53"/>
  <c r="Q1593" i="53"/>
  <c r="Q1592" i="53"/>
  <c r="Q1591" i="53"/>
  <c r="Q1590" i="53"/>
  <c r="Q1589" i="53"/>
  <c r="Q1588" i="53"/>
  <c r="Q1587" i="53"/>
  <c r="Q1585" i="53"/>
  <c r="Q1583" i="53"/>
  <c r="Q1582" i="53"/>
  <c r="Q1581" i="53"/>
  <c r="Q1578" i="53"/>
  <c r="Q1576" i="53"/>
  <c r="Q1574" i="53"/>
  <c r="Q1573" i="53"/>
  <c r="Q1559" i="53"/>
  <c r="Q1556" i="53"/>
  <c r="Q1511" i="53"/>
  <c r="Q1509" i="53"/>
  <c r="Q1508" i="53" s="1"/>
  <c r="Q1507" i="53"/>
  <c r="Q1505" i="53"/>
  <c r="Q1502" i="53"/>
  <c r="Q1500" i="53" s="1"/>
  <c r="Q1499" i="53"/>
  <c r="Q1497" i="53"/>
  <c r="Q1494" i="53"/>
  <c r="Q1493" i="53"/>
  <c r="Q1492" i="53"/>
  <c r="Q1491" i="53"/>
  <c r="Q1488" i="53"/>
  <c r="Q1485" i="53"/>
  <c r="Q1484" i="53"/>
  <c r="Q1483" i="53"/>
  <c r="Q1480" i="53"/>
  <c r="Q1479" i="53" s="1"/>
  <c r="Q1478" i="53"/>
  <c r="Q1477" i="53" s="1"/>
  <c r="Q1475" i="53"/>
  <c r="Q1473" i="53"/>
  <c r="Q1470" i="53"/>
  <c r="Q1464" i="53"/>
  <c r="Q1460" i="53"/>
  <c r="Q1458" i="53"/>
  <c r="Q1457" i="53"/>
  <c r="Q1453" i="53"/>
  <c r="Q1450" i="53"/>
  <c r="Q1448" i="53"/>
  <c r="Q1444" i="53"/>
  <c r="Q1440" i="53"/>
  <c r="Q1436" i="53"/>
  <c r="Q1434" i="53"/>
  <c r="Q1427" i="53"/>
  <c r="Q1421" i="53"/>
  <c r="Q1417" i="53"/>
  <c r="Q1415" i="53"/>
  <c r="Q1411" i="53"/>
  <c r="Q1410" i="53"/>
  <c r="Q1408" i="53"/>
  <c r="Q1407" i="53"/>
  <c r="Q1360" i="53"/>
  <c r="Q1357" i="53"/>
  <c r="Q1354" i="53"/>
  <c r="Q1352" i="53"/>
  <c r="Q1351" i="53"/>
  <c r="Q1349" i="53"/>
  <c r="Q1347" i="53"/>
  <c r="Q1344" i="53"/>
  <c r="Q1342" i="53"/>
  <c r="Q1338" i="53"/>
  <c r="Q1334" i="53"/>
  <c r="Q1332" i="53"/>
  <c r="Q1328" i="53"/>
  <c r="Q1326" i="53"/>
  <c r="Q1322" i="53"/>
  <c r="Q1320" i="53"/>
  <c r="Q1316" i="53"/>
  <c r="Q1312" i="53"/>
  <c r="Q1309" i="53"/>
  <c r="Q1308" i="53"/>
  <c r="Q1305" i="53"/>
  <c r="Q1304" i="53"/>
  <c r="Q1302" i="53"/>
  <c r="Q1301" i="53"/>
  <c r="Q1300" i="53"/>
  <c r="Q1298" i="53"/>
  <c r="Q1297" i="53"/>
  <c r="Q1289" i="53"/>
  <c r="Q1286" i="53"/>
  <c r="Q1267" i="53"/>
  <c r="Q1263" i="53"/>
  <c r="Q1259" i="53"/>
  <c r="Q1258" i="53"/>
  <c r="Q1254" i="53"/>
  <c r="Q1253" i="53"/>
  <c r="Q1250" i="53"/>
  <c r="Q1249" i="53"/>
  <c r="Q1245" i="53"/>
  <c r="Q1241" i="53"/>
  <c r="Q1237" i="53"/>
  <c r="Q1236" i="53"/>
  <c r="Q1124" i="53"/>
  <c r="Q1123" i="53"/>
  <c r="Q1122" i="53"/>
  <c r="Q1121" i="53"/>
  <c r="Q1115" i="53"/>
  <c r="Q1114" i="53"/>
  <c r="Q1113" i="53"/>
  <c r="Q1112" i="53"/>
  <c r="Q1110" i="53"/>
  <c r="Q1109" i="53"/>
  <c r="Q1105" i="53"/>
  <c r="Q1101" i="53"/>
  <c r="Q1100" i="53"/>
  <c r="Q1098" i="53"/>
  <c r="Q1094" i="53"/>
  <c r="Q1093" i="53"/>
  <c r="Q1090" i="53"/>
  <c r="Q1086" i="53"/>
  <c r="Q1082" i="53"/>
  <c r="Q1079" i="53"/>
  <c r="Q1077" i="53"/>
  <c r="Q1076" i="53"/>
  <c r="Q1048" i="53"/>
  <c r="Q1045" i="53"/>
  <c r="Q1043" i="53"/>
  <c r="Q1040" i="53"/>
  <c r="Q1015" i="53"/>
  <c r="Q1012" i="53"/>
  <c r="Q1011" i="53" s="1"/>
  <c r="Q1009" i="53"/>
  <c r="Q1007" i="53"/>
  <c r="Q986" i="53"/>
  <c r="Q983" i="53"/>
  <c r="Q981" i="53"/>
  <c r="Q974" i="53"/>
  <c r="Q970" i="53"/>
  <c r="Q966" i="53"/>
  <c r="Q959" i="53"/>
  <c r="Q956" i="53"/>
  <c r="Q952" i="53"/>
  <c r="Q948" i="53"/>
  <c r="Q944" i="53"/>
  <c r="Q933" i="53"/>
  <c r="Q931" i="53"/>
  <c r="Q927" i="53"/>
  <c r="Q889" i="53"/>
  <c r="Q886" i="53"/>
  <c r="Q884" i="53"/>
  <c r="Q883" i="53"/>
  <c r="Q882" i="53"/>
  <c r="Q880" i="53"/>
  <c r="Q877" i="53"/>
  <c r="Q875" i="53"/>
  <c r="Q859" i="53"/>
  <c r="Q856" i="53"/>
  <c r="Q855" i="53" s="1"/>
  <c r="Q854" i="53" s="1"/>
  <c r="Q852" i="53"/>
  <c r="Q849" i="53"/>
  <c r="Q845" i="53"/>
  <c r="Q840" i="53"/>
  <c r="Q837" i="53"/>
  <c r="Q836" i="53"/>
  <c r="Q833" i="53"/>
  <c r="Q830" i="53"/>
  <c r="Q829" i="53"/>
  <c r="Q828" i="53"/>
  <c r="Q827" i="53"/>
  <c r="Q826" i="53"/>
  <c r="Q824" i="53"/>
  <c r="Q823" i="53"/>
  <c r="Q821" i="53" s="1"/>
  <c r="Q818" i="53"/>
  <c r="Q814" i="53"/>
  <c r="Q811" i="53"/>
  <c r="Q808" i="53"/>
  <c r="Q807" i="53"/>
  <c r="Q803" i="53"/>
  <c r="Q801" i="53"/>
  <c r="Q797" i="53"/>
  <c r="Q793" i="53"/>
  <c r="Q790" i="53"/>
  <c r="Q786" i="53"/>
  <c r="Q785" i="53"/>
  <c r="Q780" i="53"/>
  <c r="Q534" i="53"/>
  <c r="Q532" i="53"/>
  <c r="Q530" i="53"/>
  <c r="Q528" i="53"/>
  <c r="Q525" i="53"/>
  <c r="Q523" i="53"/>
  <c r="Q520" i="53"/>
  <c r="Q518" i="53"/>
  <c r="Q516" i="53"/>
  <c r="Q514" i="53"/>
  <c r="Q467" i="53"/>
  <c r="Q465" i="53"/>
  <c r="Q463" i="53" s="1"/>
  <c r="Q460" i="53"/>
  <c r="Q459" i="53" s="1"/>
  <c r="Q457" i="53"/>
  <c r="Q454" i="53"/>
  <c r="Q452" i="53"/>
  <c r="Q450" i="53"/>
  <c r="Q449" i="53"/>
  <c r="Q448" i="53"/>
  <c r="Q443" i="53"/>
  <c r="Q440" i="53"/>
  <c r="Q436" i="53"/>
  <c r="Q432" i="53"/>
  <c r="Q428" i="53"/>
  <c r="Q424" i="53"/>
  <c r="Q416" i="53"/>
  <c r="Q412" i="53"/>
  <c r="Q409" i="53"/>
  <c r="Q408" i="53"/>
  <c r="Q407" i="53"/>
  <c r="Q406" i="53"/>
  <c r="Q404" i="53"/>
  <c r="Q403" i="53"/>
  <c r="Q401" i="53"/>
  <c r="Q391" i="53"/>
  <c r="Q384" i="53"/>
  <c r="Q344" i="53"/>
  <c r="Q342" i="53"/>
  <c r="Q339" i="53"/>
  <c r="Q337" i="53"/>
  <c r="Q335" i="53"/>
  <c r="Q334" i="53"/>
  <c r="Q333" i="53"/>
  <c r="Q332" i="53"/>
  <c r="Q329" i="53"/>
  <c r="Q328" i="53"/>
  <c r="Q325" i="53"/>
  <c r="Q324" i="53"/>
  <c r="Q321" i="53"/>
  <c r="Q320" i="53"/>
  <c r="Q319" i="53"/>
  <c r="Q316" i="53"/>
  <c r="Q315" i="53"/>
  <c r="Q314" i="53"/>
  <c r="Q313" i="53"/>
  <c r="Q312" i="53"/>
  <c r="Q311" i="53"/>
  <c r="Q309" i="53"/>
  <c r="Q307" i="53"/>
  <c r="Q306" i="53"/>
  <c r="Q305" i="53"/>
  <c r="Q304" i="53"/>
  <c r="Q303" i="53"/>
  <c r="Q302" i="53"/>
  <c r="Q301" i="53"/>
  <c r="Q300" i="53"/>
  <c r="Q299" i="53"/>
  <c r="Q297" i="53"/>
  <c r="Q296" i="53"/>
  <c r="Q295" i="53"/>
  <c r="Q294" i="53"/>
  <c r="Q293" i="53"/>
  <c r="Q291" i="53"/>
  <c r="Q290" i="53"/>
  <c r="Q289" i="53"/>
  <c r="Q286" i="53"/>
  <c r="Q285" i="53"/>
  <c r="Q283" i="53"/>
  <c r="Q281" i="53"/>
  <c r="Q280" i="53"/>
  <c r="Q279" i="53"/>
  <c r="Q258" i="53"/>
  <c r="Q256" i="53"/>
  <c r="Q255" i="53"/>
  <c r="Q253" i="53"/>
  <c r="Q252" i="53"/>
  <c r="Q250" i="53"/>
  <c r="Q247" i="53"/>
  <c r="Q245" i="53"/>
  <c r="Q241" i="53"/>
  <c r="Q238" i="53"/>
  <c r="Q234" i="53"/>
  <c r="Q231" i="53"/>
  <c r="Q227" i="53"/>
  <c r="Q223" i="53"/>
  <c r="Q221" i="53"/>
  <c r="Q219" i="53"/>
  <c r="Q218" i="53"/>
  <c r="Q217" i="53"/>
  <c r="Q216" i="53"/>
  <c r="Q212" i="53"/>
  <c r="Q209" i="53"/>
  <c r="Q208" i="53"/>
  <c r="Q204" i="53"/>
  <c r="Q201" i="53"/>
  <c r="Q197" i="53"/>
  <c r="Q194" i="53"/>
  <c r="Q191" i="53"/>
  <c r="Q188" i="53"/>
  <c r="Q185" i="53"/>
  <c r="Q184" i="53"/>
  <c r="Q183" i="53"/>
  <c r="Q179" i="53"/>
  <c r="Q176" i="53"/>
  <c r="Q166" i="53"/>
  <c r="Q163" i="53"/>
  <c r="Q162" i="53"/>
  <c r="Q160" i="53"/>
  <c r="Q156" i="53"/>
  <c r="Q154" i="53"/>
  <c r="Q151" i="53"/>
  <c r="Q147" i="53"/>
  <c r="Q144" i="53"/>
  <c r="Q143" i="53"/>
  <c r="Q136" i="53"/>
  <c r="Q133" i="53"/>
  <c r="Q126" i="53"/>
  <c r="Q125" i="53"/>
  <c r="Q121" i="53"/>
  <c r="Q120" i="53"/>
  <c r="Q117" i="53"/>
  <c r="Q114" i="53"/>
  <c r="Q113" i="53"/>
  <c r="Q111" i="53"/>
  <c r="Q107" i="53"/>
  <c r="Q106" i="53" s="1"/>
  <c r="Q105" i="53"/>
  <c r="Q104" i="53"/>
  <c r="Q100" i="53"/>
  <c r="Q98" i="53"/>
  <c r="Q97" i="53"/>
  <c r="Q94" i="53"/>
  <c r="Q93" i="53"/>
  <c r="Q90" i="53"/>
  <c r="Q89" i="53"/>
  <c r="Q88" i="53"/>
  <c r="Q87" i="53"/>
  <c r="Q85" i="53"/>
  <c r="Q81" i="53"/>
  <c r="Q78" i="53"/>
  <c r="Q76" i="53"/>
  <c r="Q75" i="53"/>
  <c r="Q74" i="53"/>
  <c r="Q72" i="53"/>
  <c r="Q62" i="53"/>
  <c r="Q61" i="53"/>
  <c r="Q60" i="53"/>
  <c r="Q59" i="53"/>
  <c r="Q58" i="53"/>
  <c r="Q54" i="53"/>
  <c r="Q53" i="53" s="1"/>
  <c r="Q51" i="53"/>
  <c r="R51" i="53" s="1"/>
  <c r="S51" i="53" s="1"/>
  <c r="Q50" i="53"/>
  <c r="R50" i="53" s="1"/>
  <c r="S50" i="53" s="1"/>
  <c r="Q49" i="53"/>
  <c r="R49" i="53" s="1"/>
  <c r="Q46" i="53"/>
  <c r="Q45" i="53"/>
  <c r="Q44" i="53"/>
  <c r="R44" i="53" s="1"/>
  <c r="S44" i="53" s="1"/>
  <c r="Q43" i="53"/>
  <c r="Q42" i="53"/>
  <c r="Q41" i="53"/>
  <c r="R41" i="53" s="1"/>
  <c r="Q39" i="53"/>
  <c r="R39" i="53" s="1"/>
  <c r="Q37" i="53"/>
  <c r="Q36" i="53"/>
  <c r="Q35" i="53"/>
  <c r="Q34" i="53"/>
  <c r="Q33" i="53"/>
  <c r="Q32" i="53"/>
  <c r="Q31" i="53"/>
  <c r="Q30" i="53"/>
  <c r="Q28" i="53"/>
  <c r="Q27" i="53"/>
  <c r="Q26" i="53"/>
  <c r="Q25" i="53"/>
  <c r="Q24" i="53"/>
  <c r="Q22" i="53"/>
  <c r="R22" i="53" s="1"/>
  <c r="S22" i="53" s="1"/>
  <c r="U22" i="53" s="1"/>
  <c r="Q21" i="53"/>
  <c r="Q20" i="53"/>
  <c r="R20" i="53" s="1"/>
  <c r="Q19" i="53"/>
  <c r="Q16" i="53"/>
  <c r="Q14" i="53"/>
  <c r="Q12" i="53"/>
  <c r="Q11" i="53"/>
  <c r="Q10" i="53"/>
  <c r="K4992" i="53"/>
  <c r="K4990" i="53"/>
  <c r="K4988" i="53"/>
  <c r="K4985" i="53"/>
  <c r="K4982" i="53"/>
  <c r="K4981" i="53"/>
  <c r="K4929" i="53"/>
  <c r="K4928" i="53"/>
  <c r="K4926" i="53"/>
  <c r="K4925" i="53"/>
  <c r="K4924" i="53"/>
  <c r="K4922" i="53"/>
  <c r="K4919" i="53"/>
  <c r="K4917" i="53"/>
  <c r="K4915" i="53"/>
  <c r="K4914" i="53"/>
  <c r="K4913" i="53"/>
  <c r="K4856" i="53"/>
  <c r="K4853" i="53"/>
  <c r="K4852" i="53"/>
  <c r="K4849" i="53"/>
  <c r="K4847" i="53"/>
  <c r="K4844" i="53"/>
  <c r="K4841" i="53"/>
  <c r="K4840" i="53"/>
  <c r="K4825" i="53"/>
  <c r="K4823" i="53"/>
  <c r="K4822" i="53"/>
  <c r="K4806" i="53"/>
  <c r="K4803" i="53"/>
  <c r="K4800" i="53"/>
  <c r="K4799" i="53"/>
  <c r="K4742" i="53"/>
  <c r="K4740" i="53" s="1"/>
  <c r="K4738" i="53"/>
  <c r="K4736" i="53"/>
  <c r="K4734" i="53"/>
  <c r="K4733" i="53"/>
  <c r="K4639" i="53"/>
  <c r="K4636" i="53"/>
  <c r="K4634" i="53"/>
  <c r="K4633" i="53"/>
  <c r="K4632" i="53"/>
  <c r="K4631" i="53"/>
  <c r="K4628" i="53"/>
  <c r="K4627" i="53" s="1"/>
  <c r="K4626" i="53"/>
  <c r="K4588" i="53"/>
  <c r="K4585" i="53"/>
  <c r="K4583" i="53"/>
  <c r="K4582" i="53"/>
  <c r="K4581" i="53"/>
  <c r="K4579" i="53"/>
  <c r="K4576" i="53"/>
  <c r="K4574" i="53"/>
  <c r="K4565" i="53"/>
  <c r="K4563" i="53"/>
  <c r="K4559" i="53"/>
  <c r="K4556" i="53"/>
  <c r="K4555" i="53"/>
  <c r="K4552" i="53"/>
  <c r="K4549" i="53"/>
  <c r="K4548" i="53"/>
  <c r="K4479" i="53"/>
  <c r="K4476" i="53"/>
  <c r="K4474" i="53"/>
  <c r="K4472" i="53"/>
  <c r="K4471" i="53"/>
  <c r="K4393" i="53"/>
  <c r="K4390" i="53"/>
  <c r="K4389" i="53"/>
  <c r="K4387" i="53"/>
  <c r="K4384" i="53"/>
  <c r="K4382" i="53"/>
  <c r="K4379" i="53"/>
  <c r="K4376" i="53"/>
  <c r="K4358" i="53"/>
  <c r="K4355" i="53"/>
  <c r="K4354" i="53"/>
  <c r="K4352" i="53"/>
  <c r="K4349" i="53"/>
  <c r="K4347" i="53"/>
  <c r="K4344" i="53"/>
  <c r="K4341" i="53"/>
  <c r="K4328" i="53"/>
  <c r="K4325" i="53"/>
  <c r="K4322" i="53"/>
  <c r="K4321" i="53"/>
  <c r="K4262" i="53"/>
  <c r="K4261" i="53"/>
  <c r="K4259" i="53"/>
  <c r="K4258" i="53"/>
  <c r="K4257" i="53"/>
  <c r="K4256" i="53"/>
  <c r="K4255" i="53"/>
  <c r="K4254" i="53"/>
  <c r="K4251" i="53"/>
  <c r="K4249" i="53"/>
  <c r="K4248" i="53" s="1"/>
  <c r="K4247" i="53"/>
  <c r="K4246" i="53"/>
  <c r="K4243" i="53"/>
  <c r="K4241" i="53"/>
  <c r="K4239" i="53"/>
  <c r="K4238" i="53"/>
  <c r="K4030" i="53"/>
  <c r="K3581" i="53"/>
  <c r="K3579" i="53"/>
  <c r="K3576" i="53"/>
  <c r="K3574" i="53"/>
  <c r="K3572" i="53" s="1"/>
  <c r="K3570" i="53"/>
  <c r="K3568" i="53"/>
  <c r="K3566" i="53"/>
  <c r="K3517" i="53"/>
  <c r="K3516" i="53" s="1"/>
  <c r="K3515" i="53" s="1"/>
  <c r="K3514" i="53"/>
  <c r="K3512" i="53"/>
  <c r="K3510" i="53"/>
  <c r="K3361" i="53"/>
  <c r="K3166" i="53"/>
  <c r="K3162" i="53"/>
  <c r="K3161" i="53" s="1"/>
  <c r="K3159" i="53"/>
  <c r="K3157" i="53"/>
  <c r="K3154" i="53"/>
  <c r="K3153" i="53" s="1"/>
  <c r="K3152" i="53" s="1"/>
  <c r="K3151" i="53"/>
  <c r="K3149" i="53" s="1"/>
  <c r="K3143" i="53"/>
  <c r="K3060" i="53"/>
  <c r="K2940" i="53"/>
  <c r="K2937" i="53"/>
  <c r="K2936" i="53"/>
  <c r="K2934" i="53"/>
  <c r="K2931" i="53"/>
  <c r="K2929" i="53"/>
  <c r="K2919" i="53"/>
  <c r="K2918" i="53" s="1"/>
  <c r="K2724" i="53"/>
  <c r="K2657" i="53"/>
  <c r="K2611" i="53"/>
  <c r="K2405" i="53"/>
  <c r="K2404" i="53"/>
  <c r="K2401" i="53"/>
  <c r="K2398" i="53"/>
  <c r="K2397" i="53"/>
  <c r="K2395" i="53"/>
  <c r="K2394" i="53"/>
  <c r="K2321" i="53"/>
  <c r="K2319" i="53"/>
  <c r="K2318" i="53"/>
  <c r="K2316" i="53"/>
  <c r="K2314" i="53"/>
  <c r="K2311" i="53"/>
  <c r="K2310" i="53"/>
  <c r="K2308" i="53"/>
  <c r="K2306" i="53"/>
  <c r="K2305" i="53"/>
  <c r="K2214" i="53"/>
  <c r="K2212" i="53"/>
  <c r="K2211" i="53"/>
  <c r="K2210" i="53"/>
  <c r="K2203" i="53"/>
  <c r="K2200" i="53"/>
  <c r="K2196" i="53"/>
  <c r="K2195" i="53"/>
  <c r="K2194" i="53"/>
  <c r="K2193" i="53"/>
  <c r="K2190" i="53"/>
  <c r="K2187" i="53"/>
  <c r="K2184" i="53"/>
  <c r="K2183" i="53"/>
  <c r="K2180" i="53"/>
  <c r="K2179" i="53"/>
  <c r="K2178" i="53"/>
  <c r="K2177" i="53"/>
  <c r="K2176" i="53"/>
  <c r="K2174" i="53"/>
  <c r="K2173" i="53"/>
  <c r="K2172" i="53"/>
  <c r="K2171" i="53"/>
  <c r="K2170" i="53"/>
  <c r="K2169" i="53"/>
  <c r="K2168" i="53"/>
  <c r="K2167" i="53"/>
  <c r="K2166" i="53"/>
  <c r="K2164" i="53"/>
  <c r="K2163" i="53"/>
  <c r="K2162" i="53"/>
  <c r="K2161" i="53"/>
  <c r="K2160" i="53"/>
  <c r="K2158" i="53"/>
  <c r="K2157" i="53"/>
  <c r="K2156" i="53"/>
  <c r="K2153" i="53"/>
  <c r="K2151" i="53"/>
  <c r="K2149" i="53"/>
  <c r="K2144" i="53"/>
  <c r="K2141" i="53"/>
  <c r="K2140" i="53"/>
  <c r="K2139" i="53"/>
  <c r="K2137" i="53"/>
  <c r="K2134" i="53"/>
  <c r="K2133" i="53"/>
  <c r="K2131" i="53"/>
  <c r="K2127" i="53"/>
  <c r="K2125" i="53"/>
  <c r="K2124" i="53"/>
  <c r="K2121" i="53"/>
  <c r="K2118" i="53"/>
  <c r="K2117" i="53"/>
  <c r="K2116" i="53"/>
  <c r="K2100" i="53"/>
  <c r="K2097" i="53"/>
  <c r="K2096" i="53"/>
  <c r="K2095" i="53"/>
  <c r="K2094" i="53"/>
  <c r="K2091" i="53"/>
  <c r="K2090" i="53"/>
  <c r="K2087" i="53"/>
  <c r="K2084" i="53"/>
  <c r="K2083" i="53"/>
  <c r="K2080" i="53"/>
  <c r="K2079" i="53"/>
  <c r="K2078" i="53"/>
  <c r="K2077" i="53"/>
  <c r="K2076" i="53"/>
  <c r="K2075" i="53"/>
  <c r="K2074" i="53"/>
  <c r="K2072" i="53"/>
  <c r="K2070" i="53"/>
  <c r="K2069" i="53"/>
  <c r="K2068" i="53"/>
  <c r="K2067" i="53"/>
  <c r="K2066" i="53"/>
  <c r="K2065" i="53"/>
  <c r="K2064" i="53"/>
  <c r="K2063" i="53"/>
  <c r="K2061" i="53"/>
  <c r="K2060" i="53"/>
  <c r="K2059" i="53"/>
  <c r="K2058" i="53"/>
  <c r="K2057" i="53"/>
  <c r="K2055" i="53"/>
  <c r="K2054" i="53"/>
  <c r="K2053" i="53"/>
  <c r="K2052" i="53"/>
  <c r="K2049" i="53"/>
  <c r="K2047" i="53"/>
  <c r="K2045" i="53"/>
  <c r="K2044" i="53"/>
  <c r="K2038" i="53"/>
  <c r="K2035" i="53"/>
  <c r="K2034" i="53"/>
  <c r="K2030" i="53"/>
  <c r="K2028" i="53"/>
  <c r="K2026" i="53"/>
  <c r="K2025" i="53"/>
  <c r="K2024" i="53"/>
  <c r="K2018" i="53"/>
  <c r="K2016" i="53"/>
  <c r="K2012" i="53"/>
  <c r="K2010" i="53"/>
  <c r="K2007" i="53"/>
  <c r="K2006" i="53"/>
  <c r="K2003" i="53"/>
  <c r="K2002" i="53"/>
  <c r="K2001" i="53"/>
  <c r="K2000" i="53"/>
  <c r="K1999" i="53"/>
  <c r="K1998" i="53"/>
  <c r="K1997" i="53"/>
  <c r="K1995" i="53"/>
  <c r="K1993" i="53"/>
  <c r="K1992" i="53"/>
  <c r="K1991" i="53"/>
  <c r="K1990" i="53"/>
  <c r="K1989" i="53"/>
  <c r="K1988" i="53"/>
  <c r="K1987" i="53"/>
  <c r="K1986" i="53"/>
  <c r="K1984" i="53"/>
  <c r="K1983" i="53"/>
  <c r="K1982" i="53"/>
  <c r="K1981" i="53"/>
  <c r="K1979" i="53"/>
  <c r="K1978" i="53"/>
  <c r="K1977" i="53"/>
  <c r="K1976" i="53"/>
  <c r="K1973" i="53"/>
  <c r="K1971" i="53"/>
  <c r="K1969" i="53"/>
  <c r="K1838" i="53"/>
  <c r="K1836" i="53"/>
  <c r="K1833" i="53"/>
  <c r="K1831" i="53"/>
  <c r="K1830" i="53"/>
  <c r="K1829" i="53"/>
  <c r="K1828" i="53"/>
  <c r="K1825" i="53"/>
  <c r="K1824" i="53"/>
  <c r="K1821" i="53"/>
  <c r="K1820" i="53"/>
  <c r="K1817" i="53"/>
  <c r="K1815" i="53"/>
  <c r="K1812" i="53"/>
  <c r="K1809" i="53"/>
  <c r="K1808" i="53"/>
  <c r="K1807" i="53"/>
  <c r="K1806" i="53"/>
  <c r="K1803" i="53"/>
  <c r="K1802" i="53"/>
  <c r="K1798" i="53"/>
  <c r="K1796" i="53"/>
  <c r="K1795" i="53"/>
  <c r="K1794" i="53"/>
  <c r="K1793" i="53"/>
  <c r="K1792" i="53"/>
  <c r="K1791" i="53"/>
  <c r="K1790" i="53"/>
  <c r="K1789" i="53"/>
  <c r="K1787" i="53"/>
  <c r="K1786" i="53"/>
  <c r="K1784" i="53"/>
  <c r="K1783" i="53"/>
  <c r="K1782" i="53"/>
  <c r="K1779" i="53"/>
  <c r="K1777" i="53"/>
  <c r="K1775" i="53"/>
  <c r="K1774" i="53"/>
  <c r="K1771" i="53"/>
  <c r="K1769" i="53"/>
  <c r="K1768" i="53"/>
  <c r="K1767" i="53"/>
  <c r="K1766" i="53"/>
  <c r="K1765" i="53"/>
  <c r="K1764" i="53"/>
  <c r="K1763" i="53"/>
  <c r="K1762" i="53"/>
  <c r="K1760" i="53"/>
  <c r="K1759" i="53"/>
  <c r="K1757" i="53"/>
  <c r="K1756" i="53"/>
  <c r="K1728" i="53"/>
  <c r="K1727" i="53"/>
  <c r="K1724" i="53"/>
  <c r="K1723" i="53"/>
  <c r="K1720" i="53"/>
  <c r="K1719" i="53"/>
  <c r="K1716" i="53"/>
  <c r="K1714" i="53"/>
  <c r="K1713" i="53"/>
  <c r="K1712" i="53"/>
  <c r="K1709" i="53"/>
  <c r="K1707" i="53"/>
  <c r="K1705" i="53"/>
  <c r="K1704" i="53"/>
  <c r="K1659" i="53"/>
  <c r="K1657" i="53"/>
  <c r="K1656" i="53" s="1"/>
  <c r="K1601" i="53"/>
  <c r="K1600" i="53"/>
  <c r="K1597" i="53"/>
  <c r="K1595" i="53"/>
  <c r="K1593" i="53"/>
  <c r="K1592" i="53"/>
  <c r="K1591" i="53"/>
  <c r="K1590" i="53"/>
  <c r="K1589" i="53"/>
  <c r="K1588" i="53"/>
  <c r="K1587" i="53"/>
  <c r="K1585" i="53"/>
  <c r="K1583" i="53"/>
  <c r="K1582" i="53"/>
  <c r="K1581" i="53"/>
  <c r="K1578" i="53"/>
  <c r="K1576" i="53"/>
  <c r="K1574" i="53"/>
  <c r="K1573" i="53"/>
  <c r="K1559" i="53"/>
  <c r="K1556" i="53"/>
  <c r="K1511" i="53"/>
  <c r="K1509" i="53"/>
  <c r="K1508" i="53" s="1"/>
  <c r="K1507" i="53"/>
  <c r="K1505" i="53"/>
  <c r="K1502" i="53"/>
  <c r="K1500" i="53" s="1"/>
  <c r="K1499" i="53"/>
  <c r="K1497" i="53"/>
  <c r="K1494" i="53"/>
  <c r="K1493" i="53"/>
  <c r="K1492" i="53"/>
  <c r="K1491" i="53"/>
  <c r="K1488" i="53"/>
  <c r="K1485" i="53"/>
  <c r="K1484" i="53"/>
  <c r="K1483" i="53"/>
  <c r="K1480" i="53"/>
  <c r="K1479" i="53" s="1"/>
  <c r="K1478" i="53"/>
  <c r="K1477" i="53" s="1"/>
  <c r="K1475" i="53"/>
  <c r="K1473" i="53"/>
  <c r="K1470" i="53"/>
  <c r="K1464" i="53"/>
  <c r="K1460" i="53"/>
  <c r="K1458" i="53"/>
  <c r="K1457" i="53"/>
  <c r="K1453" i="53"/>
  <c r="K1450" i="53"/>
  <c r="K1448" i="53"/>
  <c r="K1444" i="53"/>
  <c r="K1440" i="53"/>
  <c r="K1436" i="53"/>
  <c r="K1434" i="53"/>
  <c r="K1427" i="53"/>
  <c r="K1421" i="53"/>
  <c r="K1417" i="53"/>
  <c r="K1415" i="53"/>
  <c r="K1411" i="53"/>
  <c r="K1410" i="53"/>
  <c r="K1408" i="53"/>
  <c r="K1407" i="53"/>
  <c r="K1360" i="53"/>
  <c r="K1357" i="53"/>
  <c r="K1354" i="53"/>
  <c r="K1352" i="53"/>
  <c r="K1351" i="53"/>
  <c r="K1349" i="53"/>
  <c r="K1347" i="53"/>
  <c r="K1344" i="53"/>
  <c r="K1342" i="53"/>
  <c r="K1338" i="53"/>
  <c r="K1334" i="53"/>
  <c r="K1332" i="53"/>
  <c r="K1328" i="53"/>
  <c r="K1326" i="53"/>
  <c r="K1322" i="53"/>
  <c r="K1320" i="53"/>
  <c r="K1316" i="53"/>
  <c r="K1312" i="53"/>
  <c r="K1309" i="53"/>
  <c r="K1308" i="53"/>
  <c r="K1305" i="53"/>
  <c r="K1304" i="53"/>
  <c r="K1302" i="53"/>
  <c r="K1301" i="53"/>
  <c r="K1300" i="53"/>
  <c r="K1298" i="53"/>
  <c r="K1297" i="53"/>
  <c r="K1289" i="53"/>
  <c r="K1286" i="53"/>
  <c r="K1267" i="53"/>
  <c r="K1263" i="53"/>
  <c r="K1259" i="53"/>
  <c r="K1258" i="53"/>
  <c r="K1254" i="53"/>
  <c r="K1253" i="53"/>
  <c r="K1250" i="53"/>
  <c r="K1249" i="53"/>
  <c r="K1245" i="53"/>
  <c r="K1241" i="53"/>
  <c r="K1237" i="53"/>
  <c r="K1236" i="53"/>
  <c r="K1124" i="53"/>
  <c r="K1123" i="53"/>
  <c r="K1122" i="53"/>
  <c r="K1121" i="53"/>
  <c r="K1115" i="53"/>
  <c r="K1114" i="53"/>
  <c r="K1113" i="53"/>
  <c r="K1112" i="53"/>
  <c r="K1110" i="53"/>
  <c r="K1109" i="53"/>
  <c r="K1105" i="53"/>
  <c r="K1101" i="53"/>
  <c r="K1100" i="53"/>
  <c r="K1098" i="53"/>
  <c r="K1094" i="53"/>
  <c r="K1093" i="53"/>
  <c r="K1090" i="53"/>
  <c r="K1086" i="53"/>
  <c r="K1082" i="53"/>
  <c r="K1079" i="53"/>
  <c r="K1077" i="53"/>
  <c r="K1076" i="53"/>
  <c r="K1048" i="53"/>
  <c r="K1045" i="53"/>
  <c r="K1043" i="53"/>
  <c r="K1040" i="53"/>
  <c r="K1015" i="53"/>
  <c r="K1012" i="53"/>
  <c r="K1011" i="53" s="1"/>
  <c r="K1009" i="53"/>
  <c r="K1007" i="53"/>
  <c r="K986" i="53"/>
  <c r="K983" i="53"/>
  <c r="K981" i="53"/>
  <c r="K974" i="53"/>
  <c r="K970" i="53"/>
  <c r="K966" i="53"/>
  <c r="K959" i="53"/>
  <c r="K956" i="53"/>
  <c r="K952" i="53"/>
  <c r="K948" i="53"/>
  <c r="K944" i="53"/>
  <c r="K933" i="53"/>
  <c r="K931" i="53"/>
  <c r="K927" i="53"/>
  <c r="K889" i="53"/>
  <c r="K886" i="53"/>
  <c r="K884" i="53"/>
  <c r="K883" i="53"/>
  <c r="K882" i="53"/>
  <c r="K880" i="53"/>
  <c r="K877" i="53"/>
  <c r="K875" i="53"/>
  <c r="K859" i="53"/>
  <c r="K856" i="53"/>
  <c r="K855" i="53" s="1"/>
  <c r="K854" i="53" s="1"/>
  <c r="K852" i="53"/>
  <c r="K849" i="53"/>
  <c r="K845" i="53"/>
  <c r="K840" i="53"/>
  <c r="K837" i="53"/>
  <c r="K836" i="53"/>
  <c r="K833" i="53"/>
  <c r="K830" i="53"/>
  <c r="K829" i="53"/>
  <c r="K828" i="53"/>
  <c r="K827" i="53"/>
  <c r="K826" i="53"/>
  <c r="K824" i="53"/>
  <c r="K823" i="53"/>
  <c r="K821" i="53" s="1"/>
  <c r="K818" i="53"/>
  <c r="K814" i="53"/>
  <c r="K811" i="53"/>
  <c r="K808" i="53"/>
  <c r="K807" i="53"/>
  <c r="K803" i="53"/>
  <c r="K801" i="53"/>
  <c r="K797" i="53"/>
  <c r="K793" i="53"/>
  <c r="K790" i="53"/>
  <c r="K786" i="53"/>
  <c r="K785" i="53"/>
  <c r="K780" i="53"/>
  <c r="K534" i="53"/>
  <c r="K532" i="53"/>
  <c r="K530" i="53"/>
  <c r="K528" i="53"/>
  <c r="K525" i="53"/>
  <c r="K523" i="53"/>
  <c r="K520" i="53"/>
  <c r="K518" i="53"/>
  <c r="K516" i="53"/>
  <c r="K514" i="53"/>
  <c r="K467" i="53"/>
  <c r="K465" i="53"/>
  <c r="K463" i="53" s="1"/>
  <c r="K460" i="53"/>
  <c r="K459" i="53" s="1"/>
  <c r="K457" i="53"/>
  <c r="K454" i="53"/>
  <c r="K452" i="53"/>
  <c r="K450" i="53"/>
  <c r="K449" i="53"/>
  <c r="K448" i="53"/>
  <c r="K443" i="53"/>
  <c r="K440" i="53"/>
  <c r="K436" i="53"/>
  <c r="K432" i="53"/>
  <c r="K428" i="53"/>
  <c r="K424" i="53"/>
  <c r="K416" i="53"/>
  <c r="K412" i="53"/>
  <c r="K409" i="53"/>
  <c r="K408" i="53"/>
  <c r="K407" i="53"/>
  <c r="K406" i="53"/>
  <c r="K404" i="53"/>
  <c r="K403" i="53"/>
  <c r="K401" i="53"/>
  <c r="K391" i="53"/>
  <c r="K384" i="53"/>
  <c r="K344" i="53"/>
  <c r="K342" i="53"/>
  <c r="K339" i="53"/>
  <c r="K337" i="53"/>
  <c r="K335" i="53"/>
  <c r="K334" i="53"/>
  <c r="K333" i="53"/>
  <c r="K332" i="53"/>
  <c r="K329" i="53"/>
  <c r="K328" i="53"/>
  <c r="K325" i="53"/>
  <c r="K324" i="53"/>
  <c r="K321" i="53"/>
  <c r="K320" i="53"/>
  <c r="K319" i="53"/>
  <c r="K316" i="53"/>
  <c r="K315" i="53"/>
  <c r="K314" i="53"/>
  <c r="K313" i="53"/>
  <c r="K312" i="53"/>
  <c r="K311" i="53"/>
  <c r="K309" i="53"/>
  <c r="K307" i="53"/>
  <c r="K306" i="53"/>
  <c r="K305" i="53"/>
  <c r="K304" i="53"/>
  <c r="K303" i="53"/>
  <c r="K302" i="53"/>
  <c r="K301" i="53"/>
  <c r="K300" i="53"/>
  <c r="K299" i="53"/>
  <c r="K297" i="53"/>
  <c r="K296" i="53"/>
  <c r="K295" i="53"/>
  <c r="K294" i="53"/>
  <c r="K293" i="53"/>
  <c r="K291" i="53"/>
  <c r="K290" i="53"/>
  <c r="K289" i="53"/>
  <c r="K286" i="53"/>
  <c r="K285" i="53"/>
  <c r="K283" i="53"/>
  <c r="K281" i="53"/>
  <c r="K280" i="53"/>
  <c r="K279" i="53"/>
  <c r="K258" i="53"/>
  <c r="K256" i="53"/>
  <c r="K255" i="53"/>
  <c r="K253" i="53"/>
  <c r="K252" i="53"/>
  <c r="K250" i="53"/>
  <c r="K247" i="53"/>
  <c r="K245" i="53"/>
  <c r="K241" i="53"/>
  <c r="K238" i="53"/>
  <c r="K234" i="53"/>
  <c r="K231" i="53"/>
  <c r="K227" i="53"/>
  <c r="K223" i="53"/>
  <c r="K221" i="53"/>
  <c r="K219" i="53"/>
  <c r="K218" i="53"/>
  <c r="K217" i="53"/>
  <c r="K216" i="53"/>
  <c r="K212" i="53"/>
  <c r="K209" i="53"/>
  <c r="K208" i="53"/>
  <c r="K204" i="53"/>
  <c r="K201" i="53"/>
  <c r="K197" i="53"/>
  <c r="K194" i="53"/>
  <c r="K191" i="53"/>
  <c r="K188" i="53"/>
  <c r="K185" i="53"/>
  <c r="K184" i="53"/>
  <c r="K183" i="53"/>
  <c r="K179" i="53"/>
  <c r="K176" i="53"/>
  <c r="K166" i="53"/>
  <c r="K163" i="53"/>
  <c r="K162" i="53"/>
  <c r="K160" i="53"/>
  <c r="K156" i="53"/>
  <c r="K154" i="53"/>
  <c r="K151" i="53"/>
  <c r="K147" i="53"/>
  <c r="K144" i="53"/>
  <c r="K143" i="53"/>
  <c r="K136" i="53"/>
  <c r="K133" i="53"/>
  <c r="K126" i="53"/>
  <c r="K125" i="53"/>
  <c r="K121" i="53"/>
  <c r="K120" i="53"/>
  <c r="K117" i="53"/>
  <c r="K114" i="53"/>
  <c r="K113" i="53"/>
  <c r="K111" i="53"/>
  <c r="K107" i="53"/>
  <c r="K106" i="53" s="1"/>
  <c r="K105" i="53"/>
  <c r="K104" i="53"/>
  <c r="K100" i="53"/>
  <c r="K98" i="53"/>
  <c r="K97" i="53"/>
  <c r="K94" i="53"/>
  <c r="K93" i="53"/>
  <c r="K90" i="53"/>
  <c r="K89" i="53"/>
  <c r="K88" i="53"/>
  <c r="K87" i="53"/>
  <c r="K85" i="53"/>
  <c r="K81" i="53"/>
  <c r="K78" i="53"/>
  <c r="K76" i="53"/>
  <c r="K75" i="53"/>
  <c r="K74" i="53"/>
  <c r="K72" i="53"/>
  <c r="K62" i="53"/>
  <c r="K61" i="53"/>
  <c r="K60" i="53"/>
  <c r="K59" i="53"/>
  <c r="K58" i="53"/>
  <c r="K54" i="53"/>
  <c r="K53" i="53" s="1"/>
  <c r="K51" i="53"/>
  <c r="L51" i="53" s="1"/>
  <c r="M51" i="53" s="1"/>
  <c r="O51" i="53" s="1"/>
  <c r="K50" i="53"/>
  <c r="L50" i="53" s="1"/>
  <c r="M50" i="53" s="1"/>
  <c r="O50" i="53" s="1"/>
  <c r="K49" i="53"/>
  <c r="L49" i="53" s="1"/>
  <c r="K46" i="53"/>
  <c r="K45" i="53"/>
  <c r="K44" i="53"/>
  <c r="L44" i="53" s="1"/>
  <c r="M44" i="53" s="1"/>
  <c r="O44" i="53" s="1"/>
  <c r="K43" i="53"/>
  <c r="K42" i="53"/>
  <c r="K41" i="53"/>
  <c r="L41" i="53" s="1"/>
  <c r="K39" i="53"/>
  <c r="L39" i="53" s="1"/>
  <c r="K37" i="53"/>
  <c r="K36" i="53"/>
  <c r="K35" i="53"/>
  <c r="K34" i="53"/>
  <c r="K33" i="53"/>
  <c r="K32" i="53"/>
  <c r="K31" i="53"/>
  <c r="K30" i="53"/>
  <c r="K28" i="53"/>
  <c r="K27" i="53"/>
  <c r="K26" i="53"/>
  <c r="K25" i="53"/>
  <c r="K24" i="53"/>
  <c r="K22" i="53"/>
  <c r="L22" i="53" s="1"/>
  <c r="M22" i="53" s="1"/>
  <c r="O22" i="53" s="1"/>
  <c r="K21" i="53"/>
  <c r="K20" i="53"/>
  <c r="L20" i="53" s="1"/>
  <c r="K19" i="53"/>
  <c r="K16" i="53"/>
  <c r="K14" i="53"/>
  <c r="K12" i="53"/>
  <c r="K11" i="53"/>
  <c r="K10" i="53"/>
  <c r="I4992" i="53"/>
  <c r="I4990" i="53"/>
  <c r="I4988" i="53"/>
  <c r="I4985" i="53"/>
  <c r="I4982" i="53"/>
  <c r="I4981" i="53"/>
  <c r="I4929" i="53"/>
  <c r="I4928" i="53"/>
  <c r="I4926" i="53"/>
  <c r="I4925" i="53"/>
  <c r="I4924" i="53"/>
  <c r="I4922" i="53"/>
  <c r="I4919" i="53"/>
  <c r="I4917" i="53"/>
  <c r="I4915" i="53"/>
  <c r="I4914" i="53"/>
  <c r="I4913" i="53"/>
  <c r="I4856" i="53"/>
  <c r="I4853" i="53"/>
  <c r="I4852" i="53"/>
  <c r="I4849" i="53"/>
  <c r="I4847" i="53"/>
  <c r="I4844" i="53"/>
  <c r="I4841" i="53"/>
  <c r="I4840" i="53"/>
  <c r="I4825" i="53"/>
  <c r="I4823" i="53"/>
  <c r="I4822" i="53"/>
  <c r="I4806" i="53"/>
  <c r="I4803" i="53"/>
  <c r="I4800" i="53"/>
  <c r="I4799" i="53"/>
  <c r="I4742" i="53"/>
  <c r="I4740" i="53" s="1"/>
  <c r="I4738" i="53"/>
  <c r="I4736" i="53"/>
  <c r="I4734" i="53"/>
  <c r="I4733" i="53"/>
  <c r="I4639" i="53"/>
  <c r="I4636" i="53"/>
  <c r="I4634" i="53"/>
  <c r="I4633" i="53"/>
  <c r="I4632" i="53"/>
  <c r="I4631" i="53"/>
  <c r="I4628" i="53"/>
  <c r="I4627" i="53" s="1"/>
  <c r="I4626" i="53"/>
  <c r="I4588" i="53"/>
  <c r="I4585" i="53"/>
  <c r="I4583" i="53"/>
  <c r="I4582" i="53"/>
  <c r="I4581" i="53"/>
  <c r="I4579" i="53"/>
  <c r="I4576" i="53"/>
  <c r="I4574" i="53"/>
  <c r="I4565" i="53"/>
  <c r="I4563" i="53"/>
  <c r="I4559" i="53"/>
  <c r="I4556" i="53"/>
  <c r="I4555" i="53"/>
  <c r="I4552" i="53"/>
  <c r="I4549" i="53"/>
  <c r="I4548" i="53"/>
  <c r="I4479" i="53"/>
  <c r="I4476" i="53"/>
  <c r="I4474" i="53"/>
  <c r="I4472" i="53"/>
  <c r="I4471" i="53"/>
  <c r="I4393" i="53"/>
  <c r="I4390" i="53"/>
  <c r="I4389" i="53"/>
  <c r="I4387" i="53"/>
  <c r="I4384" i="53"/>
  <c r="I4382" i="53"/>
  <c r="I4379" i="53"/>
  <c r="I4376" i="53"/>
  <c r="I4358" i="53"/>
  <c r="I4355" i="53"/>
  <c r="I4354" i="53"/>
  <c r="I4352" i="53"/>
  <c r="I4349" i="53"/>
  <c r="I4347" i="53"/>
  <c r="I4344" i="53"/>
  <c r="I4341" i="53"/>
  <c r="I4328" i="53"/>
  <c r="I4325" i="53"/>
  <c r="I4322" i="53"/>
  <c r="I4321" i="53"/>
  <c r="I4262" i="53"/>
  <c r="I4261" i="53"/>
  <c r="I4259" i="53"/>
  <c r="I4258" i="53"/>
  <c r="I4257" i="53"/>
  <c r="I4256" i="53"/>
  <c r="I4255" i="53"/>
  <c r="I4254" i="53"/>
  <c r="I4251" i="53"/>
  <c r="I4249" i="53"/>
  <c r="I4248" i="53" s="1"/>
  <c r="I4247" i="53"/>
  <c r="I4246" i="53"/>
  <c r="I4243" i="53"/>
  <c r="I4241" i="53"/>
  <c r="I4239" i="53"/>
  <c r="I4238" i="53"/>
  <c r="I3581" i="53"/>
  <c r="I3579" i="53"/>
  <c r="I3576" i="53"/>
  <c r="I3574" i="53"/>
  <c r="I3572" i="53" s="1"/>
  <c r="I3570" i="53"/>
  <c r="I3568" i="53"/>
  <c r="I3566" i="53"/>
  <c r="I3517" i="53"/>
  <c r="I3516" i="53" s="1"/>
  <c r="I3515" i="53" s="1"/>
  <c r="I3514" i="53"/>
  <c r="I3512" i="53"/>
  <c r="I3510" i="53"/>
  <c r="I3361" i="53"/>
  <c r="I3166" i="53"/>
  <c r="I3162" i="53"/>
  <c r="I3161" i="53" s="1"/>
  <c r="I3159" i="53"/>
  <c r="I3157" i="53"/>
  <c r="I3154" i="53"/>
  <c r="I3153" i="53" s="1"/>
  <c r="I3152" i="53" s="1"/>
  <c r="I3151" i="53"/>
  <c r="I3149" i="53" s="1"/>
  <c r="I3143" i="53"/>
  <c r="I3060" i="53"/>
  <c r="I2940" i="53"/>
  <c r="I2937" i="53"/>
  <c r="I2936" i="53"/>
  <c r="I2934" i="53"/>
  <c r="I2931" i="53"/>
  <c r="I2929" i="53"/>
  <c r="I2919" i="53"/>
  <c r="I2918" i="53" s="1"/>
  <c r="I2724" i="53"/>
  <c r="I2611" i="53"/>
  <c r="I2405" i="53"/>
  <c r="I2404" i="53"/>
  <c r="I2401" i="53"/>
  <c r="I2398" i="53"/>
  <c r="I2397" i="53"/>
  <c r="I2395" i="53"/>
  <c r="I2394" i="53"/>
  <c r="I2321" i="53"/>
  <c r="I2319" i="53"/>
  <c r="I2318" i="53"/>
  <c r="I2316" i="53"/>
  <c r="I2314" i="53"/>
  <c r="I2311" i="53"/>
  <c r="I2310" i="53"/>
  <c r="I2308" i="53"/>
  <c r="I2306" i="53"/>
  <c r="I2305" i="53"/>
  <c r="I2214" i="53"/>
  <c r="I2212" i="53"/>
  <c r="I2211" i="53"/>
  <c r="I2210" i="53"/>
  <c r="I2203" i="53"/>
  <c r="I2200" i="53"/>
  <c r="I2196" i="53"/>
  <c r="I2195" i="53"/>
  <c r="I2194" i="53"/>
  <c r="I2193" i="53"/>
  <c r="I2190" i="53"/>
  <c r="I2187" i="53"/>
  <c r="I2184" i="53"/>
  <c r="I2183" i="53"/>
  <c r="I2180" i="53"/>
  <c r="I2179" i="53"/>
  <c r="I2178" i="53"/>
  <c r="I2177" i="53"/>
  <c r="I2176" i="53"/>
  <c r="I2174" i="53"/>
  <c r="I2173" i="53"/>
  <c r="I2172" i="53"/>
  <c r="I2171" i="53"/>
  <c r="I2170" i="53"/>
  <c r="I2169" i="53"/>
  <c r="I2168" i="53"/>
  <c r="I2167" i="53"/>
  <c r="I2166" i="53"/>
  <c r="I2164" i="53"/>
  <c r="I2163" i="53"/>
  <c r="I2162" i="53"/>
  <c r="I2161" i="53"/>
  <c r="I2160" i="53"/>
  <c r="I2158" i="53"/>
  <c r="I2157" i="53"/>
  <c r="I2156" i="53"/>
  <c r="I2153" i="53"/>
  <c r="I2151" i="53"/>
  <c r="I2149" i="53"/>
  <c r="I2144" i="53"/>
  <c r="I2141" i="53"/>
  <c r="I2140" i="53"/>
  <c r="I2139" i="53"/>
  <c r="I2137" i="53"/>
  <c r="I2134" i="53"/>
  <c r="I2133" i="53"/>
  <c r="I2131" i="53"/>
  <c r="I2127" i="53"/>
  <c r="I2125" i="53"/>
  <c r="I2124" i="53"/>
  <c r="I2121" i="53"/>
  <c r="I2118" i="53"/>
  <c r="I2117" i="53"/>
  <c r="I2116" i="53"/>
  <c r="I2100" i="53"/>
  <c r="I2097" i="53"/>
  <c r="I2096" i="53"/>
  <c r="I2095" i="53"/>
  <c r="I2094" i="53"/>
  <c r="I2091" i="53"/>
  <c r="I2090" i="53"/>
  <c r="I2087" i="53"/>
  <c r="I2084" i="53"/>
  <c r="I2083" i="53"/>
  <c r="I2080" i="53"/>
  <c r="I2079" i="53"/>
  <c r="I2078" i="53"/>
  <c r="I2077" i="53"/>
  <c r="I2076" i="53"/>
  <c r="I2075" i="53"/>
  <c r="I2074" i="53"/>
  <c r="I2072" i="53"/>
  <c r="I2070" i="53"/>
  <c r="I2069" i="53"/>
  <c r="I2068" i="53"/>
  <c r="I2067" i="53"/>
  <c r="I2066" i="53"/>
  <c r="I2065" i="53"/>
  <c r="I2064" i="53"/>
  <c r="I2063" i="53"/>
  <c r="I2061" i="53"/>
  <c r="I2060" i="53"/>
  <c r="I2059" i="53"/>
  <c r="I2058" i="53"/>
  <c r="I2057" i="53"/>
  <c r="I2055" i="53"/>
  <c r="I2054" i="53"/>
  <c r="I2053" i="53"/>
  <c r="I2052" i="53"/>
  <c r="I2049" i="53"/>
  <c r="I2047" i="53"/>
  <c r="I2045" i="53"/>
  <c r="I2044" i="53"/>
  <c r="I2038" i="53"/>
  <c r="I2035" i="53"/>
  <c r="I2034" i="53"/>
  <c r="I2030" i="53"/>
  <c r="I2028" i="53"/>
  <c r="I2026" i="53"/>
  <c r="I2025" i="53"/>
  <c r="I2024" i="53"/>
  <c r="I2018" i="53"/>
  <c r="I2016" i="53"/>
  <c r="I2012" i="53"/>
  <c r="I2010" i="53"/>
  <c r="I2007" i="53"/>
  <c r="I2006" i="53"/>
  <c r="I2003" i="53"/>
  <c r="I2002" i="53"/>
  <c r="I2001" i="53"/>
  <c r="I2000" i="53"/>
  <c r="I1999" i="53"/>
  <c r="I1998" i="53"/>
  <c r="I1997" i="53"/>
  <c r="I1995" i="53"/>
  <c r="I1993" i="53"/>
  <c r="I1992" i="53"/>
  <c r="I1991" i="53"/>
  <c r="I1990" i="53"/>
  <c r="I1989" i="53"/>
  <c r="I1988" i="53"/>
  <c r="I1987" i="53"/>
  <c r="I1986" i="53"/>
  <c r="I1984" i="53"/>
  <c r="I1983" i="53"/>
  <c r="I1982" i="53"/>
  <c r="I1981" i="53"/>
  <c r="I1979" i="53"/>
  <c r="I1978" i="53"/>
  <c r="I1977" i="53"/>
  <c r="I1976" i="53"/>
  <c r="I1973" i="53"/>
  <c r="I1971" i="53"/>
  <c r="I1969" i="53"/>
  <c r="I1838" i="53"/>
  <c r="I1836" i="53"/>
  <c r="I1833" i="53"/>
  <c r="I1831" i="53"/>
  <c r="I1830" i="53"/>
  <c r="I1829" i="53"/>
  <c r="I1828" i="53"/>
  <c r="I1825" i="53"/>
  <c r="I1824" i="53"/>
  <c r="I1821" i="53"/>
  <c r="I1820" i="53"/>
  <c r="I1817" i="53"/>
  <c r="I1815" i="53"/>
  <c r="I1812" i="53"/>
  <c r="I1809" i="53"/>
  <c r="I1808" i="53"/>
  <c r="I1807" i="53"/>
  <c r="I1806" i="53"/>
  <c r="I1803" i="53"/>
  <c r="I1802" i="53"/>
  <c r="I1798" i="53"/>
  <c r="I1796" i="53"/>
  <c r="I1795" i="53"/>
  <c r="I1794" i="53"/>
  <c r="I1793" i="53"/>
  <c r="I1792" i="53"/>
  <c r="I1791" i="53"/>
  <c r="I1790" i="53"/>
  <c r="I1789" i="53"/>
  <c r="I1787" i="53"/>
  <c r="I1786" i="53"/>
  <c r="I1784" i="53"/>
  <c r="I1783" i="53"/>
  <c r="I1782" i="53"/>
  <c r="I1779" i="53"/>
  <c r="I1777" i="53"/>
  <c r="I1775" i="53"/>
  <c r="I1774" i="53"/>
  <c r="I1771" i="53"/>
  <c r="I1769" i="53"/>
  <c r="I1768" i="53"/>
  <c r="I1767" i="53"/>
  <c r="I1766" i="53"/>
  <c r="I1765" i="53"/>
  <c r="I1764" i="53"/>
  <c r="I1763" i="53"/>
  <c r="I1762" i="53"/>
  <c r="I1760" i="53"/>
  <c r="I1759" i="53"/>
  <c r="I1757" i="53"/>
  <c r="I1756" i="53"/>
  <c r="I1728" i="53"/>
  <c r="I1727" i="53"/>
  <c r="I1724" i="53"/>
  <c r="I1723" i="53"/>
  <c r="I1720" i="53"/>
  <c r="I1719" i="53"/>
  <c r="I1716" i="53"/>
  <c r="I1714" i="53"/>
  <c r="I1713" i="53"/>
  <c r="I1712" i="53"/>
  <c r="I1709" i="53"/>
  <c r="I1707" i="53"/>
  <c r="I1705" i="53"/>
  <c r="I1704" i="53"/>
  <c r="I1659" i="53"/>
  <c r="I1657" i="53"/>
  <c r="I1656" i="53" s="1"/>
  <c r="I1601" i="53"/>
  <c r="I1600" i="53"/>
  <c r="I1597" i="53"/>
  <c r="I1595" i="53"/>
  <c r="I1593" i="53"/>
  <c r="I1592" i="53"/>
  <c r="I1591" i="53"/>
  <c r="I1590" i="53"/>
  <c r="I1589" i="53"/>
  <c r="I1588" i="53"/>
  <c r="I1587" i="53"/>
  <c r="I1585" i="53"/>
  <c r="I1583" i="53"/>
  <c r="I1582" i="53"/>
  <c r="I1581" i="53"/>
  <c r="I1578" i="53"/>
  <c r="I1576" i="53"/>
  <c r="I1574" i="53"/>
  <c r="I1573" i="53"/>
  <c r="I1559" i="53"/>
  <c r="I1556" i="53"/>
  <c r="I1511" i="53"/>
  <c r="I1509" i="53"/>
  <c r="I1508" i="53" s="1"/>
  <c r="I1507" i="53"/>
  <c r="I1505" i="53"/>
  <c r="I1502" i="53"/>
  <c r="I1500" i="53" s="1"/>
  <c r="I1499" i="53"/>
  <c r="I1497" i="53"/>
  <c r="I1494" i="53"/>
  <c r="I1493" i="53"/>
  <c r="I1492" i="53"/>
  <c r="I1491" i="53"/>
  <c r="I1488" i="53"/>
  <c r="I1485" i="53"/>
  <c r="I1484" i="53"/>
  <c r="I1483" i="53"/>
  <c r="I1480" i="53"/>
  <c r="I1479" i="53" s="1"/>
  <c r="I1478" i="53"/>
  <c r="I1477" i="53" s="1"/>
  <c r="I1475" i="53"/>
  <c r="I1473" i="53"/>
  <c r="I1470" i="53"/>
  <c r="I1464" i="53"/>
  <c r="I1460" i="53"/>
  <c r="I1458" i="53"/>
  <c r="I1457" i="53"/>
  <c r="I1453" i="53"/>
  <c r="I1450" i="53"/>
  <c r="I1448" i="53"/>
  <c r="I1444" i="53"/>
  <c r="I1440" i="53"/>
  <c r="I1436" i="53"/>
  <c r="I1434" i="53"/>
  <c r="I1427" i="53"/>
  <c r="I1421" i="53"/>
  <c r="I1417" i="53"/>
  <c r="I1415" i="53"/>
  <c r="I1411" i="53"/>
  <c r="I1410" i="53"/>
  <c r="I1408" i="53"/>
  <c r="I1407" i="53"/>
  <c r="I1360" i="53"/>
  <c r="I1357" i="53"/>
  <c r="I1354" i="53"/>
  <c r="I1352" i="53"/>
  <c r="I1351" i="53"/>
  <c r="I1349" i="53"/>
  <c r="I1347" i="53"/>
  <c r="I1344" i="53"/>
  <c r="I1342" i="53"/>
  <c r="I1338" i="53"/>
  <c r="I1334" i="53"/>
  <c r="I1332" i="53"/>
  <c r="I1328" i="53"/>
  <c r="I1326" i="53"/>
  <c r="I1322" i="53"/>
  <c r="I1320" i="53"/>
  <c r="I1316" i="53"/>
  <c r="I1312" i="53"/>
  <c r="I1309" i="53"/>
  <c r="I1308" i="53"/>
  <c r="I1305" i="53"/>
  <c r="I1304" i="53"/>
  <c r="I1302" i="53"/>
  <c r="I1301" i="53"/>
  <c r="I1300" i="53"/>
  <c r="I1298" i="53"/>
  <c r="I1297" i="53"/>
  <c r="I1289" i="53"/>
  <c r="I1286" i="53"/>
  <c r="I1267" i="53"/>
  <c r="I1263" i="53"/>
  <c r="I1259" i="53"/>
  <c r="I1258" i="53"/>
  <c r="I1254" i="53"/>
  <c r="I1253" i="53"/>
  <c r="I1250" i="53"/>
  <c r="I1249" i="53"/>
  <c r="I1245" i="53"/>
  <c r="I1241" i="53"/>
  <c r="I1237" i="53"/>
  <c r="I1236" i="53"/>
  <c r="I1124" i="53"/>
  <c r="I1123" i="53"/>
  <c r="I1122" i="53"/>
  <c r="I1115" i="53"/>
  <c r="I1114" i="53"/>
  <c r="I1113" i="53"/>
  <c r="I1112" i="53"/>
  <c r="I1110" i="53"/>
  <c r="I1109" i="53"/>
  <c r="I1105" i="53"/>
  <c r="I1101" i="53"/>
  <c r="I1100" i="53"/>
  <c r="I1098" i="53"/>
  <c r="I1094" i="53"/>
  <c r="I1093" i="53"/>
  <c r="I1090" i="53"/>
  <c r="I1086" i="53"/>
  <c r="I1082" i="53"/>
  <c r="I1079" i="53"/>
  <c r="I1077" i="53"/>
  <c r="I1076" i="53"/>
  <c r="I1048" i="53"/>
  <c r="I1045" i="53"/>
  <c r="I1043" i="53"/>
  <c r="I1040" i="53"/>
  <c r="I1015" i="53"/>
  <c r="I1012" i="53"/>
  <c r="I1011" i="53" s="1"/>
  <c r="I1009" i="53"/>
  <c r="I1007" i="53"/>
  <c r="I986" i="53"/>
  <c r="I983" i="53"/>
  <c r="I981" i="53"/>
  <c r="I974" i="53"/>
  <c r="I970" i="53"/>
  <c r="I966" i="53"/>
  <c r="I959" i="53"/>
  <c r="I956" i="53"/>
  <c r="I952" i="53"/>
  <c r="I948" i="53"/>
  <c r="I944" i="53"/>
  <c r="I933" i="53"/>
  <c r="I931" i="53"/>
  <c r="I927" i="53"/>
  <c r="I889" i="53"/>
  <c r="I886" i="53"/>
  <c r="I884" i="53"/>
  <c r="I883" i="53"/>
  <c r="I882" i="53"/>
  <c r="I880" i="53"/>
  <c r="I877" i="53"/>
  <c r="I875" i="53"/>
  <c r="I859" i="53"/>
  <c r="I856" i="53"/>
  <c r="I855" i="53" s="1"/>
  <c r="I854" i="53" s="1"/>
  <c r="I852" i="53"/>
  <c r="I849" i="53"/>
  <c r="I845" i="53"/>
  <c r="I840" i="53"/>
  <c r="I837" i="53"/>
  <c r="I836" i="53"/>
  <c r="I833" i="53"/>
  <c r="I830" i="53"/>
  <c r="I829" i="53"/>
  <c r="I828" i="53"/>
  <c r="I827" i="53"/>
  <c r="I826" i="53"/>
  <c r="I824" i="53"/>
  <c r="I823" i="53"/>
  <c r="I821" i="53" s="1"/>
  <c r="I818" i="53"/>
  <c r="I814" i="53"/>
  <c r="I811" i="53"/>
  <c r="I808" i="53"/>
  <c r="I807" i="53"/>
  <c r="I803" i="53"/>
  <c r="I801" i="53"/>
  <c r="I797" i="53"/>
  <c r="I793" i="53"/>
  <c r="I790" i="53"/>
  <c r="I786" i="53"/>
  <c r="I785" i="53"/>
  <c r="I780" i="53"/>
  <c r="I534" i="53"/>
  <c r="I532" i="53"/>
  <c r="I530" i="53"/>
  <c r="I528" i="53"/>
  <c r="I525" i="53"/>
  <c r="I523" i="53"/>
  <c r="I520" i="53"/>
  <c r="I518" i="53"/>
  <c r="I516" i="53"/>
  <c r="I514" i="53"/>
  <c r="I467" i="53"/>
  <c r="I465" i="53"/>
  <c r="I463" i="53" s="1"/>
  <c r="I460" i="53"/>
  <c r="I459" i="53" s="1"/>
  <c r="I457" i="53"/>
  <c r="I454" i="53"/>
  <c r="I452" i="53"/>
  <c r="I450" i="53"/>
  <c r="I449" i="53"/>
  <c r="I448" i="53"/>
  <c r="I443" i="53"/>
  <c r="I440" i="53"/>
  <c r="I436" i="53"/>
  <c r="I432" i="53"/>
  <c r="I428" i="53"/>
  <c r="I424" i="53"/>
  <c r="I416" i="53"/>
  <c r="I412" i="53"/>
  <c r="I409" i="53"/>
  <c r="I408" i="53"/>
  <c r="I407" i="53"/>
  <c r="I406" i="53"/>
  <c r="I404" i="53"/>
  <c r="I403" i="53"/>
  <c r="I401" i="53"/>
  <c r="I391" i="53"/>
  <c r="I384" i="53"/>
  <c r="I344" i="53"/>
  <c r="I342" i="53"/>
  <c r="I339" i="53"/>
  <c r="I337" i="53"/>
  <c r="I335" i="53"/>
  <c r="I334" i="53"/>
  <c r="I333" i="53"/>
  <c r="I332" i="53"/>
  <c r="I329" i="53"/>
  <c r="I328" i="53"/>
  <c r="I325" i="53"/>
  <c r="I324" i="53"/>
  <c r="I321" i="53"/>
  <c r="I320" i="53"/>
  <c r="I319" i="53"/>
  <c r="I316" i="53"/>
  <c r="I315" i="53"/>
  <c r="I314" i="53"/>
  <c r="I313" i="53"/>
  <c r="I312" i="53"/>
  <c r="I311" i="53"/>
  <c r="I309" i="53"/>
  <c r="I307" i="53"/>
  <c r="I306" i="53"/>
  <c r="I305" i="53"/>
  <c r="I304" i="53"/>
  <c r="I303" i="53"/>
  <c r="I302" i="53"/>
  <c r="I301" i="53"/>
  <c r="I300" i="53"/>
  <c r="I299" i="53"/>
  <c r="I297" i="53"/>
  <c r="I296" i="53"/>
  <c r="I295" i="53"/>
  <c r="I294" i="53"/>
  <c r="I293" i="53"/>
  <c r="I291" i="53"/>
  <c r="I290" i="53"/>
  <c r="I289" i="53"/>
  <c r="I286" i="53"/>
  <c r="I285" i="53"/>
  <c r="I283" i="53"/>
  <c r="I281" i="53"/>
  <c r="I280" i="53"/>
  <c r="I279" i="53"/>
  <c r="I258" i="53"/>
  <c r="I256" i="53"/>
  <c r="I255" i="53"/>
  <c r="I253" i="53"/>
  <c r="I252" i="53"/>
  <c r="I250" i="53"/>
  <c r="I247" i="53"/>
  <c r="I245" i="53"/>
  <c r="I241" i="53"/>
  <c r="I238" i="53"/>
  <c r="I234" i="53"/>
  <c r="I231" i="53"/>
  <c r="I227" i="53"/>
  <c r="I223" i="53"/>
  <c r="I221" i="53"/>
  <c r="I219" i="53"/>
  <c r="I218" i="53"/>
  <c r="I217" i="53"/>
  <c r="I216" i="53"/>
  <c r="I212" i="53"/>
  <c r="I209" i="53"/>
  <c r="I208" i="53"/>
  <c r="I204" i="53"/>
  <c r="I201" i="53"/>
  <c r="I197" i="53"/>
  <c r="I194" i="53"/>
  <c r="I191" i="53"/>
  <c r="I188" i="53"/>
  <c r="I185" i="53"/>
  <c r="I184" i="53"/>
  <c r="I183" i="53"/>
  <c r="I179" i="53"/>
  <c r="I176" i="53"/>
  <c r="I166" i="53"/>
  <c r="I163" i="53"/>
  <c r="I162" i="53"/>
  <c r="I160" i="53"/>
  <c r="I156" i="53"/>
  <c r="I154" i="53"/>
  <c r="I151" i="53"/>
  <c r="I147" i="53"/>
  <c r="I144" i="53"/>
  <c r="I143" i="53"/>
  <c r="I136" i="53"/>
  <c r="I133" i="53"/>
  <c r="I126" i="53"/>
  <c r="I125" i="53"/>
  <c r="I121" i="53"/>
  <c r="I120" i="53"/>
  <c r="I117" i="53"/>
  <c r="I114" i="53"/>
  <c r="I113" i="53"/>
  <c r="I111" i="53"/>
  <c r="I107" i="53"/>
  <c r="I106" i="53" s="1"/>
  <c r="I105" i="53"/>
  <c r="I104" i="53"/>
  <c r="I100" i="53"/>
  <c r="I98" i="53"/>
  <c r="I97" i="53"/>
  <c r="I94" i="53"/>
  <c r="I93" i="53"/>
  <c r="I90" i="53"/>
  <c r="I89" i="53"/>
  <c r="I88" i="53"/>
  <c r="I87" i="53"/>
  <c r="I85" i="53"/>
  <c r="I81" i="53"/>
  <c r="I78" i="53"/>
  <c r="I76" i="53"/>
  <c r="I75" i="53"/>
  <c r="I74" i="53"/>
  <c r="I72" i="53"/>
  <c r="I62" i="53"/>
  <c r="I61" i="53"/>
  <c r="I60" i="53"/>
  <c r="I59" i="53"/>
  <c r="I58" i="53"/>
  <c r="I54" i="53"/>
  <c r="I53" i="53" s="1"/>
  <c r="I51" i="53"/>
  <c r="I50" i="53"/>
  <c r="I49" i="53"/>
  <c r="I46" i="53"/>
  <c r="I45" i="53"/>
  <c r="I44" i="53"/>
  <c r="I43" i="53"/>
  <c r="I42" i="53"/>
  <c r="I41" i="53"/>
  <c r="I39" i="53"/>
  <c r="I37" i="53"/>
  <c r="I36" i="53"/>
  <c r="I35" i="53"/>
  <c r="I34" i="53"/>
  <c r="I33" i="53"/>
  <c r="I32" i="53"/>
  <c r="I31" i="53"/>
  <c r="I30" i="53"/>
  <c r="I28" i="53"/>
  <c r="I27" i="53"/>
  <c r="I26" i="53"/>
  <c r="I25" i="53"/>
  <c r="I24" i="53"/>
  <c r="I22" i="53"/>
  <c r="I21" i="53"/>
  <c r="I20" i="53"/>
  <c r="I19" i="53"/>
  <c r="I16" i="53"/>
  <c r="I14" i="53"/>
  <c r="I12" i="53"/>
  <c r="I11" i="53"/>
  <c r="I10" i="53"/>
  <c r="K4260" i="53" l="1"/>
  <c r="K1818" i="53"/>
  <c r="K1800" i="53"/>
  <c r="K1799" i="53" s="1"/>
  <c r="V50" i="53"/>
  <c r="W50" i="53" s="1"/>
  <c r="U50" i="53"/>
  <c r="Y50" i="53" s="1"/>
  <c r="V51" i="53"/>
  <c r="W51" i="53" s="1"/>
  <c r="U51" i="53"/>
  <c r="Y51" i="53" s="1"/>
  <c r="V44" i="53"/>
  <c r="W44" i="53" s="1"/>
  <c r="U44" i="53"/>
  <c r="Y44" i="53" s="1"/>
  <c r="I825" i="53"/>
  <c r="Q1800" i="53"/>
  <c r="Q1799" i="53" s="1"/>
  <c r="Q4260" i="53"/>
  <c r="I1800" i="53"/>
  <c r="I1799" i="53" s="1"/>
  <c r="I4260" i="53"/>
  <c r="K825" i="53"/>
  <c r="I1818" i="53"/>
  <c r="Q825" i="53"/>
  <c r="Q1818" i="53"/>
  <c r="M20" i="53"/>
  <c r="L18" i="53"/>
  <c r="M39" i="53"/>
  <c r="L38" i="53"/>
  <c r="M41" i="53"/>
  <c r="L40" i="53"/>
  <c r="M49" i="53"/>
  <c r="L48" i="53"/>
  <c r="L47" i="53" s="1"/>
  <c r="S20" i="53"/>
  <c r="R18" i="53"/>
  <c r="S39" i="53"/>
  <c r="R38" i="53"/>
  <c r="S41" i="53"/>
  <c r="R40" i="53"/>
  <c r="S49" i="53"/>
  <c r="R48" i="53"/>
  <c r="R47" i="53" s="1"/>
  <c r="I446" i="53"/>
  <c r="Q446" i="53"/>
  <c r="K446" i="53"/>
  <c r="Q1726" i="53"/>
  <c r="Q1725" i="53" s="1"/>
  <c r="K1726" i="53"/>
  <c r="K1725" i="53" s="1"/>
  <c r="I1726" i="53"/>
  <c r="I1725" i="53" s="1"/>
  <c r="I1476" i="53"/>
  <c r="K1476" i="53"/>
  <c r="Q1476" i="53"/>
  <c r="Q5004" i="53"/>
  <c r="Q5003" i="53" s="1"/>
  <c r="P5004" i="53"/>
  <c r="P5003" i="53" s="1"/>
  <c r="K5004" i="53"/>
  <c r="K5003" i="53" s="1"/>
  <c r="J5004" i="53"/>
  <c r="J5003" i="53" s="1"/>
  <c r="I5004" i="53"/>
  <c r="I5003" i="53" s="1"/>
  <c r="H5004" i="53"/>
  <c r="H5003" i="53" s="1"/>
  <c r="Q5001" i="53"/>
  <c r="Q5000" i="53" s="1"/>
  <c r="P5001" i="53"/>
  <c r="P5000" i="53" s="1"/>
  <c r="K5001" i="53"/>
  <c r="K5000" i="53" s="1"/>
  <c r="J5001" i="53"/>
  <c r="J5000" i="53" s="1"/>
  <c r="I5001" i="53"/>
  <c r="I5000" i="53" s="1"/>
  <c r="H5001" i="53"/>
  <c r="H5000" i="53" s="1"/>
  <c r="Q4998" i="53"/>
  <c r="Q4997" i="53" s="1"/>
  <c r="P4998" i="53"/>
  <c r="P4997" i="53" s="1"/>
  <c r="K4998" i="53"/>
  <c r="K4997" i="53" s="1"/>
  <c r="J4998" i="53"/>
  <c r="J4997" i="53" s="1"/>
  <c r="I4998" i="53"/>
  <c r="I4997" i="53" s="1"/>
  <c r="H4998" i="53"/>
  <c r="H4997" i="53" s="1"/>
  <c r="Q4994" i="53"/>
  <c r="Q4993" i="53" s="1"/>
  <c r="P4994" i="53"/>
  <c r="P4993" i="53" s="1"/>
  <c r="K4994" i="53"/>
  <c r="K4993" i="53" s="1"/>
  <c r="J4994" i="53"/>
  <c r="J4993" i="53" s="1"/>
  <c r="I4994" i="53"/>
  <c r="I4993" i="53" s="1"/>
  <c r="H4994" i="53"/>
  <c r="H4993" i="53" s="1"/>
  <c r="Q4991" i="53"/>
  <c r="P4991" i="53"/>
  <c r="K4991" i="53"/>
  <c r="J4991" i="53"/>
  <c r="I4991" i="53"/>
  <c r="H4991" i="53"/>
  <c r="Q4989" i="53"/>
  <c r="P4989" i="53"/>
  <c r="K4989" i="53"/>
  <c r="J4989" i="53"/>
  <c r="I4989" i="53"/>
  <c r="H4989" i="53"/>
  <c r="Q4987" i="53"/>
  <c r="P4987" i="53"/>
  <c r="K4987" i="53"/>
  <c r="J4987" i="53"/>
  <c r="I4987" i="53"/>
  <c r="H4987" i="53"/>
  <c r="Q4984" i="53"/>
  <c r="Q4983" i="53" s="1"/>
  <c r="P4984" i="53"/>
  <c r="P4983" i="53" s="1"/>
  <c r="K4984" i="53"/>
  <c r="K4983" i="53" s="1"/>
  <c r="J4984" i="53"/>
  <c r="J4983" i="53" s="1"/>
  <c r="I4984" i="53"/>
  <c r="I4983" i="53" s="1"/>
  <c r="H4984" i="53"/>
  <c r="H4983" i="53" s="1"/>
  <c r="Q4980" i="53"/>
  <c r="Q4979" i="53" s="1"/>
  <c r="P4980" i="53"/>
  <c r="P4979" i="53" s="1"/>
  <c r="K4980" i="53"/>
  <c r="K4979" i="53" s="1"/>
  <c r="J4980" i="53"/>
  <c r="J4979" i="53" s="1"/>
  <c r="I4980" i="53"/>
  <c r="I4979" i="53" s="1"/>
  <c r="H4980" i="53"/>
  <c r="H4979" i="53" s="1"/>
  <c r="Q4973" i="53"/>
  <c r="Q4972" i="53" s="1"/>
  <c r="P4973" i="53"/>
  <c r="P4972" i="53" s="1"/>
  <c r="K4973" i="53"/>
  <c r="K4972" i="53" s="1"/>
  <c r="J4973" i="53"/>
  <c r="J4972" i="53" s="1"/>
  <c r="I4973" i="53"/>
  <c r="I4972" i="53" s="1"/>
  <c r="H4973" i="53"/>
  <c r="H4972" i="53" s="1"/>
  <c r="Q4968" i="53"/>
  <c r="Q4967" i="53" s="1"/>
  <c r="P4968" i="53"/>
  <c r="P4967" i="53" s="1"/>
  <c r="K4968" i="53"/>
  <c r="K4967" i="53" s="1"/>
  <c r="J4968" i="53"/>
  <c r="J4967" i="53" s="1"/>
  <c r="I4968" i="53"/>
  <c r="I4967" i="53" s="1"/>
  <c r="H4968" i="53"/>
  <c r="H4967" i="53" s="1"/>
  <c r="Q4960" i="53"/>
  <c r="P4960" i="53"/>
  <c r="K4960" i="53"/>
  <c r="J4960" i="53"/>
  <c r="I4960" i="53"/>
  <c r="H4960" i="53"/>
  <c r="Q4950" i="53"/>
  <c r="P4950" i="53"/>
  <c r="K4950" i="53"/>
  <c r="J4950" i="53"/>
  <c r="I4950" i="53"/>
  <c r="H4950" i="53"/>
  <c r="Q4945" i="53"/>
  <c r="P4945" i="53"/>
  <c r="K4945" i="53"/>
  <c r="J4945" i="53"/>
  <c r="I4945" i="53"/>
  <c r="H4945" i="53"/>
  <c r="Q4940" i="53"/>
  <c r="P4940" i="53"/>
  <c r="K4940" i="53"/>
  <c r="J4940" i="53"/>
  <c r="I4940" i="53"/>
  <c r="H4940" i="53"/>
  <c r="Q4937" i="53"/>
  <c r="P4937" i="53"/>
  <c r="K4937" i="53"/>
  <c r="J4937" i="53"/>
  <c r="I4937" i="53"/>
  <c r="H4937" i="53"/>
  <c r="Q4935" i="53"/>
  <c r="P4935" i="53"/>
  <c r="K4935" i="53"/>
  <c r="J4935" i="53"/>
  <c r="I4935" i="53"/>
  <c r="H4935" i="53"/>
  <c r="Q4931" i="53"/>
  <c r="P4931" i="53"/>
  <c r="K4931" i="53"/>
  <c r="J4931" i="53"/>
  <c r="I4931" i="53"/>
  <c r="H4931" i="53"/>
  <c r="Q4927" i="53"/>
  <c r="P4927" i="53"/>
  <c r="K4927" i="53"/>
  <c r="J4927" i="53"/>
  <c r="I4927" i="53"/>
  <c r="H4927" i="53"/>
  <c r="Q4923" i="53"/>
  <c r="P4923" i="53"/>
  <c r="K4923" i="53"/>
  <c r="J4923" i="53"/>
  <c r="I4923" i="53"/>
  <c r="H4923" i="53"/>
  <c r="Q4921" i="53"/>
  <c r="P4921" i="53"/>
  <c r="K4921" i="53"/>
  <c r="J4921" i="53"/>
  <c r="I4921" i="53"/>
  <c r="H4921" i="53"/>
  <c r="Q4918" i="53"/>
  <c r="P4918" i="53"/>
  <c r="K4918" i="53"/>
  <c r="J4918" i="53"/>
  <c r="I4918" i="53"/>
  <c r="H4918" i="53"/>
  <c r="Q4916" i="53"/>
  <c r="P4916" i="53"/>
  <c r="K4916" i="53"/>
  <c r="J4916" i="53"/>
  <c r="I4916" i="53"/>
  <c r="H4916" i="53"/>
  <c r="Q4912" i="53"/>
  <c r="P4912" i="53"/>
  <c r="K4912" i="53"/>
  <c r="J4912" i="53"/>
  <c r="I4912" i="53"/>
  <c r="H4912" i="53"/>
  <c r="Q4879" i="53"/>
  <c r="Q4878" i="53" s="1"/>
  <c r="P4879" i="53"/>
  <c r="P4878" i="53" s="1"/>
  <c r="K4879" i="53"/>
  <c r="K4878" i="53" s="1"/>
  <c r="J4879" i="53"/>
  <c r="J4878" i="53" s="1"/>
  <c r="I4879" i="53"/>
  <c r="I4878" i="53" s="1"/>
  <c r="H4879" i="53"/>
  <c r="H4878" i="53" s="1"/>
  <c r="Q4875" i="53"/>
  <c r="Q4874" i="53" s="1"/>
  <c r="P4875" i="53"/>
  <c r="P4874" i="53" s="1"/>
  <c r="K4875" i="53"/>
  <c r="K4874" i="53" s="1"/>
  <c r="J4875" i="53"/>
  <c r="J4874" i="53" s="1"/>
  <c r="I4875" i="53"/>
  <c r="I4874" i="53" s="1"/>
  <c r="H4875" i="53"/>
  <c r="H4874" i="53" s="1"/>
  <c r="Q4872" i="53"/>
  <c r="P4872" i="53"/>
  <c r="K4872" i="53"/>
  <c r="J4872" i="53"/>
  <c r="I4872" i="53"/>
  <c r="H4872" i="53"/>
  <c r="Q4870" i="53"/>
  <c r="P4870" i="53"/>
  <c r="K4870" i="53"/>
  <c r="J4870" i="53"/>
  <c r="I4870" i="53"/>
  <c r="H4870" i="53"/>
  <c r="Q4867" i="53"/>
  <c r="Q4866" i="53" s="1"/>
  <c r="P4867" i="53"/>
  <c r="P4866" i="53" s="1"/>
  <c r="K4867" i="53"/>
  <c r="K4866" i="53" s="1"/>
  <c r="J4867" i="53"/>
  <c r="J4866" i="53" s="1"/>
  <c r="I4867" i="53"/>
  <c r="I4866" i="53" s="1"/>
  <c r="H4867" i="53"/>
  <c r="H4866" i="53" s="1"/>
  <c r="Q4863" i="53"/>
  <c r="Q4862" i="53" s="1"/>
  <c r="P4863" i="53"/>
  <c r="P4862" i="53" s="1"/>
  <c r="K4863" i="53"/>
  <c r="K4862" i="53" s="1"/>
  <c r="J4863" i="53"/>
  <c r="J4862" i="53" s="1"/>
  <c r="I4863" i="53"/>
  <c r="I4862" i="53" s="1"/>
  <c r="H4863" i="53"/>
  <c r="H4862" i="53" s="1"/>
  <c r="Q4860" i="53"/>
  <c r="P4860" i="53"/>
  <c r="K4860" i="53"/>
  <c r="J4860" i="53"/>
  <c r="I4860" i="53"/>
  <c r="H4860" i="53"/>
  <c r="Q4858" i="53"/>
  <c r="P4858" i="53"/>
  <c r="K4858" i="53"/>
  <c r="K4857" i="53" s="1"/>
  <c r="J4858" i="53"/>
  <c r="I4858" i="53"/>
  <c r="H4858" i="53"/>
  <c r="Q4855" i="53"/>
  <c r="Q4854" i="53" s="1"/>
  <c r="P4855" i="53"/>
  <c r="P4854" i="53" s="1"/>
  <c r="K4855" i="53"/>
  <c r="K4854" i="53" s="1"/>
  <c r="J4855" i="53"/>
  <c r="J4854" i="53" s="1"/>
  <c r="I4855" i="53"/>
  <c r="I4854" i="53" s="1"/>
  <c r="H4855" i="53"/>
  <c r="H4854" i="53" s="1"/>
  <c r="Q4851" i="53"/>
  <c r="Q4850" i="53" s="1"/>
  <c r="P4851" i="53"/>
  <c r="P4850" i="53" s="1"/>
  <c r="K4851" i="53"/>
  <c r="K4850" i="53" s="1"/>
  <c r="J4851" i="53"/>
  <c r="J4850" i="53" s="1"/>
  <c r="I4851" i="53"/>
  <c r="I4850" i="53" s="1"/>
  <c r="H4851" i="53"/>
  <c r="H4850" i="53" s="1"/>
  <c r="Q4848" i="53"/>
  <c r="P4848" i="53"/>
  <c r="K4848" i="53"/>
  <c r="J4848" i="53"/>
  <c r="I4848" i="53"/>
  <c r="H4848" i="53"/>
  <c r="Q4846" i="53"/>
  <c r="P4846" i="53"/>
  <c r="K4846" i="53"/>
  <c r="J4846" i="53"/>
  <c r="I4846" i="53"/>
  <c r="H4846" i="53"/>
  <c r="Q4843" i="53"/>
  <c r="Q4842" i="53" s="1"/>
  <c r="P4843" i="53"/>
  <c r="P4842" i="53" s="1"/>
  <c r="K4843" i="53"/>
  <c r="K4842" i="53" s="1"/>
  <c r="J4843" i="53"/>
  <c r="J4842" i="53" s="1"/>
  <c r="I4843" i="53"/>
  <c r="I4842" i="53" s="1"/>
  <c r="H4843" i="53"/>
  <c r="H4842" i="53" s="1"/>
  <c r="Q4839" i="53"/>
  <c r="Q4838" i="53" s="1"/>
  <c r="P4839" i="53"/>
  <c r="P4838" i="53" s="1"/>
  <c r="K4839" i="53"/>
  <c r="K4838" i="53" s="1"/>
  <c r="J4839" i="53"/>
  <c r="J4838" i="53" s="1"/>
  <c r="I4839" i="53"/>
  <c r="I4838" i="53" s="1"/>
  <c r="H4839" i="53"/>
  <c r="H4838" i="53" s="1"/>
  <c r="Q4835" i="53"/>
  <c r="Q4834" i="53" s="1"/>
  <c r="P4835" i="53"/>
  <c r="P4834" i="53" s="1"/>
  <c r="K4835" i="53"/>
  <c r="K4834" i="53" s="1"/>
  <c r="J4835" i="53"/>
  <c r="J4834" i="53" s="1"/>
  <c r="I4835" i="53"/>
  <c r="I4834" i="53" s="1"/>
  <c r="H4835" i="53"/>
  <c r="H4834" i="53" s="1"/>
  <c r="Q4832" i="53"/>
  <c r="Q4831" i="53" s="1"/>
  <c r="P4832" i="53"/>
  <c r="P4831" i="53" s="1"/>
  <c r="K4832" i="53"/>
  <c r="K4831" i="53" s="1"/>
  <c r="J4832" i="53"/>
  <c r="J4831" i="53" s="1"/>
  <c r="I4832" i="53"/>
  <c r="I4831" i="53" s="1"/>
  <c r="H4832" i="53"/>
  <c r="H4831" i="53" s="1"/>
  <c r="Q4824" i="53"/>
  <c r="P4824" i="53"/>
  <c r="K4824" i="53"/>
  <c r="J4824" i="53"/>
  <c r="I4824" i="53"/>
  <c r="H4824" i="53"/>
  <c r="Q4821" i="53"/>
  <c r="Q4820" i="53" s="1"/>
  <c r="P4821" i="53"/>
  <c r="K4821" i="53"/>
  <c r="J4821" i="53"/>
  <c r="I4821" i="53"/>
  <c r="I4820" i="53" s="1"/>
  <c r="H4821" i="53"/>
  <c r="Q4817" i="53"/>
  <c r="Q4816" i="53" s="1"/>
  <c r="P4817" i="53"/>
  <c r="P4816" i="53" s="1"/>
  <c r="K4817" i="53"/>
  <c r="K4816" i="53" s="1"/>
  <c r="J4817" i="53"/>
  <c r="J4816" i="53" s="1"/>
  <c r="I4817" i="53"/>
  <c r="I4816" i="53" s="1"/>
  <c r="H4817" i="53"/>
  <c r="H4816" i="53" s="1"/>
  <c r="Q4805" i="53"/>
  <c r="Q4804" i="53" s="1"/>
  <c r="P4805" i="53"/>
  <c r="P4804" i="53" s="1"/>
  <c r="K4805" i="53"/>
  <c r="K4804" i="53" s="1"/>
  <c r="J4805" i="53"/>
  <c r="J4804" i="53" s="1"/>
  <c r="I4805" i="53"/>
  <c r="I4804" i="53" s="1"/>
  <c r="H4805" i="53"/>
  <c r="H4804" i="53" s="1"/>
  <c r="Q4802" i="53"/>
  <c r="Q4801" i="53" s="1"/>
  <c r="P4802" i="53"/>
  <c r="P4801" i="53" s="1"/>
  <c r="K4802" i="53"/>
  <c r="K4801" i="53" s="1"/>
  <c r="J4802" i="53"/>
  <c r="J4801" i="53" s="1"/>
  <c r="I4802" i="53"/>
  <c r="I4801" i="53" s="1"/>
  <c r="H4802" i="53"/>
  <c r="H4801" i="53" s="1"/>
  <c r="Q4798" i="53"/>
  <c r="Q4797" i="53" s="1"/>
  <c r="Q4796" i="53" s="1"/>
  <c r="P4798" i="53"/>
  <c r="P4797" i="53" s="1"/>
  <c r="P4796" i="53" s="1"/>
  <c r="K4798" i="53"/>
  <c r="K4797" i="53" s="1"/>
  <c r="K4796" i="53" s="1"/>
  <c r="J4798" i="53"/>
  <c r="J4797" i="53" s="1"/>
  <c r="J4796" i="53" s="1"/>
  <c r="I4798" i="53"/>
  <c r="I4797" i="53" s="1"/>
  <c r="I4796" i="53" s="1"/>
  <c r="H4798" i="53"/>
  <c r="H4797" i="53" s="1"/>
  <c r="H4796" i="53" s="1"/>
  <c r="Q4791" i="53"/>
  <c r="P4791" i="53"/>
  <c r="K4791" i="53"/>
  <c r="K4786" i="53" s="1"/>
  <c r="J4791" i="53"/>
  <c r="I4791" i="53"/>
  <c r="H4791" i="53"/>
  <c r="Q4784" i="53"/>
  <c r="Q4783" i="53" s="1"/>
  <c r="P4784" i="53"/>
  <c r="P4783" i="53" s="1"/>
  <c r="K4784" i="53"/>
  <c r="K4783" i="53" s="1"/>
  <c r="J4784" i="53"/>
  <c r="J4783" i="53" s="1"/>
  <c r="I4784" i="53"/>
  <c r="I4783" i="53" s="1"/>
  <c r="H4784" i="53"/>
  <c r="H4783" i="53" s="1"/>
  <c r="Q4779" i="53"/>
  <c r="P4779" i="53"/>
  <c r="K4779" i="53"/>
  <c r="J4779" i="53"/>
  <c r="I4779" i="53"/>
  <c r="H4779" i="53"/>
  <c r="Q4772" i="53"/>
  <c r="P4772" i="53"/>
  <c r="K4772" i="53"/>
  <c r="J4772" i="53"/>
  <c r="I4772" i="53"/>
  <c r="H4772" i="53"/>
  <c r="Q4752" i="53"/>
  <c r="P4752" i="53"/>
  <c r="K4752" i="53"/>
  <c r="J4752" i="53"/>
  <c r="I4752" i="53"/>
  <c r="H4752" i="53"/>
  <c r="Q4749" i="53"/>
  <c r="P4749" i="53"/>
  <c r="K4749" i="53"/>
  <c r="J4749" i="53"/>
  <c r="I4749" i="53"/>
  <c r="H4749" i="53"/>
  <c r="Q4747" i="53"/>
  <c r="P4747" i="53"/>
  <c r="K4747" i="53"/>
  <c r="J4747" i="53"/>
  <c r="I4747" i="53"/>
  <c r="H4747" i="53"/>
  <c r="Q4739" i="53"/>
  <c r="P4739" i="53"/>
  <c r="K4739" i="53"/>
  <c r="J4739" i="53"/>
  <c r="I4739" i="53"/>
  <c r="H4739" i="53"/>
  <c r="Q4737" i="53"/>
  <c r="P4737" i="53"/>
  <c r="K4737" i="53"/>
  <c r="J4737" i="53"/>
  <c r="I4737" i="53"/>
  <c r="H4737" i="53"/>
  <c r="Q4735" i="53"/>
  <c r="P4735" i="53"/>
  <c r="K4735" i="53"/>
  <c r="J4735" i="53"/>
  <c r="I4735" i="53"/>
  <c r="H4735" i="53"/>
  <c r="Q4732" i="53"/>
  <c r="P4732" i="53"/>
  <c r="K4732" i="53"/>
  <c r="J4732" i="53"/>
  <c r="I4732" i="53"/>
  <c r="H4732" i="53"/>
  <c r="Q4670" i="53"/>
  <c r="Q4669" i="53" s="1"/>
  <c r="P4670" i="53"/>
  <c r="P4669" i="53" s="1"/>
  <c r="K4670" i="53"/>
  <c r="K4669" i="53" s="1"/>
  <c r="J4670" i="53"/>
  <c r="J4669" i="53" s="1"/>
  <c r="I4670" i="53"/>
  <c r="I4669" i="53" s="1"/>
  <c r="H4670" i="53"/>
  <c r="H4669" i="53" s="1"/>
  <c r="Q4667" i="53"/>
  <c r="P4667" i="53"/>
  <c r="K4667" i="53"/>
  <c r="J4667" i="53"/>
  <c r="I4667" i="53"/>
  <c r="H4667" i="53"/>
  <c r="Q4662" i="53"/>
  <c r="P4662" i="53"/>
  <c r="K4662" i="53"/>
  <c r="K4661" i="53" s="1"/>
  <c r="J4662" i="53"/>
  <c r="I4662" i="53"/>
  <c r="H4662" i="53"/>
  <c r="Q4659" i="53"/>
  <c r="P4659" i="53"/>
  <c r="K4659" i="53"/>
  <c r="J4659" i="53"/>
  <c r="I4659" i="53"/>
  <c r="H4659" i="53"/>
  <c r="Q4657" i="53"/>
  <c r="P4657" i="53"/>
  <c r="K4657" i="53"/>
  <c r="J4657" i="53"/>
  <c r="I4657" i="53"/>
  <c r="H4657" i="53"/>
  <c r="Q4654" i="53"/>
  <c r="Q4653" i="53" s="1"/>
  <c r="P4654" i="53"/>
  <c r="P4653" i="53" s="1"/>
  <c r="K4654" i="53"/>
  <c r="K4653" i="53" s="1"/>
  <c r="J4654" i="53"/>
  <c r="J4653" i="53" s="1"/>
  <c r="I4654" i="53"/>
  <c r="I4653" i="53" s="1"/>
  <c r="H4654" i="53"/>
  <c r="H4653" i="53" s="1"/>
  <c r="Q4651" i="53"/>
  <c r="P4651" i="53"/>
  <c r="K4651" i="53"/>
  <c r="J4651" i="53"/>
  <c r="I4651" i="53"/>
  <c r="H4651" i="53"/>
  <c r="Q4646" i="53"/>
  <c r="P4646" i="53"/>
  <c r="K4646" i="53"/>
  <c r="J4646" i="53"/>
  <c r="I4646" i="53"/>
  <c r="I4645" i="53" s="1"/>
  <c r="H4646" i="53"/>
  <c r="Q4643" i="53"/>
  <c r="P4643" i="53"/>
  <c r="K4643" i="53"/>
  <c r="J4643" i="53"/>
  <c r="I4643" i="53"/>
  <c r="H4643" i="53"/>
  <c r="Q4641" i="53"/>
  <c r="Q4640" i="53" s="1"/>
  <c r="P4641" i="53"/>
  <c r="K4641" i="53"/>
  <c r="J4641" i="53"/>
  <c r="I4641" i="53"/>
  <c r="H4641" i="53"/>
  <c r="Q4638" i="53"/>
  <c r="Q4637" i="53" s="1"/>
  <c r="P4638" i="53"/>
  <c r="P4637" i="53" s="1"/>
  <c r="K4638" i="53"/>
  <c r="K4637" i="53" s="1"/>
  <c r="J4638" i="53"/>
  <c r="J4637" i="53" s="1"/>
  <c r="I4638" i="53"/>
  <c r="I4637" i="53" s="1"/>
  <c r="H4638" i="53"/>
  <c r="H4637" i="53" s="1"/>
  <c r="Q4635" i="53"/>
  <c r="P4635" i="53"/>
  <c r="K4635" i="53"/>
  <c r="J4635" i="53"/>
  <c r="I4635" i="53"/>
  <c r="H4635" i="53"/>
  <c r="Q4630" i="53"/>
  <c r="P4630" i="53"/>
  <c r="K4630" i="53"/>
  <c r="J4630" i="53"/>
  <c r="I4630" i="53"/>
  <c r="H4630" i="53"/>
  <c r="Q4625" i="53"/>
  <c r="P4625" i="53"/>
  <c r="K4625" i="53"/>
  <c r="K4624" i="53" s="1"/>
  <c r="J4625" i="53"/>
  <c r="I4625" i="53"/>
  <c r="H4625" i="53"/>
  <c r="Q4621" i="53"/>
  <c r="Q4620" i="53" s="1"/>
  <c r="P4621" i="53"/>
  <c r="P4620" i="53" s="1"/>
  <c r="K4621" i="53"/>
  <c r="K4620" i="53" s="1"/>
  <c r="J4621" i="53"/>
  <c r="J4620" i="53" s="1"/>
  <c r="I4621" i="53"/>
  <c r="I4620" i="53" s="1"/>
  <c r="H4621" i="53"/>
  <c r="H4620" i="53" s="1"/>
  <c r="Q4618" i="53"/>
  <c r="P4618" i="53"/>
  <c r="K4618" i="53"/>
  <c r="J4618" i="53"/>
  <c r="I4618" i="53"/>
  <c r="H4618" i="53"/>
  <c r="Q4614" i="53"/>
  <c r="P4614" i="53"/>
  <c r="K4614" i="53"/>
  <c r="J4614" i="53"/>
  <c r="I4614" i="53"/>
  <c r="H4614" i="53"/>
  <c r="Q4612" i="53"/>
  <c r="P4612" i="53"/>
  <c r="K4612" i="53"/>
  <c r="J4612" i="53"/>
  <c r="I4612" i="53"/>
  <c r="H4612" i="53"/>
  <c r="Q4609" i="53"/>
  <c r="P4609" i="53"/>
  <c r="K4609" i="53"/>
  <c r="J4609" i="53"/>
  <c r="I4609" i="53"/>
  <c r="H4609" i="53"/>
  <c r="Q4607" i="53"/>
  <c r="P4607" i="53"/>
  <c r="K4607" i="53"/>
  <c r="J4607" i="53"/>
  <c r="I4607" i="53"/>
  <c r="H4607" i="53"/>
  <c r="Q4604" i="53"/>
  <c r="Q4603" i="53" s="1"/>
  <c r="P4604" i="53"/>
  <c r="P4603" i="53" s="1"/>
  <c r="K4604" i="53"/>
  <c r="K4603" i="53" s="1"/>
  <c r="J4604" i="53"/>
  <c r="J4603" i="53" s="1"/>
  <c r="I4604" i="53"/>
  <c r="I4603" i="53" s="1"/>
  <c r="H4604" i="53"/>
  <c r="H4603" i="53" s="1"/>
  <c r="Q4601" i="53"/>
  <c r="P4601" i="53"/>
  <c r="K4601" i="53"/>
  <c r="J4601" i="53"/>
  <c r="I4601" i="53"/>
  <c r="H4601" i="53"/>
  <c r="Q4597" i="53"/>
  <c r="P4597" i="53"/>
  <c r="K4597" i="53"/>
  <c r="J4597" i="53"/>
  <c r="I4597" i="53"/>
  <c r="H4597" i="53"/>
  <c r="Q4595" i="53"/>
  <c r="P4595" i="53"/>
  <c r="K4595" i="53"/>
  <c r="J4595" i="53"/>
  <c r="I4595" i="53"/>
  <c r="H4595" i="53"/>
  <c r="Q4592" i="53"/>
  <c r="P4592" i="53"/>
  <c r="K4592" i="53"/>
  <c r="J4592" i="53"/>
  <c r="I4592" i="53"/>
  <c r="H4592" i="53"/>
  <c r="Q4590" i="53"/>
  <c r="P4590" i="53"/>
  <c r="K4590" i="53"/>
  <c r="J4590" i="53"/>
  <c r="I4590" i="53"/>
  <c r="H4590" i="53"/>
  <c r="Q4587" i="53"/>
  <c r="Q4586" i="53" s="1"/>
  <c r="P4587" i="53"/>
  <c r="P4586" i="53" s="1"/>
  <c r="K4587" i="53"/>
  <c r="K4586" i="53" s="1"/>
  <c r="J4587" i="53"/>
  <c r="J4586" i="53" s="1"/>
  <c r="I4587" i="53"/>
  <c r="I4586" i="53" s="1"/>
  <c r="H4587" i="53"/>
  <c r="H4586" i="53" s="1"/>
  <c r="Q4584" i="53"/>
  <c r="P4584" i="53"/>
  <c r="K4584" i="53"/>
  <c r="J4584" i="53"/>
  <c r="I4584" i="53"/>
  <c r="H4584" i="53"/>
  <c r="Q4580" i="53"/>
  <c r="P4580" i="53"/>
  <c r="K4580" i="53"/>
  <c r="J4580" i="53"/>
  <c r="I4580" i="53"/>
  <c r="H4580" i="53"/>
  <c r="Q4578" i="53"/>
  <c r="P4578" i="53"/>
  <c r="K4578" i="53"/>
  <c r="J4578" i="53"/>
  <c r="I4578" i="53"/>
  <c r="H4578" i="53"/>
  <c r="Q4575" i="53"/>
  <c r="P4575" i="53"/>
  <c r="K4575" i="53"/>
  <c r="J4575" i="53"/>
  <c r="I4575" i="53"/>
  <c r="H4575" i="53"/>
  <c r="Q4573" i="53"/>
  <c r="P4573" i="53"/>
  <c r="K4573" i="53"/>
  <c r="J4573" i="53"/>
  <c r="J4572" i="53" s="1"/>
  <c r="I4573" i="53"/>
  <c r="H4573" i="53"/>
  <c r="Q4569" i="53"/>
  <c r="P4569" i="53"/>
  <c r="K4569" i="53"/>
  <c r="J4569" i="53"/>
  <c r="I4569" i="53"/>
  <c r="H4569" i="53"/>
  <c r="Q4567" i="53"/>
  <c r="P4567" i="53"/>
  <c r="K4567" i="53"/>
  <c r="J4567" i="53"/>
  <c r="I4567" i="53"/>
  <c r="H4567" i="53"/>
  <c r="Q4564" i="53"/>
  <c r="P4564" i="53"/>
  <c r="K4564" i="53"/>
  <c r="J4564" i="53"/>
  <c r="I4564" i="53"/>
  <c r="H4564" i="53"/>
  <c r="Q4562" i="53"/>
  <c r="P4562" i="53"/>
  <c r="K4562" i="53"/>
  <c r="J4562" i="53"/>
  <c r="I4562" i="53"/>
  <c r="H4562" i="53"/>
  <c r="Q4558" i="53"/>
  <c r="Q4557" i="53" s="1"/>
  <c r="P4558" i="53"/>
  <c r="P4557" i="53" s="1"/>
  <c r="K4558" i="53"/>
  <c r="K4557" i="53" s="1"/>
  <c r="J4558" i="53"/>
  <c r="J4557" i="53" s="1"/>
  <c r="I4558" i="53"/>
  <c r="I4557" i="53" s="1"/>
  <c r="H4558" i="53"/>
  <c r="H4557" i="53" s="1"/>
  <c r="Q4554" i="53"/>
  <c r="Q4553" i="53" s="1"/>
  <c r="P4554" i="53"/>
  <c r="P4553" i="53" s="1"/>
  <c r="K4554" i="53"/>
  <c r="K4553" i="53" s="1"/>
  <c r="J4554" i="53"/>
  <c r="J4553" i="53" s="1"/>
  <c r="I4554" i="53"/>
  <c r="I4553" i="53" s="1"/>
  <c r="H4554" i="53"/>
  <c r="H4553" i="53" s="1"/>
  <c r="Q4551" i="53"/>
  <c r="Q4550" i="53" s="1"/>
  <c r="P4551" i="53"/>
  <c r="P4550" i="53" s="1"/>
  <c r="K4551" i="53"/>
  <c r="K4550" i="53" s="1"/>
  <c r="J4551" i="53"/>
  <c r="J4550" i="53" s="1"/>
  <c r="I4551" i="53"/>
  <c r="I4550" i="53" s="1"/>
  <c r="H4551" i="53"/>
  <c r="H4550" i="53" s="1"/>
  <c r="Q4547" i="53"/>
  <c r="Q4546" i="53" s="1"/>
  <c r="P4547" i="53"/>
  <c r="P4546" i="53" s="1"/>
  <c r="K4547" i="53"/>
  <c r="K4546" i="53" s="1"/>
  <c r="J4547" i="53"/>
  <c r="J4546" i="53" s="1"/>
  <c r="I4547" i="53"/>
  <c r="I4546" i="53" s="1"/>
  <c r="H4547" i="53"/>
  <c r="H4546" i="53" s="1"/>
  <c r="Q4543" i="53"/>
  <c r="Q4542" i="53" s="1"/>
  <c r="P4543" i="53"/>
  <c r="P4542" i="53" s="1"/>
  <c r="K4543" i="53"/>
  <c r="K4542" i="53" s="1"/>
  <c r="J4543" i="53"/>
  <c r="J4542" i="53" s="1"/>
  <c r="I4543" i="53"/>
  <c r="I4542" i="53" s="1"/>
  <c r="H4543" i="53"/>
  <c r="H4542" i="53" s="1"/>
  <c r="Q4540" i="53"/>
  <c r="P4540" i="53"/>
  <c r="K4540" i="53"/>
  <c r="J4540" i="53"/>
  <c r="I4540" i="53"/>
  <c r="H4540" i="53"/>
  <c r="Q4538" i="53"/>
  <c r="P4538" i="53"/>
  <c r="K4538" i="53"/>
  <c r="J4538" i="53"/>
  <c r="I4538" i="53"/>
  <c r="H4538" i="53"/>
  <c r="Q4534" i="53"/>
  <c r="P4534" i="53"/>
  <c r="K4534" i="53"/>
  <c r="J4534" i="53"/>
  <c r="I4534" i="53"/>
  <c r="H4534" i="53"/>
  <c r="Q4531" i="53"/>
  <c r="Q4530" i="53" s="1"/>
  <c r="P4531" i="53"/>
  <c r="P4530" i="53" s="1"/>
  <c r="K4531" i="53"/>
  <c r="K4530" i="53" s="1"/>
  <c r="J4531" i="53"/>
  <c r="J4530" i="53" s="1"/>
  <c r="I4531" i="53"/>
  <c r="I4530" i="53" s="1"/>
  <c r="H4531" i="53"/>
  <c r="H4530" i="53" s="1"/>
  <c r="Q4528" i="53"/>
  <c r="Q4527" i="53" s="1"/>
  <c r="P4528" i="53"/>
  <c r="P4527" i="53" s="1"/>
  <c r="K4528" i="53"/>
  <c r="K4527" i="53" s="1"/>
  <c r="J4528" i="53"/>
  <c r="J4527" i="53" s="1"/>
  <c r="I4528" i="53"/>
  <c r="I4527" i="53" s="1"/>
  <c r="H4528" i="53"/>
  <c r="H4527" i="53" s="1"/>
  <c r="Q4523" i="53"/>
  <c r="Q4522" i="53" s="1"/>
  <c r="P4523" i="53"/>
  <c r="P4522" i="53" s="1"/>
  <c r="K4523" i="53"/>
  <c r="K4522" i="53" s="1"/>
  <c r="J4523" i="53"/>
  <c r="J4522" i="53" s="1"/>
  <c r="I4523" i="53"/>
  <c r="I4522" i="53" s="1"/>
  <c r="H4523" i="53"/>
  <c r="H4522" i="53" s="1"/>
  <c r="Q4514" i="53"/>
  <c r="P4514" i="53"/>
  <c r="K4514" i="53"/>
  <c r="J4514" i="53"/>
  <c r="I4514" i="53"/>
  <c r="H4514" i="53"/>
  <c r="Q4504" i="53"/>
  <c r="P4504" i="53"/>
  <c r="K4504" i="53"/>
  <c r="J4504" i="53"/>
  <c r="I4504" i="53"/>
  <c r="H4504" i="53"/>
  <c r="Q4497" i="53"/>
  <c r="P4497" i="53"/>
  <c r="K4497" i="53"/>
  <c r="J4497" i="53"/>
  <c r="I4497" i="53"/>
  <c r="H4497" i="53"/>
  <c r="Q4492" i="53"/>
  <c r="P4492" i="53"/>
  <c r="K4492" i="53"/>
  <c r="J4492" i="53"/>
  <c r="I4492" i="53"/>
  <c r="H4492" i="53"/>
  <c r="Q4489" i="53"/>
  <c r="P4489" i="53"/>
  <c r="K4489" i="53"/>
  <c r="J4489" i="53"/>
  <c r="I4489" i="53"/>
  <c r="H4489" i="53"/>
  <c r="Q4487" i="53"/>
  <c r="P4487" i="53"/>
  <c r="K4487" i="53"/>
  <c r="J4487" i="53"/>
  <c r="I4487" i="53"/>
  <c r="H4487" i="53"/>
  <c r="Q4484" i="53"/>
  <c r="P4484" i="53"/>
  <c r="K4484" i="53"/>
  <c r="J4484" i="53"/>
  <c r="I4484" i="53"/>
  <c r="H4484" i="53"/>
  <c r="Q4481" i="53"/>
  <c r="Q4480" i="53" s="1"/>
  <c r="P4481" i="53"/>
  <c r="P4480" i="53" s="1"/>
  <c r="K4481" i="53"/>
  <c r="K4480" i="53" s="1"/>
  <c r="J4481" i="53"/>
  <c r="J4480" i="53" s="1"/>
  <c r="I4481" i="53"/>
  <c r="I4480" i="53" s="1"/>
  <c r="H4481" i="53"/>
  <c r="H4480" i="53" s="1"/>
  <c r="Q4478" i="53"/>
  <c r="Q4477" i="53" s="1"/>
  <c r="P4478" i="53"/>
  <c r="P4477" i="53" s="1"/>
  <c r="K4478" i="53"/>
  <c r="K4477" i="53" s="1"/>
  <c r="J4478" i="53"/>
  <c r="J4477" i="53" s="1"/>
  <c r="I4478" i="53"/>
  <c r="I4477" i="53" s="1"/>
  <c r="H4478" i="53"/>
  <c r="H4477" i="53" s="1"/>
  <c r="Q4475" i="53"/>
  <c r="P4475" i="53"/>
  <c r="K4475" i="53"/>
  <c r="J4475" i="53"/>
  <c r="I4475" i="53"/>
  <c r="H4475" i="53"/>
  <c r="Q4473" i="53"/>
  <c r="P4473" i="53"/>
  <c r="K4473" i="53"/>
  <c r="J4473" i="53"/>
  <c r="I4473" i="53"/>
  <c r="H4473" i="53"/>
  <c r="Q4470" i="53"/>
  <c r="P4470" i="53"/>
  <c r="K4470" i="53"/>
  <c r="J4470" i="53"/>
  <c r="I4470" i="53"/>
  <c r="H4470" i="53"/>
  <c r="Q4406" i="53"/>
  <c r="Q4405" i="53" s="1"/>
  <c r="P4406" i="53"/>
  <c r="P4405" i="53" s="1"/>
  <c r="K4406" i="53"/>
  <c r="K4405" i="53" s="1"/>
  <c r="J4406" i="53"/>
  <c r="J4405" i="53" s="1"/>
  <c r="I4406" i="53"/>
  <c r="I4405" i="53" s="1"/>
  <c r="H4406" i="53"/>
  <c r="H4405" i="53" s="1"/>
  <c r="Q4402" i="53"/>
  <c r="P4402" i="53"/>
  <c r="K4402" i="53"/>
  <c r="J4402" i="53"/>
  <c r="I4402" i="53"/>
  <c r="H4402" i="53"/>
  <c r="Q4400" i="53"/>
  <c r="Q4399" i="53" s="1"/>
  <c r="P4400" i="53"/>
  <c r="K4400" i="53"/>
  <c r="J4400" i="53"/>
  <c r="I4400" i="53"/>
  <c r="H4400" i="53"/>
  <c r="Q4397" i="53"/>
  <c r="P4397" i="53"/>
  <c r="K4397" i="53"/>
  <c r="J4397" i="53"/>
  <c r="I4397" i="53"/>
  <c r="H4397" i="53"/>
  <c r="Q4395" i="53"/>
  <c r="Q4394" i="53" s="1"/>
  <c r="P4395" i="53"/>
  <c r="K4395" i="53"/>
  <c r="J4395" i="53"/>
  <c r="I4395" i="53"/>
  <c r="H4395" i="53"/>
  <c r="H4394" i="53" s="1"/>
  <c r="Q4392" i="53"/>
  <c r="Q4391" i="53" s="1"/>
  <c r="P4392" i="53"/>
  <c r="P4391" i="53" s="1"/>
  <c r="K4392" i="53"/>
  <c r="K4391" i="53" s="1"/>
  <c r="J4392" i="53"/>
  <c r="J4391" i="53" s="1"/>
  <c r="I4392" i="53"/>
  <c r="I4391" i="53" s="1"/>
  <c r="H4392" i="53"/>
  <c r="H4391" i="53" s="1"/>
  <c r="Q4388" i="53"/>
  <c r="P4388" i="53"/>
  <c r="K4388" i="53"/>
  <c r="J4388" i="53"/>
  <c r="I4388" i="53"/>
  <c r="H4388" i="53"/>
  <c r="Q4386" i="53"/>
  <c r="P4386" i="53"/>
  <c r="K4386" i="53"/>
  <c r="J4386" i="53"/>
  <c r="J4385" i="53" s="1"/>
  <c r="I4386" i="53"/>
  <c r="H4386" i="53"/>
  <c r="Q4383" i="53"/>
  <c r="P4383" i="53"/>
  <c r="K4383" i="53"/>
  <c r="J4383" i="53"/>
  <c r="I4383" i="53"/>
  <c r="H4383" i="53"/>
  <c r="Q4381" i="53"/>
  <c r="P4381" i="53"/>
  <c r="K4381" i="53"/>
  <c r="K4380" i="53" s="1"/>
  <c r="J4381" i="53"/>
  <c r="I4381" i="53"/>
  <c r="H4381" i="53"/>
  <c r="Q4378" i="53"/>
  <c r="Q4377" i="53" s="1"/>
  <c r="P4378" i="53"/>
  <c r="P4377" i="53" s="1"/>
  <c r="K4378" i="53"/>
  <c r="K4377" i="53" s="1"/>
  <c r="J4378" i="53"/>
  <c r="J4377" i="53" s="1"/>
  <c r="I4378" i="53"/>
  <c r="I4377" i="53" s="1"/>
  <c r="H4378" i="53"/>
  <c r="H4377" i="53" s="1"/>
  <c r="Q4375" i="53"/>
  <c r="Q4374" i="53" s="1"/>
  <c r="P4375" i="53"/>
  <c r="P4374" i="53" s="1"/>
  <c r="K4375" i="53"/>
  <c r="K4374" i="53" s="1"/>
  <c r="J4375" i="53"/>
  <c r="J4374" i="53" s="1"/>
  <c r="I4375" i="53"/>
  <c r="I4374" i="53" s="1"/>
  <c r="H4375" i="53"/>
  <c r="H4374" i="53" s="1"/>
  <c r="Q4371" i="53"/>
  <c r="Q4370" i="53" s="1"/>
  <c r="P4371" i="53"/>
  <c r="P4370" i="53" s="1"/>
  <c r="K4371" i="53"/>
  <c r="K4370" i="53" s="1"/>
  <c r="J4371" i="53"/>
  <c r="J4370" i="53" s="1"/>
  <c r="I4371" i="53"/>
  <c r="I4370" i="53" s="1"/>
  <c r="H4371" i="53"/>
  <c r="H4370" i="53" s="1"/>
  <c r="Q4367" i="53"/>
  <c r="P4367" i="53"/>
  <c r="K4367" i="53"/>
  <c r="J4367" i="53"/>
  <c r="I4367" i="53"/>
  <c r="H4367" i="53"/>
  <c r="Q4365" i="53"/>
  <c r="Q4364" i="53" s="1"/>
  <c r="P4365" i="53"/>
  <c r="K4365" i="53"/>
  <c r="J4365" i="53"/>
  <c r="I4365" i="53"/>
  <c r="H4365" i="53"/>
  <c r="Q4362" i="53"/>
  <c r="P4362" i="53"/>
  <c r="K4362" i="53"/>
  <c r="J4362" i="53"/>
  <c r="I4362" i="53"/>
  <c r="H4362" i="53"/>
  <c r="Q4360" i="53"/>
  <c r="Q4359" i="53" s="1"/>
  <c r="P4360" i="53"/>
  <c r="K4360" i="53"/>
  <c r="J4360" i="53"/>
  <c r="I4360" i="53"/>
  <c r="H4360" i="53"/>
  <c r="H4359" i="53" s="1"/>
  <c r="Q4357" i="53"/>
  <c r="Q4356" i="53" s="1"/>
  <c r="P4357" i="53"/>
  <c r="P4356" i="53" s="1"/>
  <c r="K4357" i="53"/>
  <c r="K4356" i="53" s="1"/>
  <c r="J4357" i="53"/>
  <c r="J4356" i="53" s="1"/>
  <c r="I4357" i="53"/>
  <c r="I4356" i="53" s="1"/>
  <c r="H4357" i="53"/>
  <c r="H4356" i="53" s="1"/>
  <c r="Q4353" i="53"/>
  <c r="P4353" i="53"/>
  <c r="K4353" i="53"/>
  <c r="J4353" i="53"/>
  <c r="I4353" i="53"/>
  <c r="H4353" i="53"/>
  <c r="Q4351" i="53"/>
  <c r="P4351" i="53"/>
  <c r="K4351" i="53"/>
  <c r="J4351" i="53"/>
  <c r="I4351" i="53"/>
  <c r="H4351" i="53"/>
  <c r="Q4348" i="53"/>
  <c r="P4348" i="53"/>
  <c r="K4348" i="53"/>
  <c r="J4348" i="53"/>
  <c r="I4348" i="53"/>
  <c r="H4348" i="53"/>
  <c r="Q4346" i="53"/>
  <c r="P4346" i="53"/>
  <c r="K4346" i="53"/>
  <c r="J4346" i="53"/>
  <c r="I4346" i="53"/>
  <c r="H4346" i="53"/>
  <c r="Q4343" i="53"/>
  <c r="Q4342" i="53" s="1"/>
  <c r="P4343" i="53"/>
  <c r="P4342" i="53" s="1"/>
  <c r="K4343" i="53"/>
  <c r="K4342" i="53" s="1"/>
  <c r="J4343" i="53"/>
  <c r="J4342" i="53" s="1"/>
  <c r="I4343" i="53"/>
  <c r="I4342" i="53" s="1"/>
  <c r="H4343" i="53"/>
  <c r="H4342" i="53" s="1"/>
  <c r="Q4340" i="53"/>
  <c r="Q4339" i="53" s="1"/>
  <c r="P4340" i="53"/>
  <c r="P4339" i="53" s="1"/>
  <c r="K4340" i="53"/>
  <c r="K4339" i="53" s="1"/>
  <c r="J4340" i="53"/>
  <c r="J4339" i="53" s="1"/>
  <c r="I4340" i="53"/>
  <c r="I4339" i="53" s="1"/>
  <c r="H4340" i="53"/>
  <c r="H4339" i="53" s="1"/>
  <c r="Q4336" i="53"/>
  <c r="Q4335" i="53" s="1"/>
  <c r="P4336" i="53"/>
  <c r="P4335" i="53" s="1"/>
  <c r="K4336" i="53"/>
  <c r="K4335" i="53" s="1"/>
  <c r="J4336" i="53"/>
  <c r="J4335" i="53" s="1"/>
  <c r="I4336" i="53"/>
  <c r="I4335" i="53" s="1"/>
  <c r="H4336" i="53"/>
  <c r="H4335" i="53" s="1"/>
  <c r="Q4333" i="53"/>
  <c r="Q4332" i="53" s="1"/>
  <c r="P4333" i="53"/>
  <c r="P4332" i="53" s="1"/>
  <c r="K4333" i="53"/>
  <c r="K4332" i="53" s="1"/>
  <c r="J4333" i="53"/>
  <c r="J4332" i="53" s="1"/>
  <c r="I4333" i="53"/>
  <c r="I4332" i="53" s="1"/>
  <c r="H4333" i="53"/>
  <c r="H4332" i="53" s="1"/>
  <c r="Q4327" i="53"/>
  <c r="Q4326" i="53" s="1"/>
  <c r="P4327" i="53"/>
  <c r="P4326" i="53" s="1"/>
  <c r="K4327" i="53"/>
  <c r="K4326" i="53" s="1"/>
  <c r="J4327" i="53"/>
  <c r="J4326" i="53" s="1"/>
  <c r="I4327" i="53"/>
  <c r="I4326" i="53" s="1"/>
  <c r="H4327" i="53"/>
  <c r="H4326" i="53" s="1"/>
  <c r="Q4324" i="53"/>
  <c r="Q4323" i="53" s="1"/>
  <c r="P4324" i="53"/>
  <c r="P4323" i="53" s="1"/>
  <c r="K4324" i="53"/>
  <c r="K4323" i="53" s="1"/>
  <c r="J4324" i="53"/>
  <c r="J4323" i="53" s="1"/>
  <c r="I4324" i="53"/>
  <c r="I4323" i="53" s="1"/>
  <c r="H4324" i="53"/>
  <c r="H4323" i="53" s="1"/>
  <c r="Q4320" i="53"/>
  <c r="Q4319" i="53" s="1"/>
  <c r="P4320" i="53"/>
  <c r="P4319" i="53" s="1"/>
  <c r="K4320" i="53"/>
  <c r="K4319" i="53" s="1"/>
  <c r="J4320" i="53"/>
  <c r="J4319" i="53" s="1"/>
  <c r="I4320" i="53"/>
  <c r="I4319" i="53" s="1"/>
  <c r="H4320" i="53"/>
  <c r="H4319" i="53" s="1"/>
  <c r="Q4314" i="53"/>
  <c r="Q4313" i="53" s="1"/>
  <c r="P4314" i="53"/>
  <c r="P4313" i="53" s="1"/>
  <c r="K4314" i="53"/>
  <c r="K4313" i="53" s="1"/>
  <c r="J4314" i="53"/>
  <c r="J4313" i="53" s="1"/>
  <c r="I4314" i="53"/>
  <c r="I4313" i="53" s="1"/>
  <c r="H4314" i="53"/>
  <c r="H4313" i="53" s="1"/>
  <c r="Q4308" i="53"/>
  <c r="P4308" i="53"/>
  <c r="K4308" i="53"/>
  <c r="J4308" i="53"/>
  <c r="I4308" i="53"/>
  <c r="H4308" i="53"/>
  <c r="Q4306" i="53"/>
  <c r="P4306" i="53"/>
  <c r="K4306" i="53"/>
  <c r="K4305" i="53" s="1"/>
  <c r="J4306" i="53"/>
  <c r="J4305" i="53" s="1"/>
  <c r="I4306" i="53"/>
  <c r="H4306" i="53"/>
  <c r="Q4292" i="53"/>
  <c r="P4292" i="53"/>
  <c r="K4292" i="53"/>
  <c r="J4292" i="53"/>
  <c r="I4292" i="53"/>
  <c r="H4292" i="53"/>
  <c r="Q4283" i="53"/>
  <c r="P4283" i="53"/>
  <c r="K4283" i="53"/>
  <c r="J4283" i="53"/>
  <c r="I4283" i="53"/>
  <c r="H4283" i="53"/>
  <c r="Q4280" i="53"/>
  <c r="P4280" i="53"/>
  <c r="K4280" i="53"/>
  <c r="J4280" i="53"/>
  <c r="I4280" i="53"/>
  <c r="H4280" i="53"/>
  <c r="Q4278" i="53"/>
  <c r="P4278" i="53"/>
  <c r="K4278" i="53"/>
  <c r="J4278" i="53"/>
  <c r="I4278" i="53"/>
  <c r="H4278" i="53"/>
  <c r="Q4275" i="53"/>
  <c r="P4275" i="53"/>
  <c r="K4275" i="53"/>
  <c r="J4275" i="53"/>
  <c r="I4275" i="53"/>
  <c r="H4275" i="53"/>
  <c r="Q4268" i="53"/>
  <c r="Q4267" i="53" s="1"/>
  <c r="P4268" i="53"/>
  <c r="P4267" i="53" s="1"/>
  <c r="K4268" i="53"/>
  <c r="K4267" i="53" s="1"/>
  <c r="J4268" i="53"/>
  <c r="J4267" i="53" s="1"/>
  <c r="I4268" i="53"/>
  <c r="I4267" i="53" s="1"/>
  <c r="H4268" i="53"/>
  <c r="H4267" i="53" s="1"/>
  <c r="Q4253" i="53"/>
  <c r="P4253" i="53"/>
  <c r="K4253" i="53"/>
  <c r="J4253" i="53"/>
  <c r="I4253" i="53"/>
  <c r="H4253" i="53"/>
  <c r="Q4245" i="53"/>
  <c r="P4245" i="53"/>
  <c r="K4245" i="53"/>
  <c r="J4245" i="53"/>
  <c r="I4245" i="53"/>
  <c r="H4245" i="53"/>
  <c r="Q4242" i="53"/>
  <c r="P4242" i="53"/>
  <c r="K4242" i="53"/>
  <c r="J4242" i="53"/>
  <c r="I4242" i="53"/>
  <c r="H4242" i="53"/>
  <c r="Q4240" i="53"/>
  <c r="P4240" i="53"/>
  <c r="K4240" i="53"/>
  <c r="J4240" i="53"/>
  <c r="I4240" i="53"/>
  <c r="H4240" i="53"/>
  <c r="Q4237" i="53"/>
  <c r="P4237" i="53"/>
  <c r="K4237" i="53"/>
  <c r="J4237" i="53"/>
  <c r="I4237" i="53"/>
  <c r="H4237" i="53"/>
  <c r="Q4065" i="53"/>
  <c r="Q4064" i="53" s="1"/>
  <c r="P4065" i="53"/>
  <c r="P4064" i="53" s="1"/>
  <c r="K4065" i="53"/>
  <c r="K4064" i="53" s="1"/>
  <c r="J4065" i="53"/>
  <c r="J4064" i="53" s="1"/>
  <c r="I4065" i="53"/>
  <c r="I4064" i="53" s="1"/>
  <c r="H4065" i="53"/>
  <c r="H4064" i="53" s="1"/>
  <c r="Q4062" i="53"/>
  <c r="P4062" i="53"/>
  <c r="K4062" i="53"/>
  <c r="J4062" i="53"/>
  <c r="I4062" i="53"/>
  <c r="H4062" i="53"/>
  <c r="Q4060" i="53"/>
  <c r="P4060" i="53"/>
  <c r="K4060" i="53"/>
  <c r="K4059" i="53" s="1"/>
  <c r="J4060" i="53"/>
  <c r="I4060" i="53"/>
  <c r="H4060" i="53"/>
  <c r="Q4057" i="53"/>
  <c r="Q4056" i="53" s="1"/>
  <c r="P4057" i="53"/>
  <c r="P4056" i="53" s="1"/>
  <c r="K4057" i="53"/>
  <c r="K4056" i="53" s="1"/>
  <c r="J4057" i="53"/>
  <c r="J4056" i="53" s="1"/>
  <c r="I4057" i="53"/>
  <c r="I4056" i="53" s="1"/>
  <c r="H4057" i="53"/>
  <c r="H4056" i="53" s="1"/>
  <c r="Q4054" i="53"/>
  <c r="P4054" i="53"/>
  <c r="K4054" i="53"/>
  <c r="J4054" i="53"/>
  <c r="I4054" i="53"/>
  <c r="H4054" i="53"/>
  <c r="Q4052" i="53"/>
  <c r="P4052" i="53"/>
  <c r="K4052" i="53"/>
  <c r="J4052" i="53"/>
  <c r="I4052" i="53"/>
  <c r="H4052" i="53"/>
  <c r="H4051" i="53" s="1"/>
  <c r="Q4048" i="53"/>
  <c r="P4048" i="53"/>
  <c r="K4048" i="53"/>
  <c r="J4048" i="53"/>
  <c r="I4048" i="53"/>
  <c r="H4048" i="53"/>
  <c r="Q4046" i="53"/>
  <c r="P4046" i="53"/>
  <c r="K4046" i="53"/>
  <c r="J4046" i="53"/>
  <c r="I4046" i="53"/>
  <c r="H4046" i="53"/>
  <c r="Q4041" i="53"/>
  <c r="P4041" i="53"/>
  <c r="K4041" i="53"/>
  <c r="J4041" i="53"/>
  <c r="I4041" i="53"/>
  <c r="H4041" i="53"/>
  <c r="Q4038" i="53"/>
  <c r="P4038" i="53"/>
  <c r="K4038" i="53"/>
  <c r="J4038" i="53"/>
  <c r="I4038" i="53"/>
  <c r="H4038" i="53"/>
  <c r="Q4035" i="53"/>
  <c r="Q4034" i="53" s="1"/>
  <c r="P4035" i="53"/>
  <c r="P4034" i="53" s="1"/>
  <c r="K4035" i="53"/>
  <c r="K4034" i="53" s="1"/>
  <c r="J4035" i="53"/>
  <c r="J4034" i="53" s="1"/>
  <c r="I4035" i="53"/>
  <c r="I4034" i="53" s="1"/>
  <c r="H4035" i="53"/>
  <c r="H4034" i="53" s="1"/>
  <c r="Q4032" i="53"/>
  <c r="Q4031" i="53" s="1"/>
  <c r="P4032" i="53"/>
  <c r="P4031" i="53" s="1"/>
  <c r="K4032" i="53"/>
  <c r="K4031" i="53" s="1"/>
  <c r="J4032" i="53"/>
  <c r="J4031" i="53" s="1"/>
  <c r="I4032" i="53"/>
  <c r="I4031" i="53" s="1"/>
  <c r="H4032" i="53"/>
  <c r="H4031" i="53" s="1"/>
  <c r="Q4029" i="53"/>
  <c r="Q4028" i="53" s="1"/>
  <c r="P4029" i="53"/>
  <c r="P4028" i="53" s="1"/>
  <c r="K4029" i="53"/>
  <c r="K4028" i="53" s="1"/>
  <c r="J4029" i="53"/>
  <c r="J4028" i="53" s="1"/>
  <c r="I4029" i="53"/>
  <c r="I4028" i="53" s="1"/>
  <c r="H4029" i="53"/>
  <c r="H4028" i="53" s="1"/>
  <c r="Q4025" i="53"/>
  <c r="Q4024" i="53" s="1"/>
  <c r="P4025" i="53"/>
  <c r="P4024" i="53" s="1"/>
  <c r="K4025" i="53"/>
  <c r="K4024" i="53" s="1"/>
  <c r="J4025" i="53"/>
  <c r="J4024" i="53" s="1"/>
  <c r="I4025" i="53"/>
  <c r="I4024" i="53" s="1"/>
  <c r="H4025" i="53"/>
  <c r="H4024" i="53" s="1"/>
  <c r="Q4016" i="53"/>
  <c r="P4016" i="53"/>
  <c r="K4016" i="53"/>
  <c r="J4016" i="53"/>
  <c r="I4016" i="53"/>
  <c r="H4016" i="53"/>
  <c r="Q4008" i="53"/>
  <c r="P4008" i="53"/>
  <c r="K4008" i="53"/>
  <c r="J4008" i="53"/>
  <c r="I4008" i="53"/>
  <c r="H4008" i="53"/>
  <c r="Q3999" i="53"/>
  <c r="P3999" i="53"/>
  <c r="K3999" i="53"/>
  <c r="J3999" i="53"/>
  <c r="I3999" i="53"/>
  <c r="H3999" i="53"/>
  <c r="Q3994" i="53"/>
  <c r="P3994" i="53"/>
  <c r="K3994" i="53"/>
  <c r="J3994" i="53"/>
  <c r="I3994" i="53"/>
  <c r="H3994" i="53"/>
  <c r="Q3989" i="53"/>
  <c r="P3989" i="53"/>
  <c r="K3989" i="53"/>
  <c r="J3989" i="53"/>
  <c r="I3989" i="53"/>
  <c r="H3989" i="53"/>
  <c r="Q3986" i="53"/>
  <c r="P3986" i="53"/>
  <c r="K3986" i="53"/>
  <c r="J3986" i="53"/>
  <c r="I3986" i="53"/>
  <c r="H3986" i="53"/>
  <c r="Q3984" i="53"/>
  <c r="P3984" i="53"/>
  <c r="K3984" i="53"/>
  <c r="J3984" i="53"/>
  <c r="I3984" i="53"/>
  <c r="H3984" i="53"/>
  <c r="Q3981" i="53"/>
  <c r="P3981" i="53"/>
  <c r="K3981" i="53"/>
  <c r="J3981" i="53"/>
  <c r="I3981" i="53"/>
  <c r="H3981" i="53"/>
  <c r="Q3911" i="53"/>
  <c r="Q3910" i="53" s="1"/>
  <c r="P3911" i="53"/>
  <c r="P3910" i="53" s="1"/>
  <c r="K3911" i="53"/>
  <c r="K3910" i="53" s="1"/>
  <c r="J3911" i="53"/>
  <c r="J3910" i="53" s="1"/>
  <c r="I3911" i="53"/>
  <c r="I3910" i="53" s="1"/>
  <c r="H3911" i="53"/>
  <c r="H3910" i="53" s="1"/>
  <c r="Q3908" i="53"/>
  <c r="Q3907" i="53" s="1"/>
  <c r="P3908" i="53"/>
  <c r="P3907" i="53" s="1"/>
  <c r="K3908" i="53"/>
  <c r="K3907" i="53" s="1"/>
  <c r="J3908" i="53"/>
  <c r="J3907" i="53" s="1"/>
  <c r="I3908" i="53"/>
  <c r="I3907" i="53" s="1"/>
  <c r="H3908" i="53"/>
  <c r="H3907" i="53" s="1"/>
  <c r="Q3904" i="53"/>
  <c r="Q3903" i="53" s="1"/>
  <c r="P3904" i="53"/>
  <c r="P3903" i="53" s="1"/>
  <c r="K3904" i="53"/>
  <c r="K3903" i="53" s="1"/>
  <c r="J3904" i="53"/>
  <c r="J3903" i="53" s="1"/>
  <c r="I3904" i="53"/>
  <c r="I3903" i="53" s="1"/>
  <c r="H3904" i="53"/>
  <c r="H3903" i="53" s="1"/>
  <c r="Q3900" i="53"/>
  <c r="P3900" i="53"/>
  <c r="K3900" i="53"/>
  <c r="J3900" i="53"/>
  <c r="I3900" i="53"/>
  <c r="H3900" i="53"/>
  <c r="Q3898" i="53"/>
  <c r="P3898" i="53"/>
  <c r="K3898" i="53"/>
  <c r="J3898" i="53"/>
  <c r="I3898" i="53"/>
  <c r="H3898" i="53"/>
  <c r="Q3895" i="53"/>
  <c r="P3895" i="53"/>
  <c r="K3895" i="53"/>
  <c r="J3895" i="53"/>
  <c r="I3895" i="53"/>
  <c r="H3895" i="53"/>
  <c r="Q3892" i="53"/>
  <c r="P3892" i="53"/>
  <c r="K3892" i="53"/>
  <c r="J3892" i="53"/>
  <c r="I3892" i="53"/>
  <c r="H3892" i="53"/>
  <c r="Q3890" i="53"/>
  <c r="P3890" i="53"/>
  <c r="K3890" i="53"/>
  <c r="J3890" i="53"/>
  <c r="I3890" i="53"/>
  <c r="H3890" i="53"/>
  <c r="Q3888" i="53"/>
  <c r="P3888" i="53"/>
  <c r="K3888" i="53"/>
  <c r="J3888" i="53"/>
  <c r="I3888" i="53"/>
  <c r="H3888" i="53"/>
  <c r="Q3885" i="53"/>
  <c r="Q3884" i="53" s="1"/>
  <c r="P3885" i="53"/>
  <c r="P3884" i="53" s="1"/>
  <c r="K3885" i="53"/>
  <c r="K3884" i="53" s="1"/>
  <c r="J3885" i="53"/>
  <c r="J3884" i="53" s="1"/>
  <c r="I3885" i="53"/>
  <c r="I3884" i="53" s="1"/>
  <c r="H3885" i="53"/>
  <c r="H3884" i="53" s="1"/>
  <c r="Q3881" i="53"/>
  <c r="P3881" i="53"/>
  <c r="K3881" i="53"/>
  <c r="J3881" i="53"/>
  <c r="I3881" i="53"/>
  <c r="H3881" i="53"/>
  <c r="Q3879" i="53"/>
  <c r="P3879" i="53"/>
  <c r="K3879" i="53"/>
  <c r="J3879" i="53"/>
  <c r="I3879" i="53"/>
  <c r="H3879" i="53"/>
  <c r="Q3876" i="53"/>
  <c r="P3876" i="53"/>
  <c r="K3876" i="53"/>
  <c r="J3876" i="53"/>
  <c r="I3876" i="53"/>
  <c r="H3876" i="53"/>
  <c r="Q3873" i="53"/>
  <c r="P3873" i="53"/>
  <c r="K3873" i="53"/>
  <c r="J3873" i="53"/>
  <c r="I3873" i="53"/>
  <c r="H3873" i="53"/>
  <c r="Q3871" i="53"/>
  <c r="P3871" i="53"/>
  <c r="K3871" i="53"/>
  <c r="J3871" i="53"/>
  <c r="I3871" i="53"/>
  <c r="H3871" i="53"/>
  <c r="Q3869" i="53"/>
  <c r="P3869" i="53"/>
  <c r="K3869" i="53"/>
  <c r="J3869" i="53"/>
  <c r="I3869" i="53"/>
  <c r="H3869" i="53"/>
  <c r="Q3862" i="53"/>
  <c r="P3862" i="53"/>
  <c r="K3862" i="53"/>
  <c r="J3862" i="53"/>
  <c r="I3862" i="53"/>
  <c r="H3862" i="53"/>
  <c r="Q3859" i="53"/>
  <c r="Q3858" i="53" s="1"/>
  <c r="P3859" i="53"/>
  <c r="P3858" i="53" s="1"/>
  <c r="K3859" i="53"/>
  <c r="J3859" i="53"/>
  <c r="J3858" i="53" s="1"/>
  <c r="I3859" i="53"/>
  <c r="I3858" i="53" s="1"/>
  <c r="H3859" i="53"/>
  <c r="Q3856" i="53"/>
  <c r="P3856" i="53"/>
  <c r="K3856" i="53"/>
  <c r="J3856" i="53"/>
  <c r="I3856" i="53"/>
  <c r="H3856" i="53"/>
  <c r="Q3854" i="53"/>
  <c r="P3854" i="53"/>
  <c r="K3854" i="53"/>
  <c r="J3854" i="53"/>
  <c r="I3854" i="53"/>
  <c r="H3854" i="53"/>
  <c r="Q3852" i="53"/>
  <c r="P3852" i="53"/>
  <c r="K3852" i="53"/>
  <c r="J3852" i="53"/>
  <c r="I3852" i="53"/>
  <c r="H3852" i="53"/>
  <c r="Q3846" i="53"/>
  <c r="P3846" i="53"/>
  <c r="K3846" i="53"/>
  <c r="J3846" i="53"/>
  <c r="I3846" i="53"/>
  <c r="H3846" i="53"/>
  <c r="Q3843" i="53"/>
  <c r="P3843" i="53"/>
  <c r="P3842" i="53" s="1"/>
  <c r="K3843" i="53"/>
  <c r="K3842" i="53" s="1"/>
  <c r="J3843" i="53"/>
  <c r="J3842" i="53" s="1"/>
  <c r="I3843" i="53"/>
  <c r="H3843" i="53"/>
  <c r="Q3840" i="53"/>
  <c r="P3840" i="53"/>
  <c r="K3840" i="53"/>
  <c r="J3840" i="53"/>
  <c r="I3840" i="53"/>
  <c r="H3840" i="53"/>
  <c r="Q3838" i="53"/>
  <c r="P3838" i="53"/>
  <c r="K3838" i="53"/>
  <c r="J3838" i="53"/>
  <c r="I3838" i="53"/>
  <c r="H3838" i="53"/>
  <c r="Q3836" i="53"/>
  <c r="P3836" i="53"/>
  <c r="K3836" i="53"/>
  <c r="J3836" i="53"/>
  <c r="I3836" i="53"/>
  <c r="H3836" i="53"/>
  <c r="Q3832" i="53"/>
  <c r="Q3831" i="53" s="1"/>
  <c r="P3832" i="53"/>
  <c r="P3831" i="53" s="1"/>
  <c r="K3832" i="53"/>
  <c r="K3831" i="53" s="1"/>
  <c r="J3832" i="53"/>
  <c r="J3831" i="53" s="1"/>
  <c r="I3832" i="53"/>
  <c r="I3831" i="53" s="1"/>
  <c r="H3832" i="53"/>
  <c r="H3831" i="53" s="1"/>
  <c r="Q3828" i="53"/>
  <c r="P3828" i="53"/>
  <c r="K3828" i="53"/>
  <c r="J3828" i="53"/>
  <c r="I3828" i="53"/>
  <c r="H3828" i="53"/>
  <c r="Q3826" i="53"/>
  <c r="Q3825" i="53" s="1"/>
  <c r="P3826" i="53"/>
  <c r="P3825" i="53" s="1"/>
  <c r="K3826" i="53"/>
  <c r="K3825" i="53" s="1"/>
  <c r="J3826" i="53"/>
  <c r="J3825" i="53" s="1"/>
  <c r="I3826" i="53"/>
  <c r="I3825" i="53" s="1"/>
  <c r="H3826" i="53"/>
  <c r="H3825" i="53" s="1"/>
  <c r="H3821" i="53" s="1"/>
  <c r="Q3819" i="53"/>
  <c r="Q3818" i="53" s="1"/>
  <c r="P3819" i="53"/>
  <c r="P3818" i="53" s="1"/>
  <c r="K3819" i="53"/>
  <c r="K3818" i="53" s="1"/>
  <c r="J3819" i="53"/>
  <c r="J3818" i="53" s="1"/>
  <c r="I3819" i="53"/>
  <c r="I3818" i="53" s="1"/>
  <c r="H3819" i="53"/>
  <c r="H3818" i="53" s="1"/>
  <c r="Q3816" i="53"/>
  <c r="Q3815" i="53" s="1"/>
  <c r="P3816" i="53"/>
  <c r="P3815" i="53" s="1"/>
  <c r="K3816" i="53"/>
  <c r="K3815" i="53" s="1"/>
  <c r="J3816" i="53"/>
  <c r="J3815" i="53" s="1"/>
  <c r="I3816" i="53"/>
  <c r="I3815" i="53" s="1"/>
  <c r="H3816" i="53"/>
  <c r="H3815" i="53" s="1"/>
  <c r="Q3810" i="53"/>
  <c r="P3810" i="53"/>
  <c r="K3810" i="53"/>
  <c r="J3810" i="53"/>
  <c r="I3810" i="53"/>
  <c r="H3810" i="53"/>
  <c r="Q3808" i="53"/>
  <c r="P3808" i="53"/>
  <c r="K3808" i="53"/>
  <c r="J3808" i="53"/>
  <c r="I3808" i="53"/>
  <c r="H3808" i="53"/>
  <c r="Q3806" i="53"/>
  <c r="P3806" i="53"/>
  <c r="K3806" i="53"/>
  <c r="J3806" i="53"/>
  <c r="I3806" i="53"/>
  <c r="H3806" i="53"/>
  <c r="Q3801" i="53"/>
  <c r="P3801" i="53"/>
  <c r="K3801" i="53"/>
  <c r="J3801" i="53"/>
  <c r="I3801" i="53"/>
  <c r="H3801" i="53"/>
  <c r="Q3795" i="53"/>
  <c r="Q3794" i="53" s="1"/>
  <c r="P3795" i="53"/>
  <c r="P3794" i="53" s="1"/>
  <c r="K3795" i="53"/>
  <c r="K3794" i="53" s="1"/>
  <c r="J3795" i="53"/>
  <c r="J3794" i="53" s="1"/>
  <c r="I3795" i="53"/>
  <c r="I3794" i="53" s="1"/>
  <c r="H3795" i="53"/>
  <c r="H3794" i="53" s="1"/>
  <c r="Q3790" i="53"/>
  <c r="P3790" i="53"/>
  <c r="K3790" i="53"/>
  <c r="J3790" i="53"/>
  <c r="I3790" i="53"/>
  <c r="H3790" i="53"/>
  <c r="Q3787" i="53"/>
  <c r="P3787" i="53"/>
  <c r="K3787" i="53"/>
  <c r="J3787" i="53"/>
  <c r="I3787" i="53"/>
  <c r="H3787" i="53"/>
  <c r="H3782" i="53" s="1"/>
  <c r="Q3782" i="53"/>
  <c r="Q3780" i="53"/>
  <c r="P3780" i="53"/>
  <c r="K3780" i="53"/>
  <c r="J3780" i="53"/>
  <c r="I3780" i="53"/>
  <c r="H3780" i="53"/>
  <c r="Q3778" i="53"/>
  <c r="P3778" i="53"/>
  <c r="K3778" i="53"/>
  <c r="J3778" i="53"/>
  <c r="I3778" i="53"/>
  <c r="H3778" i="53"/>
  <c r="Q3772" i="53"/>
  <c r="Q3771" i="53" s="1"/>
  <c r="P3772" i="53"/>
  <c r="P3771" i="53" s="1"/>
  <c r="K3772" i="53"/>
  <c r="K3771" i="53" s="1"/>
  <c r="J3772" i="53"/>
  <c r="J3771" i="53" s="1"/>
  <c r="I3772" i="53"/>
  <c r="I3771" i="53" s="1"/>
  <c r="H3772" i="53"/>
  <c r="H3771" i="53" s="1"/>
  <c r="Q3763" i="53"/>
  <c r="P3763" i="53"/>
  <c r="K3763" i="53"/>
  <c r="J3763" i="53"/>
  <c r="I3763" i="53"/>
  <c r="H3763" i="53"/>
  <c r="Q3761" i="53"/>
  <c r="P3761" i="53"/>
  <c r="K3761" i="53"/>
  <c r="J3761" i="53"/>
  <c r="I3761" i="53"/>
  <c r="H3761" i="53"/>
  <c r="Q3751" i="53"/>
  <c r="P3751" i="53"/>
  <c r="K3751" i="53"/>
  <c r="J3751" i="53"/>
  <c r="I3751" i="53"/>
  <c r="H3751" i="53"/>
  <c r="Q3739" i="53"/>
  <c r="P3739" i="53"/>
  <c r="K3739" i="53"/>
  <c r="J3739" i="53"/>
  <c r="I3739" i="53"/>
  <c r="H3739" i="53"/>
  <c r="Q3736" i="53"/>
  <c r="P3736" i="53"/>
  <c r="K3736" i="53"/>
  <c r="J3736" i="53"/>
  <c r="I3736" i="53"/>
  <c r="H3736" i="53"/>
  <c r="Q3734" i="53"/>
  <c r="P3734" i="53"/>
  <c r="K3734" i="53"/>
  <c r="J3734" i="53"/>
  <c r="I3734" i="53"/>
  <c r="H3734" i="53"/>
  <c r="Q3730" i="53"/>
  <c r="P3730" i="53"/>
  <c r="K3730" i="53"/>
  <c r="J3730" i="53"/>
  <c r="I3730" i="53"/>
  <c r="H3730" i="53"/>
  <c r="Q3727" i="53"/>
  <c r="Q3726" i="53" s="1"/>
  <c r="P3727" i="53"/>
  <c r="P3726" i="53" s="1"/>
  <c r="K3727" i="53"/>
  <c r="K3726" i="53" s="1"/>
  <c r="J3727" i="53"/>
  <c r="J3726" i="53" s="1"/>
  <c r="I3727" i="53"/>
  <c r="I3726" i="53" s="1"/>
  <c r="H3727" i="53"/>
  <c r="H3726" i="53" s="1"/>
  <c r="Q3598" i="53"/>
  <c r="P3598" i="53"/>
  <c r="K3598" i="53"/>
  <c r="J3598" i="53"/>
  <c r="I3598" i="53"/>
  <c r="H3598" i="53"/>
  <c r="Q3596" i="53"/>
  <c r="P3596" i="53"/>
  <c r="K3596" i="53"/>
  <c r="J3596" i="53"/>
  <c r="I3596" i="53"/>
  <c r="H3596" i="53"/>
  <c r="Q3593" i="53"/>
  <c r="P3593" i="53"/>
  <c r="P3589" i="53" s="1"/>
  <c r="K3593" i="53"/>
  <c r="K3589" i="53" s="1"/>
  <c r="J3593" i="53"/>
  <c r="I3593" i="53"/>
  <c r="I3589" i="53" s="1"/>
  <c r="H3593" i="53"/>
  <c r="H3589" i="53" s="1"/>
  <c r="Q3589" i="53"/>
  <c r="J3589" i="53"/>
  <c r="Q3587" i="53"/>
  <c r="P3587" i="53"/>
  <c r="K3587" i="53"/>
  <c r="J3587" i="53"/>
  <c r="I3587" i="53"/>
  <c r="H3587" i="53"/>
  <c r="Q3585" i="53"/>
  <c r="P3585" i="53"/>
  <c r="K3585" i="53"/>
  <c r="J3585" i="53"/>
  <c r="I3585" i="53"/>
  <c r="H3585" i="53"/>
  <c r="Q3583" i="53"/>
  <c r="P3583" i="53"/>
  <c r="K3583" i="53"/>
  <c r="J3583" i="53"/>
  <c r="I3583" i="53"/>
  <c r="H3583" i="53"/>
  <c r="Q3580" i="53"/>
  <c r="P3580" i="53"/>
  <c r="K3580" i="53"/>
  <c r="J3580" i="53"/>
  <c r="I3580" i="53"/>
  <c r="H3580" i="53"/>
  <c r="Q3578" i="53"/>
  <c r="P3578" i="53"/>
  <c r="K3578" i="53"/>
  <c r="J3578" i="53"/>
  <c r="I3578" i="53"/>
  <c r="H3578" i="53"/>
  <c r="H3577" i="53" s="1"/>
  <c r="Q3575" i="53"/>
  <c r="Q3571" i="53" s="1"/>
  <c r="P3575" i="53"/>
  <c r="K3575" i="53"/>
  <c r="K3571" i="53" s="1"/>
  <c r="J3575" i="53"/>
  <c r="J3571" i="53" s="1"/>
  <c r="I3575" i="53"/>
  <c r="H3575" i="53"/>
  <c r="H3571" i="53" s="1"/>
  <c r="P3571" i="53"/>
  <c r="Q3569" i="53"/>
  <c r="P3569" i="53"/>
  <c r="K3569" i="53"/>
  <c r="J3569" i="53"/>
  <c r="I3569" i="53"/>
  <c r="H3569" i="53"/>
  <c r="Q3567" i="53"/>
  <c r="P3567" i="53"/>
  <c r="K3567" i="53"/>
  <c r="J3567" i="53"/>
  <c r="I3567" i="53"/>
  <c r="H3567" i="53"/>
  <c r="Q3565" i="53"/>
  <c r="P3565" i="53"/>
  <c r="K3565" i="53"/>
  <c r="J3565" i="53"/>
  <c r="I3565" i="53"/>
  <c r="H3565" i="53"/>
  <c r="Q3560" i="53"/>
  <c r="P3560" i="53"/>
  <c r="K3560" i="53"/>
  <c r="J3560" i="53"/>
  <c r="I3560" i="53"/>
  <c r="H3560" i="53"/>
  <c r="Q3558" i="53"/>
  <c r="P3558" i="53"/>
  <c r="K3558" i="53"/>
  <c r="J3558" i="53"/>
  <c r="I3558" i="53"/>
  <c r="H3558" i="53"/>
  <c r="Q3555" i="53"/>
  <c r="P3555" i="53"/>
  <c r="K3555" i="53"/>
  <c r="J3555" i="53"/>
  <c r="I3555" i="53"/>
  <c r="H3555" i="53"/>
  <c r="Q3550" i="53"/>
  <c r="P3550" i="53"/>
  <c r="K3550" i="53"/>
  <c r="J3550" i="53"/>
  <c r="I3550" i="53"/>
  <c r="H3550" i="53"/>
  <c r="Q3548" i="53"/>
  <c r="P3548" i="53"/>
  <c r="K3548" i="53"/>
  <c r="J3548" i="53"/>
  <c r="I3548" i="53"/>
  <c r="H3548" i="53"/>
  <c r="Q3545" i="53"/>
  <c r="P3545" i="53"/>
  <c r="K3545" i="53"/>
  <c r="J3545" i="53"/>
  <c r="I3545" i="53"/>
  <c r="H3545" i="53"/>
  <c r="Q3543" i="53"/>
  <c r="P3543" i="53"/>
  <c r="K3543" i="53"/>
  <c r="J3543" i="53"/>
  <c r="I3543" i="53"/>
  <c r="H3543" i="53"/>
  <c r="Q3541" i="53"/>
  <c r="P3541" i="53"/>
  <c r="K3541" i="53"/>
  <c r="J3541" i="53"/>
  <c r="I3541" i="53"/>
  <c r="H3541" i="53"/>
  <c r="Q3523" i="53"/>
  <c r="P3523" i="53"/>
  <c r="K3523" i="53"/>
  <c r="J3523" i="53"/>
  <c r="I3523" i="53"/>
  <c r="H3523" i="53"/>
  <c r="Q3521" i="53"/>
  <c r="P3521" i="53"/>
  <c r="K3521" i="53"/>
  <c r="J3521" i="53"/>
  <c r="I3521" i="53"/>
  <c r="H3521" i="53"/>
  <c r="Q3519" i="53"/>
  <c r="P3519" i="53"/>
  <c r="K3519" i="53"/>
  <c r="J3519" i="53"/>
  <c r="I3519" i="53"/>
  <c r="H3519" i="53"/>
  <c r="Q3513" i="53"/>
  <c r="P3513" i="53"/>
  <c r="K3513" i="53"/>
  <c r="J3513" i="53"/>
  <c r="I3513" i="53"/>
  <c r="H3513" i="53"/>
  <c r="Q3511" i="53"/>
  <c r="P3511" i="53"/>
  <c r="K3511" i="53"/>
  <c r="J3511" i="53"/>
  <c r="I3511" i="53"/>
  <c r="H3511" i="53"/>
  <c r="Q3509" i="53"/>
  <c r="P3509" i="53"/>
  <c r="K3509" i="53"/>
  <c r="J3509" i="53"/>
  <c r="I3509" i="53"/>
  <c r="H3509" i="53"/>
  <c r="Q3498" i="53"/>
  <c r="Q3497" i="53" s="1"/>
  <c r="P3498" i="53"/>
  <c r="P3497" i="53" s="1"/>
  <c r="K3498" i="53"/>
  <c r="K3497" i="53" s="1"/>
  <c r="J3498" i="53"/>
  <c r="J3497" i="53" s="1"/>
  <c r="I3498" i="53"/>
  <c r="I3497" i="53" s="1"/>
  <c r="H3498" i="53"/>
  <c r="H3497" i="53" s="1"/>
  <c r="Q3490" i="53"/>
  <c r="P3490" i="53"/>
  <c r="K3490" i="53"/>
  <c r="J3490" i="53"/>
  <c r="I3490" i="53"/>
  <c r="H3490" i="53"/>
  <c r="Q3486" i="53"/>
  <c r="P3486" i="53"/>
  <c r="K3486" i="53"/>
  <c r="J3486" i="53"/>
  <c r="I3486" i="53"/>
  <c r="H3486" i="53"/>
  <c r="Q3483" i="53"/>
  <c r="P3483" i="53"/>
  <c r="K3483" i="53"/>
  <c r="J3483" i="53"/>
  <c r="I3483" i="53"/>
  <c r="H3483" i="53"/>
  <c r="Q3481" i="53"/>
  <c r="P3481" i="53"/>
  <c r="K3481" i="53"/>
  <c r="J3481" i="53"/>
  <c r="I3481" i="53"/>
  <c r="H3481" i="53"/>
  <c r="Q3479" i="53"/>
  <c r="P3479" i="53"/>
  <c r="K3479" i="53"/>
  <c r="J3479" i="53"/>
  <c r="I3479" i="53"/>
  <c r="H3479" i="53"/>
  <c r="Q3473" i="53"/>
  <c r="Q3472" i="53" s="1"/>
  <c r="P3473" i="53"/>
  <c r="P3472" i="53" s="1"/>
  <c r="K3473" i="53"/>
  <c r="K3472" i="53" s="1"/>
  <c r="J3473" i="53"/>
  <c r="J3472" i="53" s="1"/>
  <c r="I3473" i="53"/>
  <c r="I3472" i="53" s="1"/>
  <c r="H3473" i="53"/>
  <c r="H3472" i="53" s="1"/>
  <c r="Q3461" i="53"/>
  <c r="P3461" i="53"/>
  <c r="K3461" i="53"/>
  <c r="J3461" i="53"/>
  <c r="I3461" i="53"/>
  <c r="H3461" i="53"/>
  <c r="Q3459" i="53"/>
  <c r="P3459" i="53"/>
  <c r="K3459" i="53"/>
  <c r="J3459" i="53"/>
  <c r="I3459" i="53"/>
  <c r="H3459" i="53"/>
  <c r="Q3457" i="53"/>
  <c r="P3457" i="53"/>
  <c r="K3457" i="53"/>
  <c r="J3457" i="53"/>
  <c r="I3457" i="53"/>
  <c r="H3457" i="53"/>
  <c r="Q3453" i="53"/>
  <c r="Q3452" i="53" s="1"/>
  <c r="P3453" i="53"/>
  <c r="P3452" i="53" s="1"/>
  <c r="K3453" i="53"/>
  <c r="K3452" i="53" s="1"/>
  <c r="J3453" i="53"/>
  <c r="J3452" i="53" s="1"/>
  <c r="I3453" i="53"/>
  <c r="I3452" i="53" s="1"/>
  <c r="H3453" i="53"/>
  <c r="H3452" i="53" s="1"/>
  <c r="Q3445" i="53"/>
  <c r="P3445" i="53"/>
  <c r="K3445" i="53"/>
  <c r="J3445" i="53"/>
  <c r="I3445" i="53"/>
  <c r="H3445" i="53"/>
  <c r="Q3441" i="53"/>
  <c r="P3441" i="53"/>
  <c r="K3441" i="53"/>
  <c r="J3441" i="53"/>
  <c r="I3441" i="53"/>
  <c r="H3441" i="53"/>
  <c r="Q3438" i="53"/>
  <c r="P3438" i="53"/>
  <c r="K3438" i="53"/>
  <c r="J3438" i="53"/>
  <c r="I3438" i="53"/>
  <c r="H3438" i="53"/>
  <c r="Q3436" i="53"/>
  <c r="P3436" i="53"/>
  <c r="K3436" i="53"/>
  <c r="J3436" i="53"/>
  <c r="I3436" i="53"/>
  <c r="H3436" i="53"/>
  <c r="Q3434" i="53"/>
  <c r="P3434" i="53"/>
  <c r="K3434" i="53"/>
  <c r="J3434" i="53"/>
  <c r="I3434" i="53"/>
  <c r="H3434" i="53"/>
  <c r="Q3431" i="53"/>
  <c r="Q3430" i="53" s="1"/>
  <c r="P3431" i="53"/>
  <c r="P3430" i="53" s="1"/>
  <c r="K3431" i="53"/>
  <c r="K3430" i="53" s="1"/>
  <c r="J3431" i="53"/>
  <c r="J3430" i="53" s="1"/>
  <c r="I3431" i="53"/>
  <c r="I3430" i="53" s="1"/>
  <c r="H3431" i="53"/>
  <c r="H3430" i="53" s="1"/>
  <c r="Q3422" i="53"/>
  <c r="P3422" i="53"/>
  <c r="K3422" i="53"/>
  <c r="J3422" i="53"/>
  <c r="I3422" i="53"/>
  <c r="H3422" i="53"/>
  <c r="Q3416" i="53"/>
  <c r="P3416" i="53"/>
  <c r="K3416" i="53"/>
  <c r="J3416" i="53"/>
  <c r="I3416" i="53"/>
  <c r="H3416" i="53"/>
  <c r="Q3414" i="53"/>
  <c r="P3414" i="53"/>
  <c r="K3414" i="53"/>
  <c r="J3414" i="53"/>
  <c r="I3414" i="53"/>
  <c r="H3414" i="53"/>
  <c r="Q3412" i="53"/>
  <c r="P3412" i="53"/>
  <c r="K3412" i="53"/>
  <c r="J3412" i="53"/>
  <c r="I3412" i="53"/>
  <c r="H3412" i="53"/>
  <c r="Q3408" i="53"/>
  <c r="Q3407" i="53" s="1"/>
  <c r="P3408" i="53"/>
  <c r="P3407" i="53" s="1"/>
  <c r="K3408" i="53"/>
  <c r="K3407" i="53" s="1"/>
  <c r="J3408" i="53"/>
  <c r="J3407" i="53" s="1"/>
  <c r="I3408" i="53"/>
  <c r="I3407" i="53" s="1"/>
  <c r="H3408" i="53"/>
  <c r="H3407" i="53" s="1"/>
  <c r="Q3405" i="53"/>
  <c r="Q3404" i="53" s="1"/>
  <c r="P3405" i="53"/>
  <c r="P3404" i="53" s="1"/>
  <c r="K3405" i="53"/>
  <c r="K3404" i="53" s="1"/>
  <c r="J3405" i="53"/>
  <c r="J3404" i="53" s="1"/>
  <c r="I3405" i="53"/>
  <c r="I3404" i="53" s="1"/>
  <c r="H3405" i="53"/>
  <c r="H3404" i="53" s="1"/>
  <c r="Q3402" i="53"/>
  <c r="Q3401" i="53" s="1"/>
  <c r="P3402" i="53"/>
  <c r="P3401" i="53" s="1"/>
  <c r="K3402" i="53"/>
  <c r="K3401" i="53" s="1"/>
  <c r="J3402" i="53"/>
  <c r="J3401" i="53" s="1"/>
  <c r="I3402" i="53"/>
  <c r="I3401" i="53" s="1"/>
  <c r="H3402" i="53"/>
  <c r="H3401" i="53" s="1"/>
  <c r="Q3398" i="53"/>
  <c r="P3398" i="53"/>
  <c r="K3398" i="53"/>
  <c r="J3398" i="53"/>
  <c r="I3398" i="53"/>
  <c r="H3398" i="53"/>
  <c r="Q3396" i="53"/>
  <c r="P3396" i="53"/>
  <c r="K3396" i="53"/>
  <c r="J3396" i="53"/>
  <c r="I3396" i="53"/>
  <c r="H3396" i="53"/>
  <c r="Q3394" i="53"/>
  <c r="P3394" i="53"/>
  <c r="K3394" i="53"/>
  <c r="J3394" i="53"/>
  <c r="I3394" i="53"/>
  <c r="H3394" i="53"/>
  <c r="Q3392" i="53"/>
  <c r="P3392" i="53"/>
  <c r="K3392" i="53"/>
  <c r="J3392" i="53"/>
  <c r="I3392" i="53"/>
  <c r="H3392" i="53"/>
  <c r="Q3389" i="53"/>
  <c r="Q3388" i="53" s="1"/>
  <c r="P3389" i="53"/>
  <c r="P3388" i="53" s="1"/>
  <c r="K3389" i="53"/>
  <c r="K3388" i="53" s="1"/>
  <c r="J3389" i="53"/>
  <c r="J3388" i="53" s="1"/>
  <c r="I3389" i="53"/>
  <c r="I3388" i="53" s="1"/>
  <c r="H3389" i="53"/>
  <c r="H3388" i="53" s="1"/>
  <c r="Q3378" i="53"/>
  <c r="P3378" i="53"/>
  <c r="K3378" i="53"/>
  <c r="J3378" i="53"/>
  <c r="I3378" i="53"/>
  <c r="H3378" i="53"/>
  <c r="Q3374" i="53"/>
  <c r="P3374" i="53"/>
  <c r="K3374" i="53"/>
  <c r="K3373" i="53" s="1"/>
  <c r="J3374" i="53"/>
  <c r="I3374" i="53"/>
  <c r="H3374" i="53"/>
  <c r="Q3367" i="53"/>
  <c r="P3367" i="53"/>
  <c r="K3367" i="53"/>
  <c r="J3367" i="53"/>
  <c r="I3367" i="53"/>
  <c r="H3367" i="53"/>
  <c r="Q3363" i="53"/>
  <c r="P3363" i="53"/>
  <c r="K3363" i="53"/>
  <c r="J3363" i="53"/>
  <c r="I3363" i="53"/>
  <c r="H3363" i="53"/>
  <c r="Q3360" i="53"/>
  <c r="Q3359" i="53" s="1"/>
  <c r="P3360" i="53"/>
  <c r="P3359" i="53" s="1"/>
  <c r="K3360" i="53"/>
  <c r="K3359" i="53" s="1"/>
  <c r="J3360" i="53"/>
  <c r="J3359" i="53" s="1"/>
  <c r="I3360" i="53"/>
  <c r="I3359" i="53" s="1"/>
  <c r="H3360" i="53"/>
  <c r="H3359" i="53" s="1"/>
  <c r="Q3353" i="53"/>
  <c r="Q3352" i="53" s="1"/>
  <c r="P3353" i="53"/>
  <c r="P3352" i="53" s="1"/>
  <c r="K3353" i="53"/>
  <c r="K3352" i="53" s="1"/>
  <c r="J3353" i="53"/>
  <c r="J3352" i="53" s="1"/>
  <c r="I3353" i="53"/>
  <c r="I3352" i="53" s="1"/>
  <c r="H3353" i="53"/>
  <c r="H3352" i="53" s="1"/>
  <c r="Q3338" i="53"/>
  <c r="P3338" i="53"/>
  <c r="K3338" i="53"/>
  <c r="J3338" i="53"/>
  <c r="I3338" i="53"/>
  <c r="H3338" i="53"/>
  <c r="Q3322" i="53"/>
  <c r="P3322" i="53"/>
  <c r="K3322" i="53"/>
  <c r="J3322" i="53"/>
  <c r="I3322" i="53"/>
  <c r="H3322" i="53"/>
  <c r="Q3317" i="53"/>
  <c r="P3317" i="53"/>
  <c r="K3317" i="53"/>
  <c r="J3317" i="53"/>
  <c r="I3317" i="53"/>
  <c r="I3316" i="53" s="1"/>
  <c r="H3317" i="53"/>
  <c r="Q3314" i="53"/>
  <c r="P3314" i="53"/>
  <c r="K3314" i="53"/>
  <c r="J3314" i="53"/>
  <c r="I3314" i="53"/>
  <c r="H3314" i="53"/>
  <c r="Q3312" i="53"/>
  <c r="P3312" i="53"/>
  <c r="K3312" i="53"/>
  <c r="J3312" i="53"/>
  <c r="I3312" i="53"/>
  <c r="H3312" i="53"/>
  <c r="Q3307" i="53"/>
  <c r="P3307" i="53"/>
  <c r="K3307" i="53"/>
  <c r="J3307" i="53"/>
  <c r="I3307" i="53"/>
  <c r="H3307" i="53"/>
  <c r="Q3304" i="53"/>
  <c r="Q3303" i="53" s="1"/>
  <c r="P3304" i="53"/>
  <c r="P3303" i="53" s="1"/>
  <c r="K3304" i="53"/>
  <c r="K3303" i="53" s="1"/>
  <c r="J3304" i="53"/>
  <c r="J3303" i="53" s="1"/>
  <c r="I3304" i="53"/>
  <c r="I3303" i="53" s="1"/>
  <c r="H3304" i="53"/>
  <c r="H3303" i="53" s="1"/>
  <c r="Q3249" i="53"/>
  <c r="P3249" i="53"/>
  <c r="K3249" i="53"/>
  <c r="J3249" i="53"/>
  <c r="I3249" i="53"/>
  <c r="H3249" i="53"/>
  <c r="Q3243" i="53"/>
  <c r="P3243" i="53"/>
  <c r="K3243" i="53"/>
  <c r="J3243" i="53"/>
  <c r="I3243" i="53"/>
  <c r="H3243" i="53"/>
  <c r="Q3241" i="53"/>
  <c r="P3241" i="53"/>
  <c r="K3241" i="53"/>
  <c r="J3241" i="53"/>
  <c r="I3241" i="53"/>
  <c r="H3241" i="53"/>
  <c r="Q3238" i="53"/>
  <c r="P3238" i="53"/>
  <c r="K3238" i="53"/>
  <c r="J3238" i="53"/>
  <c r="I3238" i="53"/>
  <c r="H3238" i="53"/>
  <c r="Q3236" i="53"/>
  <c r="P3236" i="53"/>
  <c r="K3236" i="53"/>
  <c r="J3236" i="53"/>
  <c r="I3236" i="53"/>
  <c r="H3236" i="53"/>
  <c r="Q3232" i="53"/>
  <c r="P3232" i="53"/>
  <c r="K3232" i="53"/>
  <c r="J3232" i="53"/>
  <c r="I3232" i="53"/>
  <c r="H3232" i="53"/>
  <c r="Q3226" i="53"/>
  <c r="P3226" i="53"/>
  <c r="K3226" i="53"/>
  <c r="J3226" i="53"/>
  <c r="I3226" i="53"/>
  <c r="H3226" i="53"/>
  <c r="Q3224" i="53"/>
  <c r="P3224" i="53"/>
  <c r="K3224" i="53"/>
  <c r="J3224" i="53"/>
  <c r="I3224" i="53"/>
  <c r="H3224" i="53"/>
  <c r="Q3221" i="53"/>
  <c r="P3221" i="53"/>
  <c r="K3221" i="53"/>
  <c r="J3221" i="53"/>
  <c r="I3221" i="53"/>
  <c r="H3221" i="53"/>
  <c r="Q3219" i="53"/>
  <c r="P3219" i="53"/>
  <c r="K3219" i="53"/>
  <c r="J3219" i="53"/>
  <c r="I3219" i="53"/>
  <c r="H3219" i="53"/>
  <c r="Q3209" i="53"/>
  <c r="P3209" i="53"/>
  <c r="K3209" i="53"/>
  <c r="J3209" i="53"/>
  <c r="I3209" i="53"/>
  <c r="H3209" i="53"/>
  <c r="Q3207" i="53"/>
  <c r="P3207" i="53"/>
  <c r="K3207" i="53"/>
  <c r="J3207" i="53"/>
  <c r="I3207" i="53"/>
  <c r="H3207" i="53"/>
  <c r="Q3204" i="53"/>
  <c r="P3204" i="53"/>
  <c r="K3204" i="53"/>
  <c r="J3204" i="53"/>
  <c r="I3204" i="53"/>
  <c r="H3204" i="53"/>
  <c r="Q3202" i="53"/>
  <c r="P3202" i="53"/>
  <c r="K3202" i="53"/>
  <c r="J3202" i="53"/>
  <c r="I3202" i="53"/>
  <c r="H3202" i="53"/>
  <c r="Q3193" i="53"/>
  <c r="P3193" i="53"/>
  <c r="K3193" i="53"/>
  <c r="J3193" i="53"/>
  <c r="I3193" i="53"/>
  <c r="H3193" i="53"/>
  <c r="Q3191" i="53"/>
  <c r="P3191" i="53"/>
  <c r="K3191" i="53"/>
  <c r="J3191" i="53"/>
  <c r="I3191" i="53"/>
  <c r="H3191" i="53"/>
  <c r="Q3188" i="53"/>
  <c r="P3188" i="53"/>
  <c r="K3188" i="53"/>
  <c r="J3188" i="53"/>
  <c r="I3188" i="53"/>
  <c r="H3188" i="53"/>
  <c r="Q3186" i="53"/>
  <c r="P3186" i="53"/>
  <c r="K3186" i="53"/>
  <c r="J3186" i="53"/>
  <c r="I3186" i="53"/>
  <c r="H3186" i="53"/>
  <c r="Q3182" i="53"/>
  <c r="Q3181" i="53" s="1"/>
  <c r="P3182" i="53"/>
  <c r="P3181" i="53" s="1"/>
  <c r="K3182" i="53"/>
  <c r="K3181" i="53" s="1"/>
  <c r="J3182" i="53"/>
  <c r="J3181" i="53" s="1"/>
  <c r="I3182" i="53"/>
  <c r="I3181" i="53" s="1"/>
  <c r="H3182" i="53"/>
  <c r="H3181" i="53" s="1"/>
  <c r="Q3177" i="53"/>
  <c r="P3177" i="53"/>
  <c r="K3177" i="53"/>
  <c r="J3177" i="53"/>
  <c r="I3177" i="53"/>
  <c r="H3177" i="53"/>
  <c r="Q3175" i="53"/>
  <c r="P3175" i="53"/>
  <c r="K3175" i="53"/>
  <c r="J3175" i="53"/>
  <c r="I3175" i="53"/>
  <c r="H3175" i="53"/>
  <c r="Q3173" i="53"/>
  <c r="P3173" i="53"/>
  <c r="K3173" i="53"/>
  <c r="J3173" i="53"/>
  <c r="J3172" i="53" s="1"/>
  <c r="I3173" i="53"/>
  <c r="H3173" i="53"/>
  <c r="Q3170" i="53"/>
  <c r="P3170" i="53"/>
  <c r="K3170" i="53"/>
  <c r="J3170" i="53"/>
  <c r="I3170" i="53"/>
  <c r="H3170" i="53"/>
  <c r="Q3168" i="53"/>
  <c r="P3168" i="53"/>
  <c r="K3168" i="53"/>
  <c r="J3168" i="53"/>
  <c r="I3168" i="53"/>
  <c r="H3168" i="53"/>
  <c r="Q3165" i="53"/>
  <c r="Q3164" i="53" s="1"/>
  <c r="P3165" i="53"/>
  <c r="P3164" i="53" s="1"/>
  <c r="K3165" i="53"/>
  <c r="K3164" i="53" s="1"/>
  <c r="J3165" i="53"/>
  <c r="J3164" i="53" s="1"/>
  <c r="I3165" i="53"/>
  <c r="I3164" i="53" s="1"/>
  <c r="H3165" i="53"/>
  <c r="H3164" i="53" s="1"/>
  <c r="Q3160" i="53"/>
  <c r="P3160" i="53"/>
  <c r="K3160" i="53"/>
  <c r="J3160" i="53"/>
  <c r="I3160" i="53"/>
  <c r="H3160" i="53"/>
  <c r="Q3158" i="53"/>
  <c r="P3158" i="53"/>
  <c r="K3158" i="53"/>
  <c r="J3158" i="53"/>
  <c r="I3158" i="53"/>
  <c r="H3158" i="53"/>
  <c r="Q3156" i="53"/>
  <c r="Q3155" i="53" s="1"/>
  <c r="P3156" i="53"/>
  <c r="K3156" i="53"/>
  <c r="J3156" i="53"/>
  <c r="I3156" i="53"/>
  <c r="H3156" i="53"/>
  <c r="Q3148" i="53"/>
  <c r="P3148" i="53"/>
  <c r="K3148" i="53"/>
  <c r="J3148" i="53"/>
  <c r="I3148" i="53"/>
  <c r="H3148" i="53"/>
  <c r="Q3145" i="53"/>
  <c r="Q3144" i="53" s="1"/>
  <c r="P3145" i="53"/>
  <c r="P3144" i="53" s="1"/>
  <c r="K3145" i="53"/>
  <c r="K3144" i="53" s="1"/>
  <c r="J3145" i="53"/>
  <c r="J3144" i="53" s="1"/>
  <c r="I3145" i="53"/>
  <c r="I3144" i="53" s="1"/>
  <c r="H3145" i="53"/>
  <c r="H3144" i="53" s="1"/>
  <c r="Q3142" i="53"/>
  <c r="Q3141" i="53" s="1"/>
  <c r="P3142" i="53"/>
  <c r="P3141" i="53" s="1"/>
  <c r="K3142" i="53"/>
  <c r="K3141" i="53" s="1"/>
  <c r="J3142" i="53"/>
  <c r="J3141" i="53" s="1"/>
  <c r="I3142" i="53"/>
  <c r="I3141" i="53" s="1"/>
  <c r="H3142" i="53"/>
  <c r="H3141" i="53" s="1"/>
  <c r="Q3138" i="53"/>
  <c r="P3138" i="53"/>
  <c r="K3138" i="53"/>
  <c r="J3138" i="53"/>
  <c r="I3138" i="53"/>
  <c r="H3138" i="53"/>
  <c r="Q3136" i="53"/>
  <c r="P3136" i="53"/>
  <c r="K3136" i="53"/>
  <c r="K3135" i="53" s="1"/>
  <c r="J3136" i="53"/>
  <c r="I3136" i="53"/>
  <c r="H3136" i="53"/>
  <c r="Q3133" i="53"/>
  <c r="P3133" i="53"/>
  <c r="K3133" i="53"/>
  <c r="J3133" i="53"/>
  <c r="I3133" i="53"/>
  <c r="H3133" i="53"/>
  <c r="Q3131" i="53"/>
  <c r="P3131" i="53"/>
  <c r="K3131" i="53"/>
  <c r="J3131" i="53"/>
  <c r="I3131" i="53"/>
  <c r="H3131" i="53"/>
  <c r="Q3129" i="53"/>
  <c r="P3129" i="53"/>
  <c r="K3129" i="53"/>
  <c r="J3129" i="53"/>
  <c r="I3129" i="53"/>
  <c r="H3129" i="53"/>
  <c r="Q3127" i="53"/>
  <c r="P3127" i="53"/>
  <c r="K3127" i="53"/>
  <c r="J3127" i="53"/>
  <c r="I3127" i="53"/>
  <c r="H3127" i="53"/>
  <c r="Q3123" i="53"/>
  <c r="P3123" i="53"/>
  <c r="K3123" i="53"/>
  <c r="J3123" i="53"/>
  <c r="I3123" i="53"/>
  <c r="H3123" i="53"/>
  <c r="Q3119" i="53"/>
  <c r="P3119" i="53"/>
  <c r="K3119" i="53"/>
  <c r="J3119" i="53"/>
  <c r="I3119" i="53"/>
  <c r="H3119" i="53"/>
  <c r="Q3116" i="53"/>
  <c r="Q3115" i="53" s="1"/>
  <c r="P3116" i="53"/>
  <c r="P3115" i="53" s="1"/>
  <c r="K3116" i="53"/>
  <c r="K3115" i="53" s="1"/>
  <c r="J3116" i="53"/>
  <c r="J3115" i="53" s="1"/>
  <c r="I3116" i="53"/>
  <c r="I3115" i="53" s="1"/>
  <c r="H3116" i="53"/>
  <c r="H3115" i="53" s="1"/>
  <c r="Q3113" i="53"/>
  <c r="Q3112" i="53" s="1"/>
  <c r="P3113" i="53"/>
  <c r="P3112" i="53" s="1"/>
  <c r="K3113" i="53"/>
  <c r="K3112" i="53" s="1"/>
  <c r="J3113" i="53"/>
  <c r="J3112" i="53" s="1"/>
  <c r="I3113" i="53"/>
  <c r="I3112" i="53" s="1"/>
  <c r="H3113" i="53"/>
  <c r="H3112" i="53" s="1"/>
  <c r="Q3109" i="53"/>
  <c r="Q3108" i="53" s="1"/>
  <c r="P3109" i="53"/>
  <c r="P3108" i="53" s="1"/>
  <c r="K3109" i="53"/>
  <c r="K3108" i="53" s="1"/>
  <c r="J3109" i="53"/>
  <c r="J3108" i="53" s="1"/>
  <c r="I3109" i="53"/>
  <c r="I3108" i="53" s="1"/>
  <c r="H3109" i="53"/>
  <c r="H3108" i="53" s="1"/>
  <c r="Q3103" i="53"/>
  <c r="Q3102" i="53" s="1"/>
  <c r="P3103" i="53"/>
  <c r="P3102" i="53" s="1"/>
  <c r="K3103" i="53"/>
  <c r="K3102" i="53" s="1"/>
  <c r="J3103" i="53"/>
  <c r="J3102" i="53" s="1"/>
  <c r="I3103" i="53"/>
  <c r="I3102" i="53" s="1"/>
  <c r="H3103" i="53"/>
  <c r="H3102" i="53" s="1"/>
  <c r="Q3095" i="53"/>
  <c r="P3095" i="53"/>
  <c r="K3095" i="53"/>
  <c r="J3095" i="53"/>
  <c r="I3095" i="53"/>
  <c r="H3095" i="53"/>
  <c r="Q3093" i="53"/>
  <c r="P3093" i="53"/>
  <c r="K3093" i="53"/>
  <c r="J3093" i="53"/>
  <c r="I3093" i="53"/>
  <c r="H3093" i="53"/>
  <c r="Q3083" i="53"/>
  <c r="P3083" i="53"/>
  <c r="K3083" i="53"/>
  <c r="J3083" i="53"/>
  <c r="I3083" i="53"/>
  <c r="H3083" i="53"/>
  <c r="Q3077" i="53"/>
  <c r="P3077" i="53"/>
  <c r="K3077" i="53"/>
  <c r="J3077" i="53"/>
  <c r="I3077" i="53"/>
  <c r="H3077" i="53"/>
  <c r="Q3072" i="53"/>
  <c r="P3072" i="53"/>
  <c r="K3072" i="53"/>
  <c r="J3072" i="53"/>
  <c r="I3072" i="53"/>
  <c r="H3072" i="53"/>
  <c r="Q3069" i="53"/>
  <c r="P3069" i="53"/>
  <c r="K3069" i="53"/>
  <c r="J3069" i="53"/>
  <c r="I3069" i="53"/>
  <c r="H3069" i="53"/>
  <c r="Q3067" i="53"/>
  <c r="P3067" i="53"/>
  <c r="K3067" i="53"/>
  <c r="J3067" i="53"/>
  <c r="I3067" i="53"/>
  <c r="H3067" i="53"/>
  <c r="Q3062" i="53"/>
  <c r="P3062" i="53"/>
  <c r="K3062" i="53"/>
  <c r="J3062" i="53"/>
  <c r="I3062" i="53"/>
  <c r="H3062" i="53"/>
  <c r="Q3059" i="53"/>
  <c r="Q3058" i="53" s="1"/>
  <c r="P3059" i="53"/>
  <c r="P3058" i="53" s="1"/>
  <c r="K3059" i="53"/>
  <c r="K3058" i="53" s="1"/>
  <c r="J3059" i="53"/>
  <c r="J3058" i="53" s="1"/>
  <c r="I3059" i="53"/>
  <c r="I3058" i="53" s="1"/>
  <c r="H3059" i="53"/>
  <c r="H3058" i="53" s="1"/>
  <c r="Q3005" i="53"/>
  <c r="Q3004" i="53" s="1"/>
  <c r="Q3003" i="53" s="1"/>
  <c r="P3005" i="53"/>
  <c r="P3004" i="53" s="1"/>
  <c r="P3003" i="53" s="1"/>
  <c r="K3005" i="53"/>
  <c r="K3004" i="53" s="1"/>
  <c r="K3003" i="53" s="1"/>
  <c r="J3005" i="53"/>
  <c r="J3004" i="53" s="1"/>
  <c r="J3003" i="53" s="1"/>
  <c r="I3005" i="53"/>
  <c r="I3004" i="53" s="1"/>
  <c r="I3003" i="53" s="1"/>
  <c r="H3005" i="53"/>
  <c r="H3004" i="53" s="1"/>
  <c r="H3003" i="53" s="1"/>
  <c r="Q3001" i="53"/>
  <c r="Q3000" i="53" s="1"/>
  <c r="P3001" i="53"/>
  <c r="P3000" i="53" s="1"/>
  <c r="K3001" i="53"/>
  <c r="K3000" i="53" s="1"/>
  <c r="J3001" i="53"/>
  <c r="J3000" i="53" s="1"/>
  <c r="I3001" i="53"/>
  <c r="I3000" i="53" s="1"/>
  <c r="H3001" i="53"/>
  <c r="H3000" i="53" s="1"/>
  <c r="Q2998" i="53"/>
  <c r="Q2997" i="53" s="1"/>
  <c r="P2998" i="53"/>
  <c r="P2997" i="53" s="1"/>
  <c r="K2998" i="53"/>
  <c r="K2997" i="53" s="1"/>
  <c r="J2998" i="53"/>
  <c r="J2997" i="53" s="1"/>
  <c r="I2998" i="53"/>
  <c r="I2997" i="53" s="1"/>
  <c r="H2998" i="53"/>
  <c r="H2997" i="53" s="1"/>
  <c r="Q2994" i="53"/>
  <c r="Q2993" i="53" s="1"/>
  <c r="Q2989" i="53" s="1"/>
  <c r="P2994" i="53"/>
  <c r="P2993" i="53" s="1"/>
  <c r="P2989" i="53" s="1"/>
  <c r="K2994" i="53"/>
  <c r="K2993" i="53" s="1"/>
  <c r="K2989" i="53" s="1"/>
  <c r="J2994" i="53"/>
  <c r="J2993" i="53" s="1"/>
  <c r="J2989" i="53" s="1"/>
  <c r="I2994" i="53"/>
  <c r="I2993" i="53" s="1"/>
  <c r="I2989" i="53" s="1"/>
  <c r="H2994" i="53"/>
  <c r="H2993" i="53" s="1"/>
  <c r="H2989" i="53" s="1"/>
  <c r="Q2987" i="53"/>
  <c r="Q2986" i="53" s="1"/>
  <c r="P2987" i="53"/>
  <c r="P2986" i="53" s="1"/>
  <c r="K2987" i="53"/>
  <c r="K2986" i="53" s="1"/>
  <c r="J2987" i="53"/>
  <c r="J2986" i="53" s="1"/>
  <c r="I2987" i="53"/>
  <c r="I2986" i="53" s="1"/>
  <c r="H2987" i="53"/>
  <c r="H2986" i="53" s="1"/>
  <c r="Q2980" i="53"/>
  <c r="P2980" i="53"/>
  <c r="K2980" i="53"/>
  <c r="K2979" i="53" s="1"/>
  <c r="J2980" i="53"/>
  <c r="I2980" i="53"/>
  <c r="H2980" i="53"/>
  <c r="Q2977" i="53"/>
  <c r="P2977" i="53"/>
  <c r="K2977" i="53"/>
  <c r="J2977" i="53"/>
  <c r="I2977" i="53"/>
  <c r="H2977" i="53"/>
  <c r="Q2975" i="53"/>
  <c r="P2975" i="53"/>
  <c r="K2975" i="53"/>
  <c r="J2975" i="53"/>
  <c r="I2975" i="53"/>
  <c r="H2975" i="53"/>
  <c r="Q2972" i="53"/>
  <c r="Q2971" i="53" s="1"/>
  <c r="P2972" i="53"/>
  <c r="P2971" i="53" s="1"/>
  <c r="K2972" i="53"/>
  <c r="K2971" i="53" s="1"/>
  <c r="J2972" i="53"/>
  <c r="J2971" i="53" s="1"/>
  <c r="I2972" i="53"/>
  <c r="I2971" i="53" s="1"/>
  <c r="H2972" i="53"/>
  <c r="H2971" i="53" s="1"/>
  <c r="Q2965" i="53"/>
  <c r="P2965" i="53"/>
  <c r="K2965" i="53"/>
  <c r="J2965" i="53"/>
  <c r="I2965" i="53"/>
  <c r="H2965" i="53"/>
  <c r="H2964" i="53" s="1"/>
  <c r="Q2962" i="53"/>
  <c r="P2962" i="53"/>
  <c r="K2962" i="53"/>
  <c r="J2962" i="53"/>
  <c r="I2962" i="53"/>
  <c r="H2962" i="53"/>
  <c r="Q2960" i="53"/>
  <c r="Q2959" i="53" s="1"/>
  <c r="P2960" i="53"/>
  <c r="K2960" i="53"/>
  <c r="J2960" i="53"/>
  <c r="I2960" i="53"/>
  <c r="H2960" i="53"/>
  <c r="Q2956" i="53"/>
  <c r="Q2955" i="53" s="1"/>
  <c r="P2956" i="53"/>
  <c r="P2955" i="53" s="1"/>
  <c r="K2956" i="53"/>
  <c r="K2955" i="53" s="1"/>
  <c r="J2956" i="53"/>
  <c r="J2955" i="53" s="1"/>
  <c r="I2956" i="53"/>
  <c r="I2955" i="53" s="1"/>
  <c r="H2956" i="53"/>
  <c r="H2955" i="53" s="1"/>
  <c r="Q2952" i="53"/>
  <c r="P2952" i="53"/>
  <c r="K2952" i="53"/>
  <c r="J2952" i="53"/>
  <c r="I2952" i="53"/>
  <c r="H2952" i="53"/>
  <c r="Q2950" i="53"/>
  <c r="P2950" i="53"/>
  <c r="K2950" i="53"/>
  <c r="J2950" i="53"/>
  <c r="I2950" i="53"/>
  <c r="H2950" i="53"/>
  <c r="Q2947" i="53"/>
  <c r="P2947" i="53"/>
  <c r="K2947" i="53"/>
  <c r="J2947" i="53"/>
  <c r="I2947" i="53"/>
  <c r="H2947" i="53"/>
  <c r="Q2945" i="53"/>
  <c r="P2945" i="53"/>
  <c r="K2945" i="53"/>
  <c r="K2944" i="53" s="1"/>
  <c r="J2945" i="53"/>
  <c r="I2945" i="53"/>
  <c r="H2945" i="53"/>
  <c r="Q2942" i="53"/>
  <c r="Q2941" i="53" s="1"/>
  <c r="P2942" i="53"/>
  <c r="P2941" i="53" s="1"/>
  <c r="K2942" i="53"/>
  <c r="K2941" i="53" s="1"/>
  <c r="J2942" i="53"/>
  <c r="J2941" i="53" s="1"/>
  <c r="I2942" i="53"/>
  <c r="I2941" i="53" s="1"/>
  <c r="H2942" i="53"/>
  <c r="H2941" i="53" s="1"/>
  <c r="Q2939" i="53"/>
  <c r="Q2938" i="53" s="1"/>
  <c r="P2939" i="53"/>
  <c r="P2938" i="53" s="1"/>
  <c r="K2939" i="53"/>
  <c r="K2938" i="53" s="1"/>
  <c r="J2939" i="53"/>
  <c r="J2938" i="53" s="1"/>
  <c r="I2939" i="53"/>
  <c r="I2938" i="53" s="1"/>
  <c r="H2939" i="53"/>
  <c r="H2938" i="53" s="1"/>
  <c r="Q2935" i="53"/>
  <c r="P2935" i="53"/>
  <c r="K2935" i="53"/>
  <c r="J2935" i="53"/>
  <c r="I2935" i="53"/>
  <c r="H2935" i="53"/>
  <c r="Q2933" i="53"/>
  <c r="P2933" i="53"/>
  <c r="K2933" i="53"/>
  <c r="J2933" i="53"/>
  <c r="I2933" i="53"/>
  <c r="H2933" i="53"/>
  <c r="Q2930" i="53"/>
  <c r="P2930" i="53"/>
  <c r="K2930" i="53"/>
  <c r="J2930" i="53"/>
  <c r="I2930" i="53"/>
  <c r="H2930" i="53"/>
  <c r="Q2928" i="53"/>
  <c r="P2928" i="53"/>
  <c r="K2928" i="53"/>
  <c r="J2928" i="53"/>
  <c r="I2928" i="53"/>
  <c r="H2928" i="53"/>
  <c r="Q2923" i="53"/>
  <c r="P2923" i="53"/>
  <c r="K2923" i="53"/>
  <c r="J2923" i="53"/>
  <c r="I2923" i="53"/>
  <c r="H2923" i="53"/>
  <c r="Q2917" i="53"/>
  <c r="P2917" i="53"/>
  <c r="K2917" i="53"/>
  <c r="J2917" i="53"/>
  <c r="I2917" i="53"/>
  <c r="H2917" i="53"/>
  <c r="Q2914" i="53"/>
  <c r="P2914" i="53"/>
  <c r="K2914" i="53"/>
  <c r="J2914" i="53"/>
  <c r="I2914" i="53"/>
  <c r="H2914" i="53"/>
  <c r="Q2912" i="53"/>
  <c r="P2912" i="53"/>
  <c r="K2912" i="53"/>
  <c r="J2912" i="53"/>
  <c r="I2912" i="53"/>
  <c r="H2912" i="53"/>
  <c r="Q2907" i="53"/>
  <c r="P2907" i="53"/>
  <c r="K2907" i="53"/>
  <c r="J2907" i="53"/>
  <c r="I2907" i="53"/>
  <c r="H2907" i="53"/>
  <c r="Q2901" i="53"/>
  <c r="P2901" i="53"/>
  <c r="K2901" i="53"/>
  <c r="J2901" i="53"/>
  <c r="I2901" i="53"/>
  <c r="H2901" i="53"/>
  <c r="Q2897" i="53"/>
  <c r="Q2896" i="53" s="1"/>
  <c r="P2897" i="53"/>
  <c r="P2896" i="53" s="1"/>
  <c r="K2897" i="53"/>
  <c r="K2896" i="53" s="1"/>
  <c r="J2897" i="53"/>
  <c r="J2896" i="53" s="1"/>
  <c r="I2897" i="53"/>
  <c r="I2896" i="53" s="1"/>
  <c r="H2897" i="53"/>
  <c r="H2896" i="53" s="1"/>
  <c r="Q2892" i="53"/>
  <c r="P2892" i="53"/>
  <c r="K2892" i="53"/>
  <c r="J2892" i="53"/>
  <c r="I2892" i="53"/>
  <c r="H2892" i="53"/>
  <c r="Q2890" i="53"/>
  <c r="P2890" i="53"/>
  <c r="K2890" i="53"/>
  <c r="J2890" i="53"/>
  <c r="I2890" i="53"/>
  <c r="H2890" i="53"/>
  <c r="Q2888" i="53"/>
  <c r="P2888" i="53"/>
  <c r="K2888" i="53"/>
  <c r="J2888" i="53"/>
  <c r="I2888" i="53"/>
  <c r="H2888" i="53"/>
  <c r="Q2881" i="53"/>
  <c r="P2881" i="53"/>
  <c r="K2881" i="53"/>
  <c r="J2881" i="53"/>
  <c r="I2881" i="53"/>
  <c r="H2881" i="53"/>
  <c r="Q2874" i="53"/>
  <c r="Q2873" i="53" s="1"/>
  <c r="P2874" i="53"/>
  <c r="P2873" i="53" s="1"/>
  <c r="K2874" i="53"/>
  <c r="K2873" i="53" s="1"/>
  <c r="J2874" i="53"/>
  <c r="J2873" i="53" s="1"/>
  <c r="I2874" i="53"/>
  <c r="I2873" i="53" s="1"/>
  <c r="H2874" i="53"/>
  <c r="H2873" i="53" s="1"/>
  <c r="Q2868" i="53"/>
  <c r="P2868" i="53"/>
  <c r="K2868" i="53"/>
  <c r="J2868" i="53"/>
  <c r="I2868" i="53"/>
  <c r="H2868" i="53"/>
  <c r="Q2866" i="53"/>
  <c r="P2866" i="53"/>
  <c r="K2866" i="53"/>
  <c r="J2866" i="53"/>
  <c r="I2866" i="53"/>
  <c r="H2866" i="53"/>
  <c r="Q2857" i="53"/>
  <c r="P2857" i="53"/>
  <c r="K2857" i="53"/>
  <c r="J2857" i="53"/>
  <c r="I2857" i="53"/>
  <c r="H2857" i="53"/>
  <c r="Q2855" i="53"/>
  <c r="P2855" i="53"/>
  <c r="K2855" i="53"/>
  <c r="J2855" i="53"/>
  <c r="I2855" i="53"/>
  <c r="H2855" i="53"/>
  <c r="Q2845" i="53"/>
  <c r="P2845" i="53"/>
  <c r="K2845" i="53"/>
  <c r="J2845" i="53"/>
  <c r="I2845" i="53"/>
  <c r="H2845" i="53"/>
  <c r="Q2838" i="53"/>
  <c r="P2838" i="53"/>
  <c r="K2838" i="53"/>
  <c r="J2838" i="53"/>
  <c r="I2838" i="53"/>
  <c r="H2838" i="53"/>
  <c r="Q2833" i="53"/>
  <c r="P2833" i="53"/>
  <c r="K2833" i="53"/>
  <c r="J2833" i="53"/>
  <c r="I2833" i="53"/>
  <c r="H2833" i="53"/>
  <c r="Q2830" i="53"/>
  <c r="P2830" i="53"/>
  <c r="K2830" i="53"/>
  <c r="J2830" i="53"/>
  <c r="I2830" i="53"/>
  <c r="H2830" i="53"/>
  <c r="Q2828" i="53"/>
  <c r="P2828" i="53"/>
  <c r="K2828" i="53"/>
  <c r="J2828" i="53"/>
  <c r="I2828" i="53"/>
  <c r="H2828" i="53"/>
  <c r="Q2823" i="53"/>
  <c r="P2823" i="53"/>
  <c r="K2823" i="53"/>
  <c r="J2823" i="53"/>
  <c r="I2823" i="53"/>
  <c r="H2823" i="53"/>
  <c r="Q2782" i="53"/>
  <c r="P2782" i="53"/>
  <c r="K2782" i="53"/>
  <c r="J2782" i="53"/>
  <c r="I2782" i="53"/>
  <c r="H2782" i="53"/>
  <c r="Q2779" i="53"/>
  <c r="P2779" i="53"/>
  <c r="K2779" i="53"/>
  <c r="J2779" i="53"/>
  <c r="I2779" i="53"/>
  <c r="H2779" i="53"/>
  <c r="Q2776" i="53"/>
  <c r="P2776" i="53"/>
  <c r="K2776" i="53"/>
  <c r="J2776" i="53"/>
  <c r="I2776" i="53"/>
  <c r="H2776" i="53"/>
  <c r="Q2773" i="53"/>
  <c r="P2773" i="53"/>
  <c r="K2773" i="53"/>
  <c r="J2773" i="53"/>
  <c r="I2773" i="53"/>
  <c r="H2773" i="53"/>
  <c r="Q2771" i="53"/>
  <c r="P2771" i="53"/>
  <c r="K2771" i="53"/>
  <c r="K2770" i="53" s="1"/>
  <c r="J2771" i="53"/>
  <c r="I2771" i="53"/>
  <c r="H2771" i="53"/>
  <c r="Q2766" i="53"/>
  <c r="Q2765" i="53" s="1"/>
  <c r="P2766" i="53"/>
  <c r="P2765" i="53" s="1"/>
  <c r="K2766" i="53"/>
  <c r="K2765" i="53" s="1"/>
  <c r="J2766" i="53"/>
  <c r="J2765" i="53" s="1"/>
  <c r="I2766" i="53"/>
  <c r="I2765" i="53" s="1"/>
  <c r="H2766" i="53"/>
  <c r="H2765" i="53" s="1"/>
  <c r="Q2761" i="53"/>
  <c r="Q2760" i="53" s="1"/>
  <c r="P2761" i="53"/>
  <c r="P2760" i="53" s="1"/>
  <c r="K2761" i="53"/>
  <c r="K2760" i="53" s="1"/>
  <c r="J2761" i="53"/>
  <c r="J2760" i="53" s="1"/>
  <c r="I2761" i="53"/>
  <c r="I2760" i="53" s="1"/>
  <c r="H2761" i="53"/>
  <c r="H2760" i="53" s="1"/>
  <c r="Q2752" i="53"/>
  <c r="Q2751" i="53" s="1"/>
  <c r="P2752" i="53"/>
  <c r="P2751" i="53" s="1"/>
  <c r="K2752" i="53"/>
  <c r="K2751" i="53" s="1"/>
  <c r="J2752" i="53"/>
  <c r="J2751" i="53" s="1"/>
  <c r="I2752" i="53"/>
  <c r="I2751" i="53" s="1"/>
  <c r="H2752" i="53"/>
  <c r="H2751" i="53" s="1"/>
  <c r="Q2749" i="53"/>
  <c r="Q2748" i="53" s="1"/>
  <c r="P2749" i="53"/>
  <c r="P2748" i="53" s="1"/>
  <c r="K2749" i="53"/>
  <c r="K2748" i="53" s="1"/>
  <c r="J2749" i="53"/>
  <c r="J2748" i="53" s="1"/>
  <c r="I2749" i="53"/>
  <c r="I2748" i="53" s="1"/>
  <c r="H2749" i="53"/>
  <c r="H2748" i="53" s="1"/>
  <c r="Q2740" i="53"/>
  <c r="Q2739" i="53" s="1"/>
  <c r="P2740" i="53"/>
  <c r="P2739" i="53" s="1"/>
  <c r="K2740" i="53"/>
  <c r="K2739" i="53" s="1"/>
  <c r="J2740" i="53"/>
  <c r="J2739" i="53" s="1"/>
  <c r="I2740" i="53"/>
  <c r="I2739" i="53" s="1"/>
  <c r="H2740" i="53"/>
  <c r="H2739" i="53" s="1"/>
  <c r="Q2735" i="53"/>
  <c r="Q2734" i="53" s="1"/>
  <c r="P2735" i="53"/>
  <c r="P2734" i="53" s="1"/>
  <c r="K2735" i="53"/>
  <c r="K2734" i="53" s="1"/>
  <c r="J2735" i="53"/>
  <c r="J2734" i="53" s="1"/>
  <c r="J2728" i="53" s="1"/>
  <c r="I2735" i="53"/>
  <c r="I2734" i="53" s="1"/>
  <c r="H2735" i="53"/>
  <c r="H2734" i="53" s="1"/>
  <c r="Q2726" i="53"/>
  <c r="Q2725" i="53" s="1"/>
  <c r="P2726" i="53"/>
  <c r="P2725" i="53" s="1"/>
  <c r="K2726" i="53"/>
  <c r="K2725" i="53" s="1"/>
  <c r="J2726" i="53"/>
  <c r="J2725" i="53" s="1"/>
  <c r="I2726" i="53"/>
  <c r="I2725" i="53" s="1"/>
  <c r="H2726" i="53"/>
  <c r="H2725" i="53" s="1"/>
  <c r="Q2723" i="53"/>
  <c r="Q2722" i="53" s="1"/>
  <c r="P2723" i="53"/>
  <c r="P2722" i="53" s="1"/>
  <c r="K2723" i="53"/>
  <c r="K2722" i="53" s="1"/>
  <c r="J2723" i="53"/>
  <c r="J2722" i="53" s="1"/>
  <c r="I2723" i="53"/>
  <c r="I2722" i="53" s="1"/>
  <c r="H2723" i="53"/>
  <c r="H2722" i="53" s="1"/>
  <c r="Q2703" i="53"/>
  <c r="P2703" i="53"/>
  <c r="K2703" i="53"/>
  <c r="J2703" i="53"/>
  <c r="I2703" i="53"/>
  <c r="H2703" i="53"/>
  <c r="Q2701" i="53"/>
  <c r="P2701" i="53"/>
  <c r="K2701" i="53"/>
  <c r="J2701" i="53"/>
  <c r="I2701" i="53"/>
  <c r="H2701" i="53"/>
  <c r="Q2698" i="53"/>
  <c r="P2698" i="53"/>
  <c r="K2698" i="53"/>
  <c r="J2698" i="53"/>
  <c r="I2698" i="53"/>
  <c r="H2698" i="53"/>
  <c r="Q2696" i="53"/>
  <c r="P2696" i="53"/>
  <c r="K2696" i="53"/>
  <c r="J2696" i="53"/>
  <c r="I2696" i="53"/>
  <c r="H2696" i="53"/>
  <c r="Q2694" i="53"/>
  <c r="P2694" i="53"/>
  <c r="K2694" i="53"/>
  <c r="J2694" i="53"/>
  <c r="I2694" i="53"/>
  <c r="H2694" i="53"/>
  <c r="Q2691" i="53"/>
  <c r="Q2690" i="53" s="1"/>
  <c r="P2691" i="53"/>
  <c r="P2690" i="53" s="1"/>
  <c r="K2691" i="53"/>
  <c r="K2690" i="53" s="1"/>
  <c r="J2691" i="53"/>
  <c r="J2690" i="53" s="1"/>
  <c r="I2691" i="53"/>
  <c r="I2690" i="53" s="1"/>
  <c r="H2691" i="53"/>
  <c r="H2690" i="53" s="1"/>
  <c r="Q2686" i="53"/>
  <c r="P2686" i="53"/>
  <c r="K2686" i="53"/>
  <c r="J2686" i="53"/>
  <c r="I2686" i="53"/>
  <c r="H2686" i="53"/>
  <c r="Q2684" i="53"/>
  <c r="P2684" i="53"/>
  <c r="K2684" i="53"/>
  <c r="J2684" i="53"/>
  <c r="I2684" i="53"/>
  <c r="H2684" i="53"/>
  <c r="Q2681" i="53"/>
  <c r="P2681" i="53"/>
  <c r="K2681" i="53"/>
  <c r="J2681" i="53"/>
  <c r="I2681" i="53"/>
  <c r="H2681" i="53"/>
  <c r="Q2679" i="53"/>
  <c r="P2679" i="53"/>
  <c r="K2679" i="53"/>
  <c r="J2679" i="53"/>
  <c r="I2679" i="53"/>
  <c r="H2679" i="53"/>
  <c r="Q2677" i="53"/>
  <c r="P2677" i="53"/>
  <c r="K2677" i="53"/>
  <c r="J2677" i="53"/>
  <c r="I2677" i="53"/>
  <c r="H2677" i="53"/>
  <c r="Q2672" i="53"/>
  <c r="P2672" i="53"/>
  <c r="K2672" i="53"/>
  <c r="J2672" i="53"/>
  <c r="I2672" i="53"/>
  <c r="H2672" i="53"/>
  <c r="Q2670" i="53"/>
  <c r="P2670" i="53"/>
  <c r="K2670" i="53"/>
  <c r="J2670" i="53"/>
  <c r="I2670" i="53"/>
  <c r="H2670" i="53"/>
  <c r="Q2667" i="53"/>
  <c r="P2667" i="53"/>
  <c r="K2667" i="53"/>
  <c r="J2667" i="53"/>
  <c r="I2667" i="53"/>
  <c r="H2667" i="53"/>
  <c r="Q2665" i="53"/>
  <c r="P2665" i="53"/>
  <c r="K2665" i="53"/>
  <c r="J2665" i="53"/>
  <c r="I2665" i="53"/>
  <c r="H2665" i="53"/>
  <c r="Q2663" i="53"/>
  <c r="P2663" i="53"/>
  <c r="K2663" i="53"/>
  <c r="J2663" i="53"/>
  <c r="I2663" i="53"/>
  <c r="H2663" i="53"/>
  <c r="Q2656" i="53"/>
  <c r="Q2655" i="53" s="1"/>
  <c r="P2656" i="53"/>
  <c r="P2655" i="53" s="1"/>
  <c r="K2656" i="53"/>
  <c r="K2655" i="53" s="1"/>
  <c r="J2656" i="53"/>
  <c r="J2655" i="53" s="1"/>
  <c r="I2656" i="53"/>
  <c r="I2655" i="53" s="1"/>
  <c r="H2656" i="53"/>
  <c r="H2655" i="53" s="1"/>
  <c r="Q2653" i="53"/>
  <c r="Q2652" i="53" s="1"/>
  <c r="P2653" i="53"/>
  <c r="P2652" i="53" s="1"/>
  <c r="K2653" i="53"/>
  <c r="K2652" i="53" s="1"/>
  <c r="J2653" i="53"/>
  <c r="J2652" i="53" s="1"/>
  <c r="I2653" i="53"/>
  <c r="I2652" i="53" s="1"/>
  <c r="H2653" i="53"/>
  <c r="H2652" i="53" s="1"/>
  <c r="Q2649" i="53"/>
  <c r="Q2648" i="53" s="1"/>
  <c r="P2649" i="53"/>
  <c r="P2648" i="53" s="1"/>
  <c r="K2649" i="53"/>
  <c r="K2648" i="53" s="1"/>
  <c r="J2649" i="53"/>
  <c r="J2648" i="53" s="1"/>
  <c r="I2649" i="53"/>
  <c r="I2648" i="53" s="1"/>
  <c r="H2649" i="53"/>
  <c r="H2648" i="53" s="1"/>
  <c r="Q2646" i="53"/>
  <c r="Q2645" i="53" s="1"/>
  <c r="P2646" i="53"/>
  <c r="P2645" i="53" s="1"/>
  <c r="K2646" i="53"/>
  <c r="K2645" i="53" s="1"/>
  <c r="J2646" i="53"/>
  <c r="J2645" i="53" s="1"/>
  <c r="I2646" i="53"/>
  <c r="I2645" i="53" s="1"/>
  <c r="H2646" i="53"/>
  <c r="H2645" i="53" s="1"/>
  <c r="Q2643" i="53"/>
  <c r="Q2642" i="53" s="1"/>
  <c r="P2643" i="53"/>
  <c r="P2642" i="53" s="1"/>
  <c r="K2643" i="53"/>
  <c r="K2642" i="53" s="1"/>
  <c r="J2643" i="53"/>
  <c r="J2642" i="53" s="1"/>
  <c r="I2643" i="53"/>
  <c r="I2642" i="53" s="1"/>
  <c r="H2643" i="53"/>
  <c r="H2642" i="53" s="1"/>
  <c r="Q2640" i="53"/>
  <c r="Q2639" i="53" s="1"/>
  <c r="P2640" i="53"/>
  <c r="P2639" i="53" s="1"/>
  <c r="K2640" i="53"/>
  <c r="K2639" i="53" s="1"/>
  <c r="J2640" i="53"/>
  <c r="J2639" i="53" s="1"/>
  <c r="I2640" i="53"/>
  <c r="I2639" i="53" s="1"/>
  <c r="H2640" i="53"/>
  <c r="H2639" i="53" s="1"/>
  <c r="Q2637" i="53"/>
  <c r="Q2636" i="53" s="1"/>
  <c r="P2637" i="53"/>
  <c r="P2636" i="53" s="1"/>
  <c r="K2637" i="53"/>
  <c r="K2636" i="53" s="1"/>
  <c r="J2637" i="53"/>
  <c r="J2636" i="53" s="1"/>
  <c r="I2637" i="53"/>
  <c r="I2636" i="53" s="1"/>
  <c r="H2637" i="53"/>
  <c r="H2636" i="53" s="1"/>
  <c r="Q2633" i="53"/>
  <c r="Q2632" i="53" s="1"/>
  <c r="P2633" i="53"/>
  <c r="P2632" i="53" s="1"/>
  <c r="K2633" i="53"/>
  <c r="K2632" i="53" s="1"/>
  <c r="J2633" i="53"/>
  <c r="J2632" i="53" s="1"/>
  <c r="I2633" i="53"/>
  <c r="I2632" i="53" s="1"/>
  <c r="H2633" i="53"/>
  <c r="H2632" i="53" s="1"/>
  <c r="Q2629" i="53"/>
  <c r="Q2628" i="53" s="1"/>
  <c r="P2629" i="53"/>
  <c r="P2628" i="53" s="1"/>
  <c r="K2629" i="53"/>
  <c r="K2628" i="53" s="1"/>
  <c r="J2629" i="53"/>
  <c r="J2628" i="53" s="1"/>
  <c r="I2629" i="53"/>
  <c r="I2628" i="53" s="1"/>
  <c r="H2629" i="53"/>
  <c r="H2628" i="53" s="1"/>
  <c r="Q2626" i="53"/>
  <c r="Q2625" i="53" s="1"/>
  <c r="P2626" i="53"/>
  <c r="P2625" i="53" s="1"/>
  <c r="K2626" i="53"/>
  <c r="K2625" i="53" s="1"/>
  <c r="J2626" i="53"/>
  <c r="J2625" i="53" s="1"/>
  <c r="I2626" i="53"/>
  <c r="I2625" i="53" s="1"/>
  <c r="H2626" i="53"/>
  <c r="H2625" i="53" s="1"/>
  <c r="Q2619" i="53"/>
  <c r="Q2618" i="53" s="1"/>
  <c r="P2619" i="53"/>
  <c r="P2618" i="53" s="1"/>
  <c r="K2619" i="53"/>
  <c r="K2618" i="53" s="1"/>
  <c r="J2619" i="53"/>
  <c r="J2618" i="53" s="1"/>
  <c r="I2619" i="53"/>
  <c r="I2618" i="53" s="1"/>
  <c r="H2619" i="53"/>
  <c r="H2618" i="53" s="1"/>
  <c r="Q2616" i="53"/>
  <c r="Q2615" i="53" s="1"/>
  <c r="P2616" i="53"/>
  <c r="P2615" i="53" s="1"/>
  <c r="K2616" i="53"/>
  <c r="K2615" i="53" s="1"/>
  <c r="J2616" i="53"/>
  <c r="J2615" i="53" s="1"/>
  <c r="I2616" i="53"/>
  <c r="I2615" i="53" s="1"/>
  <c r="H2616" i="53"/>
  <c r="H2615" i="53" s="1"/>
  <c r="Q2613" i="53"/>
  <c r="Q2612" i="53" s="1"/>
  <c r="P2613" i="53"/>
  <c r="P2612" i="53" s="1"/>
  <c r="K2613" i="53"/>
  <c r="K2612" i="53" s="1"/>
  <c r="J2613" i="53"/>
  <c r="J2612" i="53" s="1"/>
  <c r="I2613" i="53"/>
  <c r="I2612" i="53" s="1"/>
  <c r="H2613" i="53"/>
  <c r="H2612" i="53" s="1"/>
  <c r="Q2610" i="53"/>
  <c r="Q2609" i="53" s="1"/>
  <c r="P2610" i="53"/>
  <c r="P2609" i="53" s="1"/>
  <c r="K2610" i="53"/>
  <c r="K2609" i="53" s="1"/>
  <c r="J2610" i="53"/>
  <c r="J2609" i="53" s="1"/>
  <c r="I2610" i="53"/>
  <c r="I2609" i="53" s="1"/>
  <c r="H2610" i="53"/>
  <c r="H2609" i="53" s="1"/>
  <c r="Q2606" i="53"/>
  <c r="Q2605" i="53" s="1"/>
  <c r="P2606" i="53"/>
  <c r="P2605" i="53" s="1"/>
  <c r="K2606" i="53"/>
  <c r="K2605" i="53" s="1"/>
  <c r="J2606" i="53"/>
  <c r="J2605" i="53" s="1"/>
  <c r="I2606" i="53"/>
  <c r="I2605" i="53" s="1"/>
  <c r="H2606" i="53"/>
  <c r="H2605" i="53" s="1"/>
  <c r="Q2603" i="53"/>
  <c r="Q2602" i="53" s="1"/>
  <c r="P2603" i="53"/>
  <c r="P2602" i="53" s="1"/>
  <c r="K2603" i="53"/>
  <c r="K2602" i="53" s="1"/>
  <c r="K2601" i="53" s="1"/>
  <c r="J2603" i="53"/>
  <c r="J2602" i="53" s="1"/>
  <c r="I2603" i="53"/>
  <c r="I2602" i="53" s="1"/>
  <c r="H2603" i="53"/>
  <c r="H2602" i="53" s="1"/>
  <c r="Q2597" i="53"/>
  <c r="Q2596" i="53" s="1"/>
  <c r="P2597" i="53"/>
  <c r="P2596" i="53" s="1"/>
  <c r="K2597" i="53"/>
  <c r="K2596" i="53" s="1"/>
  <c r="J2597" i="53"/>
  <c r="J2596" i="53" s="1"/>
  <c r="I2597" i="53"/>
  <c r="I2596" i="53" s="1"/>
  <c r="H2597" i="53"/>
  <c r="H2596" i="53" s="1"/>
  <c r="Q2591" i="53"/>
  <c r="Q2590" i="53" s="1"/>
  <c r="P2591" i="53"/>
  <c r="P2590" i="53" s="1"/>
  <c r="K2591" i="53"/>
  <c r="K2590" i="53" s="1"/>
  <c r="J2591" i="53"/>
  <c r="J2590" i="53" s="1"/>
  <c r="I2591" i="53"/>
  <c r="I2590" i="53" s="1"/>
  <c r="H2591" i="53"/>
  <c r="H2590" i="53" s="1"/>
  <c r="Q2588" i="53"/>
  <c r="Q2587" i="53" s="1"/>
  <c r="P2588" i="53"/>
  <c r="P2587" i="53" s="1"/>
  <c r="K2588" i="53"/>
  <c r="K2587" i="53" s="1"/>
  <c r="J2588" i="53"/>
  <c r="J2587" i="53" s="1"/>
  <c r="I2588" i="53"/>
  <c r="I2587" i="53" s="1"/>
  <c r="H2588" i="53"/>
  <c r="H2587" i="53" s="1"/>
  <c r="Q2585" i="53"/>
  <c r="P2585" i="53"/>
  <c r="K2585" i="53"/>
  <c r="J2585" i="53"/>
  <c r="I2585" i="53"/>
  <c r="H2585" i="53"/>
  <c r="Q2583" i="53"/>
  <c r="P2583" i="53"/>
  <c r="K2583" i="53"/>
  <c r="J2583" i="53"/>
  <c r="I2583" i="53"/>
  <c r="H2583" i="53"/>
  <c r="Q2581" i="53"/>
  <c r="P2581" i="53"/>
  <c r="K2581" i="53"/>
  <c r="J2581" i="53"/>
  <c r="I2581" i="53"/>
  <c r="H2581" i="53"/>
  <c r="Q2577" i="53"/>
  <c r="P2577" i="53"/>
  <c r="K2577" i="53"/>
  <c r="J2577" i="53"/>
  <c r="I2577" i="53"/>
  <c r="H2577" i="53"/>
  <c r="Q2575" i="53"/>
  <c r="P2575" i="53"/>
  <c r="K2575" i="53"/>
  <c r="J2575" i="53"/>
  <c r="I2575" i="53"/>
  <c r="H2575" i="53"/>
  <c r="Q2569" i="53"/>
  <c r="P2569" i="53"/>
  <c r="K2569" i="53"/>
  <c r="J2569" i="53"/>
  <c r="I2569" i="53"/>
  <c r="H2569" i="53"/>
  <c r="Q2565" i="53"/>
  <c r="P2565" i="53"/>
  <c r="K2565" i="53"/>
  <c r="J2565" i="53"/>
  <c r="I2565" i="53"/>
  <c r="H2565" i="53"/>
  <c r="Q2561" i="53"/>
  <c r="Q2560" i="53" s="1"/>
  <c r="P2561" i="53"/>
  <c r="P2560" i="53" s="1"/>
  <c r="K2561" i="53"/>
  <c r="K2560" i="53" s="1"/>
  <c r="J2561" i="53"/>
  <c r="J2560" i="53" s="1"/>
  <c r="I2561" i="53"/>
  <c r="I2560" i="53" s="1"/>
  <c r="H2561" i="53"/>
  <c r="H2560" i="53" s="1"/>
  <c r="Q2558" i="53"/>
  <c r="Q2557" i="53" s="1"/>
  <c r="P2558" i="53"/>
  <c r="P2557" i="53" s="1"/>
  <c r="K2558" i="53"/>
  <c r="K2557" i="53" s="1"/>
  <c r="J2558" i="53"/>
  <c r="J2557" i="53" s="1"/>
  <c r="I2558" i="53"/>
  <c r="I2557" i="53" s="1"/>
  <c r="H2558" i="53"/>
  <c r="H2557" i="53" s="1"/>
  <c r="Q2555" i="53"/>
  <c r="Q2554" i="53" s="1"/>
  <c r="P2555" i="53"/>
  <c r="P2554" i="53" s="1"/>
  <c r="K2555" i="53"/>
  <c r="K2554" i="53" s="1"/>
  <c r="J2555" i="53"/>
  <c r="J2554" i="53" s="1"/>
  <c r="I2555" i="53"/>
  <c r="I2554" i="53" s="1"/>
  <c r="H2555" i="53"/>
  <c r="H2554" i="53" s="1"/>
  <c r="Q2549" i="53"/>
  <c r="Q2548" i="53" s="1"/>
  <c r="P2549" i="53"/>
  <c r="P2548" i="53" s="1"/>
  <c r="K2549" i="53"/>
  <c r="K2548" i="53" s="1"/>
  <c r="J2549" i="53"/>
  <c r="J2548" i="53" s="1"/>
  <c r="I2549" i="53"/>
  <c r="I2548" i="53" s="1"/>
  <c r="H2549" i="53"/>
  <c r="H2548" i="53" s="1"/>
  <c r="Q2540" i="53"/>
  <c r="P2540" i="53"/>
  <c r="K2540" i="53"/>
  <c r="J2540" i="53"/>
  <c r="I2540" i="53"/>
  <c r="H2540" i="53"/>
  <c r="Q2538" i="53"/>
  <c r="P2538" i="53"/>
  <c r="K2538" i="53"/>
  <c r="J2538" i="53"/>
  <c r="I2538" i="53"/>
  <c r="H2538" i="53"/>
  <c r="H2528" i="53"/>
  <c r="Q2522" i="53"/>
  <c r="P2522" i="53"/>
  <c r="K2522" i="53"/>
  <c r="J2522" i="53"/>
  <c r="I2522" i="53"/>
  <c r="H2522" i="53"/>
  <c r="Q2517" i="53"/>
  <c r="P2517" i="53"/>
  <c r="K2517" i="53"/>
  <c r="J2517" i="53"/>
  <c r="I2517" i="53"/>
  <c r="H2517" i="53"/>
  <c r="Q2514" i="53"/>
  <c r="P2514" i="53"/>
  <c r="K2514" i="53"/>
  <c r="J2514" i="53"/>
  <c r="I2514" i="53"/>
  <c r="H2514" i="53"/>
  <c r="Q2512" i="53"/>
  <c r="P2512" i="53"/>
  <c r="K2512" i="53"/>
  <c r="J2512" i="53"/>
  <c r="I2512" i="53"/>
  <c r="H2512" i="53"/>
  <c r="Q2508" i="53"/>
  <c r="P2508" i="53"/>
  <c r="K2508" i="53"/>
  <c r="J2508" i="53"/>
  <c r="I2508" i="53"/>
  <c r="H2508" i="53"/>
  <c r="Q2499" i="53"/>
  <c r="Q2498" i="53" s="1"/>
  <c r="P2499" i="53"/>
  <c r="P2498" i="53" s="1"/>
  <c r="K2499" i="53"/>
  <c r="K2498" i="53" s="1"/>
  <c r="J2499" i="53"/>
  <c r="J2498" i="53" s="1"/>
  <c r="I2499" i="53"/>
  <c r="I2498" i="53" s="1"/>
  <c r="H2499" i="53"/>
  <c r="H2498" i="53" s="1"/>
  <c r="Q2493" i="53"/>
  <c r="Q2492" i="53" s="1"/>
  <c r="P2493" i="53"/>
  <c r="P2492" i="53" s="1"/>
  <c r="K2493" i="53"/>
  <c r="K2492" i="53" s="1"/>
  <c r="J2493" i="53"/>
  <c r="J2492" i="53" s="1"/>
  <c r="I2493" i="53"/>
  <c r="I2492" i="53" s="1"/>
  <c r="H2493" i="53"/>
  <c r="H2492" i="53" s="1"/>
  <c r="Q2490" i="53"/>
  <c r="Q2489" i="53" s="1"/>
  <c r="P2490" i="53"/>
  <c r="P2489" i="53" s="1"/>
  <c r="K2490" i="53"/>
  <c r="K2489" i="53" s="1"/>
  <c r="J2490" i="53"/>
  <c r="J2489" i="53" s="1"/>
  <c r="I2490" i="53"/>
  <c r="I2489" i="53" s="1"/>
  <c r="H2490" i="53"/>
  <c r="H2489" i="53" s="1"/>
  <c r="Q2487" i="53"/>
  <c r="P2487" i="53"/>
  <c r="K2487" i="53"/>
  <c r="J2487" i="53"/>
  <c r="I2487" i="53"/>
  <c r="H2487" i="53"/>
  <c r="Q2485" i="53"/>
  <c r="P2485" i="53"/>
  <c r="K2485" i="53"/>
  <c r="J2485" i="53"/>
  <c r="I2485" i="53"/>
  <c r="H2485" i="53"/>
  <c r="Q2483" i="53"/>
  <c r="P2483" i="53"/>
  <c r="K2483" i="53"/>
  <c r="J2483" i="53"/>
  <c r="I2483" i="53"/>
  <c r="H2483" i="53"/>
  <c r="Q2478" i="53"/>
  <c r="P2478" i="53"/>
  <c r="K2478" i="53"/>
  <c r="J2478" i="53"/>
  <c r="I2478" i="53"/>
  <c r="H2478" i="53"/>
  <c r="Q2471" i="53"/>
  <c r="P2471" i="53"/>
  <c r="K2471" i="53"/>
  <c r="J2471" i="53"/>
  <c r="I2471" i="53"/>
  <c r="H2471" i="53"/>
  <c r="Q2469" i="53"/>
  <c r="P2469" i="53"/>
  <c r="K2469" i="53"/>
  <c r="K2468" i="53" s="1"/>
  <c r="J2469" i="53"/>
  <c r="I2469" i="53"/>
  <c r="I2468" i="53" s="1"/>
  <c r="H2469" i="53"/>
  <c r="Q2465" i="53"/>
  <c r="P2465" i="53"/>
  <c r="K2465" i="53"/>
  <c r="J2465" i="53"/>
  <c r="I2465" i="53"/>
  <c r="H2465" i="53"/>
  <c r="Q2463" i="53"/>
  <c r="P2463" i="53"/>
  <c r="K2463" i="53"/>
  <c r="J2463" i="53"/>
  <c r="I2463" i="53"/>
  <c r="H2463" i="53"/>
  <c r="Q2458" i="53"/>
  <c r="Q2457" i="53" s="1"/>
  <c r="P2458" i="53"/>
  <c r="P2457" i="53" s="1"/>
  <c r="K2458" i="53"/>
  <c r="K2457" i="53" s="1"/>
  <c r="J2458" i="53"/>
  <c r="J2457" i="53" s="1"/>
  <c r="I2458" i="53"/>
  <c r="I2457" i="53" s="1"/>
  <c r="H2458" i="53"/>
  <c r="H2457" i="53" s="1"/>
  <c r="Q2455" i="53"/>
  <c r="Q2454" i="53" s="1"/>
  <c r="P2455" i="53"/>
  <c r="P2454" i="53" s="1"/>
  <c r="K2455" i="53"/>
  <c r="K2454" i="53" s="1"/>
  <c r="J2455" i="53"/>
  <c r="J2454" i="53" s="1"/>
  <c r="I2455" i="53"/>
  <c r="I2454" i="53" s="1"/>
  <c r="H2455" i="53"/>
  <c r="H2454" i="53" s="1"/>
  <c r="Q2449" i="53"/>
  <c r="Q2448" i="53" s="1"/>
  <c r="P2449" i="53"/>
  <c r="P2448" i="53" s="1"/>
  <c r="K2449" i="53"/>
  <c r="K2448" i="53" s="1"/>
  <c r="J2449" i="53"/>
  <c r="J2448" i="53" s="1"/>
  <c r="I2449" i="53"/>
  <c r="I2448" i="53" s="1"/>
  <c r="H2449" i="53"/>
  <c r="H2448" i="53" s="1"/>
  <c r="Q2440" i="53"/>
  <c r="P2440" i="53"/>
  <c r="K2440" i="53"/>
  <c r="J2440" i="53"/>
  <c r="I2440" i="53"/>
  <c r="H2440" i="53"/>
  <c r="Q2438" i="53"/>
  <c r="P2438" i="53"/>
  <c r="K2438" i="53"/>
  <c r="J2438" i="53"/>
  <c r="I2438" i="53"/>
  <c r="H2438" i="53"/>
  <c r="Q2428" i="53"/>
  <c r="P2428" i="53"/>
  <c r="K2428" i="53"/>
  <c r="J2428" i="53"/>
  <c r="I2428" i="53"/>
  <c r="H2428" i="53"/>
  <c r="Q2422" i="53"/>
  <c r="P2422" i="53"/>
  <c r="K2422" i="53"/>
  <c r="J2422" i="53"/>
  <c r="I2422" i="53"/>
  <c r="H2422" i="53"/>
  <c r="Q2418" i="53"/>
  <c r="P2418" i="53"/>
  <c r="K2418" i="53"/>
  <c r="J2418" i="53"/>
  <c r="I2418" i="53"/>
  <c r="H2418" i="53"/>
  <c r="Q2415" i="53"/>
  <c r="P2415" i="53"/>
  <c r="K2415" i="53"/>
  <c r="J2415" i="53"/>
  <c r="I2415" i="53"/>
  <c r="H2415" i="53"/>
  <c r="Q2413" i="53"/>
  <c r="P2413" i="53"/>
  <c r="K2413" i="53"/>
  <c r="J2413" i="53"/>
  <c r="I2413" i="53"/>
  <c r="H2413" i="53"/>
  <c r="Q2409" i="53"/>
  <c r="P2409" i="53"/>
  <c r="K2409" i="53"/>
  <c r="J2409" i="53"/>
  <c r="I2409" i="53"/>
  <c r="H2409" i="53"/>
  <c r="Q2403" i="53"/>
  <c r="Q2402" i="53" s="1"/>
  <c r="P2403" i="53"/>
  <c r="P2402" i="53" s="1"/>
  <c r="K2403" i="53"/>
  <c r="K2402" i="53" s="1"/>
  <c r="J2403" i="53"/>
  <c r="J2402" i="53" s="1"/>
  <c r="I2403" i="53"/>
  <c r="I2402" i="53" s="1"/>
  <c r="H2403" i="53"/>
  <c r="H2402" i="53" s="1"/>
  <c r="Q2400" i="53"/>
  <c r="Q2399" i="53" s="1"/>
  <c r="P2400" i="53"/>
  <c r="P2399" i="53" s="1"/>
  <c r="K2400" i="53"/>
  <c r="K2399" i="53" s="1"/>
  <c r="J2400" i="53"/>
  <c r="J2399" i="53" s="1"/>
  <c r="I2400" i="53"/>
  <c r="I2399" i="53" s="1"/>
  <c r="H2400" i="53"/>
  <c r="H2399" i="53" s="1"/>
  <c r="Q2396" i="53"/>
  <c r="P2396" i="53"/>
  <c r="K2396" i="53"/>
  <c r="J2396" i="53"/>
  <c r="I2396" i="53"/>
  <c r="H2396" i="53"/>
  <c r="Q2393" i="53"/>
  <c r="P2393" i="53"/>
  <c r="K2393" i="53"/>
  <c r="J2393" i="53"/>
  <c r="I2393" i="53"/>
  <c r="H2393" i="53"/>
  <c r="Q2388" i="53"/>
  <c r="Q2387" i="53" s="1"/>
  <c r="Q2383" i="53" s="1"/>
  <c r="P2388" i="53"/>
  <c r="P2387" i="53" s="1"/>
  <c r="P2383" i="53" s="1"/>
  <c r="K2388" i="53"/>
  <c r="K2387" i="53" s="1"/>
  <c r="K2383" i="53" s="1"/>
  <c r="J2388" i="53"/>
  <c r="J2387" i="53" s="1"/>
  <c r="J2383" i="53" s="1"/>
  <c r="I2388" i="53"/>
  <c r="I2387" i="53" s="1"/>
  <c r="I2383" i="53" s="1"/>
  <c r="H2388" i="53"/>
  <c r="H2387" i="53" s="1"/>
  <c r="H2383" i="53" s="1"/>
  <c r="Q2381" i="53"/>
  <c r="P2381" i="53"/>
  <c r="K2381" i="53"/>
  <c r="J2381" i="53"/>
  <c r="I2381" i="53"/>
  <c r="H2381" i="53"/>
  <c r="Q2374" i="53"/>
  <c r="P2374" i="53"/>
  <c r="K2374" i="53"/>
  <c r="J2374" i="53"/>
  <c r="I2374" i="53"/>
  <c r="H2374" i="53"/>
  <c r="Q2367" i="53"/>
  <c r="P2367" i="53"/>
  <c r="K2367" i="53"/>
  <c r="J2367" i="53"/>
  <c r="I2367" i="53"/>
  <c r="H2367" i="53"/>
  <c r="Q2365" i="53"/>
  <c r="P2365" i="53"/>
  <c r="K2365" i="53"/>
  <c r="J2365" i="53"/>
  <c r="I2365" i="53"/>
  <c r="H2365" i="53"/>
  <c r="Q2362" i="53"/>
  <c r="Q2361" i="53" s="1"/>
  <c r="P2362" i="53"/>
  <c r="P2361" i="53" s="1"/>
  <c r="K2362" i="53"/>
  <c r="K2361" i="53" s="1"/>
  <c r="J2362" i="53"/>
  <c r="J2361" i="53" s="1"/>
  <c r="I2362" i="53"/>
  <c r="I2361" i="53" s="1"/>
  <c r="H2362" i="53"/>
  <c r="H2361" i="53" s="1"/>
  <c r="Q2359" i="53"/>
  <c r="Q2358" i="53" s="1"/>
  <c r="P2359" i="53"/>
  <c r="P2358" i="53" s="1"/>
  <c r="K2359" i="53"/>
  <c r="K2358" i="53" s="1"/>
  <c r="J2359" i="53"/>
  <c r="J2358" i="53" s="1"/>
  <c r="I2359" i="53"/>
  <c r="I2358" i="53" s="1"/>
  <c r="H2359" i="53"/>
  <c r="H2358" i="53" s="1"/>
  <c r="Q2353" i="53"/>
  <c r="Q2352" i="53" s="1"/>
  <c r="P2353" i="53"/>
  <c r="P2352" i="53" s="1"/>
  <c r="K2353" i="53"/>
  <c r="K2352" i="53" s="1"/>
  <c r="J2353" i="53"/>
  <c r="J2352" i="53" s="1"/>
  <c r="I2353" i="53"/>
  <c r="I2352" i="53" s="1"/>
  <c r="H2353" i="53"/>
  <c r="H2352" i="53" s="1"/>
  <c r="Q2344" i="53"/>
  <c r="P2344" i="53"/>
  <c r="K2344" i="53"/>
  <c r="J2344" i="53"/>
  <c r="I2344" i="53"/>
  <c r="H2344" i="53"/>
  <c r="Q2334" i="53"/>
  <c r="P2334" i="53"/>
  <c r="K2334" i="53"/>
  <c r="J2334" i="53"/>
  <c r="I2334" i="53"/>
  <c r="H2334" i="53"/>
  <c r="Q2327" i="53"/>
  <c r="P2327" i="53"/>
  <c r="K2327" i="53"/>
  <c r="J2327" i="53"/>
  <c r="I2327" i="53"/>
  <c r="H2327" i="53"/>
  <c r="Q2323" i="53"/>
  <c r="P2323" i="53"/>
  <c r="K2323" i="53"/>
  <c r="J2323" i="53"/>
  <c r="I2323" i="53"/>
  <c r="H2323" i="53"/>
  <c r="Q2320" i="53"/>
  <c r="P2320" i="53"/>
  <c r="K2320" i="53"/>
  <c r="J2320" i="53"/>
  <c r="I2320" i="53"/>
  <c r="H2320" i="53"/>
  <c r="Q2317" i="53"/>
  <c r="P2317" i="53"/>
  <c r="K2317" i="53"/>
  <c r="J2317" i="53"/>
  <c r="I2317" i="53"/>
  <c r="H2317" i="53"/>
  <c r="Q2315" i="53"/>
  <c r="P2315" i="53"/>
  <c r="K2315" i="53"/>
  <c r="J2315" i="53"/>
  <c r="I2315" i="53"/>
  <c r="H2315" i="53"/>
  <c r="Q2313" i="53"/>
  <c r="P2313" i="53"/>
  <c r="K2313" i="53"/>
  <c r="J2313" i="53"/>
  <c r="I2313" i="53"/>
  <c r="H2313" i="53"/>
  <c r="Q2309" i="53"/>
  <c r="P2309" i="53"/>
  <c r="K2309" i="53"/>
  <c r="J2309" i="53"/>
  <c r="I2309" i="53"/>
  <c r="H2309" i="53"/>
  <c r="Q2307" i="53"/>
  <c r="P2307" i="53"/>
  <c r="K2307" i="53"/>
  <c r="J2307" i="53"/>
  <c r="I2307" i="53"/>
  <c r="H2307" i="53"/>
  <c r="Q2304" i="53"/>
  <c r="P2304" i="53"/>
  <c r="K2304" i="53"/>
  <c r="J2304" i="53"/>
  <c r="I2304" i="53"/>
  <c r="H2304" i="53"/>
  <c r="Q2299" i="53"/>
  <c r="Q2298" i="53" s="1"/>
  <c r="P2299" i="53"/>
  <c r="P2298" i="53" s="1"/>
  <c r="K2299" i="53"/>
  <c r="K2298" i="53" s="1"/>
  <c r="J2299" i="53"/>
  <c r="J2298" i="53" s="1"/>
  <c r="I2299" i="53"/>
  <c r="I2298" i="53" s="1"/>
  <c r="H2299" i="53"/>
  <c r="H2298" i="53" s="1"/>
  <c r="Q2296" i="53"/>
  <c r="Q2295" i="53" s="1"/>
  <c r="P2296" i="53"/>
  <c r="P2295" i="53" s="1"/>
  <c r="K2296" i="53"/>
  <c r="K2295" i="53" s="1"/>
  <c r="J2296" i="53"/>
  <c r="J2295" i="53" s="1"/>
  <c r="I2296" i="53"/>
  <c r="I2295" i="53" s="1"/>
  <c r="H2296" i="53"/>
  <c r="H2295" i="53" s="1"/>
  <c r="Q2293" i="53"/>
  <c r="P2293" i="53"/>
  <c r="K2293" i="53"/>
  <c r="J2293" i="53"/>
  <c r="I2293" i="53"/>
  <c r="H2293" i="53"/>
  <c r="Q2288" i="53"/>
  <c r="P2288" i="53"/>
  <c r="K2288" i="53"/>
  <c r="J2288" i="53"/>
  <c r="I2288" i="53"/>
  <c r="H2288" i="53"/>
  <c r="Q2285" i="53"/>
  <c r="Q2284" i="53" s="1"/>
  <c r="P2285" i="53"/>
  <c r="P2284" i="53" s="1"/>
  <c r="K2285" i="53"/>
  <c r="K2284" i="53" s="1"/>
  <c r="J2285" i="53"/>
  <c r="J2284" i="53" s="1"/>
  <c r="I2285" i="53"/>
  <c r="I2284" i="53" s="1"/>
  <c r="H2285" i="53"/>
  <c r="H2284" i="53" s="1"/>
  <c r="Q2281" i="53"/>
  <c r="Q2280" i="53" s="1"/>
  <c r="P2281" i="53"/>
  <c r="P2280" i="53" s="1"/>
  <c r="K2281" i="53"/>
  <c r="K2280" i="53" s="1"/>
  <c r="J2281" i="53"/>
  <c r="J2280" i="53" s="1"/>
  <c r="I2281" i="53"/>
  <c r="I2280" i="53" s="1"/>
  <c r="H2281" i="53"/>
  <c r="H2280" i="53" s="1"/>
  <c r="Q2276" i="53"/>
  <c r="Q2275" i="53" s="1"/>
  <c r="P2276" i="53"/>
  <c r="P2275" i="53" s="1"/>
  <c r="K2276" i="53"/>
  <c r="K2275" i="53" s="1"/>
  <c r="J2276" i="53"/>
  <c r="J2275" i="53" s="1"/>
  <c r="I2276" i="53"/>
  <c r="I2275" i="53" s="1"/>
  <c r="H2276" i="53"/>
  <c r="H2275" i="53" s="1"/>
  <c r="Q2268" i="53"/>
  <c r="P2268" i="53"/>
  <c r="K2268" i="53"/>
  <c r="J2268" i="53"/>
  <c r="I2268" i="53"/>
  <c r="H2268" i="53"/>
  <c r="Q2266" i="53"/>
  <c r="P2266" i="53"/>
  <c r="K2266" i="53"/>
  <c r="J2266" i="53"/>
  <c r="I2266" i="53"/>
  <c r="H2266" i="53"/>
  <c r="Q2256" i="53"/>
  <c r="P2256" i="53"/>
  <c r="K2256" i="53"/>
  <c r="J2256" i="53"/>
  <c r="I2256" i="53"/>
  <c r="H2256" i="53"/>
  <c r="Q2250" i="53"/>
  <c r="P2250" i="53"/>
  <c r="K2250" i="53"/>
  <c r="J2250" i="53"/>
  <c r="I2250" i="53"/>
  <c r="H2250" i="53"/>
  <c r="Q2246" i="53"/>
  <c r="P2246" i="53"/>
  <c r="K2246" i="53"/>
  <c r="J2246" i="53"/>
  <c r="I2246" i="53"/>
  <c r="H2246" i="53"/>
  <c r="Q2243" i="53"/>
  <c r="P2243" i="53"/>
  <c r="K2243" i="53"/>
  <c r="J2243" i="53"/>
  <c r="I2243" i="53"/>
  <c r="H2243" i="53"/>
  <c r="Q2241" i="53"/>
  <c r="P2241" i="53"/>
  <c r="K2241" i="53"/>
  <c r="J2241" i="53"/>
  <c r="I2241" i="53"/>
  <c r="H2241" i="53"/>
  <c r="Q2237" i="53"/>
  <c r="P2237" i="53"/>
  <c r="K2237" i="53"/>
  <c r="J2237" i="53"/>
  <c r="I2237" i="53"/>
  <c r="H2237" i="53"/>
  <c r="Q2234" i="53"/>
  <c r="Q2233" i="53" s="1"/>
  <c r="P2234" i="53"/>
  <c r="P2233" i="53" s="1"/>
  <c r="K2234" i="53"/>
  <c r="K2233" i="53" s="1"/>
  <c r="J2234" i="53"/>
  <c r="J2233" i="53" s="1"/>
  <c r="I2234" i="53"/>
  <c r="I2233" i="53" s="1"/>
  <c r="H2234" i="53"/>
  <c r="H2233" i="53" s="1"/>
  <c r="Q2230" i="53"/>
  <c r="P2230" i="53"/>
  <c r="K2230" i="53"/>
  <c r="J2230" i="53"/>
  <c r="I2230" i="53"/>
  <c r="H2230" i="53"/>
  <c r="Q2225" i="53"/>
  <c r="P2225" i="53"/>
  <c r="K2225" i="53"/>
  <c r="J2225" i="53"/>
  <c r="I2225" i="53"/>
  <c r="H2225" i="53"/>
  <c r="Q2223" i="53"/>
  <c r="P2223" i="53"/>
  <c r="K2223" i="53"/>
  <c r="J2223" i="53"/>
  <c r="I2223" i="53"/>
  <c r="H2223" i="53"/>
  <c r="Q2220" i="53"/>
  <c r="P2220" i="53"/>
  <c r="K2220" i="53"/>
  <c r="J2220" i="53"/>
  <c r="I2220" i="53"/>
  <c r="H2220" i="53"/>
  <c r="Q2218" i="53"/>
  <c r="P2218" i="53"/>
  <c r="K2218" i="53"/>
  <c r="J2218" i="53"/>
  <c r="I2218" i="53"/>
  <c r="H2218" i="53"/>
  <c r="Q2213" i="53"/>
  <c r="P2213" i="53"/>
  <c r="K2213" i="53"/>
  <c r="J2213" i="53"/>
  <c r="I2213" i="53"/>
  <c r="H2213" i="53"/>
  <c r="Q2209" i="53"/>
  <c r="P2209" i="53"/>
  <c r="K2209" i="53"/>
  <c r="J2209" i="53"/>
  <c r="I2209" i="53"/>
  <c r="H2209" i="53"/>
  <c r="Q2205" i="53"/>
  <c r="Q2204" i="53" s="1"/>
  <c r="P2205" i="53"/>
  <c r="P2204" i="53" s="1"/>
  <c r="K2205" i="53"/>
  <c r="K2204" i="53" s="1"/>
  <c r="J2205" i="53"/>
  <c r="J2204" i="53" s="1"/>
  <c r="I2205" i="53"/>
  <c r="I2204" i="53" s="1"/>
  <c r="H2205" i="53"/>
  <c r="H2204" i="53" s="1"/>
  <c r="Q2202" i="53"/>
  <c r="Q2201" i="53" s="1"/>
  <c r="P2202" i="53"/>
  <c r="P2201" i="53" s="1"/>
  <c r="K2202" i="53"/>
  <c r="K2201" i="53" s="1"/>
  <c r="J2202" i="53"/>
  <c r="J2201" i="53" s="1"/>
  <c r="I2202" i="53"/>
  <c r="I2201" i="53" s="1"/>
  <c r="H2202" i="53"/>
  <c r="H2201" i="53" s="1"/>
  <c r="Q2199" i="53"/>
  <c r="P2199" i="53"/>
  <c r="K2199" i="53"/>
  <c r="J2199" i="53"/>
  <c r="I2199" i="53"/>
  <c r="H2199" i="53"/>
  <c r="Q2192" i="53"/>
  <c r="P2192" i="53"/>
  <c r="K2192" i="53"/>
  <c r="J2192" i="53"/>
  <c r="J2191" i="53" s="1"/>
  <c r="I2192" i="53"/>
  <c r="I2191" i="53" s="1"/>
  <c r="H2192" i="53"/>
  <c r="H2191" i="53" s="1"/>
  <c r="Q2189" i="53"/>
  <c r="Q2188" i="53" s="1"/>
  <c r="P2189" i="53"/>
  <c r="P2188" i="53" s="1"/>
  <c r="K2189" i="53"/>
  <c r="K2188" i="53" s="1"/>
  <c r="J2189" i="53"/>
  <c r="J2188" i="53" s="1"/>
  <c r="I2189" i="53"/>
  <c r="I2188" i="53" s="1"/>
  <c r="H2189" i="53"/>
  <c r="H2188" i="53" s="1"/>
  <c r="Q2186" i="53"/>
  <c r="Q2185" i="53" s="1"/>
  <c r="P2186" i="53"/>
  <c r="P2185" i="53" s="1"/>
  <c r="K2186" i="53"/>
  <c r="K2185" i="53" s="1"/>
  <c r="J2186" i="53"/>
  <c r="J2185" i="53" s="1"/>
  <c r="I2186" i="53"/>
  <c r="I2185" i="53" s="1"/>
  <c r="H2186" i="53"/>
  <c r="H2185" i="53" s="1"/>
  <c r="Q2182" i="53"/>
  <c r="Q2181" i="53" s="1"/>
  <c r="P2182" i="53"/>
  <c r="P2181" i="53" s="1"/>
  <c r="K2182" i="53"/>
  <c r="K2181" i="53" s="1"/>
  <c r="J2182" i="53"/>
  <c r="J2181" i="53" s="1"/>
  <c r="I2182" i="53"/>
  <c r="I2181" i="53" s="1"/>
  <c r="H2182" i="53"/>
  <c r="H2181" i="53" s="1"/>
  <c r="Q2175" i="53"/>
  <c r="P2175" i="53"/>
  <c r="K2175" i="53"/>
  <c r="J2175" i="53"/>
  <c r="I2175" i="53"/>
  <c r="H2175" i="53"/>
  <c r="Q2165" i="53"/>
  <c r="P2165" i="53"/>
  <c r="K2165" i="53"/>
  <c r="J2165" i="53"/>
  <c r="I2165" i="53"/>
  <c r="H2165" i="53"/>
  <c r="Q2159" i="53"/>
  <c r="P2159" i="53"/>
  <c r="K2159" i="53"/>
  <c r="J2159" i="53"/>
  <c r="I2159" i="53"/>
  <c r="H2159" i="53"/>
  <c r="Q2155" i="53"/>
  <c r="P2155" i="53"/>
  <c r="K2155" i="53"/>
  <c r="J2155" i="53"/>
  <c r="I2155" i="53"/>
  <c r="H2155" i="53"/>
  <c r="Q2152" i="53"/>
  <c r="P2152" i="53"/>
  <c r="K2152" i="53"/>
  <c r="J2152" i="53"/>
  <c r="I2152" i="53"/>
  <c r="H2152" i="53"/>
  <c r="Q2150" i="53"/>
  <c r="P2150" i="53"/>
  <c r="K2150" i="53"/>
  <c r="J2150" i="53"/>
  <c r="I2150" i="53"/>
  <c r="H2150" i="53"/>
  <c r="Q2148" i="53"/>
  <c r="P2148" i="53"/>
  <c r="K2148" i="53"/>
  <c r="J2148" i="53"/>
  <c r="I2148" i="53"/>
  <c r="H2148" i="53"/>
  <c r="Q2143" i="53"/>
  <c r="Q2142" i="53" s="1"/>
  <c r="P2143" i="53"/>
  <c r="P2142" i="53" s="1"/>
  <c r="K2143" i="53"/>
  <c r="K2142" i="53" s="1"/>
  <c r="J2143" i="53"/>
  <c r="J2142" i="53" s="1"/>
  <c r="I2143" i="53"/>
  <c r="I2142" i="53" s="1"/>
  <c r="H2143" i="53"/>
  <c r="H2142" i="53" s="1"/>
  <c r="Q2138" i="53"/>
  <c r="P2138" i="53"/>
  <c r="K2138" i="53"/>
  <c r="J2138" i="53"/>
  <c r="I2138" i="53"/>
  <c r="H2138" i="53"/>
  <c r="Q2136" i="53"/>
  <c r="P2136" i="53"/>
  <c r="K2136" i="53"/>
  <c r="J2136" i="53"/>
  <c r="I2136" i="53"/>
  <c r="H2136" i="53"/>
  <c r="Q2132" i="53"/>
  <c r="P2132" i="53"/>
  <c r="K2132" i="53"/>
  <c r="J2132" i="53"/>
  <c r="I2132" i="53"/>
  <c r="H2132" i="53"/>
  <c r="Q2130" i="53"/>
  <c r="P2130" i="53"/>
  <c r="K2130" i="53"/>
  <c r="J2130" i="53"/>
  <c r="I2130" i="53"/>
  <c r="H2130" i="53"/>
  <c r="Q2126" i="53"/>
  <c r="P2126" i="53"/>
  <c r="K2126" i="53"/>
  <c r="J2126" i="53"/>
  <c r="I2126" i="53"/>
  <c r="H2126" i="53"/>
  <c r="Q2123" i="53"/>
  <c r="P2123" i="53"/>
  <c r="K2123" i="53"/>
  <c r="J2123" i="53"/>
  <c r="I2123" i="53"/>
  <c r="H2123" i="53"/>
  <c r="Q2120" i="53"/>
  <c r="Q2119" i="53" s="1"/>
  <c r="P2120" i="53"/>
  <c r="P2119" i="53" s="1"/>
  <c r="K2120" i="53"/>
  <c r="K2119" i="53" s="1"/>
  <c r="J2120" i="53"/>
  <c r="J2119" i="53" s="1"/>
  <c r="I2120" i="53"/>
  <c r="I2119" i="53" s="1"/>
  <c r="H2120" i="53"/>
  <c r="H2119" i="53" s="1"/>
  <c r="Q2115" i="53"/>
  <c r="Q2114" i="53" s="1"/>
  <c r="P2115" i="53"/>
  <c r="P2114" i="53" s="1"/>
  <c r="K2115" i="53"/>
  <c r="K2114" i="53" s="1"/>
  <c r="J2115" i="53"/>
  <c r="J2114" i="53" s="1"/>
  <c r="I2115" i="53"/>
  <c r="I2114" i="53" s="1"/>
  <c r="H2115" i="53"/>
  <c r="H2114" i="53" s="1"/>
  <c r="Q2110" i="53"/>
  <c r="Q2109" i="53" s="1"/>
  <c r="P2110" i="53"/>
  <c r="P2109" i="53" s="1"/>
  <c r="K2110" i="53"/>
  <c r="K2109" i="53" s="1"/>
  <c r="J2110" i="53"/>
  <c r="J2109" i="53" s="1"/>
  <c r="I2110" i="53"/>
  <c r="I2109" i="53" s="1"/>
  <c r="H2110" i="53"/>
  <c r="H2109" i="53" s="1"/>
  <c r="Q2107" i="53"/>
  <c r="P2107" i="53"/>
  <c r="K2107" i="53"/>
  <c r="J2107" i="53"/>
  <c r="I2107" i="53"/>
  <c r="H2107" i="53"/>
  <c r="Q2105" i="53"/>
  <c r="P2105" i="53"/>
  <c r="K2105" i="53"/>
  <c r="J2105" i="53"/>
  <c r="I2105" i="53"/>
  <c r="H2105" i="53"/>
  <c r="Q2102" i="53"/>
  <c r="Q2101" i="53" s="1"/>
  <c r="P2102" i="53"/>
  <c r="P2101" i="53" s="1"/>
  <c r="K2102" i="53"/>
  <c r="K2101" i="53" s="1"/>
  <c r="J2102" i="53"/>
  <c r="J2101" i="53" s="1"/>
  <c r="I2102" i="53"/>
  <c r="I2101" i="53" s="1"/>
  <c r="H2102" i="53"/>
  <c r="H2101" i="53" s="1"/>
  <c r="Q2099" i="53"/>
  <c r="Q2098" i="53" s="1"/>
  <c r="P2099" i="53"/>
  <c r="P2098" i="53" s="1"/>
  <c r="K2099" i="53"/>
  <c r="K2098" i="53" s="1"/>
  <c r="J2099" i="53"/>
  <c r="J2098" i="53" s="1"/>
  <c r="I2099" i="53"/>
  <c r="I2098" i="53" s="1"/>
  <c r="H2099" i="53"/>
  <c r="H2098" i="53" s="1"/>
  <c r="Q2093" i="53"/>
  <c r="Q2092" i="53" s="1"/>
  <c r="P2093" i="53"/>
  <c r="P2092" i="53" s="1"/>
  <c r="K2093" i="53"/>
  <c r="K2092" i="53" s="1"/>
  <c r="J2093" i="53"/>
  <c r="J2092" i="53" s="1"/>
  <c r="I2093" i="53"/>
  <c r="I2092" i="53" s="1"/>
  <c r="H2093" i="53"/>
  <c r="H2092" i="53" s="1"/>
  <c r="Q2089" i="53"/>
  <c r="Q2088" i="53" s="1"/>
  <c r="P2089" i="53"/>
  <c r="P2088" i="53" s="1"/>
  <c r="K2089" i="53"/>
  <c r="K2088" i="53" s="1"/>
  <c r="J2089" i="53"/>
  <c r="J2088" i="53" s="1"/>
  <c r="I2089" i="53"/>
  <c r="I2088" i="53" s="1"/>
  <c r="H2089" i="53"/>
  <c r="H2088" i="53" s="1"/>
  <c r="Q2086" i="53"/>
  <c r="Q2085" i="53" s="1"/>
  <c r="P2086" i="53"/>
  <c r="P2085" i="53" s="1"/>
  <c r="K2086" i="53"/>
  <c r="K2085" i="53" s="1"/>
  <c r="J2086" i="53"/>
  <c r="J2085" i="53" s="1"/>
  <c r="I2086" i="53"/>
  <c r="I2085" i="53" s="1"/>
  <c r="H2086" i="53"/>
  <c r="H2085" i="53" s="1"/>
  <c r="Q2082" i="53"/>
  <c r="Q2081" i="53" s="1"/>
  <c r="P2082" i="53"/>
  <c r="P2081" i="53" s="1"/>
  <c r="K2082" i="53"/>
  <c r="K2081" i="53" s="1"/>
  <c r="J2082" i="53"/>
  <c r="J2081" i="53" s="1"/>
  <c r="I2082" i="53"/>
  <c r="I2081" i="53" s="1"/>
  <c r="H2082" i="53"/>
  <c r="H2081" i="53" s="1"/>
  <c r="Q2073" i="53"/>
  <c r="P2073" i="53"/>
  <c r="K2073" i="53"/>
  <c r="J2073" i="53"/>
  <c r="I2073" i="53"/>
  <c r="H2073" i="53"/>
  <c r="Q2071" i="53"/>
  <c r="P2071" i="53"/>
  <c r="K2071" i="53"/>
  <c r="J2071" i="53"/>
  <c r="I2071" i="53"/>
  <c r="H2071" i="53"/>
  <c r="Q2062" i="53"/>
  <c r="P2062" i="53"/>
  <c r="K2062" i="53"/>
  <c r="J2062" i="53"/>
  <c r="I2062" i="53"/>
  <c r="H2062" i="53"/>
  <c r="Q2056" i="53"/>
  <c r="P2056" i="53"/>
  <c r="K2056" i="53"/>
  <c r="J2056" i="53"/>
  <c r="I2056" i="53"/>
  <c r="H2056" i="53"/>
  <c r="Q2051" i="53"/>
  <c r="P2051" i="53"/>
  <c r="K2051" i="53"/>
  <c r="J2051" i="53"/>
  <c r="I2051" i="53"/>
  <c r="H2051" i="53"/>
  <c r="Q2048" i="53"/>
  <c r="P2048" i="53"/>
  <c r="K2048" i="53"/>
  <c r="J2048" i="53"/>
  <c r="I2048" i="53"/>
  <c r="H2048" i="53"/>
  <c r="Q2046" i="53"/>
  <c r="P2046" i="53"/>
  <c r="K2046" i="53"/>
  <c r="J2046" i="53"/>
  <c r="I2046" i="53"/>
  <c r="H2046" i="53"/>
  <c r="Q2043" i="53"/>
  <c r="P2043" i="53"/>
  <c r="K2043" i="53"/>
  <c r="J2043" i="53"/>
  <c r="I2043" i="53"/>
  <c r="H2043" i="53"/>
  <c r="Q2037" i="53"/>
  <c r="Q2036" i="53" s="1"/>
  <c r="P2037" i="53"/>
  <c r="P2036" i="53" s="1"/>
  <c r="K2037" i="53"/>
  <c r="K2036" i="53" s="1"/>
  <c r="J2037" i="53"/>
  <c r="J2036" i="53" s="1"/>
  <c r="I2037" i="53"/>
  <c r="I2036" i="53" s="1"/>
  <c r="H2037" i="53"/>
  <c r="H2036" i="53" s="1"/>
  <c r="Q2033" i="53"/>
  <c r="Q2032" i="53" s="1"/>
  <c r="P2033" i="53"/>
  <c r="P2032" i="53" s="1"/>
  <c r="K2033" i="53"/>
  <c r="K2032" i="53" s="1"/>
  <c r="J2033" i="53"/>
  <c r="J2032" i="53" s="1"/>
  <c r="I2033" i="53"/>
  <c r="I2032" i="53" s="1"/>
  <c r="H2033" i="53"/>
  <c r="H2032" i="53" s="1"/>
  <c r="Q2027" i="53"/>
  <c r="P2027" i="53"/>
  <c r="K2027" i="53"/>
  <c r="J2027" i="53"/>
  <c r="I2027" i="53"/>
  <c r="H2027" i="53"/>
  <c r="Q2023" i="53"/>
  <c r="P2023" i="53"/>
  <c r="K2023" i="53"/>
  <c r="J2023" i="53"/>
  <c r="J2020" i="53" s="1"/>
  <c r="I2023" i="53"/>
  <c r="H2023" i="53"/>
  <c r="H2020" i="53" s="1"/>
  <c r="Q2017" i="53"/>
  <c r="P2017" i="53"/>
  <c r="K2017" i="53"/>
  <c r="J2017" i="53"/>
  <c r="I2017" i="53"/>
  <c r="H2017" i="53"/>
  <c r="Q2015" i="53"/>
  <c r="P2015" i="53"/>
  <c r="K2015" i="53"/>
  <c r="J2015" i="53"/>
  <c r="I2015" i="53"/>
  <c r="H2015" i="53"/>
  <c r="Q2011" i="53"/>
  <c r="P2011" i="53"/>
  <c r="K2011" i="53"/>
  <c r="J2011" i="53"/>
  <c r="I2011" i="53"/>
  <c r="H2011" i="53"/>
  <c r="Q2009" i="53"/>
  <c r="P2009" i="53"/>
  <c r="K2009" i="53"/>
  <c r="J2009" i="53"/>
  <c r="I2009" i="53"/>
  <c r="H2009" i="53"/>
  <c r="Q2005" i="53"/>
  <c r="Q2004" i="53" s="1"/>
  <c r="P2005" i="53"/>
  <c r="P2004" i="53" s="1"/>
  <c r="K2005" i="53"/>
  <c r="K2004" i="53" s="1"/>
  <c r="J2005" i="53"/>
  <c r="J2004" i="53" s="1"/>
  <c r="I2005" i="53"/>
  <c r="I2004" i="53" s="1"/>
  <c r="H2005" i="53"/>
  <c r="H2004" i="53" s="1"/>
  <c r="Q1996" i="53"/>
  <c r="P1996" i="53"/>
  <c r="K1996" i="53"/>
  <c r="J1996" i="53"/>
  <c r="I1996" i="53"/>
  <c r="H1996" i="53"/>
  <c r="Q1994" i="53"/>
  <c r="P1994" i="53"/>
  <c r="K1994" i="53"/>
  <c r="J1994" i="53"/>
  <c r="I1994" i="53"/>
  <c r="H1994" i="53"/>
  <c r="Q1985" i="53"/>
  <c r="P1985" i="53"/>
  <c r="K1985" i="53"/>
  <c r="J1985" i="53"/>
  <c r="I1985" i="53"/>
  <c r="H1985" i="53"/>
  <c r="Q1980" i="53"/>
  <c r="P1980" i="53"/>
  <c r="K1980" i="53"/>
  <c r="J1980" i="53"/>
  <c r="I1980" i="53"/>
  <c r="H1980" i="53"/>
  <c r="Q1975" i="53"/>
  <c r="P1975" i="53"/>
  <c r="K1975" i="53"/>
  <c r="J1975" i="53"/>
  <c r="I1975" i="53"/>
  <c r="H1975" i="53"/>
  <c r="Q1972" i="53"/>
  <c r="P1972" i="53"/>
  <c r="K1972" i="53"/>
  <c r="J1972" i="53"/>
  <c r="I1972" i="53"/>
  <c r="H1972" i="53"/>
  <c r="Q1970" i="53"/>
  <c r="P1970" i="53"/>
  <c r="K1970" i="53"/>
  <c r="J1970" i="53"/>
  <c r="I1970" i="53"/>
  <c r="H1970" i="53"/>
  <c r="Q1968" i="53"/>
  <c r="P1968" i="53"/>
  <c r="K1968" i="53"/>
  <c r="J1968" i="53"/>
  <c r="I1968" i="53"/>
  <c r="H1968" i="53"/>
  <c r="Q1963" i="53"/>
  <c r="P1963" i="53"/>
  <c r="K1963" i="53"/>
  <c r="J1963" i="53"/>
  <c r="I1963" i="53"/>
  <c r="H1963" i="53"/>
  <c r="Q1961" i="53"/>
  <c r="P1961" i="53"/>
  <c r="K1961" i="53"/>
  <c r="J1961" i="53"/>
  <c r="I1961" i="53"/>
  <c r="H1961" i="53"/>
  <c r="Q1958" i="53"/>
  <c r="P1958" i="53"/>
  <c r="K1958" i="53"/>
  <c r="J1958" i="53"/>
  <c r="I1958" i="53"/>
  <c r="H1958" i="53"/>
  <c r="Q1953" i="53"/>
  <c r="P1953" i="53"/>
  <c r="K1953" i="53"/>
  <c r="J1953" i="53"/>
  <c r="I1953" i="53"/>
  <c r="H1953" i="53"/>
  <c r="Q1949" i="53"/>
  <c r="Q1948" i="53" s="1"/>
  <c r="P1949" i="53"/>
  <c r="P1948" i="53" s="1"/>
  <c r="K1949" i="53"/>
  <c r="K1948" i="53" s="1"/>
  <c r="J1949" i="53"/>
  <c r="J1948" i="53" s="1"/>
  <c r="I1949" i="53"/>
  <c r="I1948" i="53" s="1"/>
  <c r="H1949" i="53"/>
  <c r="H1948" i="53" s="1"/>
  <c r="Q1943" i="53"/>
  <c r="P1943" i="53"/>
  <c r="K1943" i="53"/>
  <c r="J1943" i="53"/>
  <c r="I1943" i="53"/>
  <c r="H1943" i="53"/>
  <c r="Q1941" i="53"/>
  <c r="P1941" i="53"/>
  <c r="K1941" i="53"/>
  <c r="J1941" i="53"/>
  <c r="I1941" i="53"/>
  <c r="H1941" i="53"/>
  <c r="Q1938" i="53"/>
  <c r="Q1937" i="53" s="1"/>
  <c r="P1938" i="53"/>
  <c r="P1937" i="53" s="1"/>
  <c r="K1938" i="53"/>
  <c r="K1937" i="53" s="1"/>
  <c r="J1938" i="53"/>
  <c r="J1937" i="53" s="1"/>
  <c r="I1938" i="53"/>
  <c r="I1937" i="53" s="1"/>
  <c r="H1938" i="53"/>
  <c r="H1937" i="53" s="1"/>
  <c r="Q1932" i="53"/>
  <c r="Q1931" i="53" s="1"/>
  <c r="P1932" i="53"/>
  <c r="P1931" i="53" s="1"/>
  <c r="K1932" i="53"/>
  <c r="K1931" i="53" s="1"/>
  <c r="J1932" i="53"/>
  <c r="J1931" i="53" s="1"/>
  <c r="I1932" i="53"/>
  <c r="I1931" i="53" s="1"/>
  <c r="H1932" i="53"/>
  <c r="H1931" i="53" s="1"/>
  <c r="Q1928" i="53"/>
  <c r="Q1927" i="53" s="1"/>
  <c r="P1928" i="53"/>
  <c r="P1927" i="53" s="1"/>
  <c r="K1928" i="53"/>
  <c r="K1927" i="53" s="1"/>
  <c r="J1928" i="53"/>
  <c r="J1927" i="53" s="1"/>
  <c r="I1928" i="53"/>
  <c r="I1927" i="53" s="1"/>
  <c r="H1928" i="53"/>
  <c r="H1927" i="53" s="1"/>
  <c r="Q1925" i="53"/>
  <c r="P1925" i="53"/>
  <c r="K1925" i="53"/>
  <c r="J1925" i="53"/>
  <c r="I1925" i="53"/>
  <c r="H1925" i="53"/>
  <c r="Q1916" i="53"/>
  <c r="P1916" i="53"/>
  <c r="K1916" i="53"/>
  <c r="J1916" i="53"/>
  <c r="I1916" i="53"/>
  <c r="H1916" i="53"/>
  <c r="Q1913" i="53"/>
  <c r="P1913" i="53"/>
  <c r="K1913" i="53"/>
  <c r="J1913" i="53"/>
  <c r="I1913" i="53"/>
  <c r="H1913" i="53"/>
  <c r="Q1909" i="53"/>
  <c r="P1909" i="53"/>
  <c r="K1909" i="53"/>
  <c r="J1909" i="53"/>
  <c r="I1909" i="53"/>
  <c r="H1909" i="53"/>
  <c r="Q1906" i="53"/>
  <c r="P1906" i="53"/>
  <c r="K1906" i="53"/>
  <c r="J1906" i="53"/>
  <c r="I1906" i="53"/>
  <c r="H1906" i="53"/>
  <c r="Q1904" i="53"/>
  <c r="P1904" i="53"/>
  <c r="K1904" i="53"/>
  <c r="J1904" i="53"/>
  <c r="I1904" i="53"/>
  <c r="H1904" i="53"/>
  <c r="Q1901" i="53"/>
  <c r="P1901" i="53"/>
  <c r="K1901" i="53"/>
  <c r="J1901" i="53"/>
  <c r="I1901" i="53"/>
  <c r="H1901" i="53"/>
  <c r="Q1879" i="53"/>
  <c r="P1879" i="53"/>
  <c r="K1879" i="53"/>
  <c r="J1879" i="53"/>
  <c r="I1879" i="53"/>
  <c r="H1879" i="53"/>
  <c r="Q1871" i="53"/>
  <c r="Q1870" i="53" s="1"/>
  <c r="P1871" i="53"/>
  <c r="P1870" i="53" s="1"/>
  <c r="K1871" i="53"/>
  <c r="K1870" i="53" s="1"/>
  <c r="J1871" i="53"/>
  <c r="J1870" i="53" s="1"/>
  <c r="I1871" i="53"/>
  <c r="I1870" i="53" s="1"/>
  <c r="H1871" i="53"/>
  <c r="H1870" i="53" s="1"/>
  <c r="Q1866" i="53"/>
  <c r="P1866" i="53"/>
  <c r="K1866" i="53"/>
  <c r="J1866" i="53"/>
  <c r="I1866" i="53"/>
  <c r="H1866" i="53"/>
  <c r="Q1837" i="53"/>
  <c r="P1837" i="53"/>
  <c r="K1837" i="53"/>
  <c r="J1837" i="53"/>
  <c r="I1837" i="53"/>
  <c r="H1837" i="53"/>
  <c r="Q1835" i="53"/>
  <c r="P1835" i="53"/>
  <c r="K1835" i="53"/>
  <c r="J1835" i="53"/>
  <c r="I1835" i="53"/>
  <c r="H1835" i="53"/>
  <c r="Q1832" i="53"/>
  <c r="P1832" i="53"/>
  <c r="K1832" i="53"/>
  <c r="J1832" i="53"/>
  <c r="I1832" i="53"/>
  <c r="H1832" i="53"/>
  <c r="Q1827" i="53"/>
  <c r="P1827" i="53"/>
  <c r="K1827" i="53"/>
  <c r="J1827" i="53"/>
  <c r="I1827" i="53"/>
  <c r="H1827" i="53"/>
  <c r="Q1823" i="53"/>
  <c r="Q1822" i="53" s="1"/>
  <c r="P1823" i="53"/>
  <c r="P1822" i="53" s="1"/>
  <c r="K1823" i="53"/>
  <c r="K1822" i="53" s="1"/>
  <c r="J1823" i="53"/>
  <c r="J1822" i="53" s="1"/>
  <c r="I1823" i="53"/>
  <c r="I1822" i="53" s="1"/>
  <c r="H1823" i="53"/>
  <c r="H1822" i="53" s="1"/>
  <c r="Q1816" i="53"/>
  <c r="P1816" i="53"/>
  <c r="K1816" i="53"/>
  <c r="J1816" i="53"/>
  <c r="I1816" i="53"/>
  <c r="H1816" i="53"/>
  <c r="Q1814" i="53"/>
  <c r="P1814" i="53"/>
  <c r="K1814" i="53"/>
  <c r="J1814" i="53"/>
  <c r="I1814" i="53"/>
  <c r="H1814" i="53"/>
  <c r="Q1811" i="53"/>
  <c r="Q1810" i="53" s="1"/>
  <c r="P1811" i="53"/>
  <c r="P1810" i="53" s="1"/>
  <c r="K1811" i="53"/>
  <c r="K1810" i="53" s="1"/>
  <c r="J1811" i="53"/>
  <c r="J1810" i="53" s="1"/>
  <c r="I1811" i="53"/>
  <c r="I1810" i="53" s="1"/>
  <c r="H1811" i="53"/>
  <c r="H1810" i="53" s="1"/>
  <c r="Q1805" i="53"/>
  <c r="Q1804" i="53" s="1"/>
  <c r="P1805" i="53"/>
  <c r="P1804" i="53" s="1"/>
  <c r="K1805" i="53"/>
  <c r="K1804" i="53" s="1"/>
  <c r="J1805" i="53"/>
  <c r="J1804" i="53" s="1"/>
  <c r="I1805" i="53"/>
  <c r="I1804" i="53" s="1"/>
  <c r="H1805" i="53"/>
  <c r="H1804" i="53" s="1"/>
  <c r="P1799" i="53"/>
  <c r="J1799" i="53"/>
  <c r="H1799" i="53"/>
  <c r="Q1797" i="53"/>
  <c r="P1797" i="53"/>
  <c r="K1797" i="53"/>
  <c r="J1797" i="53"/>
  <c r="I1797" i="53"/>
  <c r="H1797" i="53"/>
  <c r="Q1788" i="53"/>
  <c r="P1788" i="53"/>
  <c r="K1788" i="53"/>
  <c r="J1788" i="53"/>
  <c r="I1788" i="53"/>
  <c r="H1788" i="53"/>
  <c r="Q1785" i="53"/>
  <c r="P1785" i="53"/>
  <c r="K1785" i="53"/>
  <c r="J1785" i="53"/>
  <c r="I1785" i="53"/>
  <c r="H1785" i="53"/>
  <c r="Q1781" i="53"/>
  <c r="P1781" i="53"/>
  <c r="K1781" i="53"/>
  <c r="J1781" i="53"/>
  <c r="I1781" i="53"/>
  <c r="H1781" i="53"/>
  <c r="Q1778" i="53"/>
  <c r="P1778" i="53"/>
  <c r="K1778" i="53"/>
  <c r="J1778" i="53"/>
  <c r="I1778" i="53"/>
  <c r="H1778" i="53"/>
  <c r="Q1776" i="53"/>
  <c r="P1776" i="53"/>
  <c r="K1776" i="53"/>
  <c r="J1776" i="53"/>
  <c r="I1776" i="53"/>
  <c r="H1776" i="53"/>
  <c r="Q1773" i="53"/>
  <c r="P1773" i="53"/>
  <c r="K1773" i="53"/>
  <c r="J1773" i="53"/>
  <c r="I1773" i="53"/>
  <c r="H1773" i="53"/>
  <c r="Q1770" i="53"/>
  <c r="P1770" i="53"/>
  <c r="K1770" i="53"/>
  <c r="J1770" i="53"/>
  <c r="I1770" i="53"/>
  <c r="H1770" i="53"/>
  <c r="Q1761" i="53"/>
  <c r="P1761" i="53"/>
  <c r="K1761" i="53"/>
  <c r="J1761" i="53"/>
  <c r="I1761" i="53"/>
  <c r="H1761" i="53"/>
  <c r="Q1758" i="53"/>
  <c r="P1758" i="53"/>
  <c r="K1758" i="53"/>
  <c r="J1758" i="53"/>
  <c r="I1758" i="53"/>
  <c r="H1758" i="53"/>
  <c r="Q1755" i="53"/>
  <c r="P1755" i="53"/>
  <c r="K1755" i="53"/>
  <c r="J1755" i="53"/>
  <c r="I1755" i="53"/>
  <c r="H1755" i="53"/>
  <c r="Q1750" i="53"/>
  <c r="Q1749" i="53" s="1"/>
  <c r="P1750" i="53"/>
  <c r="P1749" i="53" s="1"/>
  <c r="K1750" i="53"/>
  <c r="K1749" i="53" s="1"/>
  <c r="J1750" i="53"/>
  <c r="J1749" i="53" s="1"/>
  <c r="I1750" i="53"/>
  <c r="I1749" i="53" s="1"/>
  <c r="H1750" i="53"/>
  <c r="H1749" i="53" s="1"/>
  <c r="Q1743" i="53"/>
  <c r="P1743" i="53"/>
  <c r="K1743" i="53"/>
  <c r="J1743" i="53"/>
  <c r="I1743" i="53"/>
  <c r="H1743" i="53"/>
  <c r="Q1740" i="53"/>
  <c r="Q1739" i="53" s="1"/>
  <c r="P1740" i="53"/>
  <c r="P1739" i="53" s="1"/>
  <c r="K1740" i="53"/>
  <c r="K1739" i="53" s="1"/>
  <c r="J1740" i="53"/>
  <c r="J1739" i="53" s="1"/>
  <c r="I1740" i="53"/>
  <c r="I1739" i="53" s="1"/>
  <c r="H1740" i="53"/>
  <c r="H1739" i="53" s="1"/>
  <c r="Q1733" i="53"/>
  <c r="Q1732" i="53" s="1"/>
  <c r="P1733" i="53"/>
  <c r="P1732" i="53" s="1"/>
  <c r="K1733" i="53"/>
  <c r="K1732" i="53" s="1"/>
  <c r="J1733" i="53"/>
  <c r="J1732" i="53" s="1"/>
  <c r="I1733" i="53"/>
  <c r="I1732" i="53" s="1"/>
  <c r="H1733" i="53"/>
  <c r="H1732" i="53" s="1"/>
  <c r="P1725" i="53"/>
  <c r="J1725" i="53"/>
  <c r="H1725" i="53"/>
  <c r="Q1722" i="53"/>
  <c r="Q1721" i="53" s="1"/>
  <c r="P1722" i="53"/>
  <c r="P1721" i="53" s="1"/>
  <c r="K1722" i="53"/>
  <c r="K1721" i="53" s="1"/>
  <c r="J1722" i="53"/>
  <c r="J1721" i="53" s="1"/>
  <c r="I1722" i="53"/>
  <c r="I1721" i="53" s="1"/>
  <c r="H1722" i="53"/>
  <c r="H1721" i="53" s="1"/>
  <c r="Q1718" i="53"/>
  <c r="Q1717" i="53" s="1"/>
  <c r="P1718" i="53"/>
  <c r="P1717" i="53" s="1"/>
  <c r="K1718" i="53"/>
  <c r="K1717" i="53" s="1"/>
  <c r="J1718" i="53"/>
  <c r="J1717" i="53" s="1"/>
  <c r="I1718" i="53"/>
  <c r="I1717" i="53" s="1"/>
  <c r="H1718" i="53"/>
  <c r="H1717" i="53" s="1"/>
  <c r="Q1715" i="53"/>
  <c r="P1715" i="53"/>
  <c r="K1715" i="53"/>
  <c r="J1715" i="53"/>
  <c r="I1715" i="53"/>
  <c r="H1715" i="53"/>
  <c r="Q1711" i="53"/>
  <c r="P1711" i="53"/>
  <c r="K1711" i="53"/>
  <c r="J1711" i="53"/>
  <c r="I1711" i="53"/>
  <c r="H1711" i="53"/>
  <c r="Q1708" i="53"/>
  <c r="P1708" i="53"/>
  <c r="K1708" i="53"/>
  <c r="J1708" i="53"/>
  <c r="I1708" i="53"/>
  <c r="H1708" i="53"/>
  <c r="Q1706" i="53"/>
  <c r="P1706" i="53"/>
  <c r="K1706" i="53"/>
  <c r="J1706" i="53"/>
  <c r="I1706" i="53"/>
  <c r="H1706" i="53"/>
  <c r="Q1703" i="53"/>
  <c r="P1703" i="53"/>
  <c r="K1703" i="53"/>
  <c r="J1703" i="53"/>
  <c r="I1703" i="53"/>
  <c r="H1703" i="53"/>
  <c r="Q1689" i="53"/>
  <c r="P1689" i="53"/>
  <c r="K1689" i="53"/>
  <c r="J1689" i="53"/>
  <c r="I1689" i="53"/>
  <c r="H1689" i="53"/>
  <c r="Q1687" i="53"/>
  <c r="Q1684" i="53" s="1"/>
  <c r="P1687" i="53"/>
  <c r="P1684" i="53" s="1"/>
  <c r="K1687" i="53"/>
  <c r="K1684" i="53" s="1"/>
  <c r="J1687" i="53"/>
  <c r="J1684" i="53" s="1"/>
  <c r="I1687" i="53"/>
  <c r="I1684" i="53" s="1"/>
  <c r="H1687" i="53"/>
  <c r="Q1675" i="53"/>
  <c r="P1675" i="53"/>
  <c r="K1675" i="53"/>
  <c r="J1675" i="53"/>
  <c r="I1675" i="53"/>
  <c r="H1675" i="53"/>
  <c r="Q1668" i="53"/>
  <c r="P1668" i="53"/>
  <c r="K1668" i="53"/>
  <c r="J1668" i="53"/>
  <c r="I1668" i="53"/>
  <c r="H1668" i="53"/>
  <c r="Q1658" i="53"/>
  <c r="Q1655" i="53" s="1"/>
  <c r="P1658" i="53"/>
  <c r="P1655" i="53" s="1"/>
  <c r="K1658" i="53"/>
  <c r="K1655" i="53" s="1"/>
  <c r="J1658" i="53"/>
  <c r="J1655" i="53" s="1"/>
  <c r="I1658" i="53"/>
  <c r="I1655" i="53" s="1"/>
  <c r="H1658" i="53"/>
  <c r="H1655" i="53" s="1"/>
  <c r="Q1651" i="53"/>
  <c r="Q1650" i="53" s="1"/>
  <c r="P1651" i="53"/>
  <c r="P1650" i="53" s="1"/>
  <c r="K1651" i="53"/>
  <c r="K1650" i="53" s="1"/>
  <c r="J1651" i="53"/>
  <c r="J1650" i="53" s="1"/>
  <c r="I1651" i="53"/>
  <c r="I1650" i="53" s="1"/>
  <c r="H1651" i="53"/>
  <c r="H1650" i="53" s="1"/>
  <c r="Q1648" i="53"/>
  <c r="P1648" i="53"/>
  <c r="K1648" i="53"/>
  <c r="J1648" i="53"/>
  <c r="I1648" i="53"/>
  <c r="H1648" i="53"/>
  <c r="Q1646" i="53"/>
  <c r="P1646" i="53"/>
  <c r="K1646" i="53"/>
  <c r="J1646" i="53"/>
  <c r="I1646" i="53"/>
  <c r="H1646" i="53"/>
  <c r="Q1638" i="53"/>
  <c r="P1638" i="53"/>
  <c r="K1638" i="53"/>
  <c r="J1638" i="53"/>
  <c r="I1638" i="53"/>
  <c r="H1638" i="53"/>
  <c r="Q1636" i="53"/>
  <c r="P1636" i="53"/>
  <c r="K1636" i="53"/>
  <c r="J1636" i="53"/>
  <c r="I1636" i="53"/>
  <c r="H1636" i="53"/>
  <c r="Q1632" i="53"/>
  <c r="P1632" i="53"/>
  <c r="K1632" i="53"/>
  <c r="J1632" i="53"/>
  <c r="I1632" i="53"/>
  <c r="H1632" i="53"/>
  <c r="Q1629" i="53"/>
  <c r="P1629" i="53"/>
  <c r="K1629" i="53"/>
  <c r="J1629" i="53"/>
  <c r="I1629" i="53"/>
  <c r="H1629" i="53"/>
  <c r="Q1627" i="53"/>
  <c r="P1627" i="53"/>
  <c r="K1627" i="53"/>
  <c r="J1627" i="53"/>
  <c r="I1627" i="53"/>
  <c r="H1627" i="53"/>
  <c r="Q1624" i="53"/>
  <c r="P1624" i="53"/>
  <c r="K1624" i="53"/>
  <c r="J1624" i="53"/>
  <c r="I1624" i="53"/>
  <c r="H1624" i="53"/>
  <c r="Q1620" i="53"/>
  <c r="Q1619" i="53" s="1"/>
  <c r="P1620" i="53"/>
  <c r="P1619" i="53" s="1"/>
  <c r="K1620" i="53"/>
  <c r="K1619" i="53" s="1"/>
  <c r="J1620" i="53"/>
  <c r="J1619" i="53" s="1"/>
  <c r="I1620" i="53"/>
  <c r="I1619" i="53" s="1"/>
  <c r="H1620" i="53"/>
  <c r="H1619" i="53" s="1"/>
  <c r="Q1617" i="53"/>
  <c r="P1617" i="53"/>
  <c r="K1617" i="53"/>
  <c r="J1617" i="53"/>
  <c r="I1617" i="53"/>
  <c r="H1617" i="53"/>
  <c r="Q1609" i="53"/>
  <c r="P1609" i="53"/>
  <c r="K1609" i="53"/>
  <c r="J1609" i="53"/>
  <c r="I1609" i="53"/>
  <c r="H1609" i="53"/>
  <c r="Q1607" i="53"/>
  <c r="P1607" i="53"/>
  <c r="K1607" i="53"/>
  <c r="J1607" i="53"/>
  <c r="I1607" i="53"/>
  <c r="H1607" i="53"/>
  <c r="Q1603" i="53"/>
  <c r="P1603" i="53"/>
  <c r="K1603" i="53"/>
  <c r="J1603" i="53"/>
  <c r="I1603" i="53"/>
  <c r="H1603" i="53"/>
  <c r="Q1599" i="53"/>
  <c r="Q1598" i="53" s="1"/>
  <c r="P1599" i="53"/>
  <c r="P1598" i="53" s="1"/>
  <c r="K1599" i="53"/>
  <c r="K1598" i="53" s="1"/>
  <c r="J1599" i="53"/>
  <c r="J1598" i="53" s="1"/>
  <c r="I1599" i="53"/>
  <c r="I1598" i="53" s="1"/>
  <c r="H1599" i="53"/>
  <c r="H1598" i="53" s="1"/>
  <c r="Q1596" i="53"/>
  <c r="P1596" i="53"/>
  <c r="K1596" i="53"/>
  <c r="J1596" i="53"/>
  <c r="I1596" i="53"/>
  <c r="H1596" i="53"/>
  <c r="Q1594" i="53"/>
  <c r="P1594" i="53"/>
  <c r="K1594" i="53"/>
  <c r="J1594" i="53"/>
  <c r="I1594" i="53"/>
  <c r="H1594" i="53"/>
  <c r="Q1586" i="53"/>
  <c r="P1586" i="53"/>
  <c r="K1586" i="53"/>
  <c r="J1586" i="53"/>
  <c r="I1586" i="53"/>
  <c r="H1586" i="53"/>
  <c r="Q1584" i="53"/>
  <c r="P1584" i="53"/>
  <c r="K1584" i="53"/>
  <c r="J1584" i="53"/>
  <c r="I1584" i="53"/>
  <c r="H1584" i="53"/>
  <c r="Q1580" i="53"/>
  <c r="P1580" i="53"/>
  <c r="K1580" i="53"/>
  <c r="J1580" i="53"/>
  <c r="I1580" i="53"/>
  <c r="H1580" i="53"/>
  <c r="Q1577" i="53"/>
  <c r="P1577" i="53"/>
  <c r="K1577" i="53"/>
  <c r="J1577" i="53"/>
  <c r="I1577" i="53"/>
  <c r="H1577" i="53"/>
  <c r="Q1575" i="53"/>
  <c r="P1575" i="53"/>
  <c r="K1575" i="53"/>
  <c r="J1575" i="53"/>
  <c r="I1575" i="53"/>
  <c r="H1575" i="53"/>
  <c r="Q1572" i="53"/>
  <c r="P1572" i="53"/>
  <c r="K1572" i="53"/>
  <c r="J1572" i="53"/>
  <c r="I1572" i="53"/>
  <c r="H1572" i="53"/>
  <c r="Q1568" i="53"/>
  <c r="Q1567" i="53" s="1"/>
  <c r="P1568" i="53"/>
  <c r="P1567" i="53" s="1"/>
  <c r="K1568" i="53"/>
  <c r="K1567" i="53" s="1"/>
  <c r="J1568" i="53"/>
  <c r="J1567" i="53" s="1"/>
  <c r="I1568" i="53"/>
  <c r="I1567" i="53" s="1"/>
  <c r="H1568" i="53"/>
  <c r="H1567" i="53" s="1"/>
  <c r="Q1564" i="53"/>
  <c r="Q1563" i="53" s="1"/>
  <c r="P1564" i="53"/>
  <c r="P1563" i="53" s="1"/>
  <c r="K1564" i="53"/>
  <c r="K1563" i="53" s="1"/>
  <c r="J1564" i="53"/>
  <c r="J1563" i="53" s="1"/>
  <c r="I1564" i="53"/>
  <c r="I1563" i="53" s="1"/>
  <c r="H1564" i="53"/>
  <c r="H1563" i="53" s="1"/>
  <c r="Q1561" i="53"/>
  <c r="Q1560" i="53" s="1"/>
  <c r="P1561" i="53"/>
  <c r="P1560" i="53" s="1"/>
  <c r="K1561" i="53"/>
  <c r="K1560" i="53" s="1"/>
  <c r="J1561" i="53"/>
  <c r="J1560" i="53" s="1"/>
  <c r="I1561" i="53"/>
  <c r="I1560" i="53" s="1"/>
  <c r="H1561" i="53"/>
  <c r="H1560" i="53" s="1"/>
  <c r="Q1558" i="53"/>
  <c r="Q1557" i="53" s="1"/>
  <c r="P1558" i="53"/>
  <c r="P1557" i="53" s="1"/>
  <c r="K1558" i="53"/>
  <c r="K1557" i="53" s="1"/>
  <c r="J1558" i="53"/>
  <c r="J1557" i="53" s="1"/>
  <c r="I1558" i="53"/>
  <c r="I1557" i="53" s="1"/>
  <c r="H1558" i="53"/>
  <c r="H1557" i="53" s="1"/>
  <c r="Q1555" i="53"/>
  <c r="Q1554" i="53" s="1"/>
  <c r="P1555" i="53"/>
  <c r="P1554" i="53" s="1"/>
  <c r="K1555" i="53"/>
  <c r="K1554" i="53" s="1"/>
  <c r="J1555" i="53"/>
  <c r="J1554" i="53" s="1"/>
  <c r="I1555" i="53"/>
  <c r="I1554" i="53" s="1"/>
  <c r="H1555" i="53"/>
  <c r="H1554" i="53" s="1"/>
  <c r="Q1550" i="53"/>
  <c r="Q1549" i="53" s="1"/>
  <c r="P1550" i="53"/>
  <c r="P1549" i="53" s="1"/>
  <c r="K1550" i="53"/>
  <c r="K1549" i="53" s="1"/>
  <c r="J1550" i="53"/>
  <c r="J1549" i="53" s="1"/>
  <c r="I1550" i="53"/>
  <c r="I1549" i="53" s="1"/>
  <c r="H1550" i="53"/>
  <c r="H1549" i="53" s="1"/>
  <c r="Q1547" i="53"/>
  <c r="P1547" i="53"/>
  <c r="K1547" i="53"/>
  <c r="J1547" i="53"/>
  <c r="I1547" i="53"/>
  <c r="H1547" i="53"/>
  <c r="Q1545" i="53"/>
  <c r="P1545" i="53"/>
  <c r="K1545" i="53"/>
  <c r="J1545" i="53"/>
  <c r="I1545" i="53"/>
  <c r="H1545" i="53"/>
  <c r="Q1543" i="53"/>
  <c r="P1543" i="53"/>
  <c r="K1543" i="53"/>
  <c r="J1543" i="53"/>
  <c r="I1543" i="53"/>
  <c r="H1543" i="53"/>
  <c r="Q1541" i="53"/>
  <c r="P1541" i="53"/>
  <c r="K1541" i="53"/>
  <c r="J1541" i="53"/>
  <c r="I1541" i="53"/>
  <c r="H1541" i="53"/>
  <c r="Q1537" i="53"/>
  <c r="P1537" i="53"/>
  <c r="K1537" i="53"/>
  <c r="J1537" i="53"/>
  <c r="I1537" i="53"/>
  <c r="H1537" i="53"/>
  <c r="Q1535" i="53"/>
  <c r="P1535" i="53"/>
  <c r="K1535" i="53"/>
  <c r="J1535" i="53"/>
  <c r="I1535" i="53"/>
  <c r="H1535" i="53"/>
  <c r="Q1533" i="53"/>
  <c r="P1533" i="53"/>
  <c r="K1533" i="53"/>
  <c r="J1533" i="53"/>
  <c r="I1533" i="53"/>
  <c r="H1533" i="53"/>
  <c r="Q1527" i="53"/>
  <c r="Q1526" i="53" s="1"/>
  <c r="P1527" i="53"/>
  <c r="P1526" i="53" s="1"/>
  <c r="K1527" i="53"/>
  <c r="K1526" i="53" s="1"/>
  <c r="J1527" i="53"/>
  <c r="J1526" i="53" s="1"/>
  <c r="I1527" i="53"/>
  <c r="I1526" i="53" s="1"/>
  <c r="H1527" i="53"/>
  <c r="H1526" i="53" s="1"/>
  <c r="Q1523" i="53"/>
  <c r="Q1522" i="53" s="1"/>
  <c r="P1523" i="53"/>
  <c r="P1522" i="53" s="1"/>
  <c r="K1523" i="53"/>
  <c r="K1522" i="53" s="1"/>
  <c r="J1523" i="53"/>
  <c r="J1522" i="53" s="1"/>
  <c r="I1523" i="53"/>
  <c r="I1522" i="53" s="1"/>
  <c r="H1523" i="53"/>
  <c r="H1522" i="53" s="1"/>
  <c r="Q1518" i="53"/>
  <c r="Q1517" i="53" s="1"/>
  <c r="P1518" i="53"/>
  <c r="P1517" i="53" s="1"/>
  <c r="K1518" i="53"/>
  <c r="K1517" i="53" s="1"/>
  <c r="J1518" i="53"/>
  <c r="J1517" i="53" s="1"/>
  <c r="I1518" i="53"/>
  <c r="I1517" i="53" s="1"/>
  <c r="H1518" i="53"/>
  <c r="H1517" i="53" s="1"/>
  <c r="Q1515" i="53"/>
  <c r="P1515" i="53"/>
  <c r="K1515" i="53"/>
  <c r="J1515" i="53"/>
  <c r="I1515" i="53"/>
  <c r="H1515" i="53"/>
  <c r="Q1513" i="53"/>
  <c r="P1513" i="53"/>
  <c r="K1513" i="53"/>
  <c r="J1513" i="53"/>
  <c r="I1513" i="53"/>
  <c r="H1513" i="53"/>
  <c r="Q1510" i="53"/>
  <c r="P1510" i="53"/>
  <c r="K1510" i="53"/>
  <c r="J1510" i="53"/>
  <c r="I1510" i="53"/>
  <c r="H1510" i="53"/>
  <c r="Q1506" i="53"/>
  <c r="P1506" i="53"/>
  <c r="K1506" i="53"/>
  <c r="J1506" i="53"/>
  <c r="I1506" i="53"/>
  <c r="H1506" i="53"/>
  <c r="Q1504" i="53"/>
  <c r="P1504" i="53"/>
  <c r="K1504" i="53"/>
  <c r="J1504" i="53"/>
  <c r="I1504" i="53"/>
  <c r="H1504" i="53"/>
  <c r="Q1498" i="53"/>
  <c r="P1498" i="53"/>
  <c r="K1498" i="53"/>
  <c r="J1498" i="53"/>
  <c r="I1498" i="53"/>
  <c r="H1498" i="53"/>
  <c r="Q1496" i="53"/>
  <c r="P1496" i="53"/>
  <c r="K1496" i="53"/>
  <c r="J1496" i="53"/>
  <c r="I1496" i="53"/>
  <c r="H1496" i="53"/>
  <c r="Q1490" i="53"/>
  <c r="Q1489" i="53" s="1"/>
  <c r="P1490" i="53"/>
  <c r="P1489" i="53" s="1"/>
  <c r="K1490" i="53"/>
  <c r="K1489" i="53" s="1"/>
  <c r="J1490" i="53"/>
  <c r="J1489" i="53" s="1"/>
  <c r="I1490" i="53"/>
  <c r="I1489" i="53" s="1"/>
  <c r="H1490" i="53"/>
  <c r="H1489" i="53" s="1"/>
  <c r="Q1487" i="53"/>
  <c r="Q1486" i="53" s="1"/>
  <c r="P1487" i="53"/>
  <c r="P1486" i="53" s="1"/>
  <c r="K1487" i="53"/>
  <c r="K1486" i="53" s="1"/>
  <c r="J1487" i="53"/>
  <c r="J1486" i="53" s="1"/>
  <c r="I1487" i="53"/>
  <c r="I1486" i="53" s="1"/>
  <c r="H1487" i="53"/>
  <c r="H1486" i="53" s="1"/>
  <c r="Q1482" i="53"/>
  <c r="Q1481" i="53" s="1"/>
  <c r="P1482" i="53"/>
  <c r="P1481" i="53" s="1"/>
  <c r="K1482" i="53"/>
  <c r="K1481" i="53" s="1"/>
  <c r="J1482" i="53"/>
  <c r="J1481" i="53" s="1"/>
  <c r="I1482" i="53"/>
  <c r="I1481" i="53" s="1"/>
  <c r="H1482" i="53"/>
  <c r="H1481" i="53" s="1"/>
  <c r="Q1474" i="53"/>
  <c r="P1474" i="53"/>
  <c r="K1474" i="53"/>
  <c r="J1474" i="53"/>
  <c r="I1474" i="53"/>
  <c r="H1474" i="53"/>
  <c r="Q1472" i="53"/>
  <c r="P1472" i="53"/>
  <c r="K1472" i="53"/>
  <c r="J1472" i="53"/>
  <c r="I1472" i="53"/>
  <c r="H1472" i="53"/>
  <c r="Q1469" i="53"/>
  <c r="Q1468" i="53" s="1"/>
  <c r="P1469" i="53"/>
  <c r="P1468" i="53" s="1"/>
  <c r="K1469" i="53"/>
  <c r="K1468" i="53" s="1"/>
  <c r="J1469" i="53"/>
  <c r="J1468" i="53" s="1"/>
  <c r="I1469" i="53"/>
  <c r="I1468" i="53" s="1"/>
  <c r="H1469" i="53"/>
  <c r="H1468" i="53" s="1"/>
  <c r="Q1463" i="53"/>
  <c r="Q1462" i="53" s="1"/>
  <c r="Q1461" i="53" s="1"/>
  <c r="P1463" i="53"/>
  <c r="P1462" i="53" s="1"/>
  <c r="P1461" i="53" s="1"/>
  <c r="K1463" i="53"/>
  <c r="K1462" i="53" s="1"/>
  <c r="K1461" i="53" s="1"/>
  <c r="J1463" i="53"/>
  <c r="J1462" i="53" s="1"/>
  <c r="J1461" i="53" s="1"/>
  <c r="I1463" i="53"/>
  <c r="I1462" i="53" s="1"/>
  <c r="I1461" i="53" s="1"/>
  <c r="H1463" i="53"/>
  <c r="H1462" i="53" s="1"/>
  <c r="H1461" i="53" s="1"/>
  <c r="Q1459" i="53"/>
  <c r="P1459" i="53"/>
  <c r="K1459" i="53"/>
  <c r="J1459" i="53"/>
  <c r="I1459" i="53"/>
  <c r="H1459" i="53"/>
  <c r="Q1456" i="53"/>
  <c r="P1456" i="53"/>
  <c r="K1456" i="53"/>
  <c r="J1456" i="53"/>
  <c r="I1456" i="53"/>
  <c r="H1456" i="53"/>
  <c r="Q1452" i="53"/>
  <c r="Q1451" i="53" s="1"/>
  <c r="P1452" i="53"/>
  <c r="P1451" i="53" s="1"/>
  <c r="K1452" i="53"/>
  <c r="K1451" i="53" s="1"/>
  <c r="J1452" i="53"/>
  <c r="J1451" i="53" s="1"/>
  <c r="I1452" i="53"/>
  <c r="I1451" i="53" s="1"/>
  <c r="H1452" i="53"/>
  <c r="H1451" i="53" s="1"/>
  <c r="Q1449" i="53"/>
  <c r="P1449" i="53"/>
  <c r="K1449" i="53"/>
  <c r="J1449" i="53"/>
  <c r="I1449" i="53"/>
  <c r="H1449" i="53"/>
  <c r="Q1447" i="53"/>
  <c r="P1447" i="53"/>
  <c r="K1447" i="53"/>
  <c r="J1447" i="53"/>
  <c r="I1447" i="53"/>
  <c r="H1447" i="53"/>
  <c r="Q1443" i="53"/>
  <c r="Q1442" i="53" s="1"/>
  <c r="Q1441" i="53" s="1"/>
  <c r="P1443" i="53"/>
  <c r="P1442" i="53" s="1"/>
  <c r="P1441" i="53" s="1"/>
  <c r="K1443" i="53"/>
  <c r="K1442" i="53" s="1"/>
  <c r="K1441" i="53" s="1"/>
  <c r="J1443" i="53"/>
  <c r="J1442" i="53" s="1"/>
  <c r="J1441" i="53" s="1"/>
  <c r="I1443" i="53"/>
  <c r="I1442" i="53" s="1"/>
  <c r="I1441" i="53" s="1"/>
  <c r="H1443" i="53"/>
  <c r="H1442" i="53" s="1"/>
  <c r="H1441" i="53" s="1"/>
  <c r="Q1439" i="53"/>
  <c r="Q1438" i="53" s="1"/>
  <c r="Q1437" i="53" s="1"/>
  <c r="P1439" i="53"/>
  <c r="P1438" i="53" s="1"/>
  <c r="P1437" i="53" s="1"/>
  <c r="K1439" i="53"/>
  <c r="K1438" i="53" s="1"/>
  <c r="K1437" i="53" s="1"/>
  <c r="J1439" i="53"/>
  <c r="J1438" i="53" s="1"/>
  <c r="J1437" i="53" s="1"/>
  <c r="I1439" i="53"/>
  <c r="I1438" i="53" s="1"/>
  <c r="I1437" i="53" s="1"/>
  <c r="H1439" i="53"/>
  <c r="H1438" i="53" s="1"/>
  <c r="H1437" i="53" s="1"/>
  <c r="Q1435" i="53"/>
  <c r="P1435" i="53"/>
  <c r="K1435" i="53"/>
  <c r="J1435" i="53"/>
  <c r="I1435" i="53"/>
  <c r="H1435" i="53"/>
  <c r="Q1433" i="53"/>
  <c r="P1433" i="53"/>
  <c r="K1433" i="53"/>
  <c r="J1433" i="53"/>
  <c r="I1433" i="53"/>
  <c r="H1433" i="53"/>
  <c r="Q1426" i="53"/>
  <c r="Q1425" i="53" s="1"/>
  <c r="P1426" i="53"/>
  <c r="P1425" i="53" s="1"/>
  <c r="K1426" i="53"/>
  <c r="K1425" i="53" s="1"/>
  <c r="J1426" i="53"/>
  <c r="J1425" i="53" s="1"/>
  <c r="I1426" i="53"/>
  <c r="I1425" i="53" s="1"/>
  <c r="H1426" i="53"/>
  <c r="H1425" i="53" s="1"/>
  <c r="Q1420" i="53"/>
  <c r="Q1419" i="53" s="1"/>
  <c r="Q1418" i="53" s="1"/>
  <c r="P1420" i="53"/>
  <c r="P1419" i="53" s="1"/>
  <c r="P1418" i="53" s="1"/>
  <c r="K1420" i="53"/>
  <c r="K1419" i="53" s="1"/>
  <c r="K1418" i="53" s="1"/>
  <c r="J1420" i="53"/>
  <c r="J1419" i="53" s="1"/>
  <c r="J1418" i="53" s="1"/>
  <c r="I1420" i="53"/>
  <c r="I1419" i="53" s="1"/>
  <c r="I1418" i="53" s="1"/>
  <c r="H1420" i="53"/>
  <c r="H1419" i="53" s="1"/>
  <c r="H1418" i="53" s="1"/>
  <c r="Q1416" i="53"/>
  <c r="P1416" i="53"/>
  <c r="K1416" i="53"/>
  <c r="J1416" i="53"/>
  <c r="I1416" i="53"/>
  <c r="H1416" i="53"/>
  <c r="Q1414" i="53"/>
  <c r="P1414" i="53"/>
  <c r="K1414" i="53"/>
  <c r="J1414" i="53"/>
  <c r="I1414" i="53"/>
  <c r="H1414" i="53"/>
  <c r="Q1409" i="53"/>
  <c r="P1409" i="53"/>
  <c r="K1409" i="53"/>
  <c r="J1409" i="53"/>
  <c r="I1409" i="53"/>
  <c r="H1409" i="53"/>
  <c r="Q1406" i="53"/>
  <c r="P1406" i="53"/>
  <c r="K1406" i="53"/>
  <c r="J1406" i="53"/>
  <c r="I1406" i="53"/>
  <c r="H1406" i="53"/>
  <c r="Q1401" i="53"/>
  <c r="Q1400" i="53" s="1"/>
  <c r="P1401" i="53"/>
  <c r="P1400" i="53" s="1"/>
  <c r="K1401" i="53"/>
  <c r="K1400" i="53" s="1"/>
  <c r="J1401" i="53"/>
  <c r="J1400" i="53" s="1"/>
  <c r="I1401" i="53"/>
  <c r="I1400" i="53" s="1"/>
  <c r="H1401" i="53"/>
  <c r="H1400" i="53" s="1"/>
  <c r="Q1398" i="53"/>
  <c r="Q1397" i="53" s="1"/>
  <c r="P1398" i="53"/>
  <c r="P1397" i="53" s="1"/>
  <c r="K1398" i="53"/>
  <c r="K1397" i="53" s="1"/>
  <c r="J1398" i="53"/>
  <c r="J1397" i="53" s="1"/>
  <c r="I1398" i="53"/>
  <c r="I1397" i="53" s="1"/>
  <c r="H1398" i="53"/>
  <c r="H1397" i="53" s="1"/>
  <c r="Q1395" i="53"/>
  <c r="P1395" i="53"/>
  <c r="K1395" i="53"/>
  <c r="J1395" i="53"/>
  <c r="I1395" i="53"/>
  <c r="H1395" i="53"/>
  <c r="Q1392" i="53"/>
  <c r="P1392" i="53"/>
  <c r="K1392" i="53"/>
  <c r="J1392" i="53"/>
  <c r="I1392" i="53"/>
  <c r="H1392" i="53"/>
  <c r="Q1390" i="53"/>
  <c r="P1390" i="53"/>
  <c r="K1390" i="53"/>
  <c r="J1390" i="53"/>
  <c r="I1390" i="53"/>
  <c r="H1390" i="53"/>
  <c r="Q1388" i="53"/>
  <c r="P1388" i="53"/>
  <c r="K1388" i="53"/>
  <c r="J1388" i="53"/>
  <c r="I1388" i="53"/>
  <c r="H1388" i="53"/>
  <c r="Q1385" i="53"/>
  <c r="P1385" i="53"/>
  <c r="K1385" i="53"/>
  <c r="J1385" i="53"/>
  <c r="I1385" i="53"/>
  <c r="H1385" i="53"/>
  <c r="Q1383" i="53"/>
  <c r="P1383" i="53"/>
  <c r="K1383" i="53"/>
  <c r="J1383" i="53"/>
  <c r="I1383" i="53"/>
  <c r="H1383" i="53"/>
  <c r="Q1380" i="53"/>
  <c r="Q1379" i="53" s="1"/>
  <c r="P1380" i="53"/>
  <c r="P1379" i="53" s="1"/>
  <c r="K1380" i="53"/>
  <c r="K1379" i="53" s="1"/>
  <c r="J1380" i="53"/>
  <c r="J1379" i="53" s="1"/>
  <c r="I1380" i="53"/>
  <c r="I1379" i="53" s="1"/>
  <c r="H1380" i="53"/>
  <c r="H1379" i="53" s="1"/>
  <c r="Q1377" i="53"/>
  <c r="Q1376" i="53" s="1"/>
  <c r="P1377" i="53"/>
  <c r="P1376" i="53" s="1"/>
  <c r="K1377" i="53"/>
  <c r="K1376" i="53" s="1"/>
  <c r="J1377" i="53"/>
  <c r="J1376" i="53" s="1"/>
  <c r="I1377" i="53"/>
  <c r="I1376" i="53" s="1"/>
  <c r="H1377" i="53"/>
  <c r="H1376" i="53" s="1"/>
  <c r="Q1374" i="53"/>
  <c r="P1374" i="53"/>
  <c r="K1374" i="53"/>
  <c r="J1374" i="53"/>
  <c r="I1374" i="53"/>
  <c r="H1374" i="53"/>
  <c r="Q1371" i="53"/>
  <c r="P1371" i="53"/>
  <c r="K1371" i="53"/>
  <c r="J1371" i="53"/>
  <c r="I1371" i="53"/>
  <c r="H1371" i="53"/>
  <c r="Q1369" i="53"/>
  <c r="P1369" i="53"/>
  <c r="K1369" i="53"/>
  <c r="J1369" i="53"/>
  <c r="I1369" i="53"/>
  <c r="H1369" i="53"/>
  <c r="Q1367" i="53"/>
  <c r="P1367" i="53"/>
  <c r="K1367" i="53"/>
  <c r="J1367" i="53"/>
  <c r="I1367" i="53"/>
  <c r="H1367" i="53"/>
  <c r="Q1364" i="53"/>
  <c r="P1364" i="53"/>
  <c r="K1364" i="53"/>
  <c r="J1364" i="53"/>
  <c r="I1364" i="53"/>
  <c r="H1364" i="53"/>
  <c r="Q1362" i="53"/>
  <c r="P1362" i="53"/>
  <c r="K1362" i="53"/>
  <c r="J1362" i="53"/>
  <c r="I1362" i="53"/>
  <c r="H1362" i="53"/>
  <c r="Q1359" i="53"/>
  <c r="Q1358" i="53" s="1"/>
  <c r="P1359" i="53"/>
  <c r="P1358" i="53" s="1"/>
  <c r="K1359" i="53"/>
  <c r="K1358" i="53" s="1"/>
  <c r="J1359" i="53"/>
  <c r="J1358" i="53" s="1"/>
  <c r="I1359" i="53"/>
  <c r="I1358" i="53" s="1"/>
  <c r="H1359" i="53"/>
  <c r="H1358" i="53" s="1"/>
  <c r="Q1356" i="53"/>
  <c r="Q1355" i="53" s="1"/>
  <c r="P1356" i="53"/>
  <c r="P1355" i="53" s="1"/>
  <c r="K1356" i="53"/>
  <c r="K1355" i="53" s="1"/>
  <c r="J1356" i="53"/>
  <c r="J1355" i="53" s="1"/>
  <c r="I1356" i="53"/>
  <c r="I1355" i="53" s="1"/>
  <c r="H1356" i="53"/>
  <c r="H1355" i="53" s="1"/>
  <c r="Q1353" i="53"/>
  <c r="P1353" i="53"/>
  <c r="K1353" i="53"/>
  <c r="J1353" i="53"/>
  <c r="I1353" i="53"/>
  <c r="H1353" i="53"/>
  <c r="Q1350" i="53"/>
  <c r="P1350" i="53"/>
  <c r="K1350" i="53"/>
  <c r="J1350" i="53"/>
  <c r="I1350" i="53"/>
  <c r="H1350" i="53"/>
  <c r="Q1348" i="53"/>
  <c r="P1348" i="53"/>
  <c r="K1348" i="53"/>
  <c r="J1348" i="53"/>
  <c r="I1348" i="53"/>
  <c r="H1348" i="53"/>
  <c r="Q1346" i="53"/>
  <c r="P1346" i="53"/>
  <c r="K1346" i="53"/>
  <c r="J1346" i="53"/>
  <c r="I1346" i="53"/>
  <c r="H1346" i="53"/>
  <c r="Q1343" i="53"/>
  <c r="P1343" i="53"/>
  <c r="K1343" i="53"/>
  <c r="J1343" i="53"/>
  <c r="I1343" i="53"/>
  <c r="H1343" i="53"/>
  <c r="Q1341" i="53"/>
  <c r="P1341" i="53"/>
  <c r="K1341" i="53"/>
  <c r="J1341" i="53"/>
  <c r="I1341" i="53"/>
  <c r="H1341" i="53"/>
  <c r="Q1337" i="53"/>
  <c r="Q1336" i="53" s="1"/>
  <c r="Q1335" i="53" s="1"/>
  <c r="P1337" i="53"/>
  <c r="P1336" i="53" s="1"/>
  <c r="P1335" i="53" s="1"/>
  <c r="K1337" i="53"/>
  <c r="K1336" i="53" s="1"/>
  <c r="K1335" i="53" s="1"/>
  <c r="J1337" i="53"/>
  <c r="J1336" i="53" s="1"/>
  <c r="J1335" i="53" s="1"/>
  <c r="I1337" i="53"/>
  <c r="I1336" i="53" s="1"/>
  <c r="I1335" i="53" s="1"/>
  <c r="H1337" i="53"/>
  <c r="H1336" i="53" s="1"/>
  <c r="H1335" i="53" s="1"/>
  <c r="Q1333" i="53"/>
  <c r="P1333" i="53"/>
  <c r="K1333" i="53"/>
  <c r="J1333" i="53"/>
  <c r="I1333" i="53"/>
  <c r="H1333" i="53"/>
  <c r="Q1331" i="53"/>
  <c r="P1331" i="53"/>
  <c r="K1331" i="53"/>
  <c r="J1331" i="53"/>
  <c r="I1331" i="53"/>
  <c r="H1331" i="53"/>
  <c r="Q1327" i="53"/>
  <c r="P1327" i="53"/>
  <c r="K1327" i="53"/>
  <c r="J1327" i="53"/>
  <c r="I1327" i="53"/>
  <c r="H1327" i="53"/>
  <c r="Q1325" i="53"/>
  <c r="P1325" i="53"/>
  <c r="K1325" i="53"/>
  <c r="J1325" i="53"/>
  <c r="I1325" i="53"/>
  <c r="H1325" i="53"/>
  <c r="Q1321" i="53"/>
  <c r="P1321" i="53"/>
  <c r="K1321" i="53"/>
  <c r="J1321" i="53"/>
  <c r="I1321" i="53"/>
  <c r="H1321" i="53"/>
  <c r="Q1319" i="53"/>
  <c r="P1319" i="53"/>
  <c r="K1319" i="53"/>
  <c r="J1319" i="53"/>
  <c r="I1319" i="53"/>
  <c r="H1319" i="53"/>
  <c r="Q1315" i="53"/>
  <c r="Q1314" i="53" s="1"/>
  <c r="Q1313" i="53" s="1"/>
  <c r="P1315" i="53"/>
  <c r="P1314" i="53" s="1"/>
  <c r="P1313" i="53" s="1"/>
  <c r="K1315" i="53"/>
  <c r="K1314" i="53" s="1"/>
  <c r="K1313" i="53" s="1"/>
  <c r="J1315" i="53"/>
  <c r="J1314" i="53" s="1"/>
  <c r="J1313" i="53" s="1"/>
  <c r="I1315" i="53"/>
  <c r="I1314" i="53" s="1"/>
  <c r="I1313" i="53" s="1"/>
  <c r="H1315" i="53"/>
  <c r="H1314" i="53" s="1"/>
  <c r="H1313" i="53" s="1"/>
  <c r="Q1311" i="53"/>
  <c r="Q1310" i="53" s="1"/>
  <c r="P1311" i="53"/>
  <c r="P1310" i="53" s="1"/>
  <c r="K1311" i="53"/>
  <c r="K1310" i="53" s="1"/>
  <c r="J1311" i="53"/>
  <c r="J1310" i="53" s="1"/>
  <c r="I1311" i="53"/>
  <c r="I1310" i="53" s="1"/>
  <c r="H1311" i="53"/>
  <c r="H1310" i="53" s="1"/>
  <c r="Q1307" i="53"/>
  <c r="Q1306" i="53" s="1"/>
  <c r="P1307" i="53"/>
  <c r="P1306" i="53" s="1"/>
  <c r="K1307" i="53"/>
  <c r="K1306" i="53" s="1"/>
  <c r="J1307" i="53"/>
  <c r="J1306" i="53" s="1"/>
  <c r="I1307" i="53"/>
  <c r="I1306" i="53" s="1"/>
  <c r="H1307" i="53"/>
  <c r="H1306" i="53" s="1"/>
  <c r="Q1303" i="53"/>
  <c r="P1303" i="53"/>
  <c r="K1303" i="53"/>
  <c r="J1303" i="53"/>
  <c r="I1303" i="53"/>
  <c r="H1303" i="53"/>
  <c r="Q1299" i="53"/>
  <c r="P1299" i="53"/>
  <c r="K1299" i="53"/>
  <c r="J1299" i="53"/>
  <c r="I1299" i="53"/>
  <c r="H1299" i="53"/>
  <c r="Q1296" i="53"/>
  <c r="P1296" i="53"/>
  <c r="K1296" i="53"/>
  <c r="K1295" i="53" s="1"/>
  <c r="J1296" i="53"/>
  <c r="I1296" i="53"/>
  <c r="H1296" i="53"/>
  <c r="Q1288" i="53"/>
  <c r="Q1287" i="53" s="1"/>
  <c r="P1288" i="53"/>
  <c r="P1287" i="53" s="1"/>
  <c r="K1288" i="53"/>
  <c r="K1287" i="53" s="1"/>
  <c r="J1288" i="53"/>
  <c r="J1287" i="53" s="1"/>
  <c r="I1288" i="53"/>
  <c r="I1287" i="53" s="1"/>
  <c r="H1288" i="53"/>
  <c r="H1287" i="53" s="1"/>
  <c r="Q1285" i="53"/>
  <c r="Q1284" i="53" s="1"/>
  <c r="P1285" i="53"/>
  <c r="P1284" i="53" s="1"/>
  <c r="P1283" i="53" s="1"/>
  <c r="K1285" i="53"/>
  <c r="K1284" i="53" s="1"/>
  <c r="J1285" i="53"/>
  <c r="J1284" i="53" s="1"/>
  <c r="J1283" i="53" s="1"/>
  <c r="I1285" i="53"/>
  <c r="I1284" i="53" s="1"/>
  <c r="H1285" i="53"/>
  <c r="H1284" i="53" s="1"/>
  <c r="Q1266" i="53"/>
  <c r="Q1265" i="53" s="1"/>
  <c r="Q1264" i="53" s="1"/>
  <c r="P1266" i="53"/>
  <c r="P1265" i="53" s="1"/>
  <c r="P1264" i="53" s="1"/>
  <c r="K1266" i="53"/>
  <c r="K1265" i="53" s="1"/>
  <c r="K1264" i="53" s="1"/>
  <c r="J1266" i="53"/>
  <c r="J1265" i="53" s="1"/>
  <c r="J1264" i="53" s="1"/>
  <c r="I1266" i="53"/>
  <c r="I1265" i="53" s="1"/>
  <c r="I1264" i="53" s="1"/>
  <c r="H1266" i="53"/>
  <c r="H1265" i="53" s="1"/>
  <c r="H1264" i="53" s="1"/>
  <c r="Q1262" i="53"/>
  <c r="Q1261" i="53" s="1"/>
  <c r="Q1260" i="53" s="1"/>
  <c r="P1262" i="53"/>
  <c r="P1261" i="53" s="1"/>
  <c r="P1260" i="53" s="1"/>
  <c r="K1262" i="53"/>
  <c r="K1261" i="53" s="1"/>
  <c r="K1260" i="53" s="1"/>
  <c r="J1262" i="53"/>
  <c r="J1261" i="53" s="1"/>
  <c r="J1260" i="53" s="1"/>
  <c r="I1262" i="53"/>
  <c r="I1261" i="53" s="1"/>
  <c r="I1260" i="53" s="1"/>
  <c r="H1262" i="53"/>
  <c r="H1261" i="53" s="1"/>
  <c r="H1260" i="53" s="1"/>
  <c r="Q1257" i="53"/>
  <c r="Q1256" i="53" s="1"/>
  <c r="Q1255" i="53" s="1"/>
  <c r="P1257" i="53"/>
  <c r="P1256" i="53" s="1"/>
  <c r="P1255" i="53" s="1"/>
  <c r="K1257" i="53"/>
  <c r="K1256" i="53" s="1"/>
  <c r="K1255" i="53" s="1"/>
  <c r="J1257" i="53"/>
  <c r="J1256" i="53" s="1"/>
  <c r="J1255" i="53" s="1"/>
  <c r="I1257" i="53"/>
  <c r="I1256" i="53" s="1"/>
  <c r="I1255" i="53" s="1"/>
  <c r="H1257" i="53"/>
  <c r="H1256" i="53" s="1"/>
  <c r="H1255" i="53" s="1"/>
  <c r="Q1252" i="53"/>
  <c r="Q1251" i="53" s="1"/>
  <c r="P1252" i="53"/>
  <c r="P1251" i="53" s="1"/>
  <c r="K1252" i="53"/>
  <c r="K1251" i="53" s="1"/>
  <c r="J1252" i="53"/>
  <c r="J1251" i="53" s="1"/>
  <c r="I1252" i="53"/>
  <c r="I1251" i="53" s="1"/>
  <c r="H1252" i="53"/>
  <c r="H1251" i="53" s="1"/>
  <c r="Q1248" i="53"/>
  <c r="Q1247" i="53" s="1"/>
  <c r="P1248" i="53"/>
  <c r="P1247" i="53" s="1"/>
  <c r="K1248" i="53"/>
  <c r="K1247" i="53" s="1"/>
  <c r="J1248" i="53"/>
  <c r="J1247" i="53" s="1"/>
  <c r="I1248" i="53"/>
  <c r="I1247" i="53" s="1"/>
  <c r="H1248" i="53"/>
  <c r="H1247" i="53" s="1"/>
  <c r="Q1244" i="53"/>
  <c r="Q1243" i="53" s="1"/>
  <c r="Q1242" i="53" s="1"/>
  <c r="P1244" i="53"/>
  <c r="P1243" i="53" s="1"/>
  <c r="P1242" i="53" s="1"/>
  <c r="K1244" i="53"/>
  <c r="K1243" i="53" s="1"/>
  <c r="K1242" i="53" s="1"/>
  <c r="J1244" i="53"/>
  <c r="J1243" i="53" s="1"/>
  <c r="J1242" i="53" s="1"/>
  <c r="I1244" i="53"/>
  <c r="I1243" i="53" s="1"/>
  <c r="I1242" i="53" s="1"/>
  <c r="H1244" i="53"/>
  <c r="H1243" i="53" s="1"/>
  <c r="H1242" i="53" s="1"/>
  <c r="Q1240" i="53"/>
  <c r="Q1239" i="53" s="1"/>
  <c r="Q1238" i="53" s="1"/>
  <c r="P1240" i="53"/>
  <c r="P1239" i="53" s="1"/>
  <c r="P1238" i="53" s="1"/>
  <c r="K1240" i="53"/>
  <c r="K1239" i="53" s="1"/>
  <c r="K1238" i="53" s="1"/>
  <c r="J1240" i="53"/>
  <c r="J1239" i="53" s="1"/>
  <c r="J1238" i="53" s="1"/>
  <c r="I1240" i="53"/>
  <c r="I1239" i="53" s="1"/>
  <c r="I1238" i="53" s="1"/>
  <c r="H1240" i="53"/>
  <c r="H1239" i="53" s="1"/>
  <c r="H1238" i="53" s="1"/>
  <c r="Q1235" i="53"/>
  <c r="Q1234" i="53" s="1"/>
  <c r="Q1233" i="53" s="1"/>
  <c r="P1235" i="53"/>
  <c r="P1234" i="53" s="1"/>
  <c r="P1233" i="53" s="1"/>
  <c r="K1235" i="53"/>
  <c r="K1234" i="53" s="1"/>
  <c r="K1233" i="53" s="1"/>
  <c r="J1235" i="53"/>
  <c r="J1234" i="53" s="1"/>
  <c r="J1233" i="53" s="1"/>
  <c r="I1235" i="53"/>
  <c r="I1234" i="53" s="1"/>
  <c r="I1233" i="53" s="1"/>
  <c r="H1235" i="53"/>
  <c r="H1234" i="53" s="1"/>
  <c r="H1233" i="53" s="1"/>
  <c r="Q1144" i="53"/>
  <c r="P1144" i="53"/>
  <c r="K1144" i="53"/>
  <c r="J1144" i="53"/>
  <c r="I1144" i="53"/>
  <c r="H1144" i="53"/>
  <c r="Q1141" i="53"/>
  <c r="P1141" i="53"/>
  <c r="K1141" i="53"/>
  <c r="J1141" i="53"/>
  <c r="I1141" i="53"/>
  <c r="H1141" i="53"/>
  <c r="Q1132" i="53"/>
  <c r="P1132" i="53"/>
  <c r="K1132" i="53"/>
  <c r="J1132" i="53"/>
  <c r="I1132" i="53"/>
  <c r="H1132" i="53"/>
  <c r="Q1130" i="53"/>
  <c r="P1130" i="53"/>
  <c r="K1130" i="53"/>
  <c r="J1130" i="53"/>
  <c r="I1130" i="53"/>
  <c r="H1130" i="53"/>
  <c r="Q1128" i="53"/>
  <c r="P1128" i="53"/>
  <c r="K1128" i="53"/>
  <c r="J1128" i="53"/>
  <c r="I1128" i="53"/>
  <c r="H1128" i="53"/>
  <c r="Q1126" i="53"/>
  <c r="P1126" i="53"/>
  <c r="K1126" i="53"/>
  <c r="J1126" i="53"/>
  <c r="I1126" i="53"/>
  <c r="H1126" i="53"/>
  <c r="Q1120" i="53"/>
  <c r="Q1119" i="53" s="1"/>
  <c r="P1120" i="53"/>
  <c r="P1119" i="53" s="1"/>
  <c r="K1120" i="53"/>
  <c r="K1119" i="53" s="1"/>
  <c r="J1120" i="53"/>
  <c r="J1119" i="53" s="1"/>
  <c r="I1120" i="53"/>
  <c r="I1119" i="53" s="1"/>
  <c r="H1120" i="53"/>
  <c r="H1119" i="53" s="1"/>
  <c r="Q1111" i="53"/>
  <c r="P1111" i="53"/>
  <c r="K1111" i="53"/>
  <c r="J1111" i="53"/>
  <c r="I1111" i="53"/>
  <c r="H1111" i="53"/>
  <c r="Q1108" i="53"/>
  <c r="P1108" i="53"/>
  <c r="K1108" i="53"/>
  <c r="J1108" i="53"/>
  <c r="I1108" i="53"/>
  <c r="H1108" i="53"/>
  <c r="Q1104" i="53"/>
  <c r="Q1103" i="53" s="1"/>
  <c r="Q1102" i="53" s="1"/>
  <c r="P1104" i="53"/>
  <c r="P1103" i="53" s="1"/>
  <c r="P1102" i="53" s="1"/>
  <c r="K1104" i="53"/>
  <c r="K1103" i="53" s="1"/>
  <c r="K1102" i="53" s="1"/>
  <c r="J1104" i="53"/>
  <c r="J1103" i="53" s="1"/>
  <c r="J1102" i="53" s="1"/>
  <c r="I1104" i="53"/>
  <c r="I1103" i="53" s="1"/>
  <c r="I1102" i="53" s="1"/>
  <c r="H1104" i="53"/>
  <c r="H1103" i="53" s="1"/>
  <c r="H1102" i="53" s="1"/>
  <c r="Q1099" i="53"/>
  <c r="P1099" i="53"/>
  <c r="K1099" i="53"/>
  <c r="J1099" i="53"/>
  <c r="I1099" i="53"/>
  <c r="H1099" i="53"/>
  <c r="Q1097" i="53"/>
  <c r="P1097" i="53"/>
  <c r="K1097" i="53"/>
  <c r="J1097" i="53"/>
  <c r="I1097" i="53"/>
  <c r="H1097" i="53"/>
  <c r="Q1092" i="53"/>
  <c r="Q1091" i="53" s="1"/>
  <c r="P1092" i="53"/>
  <c r="P1091" i="53" s="1"/>
  <c r="K1092" i="53"/>
  <c r="K1091" i="53" s="1"/>
  <c r="J1092" i="53"/>
  <c r="J1091" i="53" s="1"/>
  <c r="I1092" i="53"/>
  <c r="I1091" i="53" s="1"/>
  <c r="H1092" i="53"/>
  <c r="H1091" i="53" s="1"/>
  <c r="Q1089" i="53"/>
  <c r="Q1088" i="53" s="1"/>
  <c r="P1089" i="53"/>
  <c r="P1088" i="53" s="1"/>
  <c r="K1089" i="53"/>
  <c r="K1088" i="53" s="1"/>
  <c r="J1089" i="53"/>
  <c r="J1088" i="53" s="1"/>
  <c r="I1089" i="53"/>
  <c r="I1088" i="53" s="1"/>
  <c r="H1089" i="53"/>
  <c r="H1088" i="53" s="1"/>
  <c r="Q1085" i="53"/>
  <c r="Q1084" i="53" s="1"/>
  <c r="Q1083" i="53" s="1"/>
  <c r="P1085" i="53"/>
  <c r="P1084" i="53" s="1"/>
  <c r="P1083" i="53" s="1"/>
  <c r="K1085" i="53"/>
  <c r="K1084" i="53" s="1"/>
  <c r="K1083" i="53" s="1"/>
  <c r="J1085" i="53"/>
  <c r="J1084" i="53" s="1"/>
  <c r="J1083" i="53" s="1"/>
  <c r="I1085" i="53"/>
  <c r="I1084" i="53" s="1"/>
  <c r="I1083" i="53" s="1"/>
  <c r="H1085" i="53"/>
  <c r="H1084" i="53" s="1"/>
  <c r="H1083" i="53" s="1"/>
  <c r="Q1081" i="53"/>
  <c r="Q1080" i="53" s="1"/>
  <c r="P1081" i="53"/>
  <c r="P1080" i="53" s="1"/>
  <c r="K1081" i="53"/>
  <c r="K1080" i="53" s="1"/>
  <c r="J1081" i="53"/>
  <c r="J1080" i="53" s="1"/>
  <c r="I1081" i="53"/>
  <c r="I1080" i="53" s="1"/>
  <c r="H1081" i="53"/>
  <c r="H1080" i="53" s="1"/>
  <c r="Q1078" i="53"/>
  <c r="P1078" i="53"/>
  <c r="K1078" i="53"/>
  <c r="J1078" i="53"/>
  <c r="I1078" i="53"/>
  <c r="H1078" i="53"/>
  <c r="Q1075" i="53"/>
  <c r="P1075" i="53"/>
  <c r="K1075" i="53"/>
  <c r="J1075" i="53"/>
  <c r="I1075" i="53"/>
  <c r="H1075" i="53"/>
  <c r="Q1070" i="53"/>
  <c r="Q1069" i="53" s="1"/>
  <c r="P1070" i="53"/>
  <c r="P1069" i="53" s="1"/>
  <c r="K1070" i="53"/>
  <c r="K1069" i="53" s="1"/>
  <c r="J1070" i="53"/>
  <c r="J1069" i="53" s="1"/>
  <c r="I1070" i="53"/>
  <c r="I1069" i="53" s="1"/>
  <c r="H1070" i="53"/>
  <c r="H1069" i="53" s="1"/>
  <c r="Q1067" i="53"/>
  <c r="Q1066" i="53" s="1"/>
  <c r="P1067" i="53"/>
  <c r="P1066" i="53" s="1"/>
  <c r="K1067" i="53"/>
  <c r="K1066" i="53" s="1"/>
  <c r="J1067" i="53"/>
  <c r="J1066" i="53" s="1"/>
  <c r="I1067" i="53"/>
  <c r="I1066" i="53" s="1"/>
  <c r="H1067" i="53"/>
  <c r="H1066" i="53" s="1"/>
  <c r="Q1064" i="53"/>
  <c r="P1064" i="53"/>
  <c r="K1064" i="53"/>
  <c r="J1064" i="53"/>
  <c r="I1064" i="53"/>
  <c r="H1064" i="53"/>
  <c r="Q1062" i="53"/>
  <c r="P1062" i="53"/>
  <c r="K1062" i="53"/>
  <c r="J1062" i="53"/>
  <c r="I1062" i="53"/>
  <c r="H1062" i="53"/>
  <c r="Q1047" i="53"/>
  <c r="Q1046" i="53" s="1"/>
  <c r="P1047" i="53"/>
  <c r="P1046" i="53" s="1"/>
  <c r="K1047" i="53"/>
  <c r="K1046" i="53" s="1"/>
  <c r="J1047" i="53"/>
  <c r="J1046" i="53" s="1"/>
  <c r="I1047" i="53"/>
  <c r="I1046" i="53" s="1"/>
  <c r="H1047" i="53"/>
  <c r="H1046" i="53" s="1"/>
  <c r="Q1044" i="53"/>
  <c r="P1044" i="53"/>
  <c r="K1044" i="53"/>
  <c r="J1044" i="53"/>
  <c r="I1044" i="53"/>
  <c r="H1044" i="53"/>
  <c r="Q1042" i="53"/>
  <c r="P1042" i="53"/>
  <c r="K1042" i="53"/>
  <c r="J1042" i="53"/>
  <c r="I1042" i="53"/>
  <c r="H1042" i="53"/>
  <c r="Q1039" i="53"/>
  <c r="Q1038" i="53" s="1"/>
  <c r="P1039" i="53"/>
  <c r="P1038" i="53" s="1"/>
  <c r="K1039" i="53"/>
  <c r="K1038" i="53" s="1"/>
  <c r="J1039" i="53"/>
  <c r="J1038" i="53" s="1"/>
  <c r="I1039" i="53"/>
  <c r="I1038" i="53" s="1"/>
  <c r="H1039" i="53"/>
  <c r="H1038" i="53" s="1"/>
  <c r="Q1035" i="53"/>
  <c r="P1035" i="53"/>
  <c r="K1035" i="53"/>
  <c r="J1035" i="53"/>
  <c r="I1035" i="53"/>
  <c r="H1035" i="53"/>
  <c r="H1031" i="53" s="1"/>
  <c r="Q1029" i="53"/>
  <c r="P1029" i="53"/>
  <c r="K1029" i="53"/>
  <c r="J1029" i="53"/>
  <c r="I1029" i="53"/>
  <c r="H1029" i="53"/>
  <c r="Q1027" i="53"/>
  <c r="P1027" i="53"/>
  <c r="K1027" i="53"/>
  <c r="J1027" i="53"/>
  <c r="I1027" i="53"/>
  <c r="H1027" i="53"/>
  <c r="Q1024" i="53"/>
  <c r="P1024" i="53"/>
  <c r="K1024" i="53"/>
  <c r="J1024" i="53"/>
  <c r="I1024" i="53"/>
  <c r="H1024" i="53"/>
  <c r="Q1022" i="53"/>
  <c r="P1022" i="53"/>
  <c r="K1022" i="53"/>
  <c r="J1022" i="53"/>
  <c r="I1022" i="53"/>
  <c r="H1022" i="53"/>
  <c r="Q1019" i="53"/>
  <c r="P1019" i="53"/>
  <c r="K1019" i="53"/>
  <c r="J1019" i="53"/>
  <c r="I1019" i="53"/>
  <c r="H1019" i="53"/>
  <c r="Q1017" i="53"/>
  <c r="P1017" i="53"/>
  <c r="K1017" i="53"/>
  <c r="J1017" i="53"/>
  <c r="I1017" i="53"/>
  <c r="H1017" i="53"/>
  <c r="Q1014" i="53"/>
  <c r="P1014" i="53"/>
  <c r="K1014" i="53"/>
  <c r="J1014" i="53"/>
  <c r="I1014" i="53"/>
  <c r="H1014" i="53"/>
  <c r="H1010" i="53" s="1"/>
  <c r="Q1008" i="53"/>
  <c r="P1008" i="53"/>
  <c r="K1008" i="53"/>
  <c r="J1008" i="53"/>
  <c r="I1008" i="53"/>
  <c r="H1008" i="53"/>
  <c r="Q1006" i="53"/>
  <c r="P1006" i="53"/>
  <c r="K1006" i="53"/>
  <c r="J1006" i="53"/>
  <c r="I1006" i="53"/>
  <c r="H1006" i="53"/>
  <c r="Q995" i="53"/>
  <c r="P995" i="53"/>
  <c r="K995" i="53"/>
  <c r="J995" i="53"/>
  <c r="I995" i="53"/>
  <c r="H995" i="53"/>
  <c r="Q993" i="53"/>
  <c r="Q992" i="53" s="1"/>
  <c r="P993" i="53"/>
  <c r="P992" i="53" s="1"/>
  <c r="K993" i="53"/>
  <c r="K992" i="53" s="1"/>
  <c r="J993" i="53"/>
  <c r="J992" i="53" s="1"/>
  <c r="I993" i="53"/>
  <c r="I992" i="53" s="1"/>
  <c r="H993" i="53"/>
  <c r="H992" i="53" s="1"/>
  <c r="Q990" i="53"/>
  <c r="P990" i="53"/>
  <c r="K990" i="53"/>
  <c r="J990" i="53"/>
  <c r="I990" i="53"/>
  <c r="H990" i="53"/>
  <c r="Q988" i="53"/>
  <c r="P988" i="53"/>
  <c r="K988" i="53"/>
  <c r="J988" i="53"/>
  <c r="I988" i="53"/>
  <c r="H988" i="53"/>
  <c r="Q985" i="53"/>
  <c r="Q984" i="53" s="1"/>
  <c r="P985" i="53"/>
  <c r="P984" i="53" s="1"/>
  <c r="K985" i="53"/>
  <c r="K984" i="53" s="1"/>
  <c r="J985" i="53"/>
  <c r="J984" i="53" s="1"/>
  <c r="I985" i="53"/>
  <c r="I984" i="53" s="1"/>
  <c r="H985" i="53"/>
  <c r="H984" i="53" s="1"/>
  <c r="Q982" i="53"/>
  <c r="P982" i="53"/>
  <c r="K982" i="53"/>
  <c r="J982" i="53"/>
  <c r="I982" i="53"/>
  <c r="H982" i="53"/>
  <c r="Q980" i="53"/>
  <c r="P980" i="53"/>
  <c r="K980" i="53"/>
  <c r="J980" i="53"/>
  <c r="I980" i="53"/>
  <c r="H980" i="53"/>
  <c r="Q973" i="53"/>
  <c r="Q972" i="53" s="1"/>
  <c r="Q971" i="53" s="1"/>
  <c r="P973" i="53"/>
  <c r="P972" i="53" s="1"/>
  <c r="P971" i="53" s="1"/>
  <c r="K973" i="53"/>
  <c r="K972" i="53" s="1"/>
  <c r="K971" i="53" s="1"/>
  <c r="J973" i="53"/>
  <c r="J972" i="53" s="1"/>
  <c r="J971" i="53" s="1"/>
  <c r="I973" i="53"/>
  <c r="I972" i="53" s="1"/>
  <c r="I971" i="53" s="1"/>
  <c r="H973" i="53"/>
  <c r="H972" i="53" s="1"/>
  <c r="H971" i="53" s="1"/>
  <c r="Q969" i="53"/>
  <c r="Q968" i="53" s="1"/>
  <c r="Q967" i="53" s="1"/>
  <c r="P969" i="53"/>
  <c r="P968" i="53" s="1"/>
  <c r="P967" i="53" s="1"/>
  <c r="K969" i="53"/>
  <c r="K968" i="53" s="1"/>
  <c r="K967" i="53" s="1"/>
  <c r="J969" i="53"/>
  <c r="J968" i="53" s="1"/>
  <c r="J967" i="53" s="1"/>
  <c r="I969" i="53"/>
  <c r="I968" i="53" s="1"/>
  <c r="I967" i="53" s="1"/>
  <c r="H969" i="53"/>
  <c r="H968" i="53" s="1"/>
  <c r="H967" i="53" s="1"/>
  <c r="Q965" i="53"/>
  <c r="Q964" i="53" s="1"/>
  <c r="Q963" i="53" s="1"/>
  <c r="P965" i="53"/>
  <c r="P964" i="53" s="1"/>
  <c r="P963" i="53" s="1"/>
  <c r="K965" i="53"/>
  <c r="K964" i="53" s="1"/>
  <c r="K963" i="53" s="1"/>
  <c r="J965" i="53"/>
  <c r="J964" i="53" s="1"/>
  <c r="J963" i="53" s="1"/>
  <c r="I965" i="53"/>
  <c r="I964" i="53" s="1"/>
  <c r="I963" i="53" s="1"/>
  <c r="H965" i="53"/>
  <c r="H964" i="53" s="1"/>
  <c r="H963" i="53" s="1"/>
  <c r="Q961" i="53"/>
  <c r="Q960" i="53" s="1"/>
  <c r="P961" i="53"/>
  <c r="P960" i="53" s="1"/>
  <c r="K961" i="53"/>
  <c r="K960" i="53" s="1"/>
  <c r="J961" i="53"/>
  <c r="J960" i="53" s="1"/>
  <c r="I961" i="53"/>
  <c r="I960" i="53" s="1"/>
  <c r="H961" i="53"/>
  <c r="H960" i="53" s="1"/>
  <c r="Q958" i="53"/>
  <c r="Q957" i="53" s="1"/>
  <c r="P958" i="53"/>
  <c r="P957" i="53" s="1"/>
  <c r="K958" i="53"/>
  <c r="K957" i="53" s="1"/>
  <c r="J958" i="53"/>
  <c r="J957" i="53" s="1"/>
  <c r="I958" i="53"/>
  <c r="I957" i="53" s="1"/>
  <c r="H958" i="53"/>
  <c r="H957" i="53" s="1"/>
  <c r="Q955" i="53"/>
  <c r="Q954" i="53" s="1"/>
  <c r="P955" i="53"/>
  <c r="P954" i="53" s="1"/>
  <c r="K955" i="53"/>
  <c r="K954" i="53" s="1"/>
  <c r="J955" i="53"/>
  <c r="J954" i="53" s="1"/>
  <c r="I955" i="53"/>
  <c r="I954" i="53" s="1"/>
  <c r="H955" i="53"/>
  <c r="H954" i="53" s="1"/>
  <c r="Q951" i="53"/>
  <c r="Q950" i="53" s="1"/>
  <c r="Q949" i="53" s="1"/>
  <c r="P951" i="53"/>
  <c r="P950" i="53" s="1"/>
  <c r="P949" i="53" s="1"/>
  <c r="K951" i="53"/>
  <c r="K950" i="53" s="1"/>
  <c r="K949" i="53" s="1"/>
  <c r="J951" i="53"/>
  <c r="J950" i="53" s="1"/>
  <c r="J949" i="53" s="1"/>
  <c r="I951" i="53"/>
  <c r="I950" i="53" s="1"/>
  <c r="I949" i="53" s="1"/>
  <c r="H951" i="53"/>
  <c r="H950" i="53" s="1"/>
  <c r="H949" i="53" s="1"/>
  <c r="Q947" i="53"/>
  <c r="Q946" i="53" s="1"/>
  <c r="Q945" i="53" s="1"/>
  <c r="P947" i="53"/>
  <c r="P946" i="53" s="1"/>
  <c r="P945" i="53" s="1"/>
  <c r="K947" i="53"/>
  <c r="K946" i="53" s="1"/>
  <c r="K945" i="53" s="1"/>
  <c r="J947" i="53"/>
  <c r="J946" i="53" s="1"/>
  <c r="J945" i="53" s="1"/>
  <c r="I947" i="53"/>
  <c r="I946" i="53" s="1"/>
  <c r="I945" i="53" s="1"/>
  <c r="H947" i="53"/>
  <c r="H946" i="53" s="1"/>
  <c r="H945" i="53" s="1"/>
  <c r="Q943" i="53"/>
  <c r="Q942" i="53" s="1"/>
  <c r="Q941" i="53" s="1"/>
  <c r="P943" i="53"/>
  <c r="P942" i="53" s="1"/>
  <c r="P941" i="53" s="1"/>
  <c r="K943" i="53"/>
  <c r="K942" i="53" s="1"/>
  <c r="K941" i="53" s="1"/>
  <c r="J943" i="53"/>
  <c r="J942" i="53" s="1"/>
  <c r="J941" i="53" s="1"/>
  <c r="I943" i="53"/>
  <c r="I942" i="53" s="1"/>
  <c r="I941" i="53" s="1"/>
  <c r="H943" i="53"/>
  <c r="H942" i="53" s="1"/>
  <c r="H941" i="53" s="1"/>
  <c r="Q937" i="53"/>
  <c r="P937" i="53"/>
  <c r="K937" i="53"/>
  <c r="J937" i="53"/>
  <c r="I937" i="53"/>
  <c r="H937" i="53"/>
  <c r="Q935" i="53"/>
  <c r="P935" i="53"/>
  <c r="K935" i="53"/>
  <c r="J935" i="53"/>
  <c r="I935" i="53"/>
  <c r="H935" i="53"/>
  <c r="Q932" i="53"/>
  <c r="P932" i="53"/>
  <c r="K932" i="53"/>
  <c r="J932" i="53"/>
  <c r="I932" i="53"/>
  <c r="H932" i="53"/>
  <c r="Q930" i="53"/>
  <c r="P930" i="53"/>
  <c r="K930" i="53"/>
  <c r="J930" i="53"/>
  <c r="I930" i="53"/>
  <c r="H930" i="53"/>
  <c r="Q926" i="53"/>
  <c r="Q925" i="53" s="1"/>
  <c r="Q924" i="53" s="1"/>
  <c r="P926" i="53"/>
  <c r="P925" i="53" s="1"/>
  <c r="P924" i="53" s="1"/>
  <c r="K926" i="53"/>
  <c r="K925" i="53" s="1"/>
  <c r="K924" i="53" s="1"/>
  <c r="J926" i="53"/>
  <c r="J925" i="53" s="1"/>
  <c r="J924" i="53" s="1"/>
  <c r="I926" i="53"/>
  <c r="I925" i="53" s="1"/>
  <c r="I924" i="53" s="1"/>
  <c r="H926" i="53"/>
  <c r="H925" i="53" s="1"/>
  <c r="H924" i="53" s="1"/>
  <c r="Q922" i="53"/>
  <c r="Q921" i="53" s="1"/>
  <c r="P922" i="53"/>
  <c r="P921" i="53" s="1"/>
  <c r="K922" i="53"/>
  <c r="K921" i="53" s="1"/>
  <c r="J922" i="53"/>
  <c r="J921" i="53" s="1"/>
  <c r="I922" i="53"/>
  <c r="I921" i="53" s="1"/>
  <c r="H922" i="53"/>
  <c r="H921" i="53" s="1"/>
  <c r="Q919" i="53"/>
  <c r="P919" i="53"/>
  <c r="K919" i="53"/>
  <c r="J919" i="53"/>
  <c r="I919" i="53"/>
  <c r="H919" i="53"/>
  <c r="Q915" i="53"/>
  <c r="P915" i="53"/>
  <c r="K915" i="53"/>
  <c r="J915" i="53"/>
  <c r="I915" i="53"/>
  <c r="H915" i="53"/>
  <c r="Q913" i="53"/>
  <c r="P913" i="53"/>
  <c r="K913" i="53"/>
  <c r="J913" i="53"/>
  <c r="I913" i="53"/>
  <c r="H913" i="53"/>
  <c r="Q910" i="53"/>
  <c r="P910" i="53"/>
  <c r="K910" i="53"/>
  <c r="J910" i="53"/>
  <c r="I910" i="53"/>
  <c r="H910" i="53"/>
  <c r="Q908" i="53"/>
  <c r="P908" i="53"/>
  <c r="K908" i="53"/>
  <c r="J908" i="53"/>
  <c r="I908" i="53"/>
  <c r="H908" i="53"/>
  <c r="Q905" i="53"/>
  <c r="Q904" i="53" s="1"/>
  <c r="P905" i="53"/>
  <c r="P904" i="53" s="1"/>
  <c r="K905" i="53"/>
  <c r="K904" i="53" s="1"/>
  <c r="J905" i="53"/>
  <c r="J904" i="53" s="1"/>
  <c r="I905" i="53"/>
  <c r="I904" i="53" s="1"/>
  <c r="H905" i="53"/>
  <c r="H904" i="53" s="1"/>
  <c r="Q902" i="53"/>
  <c r="P902" i="53"/>
  <c r="K902" i="53"/>
  <c r="J902" i="53"/>
  <c r="I902" i="53"/>
  <c r="H902" i="53"/>
  <c r="Q898" i="53"/>
  <c r="P898" i="53"/>
  <c r="K898" i="53"/>
  <c r="J898" i="53"/>
  <c r="I898" i="53"/>
  <c r="H898" i="53"/>
  <c r="Q896" i="53"/>
  <c r="P896" i="53"/>
  <c r="K896" i="53"/>
  <c r="J896" i="53"/>
  <c r="I896" i="53"/>
  <c r="H896" i="53"/>
  <c r="Q893" i="53"/>
  <c r="P893" i="53"/>
  <c r="K893" i="53"/>
  <c r="J893" i="53"/>
  <c r="I893" i="53"/>
  <c r="H893" i="53"/>
  <c r="Q891" i="53"/>
  <c r="P891" i="53"/>
  <c r="K891" i="53"/>
  <c r="J891" i="53"/>
  <c r="I891" i="53"/>
  <c r="H891" i="53"/>
  <c r="Q888" i="53"/>
  <c r="Q887" i="53" s="1"/>
  <c r="P888" i="53"/>
  <c r="P887" i="53" s="1"/>
  <c r="K888" i="53"/>
  <c r="K887" i="53" s="1"/>
  <c r="J888" i="53"/>
  <c r="J887" i="53" s="1"/>
  <c r="I888" i="53"/>
  <c r="I887" i="53" s="1"/>
  <c r="H888" i="53"/>
  <c r="H887" i="53" s="1"/>
  <c r="Q885" i="53"/>
  <c r="P885" i="53"/>
  <c r="K885" i="53"/>
  <c r="J885" i="53"/>
  <c r="I885" i="53"/>
  <c r="H885" i="53"/>
  <c r="Q881" i="53"/>
  <c r="P881" i="53"/>
  <c r="K881" i="53"/>
  <c r="J881" i="53"/>
  <c r="I881" i="53"/>
  <c r="H881" i="53"/>
  <c r="Q879" i="53"/>
  <c r="P879" i="53"/>
  <c r="K879" i="53"/>
  <c r="J879" i="53"/>
  <c r="I879" i="53"/>
  <c r="H879" i="53"/>
  <c r="Q876" i="53"/>
  <c r="P876" i="53"/>
  <c r="K876" i="53"/>
  <c r="J876" i="53"/>
  <c r="I876" i="53"/>
  <c r="H876" i="53"/>
  <c r="Q874" i="53"/>
  <c r="P874" i="53"/>
  <c r="K874" i="53"/>
  <c r="J874" i="53"/>
  <c r="I874" i="53"/>
  <c r="H874" i="53"/>
  <c r="Q870" i="53"/>
  <c r="Q869" i="53" s="1"/>
  <c r="P870" i="53"/>
  <c r="P869" i="53" s="1"/>
  <c r="K870" i="53"/>
  <c r="K869" i="53" s="1"/>
  <c r="J870" i="53"/>
  <c r="J869" i="53" s="1"/>
  <c r="I870" i="53"/>
  <c r="I869" i="53" s="1"/>
  <c r="H870" i="53"/>
  <c r="H869" i="53" s="1"/>
  <c r="Q864" i="53"/>
  <c r="Q863" i="53" s="1"/>
  <c r="P864" i="53"/>
  <c r="P863" i="53" s="1"/>
  <c r="K864" i="53"/>
  <c r="K863" i="53" s="1"/>
  <c r="J864" i="53"/>
  <c r="J863" i="53" s="1"/>
  <c r="I864" i="53"/>
  <c r="I863" i="53" s="1"/>
  <c r="H864" i="53"/>
  <c r="H863" i="53" s="1"/>
  <c r="Q858" i="53"/>
  <c r="Q857" i="53" s="1"/>
  <c r="P858" i="53"/>
  <c r="P857" i="53" s="1"/>
  <c r="K858" i="53"/>
  <c r="K857" i="53" s="1"/>
  <c r="J858" i="53"/>
  <c r="J857" i="53" s="1"/>
  <c r="I858" i="53"/>
  <c r="I857" i="53" s="1"/>
  <c r="H858" i="53"/>
  <c r="H857" i="53" s="1"/>
  <c r="Q851" i="53"/>
  <c r="Q850" i="53" s="1"/>
  <c r="P851" i="53"/>
  <c r="P850" i="53" s="1"/>
  <c r="K851" i="53"/>
  <c r="K850" i="53" s="1"/>
  <c r="J851" i="53"/>
  <c r="J850" i="53" s="1"/>
  <c r="I851" i="53"/>
  <c r="I850" i="53" s="1"/>
  <c r="H851" i="53"/>
  <c r="H850" i="53" s="1"/>
  <c r="Q848" i="53"/>
  <c r="Q847" i="53" s="1"/>
  <c r="P848" i="53"/>
  <c r="P847" i="53" s="1"/>
  <c r="K848" i="53"/>
  <c r="K847" i="53" s="1"/>
  <c r="J848" i="53"/>
  <c r="J847" i="53" s="1"/>
  <c r="I848" i="53"/>
  <c r="I847" i="53" s="1"/>
  <c r="H848" i="53"/>
  <c r="H847" i="53" s="1"/>
  <c r="Q844" i="53"/>
  <c r="P844" i="53"/>
  <c r="K844" i="53"/>
  <c r="J844" i="53"/>
  <c r="I844" i="53"/>
  <c r="H844" i="53"/>
  <c r="Q839" i="53"/>
  <c r="Q838" i="53" s="1"/>
  <c r="P839" i="53"/>
  <c r="K839" i="53"/>
  <c r="J839" i="53"/>
  <c r="J838" i="53" s="1"/>
  <c r="I839" i="53"/>
  <c r="H839" i="53"/>
  <c r="Q835" i="53"/>
  <c r="Q834" i="53" s="1"/>
  <c r="P835" i="53"/>
  <c r="P834" i="53" s="1"/>
  <c r="K835" i="53"/>
  <c r="K834" i="53" s="1"/>
  <c r="J835" i="53"/>
  <c r="J834" i="53" s="1"/>
  <c r="I835" i="53"/>
  <c r="I834" i="53" s="1"/>
  <c r="H835" i="53"/>
  <c r="H834" i="53" s="1"/>
  <c r="Q832" i="53"/>
  <c r="P832" i="53"/>
  <c r="K832" i="53"/>
  <c r="J832" i="53"/>
  <c r="I832" i="53"/>
  <c r="H832" i="53"/>
  <c r="H820" i="53"/>
  <c r="Q817" i="53"/>
  <c r="Q816" i="53" s="1"/>
  <c r="Q815" i="53" s="1"/>
  <c r="P817" i="53"/>
  <c r="P816" i="53" s="1"/>
  <c r="P815" i="53" s="1"/>
  <c r="K817" i="53"/>
  <c r="K816" i="53" s="1"/>
  <c r="K815" i="53" s="1"/>
  <c r="J817" i="53"/>
  <c r="J816" i="53" s="1"/>
  <c r="J815" i="53" s="1"/>
  <c r="I817" i="53"/>
  <c r="I816" i="53" s="1"/>
  <c r="I815" i="53" s="1"/>
  <c r="H817" i="53"/>
  <c r="H816" i="53" s="1"/>
  <c r="H815" i="53" s="1"/>
  <c r="Q813" i="53"/>
  <c r="Q812" i="53" s="1"/>
  <c r="P813" i="53"/>
  <c r="P812" i="53" s="1"/>
  <c r="K813" i="53"/>
  <c r="K812" i="53" s="1"/>
  <c r="J813" i="53"/>
  <c r="J812" i="53" s="1"/>
  <c r="I813" i="53"/>
  <c r="I812" i="53" s="1"/>
  <c r="H813" i="53"/>
  <c r="H812" i="53" s="1"/>
  <c r="Q810" i="53"/>
  <c r="Q809" i="53" s="1"/>
  <c r="P810" i="53"/>
  <c r="P809" i="53" s="1"/>
  <c r="K810" i="53"/>
  <c r="K809" i="53" s="1"/>
  <c r="J810" i="53"/>
  <c r="J809" i="53" s="1"/>
  <c r="I810" i="53"/>
  <c r="I809" i="53" s="1"/>
  <c r="H810" i="53"/>
  <c r="H809" i="53" s="1"/>
  <c r="Q806" i="53"/>
  <c r="Q805" i="53" s="1"/>
  <c r="P806" i="53"/>
  <c r="P805" i="53" s="1"/>
  <c r="K806" i="53"/>
  <c r="K805" i="53" s="1"/>
  <c r="J806" i="53"/>
  <c r="J805" i="53" s="1"/>
  <c r="I806" i="53"/>
  <c r="I805" i="53" s="1"/>
  <c r="H806" i="53"/>
  <c r="H805" i="53" s="1"/>
  <c r="Q802" i="53"/>
  <c r="P802" i="53"/>
  <c r="K802" i="53"/>
  <c r="J802" i="53"/>
  <c r="I802" i="53"/>
  <c r="H802" i="53"/>
  <c r="Q800" i="53"/>
  <c r="P800" i="53"/>
  <c r="K800" i="53"/>
  <c r="J800" i="53"/>
  <c r="I800" i="53"/>
  <c r="H800" i="53"/>
  <c r="Q796" i="53"/>
  <c r="Q795" i="53" s="1"/>
  <c r="Q794" i="53" s="1"/>
  <c r="P796" i="53"/>
  <c r="P795" i="53" s="1"/>
  <c r="P794" i="53" s="1"/>
  <c r="K796" i="53"/>
  <c r="K795" i="53" s="1"/>
  <c r="K794" i="53" s="1"/>
  <c r="J796" i="53"/>
  <c r="J795" i="53" s="1"/>
  <c r="J794" i="53" s="1"/>
  <c r="I796" i="53"/>
  <c r="I795" i="53" s="1"/>
  <c r="I794" i="53" s="1"/>
  <c r="H796" i="53"/>
  <c r="H795" i="53" s="1"/>
  <c r="H794" i="53" s="1"/>
  <c r="Q792" i="53"/>
  <c r="Q791" i="53" s="1"/>
  <c r="P792" i="53"/>
  <c r="P791" i="53" s="1"/>
  <c r="K792" i="53"/>
  <c r="K791" i="53" s="1"/>
  <c r="J792" i="53"/>
  <c r="J791" i="53" s="1"/>
  <c r="I792" i="53"/>
  <c r="I791" i="53" s="1"/>
  <c r="H792" i="53"/>
  <c r="H791" i="53" s="1"/>
  <c r="Q789" i="53"/>
  <c r="Q788" i="53" s="1"/>
  <c r="P789" i="53"/>
  <c r="P788" i="53" s="1"/>
  <c r="K789" i="53"/>
  <c r="K788" i="53" s="1"/>
  <c r="J789" i="53"/>
  <c r="J788" i="53" s="1"/>
  <c r="I789" i="53"/>
  <c r="I788" i="53" s="1"/>
  <c r="H789" i="53"/>
  <c r="H788" i="53" s="1"/>
  <c r="Q784" i="53"/>
  <c r="Q783" i="53" s="1"/>
  <c r="Q782" i="53" s="1"/>
  <c r="P784" i="53"/>
  <c r="P783" i="53" s="1"/>
  <c r="P782" i="53" s="1"/>
  <c r="K784" i="53"/>
  <c r="K783" i="53" s="1"/>
  <c r="K782" i="53" s="1"/>
  <c r="J784" i="53"/>
  <c r="J783" i="53" s="1"/>
  <c r="J782" i="53" s="1"/>
  <c r="I784" i="53"/>
  <c r="I783" i="53" s="1"/>
  <c r="I782" i="53" s="1"/>
  <c r="H784" i="53"/>
  <c r="H783" i="53" s="1"/>
  <c r="H782" i="53" s="1"/>
  <c r="Q779" i="53"/>
  <c r="Q778" i="53" s="1"/>
  <c r="Q777" i="53" s="1"/>
  <c r="P779" i="53"/>
  <c r="P778" i="53" s="1"/>
  <c r="P777" i="53" s="1"/>
  <c r="K779" i="53"/>
  <c r="K778" i="53" s="1"/>
  <c r="K777" i="53" s="1"/>
  <c r="J779" i="53"/>
  <c r="J778" i="53" s="1"/>
  <c r="J777" i="53" s="1"/>
  <c r="I779" i="53"/>
  <c r="I778" i="53" s="1"/>
  <c r="I777" i="53" s="1"/>
  <c r="H779" i="53"/>
  <c r="H778" i="53" s="1"/>
  <c r="H777" i="53" s="1"/>
  <c r="Q547" i="53"/>
  <c r="P547" i="53"/>
  <c r="K547" i="53"/>
  <c r="J547" i="53"/>
  <c r="I547" i="53"/>
  <c r="H547" i="53"/>
  <c r="Q545" i="53"/>
  <c r="P545" i="53"/>
  <c r="K545" i="53"/>
  <c r="J545" i="53"/>
  <c r="I545" i="53"/>
  <c r="H545" i="53"/>
  <c r="Q543" i="53"/>
  <c r="P543" i="53"/>
  <c r="K543" i="53"/>
  <c r="J543" i="53"/>
  <c r="I543" i="53"/>
  <c r="H543" i="53"/>
  <c r="Q541" i="53"/>
  <c r="P541" i="53"/>
  <c r="K541" i="53"/>
  <c r="J541" i="53"/>
  <c r="I541" i="53"/>
  <c r="H541" i="53"/>
  <c r="Q538" i="53"/>
  <c r="P538" i="53"/>
  <c r="K538" i="53"/>
  <c r="J538" i="53"/>
  <c r="I538" i="53"/>
  <c r="H538" i="53"/>
  <c r="Q536" i="53"/>
  <c r="P536" i="53"/>
  <c r="K536" i="53"/>
  <c r="J536" i="53"/>
  <c r="I536" i="53"/>
  <c r="H536" i="53"/>
  <c r="Q533" i="53"/>
  <c r="P533" i="53"/>
  <c r="K533" i="53"/>
  <c r="J533" i="53"/>
  <c r="I533" i="53"/>
  <c r="H533" i="53"/>
  <c r="Q531" i="53"/>
  <c r="P531" i="53"/>
  <c r="K531" i="53"/>
  <c r="J531" i="53"/>
  <c r="I531" i="53"/>
  <c r="H531" i="53"/>
  <c r="Q529" i="53"/>
  <c r="P529" i="53"/>
  <c r="K529" i="53"/>
  <c r="J529" i="53"/>
  <c r="I529" i="53"/>
  <c r="H529" i="53"/>
  <c r="Q527" i="53"/>
  <c r="P527" i="53"/>
  <c r="K527" i="53"/>
  <c r="J527" i="53"/>
  <c r="I527" i="53"/>
  <c r="H527" i="53"/>
  <c r="Q524" i="53"/>
  <c r="P524" i="53"/>
  <c r="K524" i="53"/>
  <c r="J524" i="53"/>
  <c r="I524" i="53"/>
  <c r="H524" i="53"/>
  <c r="Q522" i="53"/>
  <c r="P522" i="53"/>
  <c r="K522" i="53"/>
  <c r="J522" i="53"/>
  <c r="I522" i="53"/>
  <c r="H522" i="53"/>
  <c r="Q519" i="53"/>
  <c r="P519" i="53"/>
  <c r="K519" i="53"/>
  <c r="J519" i="53"/>
  <c r="I519" i="53"/>
  <c r="H519" i="53"/>
  <c r="Q517" i="53"/>
  <c r="P517" i="53"/>
  <c r="K517" i="53"/>
  <c r="J517" i="53"/>
  <c r="I517" i="53"/>
  <c r="H517" i="53"/>
  <c r="Q515" i="53"/>
  <c r="P515" i="53"/>
  <c r="K515" i="53"/>
  <c r="J515" i="53"/>
  <c r="I515" i="53"/>
  <c r="H515" i="53"/>
  <c r="Q513" i="53"/>
  <c r="P513" i="53"/>
  <c r="K513" i="53"/>
  <c r="J513" i="53"/>
  <c r="I513" i="53"/>
  <c r="H513" i="53"/>
  <c r="Q509" i="53"/>
  <c r="P509" i="53"/>
  <c r="K509" i="53"/>
  <c r="J509" i="53"/>
  <c r="I509" i="53"/>
  <c r="H509" i="53"/>
  <c r="Q501" i="53"/>
  <c r="P501" i="53"/>
  <c r="K501" i="53"/>
  <c r="J501" i="53"/>
  <c r="I501" i="53"/>
  <c r="H501" i="53"/>
  <c r="Q499" i="53"/>
  <c r="Q498" i="53" s="1"/>
  <c r="P499" i="53"/>
  <c r="P498" i="53" s="1"/>
  <c r="K499" i="53"/>
  <c r="K498" i="53" s="1"/>
  <c r="J499" i="53"/>
  <c r="J498" i="53" s="1"/>
  <c r="I499" i="53"/>
  <c r="I498" i="53" s="1"/>
  <c r="H499" i="53"/>
  <c r="H498" i="53" s="1"/>
  <c r="Q496" i="53"/>
  <c r="P496" i="53"/>
  <c r="K496" i="53"/>
  <c r="J496" i="53"/>
  <c r="I496" i="53"/>
  <c r="H496" i="53"/>
  <c r="Q494" i="53"/>
  <c r="P494" i="53"/>
  <c r="K494" i="53"/>
  <c r="J494" i="53"/>
  <c r="I494" i="53"/>
  <c r="H494" i="53"/>
  <c r="Q485" i="53"/>
  <c r="P485" i="53"/>
  <c r="K485" i="53"/>
  <c r="J485" i="53"/>
  <c r="I485" i="53"/>
  <c r="H485" i="53"/>
  <c r="Q482" i="53"/>
  <c r="P482" i="53"/>
  <c r="K482" i="53"/>
  <c r="J482" i="53"/>
  <c r="I482" i="53"/>
  <c r="H482" i="53"/>
  <c r="Q478" i="53"/>
  <c r="P478" i="53"/>
  <c r="K478" i="53"/>
  <c r="J478" i="53"/>
  <c r="I478" i="53"/>
  <c r="H478" i="53"/>
  <c r="Q475" i="53"/>
  <c r="P475" i="53"/>
  <c r="K475" i="53"/>
  <c r="J475" i="53"/>
  <c r="I475" i="53"/>
  <c r="H475" i="53"/>
  <c r="Q472" i="53"/>
  <c r="P472" i="53"/>
  <c r="K472" i="53"/>
  <c r="J472" i="53"/>
  <c r="I472" i="53"/>
  <c r="H472" i="53"/>
  <c r="Q466" i="53"/>
  <c r="P466" i="53"/>
  <c r="K466" i="53"/>
  <c r="J466" i="53"/>
  <c r="I466" i="53"/>
  <c r="H466" i="53"/>
  <c r="Q458" i="53"/>
  <c r="P458" i="53"/>
  <c r="K458" i="53"/>
  <c r="J458" i="53"/>
  <c r="I458" i="53"/>
  <c r="H458" i="53"/>
  <c r="Q456" i="53"/>
  <c r="Q455" i="53" s="1"/>
  <c r="P456" i="53"/>
  <c r="P455" i="53" s="1"/>
  <c r="K456" i="53"/>
  <c r="K455" i="53" s="1"/>
  <c r="J456" i="53"/>
  <c r="J455" i="53" s="1"/>
  <c r="I456" i="53"/>
  <c r="I455" i="53" s="1"/>
  <c r="H456" i="53"/>
  <c r="H455" i="53" s="1"/>
  <c r="Q453" i="53"/>
  <c r="P453" i="53"/>
  <c r="K453" i="53"/>
  <c r="J453" i="53"/>
  <c r="I453" i="53"/>
  <c r="H453" i="53"/>
  <c r="Q451" i="53"/>
  <c r="P451" i="53"/>
  <c r="K451" i="53"/>
  <c r="J451" i="53"/>
  <c r="I451" i="53"/>
  <c r="H451" i="53"/>
  <c r="Q442" i="53"/>
  <c r="P442" i="53"/>
  <c r="K442" i="53"/>
  <c r="J442" i="53"/>
  <c r="I442" i="53"/>
  <c r="H442" i="53"/>
  <c r="Q439" i="53"/>
  <c r="P439" i="53"/>
  <c r="K439" i="53"/>
  <c r="J439" i="53"/>
  <c r="I439" i="53"/>
  <c r="H439" i="53"/>
  <c r="Q435" i="53"/>
  <c r="P435" i="53"/>
  <c r="K435" i="53"/>
  <c r="J435" i="53"/>
  <c r="I435" i="53"/>
  <c r="H435" i="53"/>
  <c r="Q431" i="53"/>
  <c r="Q430" i="53" s="1"/>
  <c r="Q429" i="53" s="1"/>
  <c r="P431" i="53"/>
  <c r="P430" i="53" s="1"/>
  <c r="P429" i="53" s="1"/>
  <c r="K431" i="53"/>
  <c r="K430" i="53" s="1"/>
  <c r="K429" i="53" s="1"/>
  <c r="J431" i="53"/>
  <c r="J430" i="53" s="1"/>
  <c r="J429" i="53" s="1"/>
  <c r="I431" i="53"/>
  <c r="I430" i="53" s="1"/>
  <c r="I429" i="53" s="1"/>
  <c r="H431" i="53"/>
  <c r="H430" i="53" s="1"/>
  <c r="H429" i="53" s="1"/>
  <c r="Q427" i="53"/>
  <c r="Q426" i="53" s="1"/>
  <c r="Q425" i="53" s="1"/>
  <c r="P427" i="53"/>
  <c r="P426" i="53" s="1"/>
  <c r="P425" i="53" s="1"/>
  <c r="K427" i="53"/>
  <c r="K426" i="53" s="1"/>
  <c r="K425" i="53" s="1"/>
  <c r="J427" i="53"/>
  <c r="J426" i="53" s="1"/>
  <c r="J425" i="53" s="1"/>
  <c r="I427" i="53"/>
  <c r="I426" i="53" s="1"/>
  <c r="I425" i="53" s="1"/>
  <c r="H427" i="53"/>
  <c r="H426" i="53" s="1"/>
  <c r="H425" i="53" s="1"/>
  <c r="Q423" i="53"/>
  <c r="Q422" i="53" s="1"/>
  <c r="Q421" i="53" s="1"/>
  <c r="P423" i="53"/>
  <c r="P422" i="53" s="1"/>
  <c r="P421" i="53" s="1"/>
  <c r="K423" i="53"/>
  <c r="K422" i="53" s="1"/>
  <c r="K421" i="53" s="1"/>
  <c r="J423" i="53"/>
  <c r="J422" i="53" s="1"/>
  <c r="J421" i="53" s="1"/>
  <c r="I423" i="53"/>
  <c r="I422" i="53" s="1"/>
  <c r="I421" i="53" s="1"/>
  <c r="H423" i="53"/>
  <c r="H422" i="53" s="1"/>
  <c r="H421" i="53" s="1"/>
  <c r="Q415" i="53"/>
  <c r="Q414" i="53" s="1"/>
  <c r="Q413" i="53" s="1"/>
  <c r="P415" i="53"/>
  <c r="P414" i="53" s="1"/>
  <c r="P413" i="53" s="1"/>
  <c r="K415" i="53"/>
  <c r="K414" i="53" s="1"/>
  <c r="K413" i="53" s="1"/>
  <c r="J415" i="53"/>
  <c r="J414" i="53" s="1"/>
  <c r="J413" i="53" s="1"/>
  <c r="I415" i="53"/>
  <c r="I414" i="53" s="1"/>
  <c r="I413" i="53" s="1"/>
  <c r="H415" i="53"/>
  <c r="H414" i="53" s="1"/>
  <c r="H413" i="53" s="1"/>
  <c r="Q411" i="53"/>
  <c r="Q410" i="53" s="1"/>
  <c r="P411" i="53"/>
  <c r="P410" i="53" s="1"/>
  <c r="K411" i="53"/>
  <c r="K410" i="53" s="1"/>
  <c r="J411" i="53"/>
  <c r="J410" i="53" s="1"/>
  <c r="I411" i="53"/>
  <c r="I410" i="53" s="1"/>
  <c r="H411" i="53"/>
  <c r="H410" i="53" s="1"/>
  <c r="Q405" i="53"/>
  <c r="P405" i="53"/>
  <c r="K405" i="53"/>
  <c r="J405" i="53"/>
  <c r="I405" i="53"/>
  <c r="H405" i="53"/>
  <c r="Q402" i="53"/>
  <c r="P402" i="53"/>
  <c r="K402" i="53"/>
  <c r="J402" i="53"/>
  <c r="I402" i="53"/>
  <c r="H402" i="53"/>
  <c r="Q400" i="53"/>
  <c r="P400" i="53"/>
  <c r="K400" i="53"/>
  <c r="J400" i="53"/>
  <c r="I400" i="53"/>
  <c r="H400" i="53"/>
  <c r="Q396" i="53"/>
  <c r="P396" i="53"/>
  <c r="K396" i="53"/>
  <c r="J396" i="53"/>
  <c r="I396" i="53"/>
  <c r="H396" i="53"/>
  <c r="Q394" i="53"/>
  <c r="P394" i="53"/>
  <c r="K394" i="53"/>
  <c r="J394" i="53"/>
  <c r="I394" i="53"/>
  <c r="H394" i="53"/>
  <c r="Q390" i="53"/>
  <c r="Q389" i="53" s="1"/>
  <c r="Q388" i="53" s="1"/>
  <c r="P390" i="53"/>
  <c r="P389" i="53" s="1"/>
  <c r="P388" i="53" s="1"/>
  <c r="K390" i="53"/>
  <c r="K389" i="53" s="1"/>
  <c r="K388" i="53" s="1"/>
  <c r="J390" i="53"/>
  <c r="J389" i="53" s="1"/>
  <c r="J388" i="53" s="1"/>
  <c r="I390" i="53"/>
  <c r="I389" i="53" s="1"/>
  <c r="I388" i="53" s="1"/>
  <c r="H390" i="53"/>
  <c r="H389" i="53" s="1"/>
  <c r="H388" i="53" s="1"/>
  <c r="Q386" i="53"/>
  <c r="Q385" i="53" s="1"/>
  <c r="P386" i="53"/>
  <c r="P385" i="53" s="1"/>
  <c r="K386" i="53"/>
  <c r="K385" i="53" s="1"/>
  <c r="J386" i="53"/>
  <c r="J385" i="53" s="1"/>
  <c r="I386" i="53"/>
  <c r="I385" i="53" s="1"/>
  <c r="H386" i="53"/>
  <c r="H385" i="53" s="1"/>
  <c r="Q383" i="53"/>
  <c r="Q382" i="53" s="1"/>
  <c r="P383" i="53"/>
  <c r="P382" i="53" s="1"/>
  <c r="K383" i="53"/>
  <c r="K382" i="53" s="1"/>
  <c r="J383" i="53"/>
  <c r="J382" i="53" s="1"/>
  <c r="I383" i="53"/>
  <c r="I382" i="53" s="1"/>
  <c r="H383" i="53"/>
  <c r="H382" i="53" s="1"/>
  <c r="Q379" i="53"/>
  <c r="Q378" i="53" s="1"/>
  <c r="P379" i="53"/>
  <c r="P378" i="53" s="1"/>
  <c r="K379" i="53"/>
  <c r="K378" i="53" s="1"/>
  <c r="J379" i="53"/>
  <c r="J378" i="53" s="1"/>
  <c r="I379" i="53"/>
  <c r="I378" i="53" s="1"/>
  <c r="H379" i="53"/>
  <c r="H378" i="53" s="1"/>
  <c r="Q376" i="53"/>
  <c r="Q375" i="53" s="1"/>
  <c r="P376" i="53"/>
  <c r="P375" i="53" s="1"/>
  <c r="K376" i="53"/>
  <c r="K375" i="53" s="1"/>
  <c r="J376" i="53"/>
  <c r="J375" i="53" s="1"/>
  <c r="I376" i="53"/>
  <c r="I375" i="53" s="1"/>
  <c r="H376" i="53"/>
  <c r="H375" i="53" s="1"/>
  <c r="Q373" i="53"/>
  <c r="P373" i="53"/>
  <c r="K373" i="53"/>
  <c r="J373" i="53"/>
  <c r="I373" i="53"/>
  <c r="H373" i="53"/>
  <c r="Q371" i="53"/>
  <c r="P371" i="53"/>
  <c r="K371" i="53"/>
  <c r="J371" i="53"/>
  <c r="I371" i="53"/>
  <c r="H371" i="53"/>
  <c r="Q368" i="53"/>
  <c r="P368" i="53"/>
  <c r="K368" i="53"/>
  <c r="J368" i="53"/>
  <c r="I368" i="53"/>
  <c r="H368" i="53"/>
  <c r="Q364" i="53"/>
  <c r="P364" i="53"/>
  <c r="K364" i="53"/>
  <c r="J364" i="53"/>
  <c r="I364" i="53"/>
  <c r="H364" i="53"/>
  <c r="Q360" i="53"/>
  <c r="Q359" i="53" s="1"/>
  <c r="P360" i="53"/>
  <c r="P359" i="53" s="1"/>
  <c r="K360" i="53"/>
  <c r="K359" i="53" s="1"/>
  <c r="J360" i="53"/>
  <c r="J359" i="53" s="1"/>
  <c r="I360" i="53"/>
  <c r="I359" i="53" s="1"/>
  <c r="H360" i="53"/>
  <c r="H359" i="53" s="1"/>
  <c r="Q356" i="53"/>
  <c r="P356" i="53"/>
  <c r="K356" i="53"/>
  <c r="J356" i="53"/>
  <c r="I356" i="53"/>
  <c r="H356" i="53"/>
  <c r="Q351" i="53"/>
  <c r="P351" i="53"/>
  <c r="K351" i="53"/>
  <c r="J351" i="53"/>
  <c r="I351" i="53"/>
  <c r="H351" i="53"/>
  <c r="Q349" i="53"/>
  <c r="P349" i="53"/>
  <c r="K349" i="53"/>
  <c r="J349" i="53"/>
  <c r="I349" i="53"/>
  <c r="H349" i="53"/>
  <c r="Q346" i="53"/>
  <c r="Q345" i="53" s="1"/>
  <c r="P346" i="53"/>
  <c r="P345" i="53" s="1"/>
  <c r="K346" i="53"/>
  <c r="K345" i="53" s="1"/>
  <c r="J346" i="53"/>
  <c r="J345" i="53" s="1"/>
  <c r="I346" i="53"/>
  <c r="I345" i="53" s="1"/>
  <c r="H346" i="53"/>
  <c r="H345" i="53" s="1"/>
  <c r="Q343" i="53"/>
  <c r="P343" i="53"/>
  <c r="K343" i="53"/>
  <c r="J343" i="53"/>
  <c r="I343" i="53"/>
  <c r="H343" i="53"/>
  <c r="Q341" i="53"/>
  <c r="P341" i="53"/>
  <c r="K341" i="53"/>
  <c r="J341" i="53"/>
  <c r="I341" i="53"/>
  <c r="H341" i="53"/>
  <c r="Q338" i="53"/>
  <c r="P338" i="53"/>
  <c r="K338" i="53"/>
  <c r="J338" i="53"/>
  <c r="I338" i="53"/>
  <c r="H338" i="53"/>
  <c r="Q336" i="53"/>
  <c r="P336" i="53"/>
  <c r="K336" i="53"/>
  <c r="J336" i="53"/>
  <c r="I336" i="53"/>
  <c r="H336" i="53"/>
  <c r="Q331" i="53"/>
  <c r="P331" i="53"/>
  <c r="K331" i="53"/>
  <c r="J331" i="53"/>
  <c r="I331" i="53"/>
  <c r="H331" i="53"/>
  <c r="Q327" i="53"/>
  <c r="Q326" i="53" s="1"/>
  <c r="P327" i="53"/>
  <c r="P326" i="53" s="1"/>
  <c r="K327" i="53"/>
  <c r="K326" i="53" s="1"/>
  <c r="J327" i="53"/>
  <c r="J326" i="53" s="1"/>
  <c r="I327" i="53"/>
  <c r="I326" i="53" s="1"/>
  <c r="H327" i="53"/>
  <c r="H326" i="53" s="1"/>
  <c r="Q323" i="53"/>
  <c r="Q322" i="53" s="1"/>
  <c r="P323" i="53"/>
  <c r="P322" i="53" s="1"/>
  <c r="K323" i="53"/>
  <c r="K322" i="53" s="1"/>
  <c r="J323" i="53"/>
  <c r="J322" i="53" s="1"/>
  <c r="I323" i="53"/>
  <c r="I322" i="53" s="1"/>
  <c r="H323" i="53"/>
  <c r="H322" i="53" s="1"/>
  <c r="Q318" i="53"/>
  <c r="Q317" i="53" s="1"/>
  <c r="P318" i="53"/>
  <c r="P317" i="53" s="1"/>
  <c r="K318" i="53"/>
  <c r="K317" i="53" s="1"/>
  <c r="J318" i="53"/>
  <c r="J317" i="53" s="1"/>
  <c r="I318" i="53"/>
  <c r="I317" i="53" s="1"/>
  <c r="H318" i="53"/>
  <c r="H317" i="53" s="1"/>
  <c r="Q310" i="53"/>
  <c r="P310" i="53"/>
  <c r="K310" i="53"/>
  <c r="J310" i="53"/>
  <c r="I310" i="53"/>
  <c r="H310" i="53"/>
  <c r="Q308" i="53"/>
  <c r="P308" i="53"/>
  <c r="K308" i="53"/>
  <c r="J308" i="53"/>
  <c r="I308" i="53"/>
  <c r="H308" i="53"/>
  <c r="Q298" i="53"/>
  <c r="P298" i="53"/>
  <c r="K298" i="53"/>
  <c r="J298" i="53"/>
  <c r="I298" i="53"/>
  <c r="H298" i="53"/>
  <c r="Q292" i="53"/>
  <c r="P292" i="53"/>
  <c r="K292" i="53"/>
  <c r="J292" i="53"/>
  <c r="I292" i="53"/>
  <c r="H292" i="53"/>
  <c r="Q288" i="53"/>
  <c r="P288" i="53"/>
  <c r="K288" i="53"/>
  <c r="J288" i="53"/>
  <c r="I288" i="53"/>
  <c r="H288" i="53"/>
  <c r="Q284" i="53"/>
  <c r="P284" i="53"/>
  <c r="K284" i="53"/>
  <c r="J284" i="53"/>
  <c r="I284" i="53"/>
  <c r="H284" i="53"/>
  <c r="Q282" i="53"/>
  <c r="P282" i="53"/>
  <c r="K282" i="53"/>
  <c r="J282" i="53"/>
  <c r="I282" i="53"/>
  <c r="H282" i="53"/>
  <c r="Q278" i="53"/>
  <c r="P278" i="53"/>
  <c r="K278" i="53"/>
  <c r="J278" i="53"/>
  <c r="I278" i="53"/>
  <c r="H278" i="53"/>
  <c r="Q273" i="53"/>
  <c r="P273" i="53"/>
  <c r="K273" i="53"/>
  <c r="J273" i="53"/>
  <c r="I273" i="53"/>
  <c r="H273" i="53"/>
  <c r="Q270" i="53"/>
  <c r="P270" i="53"/>
  <c r="K270" i="53"/>
  <c r="J270" i="53"/>
  <c r="I270" i="53"/>
  <c r="H270" i="53"/>
  <c r="Q267" i="53"/>
  <c r="P267" i="53"/>
  <c r="K267" i="53"/>
  <c r="J267" i="53"/>
  <c r="I267" i="53"/>
  <c r="H267" i="53"/>
  <c r="Q265" i="53"/>
  <c r="P265" i="53"/>
  <c r="K265" i="53"/>
  <c r="J265" i="53"/>
  <c r="I265" i="53"/>
  <c r="H265" i="53"/>
  <c r="Q262" i="53"/>
  <c r="P262" i="53"/>
  <c r="K262" i="53"/>
  <c r="J262" i="53"/>
  <c r="I262" i="53"/>
  <c r="H262" i="53"/>
  <c r="Q260" i="53"/>
  <c r="P260" i="53"/>
  <c r="K260" i="53"/>
  <c r="J260" i="53"/>
  <c r="I260" i="53"/>
  <c r="H260" i="53"/>
  <c r="Q257" i="53"/>
  <c r="P257" i="53"/>
  <c r="K257" i="53"/>
  <c r="J257" i="53"/>
  <c r="I257" i="53"/>
  <c r="H257" i="53"/>
  <c r="Q254" i="53"/>
  <c r="P254" i="53"/>
  <c r="K254" i="53"/>
  <c r="J254" i="53"/>
  <c r="I254" i="53"/>
  <c r="H254" i="53"/>
  <c r="Q251" i="53"/>
  <c r="P251" i="53"/>
  <c r="K251" i="53"/>
  <c r="J251" i="53"/>
  <c r="I251" i="53"/>
  <c r="H251" i="53"/>
  <c r="Q249" i="53"/>
  <c r="P249" i="53"/>
  <c r="K249" i="53"/>
  <c r="J249" i="53"/>
  <c r="I249" i="53"/>
  <c r="H249" i="53"/>
  <c r="Q246" i="53"/>
  <c r="P246" i="53"/>
  <c r="K246" i="53"/>
  <c r="J246" i="53"/>
  <c r="I246" i="53"/>
  <c r="H246" i="53"/>
  <c r="Q244" i="53"/>
  <c r="P244" i="53"/>
  <c r="K244" i="53"/>
  <c r="J244" i="53"/>
  <c r="I244" i="53"/>
  <c r="H244" i="53"/>
  <c r="Q240" i="53"/>
  <c r="Q239" i="53" s="1"/>
  <c r="P240" i="53"/>
  <c r="P239" i="53" s="1"/>
  <c r="K240" i="53"/>
  <c r="K239" i="53" s="1"/>
  <c r="J240" i="53"/>
  <c r="J239" i="53" s="1"/>
  <c r="I240" i="53"/>
  <c r="I239" i="53" s="1"/>
  <c r="H240" i="53"/>
  <c r="H239" i="53" s="1"/>
  <c r="Q237" i="53"/>
  <c r="Q236" i="53" s="1"/>
  <c r="P237" i="53"/>
  <c r="P236" i="53" s="1"/>
  <c r="K237" i="53"/>
  <c r="K236" i="53" s="1"/>
  <c r="J237" i="53"/>
  <c r="J236" i="53" s="1"/>
  <c r="I237" i="53"/>
  <c r="I236" i="53" s="1"/>
  <c r="H237" i="53"/>
  <c r="H236" i="53" s="1"/>
  <c r="Q233" i="53"/>
  <c r="Q232" i="53" s="1"/>
  <c r="P233" i="53"/>
  <c r="P232" i="53" s="1"/>
  <c r="K233" i="53"/>
  <c r="K232" i="53" s="1"/>
  <c r="J233" i="53"/>
  <c r="J232" i="53" s="1"/>
  <c r="I233" i="53"/>
  <c r="I232" i="53" s="1"/>
  <c r="H233" i="53"/>
  <c r="H232" i="53" s="1"/>
  <c r="Q230" i="53"/>
  <c r="Q229" i="53" s="1"/>
  <c r="P230" i="53"/>
  <c r="P229" i="53" s="1"/>
  <c r="K230" i="53"/>
  <c r="K229" i="53" s="1"/>
  <c r="J230" i="53"/>
  <c r="J229" i="53" s="1"/>
  <c r="I230" i="53"/>
  <c r="I229" i="53" s="1"/>
  <c r="H230" i="53"/>
  <c r="H229" i="53" s="1"/>
  <c r="Q226" i="53"/>
  <c r="Q225" i="53" s="1"/>
  <c r="Q224" i="53" s="1"/>
  <c r="P226" i="53"/>
  <c r="P225" i="53" s="1"/>
  <c r="P224" i="53" s="1"/>
  <c r="K226" i="53"/>
  <c r="K225" i="53" s="1"/>
  <c r="K224" i="53" s="1"/>
  <c r="J226" i="53"/>
  <c r="J225" i="53" s="1"/>
  <c r="J224" i="53" s="1"/>
  <c r="I226" i="53"/>
  <c r="I225" i="53" s="1"/>
  <c r="I224" i="53" s="1"/>
  <c r="H226" i="53"/>
  <c r="H225" i="53" s="1"/>
  <c r="H224" i="53" s="1"/>
  <c r="Q222" i="53"/>
  <c r="P222" i="53"/>
  <c r="K222" i="53"/>
  <c r="J222" i="53"/>
  <c r="I222" i="53"/>
  <c r="H222" i="53"/>
  <c r="Q220" i="53"/>
  <c r="P220" i="53"/>
  <c r="K220" i="53"/>
  <c r="J220" i="53"/>
  <c r="I220" i="53"/>
  <c r="H220" i="53"/>
  <c r="Q215" i="53"/>
  <c r="P215" i="53"/>
  <c r="K215" i="53"/>
  <c r="J215" i="53"/>
  <c r="I215" i="53"/>
  <c r="H215" i="53"/>
  <c r="Q211" i="53"/>
  <c r="Q210" i="53" s="1"/>
  <c r="P211" i="53"/>
  <c r="P210" i="53" s="1"/>
  <c r="K211" i="53"/>
  <c r="K210" i="53" s="1"/>
  <c r="J211" i="53"/>
  <c r="J210" i="53" s="1"/>
  <c r="I211" i="53"/>
  <c r="I210" i="53" s="1"/>
  <c r="H211" i="53"/>
  <c r="H210" i="53" s="1"/>
  <c r="Q207" i="53"/>
  <c r="Q206" i="53" s="1"/>
  <c r="P207" i="53"/>
  <c r="P206" i="53" s="1"/>
  <c r="K207" i="53"/>
  <c r="K206" i="53" s="1"/>
  <c r="J207" i="53"/>
  <c r="J206" i="53" s="1"/>
  <c r="I207" i="53"/>
  <c r="I206" i="53" s="1"/>
  <c r="H207" i="53"/>
  <c r="H206" i="53" s="1"/>
  <c r="Q203" i="53"/>
  <c r="Q202" i="53" s="1"/>
  <c r="P203" i="53"/>
  <c r="P202" i="53" s="1"/>
  <c r="K203" i="53"/>
  <c r="K202" i="53" s="1"/>
  <c r="J203" i="53"/>
  <c r="J202" i="53" s="1"/>
  <c r="I203" i="53"/>
  <c r="I202" i="53" s="1"/>
  <c r="H203" i="53"/>
  <c r="H202" i="53" s="1"/>
  <c r="Q200" i="53"/>
  <c r="Q199" i="53" s="1"/>
  <c r="P200" i="53"/>
  <c r="P199" i="53" s="1"/>
  <c r="K200" i="53"/>
  <c r="K199" i="53" s="1"/>
  <c r="J200" i="53"/>
  <c r="J199" i="53" s="1"/>
  <c r="I200" i="53"/>
  <c r="I199" i="53" s="1"/>
  <c r="H200" i="53"/>
  <c r="H199" i="53" s="1"/>
  <c r="Q196" i="53"/>
  <c r="Q195" i="53" s="1"/>
  <c r="P196" i="53"/>
  <c r="P195" i="53" s="1"/>
  <c r="K196" i="53"/>
  <c r="K195" i="53" s="1"/>
  <c r="J196" i="53"/>
  <c r="J195" i="53" s="1"/>
  <c r="I196" i="53"/>
  <c r="I195" i="53" s="1"/>
  <c r="H196" i="53"/>
  <c r="H195" i="53" s="1"/>
  <c r="Q193" i="53"/>
  <c r="Q192" i="53" s="1"/>
  <c r="P193" i="53"/>
  <c r="P192" i="53" s="1"/>
  <c r="K193" i="53"/>
  <c r="K192" i="53" s="1"/>
  <c r="J193" i="53"/>
  <c r="J192" i="53" s="1"/>
  <c r="I193" i="53"/>
  <c r="I192" i="53" s="1"/>
  <c r="H193" i="53"/>
  <c r="H192" i="53" s="1"/>
  <c r="Q190" i="53"/>
  <c r="Q189" i="53" s="1"/>
  <c r="P190" i="53"/>
  <c r="P189" i="53" s="1"/>
  <c r="K190" i="53"/>
  <c r="K189" i="53" s="1"/>
  <c r="J190" i="53"/>
  <c r="J189" i="53" s="1"/>
  <c r="I190" i="53"/>
  <c r="I189" i="53" s="1"/>
  <c r="H190" i="53"/>
  <c r="H189" i="53" s="1"/>
  <c r="Q187" i="53"/>
  <c r="Q186" i="53" s="1"/>
  <c r="P187" i="53"/>
  <c r="P186" i="53" s="1"/>
  <c r="K187" i="53"/>
  <c r="K186" i="53" s="1"/>
  <c r="J187" i="53"/>
  <c r="J186" i="53" s="1"/>
  <c r="I187" i="53"/>
  <c r="I186" i="53" s="1"/>
  <c r="H187" i="53"/>
  <c r="H186" i="53" s="1"/>
  <c r="Q182" i="53"/>
  <c r="Q181" i="53" s="1"/>
  <c r="P182" i="53"/>
  <c r="P181" i="53" s="1"/>
  <c r="K182" i="53"/>
  <c r="K181" i="53" s="1"/>
  <c r="J182" i="53"/>
  <c r="J181" i="53" s="1"/>
  <c r="I182" i="53"/>
  <c r="I181" i="53" s="1"/>
  <c r="H182" i="53"/>
  <c r="H181" i="53" s="1"/>
  <c r="Q178" i="53"/>
  <c r="Q177" i="53" s="1"/>
  <c r="P178" i="53"/>
  <c r="P177" i="53" s="1"/>
  <c r="K178" i="53"/>
  <c r="K177" i="53" s="1"/>
  <c r="J178" i="53"/>
  <c r="J177" i="53" s="1"/>
  <c r="I178" i="53"/>
  <c r="I177" i="53" s="1"/>
  <c r="H178" i="53"/>
  <c r="H177" i="53" s="1"/>
  <c r="Q175" i="53"/>
  <c r="Q174" i="53" s="1"/>
  <c r="P175" i="53"/>
  <c r="P174" i="53" s="1"/>
  <c r="K175" i="53"/>
  <c r="K174" i="53" s="1"/>
  <c r="J175" i="53"/>
  <c r="J174" i="53" s="1"/>
  <c r="I175" i="53"/>
  <c r="I174" i="53" s="1"/>
  <c r="H175" i="53"/>
  <c r="H174" i="53" s="1"/>
  <c r="Q169" i="53"/>
  <c r="Q168" i="53" s="1"/>
  <c r="Q167" i="53" s="1"/>
  <c r="P169" i="53"/>
  <c r="P168" i="53" s="1"/>
  <c r="P167" i="53" s="1"/>
  <c r="K169" i="53"/>
  <c r="K168" i="53" s="1"/>
  <c r="K167" i="53" s="1"/>
  <c r="J169" i="53"/>
  <c r="J168" i="53" s="1"/>
  <c r="J167" i="53" s="1"/>
  <c r="I169" i="53"/>
  <c r="I168" i="53" s="1"/>
  <c r="I167" i="53" s="1"/>
  <c r="H169" i="53"/>
  <c r="H168" i="53" s="1"/>
  <c r="H167" i="53" s="1"/>
  <c r="Q165" i="53"/>
  <c r="Q164" i="53" s="1"/>
  <c r="P165" i="53"/>
  <c r="P164" i="53" s="1"/>
  <c r="K165" i="53"/>
  <c r="K164" i="53" s="1"/>
  <c r="J165" i="53"/>
  <c r="J164" i="53" s="1"/>
  <c r="I165" i="53"/>
  <c r="I164" i="53" s="1"/>
  <c r="H165" i="53"/>
  <c r="H164" i="53" s="1"/>
  <c r="Q161" i="53"/>
  <c r="P161" i="53"/>
  <c r="K161" i="53"/>
  <c r="J161" i="53"/>
  <c r="I161" i="53"/>
  <c r="H161" i="53"/>
  <c r="Q159" i="53"/>
  <c r="P159" i="53"/>
  <c r="K159" i="53"/>
  <c r="J159" i="53"/>
  <c r="I159" i="53"/>
  <c r="H159" i="53"/>
  <c r="Q155" i="53"/>
  <c r="P155" i="53"/>
  <c r="K155" i="53"/>
  <c r="J155" i="53"/>
  <c r="I155" i="53"/>
  <c r="H155" i="53"/>
  <c r="Q153" i="53"/>
  <c r="P153" i="53"/>
  <c r="K153" i="53"/>
  <c r="J153" i="53"/>
  <c r="I153" i="53"/>
  <c r="H153" i="53"/>
  <c r="Q150" i="53"/>
  <c r="Q149" i="53" s="1"/>
  <c r="P150" i="53"/>
  <c r="P149" i="53" s="1"/>
  <c r="K150" i="53"/>
  <c r="K149" i="53" s="1"/>
  <c r="J150" i="53"/>
  <c r="J149" i="53" s="1"/>
  <c r="I150" i="53"/>
  <c r="I149" i="53" s="1"/>
  <c r="H150" i="53"/>
  <c r="H149" i="53" s="1"/>
  <c r="Q146" i="53"/>
  <c r="Q145" i="53" s="1"/>
  <c r="P146" i="53"/>
  <c r="P145" i="53" s="1"/>
  <c r="K146" i="53"/>
  <c r="K145" i="53" s="1"/>
  <c r="J146" i="53"/>
  <c r="J145" i="53" s="1"/>
  <c r="I146" i="53"/>
  <c r="I145" i="53" s="1"/>
  <c r="H146" i="53"/>
  <c r="H145" i="53" s="1"/>
  <c r="Q142" i="53"/>
  <c r="Q141" i="53" s="1"/>
  <c r="P142" i="53"/>
  <c r="P141" i="53" s="1"/>
  <c r="K142" i="53"/>
  <c r="K141" i="53" s="1"/>
  <c r="J142" i="53"/>
  <c r="J141" i="53" s="1"/>
  <c r="I142" i="53"/>
  <c r="I141" i="53" s="1"/>
  <c r="H142" i="53"/>
  <c r="H141" i="53" s="1"/>
  <c r="Q138" i="53"/>
  <c r="Q137" i="53" s="1"/>
  <c r="P138" i="53"/>
  <c r="P137" i="53" s="1"/>
  <c r="K138" i="53"/>
  <c r="K137" i="53" s="1"/>
  <c r="J138" i="53"/>
  <c r="J137" i="53" s="1"/>
  <c r="I138" i="53"/>
  <c r="I137" i="53" s="1"/>
  <c r="H138" i="53"/>
  <c r="H137" i="53" s="1"/>
  <c r="Q135" i="53"/>
  <c r="Q134" i="53" s="1"/>
  <c r="P135" i="53"/>
  <c r="P134" i="53" s="1"/>
  <c r="K135" i="53"/>
  <c r="K134" i="53" s="1"/>
  <c r="J135" i="53"/>
  <c r="J134" i="53" s="1"/>
  <c r="I135" i="53"/>
  <c r="I134" i="53" s="1"/>
  <c r="H135" i="53"/>
  <c r="H134" i="53" s="1"/>
  <c r="Q132" i="53"/>
  <c r="Q131" i="53" s="1"/>
  <c r="P132" i="53"/>
  <c r="P131" i="53" s="1"/>
  <c r="K132" i="53"/>
  <c r="K131" i="53" s="1"/>
  <c r="J132" i="53"/>
  <c r="J131" i="53" s="1"/>
  <c r="I132" i="53"/>
  <c r="I131" i="53" s="1"/>
  <c r="H132" i="53"/>
  <c r="H131" i="53" s="1"/>
  <c r="Q124" i="53"/>
  <c r="Q123" i="53" s="1"/>
  <c r="Q122" i="53" s="1"/>
  <c r="P124" i="53"/>
  <c r="P123" i="53" s="1"/>
  <c r="P122" i="53" s="1"/>
  <c r="K124" i="53"/>
  <c r="K123" i="53" s="1"/>
  <c r="K122" i="53" s="1"/>
  <c r="J124" i="53"/>
  <c r="J123" i="53" s="1"/>
  <c r="J122" i="53" s="1"/>
  <c r="I124" i="53"/>
  <c r="I123" i="53" s="1"/>
  <c r="I122" i="53" s="1"/>
  <c r="H124" i="53"/>
  <c r="H123" i="53" s="1"/>
  <c r="H122" i="53" s="1"/>
  <c r="Q119" i="53"/>
  <c r="Q118" i="53" s="1"/>
  <c r="P119" i="53"/>
  <c r="P118" i="53" s="1"/>
  <c r="K119" i="53"/>
  <c r="K118" i="53" s="1"/>
  <c r="J119" i="53"/>
  <c r="J118" i="53" s="1"/>
  <c r="I119" i="53"/>
  <c r="I118" i="53" s="1"/>
  <c r="H119" i="53"/>
  <c r="H118" i="53" s="1"/>
  <c r="Q116" i="53"/>
  <c r="Q115" i="53" s="1"/>
  <c r="P116" i="53"/>
  <c r="P115" i="53" s="1"/>
  <c r="K116" i="53"/>
  <c r="K115" i="53" s="1"/>
  <c r="J116" i="53"/>
  <c r="J115" i="53" s="1"/>
  <c r="I116" i="53"/>
  <c r="I115" i="53" s="1"/>
  <c r="H116" i="53"/>
  <c r="H115" i="53" s="1"/>
  <c r="Q112" i="53"/>
  <c r="P112" i="53"/>
  <c r="K112" i="53"/>
  <c r="J112" i="53"/>
  <c r="I112" i="53"/>
  <c r="H112" i="53"/>
  <c r="Q110" i="53"/>
  <c r="P110" i="53"/>
  <c r="K110" i="53"/>
  <c r="J110" i="53"/>
  <c r="I110" i="53"/>
  <c r="H110" i="53"/>
  <c r="Q103" i="53"/>
  <c r="P103" i="53"/>
  <c r="K103" i="53"/>
  <c r="J103" i="53"/>
  <c r="I103" i="53"/>
  <c r="H103" i="53"/>
  <c r="Q99" i="53"/>
  <c r="P99" i="53"/>
  <c r="K99" i="53"/>
  <c r="J99" i="53"/>
  <c r="I99" i="53"/>
  <c r="H99" i="53"/>
  <c r="Q96" i="53"/>
  <c r="P96" i="53"/>
  <c r="K96" i="53"/>
  <c r="J96" i="53"/>
  <c r="I96" i="53"/>
  <c r="H96" i="53"/>
  <c r="Q92" i="53"/>
  <c r="Q91" i="53" s="1"/>
  <c r="P92" i="53"/>
  <c r="P91" i="53" s="1"/>
  <c r="K92" i="53"/>
  <c r="K91" i="53" s="1"/>
  <c r="J92" i="53"/>
  <c r="J91" i="53" s="1"/>
  <c r="I92" i="53"/>
  <c r="I91" i="53" s="1"/>
  <c r="H92" i="53"/>
  <c r="H91" i="53" s="1"/>
  <c r="Q86" i="53"/>
  <c r="P86" i="53"/>
  <c r="K86" i="53"/>
  <c r="J86" i="53"/>
  <c r="I86" i="53"/>
  <c r="H86" i="53"/>
  <c r="Q84" i="53"/>
  <c r="P84" i="53"/>
  <c r="K84" i="53"/>
  <c r="J84" i="53"/>
  <c r="I84" i="53"/>
  <c r="H84" i="53"/>
  <c r="Q80" i="53"/>
  <c r="Q79" i="53" s="1"/>
  <c r="P80" i="53"/>
  <c r="P79" i="53" s="1"/>
  <c r="K80" i="53"/>
  <c r="K79" i="53" s="1"/>
  <c r="J80" i="53"/>
  <c r="J79" i="53" s="1"/>
  <c r="I80" i="53"/>
  <c r="I79" i="53" s="1"/>
  <c r="H80" i="53"/>
  <c r="H79" i="53" s="1"/>
  <c r="Q77" i="53"/>
  <c r="P77" i="53"/>
  <c r="K77" i="53"/>
  <c r="J77" i="53"/>
  <c r="I77" i="53"/>
  <c r="H77" i="53"/>
  <c r="Q73" i="53"/>
  <c r="P73" i="53"/>
  <c r="K73" i="53"/>
  <c r="J73" i="53"/>
  <c r="I73" i="53"/>
  <c r="H73" i="53"/>
  <c r="Q71" i="53"/>
  <c r="P71" i="53"/>
  <c r="K71" i="53"/>
  <c r="J71" i="53"/>
  <c r="I71" i="53"/>
  <c r="H71" i="53"/>
  <c r="Q67" i="53"/>
  <c r="Q66" i="53" s="1"/>
  <c r="P67" i="53"/>
  <c r="P66" i="53" s="1"/>
  <c r="K67" i="53"/>
  <c r="K66" i="53" s="1"/>
  <c r="J67" i="53"/>
  <c r="J66" i="53" s="1"/>
  <c r="I67" i="53"/>
  <c r="I66" i="53" s="1"/>
  <c r="H67" i="53"/>
  <c r="H66" i="53" s="1"/>
  <c r="Q64" i="53"/>
  <c r="Q63" i="53" s="1"/>
  <c r="P64" i="53"/>
  <c r="P63" i="53" s="1"/>
  <c r="K64" i="53"/>
  <c r="K63" i="53" s="1"/>
  <c r="J64" i="53"/>
  <c r="J63" i="53" s="1"/>
  <c r="I64" i="53"/>
  <c r="I63" i="53" s="1"/>
  <c r="H64" i="53"/>
  <c r="H63" i="53" s="1"/>
  <c r="Q57" i="53"/>
  <c r="Q56" i="53" s="1"/>
  <c r="P57" i="53"/>
  <c r="P56" i="53" s="1"/>
  <c r="K57" i="53"/>
  <c r="K56" i="53" s="1"/>
  <c r="J57" i="53"/>
  <c r="J56" i="53" s="1"/>
  <c r="I57" i="53"/>
  <c r="I56" i="53" s="1"/>
  <c r="H57" i="53"/>
  <c r="H56" i="53" s="1"/>
  <c r="Q52" i="53"/>
  <c r="P52" i="53"/>
  <c r="K52" i="53"/>
  <c r="J52" i="53"/>
  <c r="I52" i="53"/>
  <c r="H52" i="53"/>
  <c r="Q48" i="53"/>
  <c r="Q47" i="53" s="1"/>
  <c r="P48" i="53"/>
  <c r="P47" i="53" s="1"/>
  <c r="K48" i="53"/>
  <c r="K47" i="53" s="1"/>
  <c r="J48" i="53"/>
  <c r="J47" i="53" s="1"/>
  <c r="I48" i="53"/>
  <c r="I47" i="53" s="1"/>
  <c r="H48" i="53"/>
  <c r="H47" i="53" s="1"/>
  <c r="Q40" i="53"/>
  <c r="P40" i="53"/>
  <c r="K40" i="53"/>
  <c r="J40" i="53"/>
  <c r="I40" i="53"/>
  <c r="H40" i="53"/>
  <c r="Q38" i="53"/>
  <c r="P38" i="53"/>
  <c r="K38" i="53"/>
  <c r="J38" i="53"/>
  <c r="I38" i="53"/>
  <c r="H38" i="53"/>
  <c r="Q29" i="53"/>
  <c r="P29" i="53"/>
  <c r="K29" i="53"/>
  <c r="J29" i="53"/>
  <c r="I29" i="53"/>
  <c r="H29" i="53"/>
  <c r="Q23" i="53"/>
  <c r="P23" i="53"/>
  <c r="K23" i="53"/>
  <c r="J23" i="53"/>
  <c r="I23" i="53"/>
  <c r="H23" i="53"/>
  <c r="Q18" i="53"/>
  <c r="P18" i="53"/>
  <c r="K18" i="53"/>
  <c r="J18" i="53"/>
  <c r="I18" i="53"/>
  <c r="H18" i="53"/>
  <c r="Q15" i="53"/>
  <c r="P15" i="53"/>
  <c r="K15" i="53"/>
  <c r="J15" i="53"/>
  <c r="I15" i="53"/>
  <c r="H15" i="53"/>
  <c r="Q13" i="53"/>
  <c r="P13" i="53"/>
  <c r="K13" i="53"/>
  <c r="J13" i="53"/>
  <c r="I13" i="53"/>
  <c r="H13" i="53"/>
  <c r="Q9" i="53"/>
  <c r="P9" i="53"/>
  <c r="K9" i="53"/>
  <c r="J9" i="53"/>
  <c r="I9" i="53"/>
  <c r="H9" i="53"/>
  <c r="B3146" i="53"/>
  <c r="B3143" i="53"/>
  <c r="I1654" i="53" l="1"/>
  <c r="J1654" i="53"/>
  <c r="K1654" i="53"/>
  <c r="P1654" i="53"/>
  <c r="Q1654" i="53"/>
  <c r="H1684" i="53"/>
  <c r="H1654" i="53" s="1"/>
  <c r="Q2191" i="53"/>
  <c r="H1471" i="53"/>
  <c r="P2020" i="53"/>
  <c r="P2191" i="53"/>
  <c r="J2468" i="53"/>
  <c r="H2480" i="53"/>
  <c r="Q2683" i="53"/>
  <c r="Q4996" i="53"/>
  <c r="Q2222" i="53"/>
  <c r="J484" i="53"/>
  <c r="K2728" i="53"/>
  <c r="K3172" i="53"/>
  <c r="Q3373" i="53"/>
  <c r="I3821" i="53"/>
  <c r="Q3842" i="53"/>
  <c r="K4996" i="53"/>
  <c r="P3400" i="53"/>
  <c r="H3595" i="53"/>
  <c r="J4345" i="53"/>
  <c r="J4629" i="53"/>
  <c r="P4645" i="53"/>
  <c r="J4857" i="53"/>
  <c r="J4869" i="53"/>
  <c r="Q477" i="53"/>
  <c r="K484" i="53"/>
  <c r="Q2468" i="53"/>
  <c r="P2700" i="53"/>
  <c r="P2728" i="53"/>
  <c r="P2959" i="53"/>
  <c r="J3135" i="53"/>
  <c r="P3155" i="53"/>
  <c r="H3557" i="53"/>
  <c r="Q3821" i="53"/>
  <c r="I3842" i="53"/>
  <c r="K3906" i="53"/>
  <c r="K4589" i="53"/>
  <c r="P2631" i="53"/>
  <c r="K4318" i="53"/>
  <c r="K3362" i="53"/>
  <c r="P4996" i="53"/>
  <c r="K838" i="53"/>
  <c r="K1283" i="53"/>
  <c r="K1471" i="53"/>
  <c r="H4996" i="53"/>
  <c r="I4996" i="53"/>
  <c r="J4996" i="53"/>
  <c r="Q4318" i="53"/>
  <c r="J4318" i="53"/>
  <c r="K2631" i="53"/>
  <c r="J2631" i="53"/>
  <c r="K4350" i="53"/>
  <c r="K4385" i="53"/>
  <c r="P4318" i="53"/>
  <c r="H4640" i="53"/>
  <c r="I4318" i="53"/>
  <c r="K3821" i="53"/>
  <c r="J853" i="53"/>
  <c r="Q2911" i="53"/>
  <c r="P3821" i="53"/>
  <c r="J2721" i="53"/>
  <c r="H2911" i="53"/>
  <c r="K2721" i="53"/>
  <c r="Q2631" i="53"/>
  <c r="Q2721" i="53"/>
  <c r="K2911" i="53"/>
  <c r="K3140" i="53"/>
  <c r="H3777" i="53"/>
  <c r="J3821" i="53"/>
  <c r="K2932" i="53"/>
  <c r="H3858" i="53"/>
  <c r="H3842" i="53"/>
  <c r="H3218" i="53"/>
  <c r="H2721" i="53"/>
  <c r="H2631" i="53"/>
  <c r="H2621" i="53"/>
  <c r="H853" i="53"/>
  <c r="Q2020" i="53"/>
  <c r="H2222" i="53"/>
  <c r="K2191" i="53"/>
  <c r="Q1283" i="53"/>
  <c r="K4869" i="53"/>
  <c r="I838" i="53"/>
  <c r="K4345" i="53"/>
  <c r="K4845" i="53"/>
  <c r="K2020" i="53"/>
  <c r="K2019" i="53" s="1"/>
  <c r="I1283" i="53"/>
  <c r="K3858" i="53"/>
  <c r="K4566" i="53"/>
  <c r="I2020" i="53"/>
  <c r="I2019" i="53" s="1"/>
  <c r="P477" i="53"/>
  <c r="P838" i="53"/>
  <c r="Q1471" i="53"/>
  <c r="I477" i="53"/>
  <c r="I2728" i="53"/>
  <c r="I2631" i="53"/>
  <c r="J434" i="53"/>
  <c r="K477" i="53"/>
  <c r="J477" i="53"/>
  <c r="I434" i="53"/>
  <c r="J4845" i="53"/>
  <c r="H3373" i="53"/>
  <c r="I2911" i="53"/>
  <c r="J4059" i="53"/>
  <c r="K434" i="53"/>
  <c r="U39" i="53"/>
  <c r="T38" i="53"/>
  <c r="T48" i="53"/>
  <c r="T47" i="53" s="1"/>
  <c r="U49" i="53"/>
  <c r="S18" i="53"/>
  <c r="H3201" i="53"/>
  <c r="T40" i="53"/>
  <c r="U41" i="53"/>
  <c r="H838" i="53"/>
  <c r="H819" i="53" s="1"/>
  <c r="J4561" i="53"/>
  <c r="J4656" i="53"/>
  <c r="H2728" i="53"/>
  <c r="J4606" i="53"/>
  <c r="H434" i="53"/>
  <c r="M38" i="53"/>
  <c r="Q484" i="53"/>
  <c r="H4318" i="53"/>
  <c r="Q2728" i="53"/>
  <c r="Q2865" i="53"/>
  <c r="M40" i="53"/>
  <c r="Q198" i="53"/>
  <c r="H1283" i="53"/>
  <c r="M48" i="53"/>
  <c r="M47" i="53" s="1"/>
  <c r="M18" i="53"/>
  <c r="V49" i="53"/>
  <c r="S48" i="53"/>
  <c r="S47" i="53" s="1"/>
  <c r="V41" i="53"/>
  <c r="S40" i="53"/>
  <c r="S38" i="53"/>
  <c r="V39" i="53"/>
  <c r="R17" i="53"/>
  <c r="R7" i="53" s="1"/>
  <c r="R6" i="53" s="1"/>
  <c r="R4" i="53" s="1"/>
  <c r="R2" i="53" s="1"/>
  <c r="L17" i="53"/>
  <c r="L7" i="53" s="1"/>
  <c r="L6" i="53" s="1"/>
  <c r="L4" i="53" s="1"/>
  <c r="L2" i="53" s="1"/>
  <c r="P434" i="53"/>
  <c r="P2468" i="53"/>
  <c r="P3373" i="53"/>
  <c r="P3906" i="53"/>
  <c r="P2480" i="53"/>
  <c r="P441" i="53"/>
  <c r="P4364" i="53"/>
  <c r="K2480" i="53"/>
  <c r="K2621" i="53"/>
  <c r="P2721" i="53"/>
  <c r="Q2480" i="53"/>
  <c r="Q2621" i="53"/>
  <c r="P484" i="53"/>
  <c r="P2621" i="53"/>
  <c r="P3782" i="53"/>
  <c r="Q180" i="53"/>
  <c r="H2468" i="53"/>
  <c r="I2480" i="53"/>
  <c r="I2621" i="53"/>
  <c r="J2480" i="53"/>
  <c r="J2621" i="53"/>
  <c r="Q2996" i="53"/>
  <c r="P2911" i="53"/>
  <c r="Q1246" i="53"/>
  <c r="P2996" i="53"/>
  <c r="K953" i="53"/>
  <c r="K1087" i="53"/>
  <c r="P4820" i="53"/>
  <c r="P4819" i="53" s="1"/>
  <c r="Q434" i="53"/>
  <c r="H477" i="53"/>
  <c r="P2222" i="53"/>
  <c r="J441" i="53"/>
  <c r="H441" i="53"/>
  <c r="H484" i="53"/>
  <c r="I484" i="53"/>
  <c r="K441" i="53"/>
  <c r="I441" i="53"/>
  <c r="Q441" i="53"/>
  <c r="J2911" i="53"/>
  <c r="Q381" i="53"/>
  <c r="Q853" i="53"/>
  <c r="H381" i="53"/>
  <c r="J3362" i="53"/>
  <c r="J2770" i="53"/>
  <c r="J3373" i="53"/>
  <c r="I3571" i="53"/>
  <c r="I2721" i="53"/>
  <c r="I4364" i="53"/>
  <c r="I3373" i="53"/>
  <c r="P853" i="53"/>
  <c r="P1471" i="53"/>
  <c r="H70" i="53"/>
  <c r="H69" i="53" s="1"/>
  <c r="I1471" i="53"/>
  <c r="J2222" i="53"/>
  <c r="I4399" i="53"/>
  <c r="J2944" i="53"/>
  <c r="K2222" i="53"/>
  <c r="J1471" i="53"/>
  <c r="J2979" i="53"/>
  <c r="I2222" i="53"/>
  <c r="H521" i="53"/>
  <c r="H2601" i="53"/>
  <c r="P2865" i="53"/>
  <c r="P4399" i="53"/>
  <c r="P505" i="53"/>
  <c r="P348" i="53"/>
  <c r="P363" i="53"/>
  <c r="J277" i="53"/>
  <c r="K205" i="53"/>
  <c r="P381" i="53"/>
  <c r="P468" i="53"/>
  <c r="J381" i="53"/>
  <c r="J2932" i="53"/>
  <c r="I3595" i="53"/>
  <c r="I3557" i="53"/>
  <c r="I4359" i="53"/>
  <c r="H370" i="53"/>
  <c r="Q205" i="53"/>
  <c r="I853" i="53"/>
  <c r="I2996" i="53"/>
  <c r="K853" i="53"/>
  <c r="I3777" i="53"/>
  <c r="K381" i="53"/>
  <c r="I4394" i="53"/>
  <c r="I3218" i="53"/>
  <c r="H83" i="53"/>
  <c r="P109" i="53"/>
  <c r="I2031" i="53"/>
  <c r="H102" i="53"/>
  <c r="H462" i="53"/>
  <c r="P140" i="53"/>
  <c r="I381" i="53"/>
  <c r="K235" i="53"/>
  <c r="J214" i="53"/>
  <c r="J213" i="53" s="1"/>
  <c r="I3577" i="53"/>
  <c r="J198" i="53"/>
  <c r="I2900" i="53"/>
  <c r="I3201" i="53"/>
  <c r="J243" i="53"/>
  <c r="I2700" i="53"/>
  <c r="J152" i="53"/>
  <c r="J148" i="53" s="1"/>
  <c r="J399" i="53"/>
  <c r="J398" i="53" s="1"/>
  <c r="I205" i="53"/>
  <c r="I140" i="53"/>
  <c r="I235" i="53"/>
  <c r="H173" i="53"/>
  <c r="H330" i="53"/>
  <c r="I2964" i="53"/>
  <c r="H2683" i="53"/>
  <c r="H2900" i="53"/>
  <c r="J173" i="53"/>
  <c r="K173" i="53"/>
  <c r="K846" i="53"/>
  <c r="Q173" i="53"/>
  <c r="Q787" i="53"/>
  <c r="Q846" i="53"/>
  <c r="I1087" i="53"/>
  <c r="K1246" i="53"/>
  <c r="I2601" i="53"/>
  <c r="K2996" i="53"/>
  <c r="Q3140" i="53"/>
  <c r="K3400" i="53"/>
  <c r="Q3906" i="53"/>
  <c r="P83" i="53"/>
  <c r="P102" i="53"/>
  <c r="H140" i="53"/>
  <c r="J205" i="53"/>
  <c r="H228" i="53"/>
  <c r="J235" i="53"/>
  <c r="J259" i="53"/>
  <c r="J340" i="53"/>
  <c r="H363" i="53"/>
  <c r="P370" i="53"/>
  <c r="J787" i="53"/>
  <c r="J804" i="53"/>
  <c r="P820" i="53"/>
  <c r="H846" i="53"/>
  <c r="P873" i="53"/>
  <c r="H890" i="53"/>
  <c r="P907" i="53"/>
  <c r="J929" i="53"/>
  <c r="J953" i="53"/>
  <c r="P987" i="53"/>
  <c r="J1010" i="53"/>
  <c r="J1021" i="53"/>
  <c r="J1031" i="53"/>
  <c r="H1061" i="53"/>
  <c r="J1074" i="53"/>
  <c r="J1073" i="53" s="1"/>
  <c r="J1087" i="53"/>
  <c r="J1096" i="53"/>
  <c r="J1095" i="53" s="1"/>
  <c r="J1107" i="53"/>
  <c r="H1140" i="53"/>
  <c r="P1246" i="53"/>
  <c r="P1826" i="53"/>
  <c r="H1834" i="53"/>
  <c r="J1952" i="53"/>
  <c r="P2008" i="53"/>
  <c r="H2014" i="53"/>
  <c r="H2013" i="53" s="1"/>
  <c r="P2019" i="53"/>
  <c r="H2031" i="53"/>
  <c r="H2104" i="53"/>
  <c r="J2122" i="53"/>
  <c r="J2113" i="53" s="1"/>
  <c r="J2135" i="53"/>
  <c r="P2208" i="53"/>
  <c r="P2207" i="53" s="1"/>
  <c r="H2217" i="53"/>
  <c r="J2287" i="53"/>
  <c r="J2373" i="53"/>
  <c r="J2369" i="53" s="1"/>
  <c r="H2392" i="53"/>
  <c r="H2391" i="53" s="1"/>
  <c r="J2601" i="53"/>
  <c r="I228" i="53"/>
  <c r="K787" i="53"/>
  <c r="K804" i="53"/>
  <c r="I846" i="53"/>
  <c r="Q3400" i="53"/>
  <c r="I4051" i="53"/>
  <c r="K4545" i="53"/>
  <c r="Q4819" i="53"/>
  <c r="P787" i="53"/>
  <c r="J846" i="53"/>
  <c r="P2770" i="53"/>
  <c r="H2775" i="53"/>
  <c r="J2900" i="53"/>
  <c r="H2916" i="53"/>
  <c r="H2927" i="53"/>
  <c r="P2932" i="53"/>
  <c r="P2944" i="53"/>
  <c r="J2964" i="53"/>
  <c r="H2974" i="53"/>
  <c r="P2979" i="53"/>
  <c r="H3061" i="53"/>
  <c r="H3118" i="53"/>
  <c r="P3135" i="53"/>
  <c r="H3140" i="53"/>
  <c r="H3167" i="53"/>
  <c r="P3172" i="53"/>
  <c r="H3185" i="53"/>
  <c r="P3190" i="53"/>
  <c r="J3201" i="53"/>
  <c r="H3906" i="53"/>
  <c r="P4545" i="53"/>
  <c r="K228" i="53"/>
  <c r="P17" i="53"/>
  <c r="H180" i="53"/>
  <c r="P228" i="53"/>
  <c r="J264" i="53"/>
  <c r="H287" i="53"/>
  <c r="H512" i="53"/>
  <c r="P526" i="53"/>
  <c r="P846" i="53"/>
  <c r="K140" i="53"/>
  <c r="I198" i="53"/>
  <c r="Q235" i="53"/>
  <c r="Q804" i="53"/>
  <c r="Q953" i="53"/>
  <c r="Q1087" i="53"/>
  <c r="I1553" i="53"/>
  <c r="Q140" i="53"/>
  <c r="I180" i="53"/>
  <c r="K198" i="53"/>
  <c r="J180" i="53"/>
  <c r="P198" i="53"/>
  <c r="P180" i="53"/>
  <c r="P8" i="53"/>
  <c r="J140" i="53"/>
  <c r="H152" i="53"/>
  <c r="H148" i="53" s="1"/>
  <c r="P158" i="53"/>
  <c r="P157" i="53" s="1"/>
  <c r="P173" i="53"/>
  <c r="H198" i="53"/>
  <c r="P205" i="53"/>
  <c r="H214" i="53"/>
  <c r="H213" i="53" s="1"/>
  <c r="J228" i="53"/>
  <c r="P235" i="53"/>
  <c r="H243" i="53"/>
  <c r="P259" i="53"/>
  <c r="H277" i="53"/>
  <c r="P340" i="53"/>
  <c r="J348" i="53"/>
  <c r="J363" i="53"/>
  <c r="P393" i="53"/>
  <c r="P392" i="53" s="1"/>
  <c r="H399" i="53"/>
  <c r="H398" i="53" s="1"/>
  <c r="P804" i="53"/>
  <c r="P953" i="53"/>
  <c r="P929" i="53"/>
  <c r="H934" i="53"/>
  <c r="H979" i="53"/>
  <c r="P1010" i="53"/>
  <c r="P1074" i="53"/>
  <c r="P1073" i="53" s="1"/>
  <c r="P1087" i="53"/>
  <c r="P1096" i="53"/>
  <c r="P1095" i="53" s="1"/>
  <c r="P1107" i="53"/>
  <c r="J1140" i="53"/>
  <c r="P1512" i="53"/>
  <c r="H1553" i="53"/>
  <c r="J2031" i="53"/>
  <c r="P2601" i="53"/>
  <c r="H2608" i="53"/>
  <c r="K2031" i="53"/>
  <c r="Q2601" i="53"/>
  <c r="I2608" i="53"/>
  <c r="P535" i="53"/>
  <c r="H540" i="53"/>
  <c r="J799" i="53"/>
  <c r="J798" i="53" s="1"/>
  <c r="H873" i="53"/>
  <c r="P878" i="53"/>
  <c r="P890" i="53"/>
  <c r="H895" i="53"/>
  <c r="H907" i="53"/>
  <c r="P912" i="53"/>
  <c r="J934" i="53"/>
  <c r="J979" i="53"/>
  <c r="H987" i="53"/>
  <c r="J1005" i="53"/>
  <c r="J1016" i="53"/>
  <c r="J1026" i="53"/>
  <c r="J1041" i="53"/>
  <c r="P1061" i="53"/>
  <c r="P1140" i="53"/>
  <c r="H1246" i="53"/>
  <c r="P1318" i="53"/>
  <c r="P1317" i="53" s="1"/>
  <c r="H1324" i="53"/>
  <c r="H1323" i="53" s="1"/>
  <c r="P1330" i="53"/>
  <c r="P1329" i="53" s="1"/>
  <c r="J1340" i="53"/>
  <c r="J1361" i="53"/>
  <c r="J1382" i="53"/>
  <c r="J1405" i="53"/>
  <c r="J1404" i="53" s="1"/>
  <c r="H1432" i="53"/>
  <c r="H1431" i="53" s="1"/>
  <c r="J1446" i="53"/>
  <c r="J1445" i="53" s="1"/>
  <c r="H1455" i="53"/>
  <c r="H1454" i="53" s="1"/>
  <c r="J1553" i="53"/>
  <c r="P2031" i="53"/>
  <c r="J2608" i="53"/>
  <c r="H2996" i="53"/>
  <c r="J3140" i="53"/>
  <c r="I83" i="53"/>
  <c r="I102" i="53"/>
  <c r="Q109" i="53"/>
  <c r="K152" i="53"/>
  <c r="K148" i="53" s="1"/>
  <c r="Q228" i="53"/>
  <c r="K243" i="53"/>
  <c r="Q363" i="53"/>
  <c r="I370" i="53"/>
  <c r="I462" i="53"/>
  <c r="Q505" i="53"/>
  <c r="I521" i="53"/>
  <c r="Q535" i="53"/>
  <c r="K799" i="53"/>
  <c r="K798" i="53" s="1"/>
  <c r="I873" i="53"/>
  <c r="Q890" i="53"/>
  <c r="I907" i="53"/>
  <c r="K934" i="53"/>
  <c r="K979" i="53"/>
  <c r="I987" i="53"/>
  <c r="K1005" i="53"/>
  <c r="K1016" i="53"/>
  <c r="K1026" i="53"/>
  <c r="K1041" i="53"/>
  <c r="Q1061" i="53"/>
  <c r="Q1140" i="53"/>
  <c r="I1246" i="53"/>
  <c r="Q1318" i="53"/>
  <c r="Q1317" i="53" s="1"/>
  <c r="I1324" i="53"/>
  <c r="I1323" i="53" s="1"/>
  <c r="Q1330" i="53"/>
  <c r="Q1329" i="53" s="1"/>
  <c r="K1340" i="53"/>
  <c r="K1361" i="53"/>
  <c r="K1382" i="53"/>
  <c r="K1405" i="53"/>
  <c r="K1404" i="53" s="1"/>
  <c r="I1432" i="53"/>
  <c r="I1431" i="53" s="1"/>
  <c r="K1446" i="53"/>
  <c r="K1445" i="53" s="1"/>
  <c r="I1455" i="53"/>
  <c r="I1454" i="53" s="1"/>
  <c r="K1553" i="53"/>
  <c r="K1710" i="53"/>
  <c r="I1826" i="53"/>
  <c r="Q1834" i="53"/>
  <c r="K1960" i="53"/>
  <c r="I2008" i="53"/>
  <c r="Q2014" i="53"/>
  <c r="Q2013" i="53" s="1"/>
  <c r="Q2031" i="53"/>
  <c r="Q2104" i="53"/>
  <c r="K2129" i="53"/>
  <c r="I2208" i="53"/>
  <c r="I2207" i="53" s="1"/>
  <c r="Q2217" i="53"/>
  <c r="K2364" i="53"/>
  <c r="Q2392" i="53"/>
  <c r="Q2391" i="53" s="1"/>
  <c r="K2462" i="53"/>
  <c r="K2608" i="53"/>
  <c r="K2669" i="53"/>
  <c r="H205" i="53"/>
  <c r="H235" i="53"/>
  <c r="H787" i="53"/>
  <c r="H804" i="53"/>
  <c r="H953" i="53"/>
  <c r="H1087" i="53"/>
  <c r="J1246" i="53"/>
  <c r="P1553" i="53"/>
  <c r="P2608" i="53"/>
  <c r="H4545" i="53"/>
  <c r="I173" i="53"/>
  <c r="K180" i="53"/>
  <c r="I787" i="53"/>
  <c r="I804" i="53"/>
  <c r="I953" i="53"/>
  <c r="Q1553" i="53"/>
  <c r="Q2608" i="53"/>
  <c r="I2916" i="53"/>
  <c r="I3140" i="53"/>
  <c r="I3906" i="53"/>
  <c r="Q4545" i="53"/>
  <c r="H3400" i="53"/>
  <c r="J3906" i="53"/>
  <c r="I3400" i="53"/>
  <c r="I4819" i="53"/>
  <c r="J2996" i="53"/>
  <c r="P3140" i="53"/>
  <c r="J3400" i="53"/>
  <c r="I4545" i="53"/>
  <c r="J4545" i="53"/>
  <c r="H1512" i="53"/>
  <c r="I8" i="53"/>
  <c r="K83" i="53"/>
  <c r="K102" i="53"/>
  <c r="I158" i="53"/>
  <c r="I157" i="53" s="1"/>
  <c r="Q214" i="53"/>
  <c r="Q213" i="53" s="1"/>
  <c r="Q243" i="53"/>
  <c r="I259" i="53"/>
  <c r="Q277" i="53"/>
  <c r="K330" i="53"/>
  <c r="I340" i="53"/>
  <c r="K370" i="53"/>
  <c r="I393" i="53"/>
  <c r="I392" i="53" s="1"/>
  <c r="Q399" i="53"/>
  <c r="Q398" i="53" s="1"/>
  <c r="K521" i="53"/>
  <c r="Q799" i="53"/>
  <c r="Q798" i="53" s="1"/>
  <c r="K873" i="53"/>
  <c r="K895" i="53"/>
  <c r="K907" i="53"/>
  <c r="I929" i="53"/>
  <c r="Q934" i="53"/>
  <c r="Q979" i="53"/>
  <c r="K2008" i="53"/>
  <c r="K2042" i="53"/>
  <c r="I2122" i="53"/>
  <c r="I2113" i="53" s="1"/>
  <c r="Q2129" i="53"/>
  <c r="K2208" i="53"/>
  <c r="K2207" i="53" s="1"/>
  <c r="I2236" i="53"/>
  <c r="I2287" i="53"/>
  <c r="I2303" i="53"/>
  <c r="H1318" i="53"/>
  <c r="H1317" i="53" s="1"/>
  <c r="P1324" i="53"/>
  <c r="P1323" i="53" s="1"/>
  <c r="H1330" i="53"/>
  <c r="H1329" i="53" s="1"/>
  <c r="J1413" i="53"/>
  <c r="J1412" i="53" s="1"/>
  <c r="P1432" i="53"/>
  <c r="P1431" i="53" s="1"/>
  <c r="Q152" i="53"/>
  <c r="Q148" i="53" s="1"/>
  <c r="K462" i="53"/>
  <c r="K8" i="53"/>
  <c r="I17" i="53"/>
  <c r="Q70" i="53"/>
  <c r="Q69" i="53" s="1"/>
  <c r="Q83" i="53"/>
  <c r="K95" i="53"/>
  <c r="Q102" i="53"/>
  <c r="I109" i="53"/>
  <c r="K158" i="53"/>
  <c r="K157" i="53" s="1"/>
  <c r="K248" i="53"/>
  <c r="K259" i="53"/>
  <c r="Q287" i="53"/>
  <c r="Q330" i="53"/>
  <c r="K340" i="53"/>
  <c r="I348" i="53"/>
  <c r="I363" i="53"/>
  <c r="Q370" i="53"/>
  <c r="K393" i="53"/>
  <c r="K392" i="53" s="1"/>
  <c r="Q462" i="53"/>
  <c r="I468" i="53"/>
  <c r="I505" i="53"/>
  <c r="Q512" i="53"/>
  <c r="Q521" i="53"/>
  <c r="I526" i="53"/>
  <c r="I535" i="53"/>
  <c r="Q540" i="53"/>
  <c r="Q820" i="53"/>
  <c r="Q873" i="53"/>
  <c r="I878" i="53"/>
  <c r="I890" i="53"/>
  <c r="Q895" i="53"/>
  <c r="Q907" i="53"/>
  <c r="I912" i="53"/>
  <c r="K929" i="53"/>
  <c r="Q987" i="53"/>
  <c r="K1010" i="53"/>
  <c r="K1021" i="53"/>
  <c r="K1031" i="53"/>
  <c r="I1061" i="53"/>
  <c r="K1074" i="53"/>
  <c r="K1073" i="53" s="1"/>
  <c r="K1096" i="53"/>
  <c r="K1095" i="53" s="1"/>
  <c r="K1107" i="53"/>
  <c r="K1125" i="53"/>
  <c r="I1140" i="53"/>
  <c r="K1294" i="53"/>
  <c r="I1318" i="53"/>
  <c r="I1317" i="53" s="1"/>
  <c r="Q1324" i="53"/>
  <c r="Q1323" i="53" s="1"/>
  <c r="I1330" i="53"/>
  <c r="I1329" i="53" s="1"/>
  <c r="K1345" i="53"/>
  <c r="K1366" i="53"/>
  <c r="K1387" i="53"/>
  <c r="K1413" i="53"/>
  <c r="K1412" i="53" s="1"/>
  <c r="Q1432" i="53"/>
  <c r="Q1431" i="53" s="1"/>
  <c r="Q1455" i="53"/>
  <c r="Q1454" i="53" s="1"/>
  <c r="I1503" i="53"/>
  <c r="K1512" i="53"/>
  <c r="P95" i="53"/>
  <c r="J109" i="53"/>
  <c r="P1295" i="53"/>
  <c r="P1294" i="53" s="1"/>
  <c r="J1330" i="53"/>
  <c r="J1329" i="53" s="1"/>
  <c r="H1340" i="53"/>
  <c r="H1361" i="53"/>
  <c r="H1382" i="53"/>
  <c r="H1446" i="53"/>
  <c r="H1445" i="53" s="1"/>
  <c r="H1495" i="53"/>
  <c r="J1503" i="53"/>
  <c r="K70" i="53"/>
  <c r="K69" i="53" s="1"/>
  <c r="I95" i="53"/>
  <c r="J1826" i="53"/>
  <c r="J2008" i="53"/>
  <c r="J2019" i="53"/>
  <c r="H2122" i="53"/>
  <c r="H2113" i="53" s="1"/>
  <c r="P2129" i="53"/>
  <c r="H2135" i="53"/>
  <c r="J2208" i="53"/>
  <c r="J2207" i="53" s="1"/>
  <c r="H2287" i="53"/>
  <c r="P2364" i="53"/>
  <c r="H2373" i="53"/>
  <c r="H2369" i="53" s="1"/>
  <c r="P2669" i="53"/>
  <c r="J2700" i="53"/>
  <c r="Q2364" i="53"/>
  <c r="I2373" i="53"/>
  <c r="I2369" i="53" s="1"/>
  <c r="P1455" i="53"/>
  <c r="P1454" i="53" s="1"/>
  <c r="J1512" i="53"/>
  <c r="H1532" i="53"/>
  <c r="H1540" i="53"/>
  <c r="P1579" i="53"/>
  <c r="H1602" i="53"/>
  <c r="J1623" i="53"/>
  <c r="H1631" i="53"/>
  <c r="H1754" i="53"/>
  <c r="H1772" i="53"/>
  <c r="P1813" i="53"/>
  <c r="P1908" i="53"/>
  <c r="J1940" i="53"/>
  <c r="J1967" i="53"/>
  <c r="H1974" i="53"/>
  <c r="P2042" i="53"/>
  <c r="J2050" i="53"/>
  <c r="H2147" i="53"/>
  <c r="J2236" i="53"/>
  <c r="H2245" i="53"/>
  <c r="J2303" i="53"/>
  <c r="H2322" i="53"/>
  <c r="H2408" i="53"/>
  <c r="J2507" i="53"/>
  <c r="H2516" i="53"/>
  <c r="J2564" i="53"/>
  <c r="J2580" i="53"/>
  <c r="H2662" i="53"/>
  <c r="J2676" i="53"/>
  <c r="I1532" i="53"/>
  <c r="I1540" i="53"/>
  <c r="Q1579" i="53"/>
  <c r="I1602" i="53"/>
  <c r="K1623" i="53"/>
  <c r="I1631" i="53"/>
  <c r="I1754" i="53"/>
  <c r="I1772" i="53"/>
  <c r="Q1813" i="53"/>
  <c r="Q1826" i="53"/>
  <c r="I1834" i="53"/>
  <c r="Q1908" i="53"/>
  <c r="K1940" i="53"/>
  <c r="K1952" i="53"/>
  <c r="K1967" i="53"/>
  <c r="I1974" i="53"/>
  <c r="Q2008" i="53"/>
  <c r="I2014" i="53"/>
  <c r="I2013" i="53" s="1"/>
  <c r="Q2019" i="53"/>
  <c r="Q2042" i="53"/>
  <c r="K2050" i="53"/>
  <c r="I2104" i="53"/>
  <c r="K2122" i="53"/>
  <c r="K2113" i="53" s="1"/>
  <c r="K2135" i="53"/>
  <c r="I2147" i="53"/>
  <c r="Q2208" i="53"/>
  <c r="Q2207" i="53" s="1"/>
  <c r="I2217" i="53"/>
  <c r="K2236" i="53"/>
  <c r="I2245" i="53"/>
  <c r="K2287" i="53"/>
  <c r="K2303" i="53"/>
  <c r="K2312" i="53"/>
  <c r="I2322" i="53"/>
  <c r="K2373" i="53"/>
  <c r="K2369" i="53" s="1"/>
  <c r="I2392" i="53"/>
  <c r="I2391" i="53" s="1"/>
  <c r="I2408" i="53"/>
  <c r="K2507" i="53"/>
  <c r="I2516" i="53"/>
  <c r="K2564" i="53"/>
  <c r="K2580" i="53"/>
  <c r="I2662" i="53"/>
  <c r="K2676" i="53"/>
  <c r="I2683" i="53"/>
  <c r="Q2700" i="53"/>
  <c r="J1532" i="53"/>
  <c r="J1540" i="53"/>
  <c r="J1602" i="53"/>
  <c r="P1623" i="53"/>
  <c r="J1631" i="53"/>
  <c r="H1702" i="53"/>
  <c r="H1710" i="53"/>
  <c r="J1754" i="53"/>
  <c r="J1772" i="53"/>
  <c r="H1780" i="53"/>
  <c r="P2050" i="53"/>
  <c r="J2104" i="53"/>
  <c r="P2122" i="53"/>
  <c r="P2113" i="53" s="1"/>
  <c r="H2129" i="53"/>
  <c r="P2135" i="53"/>
  <c r="J2147" i="53"/>
  <c r="H2154" i="53"/>
  <c r="P2236" i="53"/>
  <c r="J2245" i="53"/>
  <c r="P2287" i="53"/>
  <c r="P2303" i="53"/>
  <c r="P2312" i="53"/>
  <c r="J2322" i="53"/>
  <c r="H2364" i="53"/>
  <c r="P2373" i="53"/>
  <c r="P2369" i="53" s="1"/>
  <c r="J2392" i="53"/>
  <c r="J2391" i="53" s="1"/>
  <c r="J2408" i="53"/>
  <c r="H2417" i="53"/>
  <c r="H2462" i="53"/>
  <c r="J2516" i="53"/>
  <c r="P2564" i="53"/>
  <c r="P2580" i="53"/>
  <c r="J2662" i="53"/>
  <c r="H2669" i="53"/>
  <c r="P2676" i="53"/>
  <c r="J2683" i="53"/>
  <c r="H2693" i="53"/>
  <c r="H2770" i="53"/>
  <c r="J2865" i="53"/>
  <c r="P2927" i="53"/>
  <c r="H2932" i="53"/>
  <c r="H2944" i="53"/>
  <c r="P2949" i="53"/>
  <c r="J2959" i="53"/>
  <c r="P2974" i="53"/>
  <c r="H2979" i="53"/>
  <c r="P3118" i="53"/>
  <c r="H3135" i="53"/>
  <c r="J3155" i="53"/>
  <c r="P3167" i="53"/>
  <c r="H3172" i="53"/>
  <c r="P3185" i="53"/>
  <c r="P3235" i="53"/>
  <c r="H3362" i="53"/>
  <c r="J3782" i="53"/>
  <c r="H4059" i="53"/>
  <c r="H4050" i="53" s="1"/>
  <c r="H4305" i="53"/>
  <c r="H4345" i="53"/>
  <c r="P4350" i="53"/>
  <c r="J4364" i="53"/>
  <c r="P4380" i="53"/>
  <c r="H4385" i="53"/>
  <c r="J4399" i="53"/>
  <c r="H4561" i="53"/>
  <c r="P4566" i="53"/>
  <c r="H4572" i="53"/>
  <c r="P4589" i="53"/>
  <c r="H4606" i="53"/>
  <c r="P4624" i="53"/>
  <c r="H4629" i="53"/>
  <c r="J4645" i="53"/>
  <c r="H4656" i="53"/>
  <c r="P4661" i="53"/>
  <c r="P4786" i="53"/>
  <c r="J4820" i="53"/>
  <c r="J4819" i="53" s="1"/>
  <c r="H4845" i="53"/>
  <c r="H4857" i="53"/>
  <c r="H4869" i="53"/>
  <c r="I2770" i="53"/>
  <c r="K2865" i="53"/>
  <c r="Q2927" i="53"/>
  <c r="I2932" i="53"/>
  <c r="I2944" i="53"/>
  <c r="Q2949" i="53"/>
  <c r="K2959" i="53"/>
  <c r="Q2974" i="53"/>
  <c r="I2979" i="53"/>
  <c r="Q3118" i="53"/>
  <c r="I3135" i="53"/>
  <c r="K3155" i="53"/>
  <c r="Q3167" i="53"/>
  <c r="I3172" i="53"/>
  <c r="Q3185" i="53"/>
  <c r="Q3235" i="53"/>
  <c r="I3362" i="53"/>
  <c r="K3782" i="53"/>
  <c r="I4059" i="53"/>
  <c r="Q4483" i="53"/>
  <c r="I4533" i="53"/>
  <c r="I4561" i="53"/>
  <c r="Q4566" i="53"/>
  <c r="I4572" i="53"/>
  <c r="Q4577" i="53"/>
  <c r="Q4589" i="53"/>
  <c r="I4594" i="53"/>
  <c r="I4606" i="53"/>
  <c r="Q4611" i="53"/>
  <c r="Q4624" i="53"/>
  <c r="I4629" i="53"/>
  <c r="K4645" i="53"/>
  <c r="I4656" i="53"/>
  <c r="Q4661" i="53"/>
  <c r="K4731" i="53"/>
  <c r="K4743" i="53"/>
  <c r="Q4786" i="53"/>
  <c r="K4820" i="53"/>
  <c r="K4819" i="53" s="1"/>
  <c r="I4857" i="53"/>
  <c r="P2822" i="53"/>
  <c r="J3190" i="53"/>
  <c r="P3206" i="53"/>
  <c r="P3223" i="53"/>
  <c r="J3240" i="53"/>
  <c r="P3306" i="53"/>
  <c r="J3316" i="53"/>
  <c r="J3391" i="53"/>
  <c r="J3411" i="53"/>
  <c r="H3418" i="53"/>
  <c r="P3440" i="53"/>
  <c r="H3456" i="53"/>
  <c r="H3478" i="53"/>
  <c r="P3508" i="53"/>
  <c r="H3518" i="53"/>
  <c r="J3540" i="53"/>
  <c r="H3547" i="53"/>
  <c r="P3564" i="53"/>
  <c r="P3582" i="53"/>
  <c r="P3738" i="53"/>
  <c r="P3805" i="53"/>
  <c r="P3789" i="53" s="1"/>
  <c r="J3835" i="53"/>
  <c r="H3851" i="53"/>
  <c r="P3875" i="53"/>
  <c r="P3894" i="53"/>
  <c r="J3980" i="53"/>
  <c r="H3988" i="53"/>
  <c r="P4037" i="53"/>
  <c r="P4027" i="53" s="1"/>
  <c r="P4236" i="53"/>
  <c r="J4244" i="53"/>
  <c r="P4274" i="53"/>
  <c r="J4282" i="53"/>
  <c r="P4469" i="53"/>
  <c r="P4491" i="53"/>
  <c r="J4533" i="53"/>
  <c r="J4594" i="53"/>
  <c r="P4731" i="53"/>
  <c r="P4743" i="53"/>
  <c r="J4751" i="53"/>
  <c r="J4911" i="53"/>
  <c r="P4920" i="53"/>
  <c r="P4939" i="53"/>
  <c r="Q2822" i="53"/>
  <c r="K2832" i="53"/>
  <c r="K2880" i="53"/>
  <c r="Q3071" i="53"/>
  <c r="K3126" i="53"/>
  <c r="K3190" i="53"/>
  <c r="Q3206" i="53"/>
  <c r="Q3223" i="53"/>
  <c r="K3240" i="53"/>
  <c r="Q3306" i="53"/>
  <c r="K3316" i="53"/>
  <c r="K3391" i="53"/>
  <c r="K3358" i="53" s="1"/>
  <c r="K3411" i="53"/>
  <c r="I3418" i="53"/>
  <c r="Q3440" i="53"/>
  <c r="I3456" i="53"/>
  <c r="I3478" i="53"/>
  <c r="Q3508" i="53"/>
  <c r="I3518" i="53"/>
  <c r="K3540" i="53"/>
  <c r="I3547" i="53"/>
  <c r="Q3564" i="53"/>
  <c r="Q3582" i="53"/>
  <c r="Q3738" i="53"/>
  <c r="Q3805" i="53"/>
  <c r="Q3789" i="53" s="1"/>
  <c r="K3835" i="53"/>
  <c r="I3851" i="53"/>
  <c r="Q3875" i="53"/>
  <c r="Q3894" i="53"/>
  <c r="K3980" i="53"/>
  <c r="I3988" i="53"/>
  <c r="Q4037" i="53"/>
  <c r="Q4027" i="53" s="1"/>
  <c r="Q4236" i="53"/>
  <c r="K4244" i="53"/>
  <c r="Q4274" i="53"/>
  <c r="K4282" i="53"/>
  <c r="Q4469" i="53"/>
  <c r="Q4491" i="53"/>
  <c r="K4533" i="53"/>
  <c r="K4561" i="53"/>
  <c r="K4572" i="53"/>
  <c r="K4594" i="53"/>
  <c r="K4606" i="53"/>
  <c r="K4629" i="53"/>
  <c r="I4640" i="53"/>
  <c r="Q4645" i="53"/>
  <c r="K4656" i="53"/>
  <c r="Q4731" i="53"/>
  <c r="Q4743" i="53"/>
  <c r="K4751" i="53"/>
  <c r="K4911" i="53"/>
  <c r="Q4920" i="53"/>
  <c r="Q4939" i="53"/>
  <c r="P2832" i="53"/>
  <c r="P2880" i="53"/>
  <c r="J2916" i="53"/>
  <c r="H2949" i="53"/>
  <c r="P3126" i="53"/>
  <c r="I248" i="53"/>
  <c r="Q264" i="53"/>
  <c r="P895" i="53"/>
  <c r="Q17" i="53"/>
  <c r="I70" i="53"/>
  <c r="I69" i="53" s="1"/>
  <c r="K214" i="53"/>
  <c r="K213" i="53" s="1"/>
  <c r="K264" i="53"/>
  <c r="K277" i="53"/>
  <c r="I287" i="53"/>
  <c r="I330" i="53"/>
  <c r="Q348" i="53"/>
  <c r="K399" i="53"/>
  <c r="K398" i="53" s="1"/>
  <c r="Q468" i="53"/>
  <c r="I512" i="53"/>
  <c r="Q526" i="53"/>
  <c r="I540" i="53"/>
  <c r="I820" i="53"/>
  <c r="Q878" i="53"/>
  <c r="I895" i="53"/>
  <c r="Q912" i="53"/>
  <c r="K1495" i="53"/>
  <c r="Q1503" i="53"/>
  <c r="Q1532" i="53"/>
  <c r="Q1540" i="53"/>
  <c r="K1571" i="53"/>
  <c r="I1579" i="53"/>
  <c r="Q1602" i="53"/>
  <c r="Q1631" i="53"/>
  <c r="H8" i="53"/>
  <c r="J70" i="53"/>
  <c r="J69" i="53" s="1"/>
  <c r="J83" i="53"/>
  <c r="H95" i="53"/>
  <c r="J102" i="53"/>
  <c r="P152" i="53"/>
  <c r="P148" i="53" s="1"/>
  <c r="H158" i="53"/>
  <c r="H157" i="53" s="1"/>
  <c r="P214" i="53"/>
  <c r="P213" i="53" s="1"/>
  <c r="P243" i="53"/>
  <c r="H248" i="53"/>
  <c r="H259" i="53"/>
  <c r="P264" i="53"/>
  <c r="P277" i="53"/>
  <c r="J287" i="53"/>
  <c r="J330" i="53"/>
  <c r="H340" i="53"/>
  <c r="J370" i="53"/>
  <c r="H393" i="53"/>
  <c r="H392" i="53" s="1"/>
  <c r="P399" i="53"/>
  <c r="P398" i="53" s="1"/>
  <c r="J462" i="53"/>
  <c r="J512" i="53"/>
  <c r="J521" i="53"/>
  <c r="J540" i="53"/>
  <c r="P799" i="53"/>
  <c r="P798" i="53" s="1"/>
  <c r="J820" i="53"/>
  <c r="J873" i="53"/>
  <c r="J895" i="53"/>
  <c r="J907" i="53"/>
  <c r="H929" i="53"/>
  <c r="P934" i="53"/>
  <c r="P979" i="53"/>
  <c r="J987" i="53"/>
  <c r="P1005" i="53"/>
  <c r="P1016" i="53"/>
  <c r="H1021" i="53"/>
  <c r="P1026" i="53"/>
  <c r="P1041" i="53"/>
  <c r="H1074" i="53"/>
  <c r="H1073" i="53" s="1"/>
  <c r="H1096" i="53"/>
  <c r="H1095" i="53" s="1"/>
  <c r="H1107" i="53"/>
  <c r="H1125" i="53"/>
  <c r="H1295" i="53"/>
  <c r="H1294" i="53" s="1"/>
  <c r="J1324" i="53"/>
  <c r="J1323" i="53" s="1"/>
  <c r="P1340" i="53"/>
  <c r="H1345" i="53"/>
  <c r="P1361" i="53"/>
  <c r="H1366" i="53"/>
  <c r="P1382" i="53"/>
  <c r="H1387" i="53"/>
  <c r="P1405" i="53"/>
  <c r="P1404" i="53" s="1"/>
  <c r="H1413" i="53"/>
  <c r="H1412" i="53" s="1"/>
  <c r="J1432" i="53"/>
  <c r="J1431" i="53" s="1"/>
  <c r="P1446" i="53"/>
  <c r="P1445" i="53" s="1"/>
  <c r="J1455" i="53"/>
  <c r="J1454" i="53" s="1"/>
  <c r="K287" i="53"/>
  <c r="K512" i="53"/>
  <c r="K540" i="53"/>
  <c r="K820" i="53"/>
  <c r="K987" i="53"/>
  <c r="Q1005" i="53"/>
  <c r="I1010" i="53"/>
  <c r="Q1016" i="53"/>
  <c r="I1021" i="53"/>
  <c r="Q1026" i="53"/>
  <c r="I1031" i="53"/>
  <c r="Q1041" i="53"/>
  <c r="I1074" i="53"/>
  <c r="I1073" i="53" s="1"/>
  <c r="I1096" i="53"/>
  <c r="I1095" i="53" s="1"/>
  <c r="I1107" i="53"/>
  <c r="I1125" i="53"/>
  <c r="I1295" i="53"/>
  <c r="I1294" i="53" s="1"/>
  <c r="K1324" i="53"/>
  <c r="K1323" i="53" s="1"/>
  <c r="Q1340" i="53"/>
  <c r="I1345" i="53"/>
  <c r="Q1361" i="53"/>
  <c r="I1366" i="53"/>
  <c r="Q1382" i="53"/>
  <c r="I1387" i="53"/>
  <c r="Q1405" i="53"/>
  <c r="Q1404" i="53" s="1"/>
  <c r="I1413" i="53"/>
  <c r="I1412" i="53" s="1"/>
  <c r="K1432" i="53"/>
  <c r="K1431" i="53" s="1"/>
  <c r="Q1446" i="53"/>
  <c r="Q1445" i="53" s="1"/>
  <c r="K1455" i="53"/>
  <c r="K1454" i="53" s="1"/>
  <c r="J8" i="53"/>
  <c r="H17" i="53"/>
  <c r="P70" i="53"/>
  <c r="P69" i="53" s="1"/>
  <c r="J95" i="53"/>
  <c r="H109" i="53"/>
  <c r="J158" i="53"/>
  <c r="J157" i="53" s="1"/>
  <c r="J248" i="53"/>
  <c r="P287" i="53"/>
  <c r="P330" i="53"/>
  <c r="H348" i="53"/>
  <c r="J393" i="53"/>
  <c r="J392" i="53" s="1"/>
  <c r="P462" i="53"/>
  <c r="H468" i="53"/>
  <c r="H505" i="53"/>
  <c r="P512" i="53"/>
  <c r="P521" i="53"/>
  <c r="H526" i="53"/>
  <c r="H535" i="53"/>
  <c r="P540" i="53"/>
  <c r="H878" i="53"/>
  <c r="H912" i="53"/>
  <c r="J1125" i="53"/>
  <c r="J1295" i="53"/>
  <c r="J1294" i="53" s="1"/>
  <c r="J1345" i="53"/>
  <c r="J1366" i="53"/>
  <c r="J1387" i="53"/>
  <c r="H1503" i="53"/>
  <c r="J2312" i="53"/>
  <c r="J2832" i="53"/>
  <c r="J2880" i="53"/>
  <c r="J17" i="53"/>
  <c r="P248" i="53"/>
  <c r="H264" i="53"/>
  <c r="J468" i="53"/>
  <c r="J505" i="53"/>
  <c r="J526" i="53"/>
  <c r="J535" i="53"/>
  <c r="H799" i="53"/>
  <c r="H798" i="53" s="1"/>
  <c r="J878" i="53"/>
  <c r="J890" i="53"/>
  <c r="J912" i="53"/>
  <c r="H1005" i="53"/>
  <c r="H1016" i="53"/>
  <c r="P1021" i="53"/>
  <c r="H1026" i="53"/>
  <c r="P1031" i="53"/>
  <c r="H1041" i="53"/>
  <c r="J1061" i="53"/>
  <c r="P1125" i="53"/>
  <c r="J1318" i="53"/>
  <c r="J1317" i="53" s="1"/>
  <c r="P1345" i="53"/>
  <c r="P1366" i="53"/>
  <c r="P1387" i="53"/>
  <c r="H1405" i="53"/>
  <c r="H1404" i="53" s="1"/>
  <c r="P1413" i="53"/>
  <c r="P1412" i="53" s="1"/>
  <c r="H1571" i="53"/>
  <c r="J1834" i="53"/>
  <c r="H1900" i="53"/>
  <c r="P1940" i="53"/>
  <c r="P1952" i="53"/>
  <c r="H1960" i="53"/>
  <c r="P1967" i="53"/>
  <c r="J1974" i="53"/>
  <c r="J2014" i="53"/>
  <c r="J2013" i="53" s="1"/>
  <c r="J2217" i="53"/>
  <c r="P2507" i="53"/>
  <c r="Q8" i="53"/>
  <c r="K17" i="53"/>
  <c r="Q95" i="53"/>
  <c r="K109" i="53"/>
  <c r="I152" i="53"/>
  <c r="I148" i="53" s="1"/>
  <c r="Q158" i="53"/>
  <c r="Q157" i="53" s="1"/>
  <c r="I214" i="53"/>
  <c r="I213" i="53" s="1"/>
  <c r="I243" i="53"/>
  <c r="Q248" i="53"/>
  <c r="Q259" i="53"/>
  <c r="I264" i="53"/>
  <c r="I277" i="53"/>
  <c r="Q340" i="53"/>
  <c r="K348" i="53"/>
  <c r="K363" i="53"/>
  <c r="Q393" i="53"/>
  <c r="Q392" i="53" s="1"/>
  <c r="I399" i="53"/>
  <c r="I398" i="53" s="1"/>
  <c r="K468" i="53"/>
  <c r="K505" i="53"/>
  <c r="K526" i="53"/>
  <c r="K535" i="53"/>
  <c r="I799" i="53"/>
  <c r="I798" i="53" s="1"/>
  <c r="K878" i="53"/>
  <c r="K890" i="53"/>
  <c r="K912" i="53"/>
  <c r="Q929" i="53"/>
  <c r="I934" i="53"/>
  <c r="I979" i="53"/>
  <c r="I1005" i="53"/>
  <c r="Q1010" i="53"/>
  <c r="I1016" i="53"/>
  <c r="Q1021" i="53"/>
  <c r="I1026" i="53"/>
  <c r="Q1031" i="53"/>
  <c r="I1041" i="53"/>
  <c r="K1061" i="53"/>
  <c r="Q1074" i="53"/>
  <c r="Q1073" i="53" s="1"/>
  <c r="Q1096" i="53"/>
  <c r="Q1095" i="53" s="1"/>
  <c r="Q1107" i="53"/>
  <c r="Q1125" i="53"/>
  <c r="K1140" i="53"/>
  <c r="Q1295" i="53"/>
  <c r="Q1294" i="53" s="1"/>
  <c r="K1318" i="53"/>
  <c r="K1317" i="53" s="1"/>
  <c r="K1330" i="53"/>
  <c r="K1329" i="53" s="1"/>
  <c r="I1340" i="53"/>
  <c r="Q1345" i="53"/>
  <c r="I1361" i="53"/>
  <c r="Q1366" i="53"/>
  <c r="I1382" i="53"/>
  <c r="Q1387" i="53"/>
  <c r="I1405" i="53"/>
  <c r="I1404" i="53" s="1"/>
  <c r="Q1413" i="53"/>
  <c r="Q1412" i="53" s="1"/>
  <c r="I1446" i="53"/>
  <c r="I1445" i="53" s="1"/>
  <c r="I1495" i="53"/>
  <c r="K1503" i="53"/>
  <c r="Q1512" i="53"/>
  <c r="K1532" i="53"/>
  <c r="K1540" i="53"/>
  <c r="I1571" i="53"/>
  <c r="K1602" i="53"/>
  <c r="Q1623" i="53"/>
  <c r="K1631" i="53"/>
  <c r="I1702" i="53"/>
  <c r="I1710" i="53"/>
  <c r="K1754" i="53"/>
  <c r="K1772" i="53"/>
  <c r="I1780" i="53"/>
  <c r="K1834" i="53"/>
  <c r="I1900" i="53"/>
  <c r="Q1940" i="53"/>
  <c r="Q1952" i="53"/>
  <c r="I1960" i="53"/>
  <c r="Q1967" i="53"/>
  <c r="K1974" i="53"/>
  <c r="K2014" i="53"/>
  <c r="K2013" i="53" s="1"/>
  <c r="Q2050" i="53"/>
  <c r="K2104" i="53"/>
  <c r="Q2122" i="53"/>
  <c r="Q2113" i="53" s="1"/>
  <c r="I2129" i="53"/>
  <c r="Q2135" i="53"/>
  <c r="K2147" i="53"/>
  <c r="I2154" i="53"/>
  <c r="K2217" i="53"/>
  <c r="Q2236" i="53"/>
  <c r="K2245" i="53"/>
  <c r="Q2287" i="53"/>
  <c r="Q2303" i="53"/>
  <c r="Q2312" i="53"/>
  <c r="K2322" i="53"/>
  <c r="I2364" i="53"/>
  <c r="Q2373" i="53"/>
  <c r="Q2369" i="53" s="1"/>
  <c r="K2392" i="53"/>
  <c r="K2391" i="53" s="1"/>
  <c r="K2408" i="53"/>
  <c r="I2417" i="53"/>
  <c r="I2462" i="53"/>
  <c r="Q2507" i="53"/>
  <c r="K2516" i="53"/>
  <c r="Q2564" i="53"/>
  <c r="Q2580" i="53"/>
  <c r="K2662" i="53"/>
  <c r="I2669" i="53"/>
  <c r="Q2676" i="53"/>
  <c r="K2683" i="53"/>
  <c r="I2693" i="53"/>
  <c r="Q2770" i="53"/>
  <c r="I2775" i="53"/>
  <c r="Q2832" i="53"/>
  <c r="Q2880" i="53"/>
  <c r="K2900" i="53"/>
  <c r="K2916" i="53"/>
  <c r="I2927" i="53"/>
  <c r="Q2932" i="53"/>
  <c r="Q2944" i="53"/>
  <c r="I2949" i="53"/>
  <c r="K2964" i="53"/>
  <c r="I2974" i="53"/>
  <c r="Q2979" i="53"/>
  <c r="I3061" i="53"/>
  <c r="I3118" i="53"/>
  <c r="Q3126" i="53"/>
  <c r="Q3135" i="53"/>
  <c r="I3167" i="53"/>
  <c r="Q3172" i="53"/>
  <c r="I3185" i="53"/>
  <c r="Q3190" i="53"/>
  <c r="K3201" i="53"/>
  <c r="K3218" i="53"/>
  <c r="I3235" i="53"/>
  <c r="Q3240" i="53"/>
  <c r="Q3316" i="53"/>
  <c r="Q3362" i="53"/>
  <c r="J1495" i="53"/>
  <c r="P1503" i="53"/>
  <c r="P1532" i="53"/>
  <c r="P1540" i="53"/>
  <c r="J1571" i="53"/>
  <c r="H1579" i="53"/>
  <c r="P1602" i="53"/>
  <c r="P1631" i="53"/>
  <c r="J1702" i="53"/>
  <c r="J1710" i="53"/>
  <c r="J1701" i="53" s="1"/>
  <c r="P1754" i="53"/>
  <c r="P1772" i="53"/>
  <c r="J1780" i="53"/>
  <c r="H1813" i="53"/>
  <c r="H1826" i="53"/>
  <c r="P1834" i="53"/>
  <c r="J1900" i="53"/>
  <c r="H1908" i="53"/>
  <c r="J1960" i="53"/>
  <c r="P1974" i="53"/>
  <c r="H2008" i="53"/>
  <c r="P2014" i="53"/>
  <c r="P2013" i="53" s="1"/>
  <c r="H2019" i="53"/>
  <c r="H2042" i="53"/>
  <c r="P2104" i="53"/>
  <c r="J2129" i="53"/>
  <c r="P2147" i="53"/>
  <c r="J2154" i="53"/>
  <c r="H2208" i="53"/>
  <c r="H2207" i="53" s="1"/>
  <c r="P2217" i="53"/>
  <c r="P2245" i="53"/>
  <c r="P2322" i="53"/>
  <c r="J2364" i="53"/>
  <c r="P2392" i="53"/>
  <c r="P2391" i="53" s="1"/>
  <c r="P2408" i="53"/>
  <c r="J2417" i="53"/>
  <c r="J2462" i="53"/>
  <c r="P2516" i="53"/>
  <c r="P2662" i="53"/>
  <c r="J2669" i="53"/>
  <c r="P2683" i="53"/>
  <c r="J2693" i="53"/>
  <c r="H2700" i="53"/>
  <c r="K1702" i="53"/>
  <c r="Q1754" i="53"/>
  <c r="Q1772" i="53"/>
  <c r="K1780" i="53"/>
  <c r="I1813" i="53"/>
  <c r="K1900" i="53"/>
  <c r="I1908" i="53"/>
  <c r="Q1974" i="53"/>
  <c r="I2042" i="53"/>
  <c r="Q2147" i="53"/>
  <c r="K2154" i="53"/>
  <c r="Q2245" i="53"/>
  <c r="Q2322" i="53"/>
  <c r="Q2408" i="53"/>
  <c r="K2417" i="53"/>
  <c r="Q2516" i="53"/>
  <c r="Q2662" i="53"/>
  <c r="K2693" i="53"/>
  <c r="P1495" i="53"/>
  <c r="P1571" i="53"/>
  <c r="J1579" i="53"/>
  <c r="H1623" i="53"/>
  <c r="P1702" i="53"/>
  <c r="P1710" i="53"/>
  <c r="P1780" i="53"/>
  <c r="J1813" i="53"/>
  <c r="P1900" i="53"/>
  <c r="J1908" i="53"/>
  <c r="H1940" i="53"/>
  <c r="H1952" i="53"/>
  <c r="P1960" i="53"/>
  <c r="H1967" i="53"/>
  <c r="J2042" i="53"/>
  <c r="H2050" i="53"/>
  <c r="P2154" i="53"/>
  <c r="H2236" i="53"/>
  <c r="H2303" i="53"/>
  <c r="H2312" i="53"/>
  <c r="P2417" i="53"/>
  <c r="P2462" i="53"/>
  <c r="H2507" i="53"/>
  <c r="H2564" i="53"/>
  <c r="H2580" i="53"/>
  <c r="H2676" i="53"/>
  <c r="P2693" i="53"/>
  <c r="Q1495" i="53"/>
  <c r="I1512" i="53"/>
  <c r="Q1571" i="53"/>
  <c r="K1579" i="53"/>
  <c r="I1623" i="53"/>
  <c r="Q1702" i="53"/>
  <c r="Q1710" i="53"/>
  <c r="Q1780" i="53"/>
  <c r="K1813" i="53"/>
  <c r="K1826" i="53"/>
  <c r="Q1900" i="53"/>
  <c r="K1908" i="53"/>
  <c r="I1940" i="53"/>
  <c r="I1952" i="53"/>
  <c r="Q1960" i="53"/>
  <c r="I1967" i="53"/>
  <c r="I2050" i="53"/>
  <c r="I2135" i="53"/>
  <c r="Q2154" i="53"/>
  <c r="I2312" i="53"/>
  <c r="Q2417" i="53"/>
  <c r="Q2462" i="53"/>
  <c r="I2507" i="53"/>
  <c r="I2564" i="53"/>
  <c r="I2580" i="53"/>
  <c r="Q2669" i="53"/>
  <c r="I2676" i="53"/>
  <c r="Q2693" i="53"/>
  <c r="K2700" i="53"/>
  <c r="P3071" i="53"/>
  <c r="J3126" i="53"/>
  <c r="J3218" i="53"/>
  <c r="H3235" i="53"/>
  <c r="P3240" i="53"/>
  <c r="P3316" i="53"/>
  <c r="P3362" i="53"/>
  <c r="P3391" i="53"/>
  <c r="P3411" i="53"/>
  <c r="J3418" i="53"/>
  <c r="H3433" i="53"/>
  <c r="J3456" i="53"/>
  <c r="J3478" i="53"/>
  <c r="H3485" i="53"/>
  <c r="J3518" i="53"/>
  <c r="P3540" i="53"/>
  <c r="J3547" i="53"/>
  <c r="J3557" i="53"/>
  <c r="J3577" i="53"/>
  <c r="J3595" i="53"/>
  <c r="H3729" i="53"/>
  <c r="J3777" i="53"/>
  <c r="P3835" i="53"/>
  <c r="J3851" i="53"/>
  <c r="H3868" i="53"/>
  <c r="H3887" i="53"/>
  <c r="P3980" i="53"/>
  <c r="J3988" i="53"/>
  <c r="J4051" i="53"/>
  <c r="P4059" i="53"/>
  <c r="P4244" i="53"/>
  <c r="P4282" i="53"/>
  <c r="P4305" i="53"/>
  <c r="P4345" i="53"/>
  <c r="H4350" i="53"/>
  <c r="J4359" i="53"/>
  <c r="H4380" i="53"/>
  <c r="P4385" i="53"/>
  <c r="J4394" i="53"/>
  <c r="H4483" i="53"/>
  <c r="P4533" i="53"/>
  <c r="P4561" i="53"/>
  <c r="H4566" i="53"/>
  <c r="P4572" i="53"/>
  <c r="H4577" i="53"/>
  <c r="H4589" i="53"/>
  <c r="P4594" i="53"/>
  <c r="P4606" i="53"/>
  <c r="H4611" i="53"/>
  <c r="H4624" i="53"/>
  <c r="P4629" i="53"/>
  <c r="J4640" i="53"/>
  <c r="P4656" i="53"/>
  <c r="H4661" i="53"/>
  <c r="P4751" i="53"/>
  <c r="H4786" i="53"/>
  <c r="P4845" i="53"/>
  <c r="P4857" i="53"/>
  <c r="P4869" i="53"/>
  <c r="P4911" i="53"/>
  <c r="H4930" i="53"/>
  <c r="H4986" i="53"/>
  <c r="H4978" i="53" s="1"/>
  <c r="Q3391" i="53"/>
  <c r="Q3411" i="53"/>
  <c r="K3418" i="53"/>
  <c r="I3433" i="53"/>
  <c r="K3456" i="53"/>
  <c r="K3478" i="53"/>
  <c r="I3485" i="53"/>
  <c r="K3518" i="53"/>
  <c r="Q3540" i="53"/>
  <c r="K3547" i="53"/>
  <c r="K3557" i="53"/>
  <c r="K3577" i="53"/>
  <c r="K3595" i="53"/>
  <c r="I3729" i="53"/>
  <c r="K3777" i="53"/>
  <c r="Q3835" i="53"/>
  <c r="K3851" i="53"/>
  <c r="I3868" i="53"/>
  <c r="I3887" i="53"/>
  <c r="Q3980" i="53"/>
  <c r="K3988" i="53"/>
  <c r="K4051" i="53"/>
  <c r="K4050" i="53" s="1"/>
  <c r="Q4059" i="53"/>
  <c r="J2775" i="53"/>
  <c r="H2822" i="53"/>
  <c r="H2865" i="53"/>
  <c r="P2900" i="53"/>
  <c r="P2916" i="53"/>
  <c r="J2927" i="53"/>
  <c r="J2949" i="53"/>
  <c r="H2959" i="53"/>
  <c r="P2964" i="53"/>
  <c r="J2974" i="53"/>
  <c r="J3061" i="53"/>
  <c r="H3071" i="53"/>
  <c r="J3118" i="53"/>
  <c r="H3155" i="53"/>
  <c r="J3167" i="53"/>
  <c r="J3185" i="53"/>
  <c r="P3201" i="53"/>
  <c r="H3206" i="53"/>
  <c r="P3218" i="53"/>
  <c r="H3223" i="53"/>
  <c r="J3235" i="53"/>
  <c r="H3306" i="53"/>
  <c r="P3418" i="53"/>
  <c r="J3433" i="53"/>
  <c r="H3440" i="53"/>
  <c r="P3456" i="53"/>
  <c r="P3478" i="53"/>
  <c r="J3485" i="53"/>
  <c r="H3508" i="53"/>
  <c r="P3518" i="53"/>
  <c r="P3547" i="53"/>
  <c r="P3557" i="53"/>
  <c r="H3564" i="53"/>
  <c r="P3577" i="53"/>
  <c r="H3582" i="53"/>
  <c r="P3595" i="53"/>
  <c r="J3729" i="53"/>
  <c r="H3738" i="53"/>
  <c r="P3777" i="53"/>
  <c r="H3805" i="53"/>
  <c r="H3789" i="53" s="1"/>
  <c r="P3851" i="53"/>
  <c r="J3868" i="53"/>
  <c r="H3875" i="53"/>
  <c r="J3887" i="53"/>
  <c r="H3894" i="53"/>
  <c r="P3988" i="53"/>
  <c r="H4037" i="53"/>
  <c r="H4027" i="53" s="1"/>
  <c r="P4051" i="53"/>
  <c r="K2775" i="53"/>
  <c r="K2769" i="53" s="1"/>
  <c r="I2822" i="53"/>
  <c r="I2865" i="53"/>
  <c r="Q2900" i="53"/>
  <c r="Q2916" i="53"/>
  <c r="K2927" i="53"/>
  <c r="K2949" i="53"/>
  <c r="I2959" i="53"/>
  <c r="Q2964" i="53"/>
  <c r="K2974" i="53"/>
  <c r="K3061" i="53"/>
  <c r="I3071" i="53"/>
  <c r="K3118" i="53"/>
  <c r="I3155" i="53"/>
  <c r="K3167" i="53"/>
  <c r="K3185" i="53"/>
  <c r="Q3201" i="53"/>
  <c r="I3206" i="53"/>
  <c r="Q3218" i="53"/>
  <c r="I3223" i="53"/>
  <c r="K3235" i="53"/>
  <c r="I3306" i="53"/>
  <c r="I3302" i="53" s="1"/>
  <c r="Q3418" i="53"/>
  <c r="K3433" i="53"/>
  <c r="I3440" i="53"/>
  <c r="Q3456" i="53"/>
  <c r="Q3478" i="53"/>
  <c r="K3485" i="53"/>
  <c r="I3508" i="53"/>
  <c r="Q3518" i="53"/>
  <c r="Q3547" i="53"/>
  <c r="Q3557" i="53"/>
  <c r="I3564" i="53"/>
  <c r="Q3577" i="53"/>
  <c r="I3582" i="53"/>
  <c r="Q3595" i="53"/>
  <c r="K3729" i="53"/>
  <c r="I3738" i="53"/>
  <c r="Q3777" i="53"/>
  <c r="I3782" i="53"/>
  <c r="I3805" i="53"/>
  <c r="I3789" i="53" s="1"/>
  <c r="Q3851" i="53"/>
  <c r="K3868" i="53"/>
  <c r="I3875" i="53"/>
  <c r="K3887" i="53"/>
  <c r="I3894" i="53"/>
  <c r="Q3988" i="53"/>
  <c r="I4037" i="53"/>
  <c r="I4027" i="53" s="1"/>
  <c r="Q4051" i="53"/>
  <c r="I4236" i="53"/>
  <c r="P2775" i="53"/>
  <c r="J2822" i="53"/>
  <c r="H2832" i="53"/>
  <c r="H2880" i="53"/>
  <c r="P3061" i="53"/>
  <c r="J3071" i="53"/>
  <c r="H3126" i="53"/>
  <c r="H3190" i="53"/>
  <c r="J3206" i="53"/>
  <c r="J3223" i="53"/>
  <c r="H3240" i="53"/>
  <c r="J3306" i="53"/>
  <c r="J3302" i="53" s="1"/>
  <c r="H3316" i="53"/>
  <c r="H3391" i="53"/>
  <c r="H3411" i="53"/>
  <c r="P3433" i="53"/>
  <c r="J3440" i="53"/>
  <c r="P3485" i="53"/>
  <c r="J3508" i="53"/>
  <c r="H3540" i="53"/>
  <c r="H3528" i="53" s="1"/>
  <c r="J3564" i="53"/>
  <c r="J3582" i="53"/>
  <c r="P3729" i="53"/>
  <c r="J3738" i="53"/>
  <c r="J3805" i="53"/>
  <c r="J3789" i="53" s="1"/>
  <c r="H3835" i="53"/>
  <c r="P3868" i="53"/>
  <c r="J3875" i="53"/>
  <c r="P3887" i="53"/>
  <c r="J3894" i="53"/>
  <c r="H3980" i="53"/>
  <c r="H3979" i="53" s="1"/>
  <c r="H3978" i="53" s="1"/>
  <c r="J4037" i="53"/>
  <c r="J4027" i="53" s="1"/>
  <c r="Q2775" i="53"/>
  <c r="K2822" i="53"/>
  <c r="I2832" i="53"/>
  <c r="I2880" i="53"/>
  <c r="Q3061" i="53"/>
  <c r="K3071" i="53"/>
  <c r="I3126" i="53"/>
  <c r="I3190" i="53"/>
  <c r="K3206" i="53"/>
  <c r="K3223" i="53"/>
  <c r="I3240" i="53"/>
  <c r="K3306" i="53"/>
  <c r="K3302" i="53" s="1"/>
  <c r="I3391" i="53"/>
  <c r="I3411" i="53"/>
  <c r="Q3433" i="53"/>
  <c r="K3440" i="53"/>
  <c r="Q3485" i="53"/>
  <c r="K3508" i="53"/>
  <c r="I3540" i="53"/>
  <c r="K3564" i="53"/>
  <c r="K3582" i="53"/>
  <c r="Q3729" i="53"/>
  <c r="K3738" i="53"/>
  <c r="K3805" i="53"/>
  <c r="K3789" i="53" s="1"/>
  <c r="I3835" i="53"/>
  <c r="Q3868" i="53"/>
  <c r="K3875" i="53"/>
  <c r="Q3887" i="53"/>
  <c r="K3894" i="53"/>
  <c r="I3980" i="53"/>
  <c r="I3979" i="53" s="1"/>
  <c r="K4037" i="53"/>
  <c r="K4027" i="53" s="1"/>
  <c r="Q4244" i="53"/>
  <c r="Q4282" i="53"/>
  <c r="Q4305" i="53"/>
  <c r="Q4345" i="53"/>
  <c r="I4350" i="53"/>
  <c r="K4359" i="53"/>
  <c r="I4380" i="53"/>
  <c r="Q4385" i="53"/>
  <c r="K4394" i="53"/>
  <c r="I4483" i="53"/>
  <c r="Q4533" i="53"/>
  <c r="Q4561" i="53"/>
  <c r="Q4560" i="53" s="1"/>
  <c r="I4566" i="53"/>
  <c r="Q4572" i="53"/>
  <c r="I4577" i="53"/>
  <c r="I4589" i="53"/>
  <c r="Q4594" i="53"/>
  <c r="Q4606" i="53"/>
  <c r="I4611" i="53"/>
  <c r="I4624" i="53"/>
  <c r="Q4629" i="53"/>
  <c r="K4640" i="53"/>
  <c r="Q4656" i="53"/>
  <c r="I4661" i="53"/>
  <c r="Q4751" i="53"/>
  <c r="I4786" i="53"/>
  <c r="Q4845" i="53"/>
  <c r="Q4857" i="53"/>
  <c r="Q4869" i="53"/>
  <c r="Q4911" i="53"/>
  <c r="I4930" i="53"/>
  <c r="I4986" i="53"/>
  <c r="I4978" i="53" s="1"/>
  <c r="H4236" i="53"/>
  <c r="H4274" i="53"/>
  <c r="J4350" i="53"/>
  <c r="P4359" i="53"/>
  <c r="H4364" i="53"/>
  <c r="J4380" i="53"/>
  <c r="P4394" i="53"/>
  <c r="H4399" i="53"/>
  <c r="H4469" i="53"/>
  <c r="J4483" i="53"/>
  <c r="H4491" i="53"/>
  <c r="J4566" i="53"/>
  <c r="J4577" i="53"/>
  <c r="J4589" i="53"/>
  <c r="J4611" i="53"/>
  <c r="J4624" i="53"/>
  <c r="P4640" i="53"/>
  <c r="H4645" i="53"/>
  <c r="J4661" i="53"/>
  <c r="H4731" i="53"/>
  <c r="H4743" i="53"/>
  <c r="J4786" i="53"/>
  <c r="H4820" i="53"/>
  <c r="H4819" i="53" s="1"/>
  <c r="H4920" i="53"/>
  <c r="J4930" i="53"/>
  <c r="H4939" i="53"/>
  <c r="J4986" i="53"/>
  <c r="J4978" i="53" s="1"/>
  <c r="I4274" i="53"/>
  <c r="I4469" i="53"/>
  <c r="K4483" i="53"/>
  <c r="I4491" i="53"/>
  <c r="K4577" i="53"/>
  <c r="K4611" i="53"/>
  <c r="I4731" i="53"/>
  <c r="I4743" i="53"/>
  <c r="I4920" i="53"/>
  <c r="K4930" i="53"/>
  <c r="I4939" i="53"/>
  <c r="K4986" i="53"/>
  <c r="K4978" i="53" s="1"/>
  <c r="J4236" i="53"/>
  <c r="H4244" i="53"/>
  <c r="J4274" i="53"/>
  <c r="H4282" i="53"/>
  <c r="J4469" i="53"/>
  <c r="P4483" i="53"/>
  <c r="J4491" i="53"/>
  <c r="H4533" i="53"/>
  <c r="P4577" i="53"/>
  <c r="H4594" i="53"/>
  <c r="P4611" i="53"/>
  <c r="J4731" i="53"/>
  <c r="J4743" i="53"/>
  <c r="H4751" i="53"/>
  <c r="H4911" i="53"/>
  <c r="J4920" i="53"/>
  <c r="P4930" i="53"/>
  <c r="J4939" i="53"/>
  <c r="P4986" i="53"/>
  <c r="P4978" i="53" s="1"/>
  <c r="K4236" i="53"/>
  <c r="I4244" i="53"/>
  <c r="K4274" i="53"/>
  <c r="I4282" i="53"/>
  <c r="I4305" i="53"/>
  <c r="I4345" i="53"/>
  <c r="Q4350" i="53"/>
  <c r="K4364" i="53"/>
  <c r="Q4380" i="53"/>
  <c r="I4385" i="53"/>
  <c r="K4399" i="53"/>
  <c r="K4469" i="53"/>
  <c r="K4491" i="53"/>
  <c r="I4751" i="53"/>
  <c r="I4845" i="53"/>
  <c r="I4869" i="53"/>
  <c r="I4911" i="53"/>
  <c r="K4920" i="53"/>
  <c r="Q4930" i="53"/>
  <c r="K4939" i="53"/>
  <c r="Q4986" i="53"/>
  <c r="Q4978" i="53" s="1"/>
  <c r="Q3455" i="53" l="1"/>
  <c r="P3455" i="53"/>
  <c r="K3455" i="53"/>
  <c r="J3455" i="53"/>
  <c r="I3455" i="53"/>
  <c r="H3455" i="53"/>
  <c r="H3302" i="53"/>
  <c r="Q3302" i="53"/>
  <c r="P3302" i="53"/>
  <c r="Q1753" i="53"/>
  <c r="P1753" i="53"/>
  <c r="K1753" i="53"/>
  <c r="J1753" i="53"/>
  <c r="I1753" i="53"/>
  <c r="H1753" i="53"/>
  <c r="Q998" i="53"/>
  <c r="I998" i="53"/>
  <c r="H998" i="53"/>
  <c r="K998" i="53"/>
  <c r="P998" i="53"/>
  <c r="J998" i="53"/>
  <c r="Q1106" i="53"/>
  <c r="I1106" i="53"/>
  <c r="H1106" i="53"/>
  <c r="K1106" i="53"/>
  <c r="P1106" i="53"/>
  <c r="J1106" i="53"/>
  <c r="I4730" i="53"/>
  <c r="K4730" i="53"/>
  <c r="J4837" i="53"/>
  <c r="Q3979" i="53"/>
  <c r="J3979" i="53"/>
  <c r="K3979" i="53"/>
  <c r="K3978" i="53" s="1"/>
  <c r="J4730" i="53"/>
  <c r="J4729" i="53" s="1"/>
  <c r="P3979" i="53"/>
  <c r="P1701" i="53"/>
  <c r="H4730" i="53"/>
  <c r="P4730" i="53"/>
  <c r="Q4730" i="53"/>
  <c r="H1701" i="53"/>
  <c r="I1701" i="53"/>
  <c r="K1701" i="53"/>
  <c r="Q1701" i="53"/>
  <c r="K4837" i="53"/>
  <c r="K4560" i="53"/>
  <c r="J4050" i="53"/>
  <c r="J4560" i="53"/>
  <c r="U48" i="53"/>
  <c r="U47" i="53" s="1"/>
  <c r="U40" i="53"/>
  <c r="U38" i="53"/>
  <c r="S17" i="53"/>
  <c r="S7" i="53" s="1"/>
  <c r="S6" i="53" s="1"/>
  <c r="S4" i="53" s="1"/>
  <c r="S2" i="53" s="1"/>
  <c r="U20" i="53"/>
  <c r="U18" i="53" s="1"/>
  <c r="T18" i="53"/>
  <c r="T17" i="53" s="1"/>
  <c r="T7" i="53" s="1"/>
  <c r="T6" i="53" s="1"/>
  <c r="T4" i="53" s="1"/>
  <c r="M17" i="53"/>
  <c r="M7" i="53" s="1"/>
  <c r="M6" i="53" s="1"/>
  <c r="M4" i="53" s="1"/>
  <c r="M2" i="53" s="1"/>
  <c r="H1037" i="53"/>
  <c r="I3528" i="53"/>
  <c r="O39" i="53"/>
  <c r="O38" i="53" s="1"/>
  <c r="N38" i="53"/>
  <c r="P975" i="53"/>
  <c r="N40" i="53"/>
  <c r="O41" i="53"/>
  <c r="O40" i="53" s="1"/>
  <c r="N18" i="53"/>
  <c r="O20" i="53"/>
  <c r="O18" i="53" s="1"/>
  <c r="N48" i="53"/>
  <c r="N47" i="53" s="1"/>
  <c r="O49" i="53"/>
  <c r="O48" i="53" s="1"/>
  <c r="O47" i="53" s="1"/>
  <c r="Q3528" i="53"/>
  <c r="P3528" i="53"/>
  <c r="K3528" i="53"/>
  <c r="J3528" i="53"/>
  <c r="W39" i="53"/>
  <c r="W38" i="53" s="1"/>
  <c r="V38" i="53"/>
  <c r="W41" i="53"/>
  <c r="W40" i="53" s="1"/>
  <c r="V40" i="53"/>
  <c r="W49" i="53"/>
  <c r="W48" i="53" s="1"/>
  <c r="W47" i="53" s="1"/>
  <c r="V48" i="53"/>
  <c r="V47" i="53" s="1"/>
  <c r="K4235" i="53"/>
  <c r="J4235" i="53"/>
  <c r="H4235" i="53"/>
  <c r="I4235" i="53"/>
  <c r="Q4235" i="53"/>
  <c r="P4235" i="53"/>
  <c r="I975" i="53"/>
  <c r="P2553" i="53"/>
  <c r="J2553" i="53"/>
  <c r="I2553" i="53"/>
  <c r="H2553" i="53"/>
  <c r="Q2553" i="53"/>
  <c r="K2553" i="53"/>
  <c r="Q1037" i="53"/>
  <c r="K1037" i="53"/>
  <c r="J2769" i="53"/>
  <c r="I1037" i="53"/>
  <c r="J975" i="53"/>
  <c r="J1037" i="53"/>
  <c r="P1037" i="53"/>
  <c r="H975" i="53"/>
  <c r="Q975" i="53"/>
  <c r="K975" i="53"/>
  <c r="I433" i="53"/>
  <c r="I511" i="53"/>
  <c r="P4560" i="53"/>
  <c r="Q4050" i="53"/>
  <c r="I4338" i="53"/>
  <c r="J4338" i="53"/>
  <c r="I4560" i="53"/>
  <c r="I3834" i="53"/>
  <c r="H4560" i="53"/>
  <c r="K4338" i="53"/>
  <c r="Q4338" i="53"/>
  <c r="P4338" i="53"/>
  <c r="H4338" i="53"/>
  <c r="P4050" i="53"/>
  <c r="H3834" i="53"/>
  <c r="I4050" i="53"/>
  <c r="I3978" i="53" s="1"/>
  <c r="Q3834" i="53"/>
  <c r="K3834" i="53"/>
  <c r="J3834" i="53"/>
  <c r="P3834" i="53"/>
  <c r="J3358" i="53"/>
  <c r="K3507" i="53"/>
  <c r="J3507" i="53"/>
  <c r="I3507" i="53"/>
  <c r="Q3507" i="53"/>
  <c r="H3507" i="53"/>
  <c r="P3507" i="53"/>
  <c r="I3410" i="53"/>
  <c r="H3410" i="53"/>
  <c r="Q3410" i="53"/>
  <c r="J3410" i="53"/>
  <c r="P3410" i="53"/>
  <c r="K3410" i="53"/>
  <c r="P3358" i="53"/>
  <c r="I3358" i="53"/>
  <c r="Q3358" i="53"/>
  <c r="H3358" i="53"/>
  <c r="P2958" i="53"/>
  <c r="H3147" i="53"/>
  <c r="Q3217" i="53"/>
  <c r="P3217" i="53"/>
  <c r="H3217" i="53"/>
  <c r="I3217" i="53"/>
  <c r="J3217" i="53"/>
  <c r="K3217" i="53"/>
  <c r="J3184" i="53"/>
  <c r="Q3184" i="53"/>
  <c r="P3184" i="53"/>
  <c r="H3184" i="53"/>
  <c r="K3184" i="53"/>
  <c r="I3184" i="53"/>
  <c r="I3147" i="53"/>
  <c r="Q3147" i="53"/>
  <c r="J3147" i="53"/>
  <c r="K3147" i="53"/>
  <c r="P3147" i="53"/>
  <c r="Q2958" i="53"/>
  <c r="I2958" i="53"/>
  <c r="H2958" i="53"/>
  <c r="K2958" i="53"/>
  <c r="J2958" i="53"/>
  <c r="K2821" i="53"/>
  <c r="J2821" i="53"/>
  <c r="Q2821" i="53"/>
  <c r="P2821" i="53"/>
  <c r="I2821" i="53"/>
  <c r="H2821" i="53"/>
  <c r="Q2216" i="53"/>
  <c r="Q2215" i="53" s="1"/>
  <c r="H2216" i="53"/>
  <c r="H2215" i="53" s="1"/>
  <c r="P2216" i="53"/>
  <c r="P2215" i="53" s="1"/>
  <c r="K2216" i="53"/>
  <c r="K2215" i="53" s="1"/>
  <c r="J2216" i="53"/>
  <c r="J2215" i="53" s="1"/>
  <c r="I2216" i="53"/>
  <c r="I2215" i="53" s="1"/>
  <c r="P1467" i="53"/>
  <c r="J1467" i="53"/>
  <c r="I1467" i="53"/>
  <c r="K1467" i="53"/>
  <c r="H1467" i="53"/>
  <c r="Q1467" i="53"/>
  <c r="H82" i="53"/>
  <c r="Q4373" i="53"/>
  <c r="I819" i="53"/>
  <c r="H3057" i="53"/>
  <c r="Q928" i="53"/>
  <c r="I2895" i="53"/>
  <c r="H928" i="53"/>
  <c r="H101" i="53"/>
  <c r="K928" i="53"/>
  <c r="I928" i="53"/>
  <c r="P928" i="53"/>
  <c r="J928" i="53"/>
  <c r="P101" i="53"/>
  <c r="K819" i="53"/>
  <c r="J2895" i="53"/>
  <c r="J276" i="53"/>
  <c r="P276" i="53"/>
  <c r="I276" i="53"/>
  <c r="I275" i="53" s="1"/>
  <c r="Q276" i="53"/>
  <c r="K276" i="53"/>
  <c r="H3111" i="53"/>
  <c r="H276" i="53"/>
  <c r="J242" i="53"/>
  <c r="J172" i="53" s="1"/>
  <c r="P2769" i="53"/>
  <c r="J82" i="53"/>
  <c r="Q82" i="53"/>
  <c r="K82" i="53"/>
  <c r="P82" i="53"/>
  <c r="I82" i="53"/>
  <c r="Q3057" i="53"/>
  <c r="J101" i="53"/>
  <c r="H2769" i="53"/>
  <c r="J2128" i="53"/>
  <c r="P819" i="53"/>
  <c r="Q7" i="53"/>
  <c r="J819" i="53"/>
  <c r="H2128" i="53"/>
  <c r="J3725" i="53"/>
  <c r="J2926" i="53"/>
  <c r="I3111" i="53"/>
  <c r="K511" i="53"/>
  <c r="J4571" i="53"/>
  <c r="Q3725" i="53"/>
  <c r="Q2497" i="53"/>
  <c r="P2661" i="53"/>
  <c r="Q4571" i="53"/>
  <c r="I1570" i="53"/>
  <c r="Q4837" i="53"/>
  <c r="I2926" i="53"/>
  <c r="K2407" i="53"/>
  <c r="K2406" i="53" s="1"/>
  <c r="P872" i="53"/>
  <c r="H2926" i="53"/>
  <c r="J2041" i="53"/>
  <c r="J4373" i="53"/>
  <c r="J3111" i="53"/>
  <c r="I1966" i="53"/>
  <c r="I1965" i="53" s="1"/>
  <c r="J511" i="53"/>
  <c r="H2895" i="53"/>
  <c r="I4837" i="53"/>
  <c r="P2895" i="53"/>
  <c r="H3725" i="53"/>
  <c r="I101" i="53"/>
  <c r="K2895" i="53"/>
  <c r="K4623" i="53"/>
  <c r="Q3111" i="53"/>
  <c r="K4373" i="53"/>
  <c r="K3111" i="53"/>
  <c r="H1966" i="53"/>
  <c r="H1965" i="53" s="1"/>
  <c r="K3725" i="53"/>
  <c r="I3725" i="53"/>
  <c r="K1570" i="53"/>
  <c r="H2302" i="53"/>
  <c r="H2301" i="53" s="1"/>
  <c r="P2146" i="53"/>
  <c r="P2145" i="53" s="1"/>
  <c r="H1570" i="53"/>
  <c r="J7" i="53"/>
  <c r="H7" i="53"/>
  <c r="P3725" i="53"/>
  <c r="Q2895" i="53"/>
  <c r="Q2926" i="53"/>
  <c r="P3111" i="53"/>
  <c r="Q2041" i="53"/>
  <c r="H2146" i="53"/>
  <c r="H2145" i="53" s="1"/>
  <c r="Q819" i="53"/>
  <c r="K7" i="53"/>
  <c r="I2302" i="53"/>
  <c r="I2301" i="53" s="1"/>
  <c r="I7" i="53"/>
  <c r="J1570" i="53"/>
  <c r="I242" i="53"/>
  <c r="I172" i="53" s="1"/>
  <c r="P7" i="53"/>
  <c r="H4910" i="53"/>
  <c r="H4909" i="53" s="1"/>
  <c r="K3563" i="53"/>
  <c r="P3057" i="53"/>
  <c r="I3563" i="53"/>
  <c r="P4910" i="53"/>
  <c r="P4909" i="53" s="1"/>
  <c r="H2041" i="53"/>
  <c r="H2497" i="53"/>
  <c r="K4571" i="53"/>
  <c r="P3563" i="53"/>
  <c r="H4837" i="53"/>
  <c r="P1570" i="53"/>
  <c r="Q872" i="53"/>
  <c r="K2041" i="53"/>
  <c r="K2497" i="53"/>
  <c r="K1339" i="53"/>
  <c r="K1232" i="53" s="1"/>
  <c r="J1403" i="53"/>
  <c r="J3563" i="53"/>
  <c r="H3563" i="53"/>
  <c r="I3867" i="53"/>
  <c r="I3057" i="53"/>
  <c r="Q1339" i="53"/>
  <c r="Q1232" i="53" s="1"/>
  <c r="P4623" i="53"/>
  <c r="P2302" i="53"/>
  <c r="P2301" i="53" s="1"/>
  <c r="Q511" i="53"/>
  <c r="P511" i="53"/>
  <c r="H1403" i="53"/>
  <c r="I4910" i="53"/>
  <c r="I4909" i="53" s="1"/>
  <c r="I4623" i="53"/>
  <c r="K2926" i="53"/>
  <c r="P4837" i="53"/>
  <c r="P4571" i="53"/>
  <c r="Q2146" i="53"/>
  <c r="Q2145" i="53" s="1"/>
  <c r="P2407" i="53"/>
  <c r="P2406" i="53" s="1"/>
  <c r="K2661" i="53"/>
  <c r="H2661" i="53"/>
  <c r="H2407" i="53"/>
  <c r="H2406" i="53" s="1"/>
  <c r="P2041" i="53"/>
  <c r="P2128" i="53"/>
  <c r="H1339" i="53"/>
  <c r="H1232" i="53" s="1"/>
  <c r="K433" i="53"/>
  <c r="I872" i="53"/>
  <c r="J1339" i="53"/>
  <c r="J1232" i="53" s="1"/>
  <c r="J2661" i="53"/>
  <c r="K4468" i="53"/>
  <c r="K4467" i="53" s="1"/>
  <c r="J4468" i="53"/>
  <c r="I4468" i="53"/>
  <c r="K3867" i="53"/>
  <c r="I2041" i="53"/>
  <c r="I2497" i="53"/>
  <c r="I1339" i="53"/>
  <c r="I1232" i="53" s="1"/>
  <c r="Q1403" i="53"/>
  <c r="P1339" i="53"/>
  <c r="P1232" i="53" s="1"/>
  <c r="I4571" i="53"/>
  <c r="I2769" i="53"/>
  <c r="J2407" i="53"/>
  <c r="J2406" i="53" s="1"/>
  <c r="K2302" i="53"/>
  <c r="K2301" i="53" s="1"/>
  <c r="I2146" i="53"/>
  <c r="I2145" i="53" s="1"/>
  <c r="P2497" i="53"/>
  <c r="Q101" i="53"/>
  <c r="Q242" i="53"/>
  <c r="Q172" i="53" s="1"/>
  <c r="K242" i="53"/>
  <c r="K172" i="53" s="1"/>
  <c r="P433" i="53"/>
  <c r="J4623" i="53"/>
  <c r="H4468" i="53"/>
  <c r="I4373" i="53"/>
  <c r="K3057" i="53"/>
  <c r="H4623" i="53"/>
  <c r="H3867" i="53"/>
  <c r="K2146" i="53"/>
  <c r="K2145" i="53" s="1"/>
  <c r="Q1966" i="53"/>
  <c r="Q1965" i="53" s="1"/>
  <c r="P1966" i="53"/>
  <c r="P1965" i="53" s="1"/>
  <c r="H511" i="53"/>
  <c r="J433" i="53"/>
  <c r="H433" i="53"/>
  <c r="P242" i="53"/>
  <c r="P172" i="53" s="1"/>
  <c r="Q4468" i="53"/>
  <c r="H4571" i="53"/>
  <c r="P4373" i="53"/>
  <c r="P2926" i="53"/>
  <c r="J2302" i="53"/>
  <c r="J2301" i="53" s="1"/>
  <c r="J1966" i="53"/>
  <c r="J1965" i="53" s="1"/>
  <c r="K872" i="53"/>
  <c r="K1403" i="53"/>
  <c r="H872" i="53"/>
  <c r="H242" i="53"/>
  <c r="H172" i="53" s="1"/>
  <c r="Q4910" i="53"/>
  <c r="Q4909" i="53" s="1"/>
  <c r="Q3867" i="53"/>
  <c r="J3867" i="53"/>
  <c r="Q2407" i="53"/>
  <c r="Q2406" i="53" s="1"/>
  <c r="I1403" i="53"/>
  <c r="Q433" i="53"/>
  <c r="P1403" i="53"/>
  <c r="K4910" i="53"/>
  <c r="K4909" i="53" s="1"/>
  <c r="Q3563" i="53"/>
  <c r="Q4623" i="53"/>
  <c r="K1966" i="53"/>
  <c r="K1965" i="53" s="1"/>
  <c r="Q1570" i="53"/>
  <c r="Q2128" i="53"/>
  <c r="P3867" i="53"/>
  <c r="J3057" i="53"/>
  <c r="H4373" i="53"/>
  <c r="Q2661" i="53"/>
  <c r="J2497" i="53"/>
  <c r="Q2769" i="53"/>
  <c r="Q2302" i="53"/>
  <c r="Q2301" i="53" s="1"/>
  <c r="I2128" i="53"/>
  <c r="J872" i="53"/>
  <c r="J4910" i="53"/>
  <c r="J4909" i="53" s="1"/>
  <c r="P4468" i="53"/>
  <c r="P4467" i="53" s="1"/>
  <c r="J2146" i="53"/>
  <c r="J2145" i="53" s="1"/>
  <c r="I2661" i="53"/>
  <c r="I2407" i="53"/>
  <c r="I2406" i="53" s="1"/>
  <c r="K101" i="53"/>
  <c r="K2128" i="53"/>
  <c r="Q4467" i="53" l="1"/>
  <c r="H4467" i="53"/>
  <c r="I4467" i="53"/>
  <c r="J4467" i="53"/>
  <c r="K940" i="53"/>
  <c r="Q940" i="53"/>
  <c r="J940" i="53"/>
  <c r="I940" i="53"/>
  <c r="P940" i="53"/>
  <c r="H940" i="53"/>
  <c r="P4234" i="53"/>
  <c r="Q4234" i="53"/>
  <c r="I4234" i="53"/>
  <c r="H4234" i="53"/>
  <c r="J4234" i="53"/>
  <c r="K4234" i="53"/>
  <c r="Q4729" i="53"/>
  <c r="P4729" i="53"/>
  <c r="H4729" i="53"/>
  <c r="K4729" i="53"/>
  <c r="I4729" i="53"/>
  <c r="Q3301" i="53"/>
  <c r="I3301" i="53"/>
  <c r="H3301" i="53"/>
  <c r="P3301" i="53"/>
  <c r="J3301" i="53"/>
  <c r="K3301" i="53"/>
  <c r="P3978" i="53"/>
  <c r="J3978" i="53"/>
  <c r="Q3978" i="53"/>
  <c r="P275" i="53"/>
  <c r="J275" i="53"/>
  <c r="H275" i="53"/>
  <c r="K275" i="53"/>
  <c r="Q275" i="53"/>
  <c r="T2" i="53"/>
  <c r="Y49" i="53"/>
  <c r="Y48" i="53" s="1"/>
  <c r="Y47" i="53" s="1"/>
  <c r="X48" i="53"/>
  <c r="X47" i="53" s="1"/>
  <c r="Y39" i="53"/>
  <c r="Y38" i="53" s="1"/>
  <c r="X38" i="53"/>
  <c r="Y41" i="53"/>
  <c r="Y40" i="53" s="1"/>
  <c r="X40" i="53"/>
  <c r="U17" i="53"/>
  <c r="U7" i="53" s="1"/>
  <c r="U6" i="53" s="1"/>
  <c r="J2496" i="53"/>
  <c r="N17" i="53"/>
  <c r="N7" i="53" s="1"/>
  <c r="N6" i="53" s="1"/>
  <c r="N4" i="53" s="1"/>
  <c r="O17" i="53"/>
  <c r="O7" i="53" s="1"/>
  <c r="O6" i="53" s="1"/>
  <c r="P2496" i="53"/>
  <c r="P3056" i="53"/>
  <c r="P939" i="53"/>
  <c r="P3724" i="53"/>
  <c r="I3724" i="53"/>
  <c r="K3724" i="53"/>
  <c r="H3724" i="53"/>
  <c r="Q3724" i="53"/>
  <c r="J3724" i="53"/>
  <c r="V17" i="53"/>
  <c r="V7" i="53" s="1"/>
  <c r="V6" i="53" s="1"/>
  <c r="V4" i="53" s="1"/>
  <c r="V2" i="53" s="1"/>
  <c r="W17" i="53"/>
  <c r="W7" i="53" s="1"/>
  <c r="W6" i="53" s="1"/>
  <c r="W4" i="53" s="1"/>
  <c r="W2" i="53" s="1"/>
  <c r="H2820" i="53"/>
  <c r="I2820" i="53"/>
  <c r="P2820" i="53"/>
  <c r="Q2820" i="53"/>
  <c r="J2820" i="53"/>
  <c r="K2820" i="53"/>
  <c r="I2496" i="53"/>
  <c r="K2496" i="53"/>
  <c r="H2496" i="53"/>
  <c r="Q2496" i="53"/>
  <c r="Q3056" i="53"/>
  <c r="K939" i="53"/>
  <c r="Q939" i="53"/>
  <c r="H939" i="53"/>
  <c r="J939" i="53"/>
  <c r="I939" i="53"/>
  <c r="H3056" i="53"/>
  <c r="I3056" i="53"/>
  <c r="K3056" i="53"/>
  <c r="J3056" i="53"/>
  <c r="Q1466" i="53"/>
  <c r="Q1465" i="53" s="1"/>
  <c r="I1466" i="53"/>
  <c r="I1465" i="53" s="1"/>
  <c r="J1466" i="53"/>
  <c r="J1465" i="53" s="1"/>
  <c r="P1466" i="53"/>
  <c r="P1465" i="53" s="1"/>
  <c r="K1466" i="53"/>
  <c r="K1465" i="53" s="1"/>
  <c r="H6" i="53"/>
  <c r="I781" i="53"/>
  <c r="P781" i="53"/>
  <c r="K781" i="53"/>
  <c r="J781" i="53"/>
  <c r="H781" i="53"/>
  <c r="Q781" i="53"/>
  <c r="P6" i="53"/>
  <c r="J6" i="53"/>
  <c r="H2040" i="53"/>
  <c r="H2039" i="53" s="1"/>
  <c r="J2040" i="53"/>
  <c r="J2039" i="53" s="1"/>
  <c r="Q2040" i="53"/>
  <c r="Q2039" i="53" s="1"/>
  <c r="Q6" i="53"/>
  <c r="H1466" i="53"/>
  <c r="H1465" i="53" s="1"/>
  <c r="I6" i="53"/>
  <c r="K6" i="53"/>
  <c r="P2040" i="53"/>
  <c r="P2039" i="53" s="1"/>
  <c r="I2040" i="53"/>
  <c r="I2039" i="53" s="1"/>
  <c r="K2040" i="53"/>
  <c r="K2039" i="53" s="1"/>
  <c r="U4" i="53" l="1"/>
  <c r="AA7" i="53"/>
  <c r="O4" i="53"/>
  <c r="Z5" i="53" s="1"/>
  <c r="Z7" i="53"/>
  <c r="Y17" i="53"/>
  <c r="Y7" i="53" s="1"/>
  <c r="Y6" i="53" s="1"/>
  <c r="X17" i="53"/>
  <c r="X7" i="53" s="1"/>
  <c r="X6" i="53" s="1"/>
  <c r="X4" i="53" s="1"/>
  <c r="X2" i="53" s="1"/>
  <c r="K171" i="53"/>
  <c r="K4" i="53" s="1"/>
  <c r="H171" i="53"/>
  <c r="H4" i="53" s="1"/>
  <c r="K2495" i="53"/>
  <c r="J171" i="53"/>
  <c r="J4" i="53" s="1"/>
  <c r="P171" i="53"/>
  <c r="P4" i="53" s="1"/>
  <c r="Q171" i="53"/>
  <c r="Q4" i="53" s="1"/>
  <c r="Q2495" i="53"/>
  <c r="H2495" i="53"/>
  <c r="I171" i="53"/>
  <c r="I4" i="53" s="1"/>
  <c r="I2495" i="53"/>
  <c r="J2495" i="53"/>
  <c r="P2495" i="53"/>
  <c r="U2" i="53" l="1"/>
  <c r="AA3" i="53" s="1"/>
  <c r="AA5" i="53"/>
  <c r="O2" i="53"/>
  <c r="Z3" i="53" s="1"/>
  <c r="Y4" i="53"/>
  <c r="AB5" i="53" s="1"/>
  <c r="AB7" i="53"/>
  <c r="K2" i="53"/>
  <c r="Q2" i="53"/>
  <c r="I2" i="53"/>
  <c r="H2" i="53"/>
  <c r="J2" i="53"/>
  <c r="P2" i="53"/>
  <c r="Y2" i="53" l="1"/>
  <c r="AB3" i="53" s="1"/>
  <c r="U1291" i="29"/>
  <c r="U1290" i="29" s="1"/>
  <c r="U1289" i="29" s="1"/>
  <c r="S1291" i="29"/>
  <c r="S1290" i="29" s="1"/>
  <c r="S1289" i="29" s="1"/>
  <c r="P1291" i="29"/>
  <c r="P1290" i="29" s="1"/>
  <c r="P1289" i="29" s="1"/>
  <c r="L1291" i="29"/>
  <c r="T1290" i="29"/>
  <c r="T1289" i="29" s="1"/>
  <c r="R1290" i="29"/>
  <c r="R1289" i="29" s="1"/>
  <c r="Q1290" i="29"/>
  <c r="Q1289" i="29" s="1"/>
  <c r="O1290" i="29"/>
  <c r="O1289" i="29" s="1"/>
  <c r="N1290" i="29"/>
  <c r="N1289" i="29" s="1"/>
  <c r="M1290" i="29"/>
  <c r="M1289" i="29" s="1"/>
  <c r="K1290" i="29"/>
  <c r="K1289" i="29" s="1"/>
  <c r="J1290" i="29"/>
  <c r="J1289" i="29" s="1"/>
  <c r="I1290" i="29"/>
  <c r="I1289" i="29" s="1"/>
  <c r="H1290" i="29"/>
  <c r="H1289" i="29" s="1"/>
  <c r="G1290" i="29"/>
  <c r="G1289" i="29" s="1"/>
  <c r="U1288" i="29"/>
  <c r="U1287" i="29" s="1"/>
  <c r="S1288" i="29"/>
  <c r="S1287" i="29" s="1"/>
  <c r="P1288" i="29"/>
  <c r="P1287" i="29" s="1"/>
  <c r="L1288" i="29"/>
  <c r="T1287" i="29"/>
  <c r="R1287" i="29"/>
  <c r="Q1287" i="29"/>
  <c r="O1287" i="29"/>
  <c r="N1287" i="29"/>
  <c r="M1287" i="29"/>
  <c r="K1287" i="29"/>
  <c r="J1287" i="29"/>
  <c r="I1287" i="29"/>
  <c r="H1287" i="29"/>
  <c r="G1287" i="29"/>
  <c r="U1286" i="29"/>
  <c r="S1286" i="29"/>
  <c r="P1286" i="29"/>
  <c r="L1286" i="29"/>
  <c r="U1285" i="29"/>
  <c r="U1284" i="29" s="1"/>
  <c r="S1285" i="29"/>
  <c r="P1285" i="29"/>
  <c r="L1285" i="29"/>
  <c r="T1284" i="29"/>
  <c r="R1284" i="29"/>
  <c r="Q1284" i="29"/>
  <c r="O1284" i="29"/>
  <c r="N1284" i="29"/>
  <c r="M1284" i="29"/>
  <c r="K1284" i="29"/>
  <c r="J1284" i="29"/>
  <c r="I1284" i="29"/>
  <c r="H1284" i="29"/>
  <c r="G1284" i="29"/>
  <c r="U1283" i="29"/>
  <c r="U1282" i="29" s="1"/>
  <c r="S1283" i="29"/>
  <c r="S1282" i="29" s="1"/>
  <c r="P1283" i="29"/>
  <c r="P1282" i="29" s="1"/>
  <c r="L1283" i="29"/>
  <c r="T1282" i="29"/>
  <c r="R1282" i="29"/>
  <c r="Q1282" i="29"/>
  <c r="O1282" i="29"/>
  <c r="N1282" i="29"/>
  <c r="M1282" i="29"/>
  <c r="K1282" i="29"/>
  <c r="J1282" i="29"/>
  <c r="I1282" i="29"/>
  <c r="H1282" i="29"/>
  <c r="G1282" i="29"/>
  <c r="U1281" i="29"/>
  <c r="S1281" i="29"/>
  <c r="P1281" i="29"/>
  <c r="L1281" i="29"/>
  <c r="U1280" i="29"/>
  <c r="S1280" i="29"/>
  <c r="P1280" i="29"/>
  <c r="L1280" i="29"/>
  <c r="T1279" i="29"/>
  <c r="R1279" i="29"/>
  <c r="Q1279" i="29"/>
  <c r="O1279" i="29"/>
  <c r="N1279" i="29"/>
  <c r="M1279" i="29"/>
  <c r="K1279" i="29"/>
  <c r="J1279" i="29"/>
  <c r="I1279" i="29"/>
  <c r="H1279" i="29"/>
  <c r="G1279" i="29"/>
  <c r="U1278" i="29"/>
  <c r="U1277" i="29" s="1"/>
  <c r="S1278" i="29"/>
  <c r="S1277" i="29" s="1"/>
  <c r="P1278" i="29"/>
  <c r="P1277" i="29" s="1"/>
  <c r="L1278" i="29"/>
  <c r="T1277" i="29"/>
  <c r="R1277" i="29"/>
  <c r="Q1277" i="29"/>
  <c r="O1277" i="29"/>
  <c r="N1277" i="29"/>
  <c r="M1277" i="29"/>
  <c r="K1277" i="29"/>
  <c r="J1277" i="29"/>
  <c r="I1277" i="29"/>
  <c r="H1277" i="29"/>
  <c r="G1277" i="29"/>
  <c r="U1276" i="29"/>
  <c r="U1275" i="29" s="1"/>
  <c r="S1276" i="29"/>
  <c r="S1275" i="29" s="1"/>
  <c r="P1276" i="29"/>
  <c r="P1275" i="29" s="1"/>
  <c r="L1276" i="29"/>
  <c r="T1275" i="29"/>
  <c r="R1275" i="29"/>
  <c r="Q1275" i="29"/>
  <c r="O1275" i="29"/>
  <c r="N1275" i="29"/>
  <c r="M1275" i="29"/>
  <c r="K1275" i="29"/>
  <c r="J1275" i="29"/>
  <c r="I1275" i="29"/>
  <c r="H1275" i="29"/>
  <c r="G1275" i="29"/>
  <c r="L1272" i="29"/>
  <c r="L1271" i="29"/>
  <c r="U1270" i="29"/>
  <c r="T1270" i="29"/>
  <c r="S1270" i="29"/>
  <c r="R1270" i="29"/>
  <c r="Q1270" i="29"/>
  <c r="P1270" i="29"/>
  <c r="O1270" i="29"/>
  <c r="N1270" i="29"/>
  <c r="M1270" i="29"/>
  <c r="K1270" i="29"/>
  <c r="J1270" i="29"/>
  <c r="I1270" i="29"/>
  <c r="L1270" i="29" s="1"/>
  <c r="H1270" i="29"/>
  <c r="G1270" i="29"/>
  <c r="L1269" i="29"/>
  <c r="U1268" i="29"/>
  <c r="T1268" i="29"/>
  <c r="S1268" i="29"/>
  <c r="R1268" i="29"/>
  <c r="Q1268" i="29"/>
  <c r="P1268" i="29"/>
  <c r="O1268" i="29"/>
  <c r="N1268" i="29"/>
  <c r="M1268" i="29"/>
  <c r="K1268" i="29"/>
  <c r="J1268" i="29"/>
  <c r="I1268" i="29"/>
  <c r="L1268" i="29" s="1"/>
  <c r="H1268" i="29"/>
  <c r="G1268" i="29"/>
  <c r="L1267" i="29"/>
  <c r="U1266" i="29"/>
  <c r="T1266" i="29"/>
  <c r="S1266" i="29"/>
  <c r="R1266" i="29"/>
  <c r="Q1266" i="29"/>
  <c r="P1266" i="29"/>
  <c r="O1266" i="29"/>
  <c r="N1266" i="29"/>
  <c r="M1266" i="29"/>
  <c r="K1266" i="29"/>
  <c r="J1266" i="29"/>
  <c r="I1266" i="29"/>
  <c r="L1266" i="29" s="1"/>
  <c r="H1266" i="29"/>
  <c r="G1266" i="29"/>
  <c r="U1265" i="29"/>
  <c r="U1264" i="29" s="1"/>
  <c r="S1265" i="29"/>
  <c r="S1264" i="29" s="1"/>
  <c r="P1265" i="29"/>
  <c r="P1264" i="29" s="1"/>
  <c r="L1265" i="29"/>
  <c r="T1264" i="29"/>
  <c r="R1264" i="29"/>
  <c r="Q1264" i="29"/>
  <c r="O1264" i="29"/>
  <c r="N1264" i="29"/>
  <c r="M1264" i="29"/>
  <c r="K1264" i="29"/>
  <c r="J1264" i="29"/>
  <c r="I1264" i="29"/>
  <c r="L1264" i="29" s="1"/>
  <c r="H1264" i="29"/>
  <c r="G1264" i="29"/>
  <c r="U1263" i="29"/>
  <c r="U1262" i="29" s="1"/>
  <c r="S1263" i="29"/>
  <c r="S1262" i="29" s="1"/>
  <c r="P1263" i="29"/>
  <c r="P1262" i="29" s="1"/>
  <c r="L1263" i="29"/>
  <c r="T1262" i="29"/>
  <c r="R1262" i="29"/>
  <c r="Q1262" i="29"/>
  <c r="O1262" i="29"/>
  <c r="N1262" i="29"/>
  <c r="M1262" i="29"/>
  <c r="K1262" i="29"/>
  <c r="J1262" i="29"/>
  <c r="I1262" i="29"/>
  <c r="H1262" i="29"/>
  <c r="G1262" i="29"/>
  <c r="U1260" i="29"/>
  <c r="U1259" i="29" s="1"/>
  <c r="S1260" i="29"/>
  <c r="S1259" i="29" s="1"/>
  <c r="P1260" i="29"/>
  <c r="P1259" i="29" s="1"/>
  <c r="L1260" i="29"/>
  <c r="T1259" i="29"/>
  <c r="R1259" i="29"/>
  <c r="Q1259" i="29"/>
  <c r="O1259" i="29"/>
  <c r="N1259" i="29"/>
  <c r="M1259" i="29"/>
  <c r="K1259" i="29"/>
  <c r="J1259" i="29"/>
  <c r="I1259" i="29"/>
  <c r="L1259" i="29" s="1"/>
  <c r="H1259" i="29"/>
  <c r="G1259" i="29"/>
  <c r="U1258" i="29"/>
  <c r="S1258" i="29"/>
  <c r="P1258" i="29"/>
  <c r="L1258" i="29"/>
  <c r="U1257" i="29"/>
  <c r="S1257" i="29"/>
  <c r="P1257" i="29"/>
  <c r="L1257" i="29"/>
  <c r="U1256" i="29"/>
  <c r="S1256" i="29"/>
  <c r="P1256" i="29"/>
  <c r="L1256" i="29"/>
  <c r="T1255" i="29"/>
  <c r="R1255" i="29"/>
  <c r="Q1255" i="29"/>
  <c r="O1255" i="29"/>
  <c r="N1255" i="29"/>
  <c r="M1255" i="29"/>
  <c r="K1255" i="29"/>
  <c r="J1255" i="29"/>
  <c r="I1255" i="29"/>
  <c r="H1255" i="29"/>
  <c r="G1255" i="29"/>
  <c r="U1253" i="29"/>
  <c r="U1252" i="29" s="1"/>
  <c r="S1253" i="29"/>
  <c r="S1252" i="29" s="1"/>
  <c r="P1253" i="29"/>
  <c r="P1252" i="29" s="1"/>
  <c r="L1253" i="29"/>
  <c r="T1252" i="29"/>
  <c r="R1252" i="29"/>
  <c r="Q1252" i="29"/>
  <c r="O1252" i="29"/>
  <c r="N1252" i="29"/>
  <c r="M1252" i="29"/>
  <c r="K1252" i="29"/>
  <c r="J1252" i="29"/>
  <c r="I1252" i="29"/>
  <c r="L1252" i="29" s="1"/>
  <c r="H1252" i="29"/>
  <c r="G1252" i="29"/>
  <c r="U1251" i="29"/>
  <c r="U1250" i="29" s="1"/>
  <c r="S1251" i="29"/>
  <c r="S1250" i="29" s="1"/>
  <c r="P1251" i="29"/>
  <c r="P1250" i="29" s="1"/>
  <c r="L1251" i="29"/>
  <c r="T1250" i="29"/>
  <c r="R1250" i="29"/>
  <c r="Q1250" i="29"/>
  <c r="O1250" i="29"/>
  <c r="N1250" i="29"/>
  <c r="M1250" i="29"/>
  <c r="K1250" i="29"/>
  <c r="J1250" i="29"/>
  <c r="I1250" i="29"/>
  <c r="L1250" i="29" s="1"/>
  <c r="H1250" i="29"/>
  <c r="G1250" i="29"/>
  <c r="U1249" i="29"/>
  <c r="S1249" i="29"/>
  <c r="P1249" i="29"/>
  <c r="L1249" i="29"/>
  <c r="U1248" i="29"/>
  <c r="S1248" i="29"/>
  <c r="P1248" i="29"/>
  <c r="L1248" i="29"/>
  <c r="U1247" i="29"/>
  <c r="S1247" i="29"/>
  <c r="P1247" i="29"/>
  <c r="L1247" i="29"/>
  <c r="U1246" i="29"/>
  <c r="S1246" i="29"/>
  <c r="P1246" i="29"/>
  <c r="L1246" i="29"/>
  <c r="T1245" i="29"/>
  <c r="R1245" i="29"/>
  <c r="Q1245" i="29"/>
  <c r="O1245" i="29"/>
  <c r="N1245" i="29"/>
  <c r="M1245" i="29"/>
  <c r="K1245" i="29"/>
  <c r="J1245" i="29"/>
  <c r="I1245" i="29"/>
  <c r="L1245" i="29" s="1"/>
  <c r="H1245" i="29"/>
  <c r="G1245" i="29"/>
  <c r="U1244" i="29"/>
  <c r="U1243" i="29" s="1"/>
  <c r="S1244" i="29"/>
  <c r="S1243" i="29" s="1"/>
  <c r="P1244" i="29"/>
  <c r="P1243" i="29" s="1"/>
  <c r="L1244" i="29"/>
  <c r="T1243" i="29"/>
  <c r="R1243" i="29"/>
  <c r="Q1243" i="29"/>
  <c r="O1243" i="29"/>
  <c r="N1243" i="29"/>
  <c r="M1243" i="29"/>
  <c r="K1243" i="29"/>
  <c r="J1243" i="29"/>
  <c r="I1243" i="29"/>
  <c r="L1243" i="29" s="1"/>
  <c r="H1243" i="29"/>
  <c r="G1243" i="29"/>
  <c r="U1242" i="29"/>
  <c r="U1241" i="29" s="1"/>
  <c r="S1242" i="29"/>
  <c r="S1241" i="29" s="1"/>
  <c r="P1242" i="29"/>
  <c r="P1241" i="29" s="1"/>
  <c r="L1242" i="29"/>
  <c r="T1241" i="29"/>
  <c r="R1241" i="29"/>
  <c r="Q1241" i="29"/>
  <c r="O1241" i="29"/>
  <c r="N1241" i="29"/>
  <c r="M1241" i="29"/>
  <c r="K1241" i="29"/>
  <c r="J1241" i="29"/>
  <c r="I1241" i="29"/>
  <c r="L1241" i="29" s="1"/>
  <c r="H1241" i="29"/>
  <c r="G1241" i="29"/>
  <c r="U1240" i="29"/>
  <c r="S1240" i="29"/>
  <c r="P1240" i="29"/>
  <c r="L1240" i="29"/>
  <c r="U1239" i="29"/>
  <c r="S1239" i="29"/>
  <c r="P1239" i="29"/>
  <c r="L1239" i="29"/>
  <c r="T1238" i="29"/>
  <c r="R1238" i="29"/>
  <c r="Q1238" i="29"/>
  <c r="O1238" i="29"/>
  <c r="N1238" i="29"/>
  <c r="M1238" i="29"/>
  <c r="K1238" i="29"/>
  <c r="J1238" i="29"/>
  <c r="I1238" i="29"/>
  <c r="L1238" i="29" s="1"/>
  <c r="H1238" i="29"/>
  <c r="G1238" i="29"/>
  <c r="U1237" i="29"/>
  <c r="S1237" i="29"/>
  <c r="P1237" i="29"/>
  <c r="L1237" i="29"/>
  <c r="U1236" i="29"/>
  <c r="S1236" i="29"/>
  <c r="P1236" i="29"/>
  <c r="L1236" i="29"/>
  <c r="U1235" i="29"/>
  <c r="S1235" i="29"/>
  <c r="P1235" i="29"/>
  <c r="L1235" i="29"/>
  <c r="U1234" i="29"/>
  <c r="S1234" i="29"/>
  <c r="P1234" i="29"/>
  <c r="P1233" i="29" s="1"/>
  <c r="L1234" i="29"/>
  <c r="T1233" i="29"/>
  <c r="R1233" i="29"/>
  <c r="Q1233" i="29"/>
  <c r="O1233" i="29"/>
  <c r="N1233" i="29"/>
  <c r="M1233" i="29"/>
  <c r="K1233" i="29"/>
  <c r="J1233" i="29"/>
  <c r="I1233" i="29"/>
  <c r="L1233" i="29" s="1"/>
  <c r="H1233" i="29"/>
  <c r="G1233" i="29"/>
  <c r="U1232" i="29"/>
  <c r="S1232" i="29"/>
  <c r="P1232" i="29"/>
  <c r="L1232" i="29"/>
  <c r="U1231" i="29"/>
  <c r="S1231" i="29"/>
  <c r="P1231" i="29"/>
  <c r="L1231" i="29"/>
  <c r="U1230" i="29"/>
  <c r="S1230" i="29"/>
  <c r="P1230" i="29"/>
  <c r="L1230" i="29"/>
  <c r="U1229" i="29"/>
  <c r="S1229" i="29"/>
  <c r="P1229" i="29"/>
  <c r="L1229" i="29"/>
  <c r="U1228" i="29"/>
  <c r="S1228" i="29"/>
  <c r="P1228" i="29"/>
  <c r="L1228" i="29"/>
  <c r="U1227" i="29"/>
  <c r="S1227" i="29"/>
  <c r="P1227" i="29"/>
  <c r="L1227" i="29"/>
  <c r="U1226" i="29"/>
  <c r="S1226" i="29"/>
  <c r="P1226" i="29"/>
  <c r="L1226" i="29"/>
  <c r="U1225" i="29"/>
  <c r="S1225" i="29"/>
  <c r="P1225" i="29"/>
  <c r="L1225" i="29"/>
  <c r="T1224" i="29"/>
  <c r="R1224" i="29"/>
  <c r="Q1224" i="29"/>
  <c r="O1224" i="29"/>
  <c r="N1224" i="29"/>
  <c r="M1224" i="29"/>
  <c r="K1224" i="29"/>
  <c r="J1224" i="29"/>
  <c r="I1224" i="29"/>
  <c r="L1224" i="29" s="1"/>
  <c r="H1224" i="29"/>
  <c r="G1224" i="29"/>
  <c r="U1223" i="29"/>
  <c r="S1223" i="29"/>
  <c r="P1223" i="29"/>
  <c r="L1223" i="29"/>
  <c r="U1222" i="29"/>
  <c r="S1222" i="29"/>
  <c r="P1222" i="29"/>
  <c r="L1222" i="29"/>
  <c r="U1221" i="29"/>
  <c r="S1221" i="29"/>
  <c r="P1221" i="29"/>
  <c r="L1221" i="29"/>
  <c r="U1220" i="29"/>
  <c r="S1220" i="29"/>
  <c r="P1220" i="29"/>
  <c r="L1220" i="29"/>
  <c r="U1219" i="29"/>
  <c r="S1219" i="29"/>
  <c r="P1219" i="29"/>
  <c r="L1219" i="29"/>
  <c r="T1218" i="29"/>
  <c r="R1218" i="29"/>
  <c r="Q1218" i="29"/>
  <c r="O1218" i="29"/>
  <c r="N1218" i="29"/>
  <c r="M1218" i="29"/>
  <c r="K1218" i="29"/>
  <c r="J1218" i="29"/>
  <c r="I1218" i="29"/>
  <c r="L1218" i="29" s="1"/>
  <c r="H1218" i="29"/>
  <c r="G1218" i="29"/>
  <c r="U1217" i="29"/>
  <c r="S1217" i="29"/>
  <c r="P1217" i="29"/>
  <c r="L1217" i="29"/>
  <c r="U1216" i="29"/>
  <c r="S1216" i="29"/>
  <c r="P1216" i="29"/>
  <c r="L1216" i="29"/>
  <c r="U1215" i="29"/>
  <c r="U1214" i="29" s="1"/>
  <c r="S1215" i="29"/>
  <c r="S1214" i="29" s="1"/>
  <c r="P1215" i="29"/>
  <c r="L1215" i="29"/>
  <c r="T1214" i="29"/>
  <c r="R1214" i="29"/>
  <c r="Q1214" i="29"/>
  <c r="O1214" i="29"/>
  <c r="N1214" i="29"/>
  <c r="M1214" i="29"/>
  <c r="K1214" i="29"/>
  <c r="J1214" i="29"/>
  <c r="I1214" i="29"/>
  <c r="L1214" i="29" s="1"/>
  <c r="H1214" i="29"/>
  <c r="G1214" i="29"/>
  <c r="U1213" i="29"/>
  <c r="S1213" i="29"/>
  <c r="P1213" i="29"/>
  <c r="L1213" i="29"/>
  <c r="U1212" i="29"/>
  <c r="U1211" i="29" s="1"/>
  <c r="S1212" i="29"/>
  <c r="P1212" i="29"/>
  <c r="L1212" i="29"/>
  <c r="T1211" i="29"/>
  <c r="R1211" i="29"/>
  <c r="Q1211" i="29"/>
  <c r="O1211" i="29"/>
  <c r="N1211" i="29"/>
  <c r="M1211" i="29"/>
  <c r="K1211" i="29"/>
  <c r="J1211" i="29"/>
  <c r="I1211" i="29"/>
  <c r="L1211" i="29" s="1"/>
  <c r="H1211" i="29"/>
  <c r="G1211" i="29"/>
  <c r="U1210" i="29"/>
  <c r="U1209" i="29" s="1"/>
  <c r="S1210" i="29"/>
  <c r="S1209" i="29" s="1"/>
  <c r="P1210" i="29"/>
  <c r="P1209" i="29" s="1"/>
  <c r="L1210" i="29"/>
  <c r="T1209" i="29"/>
  <c r="R1209" i="29"/>
  <c r="Q1209" i="29"/>
  <c r="O1209" i="29"/>
  <c r="N1209" i="29"/>
  <c r="M1209" i="29"/>
  <c r="K1209" i="29"/>
  <c r="J1209" i="29"/>
  <c r="I1209" i="29"/>
  <c r="L1209" i="29" s="1"/>
  <c r="H1209" i="29"/>
  <c r="G1209" i="29"/>
  <c r="U1208" i="29"/>
  <c r="U1207" i="29" s="1"/>
  <c r="S1208" i="29"/>
  <c r="S1207" i="29" s="1"/>
  <c r="P1208" i="29"/>
  <c r="P1207" i="29" s="1"/>
  <c r="L1208" i="29"/>
  <c r="T1207" i="29"/>
  <c r="R1207" i="29"/>
  <c r="Q1207" i="29"/>
  <c r="O1207" i="29"/>
  <c r="N1207" i="29"/>
  <c r="M1207" i="29"/>
  <c r="K1207" i="29"/>
  <c r="J1207" i="29"/>
  <c r="I1207" i="29"/>
  <c r="L1207" i="29" s="1"/>
  <c r="H1207" i="29"/>
  <c r="G1207" i="29"/>
  <c r="L1204" i="29"/>
  <c r="L1203" i="29"/>
  <c r="U1202" i="29"/>
  <c r="T1202" i="29"/>
  <c r="S1202" i="29"/>
  <c r="R1202" i="29"/>
  <c r="Q1202" i="29"/>
  <c r="P1202" i="29"/>
  <c r="O1202" i="29"/>
  <c r="N1202" i="29"/>
  <c r="M1202" i="29"/>
  <c r="K1202" i="29"/>
  <c r="J1202" i="29"/>
  <c r="I1202" i="29"/>
  <c r="H1202" i="29"/>
  <c r="G1202" i="29"/>
  <c r="L1201" i="29"/>
  <c r="U1200" i="29"/>
  <c r="T1200" i="29"/>
  <c r="S1200" i="29"/>
  <c r="R1200" i="29"/>
  <c r="Q1200" i="29"/>
  <c r="P1200" i="29"/>
  <c r="O1200" i="29"/>
  <c r="N1200" i="29"/>
  <c r="M1200" i="29"/>
  <c r="K1200" i="29"/>
  <c r="J1200" i="29"/>
  <c r="I1200" i="29"/>
  <c r="H1200" i="29"/>
  <c r="G1200" i="29"/>
  <c r="L1199" i="29"/>
  <c r="U1198" i="29"/>
  <c r="T1198" i="29"/>
  <c r="S1198" i="29"/>
  <c r="R1198" i="29"/>
  <c r="Q1198" i="29"/>
  <c r="P1198" i="29"/>
  <c r="O1198" i="29"/>
  <c r="N1198" i="29"/>
  <c r="M1198" i="29"/>
  <c r="K1198" i="29"/>
  <c r="J1198" i="29"/>
  <c r="I1198" i="29"/>
  <c r="H1198" i="29"/>
  <c r="G1198" i="29"/>
  <c r="U1197" i="29"/>
  <c r="U1196" i="29" s="1"/>
  <c r="S1197" i="29"/>
  <c r="S1196" i="29" s="1"/>
  <c r="P1197" i="29"/>
  <c r="P1196" i="29" s="1"/>
  <c r="L1197" i="29"/>
  <c r="T1196" i="29"/>
  <c r="R1196" i="29"/>
  <c r="Q1196" i="29"/>
  <c r="O1196" i="29"/>
  <c r="N1196" i="29"/>
  <c r="M1196" i="29"/>
  <c r="K1196" i="29"/>
  <c r="J1196" i="29"/>
  <c r="I1196" i="29"/>
  <c r="H1196" i="29"/>
  <c r="G1196" i="29"/>
  <c r="U1195" i="29"/>
  <c r="U1194" i="29" s="1"/>
  <c r="S1195" i="29"/>
  <c r="S1194" i="29" s="1"/>
  <c r="P1195" i="29"/>
  <c r="P1194" i="29" s="1"/>
  <c r="L1195" i="29"/>
  <c r="T1194" i="29"/>
  <c r="R1194" i="29"/>
  <c r="Q1194" i="29"/>
  <c r="O1194" i="29"/>
  <c r="N1194" i="29"/>
  <c r="M1194" i="29"/>
  <c r="K1194" i="29"/>
  <c r="J1194" i="29"/>
  <c r="I1194" i="29"/>
  <c r="H1194" i="29"/>
  <c r="G1194" i="29"/>
  <c r="U1192" i="29"/>
  <c r="U1191" i="29" s="1"/>
  <c r="S1192" i="29"/>
  <c r="S1191" i="29" s="1"/>
  <c r="P1192" i="29"/>
  <c r="P1191" i="29" s="1"/>
  <c r="L1192" i="29"/>
  <c r="T1191" i="29"/>
  <c r="R1191" i="29"/>
  <c r="Q1191" i="29"/>
  <c r="O1191" i="29"/>
  <c r="N1191" i="29"/>
  <c r="M1191" i="29"/>
  <c r="K1191" i="29"/>
  <c r="J1191" i="29"/>
  <c r="I1191" i="29"/>
  <c r="H1191" i="29"/>
  <c r="G1191" i="29"/>
  <c r="U1190" i="29"/>
  <c r="S1190" i="29"/>
  <c r="P1190" i="29"/>
  <c r="L1190" i="29"/>
  <c r="U1189" i="29"/>
  <c r="S1189" i="29"/>
  <c r="P1189" i="29"/>
  <c r="L1189" i="29"/>
  <c r="U1188" i="29"/>
  <c r="U1187" i="29" s="1"/>
  <c r="S1188" i="29"/>
  <c r="P1188" i="29"/>
  <c r="L1188" i="29"/>
  <c r="T1187" i="29"/>
  <c r="R1187" i="29"/>
  <c r="Q1187" i="29"/>
  <c r="O1187" i="29"/>
  <c r="N1187" i="29"/>
  <c r="M1187" i="29"/>
  <c r="K1187" i="29"/>
  <c r="J1187" i="29"/>
  <c r="I1187" i="29"/>
  <c r="H1187" i="29"/>
  <c r="G1187" i="29"/>
  <c r="L1185" i="29"/>
  <c r="U1184" i="29"/>
  <c r="T1184" i="29"/>
  <c r="S1184" i="29"/>
  <c r="R1184" i="29"/>
  <c r="Q1184" i="29"/>
  <c r="P1184" i="29"/>
  <c r="O1184" i="29"/>
  <c r="N1184" i="29"/>
  <c r="M1184" i="29"/>
  <c r="K1184" i="29"/>
  <c r="J1184" i="29"/>
  <c r="I1184" i="29"/>
  <c r="H1184" i="29"/>
  <c r="G1184" i="29"/>
  <c r="L1183" i="29"/>
  <c r="U1182" i="29"/>
  <c r="T1182" i="29"/>
  <c r="S1182" i="29"/>
  <c r="R1182" i="29"/>
  <c r="Q1182" i="29"/>
  <c r="P1182" i="29"/>
  <c r="O1182" i="29"/>
  <c r="N1182" i="29"/>
  <c r="M1182" i="29"/>
  <c r="K1182" i="29"/>
  <c r="J1182" i="29"/>
  <c r="I1182" i="29"/>
  <c r="H1182" i="29"/>
  <c r="G1182" i="29"/>
  <c r="U1181" i="29"/>
  <c r="S1181" i="29"/>
  <c r="P1181" i="29"/>
  <c r="L1181" i="29"/>
  <c r="U1180" i="29"/>
  <c r="S1180" i="29"/>
  <c r="P1180" i="29"/>
  <c r="L1180" i="29"/>
  <c r="U1179" i="29"/>
  <c r="S1179" i="29"/>
  <c r="S1177" i="29" s="1"/>
  <c r="P1179" i="29"/>
  <c r="L1179" i="29"/>
  <c r="L1178" i="29"/>
  <c r="T1177" i="29"/>
  <c r="R1177" i="29"/>
  <c r="Q1177" i="29"/>
  <c r="O1177" i="29"/>
  <c r="N1177" i="29"/>
  <c r="M1177" i="29"/>
  <c r="K1177" i="29"/>
  <c r="J1177" i="29"/>
  <c r="I1177" i="29"/>
  <c r="H1177" i="29"/>
  <c r="G1177" i="29"/>
  <c r="L1176" i="29"/>
  <c r="U1175" i="29"/>
  <c r="T1175" i="29"/>
  <c r="S1175" i="29"/>
  <c r="R1175" i="29"/>
  <c r="Q1175" i="29"/>
  <c r="P1175" i="29"/>
  <c r="O1175" i="29"/>
  <c r="N1175" i="29"/>
  <c r="M1175" i="29"/>
  <c r="K1175" i="29"/>
  <c r="J1175" i="29"/>
  <c r="I1175" i="29"/>
  <c r="H1175" i="29"/>
  <c r="G1175" i="29"/>
  <c r="L1174" i="29"/>
  <c r="U1173" i="29"/>
  <c r="T1173" i="29"/>
  <c r="S1173" i="29"/>
  <c r="R1173" i="29"/>
  <c r="Q1173" i="29"/>
  <c r="P1173" i="29"/>
  <c r="O1173" i="29"/>
  <c r="N1173" i="29"/>
  <c r="M1173" i="29"/>
  <c r="K1173" i="29"/>
  <c r="J1173" i="29"/>
  <c r="I1173" i="29"/>
  <c r="H1173" i="29"/>
  <c r="G1173" i="29"/>
  <c r="U1172" i="29"/>
  <c r="U1170" i="29" s="1"/>
  <c r="S1172" i="29"/>
  <c r="S1170" i="29" s="1"/>
  <c r="P1172" i="29"/>
  <c r="P1170" i="29" s="1"/>
  <c r="L1172" i="29"/>
  <c r="L1171" i="29"/>
  <c r="T1170" i="29"/>
  <c r="R1170" i="29"/>
  <c r="Q1170" i="29"/>
  <c r="O1170" i="29"/>
  <c r="N1170" i="29"/>
  <c r="M1170" i="29"/>
  <c r="K1170" i="29"/>
  <c r="J1170" i="29"/>
  <c r="I1170" i="29"/>
  <c r="H1170" i="29"/>
  <c r="G1170" i="29"/>
  <c r="U1169" i="29"/>
  <c r="S1169" i="29"/>
  <c r="P1169" i="29"/>
  <c r="L1169" i="29"/>
  <c r="U1168" i="29"/>
  <c r="S1168" i="29"/>
  <c r="P1168" i="29"/>
  <c r="L1168" i="29"/>
  <c r="L1167" i="29"/>
  <c r="T1166" i="29"/>
  <c r="R1166" i="29"/>
  <c r="Q1166" i="29"/>
  <c r="O1166" i="29"/>
  <c r="N1166" i="29"/>
  <c r="M1166" i="29"/>
  <c r="K1166" i="29"/>
  <c r="J1166" i="29"/>
  <c r="I1166" i="29"/>
  <c r="H1166" i="29"/>
  <c r="G1166" i="29"/>
  <c r="U1165" i="29"/>
  <c r="S1165" i="29"/>
  <c r="P1165" i="29"/>
  <c r="L1165" i="29"/>
  <c r="U1164" i="29"/>
  <c r="S1164" i="29"/>
  <c r="P1164" i="29"/>
  <c r="L1164" i="29"/>
  <c r="U1163" i="29"/>
  <c r="S1163" i="29"/>
  <c r="P1163" i="29"/>
  <c r="L1163" i="29"/>
  <c r="U1162" i="29"/>
  <c r="S1162" i="29"/>
  <c r="P1162" i="29"/>
  <c r="L1162" i="29"/>
  <c r="U1161" i="29"/>
  <c r="S1161" i="29"/>
  <c r="P1161" i="29"/>
  <c r="L1161" i="29"/>
  <c r="U1160" i="29"/>
  <c r="S1160" i="29"/>
  <c r="P1160" i="29"/>
  <c r="L1160" i="29"/>
  <c r="U1159" i="29"/>
  <c r="S1159" i="29"/>
  <c r="P1159" i="29"/>
  <c r="L1159" i="29"/>
  <c r="L1158" i="29"/>
  <c r="T1157" i="29"/>
  <c r="R1157" i="29"/>
  <c r="Q1157" i="29"/>
  <c r="O1157" i="29"/>
  <c r="N1157" i="29"/>
  <c r="M1157" i="29"/>
  <c r="K1157" i="29"/>
  <c r="J1157" i="29"/>
  <c r="I1157" i="29"/>
  <c r="H1157" i="29"/>
  <c r="G1157" i="29"/>
  <c r="U1156" i="29"/>
  <c r="S1156" i="29"/>
  <c r="P1156" i="29"/>
  <c r="L1156" i="29"/>
  <c r="U1155" i="29"/>
  <c r="S1155" i="29"/>
  <c r="P1155" i="29"/>
  <c r="L1155" i="29"/>
  <c r="U1154" i="29"/>
  <c r="S1154" i="29"/>
  <c r="P1154" i="29"/>
  <c r="L1154" i="29"/>
  <c r="U1153" i="29"/>
  <c r="S1153" i="29"/>
  <c r="P1153" i="29"/>
  <c r="L1153" i="29"/>
  <c r="L1152" i="29"/>
  <c r="T1151" i="29"/>
  <c r="R1151" i="29"/>
  <c r="Q1151" i="29"/>
  <c r="O1151" i="29"/>
  <c r="N1151" i="29"/>
  <c r="M1151" i="29"/>
  <c r="K1151" i="29"/>
  <c r="J1151" i="29"/>
  <c r="I1151" i="29"/>
  <c r="H1151" i="29"/>
  <c r="G1151" i="29"/>
  <c r="U1150" i="29"/>
  <c r="S1150" i="29"/>
  <c r="P1150" i="29"/>
  <c r="L1150" i="29"/>
  <c r="U1149" i="29"/>
  <c r="S1149" i="29"/>
  <c r="P1149" i="29"/>
  <c r="L1149" i="29"/>
  <c r="L1148" i="29"/>
  <c r="T1147" i="29"/>
  <c r="R1147" i="29"/>
  <c r="Q1147" i="29"/>
  <c r="O1147" i="29"/>
  <c r="N1147" i="29"/>
  <c r="M1147" i="29"/>
  <c r="K1147" i="29"/>
  <c r="J1147" i="29"/>
  <c r="I1147" i="29"/>
  <c r="H1147" i="29"/>
  <c r="G1147" i="29"/>
  <c r="L1146" i="29"/>
  <c r="L1145" i="29"/>
  <c r="U1144" i="29"/>
  <c r="T1144" i="29"/>
  <c r="S1144" i="29"/>
  <c r="R1144" i="29"/>
  <c r="Q1144" i="29"/>
  <c r="P1144" i="29"/>
  <c r="O1144" i="29"/>
  <c r="N1144" i="29"/>
  <c r="M1144" i="29"/>
  <c r="K1144" i="29"/>
  <c r="J1144" i="29"/>
  <c r="I1144" i="29"/>
  <c r="H1144" i="29"/>
  <c r="G1144" i="29"/>
  <c r="L1143" i="29"/>
  <c r="U1142" i="29"/>
  <c r="T1142" i="29"/>
  <c r="S1142" i="29"/>
  <c r="R1142" i="29"/>
  <c r="Q1142" i="29"/>
  <c r="P1142" i="29"/>
  <c r="O1142" i="29"/>
  <c r="N1142" i="29"/>
  <c r="M1142" i="29"/>
  <c r="K1142" i="29"/>
  <c r="J1142" i="29"/>
  <c r="I1142" i="29"/>
  <c r="H1142" i="29"/>
  <c r="G1142" i="29"/>
  <c r="L1141" i="29"/>
  <c r="U1140" i="29"/>
  <c r="T1140" i="29"/>
  <c r="S1140" i="29"/>
  <c r="R1140" i="29"/>
  <c r="Q1140" i="29"/>
  <c r="P1140" i="29"/>
  <c r="O1140" i="29"/>
  <c r="N1140" i="29"/>
  <c r="M1140" i="29"/>
  <c r="K1140" i="29"/>
  <c r="J1140" i="29"/>
  <c r="I1140" i="29"/>
  <c r="H1140" i="29"/>
  <c r="G1140" i="29"/>
  <c r="U1137" i="29"/>
  <c r="U1136" i="29" s="1"/>
  <c r="S1137" i="29"/>
  <c r="S1136" i="29" s="1"/>
  <c r="P1137" i="29"/>
  <c r="P1136" i="29" s="1"/>
  <c r="L1137" i="29"/>
  <c r="T1136" i="29"/>
  <c r="R1136" i="29"/>
  <c r="Q1136" i="29"/>
  <c r="O1136" i="29"/>
  <c r="N1136" i="29"/>
  <c r="M1136" i="29"/>
  <c r="K1136" i="29"/>
  <c r="J1136" i="29"/>
  <c r="I1136" i="29"/>
  <c r="H1136" i="29"/>
  <c r="G1136" i="29"/>
  <c r="U1135" i="29"/>
  <c r="U1134" i="29" s="1"/>
  <c r="S1135" i="29"/>
  <c r="S1134" i="29" s="1"/>
  <c r="P1135" i="29"/>
  <c r="P1134" i="29" s="1"/>
  <c r="L1135" i="29"/>
  <c r="T1134" i="29"/>
  <c r="R1134" i="29"/>
  <c r="Q1134" i="29"/>
  <c r="O1134" i="29"/>
  <c r="N1134" i="29"/>
  <c r="M1134" i="29"/>
  <c r="K1134" i="29"/>
  <c r="J1134" i="29"/>
  <c r="I1134" i="29"/>
  <c r="H1134" i="29"/>
  <c r="G1134" i="29"/>
  <c r="U1133" i="29"/>
  <c r="S1133" i="29"/>
  <c r="P1133" i="29"/>
  <c r="L1133" i="29"/>
  <c r="U1132" i="29"/>
  <c r="S1132" i="29"/>
  <c r="P1132" i="29"/>
  <c r="L1132" i="29"/>
  <c r="U1131" i="29"/>
  <c r="S1131" i="29"/>
  <c r="P1131" i="29"/>
  <c r="L1131" i="29"/>
  <c r="T1130" i="29"/>
  <c r="R1130" i="29"/>
  <c r="Q1130" i="29"/>
  <c r="O1130" i="29"/>
  <c r="N1130" i="29"/>
  <c r="M1130" i="29"/>
  <c r="K1130" i="29"/>
  <c r="J1130" i="29"/>
  <c r="I1130" i="29"/>
  <c r="H1130" i="29"/>
  <c r="G1130" i="29"/>
  <c r="U1128" i="29"/>
  <c r="U1127" i="29" s="1"/>
  <c r="S1128" i="29"/>
  <c r="S1127" i="29" s="1"/>
  <c r="P1128" i="29"/>
  <c r="P1127" i="29" s="1"/>
  <c r="L1128" i="29"/>
  <c r="T1127" i="29"/>
  <c r="R1127" i="29"/>
  <c r="Q1127" i="29"/>
  <c r="O1127" i="29"/>
  <c r="N1127" i="29"/>
  <c r="M1127" i="29"/>
  <c r="K1127" i="29"/>
  <c r="J1127" i="29"/>
  <c r="I1127" i="29"/>
  <c r="H1127" i="29"/>
  <c r="G1127" i="29"/>
  <c r="U1126" i="29"/>
  <c r="S1126" i="29"/>
  <c r="P1126" i="29"/>
  <c r="L1126" i="29"/>
  <c r="U1125" i="29"/>
  <c r="S1125" i="29"/>
  <c r="P1125" i="29"/>
  <c r="L1125" i="29"/>
  <c r="T1124" i="29"/>
  <c r="R1124" i="29"/>
  <c r="Q1124" i="29"/>
  <c r="O1124" i="29"/>
  <c r="N1124" i="29"/>
  <c r="M1124" i="29"/>
  <c r="K1124" i="29"/>
  <c r="J1124" i="29"/>
  <c r="I1124" i="29"/>
  <c r="H1124" i="29"/>
  <c r="G1124" i="29"/>
  <c r="U1123" i="29"/>
  <c r="U1122" i="29" s="1"/>
  <c r="S1123" i="29"/>
  <c r="S1122" i="29" s="1"/>
  <c r="P1123" i="29"/>
  <c r="P1122" i="29" s="1"/>
  <c r="L1123" i="29"/>
  <c r="T1122" i="29"/>
  <c r="R1122" i="29"/>
  <c r="Q1122" i="29"/>
  <c r="O1122" i="29"/>
  <c r="N1122" i="29"/>
  <c r="M1122" i="29"/>
  <c r="K1122" i="29"/>
  <c r="J1122" i="29"/>
  <c r="I1122" i="29"/>
  <c r="H1122" i="29"/>
  <c r="G1122" i="29"/>
  <c r="U1121" i="29"/>
  <c r="S1121" i="29"/>
  <c r="P1121" i="29"/>
  <c r="L1121" i="29"/>
  <c r="U1120" i="29"/>
  <c r="S1120" i="29"/>
  <c r="P1120" i="29"/>
  <c r="L1120" i="29"/>
  <c r="U1119" i="29"/>
  <c r="S1119" i="29"/>
  <c r="P1119" i="29"/>
  <c r="L1119" i="29"/>
  <c r="T1118" i="29"/>
  <c r="R1118" i="29"/>
  <c r="Q1118" i="29"/>
  <c r="O1118" i="29"/>
  <c r="N1118" i="29"/>
  <c r="M1118" i="29"/>
  <c r="K1118" i="29"/>
  <c r="J1118" i="29"/>
  <c r="I1118" i="29"/>
  <c r="H1118" i="29"/>
  <c r="G1118" i="29"/>
  <c r="U1116" i="29"/>
  <c r="U1115" i="29" s="1"/>
  <c r="S1116" i="29"/>
  <c r="S1115" i="29" s="1"/>
  <c r="P1116" i="29"/>
  <c r="P1115" i="29" s="1"/>
  <c r="L1116" i="29"/>
  <c r="T1115" i="29"/>
  <c r="R1115" i="29"/>
  <c r="Q1115" i="29"/>
  <c r="O1115" i="29"/>
  <c r="N1115" i="29"/>
  <c r="M1115" i="29"/>
  <c r="K1115" i="29"/>
  <c r="J1115" i="29"/>
  <c r="I1115" i="29"/>
  <c r="H1115" i="29"/>
  <c r="G1115" i="29"/>
  <c r="U1114" i="29"/>
  <c r="U1113" i="29" s="1"/>
  <c r="S1114" i="29"/>
  <c r="S1113" i="29" s="1"/>
  <c r="P1114" i="29"/>
  <c r="P1113" i="29" s="1"/>
  <c r="L1114" i="29"/>
  <c r="T1113" i="29"/>
  <c r="R1113" i="29"/>
  <c r="Q1113" i="29"/>
  <c r="O1113" i="29"/>
  <c r="N1113" i="29"/>
  <c r="M1113" i="29"/>
  <c r="K1113" i="29"/>
  <c r="J1113" i="29"/>
  <c r="I1113" i="29"/>
  <c r="H1113" i="29"/>
  <c r="G1113" i="29"/>
  <c r="U1112" i="29"/>
  <c r="S1112" i="29"/>
  <c r="P1112" i="29"/>
  <c r="L1112" i="29"/>
  <c r="U1111" i="29"/>
  <c r="U1110" i="29" s="1"/>
  <c r="S1111" i="29"/>
  <c r="P1111" i="29"/>
  <c r="L1111" i="29"/>
  <c r="T1110" i="29"/>
  <c r="R1110" i="29"/>
  <c r="Q1110" i="29"/>
  <c r="O1110" i="29"/>
  <c r="N1110" i="29"/>
  <c r="M1110" i="29"/>
  <c r="K1110" i="29"/>
  <c r="J1110" i="29"/>
  <c r="I1110" i="29"/>
  <c r="H1110" i="29"/>
  <c r="G1110" i="29"/>
  <c r="U1109" i="29"/>
  <c r="S1109" i="29"/>
  <c r="P1109" i="29"/>
  <c r="L1109" i="29"/>
  <c r="U1108" i="29"/>
  <c r="S1108" i="29"/>
  <c r="P1108" i="29"/>
  <c r="L1108" i="29"/>
  <c r="U1107" i="29"/>
  <c r="S1107" i="29"/>
  <c r="P1107" i="29"/>
  <c r="L1107" i="29"/>
  <c r="U1106" i="29"/>
  <c r="S1106" i="29"/>
  <c r="P1106" i="29"/>
  <c r="L1106" i="29"/>
  <c r="U1105" i="29"/>
  <c r="S1105" i="29"/>
  <c r="P1105" i="29"/>
  <c r="L1105" i="29"/>
  <c r="T1104" i="29"/>
  <c r="R1104" i="29"/>
  <c r="Q1104" i="29"/>
  <c r="O1104" i="29"/>
  <c r="N1104" i="29"/>
  <c r="M1104" i="29"/>
  <c r="K1104" i="29"/>
  <c r="J1104" i="29"/>
  <c r="I1104" i="29"/>
  <c r="H1104" i="29"/>
  <c r="G1104" i="29"/>
  <c r="U1103" i="29"/>
  <c r="U1102" i="29" s="1"/>
  <c r="S1103" i="29"/>
  <c r="S1102" i="29" s="1"/>
  <c r="P1103" i="29"/>
  <c r="P1102" i="29" s="1"/>
  <c r="L1103" i="29"/>
  <c r="T1102" i="29"/>
  <c r="R1102" i="29"/>
  <c r="Q1102" i="29"/>
  <c r="O1102" i="29"/>
  <c r="N1102" i="29"/>
  <c r="M1102" i="29"/>
  <c r="K1102" i="29"/>
  <c r="J1102" i="29"/>
  <c r="I1102" i="29"/>
  <c r="H1102" i="29"/>
  <c r="G1102" i="29"/>
  <c r="U1101" i="29"/>
  <c r="S1101" i="29"/>
  <c r="P1101" i="29"/>
  <c r="L1101" i="29"/>
  <c r="U1100" i="29"/>
  <c r="S1100" i="29"/>
  <c r="P1100" i="29"/>
  <c r="L1100" i="29"/>
  <c r="U1099" i="29"/>
  <c r="S1099" i="29"/>
  <c r="P1099" i="29"/>
  <c r="L1099" i="29"/>
  <c r="U1098" i="29"/>
  <c r="S1098" i="29"/>
  <c r="P1098" i="29"/>
  <c r="L1098" i="29"/>
  <c r="U1097" i="29"/>
  <c r="S1097" i="29"/>
  <c r="P1097" i="29"/>
  <c r="L1097" i="29"/>
  <c r="U1096" i="29"/>
  <c r="S1096" i="29"/>
  <c r="P1096" i="29"/>
  <c r="L1096" i="29"/>
  <c r="U1095" i="29"/>
  <c r="S1095" i="29"/>
  <c r="P1095" i="29"/>
  <c r="L1095" i="29"/>
  <c r="U1094" i="29"/>
  <c r="S1094" i="29"/>
  <c r="P1094" i="29"/>
  <c r="L1094" i="29"/>
  <c r="U1093" i="29"/>
  <c r="S1093" i="29"/>
  <c r="P1093" i="29"/>
  <c r="L1093" i="29"/>
  <c r="T1092" i="29"/>
  <c r="R1092" i="29"/>
  <c r="Q1092" i="29"/>
  <c r="O1092" i="29"/>
  <c r="N1092" i="29"/>
  <c r="M1092" i="29"/>
  <c r="K1092" i="29"/>
  <c r="J1092" i="29"/>
  <c r="I1092" i="29"/>
  <c r="H1092" i="29"/>
  <c r="G1092" i="29"/>
  <c r="U1091" i="29"/>
  <c r="S1091" i="29"/>
  <c r="P1091" i="29"/>
  <c r="L1091" i="29"/>
  <c r="U1090" i="29"/>
  <c r="S1090" i="29"/>
  <c r="P1090" i="29"/>
  <c r="L1090" i="29"/>
  <c r="U1089" i="29"/>
  <c r="S1089" i="29"/>
  <c r="P1089" i="29"/>
  <c r="L1089" i="29"/>
  <c r="T1088" i="29"/>
  <c r="R1088" i="29"/>
  <c r="Q1088" i="29"/>
  <c r="O1088" i="29"/>
  <c r="N1088" i="29"/>
  <c r="M1088" i="29"/>
  <c r="K1088" i="29"/>
  <c r="J1088" i="29"/>
  <c r="I1088" i="29"/>
  <c r="H1088" i="29"/>
  <c r="G1088" i="29"/>
  <c r="U1087" i="29"/>
  <c r="S1087" i="29"/>
  <c r="P1087" i="29"/>
  <c r="L1087" i="29"/>
  <c r="U1086" i="29"/>
  <c r="S1086" i="29"/>
  <c r="P1086" i="29"/>
  <c r="L1086" i="29"/>
  <c r="U1085" i="29"/>
  <c r="S1085" i="29"/>
  <c r="P1085" i="29"/>
  <c r="L1085" i="29"/>
  <c r="U1084" i="29"/>
  <c r="S1084" i="29"/>
  <c r="P1084" i="29"/>
  <c r="L1084" i="29"/>
  <c r="T1083" i="29"/>
  <c r="R1083" i="29"/>
  <c r="Q1083" i="29"/>
  <c r="O1083" i="29"/>
  <c r="N1083" i="29"/>
  <c r="M1083" i="29"/>
  <c r="K1083" i="29"/>
  <c r="J1083" i="29"/>
  <c r="I1083" i="29"/>
  <c r="H1083" i="29"/>
  <c r="G1083" i="29"/>
  <c r="U1082" i="29"/>
  <c r="S1082" i="29"/>
  <c r="P1082" i="29"/>
  <c r="L1082" i="29"/>
  <c r="U1081" i="29"/>
  <c r="S1081" i="29"/>
  <c r="P1081" i="29"/>
  <c r="L1081" i="29"/>
  <c r="T1080" i="29"/>
  <c r="R1080" i="29"/>
  <c r="Q1080" i="29"/>
  <c r="O1080" i="29"/>
  <c r="N1080" i="29"/>
  <c r="M1080" i="29"/>
  <c r="K1080" i="29"/>
  <c r="J1080" i="29"/>
  <c r="I1080" i="29"/>
  <c r="H1080" i="29"/>
  <c r="G1080" i="29"/>
  <c r="U1079" i="29"/>
  <c r="U1078" i="29" s="1"/>
  <c r="S1079" i="29"/>
  <c r="S1078" i="29" s="1"/>
  <c r="P1079" i="29"/>
  <c r="P1078" i="29" s="1"/>
  <c r="L1079" i="29"/>
  <c r="T1078" i="29"/>
  <c r="R1078" i="29"/>
  <c r="Q1078" i="29"/>
  <c r="O1078" i="29"/>
  <c r="N1078" i="29"/>
  <c r="M1078" i="29"/>
  <c r="K1078" i="29"/>
  <c r="J1078" i="29"/>
  <c r="I1078" i="29"/>
  <c r="H1078" i="29"/>
  <c r="G1078" i="29"/>
  <c r="U1077" i="29"/>
  <c r="S1077" i="29"/>
  <c r="P1077" i="29"/>
  <c r="L1077" i="29"/>
  <c r="U1076" i="29"/>
  <c r="S1076" i="29"/>
  <c r="S1075" i="29" s="1"/>
  <c r="P1076" i="29"/>
  <c r="L1076" i="29"/>
  <c r="T1075" i="29"/>
  <c r="R1075" i="29"/>
  <c r="Q1075" i="29"/>
  <c r="O1075" i="29"/>
  <c r="N1075" i="29"/>
  <c r="M1075" i="29"/>
  <c r="K1075" i="29"/>
  <c r="J1075" i="29"/>
  <c r="I1075" i="29"/>
  <c r="H1075" i="29"/>
  <c r="G1075" i="29"/>
  <c r="U1071" i="29"/>
  <c r="U1070" i="29" s="1"/>
  <c r="U1069" i="29" s="1"/>
  <c r="S1071" i="29"/>
  <c r="S1070" i="29" s="1"/>
  <c r="S1069" i="29" s="1"/>
  <c r="P1071" i="29"/>
  <c r="P1070" i="29" s="1"/>
  <c r="P1069" i="29" s="1"/>
  <c r="L1071" i="29"/>
  <c r="T1070" i="29"/>
  <c r="T1069" i="29" s="1"/>
  <c r="R1070" i="29"/>
  <c r="R1069" i="29" s="1"/>
  <c r="Q1070" i="29"/>
  <c r="Q1069" i="29" s="1"/>
  <c r="O1070" i="29"/>
  <c r="O1069" i="29" s="1"/>
  <c r="N1070" i="29"/>
  <c r="N1069" i="29" s="1"/>
  <c r="M1070" i="29"/>
  <c r="M1069" i="29" s="1"/>
  <c r="K1070" i="29"/>
  <c r="K1069" i="29" s="1"/>
  <c r="J1070" i="29"/>
  <c r="J1069" i="29" s="1"/>
  <c r="I1070" i="29"/>
  <c r="L1070" i="29" s="1"/>
  <c r="H1070" i="29"/>
  <c r="H1069" i="29" s="1"/>
  <c r="G1070" i="29"/>
  <c r="G1069" i="29" s="1"/>
  <c r="U1068" i="29"/>
  <c r="U1067" i="29" s="1"/>
  <c r="U1066" i="29" s="1"/>
  <c r="S1068" i="29"/>
  <c r="S1067" i="29" s="1"/>
  <c r="S1066" i="29" s="1"/>
  <c r="P1068" i="29"/>
  <c r="P1067" i="29" s="1"/>
  <c r="P1066" i="29" s="1"/>
  <c r="L1068" i="29"/>
  <c r="T1067" i="29"/>
  <c r="T1066" i="29" s="1"/>
  <c r="R1067" i="29"/>
  <c r="R1066" i="29" s="1"/>
  <c r="Q1067" i="29"/>
  <c r="Q1066" i="29" s="1"/>
  <c r="O1067" i="29"/>
  <c r="O1066" i="29" s="1"/>
  <c r="N1067" i="29"/>
  <c r="N1066" i="29" s="1"/>
  <c r="M1067" i="29"/>
  <c r="M1066" i="29" s="1"/>
  <c r="K1067" i="29"/>
  <c r="K1066" i="29" s="1"/>
  <c r="J1067" i="29"/>
  <c r="J1066" i="29" s="1"/>
  <c r="I1067" i="29"/>
  <c r="L1067" i="29" s="1"/>
  <c r="H1067" i="29"/>
  <c r="H1066" i="29" s="1"/>
  <c r="G1067" i="29"/>
  <c r="G1066" i="29" s="1"/>
  <c r="U1065" i="29"/>
  <c r="U1064" i="29" s="1"/>
  <c r="S1065" i="29"/>
  <c r="P1065" i="29"/>
  <c r="P1064" i="29" s="1"/>
  <c r="L1065" i="29"/>
  <c r="T1064" i="29"/>
  <c r="R1064" i="29"/>
  <c r="Q1064" i="29"/>
  <c r="O1064" i="29"/>
  <c r="N1064" i="29"/>
  <c r="M1064" i="29"/>
  <c r="K1064" i="29"/>
  <c r="J1064" i="29"/>
  <c r="I1064" i="29"/>
  <c r="L1064" i="29" s="1"/>
  <c r="H1064" i="29"/>
  <c r="G1064" i="29"/>
  <c r="U1063" i="29"/>
  <c r="S1063" i="29"/>
  <c r="S1062" i="29" s="1"/>
  <c r="P1063" i="29"/>
  <c r="L1063" i="29"/>
  <c r="T1062" i="29"/>
  <c r="R1062" i="29"/>
  <c r="Q1062" i="29"/>
  <c r="O1062" i="29"/>
  <c r="N1062" i="29"/>
  <c r="M1062" i="29"/>
  <c r="K1062" i="29"/>
  <c r="J1062" i="29"/>
  <c r="I1062" i="29"/>
  <c r="L1062" i="29" s="1"/>
  <c r="H1062" i="29"/>
  <c r="G1062" i="29"/>
  <c r="T1061" i="29"/>
  <c r="R1061" i="29"/>
  <c r="Q1061" i="29"/>
  <c r="O1061" i="29"/>
  <c r="L1061" i="29"/>
  <c r="U1060" i="29"/>
  <c r="U1059" i="29" s="1"/>
  <c r="S1060" i="29"/>
  <c r="S1059" i="29" s="1"/>
  <c r="P1060" i="29"/>
  <c r="P1059" i="29" s="1"/>
  <c r="L1060" i="29"/>
  <c r="T1059" i="29"/>
  <c r="R1059" i="29"/>
  <c r="Q1059" i="29"/>
  <c r="O1059" i="29"/>
  <c r="N1059" i="29"/>
  <c r="M1059" i="29"/>
  <c r="K1059" i="29"/>
  <c r="J1059" i="29"/>
  <c r="I1059" i="29"/>
  <c r="L1059" i="29" s="1"/>
  <c r="H1059" i="29"/>
  <c r="G1059" i="29"/>
  <c r="U1058" i="29"/>
  <c r="U1057" i="29" s="1"/>
  <c r="S1058" i="29"/>
  <c r="S1057" i="29" s="1"/>
  <c r="P1058" i="29"/>
  <c r="P1057" i="29" s="1"/>
  <c r="L1058" i="29"/>
  <c r="T1057" i="29"/>
  <c r="R1057" i="29"/>
  <c r="Q1057" i="29"/>
  <c r="O1057" i="29"/>
  <c r="N1057" i="29"/>
  <c r="M1057" i="29"/>
  <c r="K1057" i="29"/>
  <c r="J1057" i="29"/>
  <c r="I1057" i="29"/>
  <c r="L1057" i="29" s="1"/>
  <c r="H1057" i="29"/>
  <c r="G1057" i="29"/>
  <c r="T1056" i="29"/>
  <c r="R1056" i="29"/>
  <c r="Q1056" i="29"/>
  <c r="O1056" i="29"/>
  <c r="L1056" i="29"/>
  <c r="U1055" i="29"/>
  <c r="U1054" i="29" s="1"/>
  <c r="U1053" i="29" s="1"/>
  <c r="S1055" i="29"/>
  <c r="S1054" i="29" s="1"/>
  <c r="S1053" i="29" s="1"/>
  <c r="P1055" i="29"/>
  <c r="P1054" i="29" s="1"/>
  <c r="P1053" i="29" s="1"/>
  <c r="L1055" i="29"/>
  <c r="T1054" i="29"/>
  <c r="T1053" i="29" s="1"/>
  <c r="R1054" i="29"/>
  <c r="R1053" i="29" s="1"/>
  <c r="Q1054" i="29"/>
  <c r="Q1053" i="29" s="1"/>
  <c r="O1054" i="29"/>
  <c r="O1053" i="29" s="1"/>
  <c r="N1054" i="29"/>
  <c r="N1053" i="29" s="1"/>
  <c r="M1054" i="29"/>
  <c r="M1053" i="29" s="1"/>
  <c r="K1054" i="29"/>
  <c r="K1053" i="29" s="1"/>
  <c r="J1054" i="29"/>
  <c r="J1053" i="29" s="1"/>
  <c r="I1054" i="29"/>
  <c r="L1054" i="29" s="1"/>
  <c r="H1054" i="29"/>
  <c r="H1053" i="29" s="1"/>
  <c r="G1054" i="29"/>
  <c r="G1053" i="29" s="1"/>
  <c r="U1052" i="29"/>
  <c r="U1051" i="29" s="1"/>
  <c r="S1052" i="29"/>
  <c r="S1051" i="29" s="1"/>
  <c r="P1052" i="29"/>
  <c r="P1051" i="29" s="1"/>
  <c r="L1052" i="29"/>
  <c r="T1051" i="29"/>
  <c r="R1051" i="29"/>
  <c r="Q1051" i="29"/>
  <c r="O1051" i="29"/>
  <c r="N1051" i="29"/>
  <c r="M1051" i="29"/>
  <c r="K1051" i="29"/>
  <c r="J1051" i="29"/>
  <c r="I1051" i="29"/>
  <c r="L1051" i="29" s="1"/>
  <c r="H1051" i="29"/>
  <c r="G1051" i="29"/>
  <c r="U1050" i="29"/>
  <c r="U1049" i="29" s="1"/>
  <c r="S1050" i="29"/>
  <c r="S1049" i="29" s="1"/>
  <c r="P1050" i="29"/>
  <c r="P1049" i="29" s="1"/>
  <c r="L1050" i="29"/>
  <c r="T1049" i="29"/>
  <c r="R1049" i="29"/>
  <c r="Q1049" i="29"/>
  <c r="O1049" i="29"/>
  <c r="N1049" i="29"/>
  <c r="M1049" i="29"/>
  <c r="K1049" i="29"/>
  <c r="J1049" i="29"/>
  <c r="I1049" i="29"/>
  <c r="L1049" i="29" s="1"/>
  <c r="H1049" i="29"/>
  <c r="G1049" i="29"/>
  <c r="U1048" i="29"/>
  <c r="U1047" i="29" s="1"/>
  <c r="S1048" i="29"/>
  <c r="S1047" i="29" s="1"/>
  <c r="P1048" i="29"/>
  <c r="P1047" i="29" s="1"/>
  <c r="L1048" i="29"/>
  <c r="T1047" i="29"/>
  <c r="R1047" i="29"/>
  <c r="Q1047" i="29"/>
  <c r="O1047" i="29"/>
  <c r="N1047" i="29"/>
  <c r="M1047" i="29"/>
  <c r="K1047" i="29"/>
  <c r="J1047" i="29"/>
  <c r="I1047" i="29"/>
  <c r="L1047" i="29" s="1"/>
  <c r="H1047" i="29"/>
  <c r="G1047" i="29"/>
  <c r="U1046" i="29"/>
  <c r="U1045" i="29" s="1"/>
  <c r="S1046" i="29"/>
  <c r="S1045" i="29" s="1"/>
  <c r="P1046" i="29"/>
  <c r="P1045" i="29" s="1"/>
  <c r="L1046" i="29"/>
  <c r="T1045" i="29"/>
  <c r="R1045" i="29"/>
  <c r="Q1045" i="29"/>
  <c r="O1045" i="29"/>
  <c r="N1045" i="29"/>
  <c r="M1045" i="29"/>
  <c r="K1045" i="29"/>
  <c r="J1045" i="29"/>
  <c r="I1045" i="29"/>
  <c r="L1045" i="29" s="1"/>
  <c r="H1045" i="29"/>
  <c r="G1045" i="29"/>
  <c r="U1044" i="29"/>
  <c r="U1043" i="29" s="1"/>
  <c r="S1044" i="29"/>
  <c r="S1043" i="29" s="1"/>
  <c r="P1044" i="29"/>
  <c r="P1043" i="29" s="1"/>
  <c r="L1044" i="29"/>
  <c r="T1043" i="29"/>
  <c r="R1043" i="29"/>
  <c r="Q1043" i="29"/>
  <c r="O1043" i="29"/>
  <c r="N1043" i="29"/>
  <c r="M1043" i="29"/>
  <c r="K1043" i="29"/>
  <c r="J1043" i="29"/>
  <c r="I1043" i="29"/>
  <c r="H1043" i="29"/>
  <c r="G1043" i="29"/>
  <c r="U1042" i="29"/>
  <c r="U1041" i="29" s="1"/>
  <c r="S1042" i="29"/>
  <c r="S1041" i="29" s="1"/>
  <c r="P1042" i="29"/>
  <c r="P1041" i="29" s="1"/>
  <c r="L1042" i="29"/>
  <c r="T1041" i="29"/>
  <c r="R1041" i="29"/>
  <c r="Q1041" i="29"/>
  <c r="O1041" i="29"/>
  <c r="N1041" i="29"/>
  <c r="M1041" i="29"/>
  <c r="K1041" i="29"/>
  <c r="J1041" i="29"/>
  <c r="I1041" i="29"/>
  <c r="H1041" i="29"/>
  <c r="G1041" i="29"/>
  <c r="U1040" i="29"/>
  <c r="S1040" i="29"/>
  <c r="P1040" i="29"/>
  <c r="L1040" i="29"/>
  <c r="U1039" i="29"/>
  <c r="S1039" i="29"/>
  <c r="P1039" i="29"/>
  <c r="L1039" i="29"/>
  <c r="U1038" i="29"/>
  <c r="S1038" i="29"/>
  <c r="P1038" i="29"/>
  <c r="L1038" i="29"/>
  <c r="T1037" i="29"/>
  <c r="R1037" i="29"/>
  <c r="Q1037" i="29"/>
  <c r="O1037" i="29"/>
  <c r="N1037" i="29"/>
  <c r="M1037" i="29"/>
  <c r="K1037" i="29"/>
  <c r="J1037" i="29"/>
  <c r="I1037" i="29"/>
  <c r="H1037" i="29"/>
  <c r="G1037" i="29"/>
  <c r="U1036" i="29"/>
  <c r="U1035" i="29" s="1"/>
  <c r="S1036" i="29"/>
  <c r="S1035" i="29" s="1"/>
  <c r="P1036" i="29"/>
  <c r="P1035" i="29" s="1"/>
  <c r="L1036" i="29"/>
  <c r="T1035" i="29"/>
  <c r="R1035" i="29"/>
  <c r="Q1035" i="29"/>
  <c r="O1035" i="29"/>
  <c r="N1035" i="29"/>
  <c r="M1035" i="29"/>
  <c r="K1035" i="29"/>
  <c r="J1035" i="29"/>
  <c r="I1035" i="29"/>
  <c r="H1035" i="29"/>
  <c r="G1035" i="29"/>
  <c r="U1033" i="29"/>
  <c r="U1032" i="29" s="1"/>
  <c r="U1031" i="29" s="1"/>
  <c r="S1033" i="29"/>
  <c r="S1032" i="29" s="1"/>
  <c r="S1031" i="29" s="1"/>
  <c r="P1033" i="29"/>
  <c r="P1032" i="29" s="1"/>
  <c r="P1031" i="29" s="1"/>
  <c r="L1033" i="29"/>
  <c r="T1032" i="29"/>
  <c r="T1031" i="29" s="1"/>
  <c r="R1032" i="29"/>
  <c r="R1031" i="29" s="1"/>
  <c r="Q1032" i="29"/>
  <c r="Q1031" i="29" s="1"/>
  <c r="O1032" i="29"/>
  <c r="O1031" i="29" s="1"/>
  <c r="N1032" i="29"/>
  <c r="N1031" i="29" s="1"/>
  <c r="M1032" i="29"/>
  <c r="M1031" i="29" s="1"/>
  <c r="K1032" i="29"/>
  <c r="K1031" i="29" s="1"/>
  <c r="J1032" i="29"/>
  <c r="J1031" i="29" s="1"/>
  <c r="I1032" i="29"/>
  <c r="H1032" i="29"/>
  <c r="H1031" i="29" s="1"/>
  <c r="G1032" i="29"/>
  <c r="G1031" i="29" s="1"/>
  <c r="L1030" i="29"/>
  <c r="U1029" i="29"/>
  <c r="T1029" i="29"/>
  <c r="S1029" i="29"/>
  <c r="R1029" i="29"/>
  <c r="Q1029" i="29"/>
  <c r="P1029" i="29"/>
  <c r="O1029" i="29"/>
  <c r="N1029" i="29"/>
  <c r="M1029" i="29"/>
  <c r="K1029" i="29"/>
  <c r="J1029" i="29"/>
  <c r="I1029" i="29"/>
  <c r="H1029" i="29"/>
  <c r="G1029" i="29"/>
  <c r="L1028" i="29"/>
  <c r="U1027" i="29"/>
  <c r="T1027" i="29"/>
  <c r="S1027" i="29"/>
  <c r="R1027" i="29"/>
  <c r="Q1027" i="29"/>
  <c r="P1027" i="29"/>
  <c r="O1027" i="29"/>
  <c r="N1027" i="29"/>
  <c r="M1027" i="29"/>
  <c r="K1027" i="29"/>
  <c r="J1027" i="29"/>
  <c r="I1027" i="29"/>
  <c r="H1027" i="29"/>
  <c r="G1027" i="29"/>
  <c r="U1026" i="29"/>
  <c r="U1025" i="29" s="1"/>
  <c r="S1026" i="29"/>
  <c r="S1025" i="29" s="1"/>
  <c r="P1026" i="29"/>
  <c r="P1025" i="29" s="1"/>
  <c r="L1026" i="29"/>
  <c r="T1025" i="29"/>
  <c r="R1025" i="29"/>
  <c r="Q1025" i="29"/>
  <c r="O1025" i="29"/>
  <c r="N1025" i="29"/>
  <c r="M1025" i="29"/>
  <c r="K1025" i="29"/>
  <c r="J1025" i="29"/>
  <c r="I1025" i="29"/>
  <c r="H1025" i="29"/>
  <c r="G1025" i="29"/>
  <c r="U1024" i="29"/>
  <c r="U1023" i="29" s="1"/>
  <c r="S1024" i="29"/>
  <c r="S1023" i="29" s="1"/>
  <c r="P1024" i="29"/>
  <c r="P1023" i="29" s="1"/>
  <c r="L1024" i="29"/>
  <c r="T1023" i="29"/>
  <c r="R1023" i="29"/>
  <c r="Q1023" i="29"/>
  <c r="O1023" i="29"/>
  <c r="N1023" i="29"/>
  <c r="M1023" i="29"/>
  <c r="K1023" i="29"/>
  <c r="J1023" i="29"/>
  <c r="I1023" i="29"/>
  <c r="H1023" i="29"/>
  <c r="G1023" i="29"/>
  <c r="U1022" i="29"/>
  <c r="U1021" i="29" s="1"/>
  <c r="S1022" i="29"/>
  <c r="S1021" i="29" s="1"/>
  <c r="P1022" i="29"/>
  <c r="P1021" i="29" s="1"/>
  <c r="L1022" i="29"/>
  <c r="T1021" i="29"/>
  <c r="R1021" i="29"/>
  <c r="Q1021" i="29"/>
  <c r="O1021" i="29"/>
  <c r="N1021" i="29"/>
  <c r="M1021" i="29"/>
  <c r="K1021" i="29"/>
  <c r="J1021" i="29"/>
  <c r="I1021" i="29"/>
  <c r="H1021" i="29"/>
  <c r="G1021" i="29"/>
  <c r="U1020" i="29"/>
  <c r="S1020" i="29"/>
  <c r="P1020" i="29"/>
  <c r="L1020" i="29"/>
  <c r="U1019" i="29"/>
  <c r="S1019" i="29"/>
  <c r="P1019" i="29"/>
  <c r="P1018" i="29" s="1"/>
  <c r="L1019" i="29"/>
  <c r="T1018" i="29"/>
  <c r="R1018" i="29"/>
  <c r="Q1018" i="29"/>
  <c r="O1018" i="29"/>
  <c r="N1018" i="29"/>
  <c r="M1018" i="29"/>
  <c r="K1018" i="29"/>
  <c r="J1018" i="29"/>
  <c r="I1018" i="29"/>
  <c r="H1018" i="29"/>
  <c r="G1018" i="29"/>
  <c r="U1017" i="29"/>
  <c r="S1017" i="29"/>
  <c r="P1017" i="29"/>
  <c r="L1017" i="29"/>
  <c r="U1016" i="29"/>
  <c r="S1016" i="29"/>
  <c r="P1016" i="29"/>
  <c r="L1016" i="29"/>
  <c r="T1015" i="29"/>
  <c r="R1015" i="29"/>
  <c r="Q1015" i="29"/>
  <c r="O1015" i="29"/>
  <c r="N1015" i="29"/>
  <c r="M1015" i="29"/>
  <c r="K1015" i="29"/>
  <c r="J1015" i="29"/>
  <c r="I1015" i="29"/>
  <c r="H1015" i="29"/>
  <c r="G1015" i="29"/>
  <c r="U1014" i="29"/>
  <c r="S1014" i="29"/>
  <c r="P1014" i="29"/>
  <c r="U1013" i="29"/>
  <c r="S1013" i="29"/>
  <c r="P1013" i="29"/>
  <c r="L1013" i="29"/>
  <c r="U1012" i="29"/>
  <c r="S1012" i="29"/>
  <c r="P1012" i="29"/>
  <c r="L1012" i="29"/>
  <c r="T1011" i="29"/>
  <c r="R1011" i="29"/>
  <c r="Q1011" i="29"/>
  <c r="O1011" i="29"/>
  <c r="N1011" i="29"/>
  <c r="M1011" i="29"/>
  <c r="K1011" i="29"/>
  <c r="J1011" i="29"/>
  <c r="I1011" i="29"/>
  <c r="H1011" i="29"/>
  <c r="G1011" i="29"/>
  <c r="U1009" i="29"/>
  <c r="U1008" i="29" s="1"/>
  <c r="U1007" i="29" s="1"/>
  <c r="S1009" i="29"/>
  <c r="S1008" i="29" s="1"/>
  <c r="S1007" i="29" s="1"/>
  <c r="P1009" i="29"/>
  <c r="P1008" i="29" s="1"/>
  <c r="P1007" i="29" s="1"/>
  <c r="L1009" i="29"/>
  <c r="T1008" i="29"/>
  <c r="T1007" i="29" s="1"/>
  <c r="R1008" i="29"/>
  <c r="R1007" i="29" s="1"/>
  <c r="Q1008" i="29"/>
  <c r="Q1007" i="29" s="1"/>
  <c r="O1008" i="29"/>
  <c r="O1007" i="29" s="1"/>
  <c r="N1008" i="29"/>
  <c r="N1007" i="29" s="1"/>
  <c r="M1008" i="29"/>
  <c r="M1007" i="29" s="1"/>
  <c r="K1008" i="29"/>
  <c r="K1007" i="29" s="1"/>
  <c r="J1008" i="29"/>
  <c r="J1007" i="29" s="1"/>
  <c r="I1008" i="29"/>
  <c r="H1008" i="29"/>
  <c r="H1007" i="29" s="1"/>
  <c r="G1008" i="29"/>
  <c r="G1007" i="29" s="1"/>
  <c r="U1006" i="29"/>
  <c r="U1005" i="29" s="1"/>
  <c r="S1006" i="29"/>
  <c r="S1005" i="29" s="1"/>
  <c r="P1006" i="29"/>
  <c r="P1005" i="29" s="1"/>
  <c r="L1006" i="29"/>
  <c r="T1005" i="29"/>
  <c r="R1005" i="29"/>
  <c r="Q1005" i="29"/>
  <c r="O1005" i="29"/>
  <c r="N1005" i="29"/>
  <c r="M1005" i="29"/>
  <c r="K1005" i="29"/>
  <c r="J1005" i="29"/>
  <c r="I1005" i="29"/>
  <c r="H1005" i="29"/>
  <c r="G1005" i="29"/>
  <c r="U1004" i="29"/>
  <c r="S1004" i="29"/>
  <c r="P1004" i="29"/>
  <c r="L1004" i="29"/>
  <c r="U1003" i="29"/>
  <c r="S1003" i="29"/>
  <c r="P1003" i="29"/>
  <c r="P1002" i="29" s="1"/>
  <c r="L1003" i="29"/>
  <c r="T1002" i="29"/>
  <c r="R1002" i="29"/>
  <c r="Q1002" i="29"/>
  <c r="O1002" i="29"/>
  <c r="N1002" i="29"/>
  <c r="M1002" i="29"/>
  <c r="K1002" i="29"/>
  <c r="J1002" i="29"/>
  <c r="I1002" i="29"/>
  <c r="H1002" i="29"/>
  <c r="G1002" i="29"/>
  <c r="L1000" i="29"/>
  <c r="U999" i="29"/>
  <c r="T999" i="29"/>
  <c r="S999" i="29"/>
  <c r="R999" i="29"/>
  <c r="Q999" i="29"/>
  <c r="P999" i="29"/>
  <c r="O999" i="29"/>
  <c r="N999" i="29"/>
  <c r="M999" i="29"/>
  <c r="K999" i="29"/>
  <c r="J999" i="29"/>
  <c r="I999" i="29"/>
  <c r="L999" i="29" s="1"/>
  <c r="U998" i="29"/>
  <c r="U997" i="29" s="1"/>
  <c r="S998" i="29"/>
  <c r="S997" i="29" s="1"/>
  <c r="P998" i="29"/>
  <c r="P997" i="29" s="1"/>
  <c r="L998" i="29"/>
  <c r="T997" i="29"/>
  <c r="R997" i="29"/>
  <c r="Q997" i="29"/>
  <c r="O997" i="29"/>
  <c r="N997" i="29"/>
  <c r="M997" i="29"/>
  <c r="K997" i="29"/>
  <c r="J997" i="29"/>
  <c r="I997" i="29"/>
  <c r="H997" i="29"/>
  <c r="G997" i="29"/>
  <c r="U996" i="29"/>
  <c r="S996" i="29"/>
  <c r="P996" i="29"/>
  <c r="L996" i="29"/>
  <c r="U995" i="29"/>
  <c r="S995" i="29"/>
  <c r="P995" i="29"/>
  <c r="L995" i="29"/>
  <c r="U994" i="29"/>
  <c r="S994" i="29"/>
  <c r="P994" i="29"/>
  <c r="L994" i="29"/>
  <c r="U993" i="29"/>
  <c r="S993" i="29"/>
  <c r="P993" i="29"/>
  <c r="L993" i="29"/>
  <c r="U992" i="29"/>
  <c r="S992" i="29"/>
  <c r="P992" i="29"/>
  <c r="L992" i="29"/>
  <c r="T991" i="29"/>
  <c r="R991" i="29"/>
  <c r="Q991" i="29"/>
  <c r="O991" i="29"/>
  <c r="N991" i="29"/>
  <c r="M991" i="29"/>
  <c r="K991" i="29"/>
  <c r="J991" i="29"/>
  <c r="I991" i="29"/>
  <c r="H991" i="29"/>
  <c r="G991" i="29"/>
  <c r="U990" i="29"/>
  <c r="U989" i="29" s="1"/>
  <c r="S990" i="29"/>
  <c r="S989" i="29" s="1"/>
  <c r="P990" i="29"/>
  <c r="P989" i="29" s="1"/>
  <c r="L990" i="29"/>
  <c r="T989" i="29"/>
  <c r="R989" i="29"/>
  <c r="Q989" i="29"/>
  <c r="O989" i="29"/>
  <c r="N989" i="29"/>
  <c r="M989" i="29"/>
  <c r="K989" i="29"/>
  <c r="J989" i="29"/>
  <c r="I989" i="29"/>
  <c r="L989" i="29" s="1"/>
  <c r="H989" i="29"/>
  <c r="G989" i="29"/>
  <c r="U988" i="29"/>
  <c r="U987" i="29" s="1"/>
  <c r="S988" i="29"/>
  <c r="S987" i="29" s="1"/>
  <c r="P988" i="29"/>
  <c r="P987" i="29" s="1"/>
  <c r="L988" i="29"/>
  <c r="T987" i="29"/>
  <c r="R987" i="29"/>
  <c r="Q987" i="29"/>
  <c r="O987" i="29"/>
  <c r="N987" i="29"/>
  <c r="M987" i="29"/>
  <c r="K987" i="29"/>
  <c r="J987" i="29"/>
  <c r="I987" i="29"/>
  <c r="L987" i="29" s="1"/>
  <c r="H987" i="29"/>
  <c r="G987" i="29"/>
  <c r="U986" i="29"/>
  <c r="S986" i="29"/>
  <c r="P986" i="29"/>
  <c r="L986" i="29"/>
  <c r="U985" i="29"/>
  <c r="S985" i="29"/>
  <c r="P985" i="29"/>
  <c r="L985" i="29"/>
  <c r="U984" i="29"/>
  <c r="S984" i="29"/>
  <c r="P984" i="29"/>
  <c r="L984" i="29"/>
  <c r="T983" i="29"/>
  <c r="R983" i="29"/>
  <c r="Q983" i="29"/>
  <c r="O983" i="29"/>
  <c r="N983" i="29"/>
  <c r="M983" i="29"/>
  <c r="K983" i="29"/>
  <c r="J983" i="29"/>
  <c r="I983" i="29"/>
  <c r="H983" i="29"/>
  <c r="G983" i="29"/>
  <c r="U982" i="29"/>
  <c r="S982" i="29"/>
  <c r="P982" i="29"/>
  <c r="L982" i="29"/>
  <c r="U981" i="29"/>
  <c r="S981" i="29"/>
  <c r="P981" i="29"/>
  <c r="L981" i="29"/>
  <c r="U980" i="29"/>
  <c r="S980" i="29"/>
  <c r="P980" i="29"/>
  <c r="L980" i="29"/>
  <c r="U979" i="29"/>
  <c r="S979" i="29"/>
  <c r="P979" i="29"/>
  <c r="L979" i="29"/>
  <c r="U978" i="29"/>
  <c r="U977" i="29" s="1"/>
  <c r="S978" i="29"/>
  <c r="P978" i="29"/>
  <c r="L978" i="29"/>
  <c r="T977" i="29"/>
  <c r="R977" i="29"/>
  <c r="Q977" i="29"/>
  <c r="O977" i="29"/>
  <c r="N977" i="29"/>
  <c r="M977" i="29"/>
  <c r="K977" i="29"/>
  <c r="J977" i="29"/>
  <c r="I977" i="29"/>
  <c r="H977" i="29"/>
  <c r="G977" i="29"/>
  <c r="U976" i="29"/>
  <c r="U975" i="29" s="1"/>
  <c r="S976" i="29"/>
  <c r="S975" i="29" s="1"/>
  <c r="P976" i="29"/>
  <c r="P975" i="29" s="1"/>
  <c r="L976" i="29"/>
  <c r="T975" i="29"/>
  <c r="R975" i="29"/>
  <c r="Q975" i="29"/>
  <c r="O975" i="29"/>
  <c r="N975" i="29"/>
  <c r="M975" i="29"/>
  <c r="K975" i="29"/>
  <c r="J975" i="29"/>
  <c r="I975" i="29"/>
  <c r="H975" i="29"/>
  <c r="G975" i="29"/>
  <c r="U974" i="29"/>
  <c r="S974" i="29"/>
  <c r="P974" i="29"/>
  <c r="L974" i="29"/>
  <c r="U973" i="29"/>
  <c r="S973" i="29"/>
  <c r="P973" i="29"/>
  <c r="L973" i="29"/>
  <c r="U972" i="29"/>
  <c r="S972" i="29"/>
  <c r="P972" i="29"/>
  <c r="L972" i="29"/>
  <c r="U971" i="29"/>
  <c r="S971" i="29"/>
  <c r="P971" i="29"/>
  <c r="L971" i="29"/>
  <c r="U970" i="29"/>
  <c r="S970" i="29"/>
  <c r="O970" i="29"/>
  <c r="L970" i="29"/>
  <c r="U969" i="29"/>
  <c r="S969" i="29"/>
  <c r="P969" i="29"/>
  <c r="L969" i="29"/>
  <c r="U968" i="29"/>
  <c r="S968" i="29"/>
  <c r="P968" i="29"/>
  <c r="L968" i="29"/>
  <c r="U967" i="29"/>
  <c r="S967" i="29"/>
  <c r="P967" i="29"/>
  <c r="L967" i="29"/>
  <c r="U966" i="29"/>
  <c r="S966" i="29"/>
  <c r="S965" i="29" s="1"/>
  <c r="P966" i="29"/>
  <c r="L966" i="29"/>
  <c r="T965" i="29"/>
  <c r="R965" i="29"/>
  <c r="Q965" i="29"/>
  <c r="N965" i="29"/>
  <c r="M965" i="29"/>
  <c r="K965" i="29"/>
  <c r="J965" i="29"/>
  <c r="I965" i="29"/>
  <c r="H965" i="29"/>
  <c r="G965" i="29"/>
  <c r="U964" i="29"/>
  <c r="S964" i="29"/>
  <c r="P964" i="29"/>
  <c r="L964" i="29"/>
  <c r="U963" i="29"/>
  <c r="S963" i="29"/>
  <c r="P963" i="29"/>
  <c r="L963" i="29"/>
  <c r="U962" i="29"/>
  <c r="S962" i="29"/>
  <c r="P962" i="29"/>
  <c r="L962" i="29"/>
  <c r="U961" i="29"/>
  <c r="S961" i="29"/>
  <c r="P961" i="29"/>
  <c r="L961" i="29"/>
  <c r="U960" i="29"/>
  <c r="S960" i="29"/>
  <c r="P960" i="29"/>
  <c r="L960" i="29"/>
  <c r="U959" i="29"/>
  <c r="S959" i="29"/>
  <c r="P959" i="29"/>
  <c r="L959" i="29"/>
  <c r="T958" i="29"/>
  <c r="R958" i="29"/>
  <c r="Q958" i="29"/>
  <c r="O958" i="29"/>
  <c r="N958" i="29"/>
  <c r="M958" i="29"/>
  <c r="K958" i="29"/>
  <c r="J958" i="29"/>
  <c r="I958" i="29"/>
  <c r="H958" i="29"/>
  <c r="G958" i="29"/>
  <c r="U957" i="29"/>
  <c r="S957" i="29"/>
  <c r="P957" i="29"/>
  <c r="L957" i="29"/>
  <c r="U956" i="29"/>
  <c r="S956" i="29"/>
  <c r="P956" i="29"/>
  <c r="L956" i="29"/>
  <c r="U955" i="29"/>
  <c r="S955" i="29"/>
  <c r="P955" i="29"/>
  <c r="L955" i="29"/>
  <c r="U954" i="29"/>
  <c r="U953" i="29" s="1"/>
  <c r="S954" i="29"/>
  <c r="P954" i="29"/>
  <c r="L954" i="29"/>
  <c r="T953" i="29"/>
  <c r="R953" i="29"/>
  <c r="Q953" i="29"/>
  <c r="O953" i="29"/>
  <c r="N953" i="29"/>
  <c r="M953" i="29"/>
  <c r="K953" i="29"/>
  <c r="J953" i="29"/>
  <c r="I953" i="29"/>
  <c r="H953" i="29"/>
  <c r="G953" i="29"/>
  <c r="U952" i="29"/>
  <c r="S952" i="29"/>
  <c r="P952" i="29"/>
  <c r="L952" i="29"/>
  <c r="U951" i="29"/>
  <c r="S951" i="29"/>
  <c r="S950" i="29" s="1"/>
  <c r="P951" i="29"/>
  <c r="P950" i="29" s="1"/>
  <c r="L951" i="29"/>
  <c r="T950" i="29"/>
  <c r="R950" i="29"/>
  <c r="Q950" i="29"/>
  <c r="O950" i="29"/>
  <c r="N950" i="29"/>
  <c r="M950" i="29"/>
  <c r="K950" i="29"/>
  <c r="J950" i="29"/>
  <c r="I950" i="29"/>
  <c r="H950" i="29"/>
  <c r="G950" i="29"/>
  <c r="U949" i="29"/>
  <c r="U948" i="29" s="1"/>
  <c r="S949" i="29"/>
  <c r="S948" i="29" s="1"/>
  <c r="P949" i="29"/>
  <c r="P948" i="29" s="1"/>
  <c r="L949" i="29"/>
  <c r="T948" i="29"/>
  <c r="R948" i="29"/>
  <c r="Q948" i="29"/>
  <c r="O948" i="29"/>
  <c r="N948" i="29"/>
  <c r="M948" i="29"/>
  <c r="K948" i="29"/>
  <c r="J948" i="29"/>
  <c r="I948" i="29"/>
  <c r="H948" i="29"/>
  <c r="G948" i="29"/>
  <c r="U947" i="29"/>
  <c r="S947" i="29"/>
  <c r="P947" i="29"/>
  <c r="L947" i="29"/>
  <c r="U946" i="29"/>
  <c r="S946" i="29"/>
  <c r="P946" i="29"/>
  <c r="L946" i="29"/>
  <c r="U945" i="29"/>
  <c r="S945" i="29"/>
  <c r="P945" i="29"/>
  <c r="L945" i="29"/>
  <c r="T944" i="29"/>
  <c r="R944" i="29"/>
  <c r="Q944" i="29"/>
  <c r="O944" i="29"/>
  <c r="N944" i="29"/>
  <c r="M944" i="29"/>
  <c r="K944" i="29"/>
  <c r="J944" i="29"/>
  <c r="I944" i="29"/>
  <c r="H944" i="29"/>
  <c r="G944" i="29"/>
  <c r="U941" i="29"/>
  <c r="U940" i="29" s="1"/>
  <c r="S941" i="29"/>
  <c r="S940" i="29" s="1"/>
  <c r="P941" i="29"/>
  <c r="P940" i="29" s="1"/>
  <c r="L941" i="29"/>
  <c r="T940" i="29"/>
  <c r="R940" i="29"/>
  <c r="Q940" i="29"/>
  <c r="O940" i="29"/>
  <c r="N940" i="29"/>
  <c r="M940" i="29"/>
  <c r="K940" i="29"/>
  <c r="J940" i="29"/>
  <c r="I940" i="29"/>
  <c r="L940" i="29" s="1"/>
  <c r="H940" i="29"/>
  <c r="G940" i="29"/>
  <c r="U939" i="29"/>
  <c r="U938" i="29" s="1"/>
  <c r="S939" i="29"/>
  <c r="S938" i="29" s="1"/>
  <c r="P939" i="29"/>
  <c r="P938" i="29" s="1"/>
  <c r="L939" i="29"/>
  <c r="T938" i="29"/>
  <c r="R938" i="29"/>
  <c r="Q938" i="29"/>
  <c r="O938" i="29"/>
  <c r="N938" i="29"/>
  <c r="M938" i="29"/>
  <c r="K938" i="29"/>
  <c r="J938" i="29"/>
  <c r="I938" i="29"/>
  <c r="L938" i="29" s="1"/>
  <c r="H938" i="29"/>
  <c r="G938" i="29"/>
  <c r="U937" i="29"/>
  <c r="U936" i="29" s="1"/>
  <c r="S937" i="29"/>
  <c r="S936" i="29" s="1"/>
  <c r="P937" i="29"/>
  <c r="P936" i="29" s="1"/>
  <c r="L937" i="29"/>
  <c r="T936" i="29"/>
  <c r="R936" i="29"/>
  <c r="Q936" i="29"/>
  <c r="O936" i="29"/>
  <c r="N936" i="29"/>
  <c r="M936" i="29"/>
  <c r="K936" i="29"/>
  <c r="J936" i="29"/>
  <c r="I936" i="29"/>
  <c r="L936" i="29" s="1"/>
  <c r="H936" i="29"/>
  <c r="G936" i="29"/>
  <c r="U934" i="29"/>
  <c r="U933" i="29" s="1"/>
  <c r="S934" i="29"/>
  <c r="S933" i="29" s="1"/>
  <c r="P934" i="29"/>
  <c r="P933" i="29" s="1"/>
  <c r="L934" i="29"/>
  <c r="T933" i="29"/>
  <c r="R933" i="29"/>
  <c r="Q933" i="29"/>
  <c r="O933" i="29"/>
  <c r="N933" i="29"/>
  <c r="M933" i="29"/>
  <c r="K933" i="29"/>
  <c r="J933" i="29"/>
  <c r="I933" i="29"/>
  <c r="H933" i="29"/>
  <c r="G933" i="29"/>
  <c r="U932" i="29"/>
  <c r="S932" i="29"/>
  <c r="P932" i="29"/>
  <c r="L932" i="29"/>
  <c r="U931" i="29"/>
  <c r="S931" i="29"/>
  <c r="P931" i="29"/>
  <c r="L931" i="29"/>
  <c r="U930" i="29"/>
  <c r="S930" i="29"/>
  <c r="P930" i="29"/>
  <c r="L930" i="29"/>
  <c r="T929" i="29"/>
  <c r="R929" i="29"/>
  <c r="Q929" i="29"/>
  <c r="O929" i="29"/>
  <c r="N929" i="29"/>
  <c r="M929" i="29"/>
  <c r="K929" i="29"/>
  <c r="J929" i="29"/>
  <c r="I929" i="29"/>
  <c r="H929" i="29"/>
  <c r="G929" i="29"/>
  <c r="U927" i="29"/>
  <c r="U926" i="29" s="1"/>
  <c r="U925" i="29" s="1"/>
  <c r="S927" i="29"/>
  <c r="S926" i="29" s="1"/>
  <c r="S925" i="29" s="1"/>
  <c r="P927" i="29"/>
  <c r="P926" i="29" s="1"/>
  <c r="P925" i="29" s="1"/>
  <c r="L927" i="29"/>
  <c r="T926" i="29"/>
  <c r="T925" i="29" s="1"/>
  <c r="R926" i="29"/>
  <c r="R925" i="29" s="1"/>
  <c r="Q926" i="29"/>
  <c r="Q925" i="29" s="1"/>
  <c r="O926" i="29"/>
  <c r="O925" i="29" s="1"/>
  <c r="N926" i="29"/>
  <c r="N925" i="29" s="1"/>
  <c r="M926" i="29"/>
  <c r="M925" i="29" s="1"/>
  <c r="K926" i="29"/>
  <c r="K925" i="29" s="1"/>
  <c r="J926" i="29"/>
  <c r="J925" i="29" s="1"/>
  <c r="I926" i="29"/>
  <c r="I925" i="29" s="1"/>
  <c r="H926" i="29"/>
  <c r="H925" i="29" s="1"/>
  <c r="G926" i="29"/>
  <c r="G925" i="29" s="1"/>
  <c r="U924" i="29"/>
  <c r="U923" i="29" s="1"/>
  <c r="S924" i="29"/>
  <c r="S923" i="29" s="1"/>
  <c r="P924" i="29"/>
  <c r="P923" i="29" s="1"/>
  <c r="L924" i="29"/>
  <c r="T923" i="29"/>
  <c r="R923" i="29"/>
  <c r="Q923" i="29"/>
  <c r="O923" i="29"/>
  <c r="N923" i="29"/>
  <c r="M923" i="29"/>
  <c r="K923" i="29"/>
  <c r="J923" i="29"/>
  <c r="I923" i="29"/>
  <c r="L923" i="29" s="1"/>
  <c r="H923" i="29"/>
  <c r="G923" i="29"/>
  <c r="U922" i="29"/>
  <c r="U921" i="29" s="1"/>
  <c r="S922" i="29"/>
  <c r="S921" i="29" s="1"/>
  <c r="P922" i="29"/>
  <c r="P921" i="29" s="1"/>
  <c r="L922" i="29"/>
  <c r="T921" i="29"/>
  <c r="R921" i="29"/>
  <c r="Q921" i="29"/>
  <c r="O921" i="29"/>
  <c r="N921" i="29"/>
  <c r="M921" i="29"/>
  <c r="K921" i="29"/>
  <c r="J921" i="29"/>
  <c r="I921" i="29"/>
  <c r="H921" i="29"/>
  <c r="G921" i="29"/>
  <c r="U920" i="29"/>
  <c r="S920" i="29"/>
  <c r="P920" i="29"/>
  <c r="L920" i="29"/>
  <c r="U919" i="29"/>
  <c r="S919" i="29"/>
  <c r="P919" i="29"/>
  <c r="L919" i="29"/>
  <c r="T918" i="29"/>
  <c r="R918" i="29"/>
  <c r="Q918" i="29"/>
  <c r="O918" i="29"/>
  <c r="N918" i="29"/>
  <c r="M918" i="29"/>
  <c r="K918" i="29"/>
  <c r="J918" i="29"/>
  <c r="I918" i="29"/>
  <c r="H918" i="29"/>
  <c r="G918" i="29"/>
  <c r="U917" i="29"/>
  <c r="S917" i="29"/>
  <c r="P917" i="29"/>
  <c r="L917" i="29"/>
  <c r="U916" i="29"/>
  <c r="S916" i="29"/>
  <c r="P916" i="29"/>
  <c r="L916" i="29"/>
  <c r="U915" i="29"/>
  <c r="S915" i="29"/>
  <c r="P915" i="29"/>
  <c r="L915" i="29"/>
  <c r="U914" i="29"/>
  <c r="S914" i="29"/>
  <c r="P914" i="29"/>
  <c r="L914" i="29"/>
  <c r="U913" i="29"/>
  <c r="S913" i="29"/>
  <c r="P913" i="29"/>
  <c r="L913" i="29"/>
  <c r="U912" i="29"/>
  <c r="U911" i="29" s="1"/>
  <c r="S912" i="29"/>
  <c r="P912" i="29"/>
  <c r="L912" i="29"/>
  <c r="T911" i="29"/>
  <c r="R911" i="29"/>
  <c r="Q911" i="29"/>
  <c r="O911" i="29"/>
  <c r="N911" i="29"/>
  <c r="M911" i="29"/>
  <c r="K911" i="29"/>
  <c r="J911" i="29"/>
  <c r="I911" i="29"/>
  <c r="H911" i="29"/>
  <c r="G911" i="29"/>
  <c r="U910" i="29"/>
  <c r="U909" i="29" s="1"/>
  <c r="S910" i="29"/>
  <c r="S909" i="29" s="1"/>
  <c r="P910" i="29"/>
  <c r="P909" i="29" s="1"/>
  <c r="L910" i="29"/>
  <c r="T909" i="29"/>
  <c r="R909" i="29"/>
  <c r="Q909" i="29"/>
  <c r="O909" i="29"/>
  <c r="N909" i="29"/>
  <c r="M909" i="29"/>
  <c r="K909" i="29"/>
  <c r="J909" i="29"/>
  <c r="I909" i="29"/>
  <c r="H909" i="29"/>
  <c r="G909" i="29"/>
  <c r="U908" i="29"/>
  <c r="S908" i="29"/>
  <c r="P908" i="29"/>
  <c r="L908" i="29"/>
  <c r="U907" i="29"/>
  <c r="S907" i="29"/>
  <c r="P907" i="29"/>
  <c r="L907" i="29"/>
  <c r="U906" i="29"/>
  <c r="S906" i="29"/>
  <c r="P906" i="29"/>
  <c r="L906" i="29"/>
  <c r="U905" i="29"/>
  <c r="S905" i="29"/>
  <c r="P905" i="29"/>
  <c r="L905" i="29"/>
  <c r="U904" i="29"/>
  <c r="S904" i="29"/>
  <c r="P904" i="29"/>
  <c r="L904" i="29"/>
  <c r="U903" i="29"/>
  <c r="S903" i="29"/>
  <c r="P903" i="29"/>
  <c r="L903" i="29"/>
  <c r="U902" i="29"/>
  <c r="S902" i="29"/>
  <c r="P902" i="29"/>
  <c r="L902" i="29"/>
  <c r="T901" i="29"/>
  <c r="R901" i="29"/>
  <c r="Q901" i="29"/>
  <c r="O901" i="29"/>
  <c r="N901" i="29"/>
  <c r="M901" i="29"/>
  <c r="K901" i="29"/>
  <c r="J901" i="29"/>
  <c r="I901" i="29"/>
  <c r="H901" i="29"/>
  <c r="G901" i="29"/>
  <c r="U900" i="29"/>
  <c r="S900" i="29"/>
  <c r="P900" i="29"/>
  <c r="L900" i="29"/>
  <c r="U899" i="29"/>
  <c r="S899" i="29"/>
  <c r="P899" i="29"/>
  <c r="L899" i="29"/>
  <c r="U898" i="29"/>
  <c r="S898" i="29"/>
  <c r="P898" i="29"/>
  <c r="L898" i="29"/>
  <c r="U897" i="29"/>
  <c r="S897" i="29"/>
  <c r="P897" i="29"/>
  <c r="L897" i="29"/>
  <c r="T896" i="29"/>
  <c r="R896" i="29"/>
  <c r="Q896" i="29"/>
  <c r="O896" i="29"/>
  <c r="N896" i="29"/>
  <c r="M896" i="29"/>
  <c r="K896" i="29"/>
  <c r="J896" i="29"/>
  <c r="I896" i="29"/>
  <c r="H896" i="29"/>
  <c r="G896" i="29"/>
  <c r="U895" i="29"/>
  <c r="S895" i="29"/>
  <c r="P895" i="29"/>
  <c r="L895" i="29"/>
  <c r="U894" i="29"/>
  <c r="S894" i="29"/>
  <c r="P894" i="29"/>
  <c r="L894" i="29"/>
  <c r="U893" i="29"/>
  <c r="S893" i="29"/>
  <c r="P893" i="29"/>
  <c r="L893" i="29"/>
  <c r="U892" i="29"/>
  <c r="U891" i="29" s="1"/>
  <c r="S892" i="29"/>
  <c r="P892" i="29"/>
  <c r="L892" i="29"/>
  <c r="T891" i="29"/>
  <c r="R891" i="29"/>
  <c r="Q891" i="29"/>
  <c r="O891" i="29"/>
  <c r="N891" i="29"/>
  <c r="M891" i="29"/>
  <c r="K891" i="29"/>
  <c r="J891" i="29"/>
  <c r="I891" i="29"/>
  <c r="H891" i="29"/>
  <c r="G891" i="29"/>
  <c r="U890" i="29"/>
  <c r="S890" i="29"/>
  <c r="P890" i="29"/>
  <c r="L890" i="29"/>
  <c r="U889" i="29"/>
  <c r="S889" i="29"/>
  <c r="S888" i="29" s="1"/>
  <c r="P889" i="29"/>
  <c r="P888" i="29" s="1"/>
  <c r="L889" i="29"/>
  <c r="T888" i="29"/>
  <c r="R888" i="29"/>
  <c r="Q888" i="29"/>
  <c r="O888" i="29"/>
  <c r="N888" i="29"/>
  <c r="M888" i="29"/>
  <c r="K888" i="29"/>
  <c r="J888" i="29"/>
  <c r="I888" i="29"/>
  <c r="H888" i="29"/>
  <c r="G888" i="29"/>
  <c r="U887" i="29"/>
  <c r="U886" i="29" s="1"/>
  <c r="S887" i="29"/>
  <c r="S886" i="29" s="1"/>
  <c r="P887" i="29"/>
  <c r="P886" i="29" s="1"/>
  <c r="L887" i="29"/>
  <c r="T886" i="29"/>
  <c r="R886" i="29"/>
  <c r="Q886" i="29"/>
  <c r="O886" i="29"/>
  <c r="N886" i="29"/>
  <c r="M886" i="29"/>
  <c r="K886" i="29"/>
  <c r="J886" i="29"/>
  <c r="I886" i="29"/>
  <c r="H886" i="29"/>
  <c r="G886" i="29"/>
  <c r="U885" i="29"/>
  <c r="U884" i="29" s="1"/>
  <c r="S885" i="29"/>
  <c r="S884" i="29" s="1"/>
  <c r="P885" i="29"/>
  <c r="P884" i="29" s="1"/>
  <c r="L885" i="29"/>
  <c r="T884" i="29"/>
  <c r="R884" i="29"/>
  <c r="Q884" i="29"/>
  <c r="O884" i="29"/>
  <c r="N884" i="29"/>
  <c r="M884" i="29"/>
  <c r="K884" i="29"/>
  <c r="J884" i="29"/>
  <c r="I884" i="29"/>
  <c r="H884" i="29"/>
  <c r="G884" i="29"/>
  <c r="U881" i="29"/>
  <c r="U880" i="29" s="1"/>
  <c r="U879" i="29" s="1"/>
  <c r="S881" i="29"/>
  <c r="S880" i="29" s="1"/>
  <c r="S879" i="29" s="1"/>
  <c r="P881" i="29"/>
  <c r="P880" i="29" s="1"/>
  <c r="P879" i="29" s="1"/>
  <c r="L881" i="29"/>
  <c r="T880" i="29"/>
  <c r="T879" i="29" s="1"/>
  <c r="R880" i="29"/>
  <c r="R879" i="29" s="1"/>
  <c r="Q880" i="29"/>
  <c r="Q879" i="29" s="1"/>
  <c r="O880" i="29"/>
  <c r="O879" i="29" s="1"/>
  <c r="N880" i="29"/>
  <c r="N879" i="29" s="1"/>
  <c r="M880" i="29"/>
  <c r="M879" i="29" s="1"/>
  <c r="K880" i="29"/>
  <c r="K879" i="29" s="1"/>
  <c r="J880" i="29"/>
  <c r="J879" i="29" s="1"/>
  <c r="I880" i="29"/>
  <c r="H880" i="29"/>
  <c r="H879" i="29" s="1"/>
  <c r="G880" i="29"/>
  <c r="G879" i="29" s="1"/>
  <c r="U878" i="29"/>
  <c r="U877" i="29" s="1"/>
  <c r="U876" i="29" s="1"/>
  <c r="S878" i="29"/>
  <c r="S877" i="29" s="1"/>
  <c r="S876" i="29" s="1"/>
  <c r="P878" i="29"/>
  <c r="P877" i="29" s="1"/>
  <c r="P876" i="29" s="1"/>
  <c r="L878" i="29"/>
  <c r="T877" i="29"/>
  <c r="T876" i="29" s="1"/>
  <c r="R877" i="29"/>
  <c r="R876" i="29" s="1"/>
  <c r="Q877" i="29"/>
  <c r="Q876" i="29" s="1"/>
  <c r="O877" i="29"/>
  <c r="O876" i="29" s="1"/>
  <c r="N877" i="29"/>
  <c r="N876" i="29" s="1"/>
  <c r="M877" i="29"/>
  <c r="M876" i="29" s="1"/>
  <c r="K877" i="29"/>
  <c r="K876" i="29" s="1"/>
  <c r="J877" i="29"/>
  <c r="J876" i="29" s="1"/>
  <c r="I877" i="29"/>
  <c r="H877" i="29"/>
  <c r="H876" i="29" s="1"/>
  <c r="G877" i="29"/>
  <c r="G876" i="29" s="1"/>
  <c r="U875" i="29"/>
  <c r="U874" i="29" s="1"/>
  <c r="U873" i="29" s="1"/>
  <c r="S875" i="29"/>
  <c r="S874" i="29" s="1"/>
  <c r="S873" i="29" s="1"/>
  <c r="P875" i="29"/>
  <c r="P874" i="29" s="1"/>
  <c r="P873" i="29" s="1"/>
  <c r="L875" i="29"/>
  <c r="T874" i="29"/>
  <c r="T873" i="29" s="1"/>
  <c r="R874" i="29"/>
  <c r="R873" i="29" s="1"/>
  <c r="Q874" i="29"/>
  <c r="Q873" i="29" s="1"/>
  <c r="O874" i="29"/>
  <c r="O873" i="29" s="1"/>
  <c r="N874" i="29"/>
  <c r="N873" i="29" s="1"/>
  <c r="M874" i="29"/>
  <c r="M873" i="29" s="1"/>
  <c r="K874" i="29"/>
  <c r="K873" i="29" s="1"/>
  <c r="J874" i="29"/>
  <c r="J873" i="29" s="1"/>
  <c r="I874" i="29"/>
  <c r="H874" i="29"/>
  <c r="H873" i="29" s="1"/>
  <c r="G874" i="29"/>
  <c r="G873" i="29" s="1"/>
  <c r="L872" i="29"/>
  <c r="U871" i="29"/>
  <c r="T871" i="29"/>
  <c r="S871" i="29"/>
  <c r="R871" i="29"/>
  <c r="Q871" i="29"/>
  <c r="P871" i="29"/>
  <c r="O871" i="29"/>
  <c r="N871" i="29"/>
  <c r="M871" i="29"/>
  <c r="K871" i="29"/>
  <c r="J871" i="29"/>
  <c r="I871" i="29"/>
  <c r="H871" i="29"/>
  <c r="G871" i="29"/>
  <c r="U870" i="29"/>
  <c r="U869" i="29" s="1"/>
  <c r="S870" i="29"/>
  <c r="S869" i="29" s="1"/>
  <c r="P870" i="29"/>
  <c r="P869" i="29" s="1"/>
  <c r="L870" i="29"/>
  <c r="T869" i="29"/>
  <c r="R869" i="29"/>
  <c r="R868" i="29" s="1"/>
  <c r="Q869" i="29"/>
  <c r="O869" i="29"/>
  <c r="N869" i="29"/>
  <c r="M869" i="29"/>
  <c r="K869" i="29"/>
  <c r="J869" i="29"/>
  <c r="I869" i="29"/>
  <c r="H869" i="29"/>
  <c r="G869" i="29"/>
  <c r="U867" i="29"/>
  <c r="U866" i="29" s="1"/>
  <c r="U865" i="29" s="1"/>
  <c r="S867" i="29"/>
  <c r="S866" i="29" s="1"/>
  <c r="S865" i="29" s="1"/>
  <c r="P867" i="29"/>
  <c r="P866" i="29" s="1"/>
  <c r="P865" i="29" s="1"/>
  <c r="L867" i="29"/>
  <c r="T866" i="29"/>
  <c r="T865" i="29" s="1"/>
  <c r="R866" i="29"/>
  <c r="R865" i="29" s="1"/>
  <c r="Q866" i="29"/>
  <c r="Q865" i="29" s="1"/>
  <c r="O866" i="29"/>
  <c r="O865" i="29" s="1"/>
  <c r="N866" i="29"/>
  <c r="N865" i="29" s="1"/>
  <c r="M866" i="29"/>
  <c r="M865" i="29" s="1"/>
  <c r="K866" i="29"/>
  <c r="K865" i="29" s="1"/>
  <c r="J866" i="29"/>
  <c r="J865" i="29" s="1"/>
  <c r="I866" i="29"/>
  <c r="H866" i="29"/>
  <c r="H865" i="29" s="1"/>
  <c r="G866" i="29"/>
  <c r="G865" i="29" s="1"/>
  <c r="U864" i="29"/>
  <c r="U863" i="29" s="1"/>
  <c r="U862" i="29" s="1"/>
  <c r="S864" i="29"/>
  <c r="S863" i="29" s="1"/>
  <c r="S862" i="29" s="1"/>
  <c r="P864" i="29"/>
  <c r="P863" i="29" s="1"/>
  <c r="P862" i="29" s="1"/>
  <c r="L864" i="29"/>
  <c r="T863" i="29"/>
  <c r="T862" i="29" s="1"/>
  <c r="R863" i="29"/>
  <c r="R862" i="29" s="1"/>
  <c r="Q863" i="29"/>
  <c r="Q862" i="29" s="1"/>
  <c r="O863" i="29"/>
  <c r="N863" i="29"/>
  <c r="N862" i="29" s="1"/>
  <c r="M863" i="29"/>
  <c r="M862" i="29" s="1"/>
  <c r="K863" i="29"/>
  <c r="K862" i="29" s="1"/>
  <c r="J863" i="29"/>
  <c r="J862" i="29" s="1"/>
  <c r="I863" i="29"/>
  <c r="I862" i="29" s="1"/>
  <c r="H863" i="29"/>
  <c r="H862" i="29" s="1"/>
  <c r="G863" i="29"/>
  <c r="G862" i="29" s="1"/>
  <c r="O862" i="29"/>
  <c r="U861" i="29"/>
  <c r="U860" i="29" s="1"/>
  <c r="U859" i="29" s="1"/>
  <c r="S861" i="29"/>
  <c r="S860" i="29" s="1"/>
  <c r="S859" i="29" s="1"/>
  <c r="P861" i="29"/>
  <c r="P860" i="29" s="1"/>
  <c r="P859" i="29" s="1"/>
  <c r="L861" i="29"/>
  <c r="T860" i="29"/>
  <c r="T859" i="29" s="1"/>
  <c r="R860" i="29"/>
  <c r="R859" i="29" s="1"/>
  <c r="Q860" i="29"/>
  <c r="Q859" i="29" s="1"/>
  <c r="O860" i="29"/>
  <c r="O859" i="29" s="1"/>
  <c r="N860" i="29"/>
  <c r="N859" i="29" s="1"/>
  <c r="M860" i="29"/>
  <c r="M859" i="29" s="1"/>
  <c r="K860" i="29"/>
  <c r="K859" i="29" s="1"/>
  <c r="J860" i="29"/>
  <c r="J859" i="29" s="1"/>
  <c r="I860" i="29"/>
  <c r="L860" i="29" s="1"/>
  <c r="U858" i="29"/>
  <c r="U857" i="29" s="1"/>
  <c r="U856" i="29" s="1"/>
  <c r="S858" i="29"/>
  <c r="S857" i="29" s="1"/>
  <c r="S856" i="29" s="1"/>
  <c r="P858" i="29"/>
  <c r="P857" i="29" s="1"/>
  <c r="P856" i="29" s="1"/>
  <c r="L858" i="29"/>
  <c r="T857" i="29"/>
  <c r="T856" i="29" s="1"/>
  <c r="R857" i="29"/>
  <c r="R856" i="29" s="1"/>
  <c r="Q857" i="29"/>
  <c r="Q856" i="29" s="1"/>
  <c r="O857" i="29"/>
  <c r="O856" i="29" s="1"/>
  <c r="N857" i="29"/>
  <c r="N856" i="29" s="1"/>
  <c r="M857" i="29"/>
  <c r="M856" i="29" s="1"/>
  <c r="K857" i="29"/>
  <c r="K856" i="29" s="1"/>
  <c r="J857" i="29"/>
  <c r="J856" i="29" s="1"/>
  <c r="I857" i="29"/>
  <c r="H857" i="29"/>
  <c r="H856" i="29" s="1"/>
  <c r="G857" i="29"/>
  <c r="G856" i="29" s="1"/>
  <c r="U855" i="29"/>
  <c r="U854" i="29" s="1"/>
  <c r="U853" i="29" s="1"/>
  <c r="S855" i="29"/>
  <c r="S854" i="29" s="1"/>
  <c r="S853" i="29" s="1"/>
  <c r="P855" i="29"/>
  <c r="P854" i="29" s="1"/>
  <c r="P853" i="29" s="1"/>
  <c r="L855" i="29"/>
  <c r="T854" i="29"/>
  <c r="T853" i="29" s="1"/>
  <c r="R854" i="29"/>
  <c r="R853" i="29" s="1"/>
  <c r="Q854" i="29"/>
  <c r="Q853" i="29" s="1"/>
  <c r="O854" i="29"/>
  <c r="O853" i="29" s="1"/>
  <c r="N854" i="29"/>
  <c r="N853" i="29" s="1"/>
  <c r="M854" i="29"/>
  <c r="M853" i="29" s="1"/>
  <c r="K854" i="29"/>
  <c r="K853" i="29" s="1"/>
  <c r="J854" i="29"/>
  <c r="J853" i="29" s="1"/>
  <c r="I854" i="29"/>
  <c r="H854" i="29"/>
  <c r="H853" i="29" s="1"/>
  <c r="G854" i="29"/>
  <c r="G853" i="29" s="1"/>
  <c r="L852" i="29"/>
  <c r="U851" i="29"/>
  <c r="T851" i="29"/>
  <c r="S851" i="29"/>
  <c r="R851" i="29"/>
  <c r="Q851" i="29"/>
  <c r="P851" i="29"/>
  <c r="O851" i="29"/>
  <c r="N851" i="29"/>
  <c r="M851" i="29"/>
  <c r="K851" i="29"/>
  <c r="J851" i="29"/>
  <c r="I851" i="29"/>
  <c r="L851" i="29" s="1"/>
  <c r="H851" i="29"/>
  <c r="G851" i="29"/>
  <c r="L850" i="29"/>
  <c r="U849" i="29"/>
  <c r="T849" i="29"/>
  <c r="S849" i="29"/>
  <c r="R849" i="29"/>
  <c r="Q849" i="29"/>
  <c r="P849" i="29"/>
  <c r="O849" i="29"/>
  <c r="N849" i="29"/>
  <c r="M849" i="29"/>
  <c r="K849" i="29"/>
  <c r="J849" i="29"/>
  <c r="I849" i="29"/>
  <c r="L849" i="29" s="1"/>
  <c r="H849" i="29"/>
  <c r="G849" i="29"/>
  <c r="L848" i="29"/>
  <c r="U847" i="29"/>
  <c r="T847" i="29"/>
  <c r="S847" i="29"/>
  <c r="R847" i="29"/>
  <c r="Q847" i="29"/>
  <c r="P847" i="29"/>
  <c r="O847" i="29"/>
  <c r="N847" i="29"/>
  <c r="M847" i="29"/>
  <c r="K847" i="29"/>
  <c r="J847" i="29"/>
  <c r="I847" i="29"/>
  <c r="L847" i="29" s="1"/>
  <c r="H847" i="29"/>
  <c r="G847" i="29"/>
  <c r="U846" i="29"/>
  <c r="U845" i="29" s="1"/>
  <c r="S846" i="29"/>
  <c r="S845" i="29" s="1"/>
  <c r="P846" i="29"/>
  <c r="P845" i="29" s="1"/>
  <c r="L846" i="29"/>
  <c r="T845" i="29"/>
  <c r="R845" i="29"/>
  <c r="Q845" i="29"/>
  <c r="O845" i="29"/>
  <c r="N845" i="29"/>
  <c r="M845" i="29"/>
  <c r="K845" i="29"/>
  <c r="J845" i="29"/>
  <c r="I845" i="29"/>
  <c r="L845" i="29" s="1"/>
  <c r="H845" i="29"/>
  <c r="G845" i="29"/>
  <c r="U844" i="29"/>
  <c r="U843" i="29" s="1"/>
  <c r="S844" i="29"/>
  <c r="S843" i="29" s="1"/>
  <c r="P844" i="29"/>
  <c r="P843" i="29" s="1"/>
  <c r="L844" i="29"/>
  <c r="T843" i="29"/>
  <c r="R843" i="29"/>
  <c r="Q843" i="29"/>
  <c r="O843" i="29"/>
  <c r="N843" i="29"/>
  <c r="M843" i="29"/>
  <c r="K843" i="29"/>
  <c r="J843" i="29"/>
  <c r="I843" i="29"/>
  <c r="L843" i="29" s="1"/>
  <c r="H843" i="29"/>
  <c r="G843" i="29"/>
  <c r="U842" i="29"/>
  <c r="U841" i="29" s="1"/>
  <c r="S842" i="29"/>
  <c r="S841" i="29" s="1"/>
  <c r="P842" i="29"/>
  <c r="P841" i="29" s="1"/>
  <c r="L842" i="29"/>
  <c r="T841" i="29"/>
  <c r="R841" i="29"/>
  <c r="Q841" i="29"/>
  <c r="O841" i="29"/>
  <c r="N841" i="29"/>
  <c r="M841" i="29"/>
  <c r="K841" i="29"/>
  <c r="J841" i="29"/>
  <c r="I841" i="29"/>
  <c r="H841" i="29"/>
  <c r="G841" i="29"/>
  <c r="L839" i="29"/>
  <c r="U838" i="29"/>
  <c r="T838" i="29"/>
  <c r="S838" i="29"/>
  <c r="R838" i="29"/>
  <c r="Q838" i="29"/>
  <c r="P838" i="29"/>
  <c r="O838" i="29"/>
  <c r="K838" i="29"/>
  <c r="J838" i="29"/>
  <c r="I838" i="29"/>
  <c r="L838" i="29" s="1"/>
  <c r="U837" i="29"/>
  <c r="U836" i="29" s="1"/>
  <c r="S837" i="29"/>
  <c r="S836" i="29" s="1"/>
  <c r="P837" i="29"/>
  <c r="P836" i="29" s="1"/>
  <c r="L837" i="29"/>
  <c r="J837" i="29"/>
  <c r="J836" i="29" s="1"/>
  <c r="T836" i="29"/>
  <c r="R836" i="29"/>
  <c r="Q836" i="29"/>
  <c r="O836" i="29"/>
  <c r="K836" i="29"/>
  <c r="I836" i="29"/>
  <c r="L834" i="29"/>
  <c r="U833" i="29"/>
  <c r="T833" i="29"/>
  <c r="S833" i="29"/>
  <c r="R833" i="29"/>
  <c r="Q833" i="29"/>
  <c r="P833" i="29"/>
  <c r="O833" i="29"/>
  <c r="N833" i="29"/>
  <c r="M833" i="29"/>
  <c r="K833" i="29"/>
  <c r="J833" i="29"/>
  <c r="I833" i="29"/>
  <c r="L833" i="29" s="1"/>
  <c r="L832" i="29"/>
  <c r="U831" i="29"/>
  <c r="T831" i="29"/>
  <c r="S831" i="29"/>
  <c r="R831" i="29"/>
  <c r="Q831" i="29"/>
  <c r="P831" i="29"/>
  <c r="O831" i="29"/>
  <c r="N831" i="29"/>
  <c r="M831" i="29"/>
  <c r="K831" i="29"/>
  <c r="J831" i="29"/>
  <c r="I831" i="29"/>
  <c r="L831" i="29" s="1"/>
  <c r="H831" i="29"/>
  <c r="G831" i="29"/>
  <c r="L830" i="29"/>
  <c r="U829" i="29"/>
  <c r="T829" i="29"/>
  <c r="S829" i="29"/>
  <c r="R829" i="29"/>
  <c r="Q829" i="29"/>
  <c r="P829" i="29"/>
  <c r="O829" i="29"/>
  <c r="N829" i="29"/>
  <c r="M829" i="29"/>
  <c r="K829" i="29"/>
  <c r="J829" i="29"/>
  <c r="I829" i="29"/>
  <c r="L829" i="29" s="1"/>
  <c r="H829" i="29"/>
  <c r="G829" i="29"/>
  <c r="L827" i="29"/>
  <c r="U826" i="29"/>
  <c r="T826" i="29"/>
  <c r="S826" i="29"/>
  <c r="R826" i="29"/>
  <c r="Q826" i="29"/>
  <c r="P826" i="29"/>
  <c r="O826" i="29"/>
  <c r="N826" i="29"/>
  <c r="M826" i="29"/>
  <c r="K826" i="29"/>
  <c r="J826" i="29"/>
  <c r="I826" i="29"/>
  <c r="H826" i="29"/>
  <c r="G826" i="29"/>
  <c r="U825" i="29"/>
  <c r="U824" i="29" s="1"/>
  <c r="S825" i="29"/>
  <c r="S824" i="29" s="1"/>
  <c r="P825" i="29"/>
  <c r="P824" i="29" s="1"/>
  <c r="L825" i="29"/>
  <c r="T824" i="29"/>
  <c r="R824" i="29"/>
  <c r="Q824" i="29"/>
  <c r="O824" i="29"/>
  <c r="N824" i="29"/>
  <c r="M824" i="29"/>
  <c r="K824" i="29"/>
  <c r="J824" i="29"/>
  <c r="I824" i="29"/>
  <c r="H824" i="29"/>
  <c r="G824" i="29"/>
  <c r="U822" i="29"/>
  <c r="U821" i="29" s="1"/>
  <c r="S822" i="29"/>
  <c r="S821" i="29" s="1"/>
  <c r="P822" i="29"/>
  <c r="P821" i="29" s="1"/>
  <c r="L822" i="29"/>
  <c r="T821" i="29"/>
  <c r="R821" i="29"/>
  <c r="Q821" i="29"/>
  <c r="O821" i="29"/>
  <c r="N821" i="29"/>
  <c r="M821" i="29"/>
  <c r="K821" i="29"/>
  <c r="J821" i="29"/>
  <c r="I821" i="29"/>
  <c r="H821" i="29"/>
  <c r="G821" i="29"/>
  <c r="U820" i="29"/>
  <c r="U819" i="29" s="1"/>
  <c r="S820" i="29"/>
  <c r="S819" i="29" s="1"/>
  <c r="P820" i="29"/>
  <c r="P819" i="29" s="1"/>
  <c r="L820" i="29"/>
  <c r="T819" i="29"/>
  <c r="R819" i="29"/>
  <c r="Q819" i="29"/>
  <c r="O819" i="29"/>
  <c r="N819" i="29"/>
  <c r="M819" i="29"/>
  <c r="K819" i="29"/>
  <c r="J819" i="29"/>
  <c r="I819" i="29"/>
  <c r="H819" i="29"/>
  <c r="G819" i="29"/>
  <c r="U818" i="29"/>
  <c r="U817" i="29" s="1"/>
  <c r="S818" i="29"/>
  <c r="S817" i="29" s="1"/>
  <c r="P818" i="29"/>
  <c r="P817" i="29" s="1"/>
  <c r="L818" i="29"/>
  <c r="T817" i="29"/>
  <c r="R817" i="29"/>
  <c r="Q817" i="29"/>
  <c r="O817" i="29"/>
  <c r="N817" i="29"/>
  <c r="M817" i="29"/>
  <c r="K817" i="29"/>
  <c r="J817" i="29"/>
  <c r="I817" i="29"/>
  <c r="H817" i="29"/>
  <c r="G817" i="29"/>
  <c r="L815" i="29"/>
  <c r="U814" i="29"/>
  <c r="T814" i="29"/>
  <c r="S814" i="29"/>
  <c r="R814" i="29"/>
  <c r="Q814" i="29"/>
  <c r="P814" i="29"/>
  <c r="O814" i="29"/>
  <c r="N814" i="29"/>
  <c r="M814" i="29"/>
  <c r="K814" i="29"/>
  <c r="J814" i="29"/>
  <c r="I814" i="29"/>
  <c r="L814" i="29" s="1"/>
  <c r="H814" i="29"/>
  <c r="G814" i="29"/>
  <c r="U813" i="29"/>
  <c r="U812" i="29" s="1"/>
  <c r="S813" i="29"/>
  <c r="S812" i="29" s="1"/>
  <c r="P813" i="29"/>
  <c r="P812" i="29" s="1"/>
  <c r="L813" i="29"/>
  <c r="T812" i="29"/>
  <c r="R812" i="29"/>
  <c r="Q812" i="29"/>
  <c r="O812" i="29"/>
  <c r="N812" i="29"/>
  <c r="M812" i="29"/>
  <c r="K812" i="29"/>
  <c r="J812" i="29"/>
  <c r="I812" i="29"/>
  <c r="H812" i="29"/>
  <c r="G812" i="29"/>
  <c r="U811" i="29"/>
  <c r="U810" i="29" s="1"/>
  <c r="S811" i="29"/>
  <c r="S810" i="29" s="1"/>
  <c r="P811" i="29"/>
  <c r="P810" i="29" s="1"/>
  <c r="L811" i="29"/>
  <c r="T810" i="29"/>
  <c r="R810" i="29"/>
  <c r="Q810" i="29"/>
  <c r="O810" i="29"/>
  <c r="N810" i="29"/>
  <c r="M810" i="29"/>
  <c r="K810" i="29"/>
  <c r="J810" i="29"/>
  <c r="I810" i="29"/>
  <c r="H810" i="29"/>
  <c r="G810" i="29"/>
  <c r="L808" i="29"/>
  <c r="U807" i="29"/>
  <c r="T807" i="29"/>
  <c r="S807" i="29"/>
  <c r="R807" i="29"/>
  <c r="Q807" i="29"/>
  <c r="P807" i="29"/>
  <c r="O807" i="29"/>
  <c r="N807" i="29"/>
  <c r="M807" i="29"/>
  <c r="K807" i="29"/>
  <c r="J807" i="29"/>
  <c r="I807" i="29"/>
  <c r="L807" i="29" s="1"/>
  <c r="H807" i="29"/>
  <c r="G807" i="29"/>
  <c r="U806" i="29"/>
  <c r="U805" i="29" s="1"/>
  <c r="S806" i="29"/>
  <c r="S805" i="29" s="1"/>
  <c r="P806" i="29"/>
  <c r="P805" i="29" s="1"/>
  <c r="L806" i="29"/>
  <c r="T805" i="29"/>
  <c r="R805" i="29"/>
  <c r="Q805" i="29"/>
  <c r="O805" i="29"/>
  <c r="N805" i="29"/>
  <c r="M805" i="29"/>
  <c r="K805" i="29"/>
  <c r="J805" i="29"/>
  <c r="I805" i="29"/>
  <c r="H805" i="29"/>
  <c r="G805" i="29"/>
  <c r="U804" i="29"/>
  <c r="U803" i="29" s="1"/>
  <c r="S804" i="29"/>
  <c r="S803" i="29" s="1"/>
  <c r="P804" i="29"/>
  <c r="P803" i="29" s="1"/>
  <c r="L804" i="29"/>
  <c r="T803" i="29"/>
  <c r="R803" i="29"/>
  <c r="Q803" i="29"/>
  <c r="O803" i="29"/>
  <c r="N803" i="29"/>
  <c r="M803" i="29"/>
  <c r="K803" i="29"/>
  <c r="J803" i="29"/>
  <c r="I803" i="29"/>
  <c r="H803" i="29"/>
  <c r="G803" i="29"/>
  <c r="L801" i="29"/>
  <c r="U800" i="29"/>
  <c r="T800" i="29"/>
  <c r="S800" i="29"/>
  <c r="R800" i="29"/>
  <c r="Q800" i="29"/>
  <c r="P800" i="29"/>
  <c r="O800" i="29"/>
  <c r="N800" i="29"/>
  <c r="M800" i="29"/>
  <c r="K800" i="29"/>
  <c r="J800" i="29"/>
  <c r="I800" i="29"/>
  <c r="L800" i="29" s="1"/>
  <c r="L799" i="29"/>
  <c r="U798" i="29"/>
  <c r="T798" i="29"/>
  <c r="S798" i="29"/>
  <c r="R798" i="29"/>
  <c r="Q798" i="29"/>
  <c r="P798" i="29"/>
  <c r="O798" i="29"/>
  <c r="N798" i="29"/>
  <c r="M798" i="29"/>
  <c r="K798" i="29"/>
  <c r="J798" i="29"/>
  <c r="I798" i="29"/>
  <c r="L798" i="29" s="1"/>
  <c r="L797" i="29"/>
  <c r="U796" i="29"/>
  <c r="T796" i="29"/>
  <c r="S796" i="29"/>
  <c r="R796" i="29"/>
  <c r="Q796" i="29"/>
  <c r="P796" i="29"/>
  <c r="O796" i="29"/>
  <c r="N796" i="29"/>
  <c r="M796" i="29"/>
  <c r="K796" i="29"/>
  <c r="J796" i="29"/>
  <c r="I796" i="29"/>
  <c r="H796" i="29"/>
  <c r="G796" i="29"/>
  <c r="L795" i="29"/>
  <c r="U794" i="29"/>
  <c r="T794" i="29"/>
  <c r="S794" i="29"/>
  <c r="R794" i="29"/>
  <c r="Q794" i="29"/>
  <c r="P794" i="29"/>
  <c r="O794" i="29"/>
  <c r="N794" i="29"/>
  <c r="M794" i="29"/>
  <c r="K794" i="29"/>
  <c r="J794" i="29"/>
  <c r="I794" i="29"/>
  <c r="H794" i="29"/>
  <c r="G794" i="29"/>
  <c r="U793" i="29"/>
  <c r="U792" i="29" s="1"/>
  <c r="S793" i="29"/>
  <c r="S792" i="29" s="1"/>
  <c r="P793" i="29"/>
  <c r="P792" i="29" s="1"/>
  <c r="L793" i="29"/>
  <c r="T792" i="29"/>
  <c r="R792" i="29"/>
  <c r="Q792" i="29"/>
  <c r="O792" i="29"/>
  <c r="N792" i="29"/>
  <c r="M792" i="29"/>
  <c r="K792" i="29"/>
  <c r="J792" i="29"/>
  <c r="I792" i="29"/>
  <c r="H792" i="29"/>
  <c r="G792" i="29"/>
  <c r="U791" i="29"/>
  <c r="U790" i="29" s="1"/>
  <c r="S791" i="29"/>
  <c r="S790" i="29" s="1"/>
  <c r="P791" i="29"/>
  <c r="P790" i="29" s="1"/>
  <c r="L791" i="29"/>
  <c r="T790" i="29"/>
  <c r="R790" i="29"/>
  <c r="Q790" i="29"/>
  <c r="O790" i="29"/>
  <c r="N790" i="29"/>
  <c r="M790" i="29"/>
  <c r="K790" i="29"/>
  <c r="J790" i="29"/>
  <c r="I790" i="29"/>
  <c r="H790" i="29"/>
  <c r="G790" i="29"/>
  <c r="U789" i="29"/>
  <c r="U788" i="29" s="1"/>
  <c r="S789" i="29"/>
  <c r="S788" i="29" s="1"/>
  <c r="P789" i="29"/>
  <c r="P788" i="29" s="1"/>
  <c r="L789" i="29"/>
  <c r="T788" i="29"/>
  <c r="R788" i="29"/>
  <c r="Q788" i="29"/>
  <c r="O788" i="29"/>
  <c r="N788" i="29"/>
  <c r="M788" i="29"/>
  <c r="K788" i="29"/>
  <c r="J788" i="29"/>
  <c r="I788" i="29"/>
  <c r="H788" i="29"/>
  <c r="G788" i="29"/>
  <c r="U786" i="29"/>
  <c r="U785" i="29" s="1"/>
  <c r="U784" i="29" s="1"/>
  <c r="S786" i="29"/>
  <c r="S785" i="29" s="1"/>
  <c r="S784" i="29" s="1"/>
  <c r="P786" i="29"/>
  <c r="P785" i="29" s="1"/>
  <c r="P784" i="29" s="1"/>
  <c r="L786" i="29"/>
  <c r="T785" i="29"/>
  <c r="T784" i="29" s="1"/>
  <c r="R785" i="29"/>
  <c r="R784" i="29" s="1"/>
  <c r="Q785" i="29"/>
  <c r="Q784" i="29" s="1"/>
  <c r="O785" i="29"/>
  <c r="O784" i="29" s="1"/>
  <c r="N785" i="29"/>
  <c r="N784" i="29" s="1"/>
  <c r="M785" i="29"/>
  <c r="M784" i="29" s="1"/>
  <c r="K785" i="29"/>
  <c r="K784" i="29" s="1"/>
  <c r="J785" i="29"/>
  <c r="J784" i="29" s="1"/>
  <c r="I785" i="29"/>
  <c r="H785" i="29"/>
  <c r="H784" i="29" s="1"/>
  <c r="G785" i="29"/>
  <c r="G784" i="29" s="1"/>
  <c r="L783" i="29"/>
  <c r="U782" i="29"/>
  <c r="T782" i="29"/>
  <c r="S782" i="29"/>
  <c r="R782" i="29"/>
  <c r="Q782" i="29"/>
  <c r="P782" i="29"/>
  <c r="O782" i="29"/>
  <c r="N782" i="29"/>
  <c r="M782" i="29"/>
  <c r="K782" i="29"/>
  <c r="J782" i="29"/>
  <c r="I782" i="29"/>
  <c r="L782" i="29" s="1"/>
  <c r="H782" i="29"/>
  <c r="G782" i="29"/>
  <c r="U781" i="29"/>
  <c r="U780" i="29" s="1"/>
  <c r="S781" i="29"/>
  <c r="S780" i="29" s="1"/>
  <c r="P781" i="29"/>
  <c r="P780" i="29" s="1"/>
  <c r="L781" i="29"/>
  <c r="T780" i="29"/>
  <c r="R780" i="29"/>
  <c r="Q780" i="29"/>
  <c r="O780" i="29"/>
  <c r="N780" i="29"/>
  <c r="M780" i="29"/>
  <c r="K780" i="29"/>
  <c r="J780" i="29"/>
  <c r="I780" i="29"/>
  <c r="L780" i="29" s="1"/>
  <c r="H780" i="29"/>
  <c r="G780" i="29"/>
  <c r="L778" i="29"/>
  <c r="U777" i="29"/>
  <c r="T777" i="29"/>
  <c r="S777" i="29"/>
  <c r="R777" i="29"/>
  <c r="Q777" i="29"/>
  <c r="P777" i="29"/>
  <c r="O777" i="29"/>
  <c r="N777" i="29"/>
  <c r="M777" i="29"/>
  <c r="K777" i="29"/>
  <c r="J777" i="29"/>
  <c r="I777" i="29"/>
  <c r="L777" i="29" s="1"/>
  <c r="H777" i="29"/>
  <c r="G777" i="29"/>
  <c r="U776" i="29"/>
  <c r="U775" i="29" s="1"/>
  <c r="S776" i="29"/>
  <c r="S775" i="29" s="1"/>
  <c r="P776" i="29"/>
  <c r="P775" i="29" s="1"/>
  <c r="L776" i="29"/>
  <c r="T775" i="29"/>
  <c r="R775" i="29"/>
  <c r="Q775" i="29"/>
  <c r="O775" i="29"/>
  <c r="N775" i="29"/>
  <c r="M775" i="29"/>
  <c r="K775" i="29"/>
  <c r="J775" i="29"/>
  <c r="I775" i="29"/>
  <c r="L775" i="29" s="1"/>
  <c r="H775" i="29"/>
  <c r="G775" i="29"/>
  <c r="L773" i="29"/>
  <c r="U772" i="29"/>
  <c r="T772" i="29"/>
  <c r="S772" i="29"/>
  <c r="R772" i="29"/>
  <c r="Q772" i="29"/>
  <c r="P772" i="29"/>
  <c r="O772" i="29"/>
  <c r="N772" i="29"/>
  <c r="M772" i="29"/>
  <c r="K772" i="29"/>
  <c r="J772" i="29"/>
  <c r="I772" i="29"/>
  <c r="L772" i="29" s="1"/>
  <c r="H772" i="29"/>
  <c r="G772" i="29"/>
  <c r="U771" i="29"/>
  <c r="U770" i="29" s="1"/>
  <c r="S771" i="29"/>
  <c r="S770" i="29" s="1"/>
  <c r="P771" i="29"/>
  <c r="P770" i="29" s="1"/>
  <c r="L771" i="29"/>
  <c r="T770" i="29"/>
  <c r="R770" i="29"/>
  <c r="Q770" i="29"/>
  <c r="O770" i="29"/>
  <c r="N770" i="29"/>
  <c r="M770" i="29"/>
  <c r="K770" i="29"/>
  <c r="J770" i="29"/>
  <c r="I770" i="29"/>
  <c r="L770" i="29" s="1"/>
  <c r="H770" i="29"/>
  <c r="G770" i="29"/>
  <c r="U769" i="29"/>
  <c r="U768" i="29" s="1"/>
  <c r="S769" i="29"/>
  <c r="S768" i="29" s="1"/>
  <c r="P769" i="29"/>
  <c r="P768" i="29" s="1"/>
  <c r="L769" i="29"/>
  <c r="T768" i="29"/>
  <c r="R768" i="29"/>
  <c r="Q768" i="29"/>
  <c r="O768" i="29"/>
  <c r="N768" i="29"/>
  <c r="M768" i="29"/>
  <c r="K768" i="29"/>
  <c r="J768" i="29"/>
  <c r="I768" i="29"/>
  <c r="H768" i="29"/>
  <c r="G768" i="29"/>
  <c r="L766" i="29"/>
  <c r="U765" i="29"/>
  <c r="T765" i="29"/>
  <c r="S765" i="29"/>
  <c r="R765" i="29"/>
  <c r="Q765" i="29"/>
  <c r="P765" i="29"/>
  <c r="O765" i="29"/>
  <c r="N765" i="29"/>
  <c r="M765" i="29"/>
  <c r="K765" i="29"/>
  <c r="J765" i="29"/>
  <c r="I765" i="29"/>
  <c r="L765" i="29" s="1"/>
  <c r="H765" i="29"/>
  <c r="G765" i="29"/>
  <c r="U764" i="29"/>
  <c r="U763" i="29" s="1"/>
  <c r="S764" i="29"/>
  <c r="S763" i="29" s="1"/>
  <c r="P764" i="29"/>
  <c r="P763" i="29" s="1"/>
  <c r="L764" i="29"/>
  <c r="T763" i="29"/>
  <c r="R763" i="29"/>
  <c r="Q763" i="29"/>
  <c r="O763" i="29"/>
  <c r="N763" i="29"/>
  <c r="M763" i="29"/>
  <c r="K763" i="29"/>
  <c r="J763" i="29"/>
  <c r="I763" i="29"/>
  <c r="L763" i="29" s="1"/>
  <c r="H763" i="29"/>
  <c r="G763" i="29"/>
  <c r="U762" i="29"/>
  <c r="U761" i="29" s="1"/>
  <c r="S762" i="29"/>
  <c r="S761" i="29" s="1"/>
  <c r="P762" i="29"/>
  <c r="P761" i="29" s="1"/>
  <c r="L762" i="29"/>
  <c r="T761" i="29"/>
  <c r="R761" i="29"/>
  <c r="Q761" i="29"/>
  <c r="O761" i="29"/>
  <c r="N761" i="29"/>
  <c r="M761" i="29"/>
  <c r="K761" i="29"/>
  <c r="J761" i="29"/>
  <c r="I761" i="29"/>
  <c r="H761" i="29"/>
  <c r="G761" i="29"/>
  <c r="L759" i="29"/>
  <c r="U758" i="29"/>
  <c r="T758" i="29"/>
  <c r="S758" i="29"/>
  <c r="R758" i="29"/>
  <c r="Q758" i="29"/>
  <c r="P758" i="29"/>
  <c r="O758" i="29"/>
  <c r="N758" i="29"/>
  <c r="M758" i="29"/>
  <c r="K758" i="29"/>
  <c r="J758" i="29"/>
  <c r="I758" i="29"/>
  <c r="L758" i="29" s="1"/>
  <c r="H758" i="29"/>
  <c r="G758" i="29"/>
  <c r="U757" i="29"/>
  <c r="U756" i="29" s="1"/>
  <c r="S757" i="29"/>
  <c r="S756" i="29" s="1"/>
  <c r="P757" i="29"/>
  <c r="P756" i="29" s="1"/>
  <c r="L757" i="29"/>
  <c r="T756" i="29"/>
  <c r="R756" i="29"/>
  <c r="Q756" i="29"/>
  <c r="O756" i="29"/>
  <c r="N756" i="29"/>
  <c r="M756" i="29"/>
  <c r="K756" i="29"/>
  <c r="J756" i="29"/>
  <c r="I756" i="29"/>
  <c r="H756" i="29"/>
  <c r="G756" i="29"/>
  <c r="U755" i="29"/>
  <c r="U754" i="29" s="1"/>
  <c r="S755" i="29"/>
  <c r="S754" i="29" s="1"/>
  <c r="P755" i="29"/>
  <c r="P754" i="29" s="1"/>
  <c r="L755" i="29"/>
  <c r="T754" i="29"/>
  <c r="R754" i="29"/>
  <c r="Q754" i="29"/>
  <c r="O754" i="29"/>
  <c r="N754" i="29"/>
  <c r="M754" i="29"/>
  <c r="K754" i="29"/>
  <c r="J754" i="29"/>
  <c r="I754" i="29"/>
  <c r="H754" i="29"/>
  <c r="G754" i="29"/>
  <c r="L752" i="29"/>
  <c r="U751" i="29"/>
  <c r="T751" i="29"/>
  <c r="S751" i="29"/>
  <c r="R751" i="29"/>
  <c r="Q751" i="29"/>
  <c r="P751" i="29"/>
  <c r="O751" i="29"/>
  <c r="N751" i="29"/>
  <c r="M751" i="29"/>
  <c r="K751" i="29"/>
  <c r="J751" i="29"/>
  <c r="I751" i="29"/>
  <c r="L751" i="29" s="1"/>
  <c r="L750" i="29"/>
  <c r="U749" i="29"/>
  <c r="T749" i="29"/>
  <c r="S749" i="29"/>
  <c r="R749" i="29"/>
  <c r="Q749" i="29"/>
  <c r="P749" i="29"/>
  <c r="O749" i="29"/>
  <c r="N749" i="29"/>
  <c r="M749" i="29"/>
  <c r="K749" i="29"/>
  <c r="J749" i="29"/>
  <c r="I749" i="29"/>
  <c r="H749" i="29"/>
  <c r="G749" i="29"/>
  <c r="U748" i="29"/>
  <c r="U747" i="29" s="1"/>
  <c r="S748" i="29"/>
  <c r="S747" i="29" s="1"/>
  <c r="P748" i="29"/>
  <c r="P747" i="29" s="1"/>
  <c r="L748" i="29"/>
  <c r="T747" i="29"/>
  <c r="R747" i="29"/>
  <c r="Q747" i="29"/>
  <c r="O747" i="29"/>
  <c r="N747" i="29"/>
  <c r="M747" i="29"/>
  <c r="K747" i="29"/>
  <c r="J747" i="29"/>
  <c r="I747" i="29"/>
  <c r="H747" i="29"/>
  <c r="G747" i="29"/>
  <c r="U746" i="29"/>
  <c r="U745" i="29" s="1"/>
  <c r="S746" i="29"/>
  <c r="S745" i="29" s="1"/>
  <c r="P746" i="29"/>
  <c r="P745" i="29" s="1"/>
  <c r="L746" i="29"/>
  <c r="T745" i="29"/>
  <c r="R745" i="29"/>
  <c r="Q745" i="29"/>
  <c r="O745" i="29"/>
  <c r="N745" i="29"/>
  <c r="M745" i="29"/>
  <c r="K745" i="29"/>
  <c r="J745" i="29"/>
  <c r="I745" i="29"/>
  <c r="L745" i="29" s="1"/>
  <c r="H745" i="29"/>
  <c r="G745" i="29"/>
  <c r="L743" i="29"/>
  <c r="U742" i="29"/>
  <c r="T742" i="29"/>
  <c r="S742" i="29"/>
  <c r="R742" i="29"/>
  <c r="Q742" i="29"/>
  <c r="P742" i="29"/>
  <c r="O742" i="29"/>
  <c r="N742" i="29"/>
  <c r="M742" i="29"/>
  <c r="K742" i="29"/>
  <c r="J742" i="29"/>
  <c r="I742" i="29"/>
  <c r="L742" i="29" s="1"/>
  <c r="L741" i="29"/>
  <c r="U740" i="29"/>
  <c r="T740" i="29"/>
  <c r="S740" i="29"/>
  <c r="R740" i="29"/>
  <c r="Q740" i="29"/>
  <c r="P740" i="29"/>
  <c r="O740" i="29"/>
  <c r="N740" i="29"/>
  <c r="M740" i="29"/>
  <c r="K740" i="29"/>
  <c r="J740" i="29"/>
  <c r="I740" i="29"/>
  <c r="L740" i="29" s="1"/>
  <c r="H740" i="29"/>
  <c r="G740" i="29"/>
  <c r="L739" i="29"/>
  <c r="U738" i="29"/>
  <c r="T738" i="29"/>
  <c r="S738" i="29"/>
  <c r="R738" i="29"/>
  <c r="Q738" i="29"/>
  <c r="P738" i="29"/>
  <c r="O738" i="29"/>
  <c r="N738" i="29"/>
  <c r="M738" i="29"/>
  <c r="K738" i="29"/>
  <c r="J738" i="29"/>
  <c r="I738" i="29"/>
  <c r="H738" i="29"/>
  <c r="G738" i="29"/>
  <c r="U737" i="29"/>
  <c r="U736" i="29" s="1"/>
  <c r="S737" i="29"/>
  <c r="S736" i="29" s="1"/>
  <c r="P737" i="29"/>
  <c r="P736" i="29" s="1"/>
  <c r="L737" i="29"/>
  <c r="T736" i="29"/>
  <c r="R736" i="29"/>
  <c r="Q736" i="29"/>
  <c r="O736" i="29"/>
  <c r="N736" i="29"/>
  <c r="M736" i="29"/>
  <c r="K736" i="29"/>
  <c r="J736" i="29"/>
  <c r="I736" i="29"/>
  <c r="L736" i="29" s="1"/>
  <c r="H736" i="29"/>
  <c r="G736" i="29"/>
  <c r="U735" i="29"/>
  <c r="U734" i="29" s="1"/>
  <c r="S735" i="29"/>
  <c r="S734" i="29" s="1"/>
  <c r="P735" i="29"/>
  <c r="P734" i="29" s="1"/>
  <c r="L735" i="29"/>
  <c r="T734" i="29"/>
  <c r="R734" i="29"/>
  <c r="Q734" i="29"/>
  <c r="O734" i="29"/>
  <c r="N734" i="29"/>
  <c r="M734" i="29"/>
  <c r="K734" i="29"/>
  <c r="J734" i="29"/>
  <c r="I734" i="29"/>
  <c r="H734" i="29"/>
  <c r="G734" i="29"/>
  <c r="L732" i="29"/>
  <c r="U731" i="29"/>
  <c r="T731" i="29"/>
  <c r="S731" i="29"/>
  <c r="R731" i="29"/>
  <c r="Q731" i="29"/>
  <c r="P731" i="29"/>
  <c r="O731" i="29"/>
  <c r="N731" i="29"/>
  <c r="M731" i="29"/>
  <c r="K731" i="29"/>
  <c r="J731" i="29"/>
  <c r="I731" i="29"/>
  <c r="L731" i="29" s="1"/>
  <c r="L730" i="29"/>
  <c r="U729" i="29"/>
  <c r="T729" i="29"/>
  <c r="S729" i="29"/>
  <c r="R729" i="29"/>
  <c r="Q729" i="29"/>
  <c r="P729" i="29"/>
  <c r="O729" i="29"/>
  <c r="N729" i="29"/>
  <c r="M729" i="29"/>
  <c r="K729" i="29"/>
  <c r="J729" i="29"/>
  <c r="I729" i="29"/>
  <c r="H729" i="29"/>
  <c r="G729" i="29"/>
  <c r="U728" i="29"/>
  <c r="U727" i="29" s="1"/>
  <c r="S728" i="29"/>
  <c r="S727" i="29" s="1"/>
  <c r="P728" i="29"/>
  <c r="P727" i="29" s="1"/>
  <c r="L728" i="29"/>
  <c r="T727" i="29"/>
  <c r="R727" i="29"/>
  <c r="Q727" i="29"/>
  <c r="O727" i="29"/>
  <c r="N727" i="29"/>
  <c r="M727" i="29"/>
  <c r="K727" i="29"/>
  <c r="J727" i="29"/>
  <c r="I727" i="29"/>
  <c r="H727" i="29"/>
  <c r="G727" i="29"/>
  <c r="L725" i="29"/>
  <c r="U724" i="29"/>
  <c r="T724" i="29"/>
  <c r="S724" i="29"/>
  <c r="R724" i="29"/>
  <c r="Q724" i="29"/>
  <c r="P724" i="29"/>
  <c r="O724" i="29"/>
  <c r="N724" i="29"/>
  <c r="M724" i="29"/>
  <c r="K724" i="29"/>
  <c r="J724" i="29"/>
  <c r="I724" i="29"/>
  <c r="L724" i="29" s="1"/>
  <c r="L723" i="29"/>
  <c r="U722" i="29"/>
  <c r="T722" i="29"/>
  <c r="S722" i="29"/>
  <c r="R722" i="29"/>
  <c r="Q722" i="29"/>
  <c r="P722" i="29"/>
  <c r="O722" i="29"/>
  <c r="N722" i="29"/>
  <c r="M722" i="29"/>
  <c r="K722" i="29"/>
  <c r="J722" i="29"/>
  <c r="I722" i="29"/>
  <c r="H722" i="29"/>
  <c r="G722" i="29"/>
  <c r="U721" i="29"/>
  <c r="U720" i="29" s="1"/>
  <c r="S721" i="29"/>
  <c r="S720" i="29" s="1"/>
  <c r="P721" i="29"/>
  <c r="P720" i="29" s="1"/>
  <c r="L721" i="29"/>
  <c r="T720" i="29"/>
  <c r="R720" i="29"/>
  <c r="Q720" i="29"/>
  <c r="O720" i="29"/>
  <c r="N720" i="29"/>
  <c r="M720" i="29"/>
  <c r="K720" i="29"/>
  <c r="J720" i="29"/>
  <c r="I720" i="29"/>
  <c r="H720" i="29"/>
  <c r="G720" i="29"/>
  <c r="U719" i="29"/>
  <c r="U718" i="29" s="1"/>
  <c r="S719" i="29"/>
  <c r="S718" i="29" s="1"/>
  <c r="P719" i="29"/>
  <c r="P718" i="29" s="1"/>
  <c r="L719" i="29"/>
  <c r="T718" i="29"/>
  <c r="R718" i="29"/>
  <c r="Q718" i="29"/>
  <c r="O718" i="29"/>
  <c r="N718" i="29"/>
  <c r="M718" i="29"/>
  <c r="K718" i="29"/>
  <c r="J718" i="29"/>
  <c r="I718" i="29"/>
  <c r="H718" i="29"/>
  <c r="G718" i="29"/>
  <c r="L716" i="29"/>
  <c r="U715" i="29"/>
  <c r="T715" i="29"/>
  <c r="S715" i="29"/>
  <c r="R715" i="29"/>
  <c r="Q715" i="29"/>
  <c r="P715" i="29"/>
  <c r="O715" i="29"/>
  <c r="N715" i="29"/>
  <c r="M715" i="29"/>
  <c r="K715" i="29"/>
  <c r="J715" i="29"/>
  <c r="I715" i="29"/>
  <c r="L715" i="29" s="1"/>
  <c r="H715" i="29"/>
  <c r="G715" i="29"/>
  <c r="U714" i="29"/>
  <c r="U713" i="29" s="1"/>
  <c r="S714" i="29"/>
  <c r="S713" i="29" s="1"/>
  <c r="P714" i="29"/>
  <c r="P713" i="29" s="1"/>
  <c r="L714" i="29"/>
  <c r="T713" i="29"/>
  <c r="R713" i="29"/>
  <c r="Q713" i="29"/>
  <c r="O713" i="29"/>
  <c r="N713" i="29"/>
  <c r="M713" i="29"/>
  <c r="K713" i="29"/>
  <c r="J713" i="29"/>
  <c r="I713" i="29"/>
  <c r="H713" i="29"/>
  <c r="G713" i="29"/>
  <c r="U712" i="29"/>
  <c r="U711" i="29" s="1"/>
  <c r="S712" i="29"/>
  <c r="S711" i="29" s="1"/>
  <c r="P712" i="29"/>
  <c r="P711" i="29" s="1"/>
  <c r="L712" i="29"/>
  <c r="T711" i="29"/>
  <c r="R711" i="29"/>
  <c r="Q711" i="29"/>
  <c r="O711" i="29"/>
  <c r="N711" i="29"/>
  <c r="M711" i="29"/>
  <c r="K711" i="29"/>
  <c r="J711" i="29"/>
  <c r="I711" i="29"/>
  <c r="H711" i="29"/>
  <c r="G711" i="29"/>
  <c r="L709" i="29"/>
  <c r="U708" i="29"/>
  <c r="T708" i="29"/>
  <c r="S708" i="29"/>
  <c r="R708" i="29"/>
  <c r="Q708" i="29"/>
  <c r="P708" i="29"/>
  <c r="O708" i="29"/>
  <c r="N708" i="29"/>
  <c r="M708" i="29"/>
  <c r="K708" i="29"/>
  <c r="J708" i="29"/>
  <c r="I708" i="29"/>
  <c r="L708" i="29" s="1"/>
  <c r="H708" i="29"/>
  <c r="G708" i="29"/>
  <c r="U707" i="29"/>
  <c r="U706" i="29" s="1"/>
  <c r="S707" i="29"/>
  <c r="S706" i="29" s="1"/>
  <c r="P707" i="29"/>
  <c r="P706" i="29" s="1"/>
  <c r="L707" i="29"/>
  <c r="T706" i="29"/>
  <c r="R706" i="29"/>
  <c r="Q706" i="29"/>
  <c r="O706" i="29"/>
  <c r="N706" i="29"/>
  <c r="M706" i="29"/>
  <c r="K706" i="29"/>
  <c r="J706" i="29"/>
  <c r="I706" i="29"/>
  <c r="L706" i="29" s="1"/>
  <c r="H706" i="29"/>
  <c r="G706" i="29"/>
  <c r="U705" i="29"/>
  <c r="U704" i="29" s="1"/>
  <c r="S705" i="29"/>
  <c r="S704" i="29" s="1"/>
  <c r="P705" i="29"/>
  <c r="P704" i="29" s="1"/>
  <c r="L705" i="29"/>
  <c r="T704" i="29"/>
  <c r="R704" i="29"/>
  <c r="Q704" i="29"/>
  <c r="O704" i="29"/>
  <c r="N704" i="29"/>
  <c r="M704" i="29"/>
  <c r="K704" i="29"/>
  <c r="J704" i="29"/>
  <c r="I704" i="29"/>
  <c r="H704" i="29"/>
  <c r="G704" i="29"/>
  <c r="L702" i="29"/>
  <c r="U701" i="29"/>
  <c r="T701" i="29"/>
  <c r="S701" i="29"/>
  <c r="R701" i="29"/>
  <c r="Q701" i="29"/>
  <c r="P701" i="29"/>
  <c r="O701" i="29"/>
  <c r="N701" i="29"/>
  <c r="M701" i="29"/>
  <c r="K701" i="29"/>
  <c r="J701" i="29"/>
  <c r="I701" i="29"/>
  <c r="L701" i="29" s="1"/>
  <c r="H701" i="29"/>
  <c r="G701" i="29"/>
  <c r="U700" i="29"/>
  <c r="U699" i="29" s="1"/>
  <c r="S700" i="29"/>
  <c r="S699" i="29" s="1"/>
  <c r="P700" i="29"/>
  <c r="P699" i="29" s="1"/>
  <c r="L700" i="29"/>
  <c r="T699" i="29"/>
  <c r="R699" i="29"/>
  <c r="Q699" i="29"/>
  <c r="O699" i="29"/>
  <c r="N699" i="29"/>
  <c r="M699" i="29"/>
  <c r="K699" i="29"/>
  <c r="J699" i="29"/>
  <c r="I699" i="29"/>
  <c r="L699" i="29" s="1"/>
  <c r="H699" i="29"/>
  <c r="G699" i="29"/>
  <c r="U698" i="29"/>
  <c r="U697" i="29" s="1"/>
  <c r="S698" i="29"/>
  <c r="S697" i="29" s="1"/>
  <c r="P698" i="29"/>
  <c r="P697" i="29" s="1"/>
  <c r="L698" i="29"/>
  <c r="T697" i="29"/>
  <c r="R697" i="29"/>
  <c r="Q697" i="29"/>
  <c r="O697" i="29"/>
  <c r="N697" i="29"/>
  <c r="M697" i="29"/>
  <c r="K697" i="29"/>
  <c r="J697" i="29"/>
  <c r="I697" i="29"/>
  <c r="H697" i="29"/>
  <c r="G697" i="29"/>
  <c r="L695" i="29"/>
  <c r="U694" i="29"/>
  <c r="T694" i="29"/>
  <c r="S694" i="29"/>
  <c r="R694" i="29"/>
  <c r="Q694" i="29"/>
  <c r="P694" i="29"/>
  <c r="O694" i="29"/>
  <c r="N694" i="29"/>
  <c r="M694" i="29"/>
  <c r="K694" i="29"/>
  <c r="J694" i="29"/>
  <c r="I694" i="29"/>
  <c r="L694" i="29" s="1"/>
  <c r="L693" i="29"/>
  <c r="U692" i="29"/>
  <c r="T692" i="29"/>
  <c r="S692" i="29"/>
  <c r="R692" i="29"/>
  <c r="Q692" i="29"/>
  <c r="P692" i="29"/>
  <c r="O692" i="29"/>
  <c r="N692" i="29"/>
  <c r="M692" i="29"/>
  <c r="K692" i="29"/>
  <c r="J692" i="29"/>
  <c r="I692" i="29"/>
  <c r="H692" i="29"/>
  <c r="G692" i="29"/>
  <c r="U691" i="29"/>
  <c r="U690" i="29" s="1"/>
  <c r="S691" i="29"/>
  <c r="S690" i="29" s="1"/>
  <c r="P691" i="29"/>
  <c r="P690" i="29" s="1"/>
  <c r="L691" i="29"/>
  <c r="T690" i="29"/>
  <c r="R690" i="29"/>
  <c r="Q690" i="29"/>
  <c r="O690" i="29"/>
  <c r="N690" i="29"/>
  <c r="M690" i="29"/>
  <c r="K690" i="29"/>
  <c r="J690" i="29"/>
  <c r="I690" i="29"/>
  <c r="H690" i="29"/>
  <c r="G690" i="29"/>
  <c r="U689" i="29"/>
  <c r="U688" i="29" s="1"/>
  <c r="S689" i="29"/>
  <c r="S688" i="29" s="1"/>
  <c r="P689" i="29"/>
  <c r="P688" i="29" s="1"/>
  <c r="L689" i="29"/>
  <c r="T688" i="29"/>
  <c r="R688" i="29"/>
  <c r="Q688" i="29"/>
  <c r="O688" i="29"/>
  <c r="N688" i="29"/>
  <c r="M688" i="29"/>
  <c r="K688" i="29"/>
  <c r="J688" i="29"/>
  <c r="I688" i="29"/>
  <c r="H688" i="29"/>
  <c r="G688" i="29"/>
  <c r="L686" i="29"/>
  <c r="U685" i="29"/>
  <c r="T685" i="29"/>
  <c r="S685" i="29"/>
  <c r="R685" i="29"/>
  <c r="Q685" i="29"/>
  <c r="P685" i="29"/>
  <c r="O685" i="29"/>
  <c r="N685" i="29"/>
  <c r="M685" i="29"/>
  <c r="K685" i="29"/>
  <c r="J685" i="29"/>
  <c r="I685" i="29"/>
  <c r="L685" i="29" s="1"/>
  <c r="L684" i="29"/>
  <c r="U683" i="29"/>
  <c r="T683" i="29"/>
  <c r="S683" i="29"/>
  <c r="R683" i="29"/>
  <c r="Q683" i="29"/>
  <c r="P683" i="29"/>
  <c r="O683" i="29"/>
  <c r="N683" i="29"/>
  <c r="M683" i="29"/>
  <c r="K683" i="29"/>
  <c r="J683" i="29"/>
  <c r="I683" i="29"/>
  <c r="H683" i="29"/>
  <c r="G683" i="29"/>
  <c r="U682" i="29"/>
  <c r="U681" i="29" s="1"/>
  <c r="S682" i="29"/>
  <c r="S681" i="29" s="1"/>
  <c r="P682" i="29"/>
  <c r="P681" i="29" s="1"/>
  <c r="L682" i="29"/>
  <c r="T681" i="29"/>
  <c r="R681" i="29"/>
  <c r="Q681" i="29"/>
  <c r="O681" i="29"/>
  <c r="N681" i="29"/>
  <c r="M681" i="29"/>
  <c r="K681" i="29"/>
  <c r="J681" i="29"/>
  <c r="I681" i="29"/>
  <c r="H681" i="29"/>
  <c r="G681" i="29"/>
  <c r="U680" i="29"/>
  <c r="U679" i="29" s="1"/>
  <c r="S680" i="29"/>
  <c r="S679" i="29" s="1"/>
  <c r="P680" i="29"/>
  <c r="P679" i="29" s="1"/>
  <c r="L680" i="29"/>
  <c r="T679" i="29"/>
  <c r="R679" i="29"/>
  <c r="Q679" i="29"/>
  <c r="O679" i="29"/>
  <c r="N679" i="29"/>
  <c r="M679" i="29"/>
  <c r="K679" i="29"/>
  <c r="J679" i="29"/>
  <c r="I679" i="29"/>
  <c r="H679" i="29"/>
  <c r="G679" i="29"/>
  <c r="L677" i="29"/>
  <c r="U676" i="29"/>
  <c r="T676" i="29"/>
  <c r="S676" i="29"/>
  <c r="R676" i="29"/>
  <c r="Q676" i="29"/>
  <c r="P676" i="29"/>
  <c r="O676" i="29"/>
  <c r="N676" i="29"/>
  <c r="M676" i="29"/>
  <c r="K676" i="29"/>
  <c r="J676" i="29"/>
  <c r="I676" i="29"/>
  <c r="L676" i="29" s="1"/>
  <c r="H676" i="29"/>
  <c r="G676" i="29"/>
  <c r="U675" i="29"/>
  <c r="U674" i="29" s="1"/>
  <c r="S675" i="29"/>
  <c r="S674" i="29" s="1"/>
  <c r="P675" i="29"/>
  <c r="P674" i="29" s="1"/>
  <c r="L675" i="29"/>
  <c r="T674" i="29"/>
  <c r="R674" i="29"/>
  <c r="Q674" i="29"/>
  <c r="O674" i="29"/>
  <c r="N674" i="29"/>
  <c r="M674" i="29"/>
  <c r="K674" i="29"/>
  <c r="J674" i="29"/>
  <c r="I674" i="29"/>
  <c r="L674" i="29" s="1"/>
  <c r="H674" i="29"/>
  <c r="G674" i="29"/>
  <c r="U673" i="29"/>
  <c r="U672" i="29" s="1"/>
  <c r="S673" i="29"/>
  <c r="S672" i="29" s="1"/>
  <c r="P673" i="29"/>
  <c r="P672" i="29" s="1"/>
  <c r="L673" i="29"/>
  <c r="T672" i="29"/>
  <c r="R672" i="29"/>
  <c r="Q672" i="29"/>
  <c r="O672" i="29"/>
  <c r="N672" i="29"/>
  <c r="M672" i="29"/>
  <c r="K672" i="29"/>
  <c r="J672" i="29"/>
  <c r="I672" i="29"/>
  <c r="H672" i="29"/>
  <c r="G672" i="29"/>
  <c r="U669" i="29"/>
  <c r="T669" i="29"/>
  <c r="S669" i="29"/>
  <c r="R669" i="29"/>
  <c r="Q669" i="29"/>
  <c r="P669" i="29"/>
  <c r="O669" i="29"/>
  <c r="N669" i="29"/>
  <c r="M669" i="29"/>
  <c r="L669" i="29"/>
  <c r="K669" i="29"/>
  <c r="J669" i="29"/>
  <c r="I669" i="29"/>
  <c r="L668" i="29"/>
  <c r="U667" i="29"/>
  <c r="T667" i="29"/>
  <c r="S667" i="29"/>
  <c r="R667" i="29"/>
  <c r="Q667" i="29"/>
  <c r="P667" i="29"/>
  <c r="O667" i="29"/>
  <c r="N667" i="29"/>
  <c r="M667" i="29"/>
  <c r="K667" i="29"/>
  <c r="J667" i="29"/>
  <c r="I667" i="29"/>
  <c r="H667" i="29"/>
  <c r="G667" i="29"/>
  <c r="U666" i="29"/>
  <c r="U665" i="29" s="1"/>
  <c r="S666" i="29"/>
  <c r="S665" i="29" s="1"/>
  <c r="P666" i="29"/>
  <c r="P665" i="29" s="1"/>
  <c r="L666" i="29"/>
  <c r="T665" i="29"/>
  <c r="R665" i="29"/>
  <c r="Q665" i="29"/>
  <c r="O665" i="29"/>
  <c r="N665" i="29"/>
  <c r="M665" i="29"/>
  <c r="K665" i="29"/>
  <c r="J665" i="29"/>
  <c r="I665" i="29"/>
  <c r="H665" i="29"/>
  <c r="G665" i="29"/>
  <c r="U664" i="29"/>
  <c r="U663" i="29" s="1"/>
  <c r="S664" i="29"/>
  <c r="S663" i="29" s="1"/>
  <c r="P664" i="29"/>
  <c r="P663" i="29" s="1"/>
  <c r="L664" i="29"/>
  <c r="T663" i="29"/>
  <c r="R663" i="29"/>
  <c r="Q663" i="29"/>
  <c r="O663" i="29"/>
  <c r="N663" i="29"/>
  <c r="M663" i="29"/>
  <c r="K663" i="29"/>
  <c r="J663" i="29"/>
  <c r="I663" i="29"/>
  <c r="H663" i="29"/>
  <c r="G663" i="29"/>
  <c r="L661" i="29"/>
  <c r="U660" i="29"/>
  <c r="T660" i="29"/>
  <c r="S660" i="29"/>
  <c r="R660" i="29"/>
  <c r="Q660" i="29"/>
  <c r="P660" i="29"/>
  <c r="O660" i="29"/>
  <c r="N660" i="29"/>
  <c r="M660" i="29"/>
  <c r="K660" i="29"/>
  <c r="J660" i="29"/>
  <c r="I660" i="29"/>
  <c r="L660" i="29" s="1"/>
  <c r="L659" i="29"/>
  <c r="U658" i="29"/>
  <c r="T658" i="29"/>
  <c r="S658" i="29"/>
  <c r="R658" i="29"/>
  <c r="Q658" i="29"/>
  <c r="P658" i="29"/>
  <c r="O658" i="29"/>
  <c r="N658" i="29"/>
  <c r="M658" i="29"/>
  <c r="K658" i="29"/>
  <c r="J658" i="29"/>
  <c r="I658" i="29"/>
  <c r="L658" i="29" s="1"/>
  <c r="L657" i="29"/>
  <c r="U656" i="29"/>
  <c r="T656" i="29"/>
  <c r="S656" i="29"/>
  <c r="R656" i="29"/>
  <c r="Q656" i="29"/>
  <c r="P656" i="29"/>
  <c r="O656" i="29"/>
  <c r="N656" i="29"/>
  <c r="M656" i="29"/>
  <c r="K656" i="29"/>
  <c r="J656" i="29"/>
  <c r="I656" i="29"/>
  <c r="H656" i="29"/>
  <c r="G656" i="29"/>
  <c r="L655" i="29"/>
  <c r="U654" i="29"/>
  <c r="T654" i="29"/>
  <c r="S654" i="29"/>
  <c r="R654" i="29"/>
  <c r="Q654" i="29"/>
  <c r="P654" i="29"/>
  <c r="O654" i="29"/>
  <c r="N654" i="29"/>
  <c r="M654" i="29"/>
  <c r="K654" i="29"/>
  <c r="J654" i="29"/>
  <c r="I654" i="29"/>
  <c r="H654" i="29"/>
  <c r="G654" i="29"/>
  <c r="U653" i="29"/>
  <c r="U652" i="29" s="1"/>
  <c r="S653" i="29"/>
  <c r="S652" i="29" s="1"/>
  <c r="P653" i="29"/>
  <c r="P652" i="29" s="1"/>
  <c r="L653" i="29"/>
  <c r="T652" i="29"/>
  <c r="R652" i="29"/>
  <c r="Q652" i="29"/>
  <c r="O652" i="29"/>
  <c r="N652" i="29"/>
  <c r="M652" i="29"/>
  <c r="K652" i="29"/>
  <c r="J652" i="29"/>
  <c r="I652" i="29"/>
  <c r="H652" i="29"/>
  <c r="G652" i="29"/>
  <c r="U651" i="29"/>
  <c r="U650" i="29" s="1"/>
  <c r="S651" i="29"/>
  <c r="S650" i="29" s="1"/>
  <c r="P651" i="29"/>
  <c r="P650" i="29" s="1"/>
  <c r="L651" i="29"/>
  <c r="T650" i="29"/>
  <c r="R650" i="29"/>
  <c r="Q650" i="29"/>
  <c r="O650" i="29"/>
  <c r="N650" i="29"/>
  <c r="M650" i="29"/>
  <c r="K650" i="29"/>
  <c r="J650" i="29"/>
  <c r="I650" i="29"/>
  <c r="H650" i="29"/>
  <c r="G650" i="29"/>
  <c r="L648" i="29"/>
  <c r="U647" i="29"/>
  <c r="T647" i="29"/>
  <c r="S647" i="29"/>
  <c r="R647" i="29"/>
  <c r="Q647" i="29"/>
  <c r="P647" i="29"/>
  <c r="O647" i="29"/>
  <c r="N647" i="29"/>
  <c r="M647" i="29"/>
  <c r="K647" i="29"/>
  <c r="J647" i="29"/>
  <c r="I647" i="29"/>
  <c r="L647" i="29" s="1"/>
  <c r="L646" i="29"/>
  <c r="U645" i="29"/>
  <c r="T645" i="29"/>
  <c r="S645" i="29"/>
  <c r="R645" i="29"/>
  <c r="Q645" i="29"/>
  <c r="P645" i="29"/>
  <c r="O645" i="29"/>
  <c r="N645" i="29"/>
  <c r="M645" i="29"/>
  <c r="K645" i="29"/>
  <c r="J645" i="29"/>
  <c r="I645" i="29"/>
  <c r="H645" i="29"/>
  <c r="G645" i="29"/>
  <c r="U644" i="29"/>
  <c r="U643" i="29" s="1"/>
  <c r="S644" i="29"/>
  <c r="S643" i="29" s="1"/>
  <c r="P644" i="29"/>
  <c r="P643" i="29" s="1"/>
  <c r="L644" i="29"/>
  <c r="T643" i="29"/>
  <c r="R643" i="29"/>
  <c r="Q643" i="29"/>
  <c r="O643" i="29"/>
  <c r="N643" i="29"/>
  <c r="M643" i="29"/>
  <c r="K643" i="29"/>
  <c r="J643" i="29"/>
  <c r="I643" i="29"/>
  <c r="H643" i="29"/>
  <c r="G643" i="29"/>
  <c r="U642" i="29"/>
  <c r="U641" i="29" s="1"/>
  <c r="S642" i="29"/>
  <c r="S641" i="29" s="1"/>
  <c r="P642" i="29"/>
  <c r="P641" i="29" s="1"/>
  <c r="L642" i="29"/>
  <c r="T641" i="29"/>
  <c r="R641" i="29"/>
  <c r="Q641" i="29"/>
  <c r="O641" i="29"/>
  <c r="N641" i="29"/>
  <c r="M641" i="29"/>
  <c r="K641" i="29"/>
  <c r="J641" i="29"/>
  <c r="I641" i="29"/>
  <c r="H641" i="29"/>
  <c r="G641" i="29"/>
  <c r="L639" i="29"/>
  <c r="U638" i="29"/>
  <c r="T638" i="29"/>
  <c r="S638" i="29"/>
  <c r="R638" i="29"/>
  <c r="Q638" i="29"/>
  <c r="P638" i="29"/>
  <c r="O638" i="29"/>
  <c r="N638" i="29"/>
  <c r="M638" i="29"/>
  <c r="K638" i="29"/>
  <c r="J638" i="29"/>
  <c r="I638" i="29"/>
  <c r="L638" i="29" s="1"/>
  <c r="L637" i="29"/>
  <c r="U636" i="29"/>
  <c r="T636" i="29"/>
  <c r="S636" i="29"/>
  <c r="R636" i="29"/>
  <c r="Q636" i="29"/>
  <c r="P636" i="29"/>
  <c r="O636" i="29"/>
  <c r="N636" i="29"/>
  <c r="M636" i="29"/>
  <c r="K636" i="29"/>
  <c r="J636" i="29"/>
  <c r="I636" i="29"/>
  <c r="H636" i="29"/>
  <c r="G636" i="29"/>
  <c r="U635" i="29"/>
  <c r="U634" i="29" s="1"/>
  <c r="S635" i="29"/>
  <c r="S634" i="29" s="1"/>
  <c r="P635" i="29"/>
  <c r="P634" i="29" s="1"/>
  <c r="L635" i="29"/>
  <c r="T634" i="29"/>
  <c r="R634" i="29"/>
  <c r="Q634" i="29"/>
  <c r="O634" i="29"/>
  <c r="N634" i="29"/>
  <c r="M634" i="29"/>
  <c r="K634" i="29"/>
  <c r="J634" i="29"/>
  <c r="I634" i="29"/>
  <c r="H634" i="29"/>
  <c r="G634" i="29"/>
  <c r="U633" i="29"/>
  <c r="U632" i="29" s="1"/>
  <c r="S633" i="29"/>
  <c r="S632" i="29" s="1"/>
  <c r="P633" i="29"/>
  <c r="P632" i="29" s="1"/>
  <c r="L633" i="29"/>
  <c r="T632" i="29"/>
  <c r="R632" i="29"/>
  <c r="Q632" i="29"/>
  <c r="O632" i="29"/>
  <c r="N632" i="29"/>
  <c r="M632" i="29"/>
  <c r="K632" i="29"/>
  <c r="J632" i="29"/>
  <c r="I632" i="29"/>
  <c r="H632" i="29"/>
  <c r="G632" i="29"/>
  <c r="L630" i="29"/>
  <c r="U629" i="29"/>
  <c r="T629" i="29"/>
  <c r="S629" i="29"/>
  <c r="R629" i="29"/>
  <c r="Q629" i="29"/>
  <c r="P629" i="29"/>
  <c r="O629" i="29"/>
  <c r="N629" i="29"/>
  <c r="M629" i="29"/>
  <c r="K629" i="29"/>
  <c r="J629" i="29"/>
  <c r="I629" i="29"/>
  <c r="L629" i="29" s="1"/>
  <c r="L628" i="29"/>
  <c r="U627" i="29"/>
  <c r="T627" i="29"/>
  <c r="S627" i="29"/>
  <c r="R627" i="29"/>
  <c r="Q627" i="29"/>
  <c r="P627" i="29"/>
  <c r="O627" i="29"/>
  <c r="N627" i="29"/>
  <c r="M627" i="29"/>
  <c r="K627" i="29"/>
  <c r="J627" i="29"/>
  <c r="I627" i="29"/>
  <c r="H627" i="29"/>
  <c r="G627" i="29"/>
  <c r="U626" i="29"/>
  <c r="U625" i="29" s="1"/>
  <c r="S626" i="29"/>
  <c r="S625" i="29" s="1"/>
  <c r="P626" i="29"/>
  <c r="P625" i="29" s="1"/>
  <c r="L626" i="29"/>
  <c r="T625" i="29"/>
  <c r="R625" i="29"/>
  <c r="Q625" i="29"/>
  <c r="O625" i="29"/>
  <c r="N625" i="29"/>
  <c r="M625" i="29"/>
  <c r="K625" i="29"/>
  <c r="J625" i="29"/>
  <c r="I625" i="29"/>
  <c r="H625" i="29"/>
  <c r="G625" i="29"/>
  <c r="U624" i="29"/>
  <c r="U623" i="29" s="1"/>
  <c r="S624" i="29"/>
  <c r="S623" i="29" s="1"/>
  <c r="P624" i="29"/>
  <c r="P623" i="29" s="1"/>
  <c r="L624" i="29"/>
  <c r="T623" i="29"/>
  <c r="R623" i="29"/>
  <c r="Q623" i="29"/>
  <c r="O623" i="29"/>
  <c r="N623" i="29"/>
  <c r="M623" i="29"/>
  <c r="K623" i="29"/>
  <c r="J623" i="29"/>
  <c r="I623" i="29"/>
  <c r="H623" i="29"/>
  <c r="G623" i="29"/>
  <c r="L621" i="29"/>
  <c r="U620" i="29"/>
  <c r="T620" i="29"/>
  <c r="S620" i="29"/>
  <c r="R620" i="29"/>
  <c r="Q620" i="29"/>
  <c r="P620" i="29"/>
  <c r="O620" i="29"/>
  <c r="N620" i="29"/>
  <c r="M620" i="29"/>
  <c r="K620" i="29"/>
  <c r="J620" i="29"/>
  <c r="I620" i="29"/>
  <c r="L620" i="29" s="1"/>
  <c r="L619" i="29"/>
  <c r="U618" i="29"/>
  <c r="T618" i="29"/>
  <c r="S618" i="29"/>
  <c r="R618" i="29"/>
  <c r="Q618" i="29"/>
  <c r="P618" i="29"/>
  <c r="O618" i="29"/>
  <c r="N618" i="29"/>
  <c r="M618" i="29"/>
  <c r="K618" i="29"/>
  <c r="J618" i="29"/>
  <c r="I618" i="29"/>
  <c r="H618" i="29"/>
  <c r="G618" i="29"/>
  <c r="U617" i="29"/>
  <c r="U616" i="29" s="1"/>
  <c r="S617" i="29"/>
  <c r="S616" i="29" s="1"/>
  <c r="P617" i="29"/>
  <c r="P616" i="29" s="1"/>
  <c r="L617" i="29"/>
  <c r="T616" i="29"/>
  <c r="R616" i="29"/>
  <c r="Q616" i="29"/>
  <c r="O616" i="29"/>
  <c r="N616" i="29"/>
  <c r="M616" i="29"/>
  <c r="K616" i="29"/>
  <c r="J616" i="29"/>
  <c r="I616" i="29"/>
  <c r="H616" i="29"/>
  <c r="G616" i="29"/>
  <c r="U615" i="29"/>
  <c r="U614" i="29" s="1"/>
  <c r="S615" i="29"/>
  <c r="S614" i="29" s="1"/>
  <c r="P615" i="29"/>
  <c r="P614" i="29" s="1"/>
  <c r="L615" i="29"/>
  <c r="T614" i="29"/>
  <c r="R614" i="29"/>
  <c r="Q614" i="29"/>
  <c r="O614" i="29"/>
  <c r="N614" i="29"/>
  <c r="M614" i="29"/>
  <c r="K614" i="29"/>
  <c r="J614" i="29"/>
  <c r="I614" i="29"/>
  <c r="H614" i="29"/>
  <c r="G614" i="29"/>
  <c r="L612" i="29"/>
  <c r="U611" i="29"/>
  <c r="T611" i="29"/>
  <c r="S611" i="29"/>
  <c r="R611" i="29"/>
  <c r="Q611" i="29"/>
  <c r="P611" i="29"/>
  <c r="O611" i="29"/>
  <c r="N611" i="29"/>
  <c r="M611" i="29"/>
  <c r="K611" i="29"/>
  <c r="J611" i="29"/>
  <c r="I611" i="29"/>
  <c r="L611" i="29" s="1"/>
  <c r="L610" i="29"/>
  <c r="U609" i="29"/>
  <c r="T609" i="29"/>
  <c r="S609" i="29"/>
  <c r="R609" i="29"/>
  <c r="Q609" i="29"/>
  <c r="P609" i="29"/>
  <c r="O609" i="29"/>
  <c r="N609" i="29"/>
  <c r="M609" i="29"/>
  <c r="K609" i="29"/>
  <c r="J609" i="29"/>
  <c r="I609" i="29"/>
  <c r="H609" i="29"/>
  <c r="G609" i="29"/>
  <c r="U608" i="29"/>
  <c r="U607" i="29" s="1"/>
  <c r="S608" i="29"/>
  <c r="S607" i="29" s="1"/>
  <c r="P608" i="29"/>
  <c r="P607" i="29" s="1"/>
  <c r="L608" i="29"/>
  <c r="T607" i="29"/>
  <c r="R607" i="29"/>
  <c r="Q607" i="29"/>
  <c r="O607" i="29"/>
  <c r="N607" i="29"/>
  <c r="M607" i="29"/>
  <c r="K607" i="29"/>
  <c r="J607" i="29"/>
  <c r="I607" i="29"/>
  <c r="H607" i="29"/>
  <c r="G607" i="29"/>
  <c r="U606" i="29"/>
  <c r="U605" i="29" s="1"/>
  <c r="S606" i="29"/>
  <c r="S605" i="29" s="1"/>
  <c r="P606" i="29"/>
  <c r="P605" i="29" s="1"/>
  <c r="L606" i="29"/>
  <c r="T605" i="29"/>
  <c r="R605" i="29"/>
  <c r="Q605" i="29"/>
  <c r="O605" i="29"/>
  <c r="N605" i="29"/>
  <c r="M605" i="29"/>
  <c r="K605" i="29"/>
  <c r="J605" i="29"/>
  <c r="I605" i="29"/>
  <c r="H605" i="29"/>
  <c r="G605" i="29"/>
  <c r="L603" i="29"/>
  <c r="L602" i="29"/>
  <c r="L601" i="29"/>
  <c r="L600" i="29"/>
  <c r="L599" i="29"/>
  <c r="L598" i="29"/>
  <c r="L597" i="29"/>
  <c r="L596" i="29"/>
  <c r="L595" i="29"/>
  <c r="U594" i="29"/>
  <c r="T594" i="29"/>
  <c r="S594" i="29"/>
  <c r="R594" i="29"/>
  <c r="Q594" i="29"/>
  <c r="P594" i="29"/>
  <c r="O594" i="29"/>
  <c r="N594" i="29"/>
  <c r="M594" i="29"/>
  <c r="K594" i="29"/>
  <c r="J594" i="29"/>
  <c r="I594" i="29"/>
  <c r="L594" i="29" s="1"/>
  <c r="L591" i="29"/>
  <c r="U590" i="29"/>
  <c r="T590" i="29"/>
  <c r="S590" i="29"/>
  <c r="R590" i="29"/>
  <c r="Q590" i="29"/>
  <c r="P590" i="29"/>
  <c r="O590" i="29"/>
  <c r="N590" i="29"/>
  <c r="M590" i="29"/>
  <c r="K590" i="29"/>
  <c r="J590" i="29"/>
  <c r="I590" i="29"/>
  <c r="H590" i="29"/>
  <c r="G590" i="29"/>
  <c r="L589" i="29"/>
  <c r="U588" i="29"/>
  <c r="T588" i="29"/>
  <c r="S588" i="29"/>
  <c r="R588" i="29"/>
  <c r="Q588" i="29"/>
  <c r="P588" i="29"/>
  <c r="O588" i="29"/>
  <c r="N588" i="29"/>
  <c r="M588" i="29"/>
  <c r="K588" i="29"/>
  <c r="J588" i="29"/>
  <c r="I588" i="29"/>
  <c r="H588" i="29"/>
  <c r="G588" i="29"/>
  <c r="U587" i="29"/>
  <c r="U586" i="29" s="1"/>
  <c r="S587" i="29"/>
  <c r="S586" i="29" s="1"/>
  <c r="P587" i="29"/>
  <c r="P586" i="29" s="1"/>
  <c r="L587" i="29"/>
  <c r="T586" i="29"/>
  <c r="R586" i="29"/>
  <c r="Q586" i="29"/>
  <c r="O586" i="29"/>
  <c r="N586" i="29"/>
  <c r="M586" i="29"/>
  <c r="K586" i="29"/>
  <c r="J586" i="29"/>
  <c r="I586" i="29"/>
  <c r="H586" i="29"/>
  <c r="G586" i="29"/>
  <c r="U585" i="29"/>
  <c r="U584" i="29" s="1"/>
  <c r="S585" i="29"/>
  <c r="S584" i="29" s="1"/>
  <c r="P585" i="29"/>
  <c r="P584" i="29" s="1"/>
  <c r="L585" i="29"/>
  <c r="T584" i="29"/>
  <c r="R584" i="29"/>
  <c r="Q584" i="29"/>
  <c r="O584" i="29"/>
  <c r="N584" i="29"/>
  <c r="M584" i="29"/>
  <c r="K584" i="29"/>
  <c r="J584" i="29"/>
  <c r="I584" i="29"/>
  <c r="H584" i="29"/>
  <c r="G584" i="29"/>
  <c r="U582" i="29"/>
  <c r="U581" i="29" s="1"/>
  <c r="S582" i="29"/>
  <c r="S581" i="29" s="1"/>
  <c r="P582" i="29"/>
  <c r="P581" i="29" s="1"/>
  <c r="L582" i="29"/>
  <c r="T581" i="29"/>
  <c r="R581" i="29"/>
  <c r="Q581" i="29"/>
  <c r="O581" i="29"/>
  <c r="N581" i="29"/>
  <c r="M581" i="29"/>
  <c r="K581" i="29"/>
  <c r="J581" i="29"/>
  <c r="I581" i="29"/>
  <c r="H581" i="29"/>
  <c r="G581" i="29"/>
  <c r="U580" i="29"/>
  <c r="S580" i="29"/>
  <c r="P580" i="29"/>
  <c r="L580" i="29"/>
  <c r="U579" i="29"/>
  <c r="S579" i="29"/>
  <c r="P579" i="29"/>
  <c r="U578" i="29"/>
  <c r="S578" i="29"/>
  <c r="P578" i="29"/>
  <c r="L578" i="29"/>
  <c r="U577" i="29"/>
  <c r="S577" i="29"/>
  <c r="P577" i="29"/>
  <c r="L577" i="29"/>
  <c r="T576" i="29"/>
  <c r="R576" i="29"/>
  <c r="Q576" i="29"/>
  <c r="O576" i="29"/>
  <c r="N576" i="29"/>
  <c r="M576" i="29"/>
  <c r="K576" i="29"/>
  <c r="J576" i="29"/>
  <c r="I576" i="29"/>
  <c r="H576" i="29"/>
  <c r="G576" i="29"/>
  <c r="U575" i="29"/>
  <c r="U574" i="29" s="1"/>
  <c r="S575" i="29"/>
  <c r="S574" i="29" s="1"/>
  <c r="P575" i="29"/>
  <c r="P574" i="29" s="1"/>
  <c r="L575" i="29"/>
  <c r="T574" i="29"/>
  <c r="R574" i="29"/>
  <c r="Q574" i="29"/>
  <c r="O574" i="29"/>
  <c r="N574" i="29"/>
  <c r="M574" i="29"/>
  <c r="K574" i="29"/>
  <c r="J574" i="29"/>
  <c r="I574" i="29"/>
  <c r="H574" i="29"/>
  <c r="G574" i="29"/>
  <c r="U571" i="29"/>
  <c r="U570" i="29" s="1"/>
  <c r="U569" i="29" s="1"/>
  <c r="S571" i="29"/>
  <c r="S570" i="29" s="1"/>
  <c r="S569" i="29" s="1"/>
  <c r="P571" i="29"/>
  <c r="P570" i="29" s="1"/>
  <c r="P569" i="29" s="1"/>
  <c r="L571" i="29"/>
  <c r="T570" i="29"/>
  <c r="T569" i="29" s="1"/>
  <c r="R570" i="29"/>
  <c r="R569" i="29" s="1"/>
  <c r="Q570" i="29"/>
  <c r="Q569" i="29" s="1"/>
  <c r="O570" i="29"/>
  <c r="O569" i="29" s="1"/>
  <c r="N570" i="29"/>
  <c r="N569" i="29" s="1"/>
  <c r="M570" i="29"/>
  <c r="M569" i="29" s="1"/>
  <c r="K570" i="29"/>
  <c r="K569" i="29" s="1"/>
  <c r="J570" i="29"/>
  <c r="J569" i="29" s="1"/>
  <c r="I570" i="29"/>
  <c r="L570" i="29" s="1"/>
  <c r="H570" i="29"/>
  <c r="H569" i="29" s="1"/>
  <c r="G570" i="29"/>
  <c r="G569" i="29" s="1"/>
  <c r="L568" i="29"/>
  <c r="U567" i="29"/>
  <c r="U566" i="29" s="1"/>
  <c r="T567" i="29"/>
  <c r="T566" i="29" s="1"/>
  <c r="S567" i="29"/>
  <c r="S566" i="29" s="1"/>
  <c r="R567" i="29"/>
  <c r="R566" i="29" s="1"/>
  <c r="Q567" i="29"/>
  <c r="Q566" i="29" s="1"/>
  <c r="P567" i="29"/>
  <c r="P566" i="29" s="1"/>
  <c r="O567" i="29"/>
  <c r="O566" i="29" s="1"/>
  <c r="N567" i="29"/>
  <c r="N566" i="29" s="1"/>
  <c r="M567" i="29"/>
  <c r="M566" i="29" s="1"/>
  <c r="K567" i="29"/>
  <c r="K566" i="29" s="1"/>
  <c r="J567" i="29"/>
  <c r="J566" i="29" s="1"/>
  <c r="I567" i="29"/>
  <c r="L567" i="29" s="1"/>
  <c r="H567" i="29"/>
  <c r="H566" i="29" s="1"/>
  <c r="G567" i="29"/>
  <c r="G566" i="29" s="1"/>
  <c r="L565" i="29"/>
  <c r="U564" i="29"/>
  <c r="U563" i="29" s="1"/>
  <c r="T564" i="29"/>
  <c r="T563" i="29" s="1"/>
  <c r="S564" i="29"/>
  <c r="S563" i="29" s="1"/>
  <c r="R564" i="29"/>
  <c r="R563" i="29" s="1"/>
  <c r="Q564" i="29"/>
  <c r="Q563" i="29" s="1"/>
  <c r="P564" i="29"/>
  <c r="P563" i="29" s="1"/>
  <c r="O564" i="29"/>
  <c r="O563" i="29" s="1"/>
  <c r="N564" i="29"/>
  <c r="N563" i="29" s="1"/>
  <c r="M564" i="29"/>
  <c r="M563" i="29" s="1"/>
  <c r="K564" i="29"/>
  <c r="K563" i="29" s="1"/>
  <c r="J564" i="29"/>
  <c r="J563" i="29" s="1"/>
  <c r="I564" i="29"/>
  <c r="H564" i="29"/>
  <c r="H563" i="29" s="1"/>
  <c r="G564" i="29"/>
  <c r="G563" i="29" s="1"/>
  <c r="U562" i="29"/>
  <c r="S562" i="29"/>
  <c r="S561" i="29" s="1"/>
  <c r="P562" i="29"/>
  <c r="P561" i="29" s="1"/>
  <c r="L562" i="29"/>
  <c r="U561" i="29"/>
  <c r="T561" i="29"/>
  <c r="R561" i="29"/>
  <c r="Q561" i="29"/>
  <c r="O561" i="29"/>
  <c r="N561" i="29"/>
  <c r="M561" i="29"/>
  <c r="K561" i="29"/>
  <c r="J561" i="29"/>
  <c r="I561" i="29"/>
  <c r="H561" i="29"/>
  <c r="G561" i="29"/>
  <c r="U560" i="29"/>
  <c r="U559" i="29" s="1"/>
  <c r="U558" i="29" s="1"/>
  <c r="S560" i="29"/>
  <c r="S559" i="29" s="1"/>
  <c r="S558" i="29" s="1"/>
  <c r="P560" i="29"/>
  <c r="P559" i="29" s="1"/>
  <c r="P558" i="29" s="1"/>
  <c r="L560" i="29"/>
  <c r="T559" i="29"/>
  <c r="R559" i="29"/>
  <c r="Q559" i="29"/>
  <c r="O559" i="29"/>
  <c r="N559" i="29"/>
  <c r="M559" i="29"/>
  <c r="K559" i="29"/>
  <c r="J559" i="29"/>
  <c r="I559" i="29"/>
  <c r="H559" i="29"/>
  <c r="G559" i="29"/>
  <c r="U557" i="29"/>
  <c r="U556" i="29" s="1"/>
  <c r="S557" i="29"/>
  <c r="S556" i="29" s="1"/>
  <c r="P557" i="29"/>
  <c r="P556" i="29" s="1"/>
  <c r="L557" i="29"/>
  <c r="T556" i="29"/>
  <c r="R556" i="29"/>
  <c r="Q556" i="29"/>
  <c r="O556" i="29"/>
  <c r="N556" i="29"/>
  <c r="M556" i="29"/>
  <c r="K556" i="29"/>
  <c r="J556" i="29"/>
  <c r="I556" i="29"/>
  <c r="H556" i="29"/>
  <c r="G556" i="29"/>
  <c r="U555" i="29"/>
  <c r="U554" i="29" s="1"/>
  <c r="S555" i="29"/>
  <c r="S554" i="29" s="1"/>
  <c r="P555" i="29"/>
  <c r="P554" i="29" s="1"/>
  <c r="L555" i="29"/>
  <c r="T554" i="29"/>
  <c r="R554" i="29"/>
  <c r="Q554" i="29"/>
  <c r="O554" i="29"/>
  <c r="N554" i="29"/>
  <c r="M554" i="29"/>
  <c r="K554" i="29"/>
  <c r="J554" i="29"/>
  <c r="I554" i="29"/>
  <c r="H554" i="29"/>
  <c r="G554" i="29"/>
  <c r="U553" i="29"/>
  <c r="U552" i="29" s="1"/>
  <c r="S553" i="29"/>
  <c r="S552" i="29" s="1"/>
  <c r="P553" i="29"/>
  <c r="P552" i="29" s="1"/>
  <c r="L553" i="29"/>
  <c r="T552" i="29"/>
  <c r="R552" i="29"/>
  <c r="Q552" i="29"/>
  <c r="O552" i="29"/>
  <c r="N552" i="29"/>
  <c r="M552" i="29"/>
  <c r="K552" i="29"/>
  <c r="J552" i="29"/>
  <c r="I552" i="29"/>
  <c r="H552" i="29"/>
  <c r="G552" i="29"/>
  <c r="U550" i="29"/>
  <c r="U549" i="29" s="1"/>
  <c r="U548" i="29" s="1"/>
  <c r="S550" i="29"/>
  <c r="S549" i="29" s="1"/>
  <c r="S548" i="29" s="1"/>
  <c r="P550" i="29"/>
  <c r="P549" i="29" s="1"/>
  <c r="P548" i="29" s="1"/>
  <c r="L550" i="29"/>
  <c r="T549" i="29"/>
  <c r="T548" i="29" s="1"/>
  <c r="R549" i="29"/>
  <c r="R548" i="29" s="1"/>
  <c r="Q549" i="29"/>
  <c r="Q548" i="29" s="1"/>
  <c r="O549" i="29"/>
  <c r="O548" i="29" s="1"/>
  <c r="N549" i="29"/>
  <c r="N548" i="29" s="1"/>
  <c r="M549" i="29"/>
  <c r="M548" i="29" s="1"/>
  <c r="K549" i="29"/>
  <c r="K548" i="29" s="1"/>
  <c r="J549" i="29"/>
  <c r="J548" i="29" s="1"/>
  <c r="I549" i="29"/>
  <c r="H549" i="29"/>
  <c r="H548" i="29" s="1"/>
  <c r="G549" i="29"/>
  <c r="G548" i="29" s="1"/>
  <c r="U547" i="29"/>
  <c r="U546" i="29" s="1"/>
  <c r="U545" i="29" s="1"/>
  <c r="S547" i="29"/>
  <c r="S546" i="29" s="1"/>
  <c r="S545" i="29" s="1"/>
  <c r="P547" i="29"/>
  <c r="P546" i="29" s="1"/>
  <c r="P545" i="29" s="1"/>
  <c r="L547" i="29"/>
  <c r="T546" i="29"/>
  <c r="T545" i="29" s="1"/>
  <c r="R546" i="29"/>
  <c r="R545" i="29" s="1"/>
  <c r="Q546" i="29"/>
  <c r="Q545" i="29" s="1"/>
  <c r="O546" i="29"/>
  <c r="O545" i="29" s="1"/>
  <c r="N546" i="29"/>
  <c r="N545" i="29" s="1"/>
  <c r="M546" i="29"/>
  <c r="M545" i="29" s="1"/>
  <c r="K546" i="29"/>
  <c r="K545" i="29" s="1"/>
  <c r="J546" i="29"/>
  <c r="J545" i="29" s="1"/>
  <c r="I546" i="29"/>
  <c r="L546" i="29" s="1"/>
  <c r="H546" i="29"/>
  <c r="H545" i="29" s="1"/>
  <c r="G546" i="29"/>
  <c r="G545" i="29" s="1"/>
  <c r="U544" i="29"/>
  <c r="U543" i="29" s="1"/>
  <c r="U542" i="29" s="1"/>
  <c r="S544" i="29"/>
  <c r="S543" i="29" s="1"/>
  <c r="S542" i="29" s="1"/>
  <c r="P544" i="29"/>
  <c r="P543" i="29" s="1"/>
  <c r="P542" i="29" s="1"/>
  <c r="L544" i="29"/>
  <c r="T543" i="29"/>
  <c r="T542" i="29" s="1"/>
  <c r="R543" i="29"/>
  <c r="R542" i="29" s="1"/>
  <c r="Q543" i="29"/>
  <c r="Q542" i="29" s="1"/>
  <c r="O543" i="29"/>
  <c r="O542" i="29" s="1"/>
  <c r="N543" i="29"/>
  <c r="N542" i="29" s="1"/>
  <c r="M543" i="29"/>
  <c r="M542" i="29" s="1"/>
  <c r="K543" i="29"/>
  <c r="K542" i="29" s="1"/>
  <c r="J543" i="29"/>
  <c r="J542" i="29" s="1"/>
  <c r="I543" i="29"/>
  <c r="H543" i="29"/>
  <c r="H542" i="29" s="1"/>
  <c r="G543" i="29"/>
  <c r="G542" i="29" s="1"/>
  <c r="U541" i="29"/>
  <c r="U540" i="29" s="1"/>
  <c r="U539" i="29" s="1"/>
  <c r="S541" i="29"/>
  <c r="S540" i="29" s="1"/>
  <c r="S539" i="29" s="1"/>
  <c r="P541" i="29"/>
  <c r="P540" i="29" s="1"/>
  <c r="P539" i="29" s="1"/>
  <c r="L541" i="29"/>
  <c r="T540" i="29"/>
  <c r="T539" i="29" s="1"/>
  <c r="R540" i="29"/>
  <c r="R539" i="29" s="1"/>
  <c r="Q540" i="29"/>
  <c r="Q539" i="29" s="1"/>
  <c r="O540" i="29"/>
  <c r="O539" i="29" s="1"/>
  <c r="N540" i="29"/>
  <c r="N539" i="29" s="1"/>
  <c r="M540" i="29"/>
  <c r="M539" i="29" s="1"/>
  <c r="K540" i="29"/>
  <c r="K539" i="29" s="1"/>
  <c r="J540" i="29"/>
  <c r="J539" i="29" s="1"/>
  <c r="I540" i="29"/>
  <c r="H540" i="29"/>
  <c r="H539" i="29" s="1"/>
  <c r="G540" i="29"/>
  <c r="G539" i="29" s="1"/>
  <c r="U538" i="29"/>
  <c r="U537" i="29" s="1"/>
  <c r="U536" i="29" s="1"/>
  <c r="S538" i="29"/>
  <c r="S537" i="29" s="1"/>
  <c r="S536" i="29" s="1"/>
  <c r="P538" i="29"/>
  <c r="P537" i="29" s="1"/>
  <c r="P536" i="29" s="1"/>
  <c r="L538" i="29"/>
  <c r="T537" i="29"/>
  <c r="T536" i="29" s="1"/>
  <c r="R537" i="29"/>
  <c r="R536" i="29" s="1"/>
  <c r="Q537" i="29"/>
  <c r="Q536" i="29" s="1"/>
  <c r="O537" i="29"/>
  <c r="O536" i="29" s="1"/>
  <c r="N537" i="29"/>
  <c r="N536" i="29" s="1"/>
  <c r="M537" i="29"/>
  <c r="M536" i="29" s="1"/>
  <c r="K537" i="29"/>
  <c r="K536" i="29" s="1"/>
  <c r="J537" i="29"/>
  <c r="J536" i="29" s="1"/>
  <c r="I537" i="29"/>
  <c r="H537" i="29"/>
  <c r="H536" i="29" s="1"/>
  <c r="G537" i="29"/>
  <c r="G536" i="29" s="1"/>
  <c r="U535" i="29"/>
  <c r="U534" i="29" s="1"/>
  <c r="U533" i="29" s="1"/>
  <c r="P535" i="29"/>
  <c r="P534" i="29" s="1"/>
  <c r="P533" i="29" s="1"/>
  <c r="L535" i="29"/>
  <c r="T534" i="29"/>
  <c r="T533" i="29" s="1"/>
  <c r="S534" i="29"/>
  <c r="S533" i="29" s="1"/>
  <c r="R534" i="29"/>
  <c r="R533" i="29" s="1"/>
  <c r="Q534" i="29"/>
  <c r="Q533" i="29" s="1"/>
  <c r="O534" i="29"/>
  <c r="O533" i="29" s="1"/>
  <c r="N534" i="29"/>
  <c r="N533" i="29" s="1"/>
  <c r="M534" i="29"/>
  <c r="M533" i="29" s="1"/>
  <c r="K534" i="29"/>
  <c r="K533" i="29" s="1"/>
  <c r="J534" i="29"/>
  <c r="J533" i="29" s="1"/>
  <c r="I534" i="29"/>
  <c r="L534" i="29" s="1"/>
  <c r="H534" i="29"/>
  <c r="H533" i="29" s="1"/>
  <c r="G534" i="29"/>
  <c r="G533" i="29" s="1"/>
  <c r="U532" i="29"/>
  <c r="U531" i="29" s="1"/>
  <c r="S532" i="29"/>
  <c r="S531" i="29" s="1"/>
  <c r="P532" i="29"/>
  <c r="P531" i="29" s="1"/>
  <c r="L532" i="29"/>
  <c r="T531" i="29"/>
  <c r="R531" i="29"/>
  <c r="Q531" i="29"/>
  <c r="O531" i="29"/>
  <c r="N531" i="29"/>
  <c r="M531" i="29"/>
  <c r="K531" i="29"/>
  <c r="J531" i="29"/>
  <c r="I531" i="29"/>
  <c r="H531" i="29"/>
  <c r="G531" i="29"/>
  <c r="U530" i="29"/>
  <c r="U529" i="29" s="1"/>
  <c r="S530" i="29"/>
  <c r="S529" i="29" s="1"/>
  <c r="P530" i="29"/>
  <c r="P529" i="29" s="1"/>
  <c r="L530" i="29"/>
  <c r="T529" i="29"/>
  <c r="R529" i="29"/>
  <c r="Q529" i="29"/>
  <c r="O529" i="29"/>
  <c r="N529" i="29"/>
  <c r="M529" i="29"/>
  <c r="K529" i="29"/>
  <c r="J529" i="29"/>
  <c r="I529" i="29"/>
  <c r="H529" i="29"/>
  <c r="G529" i="29"/>
  <c r="U527" i="29"/>
  <c r="U526" i="29" s="1"/>
  <c r="S527" i="29"/>
  <c r="S526" i="29" s="1"/>
  <c r="P527" i="29"/>
  <c r="P526" i="29" s="1"/>
  <c r="L527" i="29"/>
  <c r="T526" i="29"/>
  <c r="R526" i="29"/>
  <c r="Q526" i="29"/>
  <c r="O526" i="29"/>
  <c r="N526" i="29"/>
  <c r="M526" i="29"/>
  <c r="K526" i="29"/>
  <c r="J526" i="29"/>
  <c r="I526" i="29"/>
  <c r="H526" i="29"/>
  <c r="G526" i="29"/>
  <c r="U525" i="29"/>
  <c r="U524" i="29" s="1"/>
  <c r="S525" i="29"/>
  <c r="S524" i="29" s="1"/>
  <c r="P525" i="29"/>
  <c r="P524" i="29" s="1"/>
  <c r="L525" i="29"/>
  <c r="T524" i="29"/>
  <c r="R524" i="29"/>
  <c r="Q524" i="29"/>
  <c r="O524" i="29"/>
  <c r="N524" i="29"/>
  <c r="M524" i="29"/>
  <c r="K524" i="29"/>
  <c r="J524" i="29"/>
  <c r="I524" i="29"/>
  <c r="H524" i="29"/>
  <c r="G524" i="29"/>
  <c r="U522" i="29"/>
  <c r="U521" i="29" s="1"/>
  <c r="S522" i="29"/>
  <c r="S521" i="29" s="1"/>
  <c r="P522" i="29"/>
  <c r="P521" i="29" s="1"/>
  <c r="L522" i="29"/>
  <c r="T521" i="29"/>
  <c r="R521" i="29"/>
  <c r="Q521" i="29"/>
  <c r="O521" i="29"/>
  <c r="N521" i="29"/>
  <c r="M521" i="29"/>
  <c r="K521" i="29"/>
  <c r="J521" i="29"/>
  <c r="I521" i="29"/>
  <c r="H521" i="29"/>
  <c r="G521" i="29"/>
  <c r="U520" i="29"/>
  <c r="U519" i="29" s="1"/>
  <c r="S520" i="29"/>
  <c r="S519" i="29" s="1"/>
  <c r="P520" i="29"/>
  <c r="P519" i="29" s="1"/>
  <c r="L520" i="29"/>
  <c r="T519" i="29"/>
  <c r="R519" i="29"/>
  <c r="Q519" i="29"/>
  <c r="O519" i="29"/>
  <c r="N519" i="29"/>
  <c r="M519" i="29"/>
  <c r="K519" i="29"/>
  <c r="J519" i="29"/>
  <c r="I519" i="29"/>
  <c r="H519" i="29"/>
  <c r="G519" i="29"/>
  <c r="U517" i="29"/>
  <c r="S517" i="29"/>
  <c r="P517" i="29"/>
  <c r="L517" i="29"/>
  <c r="U516" i="29"/>
  <c r="S516" i="29"/>
  <c r="P516" i="29"/>
  <c r="L516" i="29"/>
  <c r="T515" i="29"/>
  <c r="R515" i="29"/>
  <c r="Q515" i="29"/>
  <c r="O515" i="29"/>
  <c r="N515" i="29"/>
  <c r="M515" i="29"/>
  <c r="K515" i="29"/>
  <c r="J515" i="29"/>
  <c r="I515" i="29"/>
  <c r="H515" i="29"/>
  <c r="G515" i="29"/>
  <c r="U514" i="29"/>
  <c r="S514" i="29"/>
  <c r="P514" i="29"/>
  <c r="L514" i="29"/>
  <c r="U513" i="29"/>
  <c r="S513" i="29"/>
  <c r="P513" i="29"/>
  <c r="L513" i="29"/>
  <c r="U512" i="29"/>
  <c r="S512" i="29"/>
  <c r="P512" i="29"/>
  <c r="L512" i="29"/>
  <c r="U511" i="29"/>
  <c r="S511" i="29"/>
  <c r="P511" i="29"/>
  <c r="L511" i="29"/>
  <c r="T510" i="29"/>
  <c r="R510" i="29"/>
  <c r="Q510" i="29"/>
  <c r="O510" i="29"/>
  <c r="N510" i="29"/>
  <c r="M510" i="29"/>
  <c r="K510" i="29"/>
  <c r="J510" i="29"/>
  <c r="I510" i="29"/>
  <c r="H510" i="29"/>
  <c r="G510" i="29"/>
  <c r="U509" i="29"/>
  <c r="U508" i="29" s="1"/>
  <c r="S509" i="29"/>
  <c r="S508" i="29" s="1"/>
  <c r="P509" i="29"/>
  <c r="P508" i="29" s="1"/>
  <c r="L509" i="29"/>
  <c r="T508" i="29"/>
  <c r="R508" i="29"/>
  <c r="Q508" i="29"/>
  <c r="O508" i="29"/>
  <c r="N508" i="29"/>
  <c r="M508" i="29"/>
  <c r="K508" i="29"/>
  <c r="J508" i="29"/>
  <c r="I508" i="29"/>
  <c r="H508" i="29"/>
  <c r="G508" i="29"/>
  <c r="U507" i="29"/>
  <c r="U506" i="29" s="1"/>
  <c r="S507" i="29"/>
  <c r="S506" i="29" s="1"/>
  <c r="P507" i="29"/>
  <c r="P506" i="29" s="1"/>
  <c r="L507" i="29"/>
  <c r="T506" i="29"/>
  <c r="R506" i="29"/>
  <c r="Q506" i="29"/>
  <c r="O506" i="29"/>
  <c r="N506" i="29"/>
  <c r="M506" i="29"/>
  <c r="K506" i="29"/>
  <c r="J506" i="29"/>
  <c r="I506" i="29"/>
  <c r="H506" i="29"/>
  <c r="G506" i="29"/>
  <c r="L503" i="29"/>
  <c r="U502" i="29"/>
  <c r="T502" i="29"/>
  <c r="S502" i="29"/>
  <c r="R502" i="29"/>
  <c r="Q502" i="29"/>
  <c r="P502" i="29"/>
  <c r="O502" i="29"/>
  <c r="N502" i="29"/>
  <c r="M502" i="29"/>
  <c r="K502" i="29"/>
  <c r="J502" i="29"/>
  <c r="I502" i="29"/>
  <c r="H502" i="29"/>
  <c r="G502" i="29"/>
  <c r="U501" i="29"/>
  <c r="U500" i="29" s="1"/>
  <c r="S501" i="29"/>
  <c r="S500" i="29" s="1"/>
  <c r="P501" i="29"/>
  <c r="P500" i="29" s="1"/>
  <c r="L501" i="29"/>
  <c r="T500" i="29"/>
  <c r="R500" i="29"/>
  <c r="Q500" i="29"/>
  <c r="O500" i="29"/>
  <c r="N500" i="29"/>
  <c r="M500" i="29"/>
  <c r="K500" i="29"/>
  <c r="J500" i="29"/>
  <c r="I500" i="29"/>
  <c r="H500" i="29"/>
  <c r="G500" i="29"/>
  <c r="U498" i="29"/>
  <c r="U497" i="29" s="1"/>
  <c r="U496" i="29" s="1"/>
  <c r="S498" i="29"/>
  <c r="S497" i="29" s="1"/>
  <c r="S496" i="29" s="1"/>
  <c r="P498" i="29"/>
  <c r="P497" i="29" s="1"/>
  <c r="P496" i="29" s="1"/>
  <c r="L498" i="29"/>
  <c r="T497" i="29"/>
  <c r="T496" i="29" s="1"/>
  <c r="R497" i="29"/>
  <c r="R496" i="29" s="1"/>
  <c r="Q497" i="29"/>
  <c r="Q496" i="29" s="1"/>
  <c r="O497" i="29"/>
  <c r="O496" i="29" s="1"/>
  <c r="N497" i="29"/>
  <c r="N496" i="29" s="1"/>
  <c r="M497" i="29"/>
  <c r="M496" i="29" s="1"/>
  <c r="K497" i="29"/>
  <c r="K496" i="29" s="1"/>
  <c r="J497" i="29"/>
  <c r="J496" i="29" s="1"/>
  <c r="I497" i="29"/>
  <c r="I496" i="29" s="1"/>
  <c r="H497" i="29"/>
  <c r="H496" i="29" s="1"/>
  <c r="G497" i="29"/>
  <c r="G496" i="29" s="1"/>
  <c r="U495" i="29"/>
  <c r="U494" i="29" s="1"/>
  <c r="U493" i="29" s="1"/>
  <c r="S495" i="29"/>
  <c r="S494" i="29" s="1"/>
  <c r="S493" i="29" s="1"/>
  <c r="P495" i="29"/>
  <c r="P494" i="29" s="1"/>
  <c r="P493" i="29" s="1"/>
  <c r="L495" i="29"/>
  <c r="T494" i="29"/>
  <c r="T493" i="29" s="1"/>
  <c r="R494" i="29"/>
  <c r="R493" i="29" s="1"/>
  <c r="Q494" i="29"/>
  <c r="Q493" i="29" s="1"/>
  <c r="O494" i="29"/>
  <c r="O493" i="29" s="1"/>
  <c r="N494" i="29"/>
  <c r="N493" i="29" s="1"/>
  <c r="M494" i="29"/>
  <c r="M493" i="29" s="1"/>
  <c r="K494" i="29"/>
  <c r="K493" i="29" s="1"/>
  <c r="J494" i="29"/>
  <c r="J493" i="29" s="1"/>
  <c r="I494" i="29"/>
  <c r="H494" i="29"/>
  <c r="H493" i="29" s="1"/>
  <c r="G494" i="29"/>
  <c r="G493" i="29" s="1"/>
  <c r="U492" i="29"/>
  <c r="U491" i="29" s="1"/>
  <c r="S492" i="29"/>
  <c r="S491" i="29" s="1"/>
  <c r="P492" i="29"/>
  <c r="P491" i="29" s="1"/>
  <c r="L492" i="29"/>
  <c r="T491" i="29"/>
  <c r="R491" i="29"/>
  <c r="Q491" i="29"/>
  <c r="O491" i="29"/>
  <c r="N491" i="29"/>
  <c r="M491" i="29"/>
  <c r="K491" i="29"/>
  <c r="J491" i="29"/>
  <c r="I491" i="29"/>
  <c r="H491" i="29"/>
  <c r="H488" i="29" s="1"/>
  <c r="G491" i="29"/>
  <c r="G488" i="29" s="1"/>
  <c r="U490" i="29"/>
  <c r="U489" i="29" s="1"/>
  <c r="S490" i="29"/>
  <c r="S489" i="29" s="1"/>
  <c r="P490" i="29"/>
  <c r="P489" i="29" s="1"/>
  <c r="L490" i="29"/>
  <c r="T489" i="29"/>
  <c r="R489" i="29"/>
  <c r="Q489" i="29"/>
  <c r="O489" i="29"/>
  <c r="N489" i="29"/>
  <c r="M489" i="29"/>
  <c r="K489" i="29"/>
  <c r="J489" i="29"/>
  <c r="I489" i="29"/>
  <c r="L489" i="29" s="1"/>
  <c r="U487" i="29"/>
  <c r="U486" i="29" s="1"/>
  <c r="U485" i="29" s="1"/>
  <c r="S487" i="29"/>
  <c r="S486" i="29" s="1"/>
  <c r="S485" i="29" s="1"/>
  <c r="P487" i="29"/>
  <c r="P486" i="29" s="1"/>
  <c r="P485" i="29" s="1"/>
  <c r="L487" i="29"/>
  <c r="T486" i="29"/>
  <c r="T485" i="29" s="1"/>
  <c r="R486" i="29"/>
  <c r="R485" i="29" s="1"/>
  <c r="Q486" i="29"/>
  <c r="Q485" i="29" s="1"/>
  <c r="O486" i="29"/>
  <c r="O485" i="29" s="1"/>
  <c r="N486" i="29"/>
  <c r="N485" i="29" s="1"/>
  <c r="M486" i="29"/>
  <c r="M485" i="29" s="1"/>
  <c r="K486" i="29"/>
  <c r="K485" i="29" s="1"/>
  <c r="J486" i="29"/>
  <c r="J485" i="29" s="1"/>
  <c r="I486" i="29"/>
  <c r="H486" i="29"/>
  <c r="H485" i="29" s="1"/>
  <c r="G486" i="29"/>
  <c r="G485" i="29" s="1"/>
  <c r="U484" i="29"/>
  <c r="U483" i="29" s="1"/>
  <c r="S484" i="29"/>
  <c r="S483" i="29" s="1"/>
  <c r="P484" i="29"/>
  <c r="P483" i="29" s="1"/>
  <c r="L484" i="29"/>
  <c r="T483" i="29"/>
  <c r="R483" i="29"/>
  <c r="Q483" i="29"/>
  <c r="O483" i="29"/>
  <c r="N483" i="29"/>
  <c r="M483" i="29"/>
  <c r="K483" i="29"/>
  <c r="J483" i="29"/>
  <c r="I483" i="29"/>
  <c r="H483" i="29"/>
  <c r="G483" i="29"/>
  <c r="U482" i="29"/>
  <c r="U481" i="29" s="1"/>
  <c r="S482" i="29"/>
  <c r="S481" i="29" s="1"/>
  <c r="P482" i="29"/>
  <c r="P481" i="29" s="1"/>
  <c r="L482" i="29"/>
  <c r="T481" i="29"/>
  <c r="R481" i="29"/>
  <c r="Q481" i="29"/>
  <c r="O481" i="29"/>
  <c r="N481" i="29"/>
  <c r="M481" i="29"/>
  <c r="K481" i="29"/>
  <c r="J481" i="29"/>
  <c r="I481" i="29"/>
  <c r="H481" i="29"/>
  <c r="G481" i="29"/>
  <c r="U479" i="29"/>
  <c r="U478" i="29" s="1"/>
  <c r="U477" i="29" s="1"/>
  <c r="S479" i="29"/>
  <c r="S478" i="29" s="1"/>
  <c r="S477" i="29" s="1"/>
  <c r="P479" i="29"/>
  <c r="P478" i="29" s="1"/>
  <c r="P477" i="29" s="1"/>
  <c r="L479" i="29"/>
  <c r="T478" i="29"/>
  <c r="T477" i="29" s="1"/>
  <c r="R478" i="29"/>
  <c r="R477" i="29" s="1"/>
  <c r="Q478" i="29"/>
  <c r="Q477" i="29" s="1"/>
  <c r="O478" i="29"/>
  <c r="O477" i="29" s="1"/>
  <c r="N478" i="29"/>
  <c r="N477" i="29" s="1"/>
  <c r="M478" i="29"/>
  <c r="M477" i="29" s="1"/>
  <c r="K478" i="29"/>
  <c r="K477" i="29" s="1"/>
  <c r="J478" i="29"/>
  <c r="J477" i="29" s="1"/>
  <c r="I478" i="29"/>
  <c r="I477" i="29" s="1"/>
  <c r="H478" i="29"/>
  <c r="H477" i="29" s="1"/>
  <c r="G478" i="29"/>
  <c r="G477" i="29" s="1"/>
  <c r="U476" i="29"/>
  <c r="U475" i="29" s="1"/>
  <c r="U474" i="29" s="1"/>
  <c r="S476" i="29"/>
  <c r="P476" i="29"/>
  <c r="P475" i="29" s="1"/>
  <c r="P474" i="29" s="1"/>
  <c r="L476" i="29"/>
  <c r="T475" i="29"/>
  <c r="T474" i="29" s="1"/>
  <c r="S475" i="29"/>
  <c r="S474" i="29" s="1"/>
  <c r="R475" i="29"/>
  <c r="R474" i="29" s="1"/>
  <c r="Q475" i="29"/>
  <c r="Q474" i="29" s="1"/>
  <c r="O475" i="29"/>
  <c r="O474" i="29" s="1"/>
  <c r="N475" i="29"/>
  <c r="N474" i="29" s="1"/>
  <c r="M475" i="29"/>
  <c r="M474" i="29" s="1"/>
  <c r="K475" i="29"/>
  <c r="K474" i="29" s="1"/>
  <c r="J475" i="29"/>
  <c r="J474" i="29" s="1"/>
  <c r="I475" i="29"/>
  <c r="I474" i="29" s="1"/>
  <c r="H475" i="29"/>
  <c r="H474" i="29" s="1"/>
  <c r="G475" i="29"/>
  <c r="G474" i="29" s="1"/>
  <c r="U473" i="29"/>
  <c r="U472" i="29" s="1"/>
  <c r="U471" i="29" s="1"/>
  <c r="S473" i="29"/>
  <c r="S472" i="29" s="1"/>
  <c r="S471" i="29" s="1"/>
  <c r="P473" i="29"/>
  <c r="P472" i="29" s="1"/>
  <c r="P471" i="29" s="1"/>
  <c r="L473" i="29"/>
  <c r="T472" i="29"/>
  <c r="T471" i="29" s="1"/>
  <c r="R472" i="29"/>
  <c r="R471" i="29" s="1"/>
  <c r="Q472" i="29"/>
  <c r="Q471" i="29" s="1"/>
  <c r="O472" i="29"/>
  <c r="O471" i="29" s="1"/>
  <c r="N472" i="29"/>
  <c r="N471" i="29" s="1"/>
  <c r="M472" i="29"/>
  <c r="M471" i="29" s="1"/>
  <c r="K472" i="29"/>
  <c r="K471" i="29" s="1"/>
  <c r="J472" i="29"/>
  <c r="J471" i="29" s="1"/>
  <c r="I472" i="29"/>
  <c r="I471" i="29" s="1"/>
  <c r="H472" i="29"/>
  <c r="H471" i="29" s="1"/>
  <c r="G472" i="29"/>
  <c r="G471" i="29" s="1"/>
  <c r="U470" i="29"/>
  <c r="U469" i="29" s="1"/>
  <c r="U468" i="29" s="1"/>
  <c r="S470" i="29"/>
  <c r="S469" i="29" s="1"/>
  <c r="S468" i="29" s="1"/>
  <c r="P470" i="29"/>
  <c r="P469" i="29" s="1"/>
  <c r="P468" i="29" s="1"/>
  <c r="L470" i="29"/>
  <c r="T469" i="29"/>
  <c r="T468" i="29" s="1"/>
  <c r="R469" i="29"/>
  <c r="R468" i="29" s="1"/>
  <c r="Q469" i="29"/>
  <c r="Q468" i="29" s="1"/>
  <c r="O469" i="29"/>
  <c r="O468" i="29" s="1"/>
  <c r="N469" i="29"/>
  <c r="N468" i="29" s="1"/>
  <c r="M469" i="29"/>
  <c r="M468" i="29" s="1"/>
  <c r="K469" i="29"/>
  <c r="K468" i="29" s="1"/>
  <c r="J469" i="29"/>
  <c r="J468" i="29" s="1"/>
  <c r="I469" i="29"/>
  <c r="I468" i="29" s="1"/>
  <c r="H469" i="29"/>
  <c r="H468" i="29" s="1"/>
  <c r="G469" i="29"/>
  <c r="G468" i="29" s="1"/>
  <c r="U465" i="29"/>
  <c r="U464" i="29" s="1"/>
  <c r="S465" i="29"/>
  <c r="S464" i="29" s="1"/>
  <c r="P465" i="29"/>
  <c r="P464" i="29" s="1"/>
  <c r="L465" i="29"/>
  <c r="T464" i="29"/>
  <c r="R464" i="29"/>
  <c r="Q464" i="29"/>
  <c r="O464" i="29"/>
  <c r="N464" i="29"/>
  <c r="M464" i="29"/>
  <c r="K464" i="29"/>
  <c r="J464" i="29"/>
  <c r="I464" i="29"/>
  <c r="H464" i="29"/>
  <c r="G464" i="29"/>
  <c r="U463" i="29"/>
  <c r="S463" i="29"/>
  <c r="P463" i="29"/>
  <c r="L463" i="29"/>
  <c r="U462" i="29"/>
  <c r="S462" i="29"/>
  <c r="P462" i="29"/>
  <c r="L462" i="29"/>
  <c r="T461" i="29"/>
  <c r="R461" i="29"/>
  <c r="Q461" i="29"/>
  <c r="O461" i="29"/>
  <c r="N461" i="29"/>
  <c r="M461" i="29"/>
  <c r="K461" i="29"/>
  <c r="J461" i="29"/>
  <c r="I461" i="29"/>
  <c r="H461" i="29"/>
  <c r="G461" i="29"/>
  <c r="U460" i="29"/>
  <c r="S460" i="29"/>
  <c r="P460" i="29"/>
  <c r="L460" i="29"/>
  <c r="U459" i="29"/>
  <c r="U458" i="29" s="1"/>
  <c r="S459" i="29"/>
  <c r="P459" i="29"/>
  <c r="L459" i="29"/>
  <c r="T458" i="29"/>
  <c r="R458" i="29"/>
  <c r="Q458" i="29"/>
  <c r="O458" i="29"/>
  <c r="N458" i="29"/>
  <c r="M458" i="29"/>
  <c r="K458" i="29"/>
  <c r="J458" i="29"/>
  <c r="I458" i="29"/>
  <c r="H458" i="29"/>
  <c r="G458" i="29"/>
  <c r="U457" i="29"/>
  <c r="U456" i="29" s="1"/>
  <c r="S457" i="29"/>
  <c r="S456" i="29" s="1"/>
  <c r="P457" i="29"/>
  <c r="P456" i="29" s="1"/>
  <c r="L457" i="29"/>
  <c r="T456" i="29"/>
  <c r="R456" i="29"/>
  <c r="Q456" i="29"/>
  <c r="O456" i="29"/>
  <c r="N456" i="29"/>
  <c r="M456" i="29"/>
  <c r="K456" i="29"/>
  <c r="J456" i="29"/>
  <c r="I456" i="29"/>
  <c r="H456" i="29"/>
  <c r="G456" i="29"/>
  <c r="U454" i="29"/>
  <c r="U453" i="29" s="1"/>
  <c r="S454" i="29"/>
  <c r="S453" i="29" s="1"/>
  <c r="P454" i="29"/>
  <c r="P453" i="29" s="1"/>
  <c r="L454" i="29"/>
  <c r="T453" i="29"/>
  <c r="R453" i="29"/>
  <c r="Q453" i="29"/>
  <c r="O453" i="29"/>
  <c r="N453" i="29"/>
  <c r="M453" i="29"/>
  <c r="K453" i="29"/>
  <c r="J453" i="29"/>
  <c r="I453" i="29"/>
  <c r="H453" i="29"/>
  <c r="G453" i="29"/>
  <c r="U452" i="29"/>
  <c r="U451" i="29" s="1"/>
  <c r="S452" i="29"/>
  <c r="S451" i="29" s="1"/>
  <c r="P452" i="29"/>
  <c r="P451" i="29" s="1"/>
  <c r="L452" i="29"/>
  <c r="T451" i="29"/>
  <c r="R451" i="29"/>
  <c r="Q451" i="29"/>
  <c r="O451" i="29"/>
  <c r="N451" i="29"/>
  <c r="M451" i="29"/>
  <c r="K451" i="29"/>
  <c r="J451" i="29"/>
  <c r="I451" i="29"/>
  <c r="H451" i="29"/>
  <c r="G451" i="29"/>
  <c r="U450" i="29"/>
  <c r="S450" i="29"/>
  <c r="P450" i="29"/>
  <c r="L450" i="29"/>
  <c r="U449" i="29"/>
  <c r="S449" i="29"/>
  <c r="P449" i="29"/>
  <c r="L449" i="29"/>
  <c r="U448" i="29"/>
  <c r="S448" i="29"/>
  <c r="P448" i="29"/>
  <c r="P447" i="29" s="1"/>
  <c r="L448" i="29"/>
  <c r="T447" i="29"/>
  <c r="R447" i="29"/>
  <c r="Q447" i="29"/>
  <c r="O447" i="29"/>
  <c r="N447" i="29"/>
  <c r="M447" i="29"/>
  <c r="K447" i="29"/>
  <c r="J447" i="29"/>
  <c r="I447" i="29"/>
  <c r="H447" i="29"/>
  <c r="G447" i="29"/>
  <c r="U445" i="29"/>
  <c r="U444" i="29" s="1"/>
  <c r="S445" i="29"/>
  <c r="S444" i="29" s="1"/>
  <c r="P445" i="29"/>
  <c r="P444" i="29" s="1"/>
  <c r="L445" i="29"/>
  <c r="T444" i="29"/>
  <c r="R444" i="29"/>
  <c r="Q444" i="29"/>
  <c r="O444" i="29"/>
  <c r="N444" i="29"/>
  <c r="M444" i="29"/>
  <c r="K444" i="29"/>
  <c r="J444" i="29"/>
  <c r="I444" i="29"/>
  <c r="L444" i="29" s="1"/>
  <c r="H444" i="29"/>
  <c r="G444" i="29"/>
  <c r="U443" i="29"/>
  <c r="U442" i="29" s="1"/>
  <c r="S443" i="29"/>
  <c r="S442" i="29" s="1"/>
  <c r="P443" i="29"/>
  <c r="P442" i="29" s="1"/>
  <c r="L443" i="29"/>
  <c r="T442" i="29"/>
  <c r="R442" i="29"/>
  <c r="Q442" i="29"/>
  <c r="O442" i="29"/>
  <c r="N442" i="29"/>
  <c r="M442" i="29"/>
  <c r="K442" i="29"/>
  <c r="J442" i="29"/>
  <c r="I442" i="29"/>
  <c r="H442" i="29"/>
  <c r="G442" i="29"/>
  <c r="U441" i="29"/>
  <c r="U440" i="29" s="1"/>
  <c r="S441" i="29"/>
  <c r="S440" i="29" s="1"/>
  <c r="P441" i="29"/>
  <c r="P440" i="29" s="1"/>
  <c r="L441" i="29"/>
  <c r="T440" i="29"/>
  <c r="R440" i="29"/>
  <c r="Q440" i="29"/>
  <c r="O440" i="29"/>
  <c r="N440" i="29"/>
  <c r="M440" i="29"/>
  <c r="K440" i="29"/>
  <c r="J440" i="29"/>
  <c r="I440" i="29"/>
  <c r="H440" i="29"/>
  <c r="G440" i="29"/>
  <c r="U439" i="29"/>
  <c r="U438" i="29" s="1"/>
  <c r="S439" i="29"/>
  <c r="S438" i="29" s="1"/>
  <c r="P439" i="29"/>
  <c r="P438" i="29" s="1"/>
  <c r="L439" i="29"/>
  <c r="T438" i="29"/>
  <c r="R438" i="29"/>
  <c r="Q438" i="29"/>
  <c r="O438" i="29"/>
  <c r="N438" i="29"/>
  <c r="M438" i="29"/>
  <c r="K438" i="29"/>
  <c r="J438" i="29"/>
  <c r="I438" i="29"/>
  <c r="L438" i="29" s="1"/>
  <c r="H438" i="29"/>
  <c r="G438" i="29"/>
  <c r="U437" i="29"/>
  <c r="S437" i="29"/>
  <c r="P437" i="29"/>
  <c r="L437" i="29"/>
  <c r="U436" i="29"/>
  <c r="S436" i="29"/>
  <c r="P436" i="29"/>
  <c r="L436" i="29"/>
  <c r="U435" i="29"/>
  <c r="S435" i="29"/>
  <c r="P435" i="29"/>
  <c r="P434" i="29" s="1"/>
  <c r="L435" i="29"/>
  <c r="T434" i="29"/>
  <c r="R434" i="29"/>
  <c r="Q434" i="29"/>
  <c r="O434" i="29"/>
  <c r="N434" i="29"/>
  <c r="M434" i="29"/>
  <c r="K434" i="29"/>
  <c r="J434" i="29"/>
  <c r="I434" i="29"/>
  <c r="H434" i="29"/>
  <c r="G434" i="29"/>
  <c r="U432" i="29"/>
  <c r="U431" i="29" s="1"/>
  <c r="S432" i="29"/>
  <c r="S431" i="29" s="1"/>
  <c r="P432" i="29"/>
  <c r="P431" i="29" s="1"/>
  <c r="L432" i="29"/>
  <c r="T431" i="29"/>
  <c r="R431" i="29"/>
  <c r="Q431" i="29"/>
  <c r="O431" i="29"/>
  <c r="N431" i="29"/>
  <c r="M431" i="29"/>
  <c r="K431" i="29"/>
  <c r="J431" i="29"/>
  <c r="I431" i="29"/>
  <c r="H431" i="29"/>
  <c r="G431" i="29"/>
  <c r="U430" i="29"/>
  <c r="U429" i="29" s="1"/>
  <c r="S430" i="29"/>
  <c r="S429" i="29" s="1"/>
  <c r="P430" i="29"/>
  <c r="P429" i="29" s="1"/>
  <c r="L430" i="29"/>
  <c r="T429" i="29"/>
  <c r="R429" i="29"/>
  <c r="Q429" i="29"/>
  <c r="O429" i="29"/>
  <c r="N429" i="29"/>
  <c r="M429" i="29"/>
  <c r="K429" i="29"/>
  <c r="J429" i="29"/>
  <c r="I429" i="29"/>
  <c r="H429" i="29"/>
  <c r="G429" i="29"/>
  <c r="U428" i="29"/>
  <c r="S428" i="29"/>
  <c r="P428" i="29"/>
  <c r="L428" i="29"/>
  <c r="U427" i="29"/>
  <c r="S427" i="29"/>
  <c r="P427" i="29"/>
  <c r="L427" i="29"/>
  <c r="T426" i="29"/>
  <c r="R426" i="29"/>
  <c r="Q426" i="29"/>
  <c r="O426" i="29"/>
  <c r="N426" i="29"/>
  <c r="M426" i="29"/>
  <c r="K426" i="29"/>
  <c r="J426" i="29"/>
  <c r="I426" i="29"/>
  <c r="H426" i="29"/>
  <c r="G426" i="29"/>
  <c r="U425" i="29"/>
  <c r="S425" i="29"/>
  <c r="P425" i="29"/>
  <c r="L425" i="29"/>
  <c r="U424" i="29"/>
  <c r="S424" i="29"/>
  <c r="P424" i="29"/>
  <c r="L424" i="29"/>
  <c r="U423" i="29"/>
  <c r="S423" i="29"/>
  <c r="P423" i="29"/>
  <c r="L423" i="29"/>
  <c r="U422" i="29"/>
  <c r="S422" i="29"/>
  <c r="P422" i="29"/>
  <c r="L422" i="29"/>
  <c r="T421" i="29"/>
  <c r="R421" i="29"/>
  <c r="Q421" i="29"/>
  <c r="O421" i="29"/>
  <c r="N421" i="29"/>
  <c r="M421" i="29"/>
  <c r="K421" i="29"/>
  <c r="J421" i="29"/>
  <c r="I421" i="29"/>
  <c r="H421" i="29"/>
  <c r="G421" i="29"/>
  <c r="U420" i="29"/>
  <c r="U419" i="29" s="1"/>
  <c r="S420" i="29"/>
  <c r="S419" i="29" s="1"/>
  <c r="P420" i="29"/>
  <c r="P419" i="29" s="1"/>
  <c r="L420" i="29"/>
  <c r="T419" i="29"/>
  <c r="R419" i="29"/>
  <c r="Q419" i="29"/>
  <c r="O419" i="29"/>
  <c r="N419" i="29"/>
  <c r="M419" i="29"/>
  <c r="K419" i="29"/>
  <c r="J419" i="29"/>
  <c r="I419" i="29"/>
  <c r="H419" i="29"/>
  <c r="G419" i="29"/>
  <c r="U417" i="29"/>
  <c r="U416" i="29" s="1"/>
  <c r="S417" i="29"/>
  <c r="S416" i="29" s="1"/>
  <c r="P417" i="29"/>
  <c r="P416" i="29" s="1"/>
  <c r="L417" i="29"/>
  <c r="T416" i="29"/>
  <c r="R416" i="29"/>
  <c r="Q416" i="29"/>
  <c r="O416" i="29"/>
  <c r="N416" i="29"/>
  <c r="M416" i="29"/>
  <c r="K416" i="29"/>
  <c r="J416" i="29"/>
  <c r="I416" i="29"/>
  <c r="H416" i="29"/>
  <c r="G416" i="29"/>
  <c r="U415" i="29"/>
  <c r="U414" i="29" s="1"/>
  <c r="S415" i="29"/>
  <c r="S414" i="29" s="1"/>
  <c r="P415" i="29"/>
  <c r="P414" i="29" s="1"/>
  <c r="L415" i="29"/>
  <c r="T414" i="29"/>
  <c r="R414" i="29"/>
  <c r="Q414" i="29"/>
  <c r="O414" i="29"/>
  <c r="N414" i="29"/>
  <c r="M414" i="29"/>
  <c r="K414" i="29"/>
  <c r="J414" i="29"/>
  <c r="I414" i="29"/>
  <c r="L414" i="29" s="1"/>
  <c r="U413" i="29"/>
  <c r="S413" i="29"/>
  <c r="P413" i="29"/>
  <c r="L413" i="29"/>
  <c r="U412" i="29"/>
  <c r="S412" i="29"/>
  <c r="P412" i="29"/>
  <c r="L412" i="29"/>
  <c r="T411" i="29"/>
  <c r="R411" i="29"/>
  <c r="Q411" i="29"/>
  <c r="O411" i="29"/>
  <c r="N411" i="29"/>
  <c r="M411" i="29"/>
  <c r="K411" i="29"/>
  <c r="J411" i="29"/>
  <c r="I411" i="29"/>
  <c r="H411" i="29"/>
  <c r="G411" i="29"/>
  <c r="U410" i="29"/>
  <c r="U409" i="29" s="1"/>
  <c r="S410" i="29"/>
  <c r="S409" i="29" s="1"/>
  <c r="P410" i="29"/>
  <c r="P409" i="29" s="1"/>
  <c r="L410" i="29"/>
  <c r="T409" i="29"/>
  <c r="R409" i="29"/>
  <c r="Q409" i="29"/>
  <c r="O409" i="29"/>
  <c r="N409" i="29"/>
  <c r="M409" i="29"/>
  <c r="K409" i="29"/>
  <c r="J409" i="29"/>
  <c r="I409" i="29"/>
  <c r="H409" i="29"/>
  <c r="G409" i="29"/>
  <c r="U408" i="29"/>
  <c r="U407" i="29" s="1"/>
  <c r="S408" i="29"/>
  <c r="S407" i="29" s="1"/>
  <c r="P408" i="29"/>
  <c r="P407" i="29" s="1"/>
  <c r="L408" i="29"/>
  <c r="T407" i="29"/>
  <c r="R407" i="29"/>
  <c r="Q407" i="29"/>
  <c r="O407" i="29"/>
  <c r="N407" i="29"/>
  <c r="M407" i="29"/>
  <c r="K407" i="29"/>
  <c r="J407" i="29"/>
  <c r="I407" i="29"/>
  <c r="H407" i="29"/>
  <c r="G407" i="29"/>
  <c r="U406" i="29"/>
  <c r="S406" i="29"/>
  <c r="P406" i="29"/>
  <c r="L406" i="29"/>
  <c r="U405" i="29"/>
  <c r="S405" i="29"/>
  <c r="P405" i="29"/>
  <c r="L405" i="29"/>
  <c r="T404" i="29"/>
  <c r="R404" i="29"/>
  <c r="Q404" i="29"/>
  <c r="O404" i="29"/>
  <c r="N404" i="29"/>
  <c r="M404" i="29"/>
  <c r="K404" i="29"/>
  <c r="J404" i="29"/>
  <c r="I404" i="29"/>
  <c r="H404" i="29"/>
  <c r="G404" i="29"/>
  <c r="U403" i="29"/>
  <c r="S403" i="29"/>
  <c r="P403" i="29"/>
  <c r="L403" i="29"/>
  <c r="U402" i="29"/>
  <c r="U401" i="29" s="1"/>
  <c r="S402" i="29"/>
  <c r="P402" i="29"/>
  <c r="P401" i="29" s="1"/>
  <c r="L402" i="29"/>
  <c r="T401" i="29"/>
  <c r="R401" i="29"/>
  <c r="Q401" i="29"/>
  <c r="O401" i="29"/>
  <c r="N401" i="29"/>
  <c r="M401" i="29"/>
  <c r="K401" i="29"/>
  <c r="J401" i="29"/>
  <c r="I401" i="29"/>
  <c r="H401" i="29"/>
  <c r="G401" i="29"/>
  <c r="L399" i="29"/>
  <c r="U398" i="29"/>
  <c r="T398" i="29"/>
  <c r="S398" i="29"/>
  <c r="R398" i="29"/>
  <c r="Q398" i="29"/>
  <c r="P398" i="29"/>
  <c r="O398" i="29"/>
  <c r="N398" i="29"/>
  <c r="M398" i="29"/>
  <c r="K398" i="29"/>
  <c r="J398" i="29"/>
  <c r="I398" i="29"/>
  <c r="H398" i="29"/>
  <c r="G398" i="29"/>
  <c r="U397" i="29"/>
  <c r="U396" i="29" s="1"/>
  <c r="S397" i="29"/>
  <c r="S396" i="29" s="1"/>
  <c r="P397" i="29"/>
  <c r="P396" i="29" s="1"/>
  <c r="L397" i="29"/>
  <c r="T396" i="29"/>
  <c r="R396" i="29"/>
  <c r="Q396" i="29"/>
  <c r="O396" i="29"/>
  <c r="N396" i="29"/>
  <c r="M396" i="29"/>
  <c r="K396" i="29"/>
  <c r="J396" i="29"/>
  <c r="I396" i="29"/>
  <c r="H396" i="29"/>
  <c r="G396" i="29"/>
  <c r="U395" i="29"/>
  <c r="S395" i="29"/>
  <c r="P395" i="29"/>
  <c r="L395" i="29"/>
  <c r="U394" i="29"/>
  <c r="U393" i="29" s="1"/>
  <c r="S394" i="29"/>
  <c r="P394" i="29"/>
  <c r="L394" i="29"/>
  <c r="T393" i="29"/>
  <c r="R393" i="29"/>
  <c r="Q393" i="29"/>
  <c r="O393" i="29"/>
  <c r="N393" i="29"/>
  <c r="M393" i="29"/>
  <c r="K393" i="29"/>
  <c r="J393" i="29"/>
  <c r="I393" i="29"/>
  <c r="H393" i="29"/>
  <c r="G393" i="29"/>
  <c r="U392" i="29"/>
  <c r="S392" i="29"/>
  <c r="P392" i="29"/>
  <c r="L392" i="29"/>
  <c r="U391" i="29"/>
  <c r="S391" i="29"/>
  <c r="P391" i="29"/>
  <c r="L391" i="29"/>
  <c r="U390" i="29"/>
  <c r="S390" i="29"/>
  <c r="P390" i="29"/>
  <c r="L390" i="29"/>
  <c r="U389" i="29"/>
  <c r="S389" i="29"/>
  <c r="P389" i="29"/>
  <c r="L389" i="29"/>
  <c r="U388" i="29"/>
  <c r="S388" i="29"/>
  <c r="P388" i="29"/>
  <c r="L388" i="29"/>
  <c r="T387" i="29"/>
  <c r="R387" i="29"/>
  <c r="Q387" i="29"/>
  <c r="O387" i="29"/>
  <c r="N387" i="29"/>
  <c r="M387" i="29"/>
  <c r="K387" i="29"/>
  <c r="J387" i="29"/>
  <c r="I387" i="29"/>
  <c r="H387" i="29"/>
  <c r="G387" i="29"/>
  <c r="U386" i="29"/>
  <c r="U385" i="29" s="1"/>
  <c r="S386" i="29"/>
  <c r="S385" i="29" s="1"/>
  <c r="P386" i="29"/>
  <c r="P385" i="29" s="1"/>
  <c r="L386" i="29"/>
  <c r="T385" i="29"/>
  <c r="R385" i="29"/>
  <c r="Q385" i="29"/>
  <c r="O385" i="29"/>
  <c r="N385" i="29"/>
  <c r="M385" i="29"/>
  <c r="K385" i="29"/>
  <c r="J385" i="29"/>
  <c r="I385" i="29"/>
  <c r="L385" i="29" s="1"/>
  <c r="H385" i="29"/>
  <c r="G385" i="29"/>
  <c r="U384" i="29"/>
  <c r="S384" i="29"/>
  <c r="P384" i="29"/>
  <c r="L384" i="29"/>
  <c r="U383" i="29"/>
  <c r="S383" i="29"/>
  <c r="P383" i="29"/>
  <c r="L383" i="29"/>
  <c r="U382" i="29"/>
  <c r="S382" i="29"/>
  <c r="P382" i="29"/>
  <c r="L382" i="29"/>
  <c r="U381" i="29"/>
  <c r="S381" i="29"/>
  <c r="P381" i="29"/>
  <c r="L381" i="29"/>
  <c r="U380" i="29"/>
  <c r="S380" i="29"/>
  <c r="P380" i="29"/>
  <c r="L380" i="29"/>
  <c r="U379" i="29"/>
  <c r="S379" i="29"/>
  <c r="P379" i="29"/>
  <c r="L379" i="29"/>
  <c r="U378" i="29"/>
  <c r="S378" i="29"/>
  <c r="P378" i="29"/>
  <c r="L378" i="29"/>
  <c r="U377" i="29"/>
  <c r="S377" i="29"/>
  <c r="P377" i="29"/>
  <c r="L377" i="29"/>
  <c r="T376" i="29"/>
  <c r="R376" i="29"/>
  <c r="Q376" i="29"/>
  <c r="O376" i="29"/>
  <c r="N376" i="29"/>
  <c r="M376" i="29"/>
  <c r="K376" i="29"/>
  <c r="J376" i="29"/>
  <c r="I376" i="29"/>
  <c r="H376" i="29"/>
  <c r="G376" i="29"/>
  <c r="U375" i="29"/>
  <c r="S375" i="29"/>
  <c r="P375" i="29"/>
  <c r="L375" i="29"/>
  <c r="U374" i="29"/>
  <c r="S374" i="29"/>
  <c r="P374" i="29"/>
  <c r="L374" i="29"/>
  <c r="U373" i="29"/>
  <c r="S373" i="29"/>
  <c r="P373" i="29"/>
  <c r="L373" i="29"/>
  <c r="T372" i="29"/>
  <c r="R372" i="29"/>
  <c r="Q372" i="29"/>
  <c r="O372" i="29"/>
  <c r="N372" i="29"/>
  <c r="M372" i="29"/>
  <c r="K372" i="29"/>
  <c r="J372" i="29"/>
  <c r="I372" i="29"/>
  <c r="H372" i="29"/>
  <c r="G372" i="29"/>
  <c r="U371" i="29"/>
  <c r="S371" i="29"/>
  <c r="P371" i="29"/>
  <c r="L371" i="29"/>
  <c r="J371" i="29"/>
  <c r="U370" i="29"/>
  <c r="S370" i="29"/>
  <c r="P370" i="29"/>
  <c r="L370" i="29"/>
  <c r="J370" i="29"/>
  <c r="U369" i="29"/>
  <c r="S369" i="29"/>
  <c r="P369" i="29"/>
  <c r="L369" i="29"/>
  <c r="J369" i="29"/>
  <c r="U368" i="29"/>
  <c r="S368" i="29"/>
  <c r="P368" i="29"/>
  <c r="L368" i="29"/>
  <c r="J368" i="29"/>
  <c r="T367" i="29"/>
  <c r="R367" i="29"/>
  <c r="Q367" i="29"/>
  <c r="O367" i="29"/>
  <c r="N367" i="29"/>
  <c r="M367" i="29"/>
  <c r="K367" i="29"/>
  <c r="I367" i="29"/>
  <c r="H367" i="29"/>
  <c r="G367" i="29"/>
  <c r="U366" i="29"/>
  <c r="S366" i="29"/>
  <c r="P366" i="29"/>
  <c r="L366" i="29"/>
  <c r="J366" i="29"/>
  <c r="U365" i="29"/>
  <c r="S365" i="29"/>
  <c r="P365" i="29"/>
  <c r="L365" i="29"/>
  <c r="J365" i="29"/>
  <c r="U364" i="29"/>
  <c r="S364" i="29"/>
  <c r="P364" i="29"/>
  <c r="L364" i="29"/>
  <c r="M364" i="29" s="1"/>
  <c r="J364" i="29"/>
  <c r="T363" i="29"/>
  <c r="R363" i="29"/>
  <c r="O363" i="29"/>
  <c r="K363" i="29"/>
  <c r="I363" i="29"/>
  <c r="H363" i="29"/>
  <c r="G363" i="29"/>
  <c r="U362" i="29"/>
  <c r="U361" i="29" s="1"/>
  <c r="S362" i="29"/>
  <c r="S361" i="29" s="1"/>
  <c r="P362" i="29"/>
  <c r="P361" i="29" s="1"/>
  <c r="L362" i="29"/>
  <c r="J362" i="29"/>
  <c r="J361" i="29" s="1"/>
  <c r="T361" i="29"/>
  <c r="R361" i="29"/>
  <c r="Q361" i="29"/>
  <c r="O361" i="29"/>
  <c r="N361" i="29"/>
  <c r="M361" i="29"/>
  <c r="K361" i="29"/>
  <c r="I361" i="29"/>
  <c r="H361" i="29"/>
  <c r="G361" i="29"/>
  <c r="U360" i="29"/>
  <c r="S360" i="29"/>
  <c r="P360" i="29"/>
  <c r="L360" i="29"/>
  <c r="J360" i="29"/>
  <c r="U359" i="29"/>
  <c r="S359" i="29"/>
  <c r="P359" i="29"/>
  <c r="L359" i="29"/>
  <c r="J359" i="29"/>
  <c r="U358" i="29"/>
  <c r="S358" i="29"/>
  <c r="P358" i="29"/>
  <c r="L358" i="29"/>
  <c r="J358" i="29"/>
  <c r="T357" i="29"/>
  <c r="R357" i="29"/>
  <c r="Q357" i="29"/>
  <c r="O357" i="29"/>
  <c r="N357" i="29"/>
  <c r="M357" i="29"/>
  <c r="K357" i="29"/>
  <c r="I357" i="29"/>
  <c r="H357" i="29"/>
  <c r="G357" i="29"/>
  <c r="U354" i="29"/>
  <c r="U353" i="29" s="1"/>
  <c r="U352" i="29" s="1"/>
  <c r="S354" i="29"/>
  <c r="S353" i="29" s="1"/>
  <c r="S352" i="29" s="1"/>
  <c r="P354" i="29"/>
  <c r="P353" i="29" s="1"/>
  <c r="P352" i="29" s="1"/>
  <c r="L354" i="29"/>
  <c r="T353" i="29"/>
  <c r="T352" i="29" s="1"/>
  <c r="R353" i="29"/>
  <c r="R352" i="29" s="1"/>
  <c r="Q353" i="29"/>
  <c r="Q352" i="29" s="1"/>
  <c r="O353" i="29"/>
  <c r="O352" i="29" s="1"/>
  <c r="N353" i="29"/>
  <c r="N352" i="29" s="1"/>
  <c r="M353" i="29"/>
  <c r="M352" i="29" s="1"/>
  <c r="K353" i="29"/>
  <c r="K352" i="29" s="1"/>
  <c r="J353" i="29"/>
  <c r="J352" i="29" s="1"/>
  <c r="I353" i="29"/>
  <c r="I352" i="29" s="1"/>
  <c r="H353" i="29"/>
  <c r="H352" i="29" s="1"/>
  <c r="G353" i="29"/>
  <c r="G352" i="29" s="1"/>
  <c r="U351" i="29"/>
  <c r="U350" i="29" s="1"/>
  <c r="U349" i="29" s="1"/>
  <c r="S351" i="29"/>
  <c r="S350" i="29" s="1"/>
  <c r="S349" i="29" s="1"/>
  <c r="P351" i="29"/>
  <c r="P350" i="29" s="1"/>
  <c r="P349" i="29" s="1"/>
  <c r="L351" i="29"/>
  <c r="T350" i="29"/>
  <c r="T349" i="29" s="1"/>
  <c r="R350" i="29"/>
  <c r="R349" i="29" s="1"/>
  <c r="Q350" i="29"/>
  <c r="Q349" i="29" s="1"/>
  <c r="O350" i="29"/>
  <c r="O349" i="29" s="1"/>
  <c r="N350" i="29"/>
  <c r="N349" i="29" s="1"/>
  <c r="M350" i="29"/>
  <c r="M349" i="29" s="1"/>
  <c r="K350" i="29"/>
  <c r="K349" i="29" s="1"/>
  <c r="J350" i="29"/>
  <c r="J349" i="29" s="1"/>
  <c r="I350" i="29"/>
  <c r="H350" i="29"/>
  <c r="H349" i="29" s="1"/>
  <c r="G350" i="29"/>
  <c r="G349" i="29" s="1"/>
  <c r="L348" i="29"/>
  <c r="U347" i="29"/>
  <c r="T347" i="29"/>
  <c r="S347" i="29"/>
  <c r="R347" i="29"/>
  <c r="Q347" i="29"/>
  <c r="P347" i="29"/>
  <c r="O347" i="29"/>
  <c r="N347" i="29"/>
  <c r="M347" i="29"/>
  <c r="K347" i="29"/>
  <c r="J347" i="29"/>
  <c r="I347" i="29"/>
  <c r="H347" i="29"/>
  <c r="G347" i="29"/>
  <c r="U346" i="29"/>
  <c r="U345" i="29" s="1"/>
  <c r="S346" i="29"/>
  <c r="S345" i="29" s="1"/>
  <c r="P346" i="29"/>
  <c r="P345" i="29" s="1"/>
  <c r="L346" i="29"/>
  <c r="T345" i="29"/>
  <c r="R345" i="29"/>
  <c r="Q345" i="29"/>
  <c r="O345" i="29"/>
  <c r="N345" i="29"/>
  <c r="M345" i="29"/>
  <c r="K345" i="29"/>
  <c r="J345" i="29"/>
  <c r="I345" i="29"/>
  <c r="H345" i="29"/>
  <c r="G345" i="29"/>
  <c r="U344" i="29"/>
  <c r="U343" i="29" s="1"/>
  <c r="S344" i="29"/>
  <c r="S343" i="29" s="1"/>
  <c r="P344" i="29"/>
  <c r="P343" i="29" s="1"/>
  <c r="L344" i="29"/>
  <c r="T343" i="29"/>
  <c r="R343" i="29"/>
  <c r="Q343" i="29"/>
  <c r="O343" i="29"/>
  <c r="N343" i="29"/>
  <c r="M343" i="29"/>
  <c r="K343" i="29"/>
  <c r="J343" i="29"/>
  <c r="I343" i="29"/>
  <c r="H343" i="29"/>
  <c r="G343" i="29"/>
  <c r="U341" i="29"/>
  <c r="U340" i="29" s="1"/>
  <c r="U339" i="29" s="1"/>
  <c r="S341" i="29"/>
  <c r="S340" i="29" s="1"/>
  <c r="S339" i="29" s="1"/>
  <c r="P341" i="29"/>
  <c r="P340" i="29" s="1"/>
  <c r="P339" i="29" s="1"/>
  <c r="L341" i="29"/>
  <c r="T340" i="29"/>
  <c r="T339" i="29" s="1"/>
  <c r="R340" i="29"/>
  <c r="R339" i="29" s="1"/>
  <c r="Q340" i="29"/>
  <c r="Q339" i="29" s="1"/>
  <c r="O340" i="29"/>
  <c r="O339" i="29" s="1"/>
  <c r="N340" i="29"/>
  <c r="N339" i="29" s="1"/>
  <c r="M340" i="29"/>
  <c r="M339" i="29" s="1"/>
  <c r="K340" i="29"/>
  <c r="K339" i="29" s="1"/>
  <c r="J340" i="29"/>
  <c r="J339" i="29" s="1"/>
  <c r="I340" i="29"/>
  <c r="H340" i="29"/>
  <c r="H339" i="29" s="1"/>
  <c r="G340" i="29"/>
  <c r="G339" i="29" s="1"/>
  <c r="U338" i="29"/>
  <c r="U337" i="29" s="1"/>
  <c r="S338" i="29"/>
  <c r="S337" i="29" s="1"/>
  <c r="P338" i="29"/>
  <c r="P337" i="29" s="1"/>
  <c r="L338" i="29"/>
  <c r="T337" i="29"/>
  <c r="R337" i="29"/>
  <c r="Q337" i="29"/>
  <c r="O337" i="29"/>
  <c r="N337" i="29"/>
  <c r="M337" i="29"/>
  <c r="K337" i="29"/>
  <c r="J337" i="29"/>
  <c r="I337" i="29"/>
  <c r="H337" i="29"/>
  <c r="G337" i="29"/>
  <c r="U336" i="29"/>
  <c r="U335" i="29" s="1"/>
  <c r="S336" i="29"/>
  <c r="S335" i="29" s="1"/>
  <c r="P336" i="29"/>
  <c r="P335" i="29" s="1"/>
  <c r="L336" i="29"/>
  <c r="T335" i="29"/>
  <c r="R335" i="29"/>
  <c r="Q335" i="29"/>
  <c r="O335" i="29"/>
  <c r="N335" i="29"/>
  <c r="M335" i="29"/>
  <c r="K335" i="29"/>
  <c r="J335" i="29"/>
  <c r="I335" i="29"/>
  <c r="H335" i="29"/>
  <c r="G335" i="29"/>
  <c r="U334" i="29"/>
  <c r="U333" i="29" s="1"/>
  <c r="S334" i="29"/>
  <c r="S333" i="29" s="1"/>
  <c r="P334" i="29"/>
  <c r="P333" i="29" s="1"/>
  <c r="L334" i="29"/>
  <c r="T333" i="29"/>
  <c r="R333" i="29"/>
  <c r="Q333" i="29"/>
  <c r="O333" i="29"/>
  <c r="N333" i="29"/>
  <c r="M333" i="29"/>
  <c r="K333" i="29"/>
  <c r="J333" i="29"/>
  <c r="I333" i="29"/>
  <c r="H333" i="29"/>
  <c r="G333" i="29"/>
  <c r="U331" i="29"/>
  <c r="U330" i="29" s="1"/>
  <c r="S331" i="29"/>
  <c r="S330" i="29" s="1"/>
  <c r="P331" i="29"/>
  <c r="P330" i="29" s="1"/>
  <c r="L331" i="29"/>
  <c r="T330" i="29"/>
  <c r="R330" i="29"/>
  <c r="Q330" i="29"/>
  <c r="O330" i="29"/>
  <c r="N330" i="29"/>
  <c r="M330" i="29"/>
  <c r="K330" i="29"/>
  <c r="J330" i="29"/>
  <c r="I330" i="29"/>
  <c r="H330" i="29"/>
  <c r="G330" i="29"/>
  <c r="U329" i="29"/>
  <c r="U328" i="29" s="1"/>
  <c r="S329" i="29"/>
  <c r="S328" i="29" s="1"/>
  <c r="P329" i="29"/>
  <c r="P328" i="29" s="1"/>
  <c r="L329" i="29"/>
  <c r="T328" i="29"/>
  <c r="R328" i="29"/>
  <c r="Q328" i="29"/>
  <c r="O328" i="29"/>
  <c r="N328" i="29"/>
  <c r="M328" i="29"/>
  <c r="K328" i="29"/>
  <c r="J328" i="29"/>
  <c r="I328" i="29"/>
  <c r="H328" i="29"/>
  <c r="G328" i="29"/>
  <c r="L327" i="29"/>
  <c r="U326" i="29"/>
  <c r="S326" i="29"/>
  <c r="P326" i="29"/>
  <c r="L326" i="29"/>
  <c r="U325" i="29"/>
  <c r="S325" i="29"/>
  <c r="P325" i="29"/>
  <c r="P324" i="29" s="1"/>
  <c r="L325" i="29"/>
  <c r="T324" i="29"/>
  <c r="R324" i="29"/>
  <c r="Q324" i="29"/>
  <c r="O324" i="29"/>
  <c r="N324" i="29"/>
  <c r="M324" i="29"/>
  <c r="K324" i="29"/>
  <c r="J324" i="29"/>
  <c r="I324" i="29"/>
  <c r="H324" i="29"/>
  <c r="G324" i="29"/>
  <c r="U323" i="29"/>
  <c r="U322" i="29" s="1"/>
  <c r="S323" i="29"/>
  <c r="S322" i="29" s="1"/>
  <c r="P323" i="29"/>
  <c r="P322" i="29" s="1"/>
  <c r="L323" i="29"/>
  <c r="T322" i="29"/>
  <c r="R322" i="29"/>
  <c r="Q322" i="29"/>
  <c r="O322" i="29"/>
  <c r="N322" i="29"/>
  <c r="M322" i="29"/>
  <c r="K322" i="29"/>
  <c r="J322" i="29"/>
  <c r="I322" i="29"/>
  <c r="H322" i="29"/>
  <c r="G322" i="29"/>
  <c r="U321" i="29"/>
  <c r="S321" i="29"/>
  <c r="P321" i="29"/>
  <c r="L321" i="29"/>
  <c r="U320" i="29"/>
  <c r="S320" i="29"/>
  <c r="P320" i="29"/>
  <c r="L320" i="29"/>
  <c r="U319" i="29"/>
  <c r="S319" i="29"/>
  <c r="P319" i="29"/>
  <c r="L319" i="29"/>
  <c r="T318" i="29"/>
  <c r="R318" i="29"/>
  <c r="Q318" i="29"/>
  <c r="O318" i="29"/>
  <c r="N318" i="29"/>
  <c r="M318" i="29"/>
  <c r="K318" i="29"/>
  <c r="J318" i="29"/>
  <c r="I318" i="29"/>
  <c r="H318" i="29"/>
  <c r="G318" i="29"/>
  <c r="U316" i="29"/>
  <c r="U315" i="29" s="1"/>
  <c r="S316" i="29"/>
  <c r="S315" i="29" s="1"/>
  <c r="P316" i="29"/>
  <c r="P315" i="29" s="1"/>
  <c r="L316" i="29"/>
  <c r="T315" i="29"/>
  <c r="R315" i="29"/>
  <c r="Q315" i="29"/>
  <c r="O315" i="29"/>
  <c r="N315" i="29"/>
  <c r="M315" i="29"/>
  <c r="K315" i="29"/>
  <c r="J315" i="29"/>
  <c r="I315" i="29"/>
  <c r="H315" i="29"/>
  <c r="G315" i="29"/>
  <c r="U314" i="29"/>
  <c r="U313" i="29" s="1"/>
  <c r="S314" i="29"/>
  <c r="S313" i="29" s="1"/>
  <c r="P314" i="29"/>
  <c r="P313" i="29" s="1"/>
  <c r="L314" i="29"/>
  <c r="T313" i="29"/>
  <c r="R313" i="29"/>
  <c r="Q313" i="29"/>
  <c r="O313" i="29"/>
  <c r="N313" i="29"/>
  <c r="M313" i="29"/>
  <c r="K313" i="29"/>
  <c r="J313" i="29"/>
  <c r="I313" i="29"/>
  <c r="H313" i="29"/>
  <c r="G313" i="29"/>
  <c r="U311" i="29"/>
  <c r="U310" i="29" s="1"/>
  <c r="U309" i="29" s="1"/>
  <c r="S311" i="29"/>
  <c r="S310" i="29" s="1"/>
  <c r="S309" i="29" s="1"/>
  <c r="P311" i="29"/>
  <c r="P310" i="29" s="1"/>
  <c r="P309" i="29" s="1"/>
  <c r="L311" i="29"/>
  <c r="T310" i="29"/>
  <c r="T309" i="29" s="1"/>
  <c r="R310" i="29"/>
  <c r="R309" i="29" s="1"/>
  <c r="Q310" i="29"/>
  <c r="Q309" i="29" s="1"/>
  <c r="O310" i="29"/>
  <c r="O309" i="29" s="1"/>
  <c r="N310" i="29"/>
  <c r="N309" i="29" s="1"/>
  <c r="M310" i="29"/>
  <c r="M309" i="29" s="1"/>
  <c r="K310" i="29"/>
  <c r="K309" i="29" s="1"/>
  <c r="J310" i="29"/>
  <c r="J309" i="29" s="1"/>
  <c r="I310" i="29"/>
  <c r="I309" i="29" s="1"/>
  <c r="H310" i="29"/>
  <c r="H309" i="29" s="1"/>
  <c r="G310" i="29"/>
  <c r="G309" i="29" s="1"/>
  <c r="U308" i="29"/>
  <c r="U307" i="29" s="1"/>
  <c r="S308" i="29"/>
  <c r="S307" i="29" s="1"/>
  <c r="P308" i="29"/>
  <c r="P307" i="29" s="1"/>
  <c r="L308" i="29"/>
  <c r="T307" i="29"/>
  <c r="R307" i="29"/>
  <c r="Q307" i="29"/>
  <c r="O307" i="29"/>
  <c r="N307" i="29"/>
  <c r="M307" i="29"/>
  <c r="K307" i="29"/>
  <c r="J307" i="29"/>
  <c r="I307" i="29"/>
  <c r="H307" i="29"/>
  <c r="G307" i="29"/>
  <c r="U306" i="29"/>
  <c r="S306" i="29"/>
  <c r="P306" i="29"/>
  <c r="L306" i="29"/>
  <c r="U305" i="29"/>
  <c r="S305" i="29"/>
  <c r="P305" i="29"/>
  <c r="L305" i="29"/>
  <c r="T304" i="29"/>
  <c r="R304" i="29"/>
  <c r="Q304" i="29"/>
  <c r="O304" i="29"/>
  <c r="N304" i="29"/>
  <c r="M304" i="29"/>
  <c r="K304" i="29"/>
  <c r="J304" i="29"/>
  <c r="I304" i="29"/>
  <c r="H304" i="29"/>
  <c r="G304" i="29"/>
  <c r="U303" i="29"/>
  <c r="U302" i="29" s="1"/>
  <c r="S303" i="29"/>
  <c r="S302" i="29" s="1"/>
  <c r="P303" i="29"/>
  <c r="P302" i="29" s="1"/>
  <c r="L303" i="29"/>
  <c r="T302" i="29"/>
  <c r="R302" i="29"/>
  <c r="Q302" i="29"/>
  <c r="O302" i="29"/>
  <c r="N302" i="29"/>
  <c r="M302" i="29"/>
  <c r="K302" i="29"/>
  <c r="J302" i="29"/>
  <c r="I302" i="29"/>
  <c r="H302" i="29"/>
  <c r="G302" i="29"/>
  <c r="U301" i="29"/>
  <c r="S301" i="29"/>
  <c r="P301" i="29"/>
  <c r="L301" i="29"/>
  <c r="U300" i="29"/>
  <c r="S300" i="29"/>
  <c r="P300" i="29"/>
  <c r="L300" i="29"/>
  <c r="T299" i="29"/>
  <c r="R299" i="29"/>
  <c r="Q299" i="29"/>
  <c r="O299" i="29"/>
  <c r="N299" i="29"/>
  <c r="M299" i="29"/>
  <c r="K299" i="29"/>
  <c r="J299" i="29"/>
  <c r="I299" i="29"/>
  <c r="H299" i="29"/>
  <c r="G299" i="29"/>
  <c r="U298" i="29"/>
  <c r="U297" i="29" s="1"/>
  <c r="S298" i="29"/>
  <c r="S297" i="29" s="1"/>
  <c r="P298" i="29"/>
  <c r="P297" i="29" s="1"/>
  <c r="L298" i="29"/>
  <c r="T297" i="29"/>
  <c r="R297" i="29"/>
  <c r="Q297" i="29"/>
  <c r="O297" i="29"/>
  <c r="N297" i="29"/>
  <c r="M297" i="29"/>
  <c r="K297" i="29"/>
  <c r="J297" i="29"/>
  <c r="I297" i="29"/>
  <c r="H297" i="29"/>
  <c r="G297" i="29"/>
  <c r="U295" i="29"/>
  <c r="U294" i="29" s="1"/>
  <c r="S295" i="29"/>
  <c r="S294" i="29" s="1"/>
  <c r="P295" i="29"/>
  <c r="P294" i="29" s="1"/>
  <c r="L295" i="29"/>
  <c r="T294" i="29"/>
  <c r="R294" i="29"/>
  <c r="Q294" i="29"/>
  <c r="O294" i="29"/>
  <c r="N294" i="29"/>
  <c r="M294" i="29"/>
  <c r="K294" i="29"/>
  <c r="J294" i="29"/>
  <c r="I294" i="29"/>
  <c r="H294" i="29"/>
  <c r="G294" i="29"/>
  <c r="U293" i="29"/>
  <c r="S293" i="29"/>
  <c r="P293" i="29"/>
  <c r="L293" i="29"/>
  <c r="U292" i="29"/>
  <c r="S292" i="29"/>
  <c r="P292" i="29"/>
  <c r="L292" i="29"/>
  <c r="T291" i="29"/>
  <c r="R291" i="29"/>
  <c r="Q291" i="29"/>
  <c r="O291" i="29"/>
  <c r="N291" i="29"/>
  <c r="M291" i="29"/>
  <c r="K291" i="29"/>
  <c r="J291" i="29"/>
  <c r="I291" i="29"/>
  <c r="H291" i="29"/>
  <c r="G291" i="29"/>
  <c r="U289" i="29"/>
  <c r="U288" i="29" s="1"/>
  <c r="S289" i="29"/>
  <c r="S288" i="29" s="1"/>
  <c r="P289" i="29"/>
  <c r="P288" i="29" s="1"/>
  <c r="L289" i="29"/>
  <c r="T288" i="29"/>
  <c r="R288" i="29"/>
  <c r="Q288" i="29"/>
  <c r="O288" i="29"/>
  <c r="N288" i="29"/>
  <c r="M288" i="29"/>
  <c r="K288" i="29"/>
  <c r="J288" i="29"/>
  <c r="I288" i="29"/>
  <c r="H288" i="29"/>
  <c r="G288" i="29"/>
  <c r="U287" i="29"/>
  <c r="U286" i="29" s="1"/>
  <c r="S287" i="29"/>
  <c r="S286" i="29" s="1"/>
  <c r="P287" i="29"/>
  <c r="P286" i="29" s="1"/>
  <c r="L287" i="29"/>
  <c r="T286" i="29"/>
  <c r="R286" i="29"/>
  <c r="Q286" i="29"/>
  <c r="O286" i="29"/>
  <c r="N286" i="29"/>
  <c r="M286" i="29"/>
  <c r="K286" i="29"/>
  <c r="J286" i="29"/>
  <c r="I286" i="29"/>
  <c r="H286" i="29"/>
  <c r="G286" i="29"/>
  <c r="U285" i="29"/>
  <c r="S285" i="29"/>
  <c r="P285" i="29"/>
  <c r="L285" i="29"/>
  <c r="U284" i="29"/>
  <c r="S284" i="29"/>
  <c r="P284" i="29"/>
  <c r="L284" i="29"/>
  <c r="T283" i="29"/>
  <c r="R283" i="29"/>
  <c r="Q283" i="29"/>
  <c r="O283" i="29"/>
  <c r="N283" i="29"/>
  <c r="M283" i="29"/>
  <c r="K283" i="29"/>
  <c r="J283" i="29"/>
  <c r="I283" i="29"/>
  <c r="H283" i="29"/>
  <c r="G283" i="29"/>
  <c r="U282" i="29"/>
  <c r="S282" i="29"/>
  <c r="P282" i="29"/>
  <c r="L282" i="29"/>
  <c r="U281" i="29"/>
  <c r="S281" i="29"/>
  <c r="P281" i="29"/>
  <c r="L281" i="29"/>
  <c r="U280" i="29"/>
  <c r="S280" i="29"/>
  <c r="P280" i="29"/>
  <c r="L280" i="29"/>
  <c r="T279" i="29"/>
  <c r="R279" i="29"/>
  <c r="Q279" i="29"/>
  <c r="O279" i="29"/>
  <c r="N279" i="29"/>
  <c r="M279" i="29"/>
  <c r="K279" i="29"/>
  <c r="J279" i="29"/>
  <c r="I279" i="29"/>
  <c r="H279" i="29"/>
  <c r="G279" i="29"/>
  <c r="U278" i="29"/>
  <c r="U277" i="29" s="1"/>
  <c r="S278" i="29"/>
  <c r="S277" i="29" s="1"/>
  <c r="P278" i="29"/>
  <c r="P277" i="29" s="1"/>
  <c r="L278" i="29"/>
  <c r="T277" i="29"/>
  <c r="R277" i="29"/>
  <c r="Q277" i="29"/>
  <c r="O277" i="29"/>
  <c r="N277" i="29"/>
  <c r="M277" i="29"/>
  <c r="K277" i="29"/>
  <c r="J277" i="29"/>
  <c r="I277" i="29"/>
  <c r="H277" i="29"/>
  <c r="G277" i="29"/>
  <c r="U275" i="29"/>
  <c r="U274" i="29" s="1"/>
  <c r="S275" i="29"/>
  <c r="S274" i="29" s="1"/>
  <c r="P275" i="29"/>
  <c r="P274" i="29" s="1"/>
  <c r="L275" i="29"/>
  <c r="T274" i="29"/>
  <c r="R274" i="29"/>
  <c r="Q274" i="29"/>
  <c r="O274" i="29"/>
  <c r="N274" i="29"/>
  <c r="M274" i="29"/>
  <c r="K274" i="29"/>
  <c r="J274" i="29"/>
  <c r="I274" i="29"/>
  <c r="H274" i="29"/>
  <c r="G274" i="29"/>
  <c r="U273" i="29"/>
  <c r="S273" i="29"/>
  <c r="P273" i="29"/>
  <c r="L273" i="29"/>
  <c r="U272" i="29"/>
  <c r="S272" i="29"/>
  <c r="P272" i="29"/>
  <c r="L272" i="29"/>
  <c r="T271" i="29"/>
  <c r="R271" i="29"/>
  <c r="Q271" i="29"/>
  <c r="O271" i="29"/>
  <c r="N271" i="29"/>
  <c r="M271" i="29"/>
  <c r="K271" i="29"/>
  <c r="J271" i="29"/>
  <c r="I271" i="29"/>
  <c r="H271" i="29"/>
  <c r="G271" i="29"/>
  <c r="U270" i="29"/>
  <c r="U269" i="29" s="1"/>
  <c r="S270" i="29"/>
  <c r="S269" i="29" s="1"/>
  <c r="P270" i="29"/>
  <c r="P269" i="29" s="1"/>
  <c r="L270" i="29"/>
  <c r="T269" i="29"/>
  <c r="R269" i="29"/>
  <c r="Q269" i="29"/>
  <c r="O269" i="29"/>
  <c r="N269" i="29"/>
  <c r="M269" i="29"/>
  <c r="K269" i="29"/>
  <c r="J269" i="29"/>
  <c r="I269" i="29"/>
  <c r="H269" i="29"/>
  <c r="G269" i="29"/>
  <c r="U268" i="29"/>
  <c r="U267" i="29" s="1"/>
  <c r="S268" i="29"/>
  <c r="S267" i="29" s="1"/>
  <c r="P268" i="29"/>
  <c r="P267" i="29" s="1"/>
  <c r="L268" i="29"/>
  <c r="T267" i="29"/>
  <c r="R267" i="29"/>
  <c r="Q267" i="29"/>
  <c r="O267" i="29"/>
  <c r="N267" i="29"/>
  <c r="M267" i="29"/>
  <c r="K267" i="29"/>
  <c r="J267" i="29"/>
  <c r="I267" i="29"/>
  <c r="H267" i="29"/>
  <c r="G267" i="29"/>
  <c r="U265" i="29"/>
  <c r="S265" i="29"/>
  <c r="P265" i="29"/>
  <c r="L265" i="29"/>
  <c r="U264" i="29"/>
  <c r="S264" i="29"/>
  <c r="P264" i="29"/>
  <c r="P263" i="29" s="1"/>
  <c r="L264" i="29"/>
  <c r="T263" i="29"/>
  <c r="R263" i="29"/>
  <c r="Q263" i="29"/>
  <c r="O263" i="29"/>
  <c r="N263" i="29"/>
  <c r="M263" i="29"/>
  <c r="K263" i="29"/>
  <c r="J263" i="29"/>
  <c r="I263" i="29"/>
  <c r="H263" i="29"/>
  <c r="G263" i="29"/>
  <c r="U262" i="29"/>
  <c r="S262" i="29"/>
  <c r="P262" i="29"/>
  <c r="L262" i="29"/>
  <c r="U261" i="29"/>
  <c r="S261" i="29"/>
  <c r="P261" i="29"/>
  <c r="L261" i="29"/>
  <c r="U260" i="29"/>
  <c r="S260" i="29"/>
  <c r="P260" i="29"/>
  <c r="L260" i="29"/>
  <c r="U259" i="29"/>
  <c r="S259" i="29"/>
  <c r="P259" i="29"/>
  <c r="L259" i="29"/>
  <c r="T258" i="29"/>
  <c r="R258" i="29"/>
  <c r="Q258" i="29"/>
  <c r="O258" i="29"/>
  <c r="N258" i="29"/>
  <c r="M258" i="29"/>
  <c r="K258" i="29"/>
  <c r="J258" i="29"/>
  <c r="I258" i="29"/>
  <c r="H258" i="29"/>
  <c r="G258" i="29"/>
  <c r="U257" i="29"/>
  <c r="S257" i="29"/>
  <c r="P257" i="29"/>
  <c r="L257" i="29"/>
  <c r="U256" i="29"/>
  <c r="S256" i="29"/>
  <c r="P256" i="29"/>
  <c r="L256" i="29"/>
  <c r="U255" i="29"/>
  <c r="S255" i="29"/>
  <c r="P255" i="29"/>
  <c r="L255" i="29"/>
  <c r="T254" i="29"/>
  <c r="R254" i="29"/>
  <c r="Q254" i="29"/>
  <c r="O254" i="29"/>
  <c r="N254" i="29"/>
  <c r="M254" i="29"/>
  <c r="K254" i="29"/>
  <c r="J254" i="29"/>
  <c r="I254" i="29"/>
  <c r="H254" i="29"/>
  <c r="G254" i="29"/>
  <c r="U253" i="29"/>
  <c r="U252" i="29" s="1"/>
  <c r="S253" i="29"/>
  <c r="S252" i="29" s="1"/>
  <c r="P253" i="29"/>
  <c r="P252" i="29" s="1"/>
  <c r="L253" i="29"/>
  <c r="T252" i="29"/>
  <c r="R252" i="29"/>
  <c r="Q252" i="29"/>
  <c r="O252" i="29"/>
  <c r="N252" i="29"/>
  <c r="M252" i="29"/>
  <c r="K252" i="29"/>
  <c r="J252" i="29"/>
  <c r="I252" i="29"/>
  <c r="H252" i="29"/>
  <c r="G252" i="29"/>
  <c r="U250" i="29"/>
  <c r="U249" i="29" s="1"/>
  <c r="U248" i="29" s="1"/>
  <c r="S250" i="29"/>
  <c r="S249" i="29" s="1"/>
  <c r="S248" i="29" s="1"/>
  <c r="P250" i="29"/>
  <c r="P249" i="29" s="1"/>
  <c r="P248" i="29" s="1"/>
  <c r="L250" i="29"/>
  <c r="T249" i="29"/>
  <c r="T248" i="29" s="1"/>
  <c r="R249" i="29"/>
  <c r="R248" i="29" s="1"/>
  <c r="Q249" i="29"/>
  <c r="Q248" i="29" s="1"/>
  <c r="O249" i="29"/>
  <c r="O248" i="29" s="1"/>
  <c r="N249" i="29"/>
  <c r="N248" i="29" s="1"/>
  <c r="M249" i="29"/>
  <c r="M248" i="29" s="1"/>
  <c r="K249" i="29"/>
  <c r="K248" i="29" s="1"/>
  <c r="J249" i="29"/>
  <c r="J248" i="29" s="1"/>
  <c r="I249" i="29"/>
  <c r="I248" i="29" s="1"/>
  <c r="H249" i="29"/>
  <c r="H248" i="29" s="1"/>
  <c r="G249" i="29"/>
  <c r="G248" i="29" s="1"/>
  <c r="U247" i="29"/>
  <c r="U246" i="29" s="1"/>
  <c r="U245" i="29" s="1"/>
  <c r="S247" i="29"/>
  <c r="S246" i="29" s="1"/>
  <c r="S245" i="29" s="1"/>
  <c r="P247" i="29"/>
  <c r="P246" i="29" s="1"/>
  <c r="P245" i="29" s="1"/>
  <c r="L247" i="29"/>
  <c r="T246" i="29"/>
  <c r="T245" i="29" s="1"/>
  <c r="R246" i="29"/>
  <c r="R245" i="29" s="1"/>
  <c r="Q246" i="29"/>
  <c r="Q245" i="29" s="1"/>
  <c r="O246" i="29"/>
  <c r="O245" i="29" s="1"/>
  <c r="N246" i="29"/>
  <c r="N245" i="29" s="1"/>
  <c r="M246" i="29"/>
  <c r="M245" i="29" s="1"/>
  <c r="K246" i="29"/>
  <c r="K245" i="29" s="1"/>
  <c r="J246" i="29"/>
  <c r="J245" i="29" s="1"/>
  <c r="I246" i="29"/>
  <c r="L246" i="29" s="1"/>
  <c r="U244" i="29"/>
  <c r="U243" i="29" s="1"/>
  <c r="S244" i="29"/>
  <c r="S243" i="29" s="1"/>
  <c r="P244" i="29"/>
  <c r="P243" i="29" s="1"/>
  <c r="L244" i="29"/>
  <c r="T243" i="29"/>
  <c r="R243" i="29"/>
  <c r="Q243" i="29"/>
  <c r="O243" i="29"/>
  <c r="N243" i="29"/>
  <c r="M243" i="29"/>
  <c r="K243" i="29"/>
  <c r="J243" i="29"/>
  <c r="I243" i="29"/>
  <c r="H243" i="29"/>
  <c r="G243" i="29"/>
  <c r="U242" i="29"/>
  <c r="U241" i="29" s="1"/>
  <c r="S242" i="29"/>
  <c r="S241" i="29" s="1"/>
  <c r="P242" i="29"/>
  <c r="P241" i="29" s="1"/>
  <c r="L242" i="29"/>
  <c r="T241" i="29"/>
  <c r="R241" i="29"/>
  <c r="Q241" i="29"/>
  <c r="O241" i="29"/>
  <c r="N241" i="29"/>
  <c r="M241" i="29"/>
  <c r="K241" i="29"/>
  <c r="J241" i="29"/>
  <c r="I241" i="29"/>
  <c r="H241" i="29"/>
  <c r="G241" i="29"/>
  <c r="U239" i="29"/>
  <c r="S239" i="29"/>
  <c r="P239" i="29"/>
  <c r="L239" i="29"/>
  <c r="U238" i="29"/>
  <c r="S238" i="29"/>
  <c r="P238" i="29"/>
  <c r="L238" i="29"/>
  <c r="T237" i="29"/>
  <c r="T236" i="29" s="1"/>
  <c r="R237" i="29"/>
  <c r="R236" i="29" s="1"/>
  <c r="Q237" i="29"/>
  <c r="Q236" i="29" s="1"/>
  <c r="O237" i="29"/>
  <c r="O236" i="29" s="1"/>
  <c r="N237" i="29"/>
  <c r="N236" i="29" s="1"/>
  <c r="M237" i="29"/>
  <c r="M236" i="29" s="1"/>
  <c r="K237" i="29"/>
  <c r="K236" i="29" s="1"/>
  <c r="J237" i="29"/>
  <c r="J236" i="29" s="1"/>
  <c r="I237" i="29"/>
  <c r="I236" i="29" s="1"/>
  <c r="H237" i="29"/>
  <c r="H236" i="29" s="1"/>
  <c r="G237" i="29"/>
  <c r="G236" i="29" s="1"/>
  <c r="U235" i="29"/>
  <c r="U234" i="29" s="1"/>
  <c r="U233" i="29" s="1"/>
  <c r="S235" i="29"/>
  <c r="S234" i="29" s="1"/>
  <c r="S233" i="29" s="1"/>
  <c r="P235" i="29"/>
  <c r="P234" i="29" s="1"/>
  <c r="P233" i="29" s="1"/>
  <c r="L235" i="29"/>
  <c r="T234" i="29"/>
  <c r="T233" i="29" s="1"/>
  <c r="R234" i="29"/>
  <c r="R233" i="29" s="1"/>
  <c r="Q234" i="29"/>
  <c r="Q233" i="29" s="1"/>
  <c r="O234" i="29"/>
  <c r="O233" i="29" s="1"/>
  <c r="N234" i="29"/>
  <c r="N233" i="29" s="1"/>
  <c r="M234" i="29"/>
  <c r="M233" i="29" s="1"/>
  <c r="K234" i="29"/>
  <c r="K233" i="29" s="1"/>
  <c r="J234" i="29"/>
  <c r="J233" i="29" s="1"/>
  <c r="I234" i="29"/>
  <c r="I233" i="29" s="1"/>
  <c r="L233" i="29" s="1"/>
  <c r="H234" i="29"/>
  <c r="H233" i="29" s="1"/>
  <c r="G234" i="29"/>
  <c r="G233" i="29" s="1"/>
  <c r="U232" i="29"/>
  <c r="S232" i="29"/>
  <c r="P232" i="29"/>
  <c r="U231" i="29"/>
  <c r="S231" i="29"/>
  <c r="P231" i="29"/>
  <c r="L231" i="29"/>
  <c r="T230" i="29"/>
  <c r="R230" i="29"/>
  <c r="Q230" i="29"/>
  <c r="O230" i="29"/>
  <c r="N230" i="29"/>
  <c r="M230" i="29"/>
  <c r="K230" i="29"/>
  <c r="J230" i="29"/>
  <c r="I230" i="29"/>
  <c r="L230" i="29" s="1"/>
  <c r="H230" i="29"/>
  <c r="G230" i="29"/>
  <c r="U229" i="29"/>
  <c r="S229" i="29"/>
  <c r="P229" i="29"/>
  <c r="U228" i="29"/>
  <c r="S228" i="29"/>
  <c r="P228" i="29"/>
  <c r="L228" i="29"/>
  <c r="U227" i="29"/>
  <c r="S227" i="29"/>
  <c r="P227" i="29"/>
  <c r="L227" i="29"/>
  <c r="T226" i="29"/>
  <c r="R226" i="29"/>
  <c r="Q226" i="29"/>
  <c r="O226" i="29"/>
  <c r="N226" i="29"/>
  <c r="M226" i="29"/>
  <c r="K226" i="29"/>
  <c r="J226" i="29"/>
  <c r="I226" i="29"/>
  <c r="L226" i="29" s="1"/>
  <c r="H226" i="29"/>
  <c r="G226" i="29"/>
  <c r="U225" i="29"/>
  <c r="S225" i="29"/>
  <c r="P225" i="29"/>
  <c r="U224" i="29"/>
  <c r="S224" i="29"/>
  <c r="P224" i="29"/>
  <c r="U223" i="29"/>
  <c r="S223" i="29"/>
  <c r="P223" i="29"/>
  <c r="U222" i="29"/>
  <c r="S222" i="29"/>
  <c r="P222" i="29"/>
  <c r="U221" i="29"/>
  <c r="S221" i="29"/>
  <c r="P221" i="29"/>
  <c r="L221" i="29"/>
  <c r="T220" i="29"/>
  <c r="R220" i="29"/>
  <c r="Q220" i="29"/>
  <c r="O220" i="29"/>
  <c r="N220" i="29"/>
  <c r="M220" i="29"/>
  <c r="K220" i="29"/>
  <c r="J220" i="29"/>
  <c r="I220" i="29"/>
  <c r="L220" i="29" s="1"/>
  <c r="H220" i="29"/>
  <c r="G220" i="29"/>
  <c r="U219" i="29"/>
  <c r="S219" i="29"/>
  <c r="P219" i="29"/>
  <c r="U218" i="29"/>
  <c r="S218" i="29"/>
  <c r="P218" i="29"/>
  <c r="U217" i="29"/>
  <c r="S217" i="29"/>
  <c r="P217" i="29"/>
  <c r="L217" i="29"/>
  <c r="T216" i="29"/>
  <c r="R216" i="29"/>
  <c r="Q216" i="29"/>
  <c r="O216" i="29"/>
  <c r="N216" i="29"/>
  <c r="M216" i="29"/>
  <c r="K216" i="29"/>
  <c r="J216" i="29"/>
  <c r="I216" i="29"/>
  <c r="L216" i="29" s="1"/>
  <c r="H216" i="29"/>
  <c r="G216" i="29"/>
  <c r="U215" i="29"/>
  <c r="S215" i="29"/>
  <c r="P215" i="29"/>
  <c r="U214" i="29"/>
  <c r="S214" i="29"/>
  <c r="P214" i="29"/>
  <c r="L214" i="29"/>
  <c r="T213" i="29"/>
  <c r="R213" i="29"/>
  <c r="Q213" i="29"/>
  <c r="O213" i="29"/>
  <c r="N213" i="29"/>
  <c r="M213" i="29"/>
  <c r="K213" i="29"/>
  <c r="J213" i="29"/>
  <c r="I213" i="29"/>
  <c r="L213" i="29" s="1"/>
  <c r="H213" i="29"/>
  <c r="G213" i="29"/>
  <c r="U212" i="29"/>
  <c r="U211" i="29" s="1"/>
  <c r="S212" i="29"/>
  <c r="S211" i="29" s="1"/>
  <c r="P212" i="29"/>
  <c r="P211" i="29" s="1"/>
  <c r="L212" i="29"/>
  <c r="T211" i="29"/>
  <c r="R211" i="29"/>
  <c r="Q211" i="29"/>
  <c r="O211" i="29"/>
  <c r="N211" i="29"/>
  <c r="M211" i="29"/>
  <c r="K211" i="29"/>
  <c r="J211" i="29"/>
  <c r="I211" i="29"/>
  <c r="H211" i="29"/>
  <c r="G211" i="29"/>
  <c r="U209" i="29"/>
  <c r="U208" i="29" s="1"/>
  <c r="U207" i="29" s="1"/>
  <c r="P209" i="29"/>
  <c r="P208" i="29" s="1"/>
  <c r="P207" i="29" s="1"/>
  <c r="L209" i="29"/>
  <c r="T208" i="29"/>
  <c r="T207" i="29" s="1"/>
  <c r="S208" i="29"/>
  <c r="S207" i="29" s="1"/>
  <c r="R208" i="29"/>
  <c r="R207" i="29" s="1"/>
  <c r="Q208" i="29"/>
  <c r="Q207" i="29" s="1"/>
  <c r="O208" i="29"/>
  <c r="O207" i="29" s="1"/>
  <c r="N208" i="29"/>
  <c r="N207" i="29" s="1"/>
  <c r="M208" i="29"/>
  <c r="M207" i="29" s="1"/>
  <c r="K208" i="29"/>
  <c r="K207" i="29" s="1"/>
  <c r="J208" i="29"/>
  <c r="J207" i="29" s="1"/>
  <c r="I208" i="29"/>
  <c r="I207" i="29" s="1"/>
  <c r="H208" i="29"/>
  <c r="H207" i="29" s="1"/>
  <c r="G208" i="29"/>
  <c r="G207" i="29" s="1"/>
  <c r="U206" i="29"/>
  <c r="U205" i="29" s="1"/>
  <c r="S206" i="29"/>
  <c r="S205" i="29" s="1"/>
  <c r="P206" i="29"/>
  <c r="P205" i="29" s="1"/>
  <c r="L206" i="29"/>
  <c r="T205" i="29"/>
  <c r="R205" i="29"/>
  <c r="Q205" i="29"/>
  <c r="O205" i="29"/>
  <c r="N205" i="29"/>
  <c r="M205" i="29"/>
  <c r="K205" i="29"/>
  <c r="J205" i="29"/>
  <c r="I205" i="29"/>
  <c r="H205" i="29"/>
  <c r="G205" i="29"/>
  <c r="U204" i="29"/>
  <c r="U203" i="29" s="1"/>
  <c r="S204" i="29"/>
  <c r="S203" i="29" s="1"/>
  <c r="P204" i="29"/>
  <c r="P203" i="29" s="1"/>
  <c r="L204" i="29"/>
  <c r="T203" i="29"/>
  <c r="R203" i="29"/>
  <c r="Q203" i="29"/>
  <c r="O203" i="29"/>
  <c r="N203" i="29"/>
  <c r="M203" i="29"/>
  <c r="K203" i="29"/>
  <c r="J203" i="29"/>
  <c r="I203" i="29"/>
  <c r="H203" i="29"/>
  <c r="G203" i="29"/>
  <c r="L201" i="29"/>
  <c r="U200" i="29"/>
  <c r="T200" i="29"/>
  <c r="S200" i="29"/>
  <c r="R200" i="29"/>
  <c r="Q200" i="29"/>
  <c r="P200" i="29"/>
  <c r="O200" i="29"/>
  <c r="N200" i="29"/>
  <c r="M200" i="29"/>
  <c r="K200" i="29"/>
  <c r="J200" i="29"/>
  <c r="I200" i="29"/>
  <c r="H200" i="29"/>
  <c r="G200" i="29"/>
  <c r="L199" i="29"/>
  <c r="L198" i="29"/>
  <c r="U197" i="29"/>
  <c r="T197" i="29"/>
  <c r="S197" i="29"/>
  <c r="R197" i="29"/>
  <c r="Q197" i="29"/>
  <c r="P197" i="29"/>
  <c r="O197" i="29"/>
  <c r="N197" i="29"/>
  <c r="M197" i="29"/>
  <c r="K197" i="29"/>
  <c r="J197" i="29"/>
  <c r="I197" i="29"/>
  <c r="H197" i="29"/>
  <c r="G197" i="29"/>
  <c r="L196" i="29"/>
  <c r="U195" i="29"/>
  <c r="T195" i="29"/>
  <c r="S195" i="29"/>
  <c r="R195" i="29"/>
  <c r="Q195" i="29"/>
  <c r="P195" i="29"/>
  <c r="O195" i="29"/>
  <c r="N195" i="29"/>
  <c r="M195" i="29"/>
  <c r="K195" i="29"/>
  <c r="J195" i="29"/>
  <c r="I195" i="29"/>
  <c r="H195" i="29"/>
  <c r="G195" i="29"/>
  <c r="L193" i="29"/>
  <c r="U192" i="29"/>
  <c r="T192" i="29"/>
  <c r="S192" i="29"/>
  <c r="R192" i="29"/>
  <c r="Q192" i="29"/>
  <c r="P192" i="29"/>
  <c r="O192" i="29"/>
  <c r="N192" i="29"/>
  <c r="M192" i="29"/>
  <c r="K192" i="29"/>
  <c r="J192" i="29"/>
  <c r="I192" i="29"/>
  <c r="H192" i="29"/>
  <c r="G192" i="29"/>
  <c r="U191" i="29"/>
  <c r="U190" i="29" s="1"/>
  <c r="S191" i="29"/>
  <c r="S190" i="29" s="1"/>
  <c r="P191" i="29"/>
  <c r="P190" i="29" s="1"/>
  <c r="L191" i="29"/>
  <c r="T190" i="29"/>
  <c r="R190" i="29"/>
  <c r="Q190" i="29"/>
  <c r="O190" i="29"/>
  <c r="N190" i="29"/>
  <c r="M190" i="29"/>
  <c r="K190" i="29"/>
  <c r="J190" i="29"/>
  <c r="I190" i="29"/>
  <c r="H190" i="29"/>
  <c r="G190" i="29"/>
  <c r="U188" i="29"/>
  <c r="U187" i="29" s="1"/>
  <c r="U186" i="29" s="1"/>
  <c r="S188" i="29"/>
  <c r="S187" i="29" s="1"/>
  <c r="S186" i="29" s="1"/>
  <c r="P188" i="29"/>
  <c r="P187" i="29" s="1"/>
  <c r="P186" i="29" s="1"/>
  <c r="L188" i="29"/>
  <c r="T187" i="29"/>
  <c r="T186" i="29" s="1"/>
  <c r="R187" i="29"/>
  <c r="R186" i="29" s="1"/>
  <c r="Q187" i="29"/>
  <c r="Q186" i="29" s="1"/>
  <c r="O187" i="29"/>
  <c r="O186" i="29" s="1"/>
  <c r="N187" i="29"/>
  <c r="N186" i="29" s="1"/>
  <c r="M187" i="29"/>
  <c r="M186" i="29" s="1"/>
  <c r="K187" i="29"/>
  <c r="K186" i="29" s="1"/>
  <c r="J187" i="29"/>
  <c r="J186" i="29" s="1"/>
  <c r="I187" i="29"/>
  <c r="I186" i="29" s="1"/>
  <c r="H187" i="29"/>
  <c r="H186" i="29" s="1"/>
  <c r="G187" i="29"/>
  <c r="G186" i="29" s="1"/>
  <c r="U185" i="29"/>
  <c r="U184" i="29" s="1"/>
  <c r="S185" i="29"/>
  <c r="S184" i="29" s="1"/>
  <c r="P185" i="29"/>
  <c r="P184" i="29" s="1"/>
  <c r="L185" i="29"/>
  <c r="T184" i="29"/>
  <c r="R184" i="29"/>
  <c r="Q184" i="29"/>
  <c r="O184" i="29"/>
  <c r="N184" i="29"/>
  <c r="M184" i="29"/>
  <c r="K184" i="29"/>
  <c r="J184" i="29"/>
  <c r="I184" i="29"/>
  <c r="H184" i="29"/>
  <c r="G184" i="29"/>
  <c r="U183" i="29"/>
  <c r="U182" i="29" s="1"/>
  <c r="S183" i="29"/>
  <c r="S182" i="29" s="1"/>
  <c r="P183" i="29"/>
  <c r="P182" i="29" s="1"/>
  <c r="L183" i="29"/>
  <c r="T182" i="29"/>
  <c r="R182" i="29"/>
  <c r="Q182" i="29"/>
  <c r="O182" i="29"/>
  <c r="N182" i="29"/>
  <c r="M182" i="29"/>
  <c r="K182" i="29"/>
  <c r="J182" i="29"/>
  <c r="I182" i="29"/>
  <c r="H182" i="29"/>
  <c r="G182" i="29"/>
  <c r="U180" i="29"/>
  <c r="S180" i="29"/>
  <c r="P180" i="29"/>
  <c r="L180" i="29"/>
  <c r="U179" i="29"/>
  <c r="S179" i="29"/>
  <c r="P179" i="29"/>
  <c r="L179" i="29"/>
  <c r="T178" i="29"/>
  <c r="R178" i="29"/>
  <c r="Q178" i="29"/>
  <c r="O178" i="29"/>
  <c r="N178" i="29"/>
  <c r="M178" i="29"/>
  <c r="K178" i="29"/>
  <c r="J178" i="29"/>
  <c r="I178" i="29"/>
  <c r="H178" i="29"/>
  <c r="G178" i="29"/>
  <c r="U177" i="29"/>
  <c r="U176" i="29" s="1"/>
  <c r="S177" i="29"/>
  <c r="S176" i="29" s="1"/>
  <c r="P177" i="29"/>
  <c r="P176" i="29" s="1"/>
  <c r="L177" i="29"/>
  <c r="T176" i="29"/>
  <c r="R176" i="29"/>
  <c r="Q176" i="29"/>
  <c r="O176" i="29"/>
  <c r="N176" i="29"/>
  <c r="M176" i="29"/>
  <c r="K176" i="29"/>
  <c r="J176" i="29"/>
  <c r="I176" i="29"/>
  <c r="H176" i="29"/>
  <c r="G176" i="29"/>
  <c r="S174" i="29"/>
  <c r="P174" i="29"/>
  <c r="L174" i="29"/>
  <c r="U173" i="29"/>
  <c r="U172" i="29" s="1"/>
  <c r="U171" i="29" s="1"/>
  <c r="S173" i="29"/>
  <c r="P173" i="29"/>
  <c r="L173" i="29"/>
  <c r="T172" i="29"/>
  <c r="T171" i="29" s="1"/>
  <c r="R172" i="29"/>
  <c r="R171" i="29" s="1"/>
  <c r="Q172" i="29"/>
  <c r="Q171" i="29" s="1"/>
  <c r="O172" i="29"/>
  <c r="O171" i="29" s="1"/>
  <c r="N172" i="29"/>
  <c r="N171" i="29" s="1"/>
  <c r="M172" i="29"/>
  <c r="M171" i="29" s="1"/>
  <c r="K172" i="29"/>
  <c r="K171" i="29" s="1"/>
  <c r="J172" i="29"/>
  <c r="J171" i="29" s="1"/>
  <c r="I172" i="29"/>
  <c r="H172" i="29"/>
  <c r="H171" i="29" s="1"/>
  <c r="G172" i="29"/>
  <c r="G171" i="29" s="1"/>
  <c r="P170" i="29"/>
  <c r="P169" i="29" s="1"/>
  <c r="P168" i="29" s="1"/>
  <c r="L170" i="29"/>
  <c r="U169" i="29"/>
  <c r="U168" i="29" s="1"/>
  <c r="T169" i="29"/>
  <c r="T168" i="29" s="1"/>
  <c r="S169" i="29"/>
  <c r="S168" i="29" s="1"/>
  <c r="R169" i="29"/>
  <c r="R168" i="29" s="1"/>
  <c r="Q169" i="29"/>
  <c r="Q168" i="29" s="1"/>
  <c r="O169" i="29"/>
  <c r="O168" i="29" s="1"/>
  <c r="N169" i="29"/>
  <c r="N168" i="29" s="1"/>
  <c r="M169" i="29"/>
  <c r="M168" i="29" s="1"/>
  <c r="K169" i="29"/>
  <c r="K168" i="29" s="1"/>
  <c r="J169" i="29"/>
  <c r="J168" i="29" s="1"/>
  <c r="I169" i="29"/>
  <c r="H169" i="29"/>
  <c r="H168" i="29" s="1"/>
  <c r="G169" i="29"/>
  <c r="G168" i="29" s="1"/>
  <c r="L167" i="29"/>
  <c r="U166" i="29"/>
  <c r="T166" i="29"/>
  <c r="S166" i="29"/>
  <c r="R166" i="29"/>
  <c r="Q166" i="29"/>
  <c r="P166" i="29"/>
  <c r="O166" i="29"/>
  <c r="N166" i="29"/>
  <c r="M166" i="29"/>
  <c r="K166" i="29"/>
  <c r="J166" i="29"/>
  <c r="I166" i="29"/>
  <c r="H166" i="29"/>
  <c r="G166" i="29"/>
  <c r="U165" i="29"/>
  <c r="U164" i="29" s="1"/>
  <c r="S165" i="29"/>
  <c r="S164" i="29" s="1"/>
  <c r="P165" i="29"/>
  <c r="P164" i="29" s="1"/>
  <c r="L165" i="29"/>
  <c r="T164" i="29"/>
  <c r="R164" i="29"/>
  <c r="Q164" i="29"/>
  <c r="O164" i="29"/>
  <c r="N164" i="29"/>
  <c r="M164" i="29"/>
  <c r="K164" i="29"/>
  <c r="J164" i="29"/>
  <c r="I164" i="29"/>
  <c r="H164" i="29"/>
  <c r="G164" i="29"/>
  <c r="U163" i="29"/>
  <c r="S163" i="29"/>
  <c r="P163" i="29"/>
  <c r="L163" i="29"/>
  <c r="U162" i="29"/>
  <c r="U161" i="29" s="1"/>
  <c r="S162" i="29"/>
  <c r="P162" i="29"/>
  <c r="P161" i="29" s="1"/>
  <c r="L162" i="29"/>
  <c r="T161" i="29"/>
  <c r="R161" i="29"/>
  <c r="Q161" i="29"/>
  <c r="O161" i="29"/>
  <c r="N161" i="29"/>
  <c r="M161" i="29"/>
  <c r="K161" i="29"/>
  <c r="J161" i="29"/>
  <c r="I161" i="29"/>
  <c r="H161" i="29"/>
  <c r="G161" i="29"/>
  <c r="U159" i="29"/>
  <c r="U158" i="29" s="1"/>
  <c r="U157" i="29" s="1"/>
  <c r="S159" i="29"/>
  <c r="S158" i="29" s="1"/>
  <c r="S157" i="29" s="1"/>
  <c r="P159" i="29"/>
  <c r="P158" i="29" s="1"/>
  <c r="P157" i="29" s="1"/>
  <c r="L159" i="29"/>
  <c r="T158" i="29"/>
  <c r="T157" i="29" s="1"/>
  <c r="R158" i="29"/>
  <c r="R157" i="29" s="1"/>
  <c r="Q158" i="29"/>
  <c r="Q157" i="29" s="1"/>
  <c r="O158" i="29"/>
  <c r="O157" i="29" s="1"/>
  <c r="N158" i="29"/>
  <c r="N157" i="29" s="1"/>
  <c r="M158" i="29"/>
  <c r="M157" i="29" s="1"/>
  <c r="K158" i="29"/>
  <c r="K157" i="29" s="1"/>
  <c r="J158" i="29"/>
  <c r="J157" i="29" s="1"/>
  <c r="I158" i="29"/>
  <c r="H158" i="29"/>
  <c r="H157" i="29" s="1"/>
  <c r="G158" i="29"/>
  <c r="G157" i="29" s="1"/>
  <c r="U156" i="29"/>
  <c r="U155" i="29" s="1"/>
  <c r="U154" i="29" s="1"/>
  <c r="S156" i="29"/>
  <c r="S155" i="29" s="1"/>
  <c r="S154" i="29" s="1"/>
  <c r="P156" i="29"/>
  <c r="P155" i="29" s="1"/>
  <c r="P154" i="29" s="1"/>
  <c r="L156" i="29"/>
  <c r="T155" i="29"/>
  <c r="T154" i="29" s="1"/>
  <c r="R155" i="29"/>
  <c r="R154" i="29" s="1"/>
  <c r="Q155" i="29"/>
  <c r="Q154" i="29" s="1"/>
  <c r="O155" i="29"/>
  <c r="O154" i="29" s="1"/>
  <c r="N155" i="29"/>
  <c r="N154" i="29" s="1"/>
  <c r="M155" i="29"/>
  <c r="M154" i="29" s="1"/>
  <c r="K155" i="29"/>
  <c r="K154" i="29" s="1"/>
  <c r="J155" i="29"/>
  <c r="J154" i="29" s="1"/>
  <c r="I155" i="29"/>
  <c r="H155" i="29"/>
  <c r="H154" i="29" s="1"/>
  <c r="G155" i="29"/>
  <c r="G154" i="29" s="1"/>
  <c r="U153" i="29"/>
  <c r="U152" i="29" s="1"/>
  <c r="S153" i="29"/>
  <c r="S152" i="29" s="1"/>
  <c r="P153" i="29"/>
  <c r="P152" i="29" s="1"/>
  <c r="L153" i="29"/>
  <c r="T152" i="29"/>
  <c r="R152" i="29"/>
  <c r="Q152" i="29"/>
  <c r="O152" i="29"/>
  <c r="N152" i="29"/>
  <c r="M152" i="29"/>
  <c r="K152" i="29"/>
  <c r="J152" i="29"/>
  <c r="I152" i="29"/>
  <c r="H152" i="29"/>
  <c r="G152" i="29"/>
  <c r="U151" i="29"/>
  <c r="U150" i="29" s="1"/>
  <c r="S151" i="29"/>
  <c r="S150" i="29" s="1"/>
  <c r="P151" i="29"/>
  <c r="P150" i="29" s="1"/>
  <c r="L151" i="29"/>
  <c r="T150" i="29"/>
  <c r="R150" i="29"/>
  <c r="Q150" i="29"/>
  <c r="O150" i="29"/>
  <c r="N150" i="29"/>
  <c r="M150" i="29"/>
  <c r="K150" i="29"/>
  <c r="J150" i="29"/>
  <c r="I150" i="29"/>
  <c r="H150" i="29"/>
  <c r="G150" i="29"/>
  <c r="U149" i="29"/>
  <c r="U148" i="29" s="1"/>
  <c r="S149" i="29"/>
  <c r="S148" i="29" s="1"/>
  <c r="P149" i="29"/>
  <c r="P148" i="29" s="1"/>
  <c r="L149" i="29"/>
  <c r="T148" i="29"/>
  <c r="R148" i="29"/>
  <c r="Q148" i="29"/>
  <c r="O148" i="29"/>
  <c r="N148" i="29"/>
  <c r="M148" i="29"/>
  <c r="K148" i="29"/>
  <c r="J148" i="29"/>
  <c r="I148" i="29"/>
  <c r="H148" i="29"/>
  <c r="G148" i="29"/>
  <c r="U147" i="29"/>
  <c r="U146" i="29" s="1"/>
  <c r="S147" i="29"/>
  <c r="S146" i="29" s="1"/>
  <c r="P147" i="29"/>
  <c r="P146" i="29" s="1"/>
  <c r="L147" i="29"/>
  <c r="T146" i="29"/>
  <c r="R146" i="29"/>
  <c r="Q146" i="29"/>
  <c r="O146" i="29"/>
  <c r="N146" i="29"/>
  <c r="M146" i="29"/>
  <c r="K146" i="29"/>
  <c r="J146" i="29"/>
  <c r="I146" i="29"/>
  <c r="H146" i="29"/>
  <c r="G146" i="29"/>
  <c r="U144" i="29"/>
  <c r="U143" i="29" s="1"/>
  <c r="U142" i="29" s="1"/>
  <c r="S144" i="29"/>
  <c r="S143" i="29" s="1"/>
  <c r="S142" i="29" s="1"/>
  <c r="P144" i="29"/>
  <c r="P143" i="29" s="1"/>
  <c r="P142" i="29" s="1"/>
  <c r="L144" i="29"/>
  <c r="T143" i="29"/>
  <c r="T142" i="29" s="1"/>
  <c r="R143" i="29"/>
  <c r="R142" i="29" s="1"/>
  <c r="Q143" i="29"/>
  <c r="Q142" i="29" s="1"/>
  <c r="O143" i="29"/>
  <c r="O142" i="29" s="1"/>
  <c r="N143" i="29"/>
  <c r="N142" i="29" s="1"/>
  <c r="M143" i="29"/>
  <c r="M142" i="29" s="1"/>
  <c r="K143" i="29"/>
  <c r="K142" i="29" s="1"/>
  <c r="J143" i="29"/>
  <c r="J142" i="29" s="1"/>
  <c r="I143" i="29"/>
  <c r="H143" i="29"/>
  <c r="H142" i="29" s="1"/>
  <c r="G143" i="29"/>
  <c r="G142" i="29" s="1"/>
  <c r="U141" i="29"/>
  <c r="U140" i="29" s="1"/>
  <c r="S141" i="29"/>
  <c r="S140" i="29" s="1"/>
  <c r="P141" i="29"/>
  <c r="P140" i="29" s="1"/>
  <c r="L141" i="29"/>
  <c r="T140" i="29"/>
  <c r="R140" i="29"/>
  <c r="Q140" i="29"/>
  <c r="O140" i="29"/>
  <c r="N140" i="29"/>
  <c r="M140" i="29"/>
  <c r="K140" i="29"/>
  <c r="J140" i="29"/>
  <c r="I140" i="29"/>
  <c r="H140" i="29"/>
  <c r="G140" i="29"/>
  <c r="U139" i="29"/>
  <c r="U138" i="29" s="1"/>
  <c r="S139" i="29"/>
  <c r="S138" i="29" s="1"/>
  <c r="P139" i="29"/>
  <c r="P138" i="29" s="1"/>
  <c r="L139" i="29"/>
  <c r="T138" i="29"/>
  <c r="R138" i="29"/>
  <c r="Q138" i="29"/>
  <c r="O138" i="29"/>
  <c r="N138" i="29"/>
  <c r="M138" i="29"/>
  <c r="K138" i="29"/>
  <c r="J138" i="29"/>
  <c r="I138" i="29"/>
  <c r="H138" i="29"/>
  <c r="G138" i="29"/>
  <c r="U136" i="29"/>
  <c r="U135" i="29" s="1"/>
  <c r="U134" i="29" s="1"/>
  <c r="S136" i="29"/>
  <c r="S135" i="29" s="1"/>
  <c r="S134" i="29" s="1"/>
  <c r="P136" i="29"/>
  <c r="P135" i="29" s="1"/>
  <c r="P134" i="29" s="1"/>
  <c r="L136" i="29"/>
  <c r="T135" i="29"/>
  <c r="T134" i="29" s="1"/>
  <c r="R135" i="29"/>
  <c r="R134" i="29" s="1"/>
  <c r="Q135" i="29"/>
  <c r="Q134" i="29" s="1"/>
  <c r="O135" i="29"/>
  <c r="O134" i="29" s="1"/>
  <c r="N135" i="29"/>
  <c r="N134" i="29" s="1"/>
  <c r="M135" i="29"/>
  <c r="M134" i="29" s="1"/>
  <c r="K135" i="29"/>
  <c r="K134" i="29" s="1"/>
  <c r="J135" i="29"/>
  <c r="J134" i="29" s="1"/>
  <c r="I135" i="29"/>
  <c r="I134" i="29" s="1"/>
  <c r="H135" i="29"/>
  <c r="H134" i="29" s="1"/>
  <c r="G135" i="29"/>
  <c r="G134" i="29" s="1"/>
  <c r="U133" i="29"/>
  <c r="U132" i="29" s="1"/>
  <c r="S133" i="29"/>
  <c r="S132" i="29" s="1"/>
  <c r="P133" i="29"/>
  <c r="P132" i="29" s="1"/>
  <c r="L133" i="29"/>
  <c r="T132" i="29"/>
  <c r="R132" i="29"/>
  <c r="Q132" i="29"/>
  <c r="O132" i="29"/>
  <c r="N132" i="29"/>
  <c r="M132" i="29"/>
  <c r="K132" i="29"/>
  <c r="J132" i="29"/>
  <c r="I132" i="29"/>
  <c r="H132" i="29"/>
  <c r="G132" i="29"/>
  <c r="U131" i="29"/>
  <c r="U130" i="29" s="1"/>
  <c r="S131" i="29"/>
  <c r="S130" i="29" s="1"/>
  <c r="P131" i="29"/>
  <c r="P130" i="29" s="1"/>
  <c r="L131" i="29"/>
  <c r="T130" i="29"/>
  <c r="R130" i="29"/>
  <c r="Q130" i="29"/>
  <c r="O130" i="29"/>
  <c r="N130" i="29"/>
  <c r="M130" i="29"/>
  <c r="K130" i="29"/>
  <c r="J130" i="29"/>
  <c r="I130" i="29"/>
  <c r="H130" i="29"/>
  <c r="G130" i="29"/>
  <c r="U128" i="29"/>
  <c r="U127" i="29" s="1"/>
  <c r="U126" i="29" s="1"/>
  <c r="S128" i="29"/>
  <c r="S127" i="29" s="1"/>
  <c r="S126" i="29" s="1"/>
  <c r="P128" i="29"/>
  <c r="P127" i="29" s="1"/>
  <c r="P126" i="29" s="1"/>
  <c r="L128" i="29"/>
  <c r="T127" i="29"/>
  <c r="T126" i="29" s="1"/>
  <c r="R127" i="29"/>
  <c r="R126" i="29" s="1"/>
  <c r="Q127" i="29"/>
  <c r="Q126" i="29" s="1"/>
  <c r="O127" i="29"/>
  <c r="O126" i="29" s="1"/>
  <c r="N127" i="29"/>
  <c r="N126" i="29" s="1"/>
  <c r="M127" i="29"/>
  <c r="M126" i="29" s="1"/>
  <c r="K127" i="29"/>
  <c r="K126" i="29" s="1"/>
  <c r="J127" i="29"/>
  <c r="J126" i="29" s="1"/>
  <c r="I127" i="29"/>
  <c r="H127" i="29"/>
  <c r="H126" i="29" s="1"/>
  <c r="G127" i="29"/>
  <c r="G126" i="29" s="1"/>
  <c r="U125" i="29"/>
  <c r="U124" i="29" s="1"/>
  <c r="S125" i="29"/>
  <c r="S124" i="29" s="1"/>
  <c r="P125" i="29"/>
  <c r="P124" i="29" s="1"/>
  <c r="L125" i="29"/>
  <c r="T124" i="29"/>
  <c r="R124" i="29"/>
  <c r="Q124" i="29"/>
  <c r="O124" i="29"/>
  <c r="N124" i="29"/>
  <c r="M124" i="29"/>
  <c r="K124" i="29"/>
  <c r="J124" i="29"/>
  <c r="I124" i="29"/>
  <c r="H124" i="29"/>
  <c r="G124" i="29"/>
  <c r="U123" i="29"/>
  <c r="U122" i="29" s="1"/>
  <c r="P123" i="29"/>
  <c r="P122" i="29" s="1"/>
  <c r="L123" i="29"/>
  <c r="T122" i="29"/>
  <c r="S122" i="29"/>
  <c r="R122" i="29"/>
  <c r="Q122" i="29"/>
  <c r="O122" i="29"/>
  <c r="N122" i="29"/>
  <c r="M122" i="29"/>
  <c r="K122" i="29"/>
  <c r="J122" i="29"/>
  <c r="I122" i="29"/>
  <c r="H122" i="29"/>
  <c r="G122" i="29"/>
  <c r="U120" i="29"/>
  <c r="U119" i="29" s="1"/>
  <c r="U118" i="29" s="1"/>
  <c r="S120" i="29"/>
  <c r="S119" i="29" s="1"/>
  <c r="S118" i="29" s="1"/>
  <c r="P120" i="29"/>
  <c r="P119" i="29" s="1"/>
  <c r="P118" i="29" s="1"/>
  <c r="L120" i="29"/>
  <c r="T119" i="29"/>
  <c r="T118" i="29" s="1"/>
  <c r="R119" i="29"/>
  <c r="R118" i="29" s="1"/>
  <c r="Q119" i="29"/>
  <c r="Q118" i="29" s="1"/>
  <c r="O119" i="29"/>
  <c r="O118" i="29" s="1"/>
  <c r="N119" i="29"/>
  <c r="N118" i="29" s="1"/>
  <c r="M119" i="29"/>
  <c r="M118" i="29" s="1"/>
  <c r="K119" i="29"/>
  <c r="K118" i="29" s="1"/>
  <c r="J119" i="29"/>
  <c r="J118" i="29" s="1"/>
  <c r="I119" i="29"/>
  <c r="H119" i="29"/>
  <c r="H118" i="29" s="1"/>
  <c r="G119" i="29"/>
  <c r="G118" i="29" s="1"/>
  <c r="U117" i="29"/>
  <c r="U116" i="29" s="1"/>
  <c r="U115" i="29" s="1"/>
  <c r="S117" i="29"/>
  <c r="S116" i="29" s="1"/>
  <c r="S115" i="29" s="1"/>
  <c r="P117" i="29"/>
  <c r="P116" i="29" s="1"/>
  <c r="P115" i="29" s="1"/>
  <c r="L117" i="29"/>
  <c r="T116" i="29"/>
  <c r="T115" i="29" s="1"/>
  <c r="R116" i="29"/>
  <c r="R115" i="29" s="1"/>
  <c r="Q116" i="29"/>
  <c r="Q115" i="29" s="1"/>
  <c r="O116" i="29"/>
  <c r="O115" i="29" s="1"/>
  <c r="N116" i="29"/>
  <c r="N115" i="29" s="1"/>
  <c r="M116" i="29"/>
  <c r="M115" i="29" s="1"/>
  <c r="K116" i="29"/>
  <c r="K115" i="29" s="1"/>
  <c r="J116" i="29"/>
  <c r="J115" i="29" s="1"/>
  <c r="I116" i="29"/>
  <c r="H116" i="29"/>
  <c r="H115" i="29" s="1"/>
  <c r="G116" i="29"/>
  <c r="G115" i="29" s="1"/>
  <c r="U114" i="29"/>
  <c r="U113" i="29" s="1"/>
  <c r="U112" i="29" s="1"/>
  <c r="S114" i="29"/>
  <c r="S113" i="29" s="1"/>
  <c r="S112" i="29" s="1"/>
  <c r="P114" i="29"/>
  <c r="P113" i="29" s="1"/>
  <c r="P112" i="29" s="1"/>
  <c r="L114" i="29"/>
  <c r="T113" i="29"/>
  <c r="T112" i="29" s="1"/>
  <c r="R113" i="29"/>
  <c r="R112" i="29" s="1"/>
  <c r="Q113" i="29"/>
  <c r="Q112" i="29" s="1"/>
  <c r="O113" i="29"/>
  <c r="O112" i="29" s="1"/>
  <c r="N113" i="29"/>
  <c r="N112" i="29" s="1"/>
  <c r="M113" i="29"/>
  <c r="M112" i="29" s="1"/>
  <c r="K113" i="29"/>
  <c r="K112" i="29" s="1"/>
  <c r="J113" i="29"/>
  <c r="J112" i="29" s="1"/>
  <c r="I113" i="29"/>
  <c r="H113" i="29"/>
  <c r="H112" i="29" s="1"/>
  <c r="G113" i="29"/>
  <c r="G112" i="29" s="1"/>
  <c r="U109" i="29"/>
  <c r="U108" i="29" s="1"/>
  <c r="S109" i="29"/>
  <c r="S108" i="29" s="1"/>
  <c r="P109" i="29"/>
  <c r="P108" i="29" s="1"/>
  <c r="L109" i="29"/>
  <c r="T108" i="29"/>
  <c r="R108" i="29"/>
  <c r="Q108" i="29"/>
  <c r="O108" i="29"/>
  <c r="N108" i="29"/>
  <c r="M108" i="29"/>
  <c r="K108" i="29"/>
  <c r="J108" i="29"/>
  <c r="I108" i="29"/>
  <c r="H108" i="29"/>
  <c r="H105" i="29" s="1"/>
  <c r="G108" i="29"/>
  <c r="G105" i="29" s="1"/>
  <c r="U107" i="29"/>
  <c r="U106" i="29" s="1"/>
  <c r="S107" i="29"/>
  <c r="S106" i="29" s="1"/>
  <c r="P107" i="29"/>
  <c r="P106" i="29" s="1"/>
  <c r="L107" i="29"/>
  <c r="T106" i="29"/>
  <c r="R106" i="29"/>
  <c r="Q106" i="29"/>
  <c r="O106" i="29"/>
  <c r="N106" i="29"/>
  <c r="M106" i="29"/>
  <c r="K106" i="29"/>
  <c r="J106" i="29"/>
  <c r="I106" i="29"/>
  <c r="L106" i="29" s="1"/>
  <c r="U104" i="29"/>
  <c r="U103" i="29" s="1"/>
  <c r="S104" i="29"/>
  <c r="S103" i="29" s="1"/>
  <c r="P104" i="29"/>
  <c r="P103" i="29" s="1"/>
  <c r="L104" i="29"/>
  <c r="T103" i="29"/>
  <c r="R103" i="29"/>
  <c r="Q103" i="29"/>
  <c r="O103" i="29"/>
  <c r="N103" i="29"/>
  <c r="M103" i="29"/>
  <c r="K103" i="29"/>
  <c r="J103" i="29"/>
  <c r="I103" i="29"/>
  <c r="H103" i="29"/>
  <c r="G103" i="29"/>
  <c r="U102" i="29"/>
  <c r="U101" i="29" s="1"/>
  <c r="S102" i="29"/>
  <c r="S101" i="29" s="1"/>
  <c r="P102" i="29"/>
  <c r="P101" i="29" s="1"/>
  <c r="L102" i="29"/>
  <c r="T101" i="29"/>
  <c r="R101" i="29"/>
  <c r="Q101" i="29"/>
  <c r="O101" i="29"/>
  <c r="N101" i="29"/>
  <c r="M101" i="29"/>
  <c r="K101" i="29"/>
  <c r="J101" i="29"/>
  <c r="I101" i="29"/>
  <c r="H101" i="29"/>
  <c r="G101" i="29"/>
  <c r="U100" i="29"/>
  <c r="U99" i="29" s="1"/>
  <c r="S100" i="29"/>
  <c r="S99" i="29" s="1"/>
  <c r="P100" i="29"/>
  <c r="P99" i="29" s="1"/>
  <c r="L100" i="29"/>
  <c r="T99" i="29"/>
  <c r="R99" i="29"/>
  <c r="Q99" i="29"/>
  <c r="O99" i="29"/>
  <c r="N99" i="29"/>
  <c r="M99" i="29"/>
  <c r="K99" i="29"/>
  <c r="J99" i="29"/>
  <c r="I99" i="29"/>
  <c r="H99" i="29"/>
  <c r="G99" i="29"/>
  <c r="U98" i="29"/>
  <c r="S98" i="29"/>
  <c r="P98" i="29"/>
  <c r="L98" i="29"/>
  <c r="U97" i="29"/>
  <c r="S97" i="29"/>
  <c r="P97" i="29"/>
  <c r="L97" i="29"/>
  <c r="T96" i="29"/>
  <c r="R96" i="29"/>
  <c r="Q96" i="29"/>
  <c r="O96" i="29"/>
  <c r="N96" i="29"/>
  <c r="M96" i="29"/>
  <c r="K96" i="29"/>
  <c r="J96" i="29"/>
  <c r="I96" i="29"/>
  <c r="H96" i="29"/>
  <c r="G96" i="29"/>
  <c r="U94" i="29"/>
  <c r="U93" i="29" s="1"/>
  <c r="S94" i="29"/>
  <c r="S93" i="29" s="1"/>
  <c r="P94" i="29"/>
  <c r="P93" i="29" s="1"/>
  <c r="L94" i="29"/>
  <c r="T93" i="29"/>
  <c r="R93" i="29"/>
  <c r="Q93" i="29"/>
  <c r="O93" i="29"/>
  <c r="N93" i="29"/>
  <c r="M93" i="29"/>
  <c r="K93" i="29"/>
  <c r="J93" i="29"/>
  <c r="I93" i="29"/>
  <c r="H93" i="29"/>
  <c r="G93" i="29"/>
  <c r="U92" i="29"/>
  <c r="U91" i="29" s="1"/>
  <c r="S92" i="29"/>
  <c r="S91" i="29" s="1"/>
  <c r="P92" i="29"/>
  <c r="P91" i="29" s="1"/>
  <c r="L92" i="29"/>
  <c r="T91" i="29"/>
  <c r="R91" i="29"/>
  <c r="Q91" i="29"/>
  <c r="O91" i="29"/>
  <c r="N91" i="29"/>
  <c r="M91" i="29"/>
  <c r="K91" i="29"/>
  <c r="J91" i="29"/>
  <c r="I91" i="29"/>
  <c r="H91" i="29"/>
  <c r="G91" i="29"/>
  <c r="U89" i="29"/>
  <c r="U88" i="29" s="1"/>
  <c r="S89" i="29"/>
  <c r="S88" i="29" s="1"/>
  <c r="P89" i="29"/>
  <c r="P88" i="29" s="1"/>
  <c r="L89" i="29"/>
  <c r="T88" i="29"/>
  <c r="R88" i="29"/>
  <c r="Q88" i="29"/>
  <c r="O88" i="29"/>
  <c r="N88" i="29"/>
  <c r="M88" i="29"/>
  <c r="K88" i="29"/>
  <c r="J88" i="29"/>
  <c r="I88" i="29"/>
  <c r="H88" i="29"/>
  <c r="G88" i="29"/>
  <c r="U87" i="29"/>
  <c r="S87" i="29"/>
  <c r="P87" i="29"/>
  <c r="L87" i="29"/>
  <c r="U86" i="29"/>
  <c r="S86" i="29"/>
  <c r="P86" i="29"/>
  <c r="L86" i="29"/>
  <c r="U85" i="29"/>
  <c r="S85" i="29"/>
  <c r="P85" i="29"/>
  <c r="L85" i="29"/>
  <c r="T84" i="29"/>
  <c r="R84" i="29"/>
  <c r="Q84" i="29"/>
  <c r="O84" i="29"/>
  <c r="N84" i="29"/>
  <c r="M84" i="29"/>
  <c r="K84" i="29"/>
  <c r="J84" i="29"/>
  <c r="I84" i="29"/>
  <c r="H84" i="29"/>
  <c r="G84" i="29"/>
  <c r="U83" i="29"/>
  <c r="S83" i="29"/>
  <c r="P83" i="29"/>
  <c r="L83" i="29"/>
  <c r="U82" i="29"/>
  <c r="S82" i="29"/>
  <c r="P82" i="29"/>
  <c r="L82" i="29"/>
  <c r="T81" i="29"/>
  <c r="R81" i="29"/>
  <c r="Q81" i="29"/>
  <c r="O81" i="29"/>
  <c r="N81" i="29"/>
  <c r="M81" i="29"/>
  <c r="K81" i="29"/>
  <c r="J81" i="29"/>
  <c r="I81" i="29"/>
  <c r="H81" i="29"/>
  <c r="G81" i="29"/>
  <c r="U80" i="29"/>
  <c r="S80" i="29"/>
  <c r="P80" i="29"/>
  <c r="L80" i="29"/>
  <c r="U79" i="29"/>
  <c r="S79" i="29"/>
  <c r="P79" i="29"/>
  <c r="L79" i="29"/>
  <c r="U78" i="29"/>
  <c r="S78" i="29"/>
  <c r="P78" i="29"/>
  <c r="L78" i="29"/>
  <c r="U77" i="29"/>
  <c r="S77" i="29"/>
  <c r="P77" i="29"/>
  <c r="L77" i="29"/>
  <c r="T76" i="29"/>
  <c r="R76" i="29"/>
  <c r="Q76" i="29"/>
  <c r="O76" i="29"/>
  <c r="N76" i="29"/>
  <c r="M76" i="29"/>
  <c r="K76" i="29"/>
  <c r="J76" i="29"/>
  <c r="I76" i="29"/>
  <c r="H76" i="29"/>
  <c r="G76" i="29"/>
  <c r="U75" i="29"/>
  <c r="U74" i="29" s="1"/>
  <c r="S75" i="29"/>
  <c r="S74" i="29" s="1"/>
  <c r="P75" i="29"/>
  <c r="P74" i="29" s="1"/>
  <c r="L75" i="29"/>
  <c r="T74" i="29"/>
  <c r="R74" i="29"/>
  <c r="Q74" i="29"/>
  <c r="O74" i="29"/>
  <c r="N74" i="29"/>
  <c r="M74" i="29"/>
  <c r="K74" i="29"/>
  <c r="J74" i="29"/>
  <c r="I74" i="29"/>
  <c r="H74" i="29"/>
  <c r="G74" i="29"/>
  <c r="U72" i="29"/>
  <c r="U71" i="29" s="1"/>
  <c r="S72" i="29"/>
  <c r="S71" i="29" s="1"/>
  <c r="P72" i="29"/>
  <c r="P71" i="29" s="1"/>
  <c r="L72" i="29"/>
  <c r="T71" i="29"/>
  <c r="R71" i="29"/>
  <c r="Q71" i="29"/>
  <c r="O71" i="29"/>
  <c r="N71" i="29"/>
  <c r="M71" i="29"/>
  <c r="K71" i="29"/>
  <c r="J71" i="29"/>
  <c r="I71" i="29"/>
  <c r="H71" i="29"/>
  <c r="G71" i="29"/>
  <c r="U70" i="29"/>
  <c r="S70" i="29"/>
  <c r="P70" i="29"/>
  <c r="L70" i="29"/>
  <c r="U69" i="29"/>
  <c r="S69" i="29"/>
  <c r="P69" i="29"/>
  <c r="L69" i="29"/>
  <c r="U68" i="29"/>
  <c r="S68" i="29"/>
  <c r="P68" i="29"/>
  <c r="L68" i="29"/>
  <c r="T67" i="29"/>
  <c r="R67" i="29"/>
  <c r="Q67" i="29"/>
  <c r="O67" i="29"/>
  <c r="N67" i="29"/>
  <c r="M67" i="29"/>
  <c r="K67" i="29"/>
  <c r="J67" i="29"/>
  <c r="I67" i="29"/>
  <c r="H67" i="29"/>
  <c r="G67" i="29"/>
  <c r="U66" i="29"/>
  <c r="U65" i="29" s="1"/>
  <c r="S66" i="29"/>
  <c r="S65" i="29" s="1"/>
  <c r="P66" i="29"/>
  <c r="P65" i="29" s="1"/>
  <c r="L66" i="29"/>
  <c r="T65" i="29"/>
  <c r="R65" i="29"/>
  <c r="Q65" i="29"/>
  <c r="O65" i="29"/>
  <c r="N65" i="29"/>
  <c r="M65" i="29"/>
  <c r="K65" i="29"/>
  <c r="J65" i="29"/>
  <c r="I65" i="29"/>
  <c r="H65" i="29"/>
  <c r="G65" i="29"/>
  <c r="L63" i="29"/>
  <c r="U62" i="29"/>
  <c r="T62" i="29"/>
  <c r="S62" i="29"/>
  <c r="R62" i="29"/>
  <c r="Q62" i="29"/>
  <c r="P62" i="29"/>
  <c r="O62" i="29"/>
  <c r="K62" i="29"/>
  <c r="J62" i="29"/>
  <c r="I62" i="29"/>
  <c r="L62" i="29" s="1"/>
  <c r="U61" i="29"/>
  <c r="S61" i="29"/>
  <c r="P61" i="29"/>
  <c r="L61" i="29"/>
  <c r="U60" i="29"/>
  <c r="S60" i="29"/>
  <c r="P60" i="29"/>
  <c r="L60" i="29"/>
  <c r="U59" i="29"/>
  <c r="S59" i="29"/>
  <c r="P59" i="29"/>
  <c r="L59" i="29"/>
  <c r="U58" i="29"/>
  <c r="S58" i="29"/>
  <c r="P58" i="29"/>
  <c r="L58" i="29"/>
  <c r="T57" i="29"/>
  <c r="R57" i="29"/>
  <c r="Q57" i="29"/>
  <c r="O57" i="29"/>
  <c r="N57" i="29"/>
  <c r="M57" i="29"/>
  <c r="K57" i="29"/>
  <c r="J57" i="29"/>
  <c r="I57" i="29"/>
  <c r="H57" i="29"/>
  <c r="G57" i="29"/>
  <c r="U56" i="29"/>
  <c r="U55" i="29" s="1"/>
  <c r="S56" i="29"/>
  <c r="S55" i="29" s="1"/>
  <c r="P56" i="29"/>
  <c r="P55" i="29" s="1"/>
  <c r="L56" i="29"/>
  <c r="T55" i="29"/>
  <c r="R55" i="29"/>
  <c r="Q55" i="29"/>
  <c r="O55" i="29"/>
  <c r="N55" i="29"/>
  <c r="M55" i="29"/>
  <c r="K55" i="29"/>
  <c r="J55" i="29"/>
  <c r="I55" i="29"/>
  <c r="H55" i="29"/>
  <c r="G55" i="29"/>
  <c r="U54" i="29"/>
  <c r="U53" i="29" s="1"/>
  <c r="S54" i="29"/>
  <c r="S53" i="29" s="1"/>
  <c r="P54" i="29"/>
  <c r="P53" i="29" s="1"/>
  <c r="L54" i="29"/>
  <c r="T53" i="29"/>
  <c r="R53" i="29"/>
  <c r="Q53" i="29"/>
  <c r="O53" i="29"/>
  <c r="N53" i="29"/>
  <c r="M53" i="29"/>
  <c r="K53" i="29"/>
  <c r="J53" i="29"/>
  <c r="I53" i="29"/>
  <c r="H53" i="29"/>
  <c r="G53" i="29"/>
  <c r="U52" i="29"/>
  <c r="U51" i="29" s="1"/>
  <c r="S52" i="29"/>
  <c r="S51" i="29" s="1"/>
  <c r="P52" i="29"/>
  <c r="P51" i="29" s="1"/>
  <c r="L52" i="29"/>
  <c r="T51" i="29"/>
  <c r="R51" i="29"/>
  <c r="Q51" i="29"/>
  <c r="O51" i="29"/>
  <c r="N51" i="29"/>
  <c r="M51" i="29"/>
  <c r="K51" i="29"/>
  <c r="J51" i="29"/>
  <c r="I51" i="29"/>
  <c r="H51" i="29"/>
  <c r="G51" i="29"/>
  <c r="U50" i="29"/>
  <c r="S50" i="29"/>
  <c r="P50" i="29"/>
  <c r="L50" i="29"/>
  <c r="U49" i="29"/>
  <c r="S49" i="29"/>
  <c r="P49" i="29"/>
  <c r="L49" i="29"/>
  <c r="U48" i="29"/>
  <c r="S48" i="29"/>
  <c r="P48" i="29"/>
  <c r="L48" i="29"/>
  <c r="T47" i="29"/>
  <c r="R47" i="29"/>
  <c r="Q47" i="29"/>
  <c r="O47" i="29"/>
  <c r="N47" i="29"/>
  <c r="M47" i="29"/>
  <c r="K47" i="29"/>
  <c r="J47" i="29"/>
  <c r="I47" i="29"/>
  <c r="H47" i="29"/>
  <c r="G47" i="29"/>
  <c r="U46" i="29"/>
  <c r="S46" i="29"/>
  <c r="P46" i="29"/>
  <c r="L46" i="29"/>
  <c r="U45" i="29"/>
  <c r="S45" i="29"/>
  <c r="P45" i="29"/>
  <c r="L45" i="29"/>
  <c r="U44" i="29"/>
  <c r="S44" i="29"/>
  <c r="P44" i="29"/>
  <c r="L44" i="29"/>
  <c r="U43" i="29"/>
  <c r="S43" i="29"/>
  <c r="P43" i="29"/>
  <c r="L43" i="29"/>
  <c r="U42" i="29"/>
  <c r="S42" i="29"/>
  <c r="P42" i="29"/>
  <c r="L42" i="29"/>
  <c r="U41" i="29"/>
  <c r="S41" i="29"/>
  <c r="P41" i="29"/>
  <c r="L41" i="29"/>
  <c r="T40" i="29"/>
  <c r="R40" i="29"/>
  <c r="Q40" i="29"/>
  <c r="O40" i="29"/>
  <c r="N40" i="29"/>
  <c r="M40" i="29"/>
  <c r="K40" i="29"/>
  <c r="J40" i="29"/>
  <c r="I40" i="29"/>
  <c r="H40" i="29"/>
  <c r="G40" i="29"/>
  <c r="U39" i="29"/>
  <c r="U38" i="29" s="1"/>
  <c r="S39" i="29"/>
  <c r="S38" i="29" s="1"/>
  <c r="P39" i="29"/>
  <c r="P38" i="29" s="1"/>
  <c r="L39" i="29"/>
  <c r="T38" i="29"/>
  <c r="R38" i="29"/>
  <c r="Q38" i="29"/>
  <c r="O38" i="29"/>
  <c r="N38" i="29"/>
  <c r="M38" i="29"/>
  <c r="K38" i="29"/>
  <c r="J38" i="29"/>
  <c r="I38" i="29"/>
  <c r="H38" i="29"/>
  <c r="G38" i="29"/>
  <c r="U37" i="29"/>
  <c r="S37" i="29"/>
  <c r="P37" i="29"/>
  <c r="L37" i="29"/>
  <c r="U36" i="29"/>
  <c r="S36" i="29"/>
  <c r="P36" i="29"/>
  <c r="L36" i="29"/>
  <c r="U35" i="29"/>
  <c r="S35" i="29"/>
  <c r="P35" i="29"/>
  <c r="L35" i="29"/>
  <c r="U34" i="29"/>
  <c r="S34" i="29"/>
  <c r="P34" i="29"/>
  <c r="L34" i="29"/>
  <c r="U33" i="29"/>
  <c r="S33" i="29"/>
  <c r="P33" i="29"/>
  <c r="L33" i="29"/>
  <c r="U32" i="29"/>
  <c r="S32" i="29"/>
  <c r="P32" i="29"/>
  <c r="L32" i="29"/>
  <c r="U31" i="29"/>
  <c r="S31" i="29"/>
  <c r="P31" i="29"/>
  <c r="L31" i="29"/>
  <c r="U30" i="29"/>
  <c r="S30" i="29"/>
  <c r="P30" i="29"/>
  <c r="L30" i="29"/>
  <c r="U29" i="29"/>
  <c r="S29" i="29"/>
  <c r="P29" i="29"/>
  <c r="L29" i="29"/>
  <c r="T28" i="29"/>
  <c r="R28" i="29"/>
  <c r="Q28" i="29"/>
  <c r="O28" i="29"/>
  <c r="N28" i="29"/>
  <c r="M28" i="29"/>
  <c r="K28" i="29"/>
  <c r="J28" i="29"/>
  <c r="I28" i="29"/>
  <c r="H28" i="29"/>
  <c r="G28" i="29"/>
  <c r="U27" i="29"/>
  <c r="S27" i="29"/>
  <c r="P27" i="29"/>
  <c r="L27" i="29"/>
  <c r="U26" i="29"/>
  <c r="S26" i="29"/>
  <c r="P26" i="29"/>
  <c r="L26" i="29"/>
  <c r="U25" i="29"/>
  <c r="S25" i="29"/>
  <c r="P25" i="29"/>
  <c r="L25" i="29"/>
  <c r="U24" i="29"/>
  <c r="S24" i="29"/>
  <c r="P24" i="29"/>
  <c r="L24" i="29"/>
  <c r="U23" i="29"/>
  <c r="S23" i="29"/>
  <c r="P23" i="29"/>
  <c r="L23" i="29"/>
  <c r="U22" i="29"/>
  <c r="S22" i="29"/>
  <c r="P22" i="29"/>
  <c r="L22" i="29"/>
  <c r="T21" i="29"/>
  <c r="R21" i="29"/>
  <c r="Q21" i="29"/>
  <c r="O21" i="29"/>
  <c r="N21" i="29"/>
  <c r="M21" i="29"/>
  <c r="K21" i="29"/>
  <c r="J21" i="29"/>
  <c r="I21" i="29"/>
  <c r="H21" i="29"/>
  <c r="G21" i="29"/>
  <c r="U20" i="29"/>
  <c r="S20" i="29"/>
  <c r="P20" i="29"/>
  <c r="L20" i="29"/>
  <c r="U19" i="29"/>
  <c r="S19" i="29"/>
  <c r="P19" i="29"/>
  <c r="L19" i="29"/>
  <c r="U18" i="29"/>
  <c r="S18" i="29"/>
  <c r="P18" i="29"/>
  <c r="L18" i="29"/>
  <c r="U17" i="29"/>
  <c r="S17" i="29"/>
  <c r="P17" i="29"/>
  <c r="L17" i="29"/>
  <c r="T16" i="29"/>
  <c r="R16" i="29"/>
  <c r="Q16" i="29"/>
  <c r="O16" i="29"/>
  <c r="N16" i="29"/>
  <c r="M16" i="29"/>
  <c r="K16" i="29"/>
  <c r="J16" i="29"/>
  <c r="I16" i="29"/>
  <c r="H16" i="29"/>
  <c r="G16" i="29"/>
  <c r="U15" i="29"/>
  <c r="S15" i="29"/>
  <c r="P15" i="29"/>
  <c r="L15" i="29"/>
  <c r="U14" i="29"/>
  <c r="S14" i="29"/>
  <c r="P14" i="29"/>
  <c r="L14" i="29"/>
  <c r="U13" i="29"/>
  <c r="S13" i="29"/>
  <c r="P13" i="29"/>
  <c r="L13" i="29"/>
  <c r="T12" i="29"/>
  <c r="R12" i="29"/>
  <c r="Q12" i="29"/>
  <c r="O12" i="29"/>
  <c r="N12" i="29"/>
  <c r="M12" i="29"/>
  <c r="K12" i="29"/>
  <c r="J12" i="29"/>
  <c r="I12" i="29"/>
  <c r="H12" i="29"/>
  <c r="G12" i="29"/>
  <c r="U11" i="29"/>
  <c r="U10" i="29" s="1"/>
  <c r="S11" i="29"/>
  <c r="S10" i="29" s="1"/>
  <c r="P11" i="29"/>
  <c r="P10" i="29" s="1"/>
  <c r="L11" i="29"/>
  <c r="T10" i="29"/>
  <c r="R10" i="29"/>
  <c r="Q10" i="29"/>
  <c r="O10" i="29"/>
  <c r="N10" i="29"/>
  <c r="M10" i="29"/>
  <c r="K10" i="29"/>
  <c r="J10" i="29"/>
  <c r="I10" i="29"/>
  <c r="H10" i="29"/>
  <c r="G10" i="29"/>
  <c r="U9" i="29"/>
  <c r="S9" i="29"/>
  <c r="P9" i="29"/>
  <c r="L9" i="29"/>
  <c r="U8" i="29"/>
  <c r="S8" i="29"/>
  <c r="P8" i="29"/>
  <c r="L8" i="29"/>
  <c r="U7" i="29"/>
  <c r="S7" i="29"/>
  <c r="P7" i="29"/>
  <c r="L7" i="29"/>
  <c r="T6" i="29"/>
  <c r="R6" i="29"/>
  <c r="Q6" i="29"/>
  <c r="O6" i="29"/>
  <c r="N6" i="29"/>
  <c r="M6" i="29"/>
  <c r="K6" i="29"/>
  <c r="J6" i="29"/>
  <c r="I6" i="29"/>
  <c r="H6" i="29"/>
  <c r="G6" i="29"/>
  <c r="W10" i="29"/>
  <c r="W11" i="29" s="1"/>
  <c r="X10" i="29"/>
  <c r="X11" i="29" s="1"/>
  <c r="V10" i="29"/>
  <c r="V11" i="29" s="1"/>
  <c r="P944" i="29" l="1"/>
  <c r="P991" i="29"/>
  <c r="S263" i="29"/>
  <c r="P458" i="29"/>
  <c r="Q779" i="29"/>
  <c r="Q868" i="29"/>
  <c r="S944" i="29"/>
  <c r="S977" i="29"/>
  <c r="U1002" i="29"/>
  <c r="U1088" i="29"/>
  <c r="S1147" i="29"/>
  <c r="U1233" i="29"/>
  <c r="S271" i="29"/>
  <c r="P291" i="29"/>
  <c r="P387" i="29"/>
  <c r="S458" i="29"/>
  <c r="R779" i="29"/>
  <c r="S1110" i="29"/>
  <c r="P1118" i="29"/>
  <c r="U1147" i="29"/>
  <c r="P258" i="29"/>
  <c r="U271" i="29"/>
  <c r="P393" i="29"/>
  <c r="P901" i="29"/>
  <c r="P911" i="29"/>
  <c r="P953" i="29"/>
  <c r="P1037" i="29"/>
  <c r="S1118" i="29"/>
  <c r="P1218" i="29"/>
  <c r="S1238" i="29"/>
  <c r="S911" i="29"/>
  <c r="U950" i="29"/>
  <c r="S953" i="29"/>
  <c r="S1037" i="29"/>
  <c r="U1130" i="29"/>
  <c r="U1129" i="29" s="1"/>
  <c r="S1218" i="29"/>
  <c r="S1245" i="29"/>
  <c r="P1245" i="29"/>
  <c r="U918" i="29"/>
  <c r="S1187" i="29"/>
  <c r="S1186" i="29" s="1"/>
  <c r="P178" i="29"/>
  <c r="P175" i="29" s="1"/>
  <c r="P1110" i="29"/>
  <c r="U461" i="29"/>
  <c r="U455" i="29" s="1"/>
  <c r="P426" i="29"/>
  <c r="S279" i="29"/>
  <c r="P271" i="29"/>
  <c r="P266" i="29" s="1"/>
  <c r="S510" i="29"/>
  <c r="U510" i="29"/>
  <c r="U1080" i="29"/>
  <c r="S291" i="29"/>
  <c r="S290" i="29" s="1"/>
  <c r="P1187" i="29"/>
  <c r="P1186" i="29" s="1"/>
  <c r="S1124" i="29"/>
  <c r="S1117" i="29" s="1"/>
  <c r="U283" i="29"/>
  <c r="P1177" i="29"/>
  <c r="S1002" i="29"/>
  <c r="S1001" i="29" s="1"/>
  <c r="P279" i="29"/>
  <c r="U318" i="29"/>
  <c r="S426" i="29"/>
  <c r="U888" i="29"/>
  <c r="S372" i="29"/>
  <c r="U958" i="29"/>
  <c r="S983" i="29"/>
  <c r="P254" i="29"/>
  <c r="P251" i="29" s="1"/>
  <c r="P376" i="29"/>
  <c r="U1118" i="29"/>
  <c r="P1214" i="29"/>
  <c r="U447" i="29"/>
  <c r="U446" i="29" s="1"/>
  <c r="P404" i="29"/>
  <c r="S434" i="29"/>
  <c r="S433" i="29" s="1"/>
  <c r="U291" i="29"/>
  <c r="U290" i="29" s="1"/>
  <c r="U1151" i="29"/>
  <c r="U324" i="29"/>
  <c r="U421" i="29"/>
  <c r="P172" i="29"/>
  <c r="P171" i="29" s="1"/>
  <c r="P1015" i="29"/>
  <c r="U258" i="29"/>
  <c r="U1218" i="29"/>
  <c r="S1018" i="29"/>
  <c r="U387" i="29"/>
  <c r="S393" i="29"/>
  <c r="U21" i="29"/>
  <c r="U1083" i="29"/>
  <c r="U1104" i="29"/>
  <c r="U1255" i="29"/>
  <c r="U1254" i="29" s="1"/>
  <c r="P1092" i="29"/>
  <c r="S283" i="29"/>
  <c r="S401" i="29"/>
  <c r="P461" i="29"/>
  <c r="P455" i="29" s="1"/>
  <c r="U12" i="29"/>
  <c r="S324" i="29"/>
  <c r="S461" i="29"/>
  <c r="S455" i="29" s="1"/>
  <c r="S515" i="29"/>
  <c r="P1157" i="29"/>
  <c r="U1124" i="29"/>
  <c r="S404" i="29"/>
  <c r="P1238" i="29"/>
  <c r="P1124" i="29"/>
  <c r="P1117" i="29" s="1"/>
  <c r="P977" i="29"/>
  <c r="Q558" i="29"/>
  <c r="G558" i="29"/>
  <c r="S237" i="29"/>
  <c r="S236" i="29" s="1"/>
  <c r="U1075" i="29"/>
  <c r="U181" i="29"/>
  <c r="H558" i="29"/>
  <c r="R558" i="29"/>
  <c r="I558" i="29"/>
  <c r="T181" i="29"/>
  <c r="O558" i="29"/>
  <c r="S81" i="29"/>
  <c r="P891" i="29"/>
  <c r="S918" i="29"/>
  <c r="P283" i="29"/>
  <c r="U47" i="29"/>
  <c r="P181" i="29"/>
  <c r="S181" i="29"/>
  <c r="U896" i="29"/>
  <c r="U16" i="29"/>
  <c r="S161" i="29"/>
  <c r="S160" i="29" s="1"/>
  <c r="U376" i="29"/>
  <c r="S387" i="29"/>
  <c r="P515" i="29"/>
  <c r="U263" i="29"/>
  <c r="U178" i="29"/>
  <c r="U175" i="29" s="1"/>
  <c r="U1018" i="29"/>
  <c r="S299" i="29"/>
  <c r="U411" i="29"/>
  <c r="P510" i="29"/>
  <c r="S891" i="29"/>
  <c r="S929" i="29"/>
  <c r="S928" i="29" s="1"/>
  <c r="U944" i="29"/>
  <c r="U1037" i="29"/>
  <c r="U1034" i="29" s="1"/>
  <c r="P1166" i="29"/>
  <c r="S1255" i="29"/>
  <c r="S1254" i="29" s="1"/>
  <c r="S178" i="29"/>
  <c r="S175" i="29" s="1"/>
  <c r="S258" i="29"/>
  <c r="S1166" i="29"/>
  <c r="S172" i="29"/>
  <c r="S171" i="29" s="1"/>
  <c r="S1104" i="29"/>
  <c r="U1238" i="29"/>
  <c r="S411" i="29"/>
  <c r="S304" i="29"/>
  <c r="U1157" i="29"/>
  <c r="U1177" i="29"/>
  <c r="S421" i="29"/>
  <c r="U426" i="29"/>
  <c r="P372" i="29"/>
  <c r="P1151" i="29"/>
  <c r="P958" i="29"/>
  <c r="U515" i="29"/>
  <c r="U1015" i="29"/>
  <c r="U81" i="29"/>
  <c r="P290" i="29"/>
  <c r="U237" i="29"/>
  <c r="U236" i="29" s="1"/>
  <c r="U404" i="29"/>
  <c r="P84" i="29"/>
  <c r="H1129" i="29"/>
  <c r="S1211" i="29"/>
  <c r="P1224" i="29"/>
  <c r="U929" i="29"/>
  <c r="U928" i="29" s="1"/>
  <c r="S1130" i="29"/>
  <c r="S1129" i="29" s="1"/>
  <c r="P1130" i="29"/>
  <c r="P1129" i="29" s="1"/>
  <c r="S1083" i="29"/>
  <c r="S991" i="29"/>
  <c r="P1147" i="29"/>
  <c r="S254" i="29"/>
  <c r="J774" i="29"/>
  <c r="O774" i="29"/>
  <c r="H774" i="29"/>
  <c r="O1129" i="29"/>
  <c r="U1245" i="29"/>
  <c r="N1129" i="29"/>
  <c r="T1129" i="29"/>
  <c r="G1129" i="29"/>
  <c r="Q1129" i="29"/>
  <c r="S1233" i="29"/>
  <c r="S84" i="29"/>
  <c r="P896" i="29"/>
  <c r="U1279" i="29"/>
  <c r="U1274" i="29" s="1"/>
  <c r="U1273" i="29" s="1"/>
  <c r="U84" i="29"/>
  <c r="J312" i="29"/>
  <c r="O312" i="29"/>
  <c r="M312" i="29"/>
  <c r="P1211" i="29"/>
  <c r="T312" i="29"/>
  <c r="H312" i="29"/>
  <c r="U983" i="29"/>
  <c r="P81" i="29"/>
  <c r="G499" i="29"/>
  <c r="K499" i="29"/>
  <c r="S1092" i="29"/>
  <c r="S318" i="29"/>
  <c r="U901" i="29"/>
  <c r="J928" i="29"/>
  <c r="O928" i="29"/>
  <c r="G928" i="29"/>
  <c r="U299" i="29"/>
  <c r="H928" i="29"/>
  <c r="M928" i="29"/>
  <c r="H499" i="29"/>
  <c r="J189" i="29"/>
  <c r="O189" i="29"/>
  <c r="N499" i="29"/>
  <c r="M499" i="29"/>
  <c r="J499" i="29"/>
  <c r="O499" i="29"/>
  <c r="G189" i="29"/>
  <c r="M189" i="29"/>
  <c r="K189" i="29"/>
  <c r="N189" i="29"/>
  <c r="P1284" i="29"/>
  <c r="J137" i="29"/>
  <c r="O137" i="29"/>
  <c r="U304" i="29"/>
  <c r="U372" i="29"/>
  <c r="S1015" i="29"/>
  <c r="S21" i="29"/>
  <c r="M137" i="29"/>
  <c r="K137" i="29"/>
  <c r="Q137" i="29"/>
  <c r="N137" i="29"/>
  <c r="U991" i="29"/>
  <c r="P411" i="29"/>
  <c r="P421" i="29"/>
  <c r="S12" i="29"/>
  <c r="S901" i="29"/>
  <c r="U1224" i="29"/>
  <c r="P1083" i="29"/>
  <c r="Q523" i="29"/>
  <c r="U279" i="29"/>
  <c r="P12" i="29"/>
  <c r="P40" i="29"/>
  <c r="S1157" i="29"/>
  <c r="P1075" i="29"/>
  <c r="L1184" i="29"/>
  <c r="U57" i="29"/>
  <c r="R1129" i="29"/>
  <c r="U254" i="29"/>
  <c r="G137" i="29"/>
  <c r="S28" i="29"/>
  <c r="U96" i="29"/>
  <c r="U95" i="29" s="1"/>
  <c r="P929" i="29"/>
  <c r="P928" i="29" s="1"/>
  <c r="P983" i="29"/>
  <c r="H90" i="29"/>
  <c r="M1129" i="29"/>
  <c r="P1088" i="29"/>
  <c r="T90" i="29"/>
  <c r="H744" i="29"/>
  <c r="K90" i="29"/>
  <c r="Q90" i="29"/>
  <c r="L983" i="29"/>
  <c r="L1005" i="29"/>
  <c r="L1011" i="29"/>
  <c r="L1198" i="29"/>
  <c r="L1275" i="29"/>
  <c r="L1284" i="29"/>
  <c r="U434" i="29"/>
  <c r="U433" i="29" s="1"/>
  <c r="S40" i="29"/>
  <c r="N90" i="29"/>
  <c r="M1186" i="29"/>
  <c r="O1254" i="29"/>
  <c r="P774" i="29"/>
  <c r="N604" i="29"/>
  <c r="I488" i="29"/>
  <c r="U488" i="29"/>
  <c r="M1261" i="29"/>
  <c r="L1277" i="29"/>
  <c r="L1287" i="29"/>
  <c r="P1104" i="29"/>
  <c r="S896" i="29"/>
  <c r="P28" i="29"/>
  <c r="P129" i="29"/>
  <c r="L404" i="29"/>
  <c r="L407" i="29"/>
  <c r="L416" i="29"/>
  <c r="L434" i="29"/>
  <c r="L461" i="29"/>
  <c r="P21" i="29"/>
  <c r="N105" i="29"/>
  <c r="I290" i="29"/>
  <c r="U523" i="29"/>
  <c r="J105" i="29"/>
  <c r="O105" i="29"/>
  <c r="U67" i="29"/>
  <c r="U64" i="29" s="1"/>
  <c r="S240" i="29"/>
  <c r="M105" i="29"/>
  <c r="S376" i="29"/>
  <c r="S958" i="29"/>
  <c r="I859" i="29"/>
  <c r="L859" i="29" s="1"/>
  <c r="I1069" i="29"/>
  <c r="L1069" i="29" s="1"/>
  <c r="S1284" i="29"/>
  <c r="I240" i="29"/>
  <c r="U1166" i="29"/>
  <c r="I545" i="29"/>
  <c r="L545" i="29" s="1"/>
  <c r="L207" i="29"/>
  <c r="N240" i="29"/>
  <c r="P935" i="29"/>
  <c r="P230" i="29"/>
  <c r="Q760" i="29"/>
  <c r="N779" i="29"/>
  <c r="M175" i="29"/>
  <c r="R175" i="29"/>
  <c r="I202" i="29"/>
  <c r="O240" i="29"/>
  <c r="N175" i="29"/>
  <c r="T175" i="29"/>
  <c r="K240" i="29"/>
  <c r="Q240" i="29"/>
  <c r="I480" i="29"/>
  <c r="L524" i="29"/>
  <c r="L526" i="29"/>
  <c r="U576" i="29"/>
  <c r="U573" i="29" s="1"/>
  <c r="N583" i="29"/>
  <c r="P717" i="29"/>
  <c r="L727" i="29"/>
  <c r="P753" i="29"/>
  <c r="R774" i="29"/>
  <c r="L790" i="29"/>
  <c r="L792" i="29"/>
  <c r="L810" i="29"/>
  <c r="K809" i="29"/>
  <c r="S816" i="29"/>
  <c r="L819" i="29"/>
  <c r="L821" i="29"/>
  <c r="U823" i="29"/>
  <c r="G840" i="29"/>
  <c r="H175" i="29"/>
  <c r="J240" i="29"/>
  <c r="S16" i="29"/>
  <c r="U28" i="29"/>
  <c r="S67" i="29"/>
  <c r="S64" i="29" s="1"/>
  <c r="L84" i="29"/>
  <c r="L99" i="29"/>
  <c r="I779" i="29"/>
  <c r="L779" i="29" s="1"/>
  <c r="L234" i="29"/>
  <c r="J175" i="29"/>
  <c r="O175" i="29"/>
  <c r="H240" i="29"/>
  <c r="M240" i="29"/>
  <c r="R240" i="29"/>
  <c r="K290" i="29"/>
  <c r="Q290" i="29"/>
  <c r="L494" i="29"/>
  <c r="N518" i="29"/>
  <c r="H528" i="29"/>
  <c r="P671" i="29"/>
  <c r="R696" i="29"/>
  <c r="L720" i="29"/>
  <c r="L738" i="29"/>
  <c r="O744" i="29"/>
  <c r="L761" i="29"/>
  <c r="L785" i="29"/>
  <c r="L788" i="29"/>
  <c r="L817" i="29"/>
  <c r="J816" i="29"/>
  <c r="S1088" i="29"/>
  <c r="U1092" i="29"/>
  <c r="O1193" i="29"/>
  <c r="L12" i="29"/>
  <c r="L16" i="29"/>
  <c r="N290" i="29"/>
  <c r="J363" i="29"/>
  <c r="L387" i="29"/>
  <c r="L401" i="29"/>
  <c r="L429" i="29"/>
  <c r="L431" i="29"/>
  <c r="L442" i="29"/>
  <c r="L506" i="29"/>
  <c r="L510" i="29"/>
  <c r="N622" i="29"/>
  <c r="N703" i="29"/>
  <c r="L869" i="29"/>
  <c r="U868" i="29"/>
  <c r="L909" i="29"/>
  <c r="L911" i="29"/>
  <c r="T935" i="29"/>
  <c r="L953" i="29"/>
  <c r="L1177" i="29"/>
  <c r="U6" i="29"/>
  <c r="I1066" i="29"/>
  <c r="L1066" i="29" s="1"/>
  <c r="H290" i="29"/>
  <c r="R455" i="29"/>
  <c r="K551" i="29"/>
  <c r="H733" i="29"/>
  <c r="L51" i="29"/>
  <c r="P57" i="29"/>
  <c r="L67" i="29"/>
  <c r="S76" i="29"/>
  <c r="I802" i="29"/>
  <c r="L124" i="29"/>
  <c r="L164" i="29"/>
  <c r="L166" i="29"/>
  <c r="L182" i="29"/>
  <c r="L352" i="29"/>
  <c r="L357" i="29"/>
  <c r="L363" i="29"/>
  <c r="L372" i="29"/>
  <c r="L376" i="29"/>
  <c r="N640" i="29"/>
  <c r="L877" i="29"/>
  <c r="L896" i="29"/>
  <c r="L901" i="29"/>
  <c r="L948" i="29"/>
  <c r="L556" i="29"/>
  <c r="I551" i="29"/>
  <c r="T662" i="29"/>
  <c r="P687" i="29"/>
  <c r="S696" i="29"/>
  <c r="I1193" i="29"/>
  <c r="I1274" i="29"/>
  <c r="I1273" i="29" s="1"/>
  <c r="R296" i="29"/>
  <c r="I1139" i="29"/>
  <c r="O965" i="29"/>
  <c r="O943" i="29" s="1"/>
  <c r="P970" i="29"/>
  <c r="P965" i="29" s="1"/>
  <c r="I245" i="29"/>
  <c r="L245" i="29" s="1"/>
  <c r="T455" i="29"/>
  <c r="T290" i="29"/>
  <c r="L564" i="29"/>
  <c r="I563" i="29"/>
  <c r="L563" i="29" s="1"/>
  <c r="P1062" i="29"/>
  <c r="P1061" i="29"/>
  <c r="N717" i="29"/>
  <c r="J753" i="29"/>
  <c r="G767" i="29"/>
  <c r="P767" i="29"/>
  <c r="P779" i="29"/>
  <c r="G1254" i="29"/>
  <c r="K1254" i="29"/>
  <c r="Q1254" i="29"/>
  <c r="O1261" i="29"/>
  <c r="I876" i="29"/>
  <c r="L876" i="29" s="1"/>
  <c r="L10" i="29"/>
  <c r="L197" i="29"/>
  <c r="J202" i="29"/>
  <c r="O202" i="29"/>
  <c r="N210" i="29"/>
  <c r="T210" i="29"/>
  <c r="H251" i="29"/>
  <c r="M251" i="29"/>
  <c r="R251" i="29"/>
  <c r="L258" i="29"/>
  <c r="H276" i="29"/>
  <c r="M276" i="29"/>
  <c r="R276" i="29"/>
  <c r="L279" i="29"/>
  <c r="L283" i="29"/>
  <c r="L307" i="29"/>
  <c r="H317" i="29"/>
  <c r="M317" i="29"/>
  <c r="L322" i="29"/>
  <c r="H332" i="29"/>
  <c r="M332" i="29"/>
  <c r="L337" i="29"/>
  <c r="L340" i="29"/>
  <c r="L343" i="29"/>
  <c r="L483" i="29"/>
  <c r="L554" i="29"/>
  <c r="I573" i="29"/>
  <c r="L584" i="29"/>
  <c r="L586" i="29"/>
  <c r="K604" i="29"/>
  <c r="L618" i="29"/>
  <c r="L623" i="29"/>
  <c r="Q631" i="29"/>
  <c r="L636" i="29"/>
  <c r="I640" i="29"/>
  <c r="T640" i="29"/>
  <c r="R640" i="29"/>
  <c r="G662" i="29"/>
  <c r="L690" i="29"/>
  <c r="L692" i="29"/>
  <c r="Q710" i="29"/>
  <c r="L1023" i="29"/>
  <c r="L1032" i="29"/>
  <c r="T1034" i="29"/>
  <c r="L1037" i="29"/>
  <c r="L1043" i="29"/>
  <c r="O1074" i="29"/>
  <c r="L1088" i="29"/>
  <c r="L1092" i="29"/>
  <c r="L1122" i="29"/>
  <c r="L1142" i="29"/>
  <c r="L1151" i="29"/>
  <c r="L1157" i="29"/>
  <c r="H1254" i="29"/>
  <c r="N760" i="29"/>
  <c r="K767" i="29"/>
  <c r="Q767" i="29"/>
  <c r="P1056" i="29"/>
  <c r="L47" i="29"/>
  <c r="I828" i="29"/>
  <c r="L828" i="29" s="1"/>
  <c r="L172" i="29"/>
  <c r="H181" i="29"/>
  <c r="L184" i="29"/>
  <c r="L187" i="29"/>
  <c r="L252" i="29"/>
  <c r="L254" i="29"/>
  <c r="G251" i="29"/>
  <c r="K251" i="29"/>
  <c r="L277" i="29"/>
  <c r="T276" i="29"/>
  <c r="L304" i="29"/>
  <c r="L318" i="29"/>
  <c r="L333" i="29"/>
  <c r="Q455" i="29"/>
  <c r="L469" i="29"/>
  <c r="K488" i="29"/>
  <c r="U499" i="29"/>
  <c r="P523" i="29"/>
  <c r="L581" i="29"/>
  <c r="L609" i="29"/>
  <c r="L614" i="29"/>
  <c r="L616" i="29"/>
  <c r="U631" i="29"/>
  <c r="Q649" i="29"/>
  <c r="P662" i="29"/>
  <c r="L667" i="29"/>
  <c r="L672" i="29"/>
  <c r="U671" i="29"/>
  <c r="L683" i="29"/>
  <c r="L688" i="29"/>
  <c r="K696" i="29"/>
  <c r="L704" i="29"/>
  <c r="L854" i="29"/>
  <c r="L1008" i="29"/>
  <c r="L1018" i="29"/>
  <c r="L1021" i="29"/>
  <c r="L1029" i="29"/>
  <c r="L1083" i="29"/>
  <c r="L1115" i="29"/>
  <c r="L1118" i="29"/>
  <c r="L1140" i="29"/>
  <c r="R1139" i="29"/>
  <c r="I1186" i="29"/>
  <c r="N1186" i="29"/>
  <c r="L1194" i="29"/>
  <c r="Q1193" i="29"/>
  <c r="L1200" i="29"/>
  <c r="J1206" i="29"/>
  <c r="S1224" i="29"/>
  <c r="I251" i="29"/>
  <c r="L497" i="29"/>
  <c r="S1151" i="29"/>
  <c r="M1254" i="29"/>
  <c r="R1254" i="29"/>
  <c r="N1261" i="29"/>
  <c r="T1261" i="29"/>
  <c r="I569" i="29"/>
  <c r="L569" i="29" s="1"/>
  <c r="I1001" i="29"/>
  <c r="L122" i="29"/>
  <c r="L127" i="29"/>
  <c r="L132" i="29"/>
  <c r="L135" i="29"/>
  <c r="L138" i="29"/>
  <c r="L143" i="29"/>
  <c r="L148" i="29"/>
  <c r="L150" i="29"/>
  <c r="L178" i="29"/>
  <c r="T189" i="29"/>
  <c r="L192" i="29"/>
  <c r="H202" i="29"/>
  <c r="M202" i="29"/>
  <c r="R202" i="29"/>
  <c r="L205" i="29"/>
  <c r="L241" i="29"/>
  <c r="L243" i="29"/>
  <c r="J251" i="29"/>
  <c r="O251" i="29"/>
  <c r="L271" i="29"/>
  <c r="L274" i="29"/>
  <c r="J276" i="29"/>
  <c r="O276" i="29"/>
  <c r="L291" i="29"/>
  <c r="L294" i="29"/>
  <c r="L302" i="29"/>
  <c r="L313" i="29"/>
  <c r="J317" i="29"/>
  <c r="L330" i="29"/>
  <c r="J332" i="29"/>
  <c r="O332" i="29"/>
  <c r="L350" i="29"/>
  <c r="L398" i="29"/>
  <c r="L421" i="29"/>
  <c r="L426" i="29"/>
  <c r="L458" i="29"/>
  <c r="L464" i="29"/>
  <c r="L472" i="29"/>
  <c r="L475" i="29"/>
  <c r="L478" i="29"/>
  <c r="L481" i="29"/>
  <c r="L521" i="29"/>
  <c r="L552" i="29"/>
  <c r="G583" i="29"/>
  <c r="Q583" i="29"/>
  <c r="L590" i="29"/>
  <c r="L605" i="29"/>
  <c r="L656" i="29"/>
  <c r="L665" i="29"/>
  <c r="L711" i="29"/>
  <c r="R744" i="29"/>
  <c r="U767" i="29"/>
  <c r="U779" i="29"/>
  <c r="L796" i="29"/>
  <c r="L805" i="29"/>
  <c r="U835" i="29"/>
  <c r="L874" i="29"/>
  <c r="L891" i="29"/>
  <c r="L926" i="29"/>
  <c r="L929" i="29"/>
  <c r="L944" i="29"/>
  <c r="L965" i="29"/>
  <c r="L975" i="29"/>
  <c r="L977" i="29"/>
  <c r="L997" i="29"/>
  <c r="L1015" i="29"/>
  <c r="L1027" i="29"/>
  <c r="L1080" i="29"/>
  <c r="L1110" i="29"/>
  <c r="L1113" i="29"/>
  <c r="L1134" i="29"/>
  <c r="L1136" i="29"/>
  <c r="L1166" i="29"/>
  <c r="L1175" i="29"/>
  <c r="L1182" i="29"/>
  <c r="G1186" i="29"/>
  <c r="K1186" i="29"/>
  <c r="N1193" i="29"/>
  <c r="L1196" i="29"/>
  <c r="H1206" i="29"/>
  <c r="M1206" i="29"/>
  <c r="R1206" i="29"/>
  <c r="N1254" i="29"/>
  <c r="T1254" i="29"/>
  <c r="J1261" i="29"/>
  <c r="L1187" i="29"/>
  <c r="I935" i="29"/>
  <c r="L935" i="29" s="1"/>
  <c r="I703" i="29"/>
  <c r="I868" i="29"/>
  <c r="L491" i="29"/>
  <c r="I1206" i="29"/>
  <c r="L1206" i="29" s="1"/>
  <c r="I339" i="29"/>
  <c r="L339" i="29" s="1"/>
  <c r="I816" i="29"/>
  <c r="I583" i="29"/>
  <c r="L1289" i="29"/>
  <c r="L862" i="29"/>
  <c r="I1074" i="29"/>
  <c r="I1053" i="29"/>
  <c r="L1053" i="29" s="1"/>
  <c r="I566" i="29"/>
  <c r="L566" i="29" s="1"/>
  <c r="L309" i="29"/>
  <c r="L237" i="29"/>
  <c r="L6" i="29"/>
  <c r="L38" i="29"/>
  <c r="L40" i="29"/>
  <c r="U40" i="29"/>
  <c r="L57" i="29"/>
  <c r="L76" i="29"/>
  <c r="L93" i="29"/>
  <c r="I787" i="29"/>
  <c r="I784" i="29"/>
  <c r="L784" i="29" s="1"/>
  <c r="I523" i="29"/>
  <c r="I1007" i="29"/>
  <c r="L1007" i="29" s="1"/>
  <c r="I853" i="29"/>
  <c r="L853" i="29" s="1"/>
  <c r="I687" i="29"/>
  <c r="I317" i="29"/>
  <c r="L925" i="29"/>
  <c r="I493" i="29"/>
  <c r="L493" i="29" s="1"/>
  <c r="L21" i="29"/>
  <c r="L28" i="29"/>
  <c r="L53" i="29"/>
  <c r="L55" i="29"/>
  <c r="L71" i="29"/>
  <c r="L74" i="29"/>
  <c r="L88" i="29"/>
  <c r="L103" i="29"/>
  <c r="L116" i="29"/>
  <c r="T121" i="29"/>
  <c r="L152" i="29"/>
  <c r="U189" i="29"/>
  <c r="L203" i="29"/>
  <c r="L263" i="29"/>
  <c r="L286" i="29"/>
  <c r="L288" i="29"/>
  <c r="L299" i="29"/>
  <c r="L310" i="29"/>
  <c r="L324" i="29"/>
  <c r="L328" i="29"/>
  <c r="L345" i="29"/>
  <c r="L353" i="29"/>
  <c r="S367" i="29"/>
  <c r="L393" i="29"/>
  <c r="L396" i="29"/>
  <c r="L409" i="29"/>
  <c r="L411" i="29"/>
  <c r="L451" i="29"/>
  <c r="L453" i="29"/>
  <c r="T499" i="29"/>
  <c r="L502" i="29"/>
  <c r="L515" i="29"/>
  <c r="L531" i="29"/>
  <c r="L559" i="29"/>
  <c r="L561" i="29"/>
  <c r="L576" i="29"/>
  <c r="L588" i="29"/>
  <c r="L625" i="29"/>
  <c r="L643" i="29"/>
  <c r="L645" i="29"/>
  <c r="L650" i="29"/>
  <c r="L654" i="29"/>
  <c r="L663" i="29"/>
  <c r="L679" i="29"/>
  <c r="L722" i="29"/>
  <c r="L747" i="29"/>
  <c r="L749" i="29"/>
  <c r="L754" i="29"/>
  <c r="L794" i="29"/>
  <c r="L803" i="29"/>
  <c r="L824" i="29"/>
  <c r="L826" i="29"/>
  <c r="L863" i="29"/>
  <c r="L866" i="29"/>
  <c r="L871" i="29"/>
  <c r="L886" i="29"/>
  <c r="L888" i="29"/>
  <c r="L918" i="29"/>
  <c r="L921" i="29"/>
  <c r="L958" i="29"/>
  <c r="L991" i="29"/>
  <c r="L1025" i="29"/>
  <c r="L1041" i="29"/>
  <c r="L1078" i="29"/>
  <c r="L1102" i="29"/>
  <c r="L1104" i="29"/>
  <c r="L1124" i="29"/>
  <c r="L1127" i="29"/>
  <c r="L1144" i="29"/>
  <c r="L1147" i="29"/>
  <c r="L1170" i="29"/>
  <c r="L1173" i="29"/>
  <c r="L1191" i="29"/>
  <c r="L1202" i="29"/>
  <c r="G1261" i="29"/>
  <c r="K1261" i="29"/>
  <c r="Q1261" i="29"/>
  <c r="P1261" i="29"/>
  <c r="L1279" i="29"/>
  <c r="L1290" i="29"/>
  <c r="G480" i="29"/>
  <c r="K480" i="29"/>
  <c r="I276" i="29"/>
  <c r="J64" i="29"/>
  <c r="M64" i="29"/>
  <c r="O64" i="29"/>
  <c r="R64" i="29"/>
  <c r="K95" i="29"/>
  <c r="N95" i="29"/>
  <c r="Q95" i="29"/>
  <c r="N276" i="29"/>
  <c r="O613" i="29"/>
  <c r="O1274" i="29"/>
  <c r="O1273" i="29" s="1"/>
  <c r="P1279" i="29"/>
  <c r="S1279" i="29"/>
  <c r="T137" i="29"/>
  <c r="U76" i="29"/>
  <c r="Q105" i="29"/>
  <c r="T105" i="29"/>
  <c r="S105" i="29"/>
  <c r="H145" i="29"/>
  <c r="J145" i="29"/>
  <c r="M145" i="29"/>
  <c r="O145" i="29"/>
  <c r="G202" i="29"/>
  <c r="K202" i="29"/>
  <c r="N202" i="29"/>
  <c r="Q202" i="29"/>
  <c r="T202" i="29"/>
  <c r="G210" i="29"/>
  <c r="I210" i="29"/>
  <c r="L210" i="29" s="1"/>
  <c r="R1261" i="29"/>
  <c r="S1261" i="29"/>
  <c r="P1255" i="29"/>
  <c r="P1254" i="29" s="1"/>
  <c r="U1186" i="29"/>
  <c r="M1139" i="29"/>
  <c r="O1139" i="29"/>
  <c r="H802" i="29"/>
  <c r="J802" i="29"/>
  <c r="M802" i="29"/>
  <c r="N480" i="29"/>
  <c r="Q480" i="29"/>
  <c r="T480" i="29"/>
  <c r="O446" i="29"/>
  <c r="S230" i="29"/>
  <c r="N194" i="29"/>
  <c r="M121" i="29"/>
  <c r="P96" i="29"/>
  <c r="P95" i="29" s="1"/>
  <c r="P90" i="29"/>
  <c r="J121" i="29"/>
  <c r="G160" i="29"/>
  <c r="Q160" i="29"/>
  <c r="T160" i="29"/>
  <c r="J181" i="29"/>
  <c r="M181" i="29"/>
  <c r="O181" i="29"/>
  <c r="R181" i="29"/>
  <c r="G332" i="29"/>
  <c r="K332" i="29"/>
  <c r="N332" i="29"/>
  <c r="H446" i="29"/>
  <c r="J446" i="29"/>
  <c r="S499" i="29"/>
  <c r="Q518" i="29"/>
  <c r="T518" i="29"/>
  <c r="P518" i="29"/>
  <c r="U518" i="29"/>
  <c r="Q802" i="29"/>
  <c r="T802" i="29"/>
  <c r="Q823" i="29"/>
  <c r="M868" i="29"/>
  <c r="O868" i="29"/>
  <c r="I744" i="29"/>
  <c r="O455" i="29"/>
  <c r="G5" i="29"/>
  <c r="K5" i="29"/>
  <c r="P6" i="29"/>
  <c r="G64" i="29"/>
  <c r="O121" i="29"/>
  <c r="R121" i="29"/>
  <c r="J129" i="29"/>
  <c r="M129" i="29"/>
  <c r="S137" i="29"/>
  <c r="N145" i="29"/>
  <c r="Q145" i="29"/>
  <c r="T145" i="29"/>
  <c r="G181" i="29"/>
  <c r="R189" i="29"/>
  <c r="P189" i="29"/>
  <c r="K317" i="29"/>
  <c r="Q332" i="29"/>
  <c r="G418" i="29"/>
  <c r="K418" i="29"/>
  <c r="N418" i="29"/>
  <c r="Q418" i="29"/>
  <c r="T418" i="29"/>
  <c r="K446" i="29"/>
  <c r="N446" i="29"/>
  <c r="Q446" i="29"/>
  <c r="T446" i="29"/>
  <c r="H455" i="29"/>
  <c r="J455" i="29"/>
  <c r="M455" i="29"/>
  <c r="O488" i="29"/>
  <c r="R499" i="29"/>
  <c r="P499" i="29"/>
  <c r="G505" i="29"/>
  <c r="N505" i="29"/>
  <c r="Q505" i="29"/>
  <c r="O518" i="29"/>
  <c r="R518" i="29"/>
  <c r="G528" i="29"/>
  <c r="I533" i="29"/>
  <c r="L533" i="29" s="1"/>
  <c r="H573" i="29"/>
  <c r="H583" i="29"/>
  <c r="J583" i="29"/>
  <c r="U583" i="29"/>
  <c r="P583" i="29"/>
  <c r="M696" i="29"/>
  <c r="O696" i="29"/>
  <c r="G703" i="29"/>
  <c r="K703" i="29"/>
  <c r="U703" i="29"/>
  <c r="G726" i="29"/>
  <c r="K726" i="29"/>
  <c r="N726" i="29"/>
  <c r="Q726" i="29"/>
  <c r="T726" i="29"/>
  <c r="P726" i="29"/>
  <c r="H760" i="29"/>
  <c r="O760" i="29"/>
  <c r="R760" i="29"/>
  <c r="H767" i="29"/>
  <c r="S767" i="29"/>
  <c r="R802" i="29"/>
  <c r="S802" i="29"/>
  <c r="T883" i="29"/>
  <c r="Q928" i="29"/>
  <c r="T928" i="29"/>
  <c r="G935" i="29"/>
  <c r="K935" i="29"/>
  <c r="N935" i="29"/>
  <c r="Q935" i="29"/>
  <c r="V945" i="29"/>
  <c r="V946" i="29" s="1"/>
  <c r="S90" i="29"/>
  <c r="T573" i="29"/>
  <c r="O671" i="29"/>
  <c r="H678" i="29"/>
  <c r="T760" i="29"/>
  <c r="M767" i="29"/>
  <c r="G779" i="29"/>
  <c r="K779" i="29"/>
  <c r="T779" i="29"/>
  <c r="H787" i="29"/>
  <c r="J787" i="29"/>
  <c r="M787" i="29"/>
  <c r="O787" i="29"/>
  <c r="R787" i="29"/>
  <c r="O802" i="29"/>
  <c r="U802" i="29"/>
  <c r="H809" i="29"/>
  <c r="H816" i="29"/>
  <c r="G868" i="29"/>
  <c r="K868" i="29"/>
  <c r="N868" i="29"/>
  <c r="T868" i="29"/>
  <c r="P868" i="29"/>
  <c r="G1001" i="29"/>
  <c r="N1001" i="29"/>
  <c r="Q1001" i="29"/>
  <c r="T1001" i="29"/>
  <c r="P1001" i="29"/>
  <c r="U230" i="29"/>
  <c r="Q1139" i="29"/>
  <c r="Q943" i="29"/>
  <c r="V885" i="29"/>
  <c r="V886" i="29" s="1"/>
  <c r="S760" i="29"/>
  <c r="S576" i="29"/>
  <c r="S573" i="29" s="1"/>
  <c r="O418" i="29"/>
  <c r="S357" i="29"/>
  <c r="J367" i="29"/>
  <c r="U367" i="29"/>
  <c r="O317" i="29"/>
  <c r="N317" i="29"/>
  <c r="K194" i="29"/>
  <c r="P194" i="29"/>
  <c r="R194" i="29"/>
  <c r="T194" i="29"/>
  <c r="R160" i="29"/>
  <c r="L186" i="29"/>
  <c r="T64" i="29"/>
  <c r="I121" i="29"/>
  <c r="G121" i="29"/>
  <c r="N121" i="29"/>
  <c r="I126" i="29"/>
  <c r="L126" i="29" s="1"/>
  <c r="K129" i="29"/>
  <c r="N129" i="29"/>
  <c r="R137" i="29"/>
  <c r="P137" i="29"/>
  <c r="R145" i="29"/>
  <c r="U145" i="29"/>
  <c r="H160" i="29"/>
  <c r="M160" i="29"/>
  <c r="O160" i="29"/>
  <c r="P160" i="29"/>
  <c r="G175" i="29"/>
  <c r="K175" i="29"/>
  <c r="Q175" i="29"/>
  <c r="K181" i="29"/>
  <c r="N181" i="29"/>
  <c r="Q181" i="29"/>
  <c r="Q189" i="29"/>
  <c r="S189" i="29"/>
  <c r="L195" i="29"/>
  <c r="O194" i="29"/>
  <c r="Q194" i="29"/>
  <c r="S194" i="29"/>
  <c r="U194" i="29"/>
  <c r="P216" i="29"/>
  <c r="U216" i="29"/>
  <c r="S220" i="29"/>
  <c r="P226" i="29"/>
  <c r="U226" i="29"/>
  <c r="P240" i="29"/>
  <c r="N251" i="29"/>
  <c r="Q251" i="29"/>
  <c r="G296" i="29"/>
  <c r="K296" i="29"/>
  <c r="N296" i="29"/>
  <c r="Q296" i="29"/>
  <c r="T296" i="29"/>
  <c r="G312" i="29"/>
  <c r="Q312" i="29"/>
  <c r="U312" i="29"/>
  <c r="R317" i="29"/>
  <c r="T332" i="29"/>
  <c r="H342" i="29"/>
  <c r="O342" i="29"/>
  <c r="R342" i="29"/>
  <c r="R356" i="29"/>
  <c r="P480" i="29"/>
  <c r="U480" i="29"/>
  <c r="R480" i="29"/>
  <c r="T488" i="29"/>
  <c r="J528" i="29"/>
  <c r="M528" i="29"/>
  <c r="O528" i="29"/>
  <c r="H551" i="29"/>
  <c r="M551" i="29"/>
  <c r="R551" i="29"/>
  <c r="S551" i="29"/>
  <c r="K573" i="29"/>
  <c r="N573" i="29"/>
  <c r="Q573" i="29"/>
  <c r="P576" i="29"/>
  <c r="P573" i="29" s="1"/>
  <c r="K583" i="29"/>
  <c r="S583" i="29"/>
  <c r="J604" i="29"/>
  <c r="M604" i="29"/>
  <c r="P604" i="29"/>
  <c r="N613" i="29"/>
  <c r="S613" i="29"/>
  <c r="H622" i="29"/>
  <c r="J622" i="29"/>
  <c r="M622" i="29"/>
  <c r="R622" i="29"/>
  <c r="S622" i="29"/>
  <c r="J631" i="29"/>
  <c r="T649" i="29"/>
  <c r="P649" i="29"/>
  <c r="J649" i="29"/>
  <c r="K662" i="29"/>
  <c r="N662" i="29"/>
  <c r="U662" i="29"/>
  <c r="I671" i="29"/>
  <c r="H671" i="29"/>
  <c r="J671" i="29"/>
  <c r="M671" i="29"/>
  <c r="R671" i="29"/>
  <c r="S671" i="29"/>
  <c r="N671" i="29"/>
  <c r="S678" i="29"/>
  <c r="H687" i="29"/>
  <c r="J687" i="29"/>
  <c r="M687" i="29"/>
  <c r="O687" i="29"/>
  <c r="R687" i="29"/>
  <c r="S687" i="29"/>
  <c r="N696" i="29"/>
  <c r="G710" i="29"/>
  <c r="T710" i="29"/>
  <c r="H717" i="29"/>
  <c r="Q717" i="29"/>
  <c r="T717" i="29"/>
  <c r="T733" i="29"/>
  <c r="P733" i="29"/>
  <c r="U733" i="29"/>
  <c r="J779" i="29"/>
  <c r="M779" i="29"/>
  <c r="P809" i="29"/>
  <c r="G816" i="29"/>
  <c r="G823" i="29"/>
  <c r="P823" i="29"/>
  <c r="G828" i="29"/>
  <c r="K828" i="29"/>
  <c r="N828" i="29"/>
  <c r="P828" i="29"/>
  <c r="R828" i="29"/>
  <c r="T828" i="29"/>
  <c r="S868" i="29"/>
  <c r="M883" i="29"/>
  <c r="Q883" i="29"/>
  <c r="K883" i="29"/>
  <c r="N883" i="29"/>
  <c r="R935" i="29"/>
  <c r="Q1034" i="29"/>
  <c r="G1074" i="29"/>
  <c r="K1074" i="29"/>
  <c r="N1074" i="29"/>
  <c r="Q1074" i="29"/>
  <c r="Q129" i="29"/>
  <c r="I181" i="29"/>
  <c r="P202" i="29"/>
  <c r="S6" i="29"/>
  <c r="T240" i="29"/>
  <c r="G266" i="29"/>
  <c r="K266" i="29"/>
  <c r="G276" i="29"/>
  <c r="Q276" i="29"/>
  <c r="M446" i="29"/>
  <c r="H480" i="29"/>
  <c r="J480" i="29"/>
  <c r="M480" i="29"/>
  <c r="O480" i="29"/>
  <c r="G523" i="29"/>
  <c r="Q528" i="29"/>
  <c r="T528" i="29"/>
  <c r="S528" i="29"/>
  <c r="T604" i="29"/>
  <c r="S604" i="29"/>
  <c r="H613" i="29"/>
  <c r="G622" i="29"/>
  <c r="K622" i="29"/>
  <c r="Q622" i="29"/>
  <c r="T622" i="29"/>
  <c r="U622" i="29"/>
  <c r="T631" i="29"/>
  <c r="P631" i="29"/>
  <c r="H649" i="29"/>
  <c r="T1139" i="29"/>
  <c r="K1139" i="29"/>
  <c r="R1186" i="29"/>
  <c r="R1193" i="29"/>
  <c r="U1193" i="29"/>
  <c r="P357" i="29"/>
  <c r="N687" i="29"/>
  <c r="S717" i="29"/>
  <c r="H726" i="29"/>
  <c r="G760" i="29"/>
  <c r="S774" i="29"/>
  <c r="O779" i="29"/>
  <c r="S779" i="29"/>
  <c r="G787" i="29"/>
  <c r="K787" i="29"/>
  <c r="N787" i="29"/>
  <c r="Q787" i="29"/>
  <c r="T787" i="29"/>
  <c r="P787" i="29"/>
  <c r="G802" i="29"/>
  <c r="K802" i="29"/>
  <c r="N802" i="29"/>
  <c r="T809" i="29"/>
  <c r="U809" i="29"/>
  <c r="M816" i="29"/>
  <c r="O816" i="29"/>
  <c r="R816" i="29"/>
  <c r="O835" i="29"/>
  <c r="Q835" i="29"/>
  <c r="S835" i="29"/>
  <c r="H840" i="29"/>
  <c r="S840" i="29"/>
  <c r="V1276" i="29"/>
  <c r="V1277" i="29" s="1"/>
  <c r="J1074" i="29"/>
  <c r="I1031" i="29"/>
  <c r="L1031" i="29" s="1"/>
  <c r="I865" i="29"/>
  <c r="L865" i="29" s="1"/>
  <c r="K835" i="29"/>
  <c r="P835" i="29"/>
  <c r="R835" i="29"/>
  <c r="O823" i="29"/>
  <c r="S809" i="29"/>
  <c r="P802" i="29"/>
  <c r="S787" i="29"/>
  <c r="O767" i="29"/>
  <c r="O753" i="29"/>
  <c r="R753" i="29"/>
  <c r="S753" i="29"/>
  <c r="S726" i="29"/>
  <c r="G687" i="29"/>
  <c r="K687" i="29"/>
  <c r="Q687" i="29"/>
  <c r="T687" i="29"/>
  <c r="U640" i="29"/>
  <c r="H640" i="29"/>
  <c r="P640" i="29"/>
  <c r="O622" i="29"/>
  <c r="O583" i="29"/>
  <c r="R573" i="29"/>
  <c r="T505" i="29"/>
  <c r="J488" i="29"/>
  <c r="P488" i="29"/>
  <c r="L477" i="29"/>
  <c r="L474" i="29"/>
  <c r="G356" i="29"/>
  <c r="J357" i="29"/>
  <c r="U357" i="29"/>
  <c r="P299" i="29"/>
  <c r="H266" i="29"/>
  <c r="L211" i="29"/>
  <c r="H210" i="29"/>
  <c r="O210" i="29"/>
  <c r="R210" i="29"/>
  <c r="S202" i="29"/>
  <c r="I142" i="29"/>
  <c r="L142" i="29" s="1"/>
  <c r="H129" i="29"/>
  <c r="S129" i="29"/>
  <c r="S121" i="29"/>
  <c r="U121" i="29"/>
  <c r="P47" i="29"/>
  <c r="S47" i="29"/>
  <c r="H64" i="29"/>
  <c r="O73" i="29"/>
  <c r="R73" i="29"/>
  <c r="M90" i="29"/>
  <c r="O90" i="29"/>
  <c r="L96" i="29"/>
  <c r="U129" i="29"/>
  <c r="P145" i="29"/>
  <c r="S213" i="29"/>
  <c r="P220" i="29"/>
  <c r="U220" i="29"/>
  <c r="L248" i="29"/>
  <c r="L249" i="29"/>
  <c r="O266" i="29"/>
  <c r="R266" i="29"/>
  <c r="R312" i="29"/>
  <c r="R332" i="29"/>
  <c r="U332" i="29"/>
  <c r="Q342" i="29"/>
  <c r="P342" i="29"/>
  <c r="U342" i="29"/>
  <c r="P678" i="29"/>
  <c r="U678" i="29"/>
  <c r="P121" i="29"/>
  <c r="U137" i="29"/>
  <c r="L236" i="29"/>
  <c r="P312" i="29"/>
  <c r="L361" i="29"/>
  <c r="U363" i="29"/>
  <c r="M400" i="29"/>
  <c r="O400" i="29"/>
  <c r="R400" i="29"/>
  <c r="H418" i="29"/>
  <c r="J418" i="29"/>
  <c r="M418" i="29"/>
  <c r="R418" i="29"/>
  <c r="N433" i="29"/>
  <c r="Q433" i="29"/>
  <c r="T433" i="29"/>
  <c r="P433" i="29"/>
  <c r="G455" i="29"/>
  <c r="K455" i="29"/>
  <c r="N455" i="29"/>
  <c r="S480" i="29"/>
  <c r="H518" i="29"/>
  <c r="J518" i="29"/>
  <c r="M518" i="29"/>
  <c r="S518" i="29"/>
  <c r="H523" i="29"/>
  <c r="J523" i="29"/>
  <c r="G551" i="29"/>
  <c r="P551" i="29"/>
  <c r="U551" i="29"/>
  <c r="G604" i="29"/>
  <c r="Q604" i="29"/>
  <c r="U604" i="29"/>
  <c r="H604" i="29"/>
  <c r="O604" i="29"/>
  <c r="I613" i="29"/>
  <c r="K613" i="29"/>
  <c r="R613" i="29"/>
  <c r="U613" i="29"/>
  <c r="P613" i="29"/>
  <c r="H631" i="29"/>
  <c r="K631" i="29"/>
  <c r="N631" i="29"/>
  <c r="N649" i="29"/>
  <c r="S649" i="29"/>
  <c r="K649" i="29"/>
  <c r="H662" i="29"/>
  <c r="J662" i="29"/>
  <c r="M662" i="29"/>
  <c r="O662" i="29"/>
  <c r="T678" i="29"/>
  <c r="K678" i="29"/>
  <c r="N678" i="29"/>
  <c r="Q678" i="29"/>
  <c r="U687" i="29"/>
  <c r="J696" i="29"/>
  <c r="H703" i="29"/>
  <c r="J703" i="29"/>
  <c r="M703" i="29"/>
  <c r="O703" i="29"/>
  <c r="S703" i="29"/>
  <c r="R710" i="29"/>
  <c r="S710" i="29"/>
  <c r="P710" i="29"/>
  <c r="G717" i="29"/>
  <c r="M726" i="29"/>
  <c r="O726" i="29"/>
  <c r="U726" i="29"/>
  <c r="G573" i="29"/>
  <c r="G613" i="29"/>
  <c r="M613" i="29"/>
  <c r="P703" i="29"/>
  <c r="J726" i="29"/>
  <c r="Q753" i="29"/>
  <c r="H753" i="29"/>
  <c r="J760" i="29"/>
  <c r="M760" i="29"/>
  <c r="P760" i="29"/>
  <c r="K774" i="29"/>
  <c r="N774" i="29"/>
  <c r="T774" i="29"/>
  <c r="N816" i="29"/>
  <c r="Q816" i="29"/>
  <c r="T816" i="29"/>
  <c r="H823" i="29"/>
  <c r="J823" i="29"/>
  <c r="M823" i="29"/>
  <c r="S823" i="29"/>
  <c r="T823" i="29"/>
  <c r="H828" i="29"/>
  <c r="J828" i="29"/>
  <c r="M828" i="29"/>
  <c r="O828" i="29"/>
  <c r="Q828" i="29"/>
  <c r="S828" i="29"/>
  <c r="U828" i="29"/>
  <c r="T835" i="29"/>
  <c r="I873" i="29"/>
  <c r="L873" i="29" s="1"/>
  <c r="R928" i="29"/>
  <c r="P1193" i="29"/>
  <c r="P744" i="29"/>
  <c r="Q809" i="29"/>
  <c r="U935" i="29"/>
  <c r="U965" i="29"/>
  <c r="S1011" i="29"/>
  <c r="S1034" i="29"/>
  <c r="U1056" i="29"/>
  <c r="V1076" i="29"/>
  <c r="V1077" i="29" s="1"/>
  <c r="R1074" i="29"/>
  <c r="K1129" i="29"/>
  <c r="G1139" i="29"/>
  <c r="Q1186" i="29"/>
  <c r="T1186" i="29"/>
  <c r="G1193" i="29"/>
  <c r="T1193" i="29"/>
  <c r="P16" i="29"/>
  <c r="S57" i="29"/>
  <c r="Q64" i="29"/>
  <c r="K64" i="29"/>
  <c r="N64" i="29"/>
  <c r="G73" i="29"/>
  <c r="J73" i="29"/>
  <c r="M73" i="29"/>
  <c r="P76" i="29"/>
  <c r="H73" i="29"/>
  <c r="G90" i="29"/>
  <c r="R90" i="29"/>
  <c r="U90" i="29"/>
  <c r="K105" i="29"/>
  <c r="R105" i="29"/>
  <c r="U105" i="29"/>
  <c r="K145" i="29"/>
  <c r="J160" i="29"/>
  <c r="J194" i="29"/>
  <c r="M194" i="29"/>
  <c r="H194" i="29"/>
  <c r="K210" i="29"/>
  <c r="Q210" i="29"/>
  <c r="P213" i="29"/>
  <c r="U213" i="29"/>
  <c r="P237" i="29"/>
  <c r="P236" i="29" s="1"/>
  <c r="T251" i="29"/>
  <c r="J266" i="29"/>
  <c r="M266" i="29"/>
  <c r="Q266" i="29"/>
  <c r="T266" i="29"/>
  <c r="L471" i="29"/>
  <c r="T5" i="29"/>
  <c r="H5" i="29"/>
  <c r="R5" i="29"/>
  <c r="P67" i="29"/>
  <c r="P64" i="29" s="1"/>
  <c r="K73" i="29"/>
  <c r="J90" i="29"/>
  <c r="G95" i="29"/>
  <c r="J95" i="29"/>
  <c r="M95" i="29"/>
  <c r="R95" i="29"/>
  <c r="T95" i="29"/>
  <c r="H95" i="29"/>
  <c r="K121" i="29"/>
  <c r="Q121" i="29"/>
  <c r="O129" i="29"/>
  <c r="R129" i="29"/>
  <c r="T129" i="29"/>
  <c r="L134" i="29"/>
  <c r="H137" i="29"/>
  <c r="K160" i="29"/>
  <c r="N160" i="29"/>
  <c r="M210" i="29"/>
  <c r="G240" i="29"/>
  <c r="U266" i="29"/>
  <c r="S266" i="29"/>
  <c r="N266" i="29"/>
  <c r="K276" i="29"/>
  <c r="L496" i="29"/>
  <c r="P318" i="29"/>
  <c r="P317" i="29" s="1"/>
  <c r="P332" i="29"/>
  <c r="K356" i="29"/>
  <c r="L367" i="29"/>
  <c r="P367" i="29"/>
  <c r="G400" i="29"/>
  <c r="J400" i="29"/>
  <c r="H400" i="29"/>
  <c r="P446" i="29"/>
  <c r="R446" i="29"/>
  <c r="S488" i="29"/>
  <c r="K505" i="29"/>
  <c r="J505" i="29"/>
  <c r="R528" i="29"/>
  <c r="J573" i="29"/>
  <c r="M573" i="29"/>
  <c r="R604" i="29"/>
  <c r="U710" i="29"/>
  <c r="U753" i="29"/>
  <c r="P840" i="29"/>
  <c r="U840" i="29"/>
  <c r="G290" i="29"/>
  <c r="J290" i="29"/>
  <c r="M290" i="29"/>
  <c r="P304" i="29"/>
  <c r="G317" i="29"/>
  <c r="G342" i="29"/>
  <c r="J342" i="29"/>
  <c r="M342" i="29"/>
  <c r="K342" i="29"/>
  <c r="O356" i="29"/>
  <c r="G433" i="29"/>
  <c r="J433" i="29"/>
  <c r="H433" i="29"/>
  <c r="K433" i="29"/>
  <c r="M488" i="29"/>
  <c r="R488" i="29"/>
  <c r="Q499" i="29"/>
  <c r="H505" i="29"/>
  <c r="K518" i="29"/>
  <c r="K523" i="29"/>
  <c r="N523" i="29"/>
  <c r="T523" i="29"/>
  <c r="S523" i="29"/>
  <c r="R523" i="29"/>
  <c r="K528" i="29"/>
  <c r="N528" i="29"/>
  <c r="J551" i="29"/>
  <c r="N551" i="29"/>
  <c r="Q551" i="29"/>
  <c r="T551" i="29"/>
  <c r="J558" i="29"/>
  <c r="M558" i="29"/>
  <c r="N558" i="29"/>
  <c r="T583" i="29"/>
  <c r="G631" i="29"/>
  <c r="M631" i="29"/>
  <c r="O631" i="29"/>
  <c r="R631" i="29"/>
  <c r="S631" i="29"/>
  <c r="R649" i="29"/>
  <c r="M649" i="29"/>
  <c r="O649" i="29"/>
  <c r="U649" i="29"/>
  <c r="I662" i="29"/>
  <c r="R662" i="29"/>
  <c r="G671" i="29"/>
  <c r="T671" i="29"/>
  <c r="G696" i="29"/>
  <c r="Q696" i="29"/>
  <c r="T696" i="29"/>
  <c r="P696" i="29"/>
  <c r="U696" i="29"/>
  <c r="Q703" i="29"/>
  <c r="T703" i="29"/>
  <c r="H710" i="29"/>
  <c r="J710" i="29"/>
  <c r="M710" i="29"/>
  <c r="O710" i="29"/>
  <c r="K710" i="29"/>
  <c r="I717" i="29"/>
  <c r="K717" i="29"/>
  <c r="U717" i="29"/>
  <c r="K733" i="29"/>
  <c r="N733" i="29"/>
  <c r="Q733" i="29"/>
  <c r="S733" i="29"/>
  <c r="G733" i="29"/>
  <c r="R733" i="29"/>
  <c r="T744" i="29"/>
  <c r="N744" i="29"/>
  <c r="Q744" i="29"/>
  <c r="S744" i="29"/>
  <c r="G744" i="29"/>
  <c r="M744" i="29"/>
  <c r="M753" i="29"/>
  <c r="T753" i="29"/>
  <c r="K753" i="29"/>
  <c r="N753" i="29"/>
  <c r="G753" i="29"/>
  <c r="K760" i="29"/>
  <c r="U760" i="29"/>
  <c r="G774" i="29"/>
  <c r="Q774" i="29"/>
  <c r="U774" i="29"/>
  <c r="U816" i="29"/>
  <c r="P816" i="29"/>
  <c r="J835" i="29"/>
  <c r="N840" i="29"/>
  <c r="R840" i="29"/>
  <c r="K840" i="29"/>
  <c r="T840" i="29"/>
  <c r="L857" i="29"/>
  <c r="I856" i="29"/>
  <c r="L856" i="29" s="1"/>
  <c r="J640" i="29"/>
  <c r="O640" i="29"/>
  <c r="Q640" i="29"/>
  <c r="R678" i="29"/>
  <c r="G678" i="29"/>
  <c r="J678" i="29"/>
  <c r="M678" i="29"/>
  <c r="O678" i="29"/>
  <c r="O717" i="29"/>
  <c r="N767" i="29"/>
  <c r="R767" i="29"/>
  <c r="T767" i="29"/>
  <c r="M774" i="29"/>
  <c r="R809" i="29"/>
  <c r="G809" i="29"/>
  <c r="M809" i="29"/>
  <c r="R823" i="29"/>
  <c r="G883" i="29"/>
  <c r="J883" i="29"/>
  <c r="O883" i="29"/>
  <c r="R883" i="29"/>
  <c r="S935" i="29"/>
  <c r="H943" i="29"/>
  <c r="G943" i="29"/>
  <c r="J943" i="29"/>
  <c r="M943" i="29"/>
  <c r="R943" i="29"/>
  <c r="T943" i="29"/>
  <c r="U1001" i="29"/>
  <c r="H1001" i="29"/>
  <c r="R1001" i="29"/>
  <c r="H868" i="29"/>
  <c r="J868" i="29"/>
  <c r="P918" i="29"/>
  <c r="P1011" i="29"/>
  <c r="U1011" i="29"/>
  <c r="N1010" i="29"/>
  <c r="Q1010" i="29"/>
  <c r="T1010" i="29"/>
  <c r="G1010" i="29"/>
  <c r="M1010" i="29"/>
  <c r="O1010" i="29"/>
  <c r="R1010" i="29"/>
  <c r="H1010" i="29"/>
  <c r="G1034" i="29"/>
  <c r="N1034" i="29"/>
  <c r="K1034" i="29"/>
  <c r="M1034" i="29"/>
  <c r="O1034" i="29"/>
  <c r="G1056" i="29"/>
  <c r="H1074" i="29"/>
  <c r="P1080" i="29"/>
  <c r="S1080" i="29"/>
  <c r="M1074" i="29"/>
  <c r="K1117" i="29"/>
  <c r="N1117" i="29"/>
  <c r="Q1117" i="29"/>
  <c r="T1117" i="29"/>
  <c r="G1117" i="29"/>
  <c r="R1117" i="29"/>
  <c r="J1117" i="29"/>
  <c r="H1139" i="29"/>
  <c r="J1139" i="29"/>
  <c r="N1139" i="29"/>
  <c r="T1206" i="29"/>
  <c r="O1186" i="29"/>
  <c r="K1193" i="29"/>
  <c r="J1193" i="29"/>
  <c r="K1206" i="29"/>
  <c r="N1206" i="29"/>
  <c r="Q1206" i="29"/>
  <c r="J1254" i="29"/>
  <c r="H1261" i="29"/>
  <c r="L1282" i="29"/>
  <c r="N1274" i="29"/>
  <c r="N1273" i="29" s="1"/>
  <c r="G1274" i="29"/>
  <c r="G1273" i="29" s="1"/>
  <c r="J1274" i="29"/>
  <c r="J1273" i="29" s="1"/>
  <c r="M1274" i="29"/>
  <c r="M1273" i="29" s="1"/>
  <c r="L91" i="29"/>
  <c r="I90" i="29"/>
  <c r="L108" i="29"/>
  <c r="I105" i="29"/>
  <c r="L105" i="29" s="1"/>
  <c r="P105" i="29"/>
  <c r="L155" i="29"/>
  <c r="I154" i="29"/>
  <c r="L154" i="29" s="1"/>
  <c r="L169" i="29"/>
  <c r="I168" i="29"/>
  <c r="L168" i="29" s="1"/>
  <c r="I175" i="29"/>
  <c r="L176" i="29"/>
  <c r="L190" i="29"/>
  <c r="I189" i="29"/>
  <c r="L297" i="29"/>
  <c r="I296" i="29"/>
  <c r="L315" i="29"/>
  <c r="I312" i="29"/>
  <c r="L347" i="29"/>
  <c r="I342" i="29"/>
  <c r="Q364" i="29"/>
  <c r="Q363" i="29" s="1"/>
  <c r="Q356" i="29" s="1"/>
  <c r="P363" i="29"/>
  <c r="L456" i="29"/>
  <c r="I455" i="29"/>
  <c r="L486" i="29"/>
  <c r="I485" i="29"/>
  <c r="L485" i="29" s="1"/>
  <c r="N488" i="29"/>
  <c r="Q488" i="29"/>
  <c r="L500" i="29"/>
  <c r="I499" i="29"/>
  <c r="L508" i="29"/>
  <c r="I505" i="29"/>
  <c r="L529" i="29"/>
  <c r="I528" i="29"/>
  <c r="L540" i="29"/>
  <c r="I539" i="29"/>
  <c r="L539" i="29" s="1"/>
  <c r="K640" i="29"/>
  <c r="L641" i="29"/>
  <c r="L652" i="29"/>
  <c r="I649" i="29"/>
  <c r="L697" i="29"/>
  <c r="I696" i="29"/>
  <c r="L713" i="29"/>
  <c r="I710" i="29"/>
  <c r="L734" i="29"/>
  <c r="I733" i="29"/>
  <c r="L756" i="29"/>
  <c r="I753" i="29"/>
  <c r="L812" i="29"/>
  <c r="I809" i="29"/>
  <c r="L836" i="29"/>
  <c r="I835" i="29"/>
  <c r="L835" i="29" s="1"/>
  <c r="L880" i="29"/>
  <c r="I879" i="29"/>
  <c r="L879" i="29" s="1"/>
  <c r="L884" i="29"/>
  <c r="I883" i="29"/>
  <c r="L950" i="29"/>
  <c r="I943" i="29"/>
  <c r="K1001" i="29"/>
  <c r="L1002" i="29"/>
  <c r="L1035" i="29"/>
  <c r="I1034" i="29"/>
  <c r="L1255" i="29"/>
  <c r="I1254" i="29"/>
  <c r="L1254" i="29" s="1"/>
  <c r="I823" i="29"/>
  <c r="I774" i="29"/>
  <c r="L774" i="29" s="1"/>
  <c r="I400" i="29"/>
  <c r="I760" i="29"/>
  <c r="L718" i="29"/>
  <c r="L208" i="29"/>
  <c r="I1117" i="29"/>
  <c r="S1056" i="29"/>
  <c r="L632" i="29"/>
  <c r="L468" i="29"/>
  <c r="I5" i="29"/>
  <c r="J5" i="29"/>
  <c r="N5" i="29"/>
  <c r="Q5" i="29"/>
  <c r="M5" i="29"/>
  <c r="O5" i="29"/>
  <c r="L65" i="29"/>
  <c r="I64" i="29"/>
  <c r="N73" i="29"/>
  <c r="Q73" i="29"/>
  <c r="T73" i="29"/>
  <c r="L81" i="29"/>
  <c r="I73" i="29"/>
  <c r="O95" i="29"/>
  <c r="S96" i="29"/>
  <c r="S95" i="29" s="1"/>
  <c r="L101" i="29"/>
  <c r="I95" i="29"/>
  <c r="I112" i="29"/>
  <c r="L113" i="29"/>
  <c r="I115" i="29"/>
  <c r="L115" i="29" s="1"/>
  <c r="L119" i="29"/>
  <c r="I118" i="29"/>
  <c r="L118" i="29" s="1"/>
  <c r="H121" i="29"/>
  <c r="G129" i="29"/>
  <c r="L130" i="29"/>
  <c r="I129" i="29"/>
  <c r="L140" i="29"/>
  <c r="I137" i="29"/>
  <c r="G145" i="29"/>
  <c r="L146" i="29"/>
  <c r="I145" i="29"/>
  <c r="S145" i="29"/>
  <c r="L158" i="29"/>
  <c r="I157" i="29"/>
  <c r="L157" i="29" s="1"/>
  <c r="L161" i="29"/>
  <c r="I160" i="29"/>
  <c r="U160" i="29"/>
  <c r="I171" i="29"/>
  <c r="L171" i="29" s="1"/>
  <c r="H189" i="29"/>
  <c r="G194" i="29"/>
  <c r="L200" i="29"/>
  <c r="I194" i="29"/>
  <c r="U202" i="29"/>
  <c r="J210" i="29"/>
  <c r="S216" i="29"/>
  <c r="S226" i="29"/>
  <c r="U240" i="29"/>
  <c r="L267" i="29"/>
  <c r="L269" i="29"/>
  <c r="I266" i="29"/>
  <c r="O290" i="29"/>
  <c r="R290" i="29"/>
  <c r="H296" i="29"/>
  <c r="J296" i="29"/>
  <c r="M296" i="29"/>
  <c r="O296" i="29"/>
  <c r="K312" i="29"/>
  <c r="N312" i="29"/>
  <c r="S312" i="29"/>
  <c r="Q317" i="29"/>
  <c r="T317" i="29"/>
  <c r="S332" i="29"/>
  <c r="L335" i="29"/>
  <c r="I332" i="29"/>
  <c r="N342" i="29"/>
  <c r="T342" i="29"/>
  <c r="S342" i="29"/>
  <c r="I349" i="29"/>
  <c r="L349" i="29" s="1"/>
  <c r="H356" i="29"/>
  <c r="T356" i="29"/>
  <c r="I356" i="29"/>
  <c r="N364" i="29"/>
  <c r="N363" i="29" s="1"/>
  <c r="N356" i="29" s="1"/>
  <c r="M363" i="29"/>
  <c r="M356" i="29" s="1"/>
  <c r="S363" i="29"/>
  <c r="K400" i="29"/>
  <c r="N400" i="29"/>
  <c r="Q400" i="29"/>
  <c r="T400" i="29"/>
  <c r="L419" i="29"/>
  <c r="I418" i="29"/>
  <c r="M433" i="29"/>
  <c r="O433" i="29"/>
  <c r="R433" i="29"/>
  <c r="L440" i="29"/>
  <c r="I433" i="29"/>
  <c r="G446" i="29"/>
  <c r="L447" i="29"/>
  <c r="I446" i="29"/>
  <c r="S447" i="29"/>
  <c r="S446" i="29" s="1"/>
  <c r="M505" i="29"/>
  <c r="O505" i="29"/>
  <c r="R505" i="29"/>
  <c r="G518" i="29"/>
  <c r="L519" i="29"/>
  <c r="I518" i="29"/>
  <c r="M523" i="29"/>
  <c r="O523" i="29"/>
  <c r="P528" i="29"/>
  <c r="U528" i="29"/>
  <c r="L537" i="29"/>
  <c r="I536" i="29"/>
  <c r="L536" i="29" s="1"/>
  <c r="L543" i="29"/>
  <c r="I542" i="29"/>
  <c r="L542" i="29" s="1"/>
  <c r="L549" i="29"/>
  <c r="I548" i="29"/>
  <c r="L548" i="29" s="1"/>
  <c r="O551" i="29"/>
  <c r="K558" i="29"/>
  <c r="T558" i="29"/>
  <c r="L574" i="29"/>
  <c r="O573" i="29"/>
  <c r="M583" i="29"/>
  <c r="R583" i="29"/>
  <c r="L607" i="29"/>
  <c r="I604" i="29"/>
  <c r="J613" i="29"/>
  <c r="Q613" i="29"/>
  <c r="T613" i="29"/>
  <c r="P622" i="29"/>
  <c r="L627" i="29"/>
  <c r="I622" i="29"/>
  <c r="L634" i="29"/>
  <c r="I631" i="29"/>
  <c r="L681" i="29"/>
  <c r="I678" i="29"/>
  <c r="L729" i="29"/>
  <c r="I726" i="29"/>
  <c r="J744" i="29"/>
  <c r="L768" i="29"/>
  <c r="I767" i="29"/>
  <c r="L767" i="29" s="1"/>
  <c r="J809" i="29"/>
  <c r="N809" i="29"/>
  <c r="I840" i="29"/>
  <c r="L840" i="29" s="1"/>
  <c r="L841" i="29"/>
  <c r="L933" i="29"/>
  <c r="I928" i="29"/>
  <c r="K943" i="29"/>
  <c r="N943" i="29"/>
  <c r="I1010" i="29"/>
  <c r="K1010" i="29"/>
  <c r="R1034" i="29"/>
  <c r="P1034" i="29"/>
  <c r="L1130" i="29"/>
  <c r="I1129" i="29"/>
  <c r="H1186" i="29"/>
  <c r="J1186" i="29"/>
  <c r="V1208" i="29"/>
  <c r="V1209" i="29" s="1"/>
  <c r="O1206" i="29"/>
  <c r="L1262" i="29"/>
  <c r="I1261" i="29"/>
  <c r="R1274" i="29"/>
  <c r="R1273" i="29" s="1"/>
  <c r="G640" i="29"/>
  <c r="M640" i="29"/>
  <c r="S640" i="29"/>
  <c r="G649" i="29"/>
  <c r="Q662" i="29"/>
  <c r="S662" i="29"/>
  <c r="K671" i="29"/>
  <c r="Q671" i="29"/>
  <c r="H696" i="29"/>
  <c r="R703" i="29"/>
  <c r="N710" i="29"/>
  <c r="J717" i="29"/>
  <c r="M717" i="29"/>
  <c r="R717" i="29"/>
  <c r="R726" i="29"/>
  <c r="J733" i="29"/>
  <c r="M733" i="29"/>
  <c r="O733" i="29"/>
  <c r="K744" i="29"/>
  <c r="U744" i="29"/>
  <c r="J767" i="29"/>
  <c r="H779" i="29"/>
  <c r="U787" i="29"/>
  <c r="O809" i="29"/>
  <c r="K816" i="29"/>
  <c r="K823" i="29"/>
  <c r="N823" i="29"/>
  <c r="J840" i="29"/>
  <c r="M840" i="29"/>
  <c r="O840" i="29"/>
  <c r="Q840" i="29"/>
  <c r="H883" i="29"/>
  <c r="K928" i="29"/>
  <c r="N928" i="29"/>
  <c r="H935" i="29"/>
  <c r="J935" i="29"/>
  <c r="M935" i="29"/>
  <c r="O935" i="29"/>
  <c r="J1001" i="29"/>
  <c r="M1001" i="29"/>
  <c r="O1001" i="29"/>
  <c r="J1010" i="29"/>
  <c r="H1034" i="29"/>
  <c r="J1034" i="29"/>
  <c r="G1061" i="29"/>
  <c r="U1062" i="29"/>
  <c r="U1061" i="29"/>
  <c r="S1064" i="29"/>
  <c r="S1061" i="29"/>
  <c r="L1075" i="29"/>
  <c r="T1074" i="29"/>
  <c r="H1117" i="29"/>
  <c r="M1117" i="29"/>
  <c r="O1117" i="29"/>
  <c r="J1129" i="29"/>
  <c r="H1193" i="29"/>
  <c r="M1193" i="29"/>
  <c r="S1193" i="29"/>
  <c r="G1206" i="29"/>
  <c r="U1261" i="29"/>
  <c r="K1274" i="29"/>
  <c r="T1274" i="29"/>
  <c r="T1273" i="29" s="1"/>
  <c r="H1274" i="29"/>
  <c r="H1273" i="29" s="1"/>
  <c r="Q1274" i="29"/>
  <c r="Q1273" i="29" s="1"/>
  <c r="L1186" i="29" l="1"/>
  <c r="P418" i="29"/>
  <c r="S276" i="29"/>
  <c r="U505" i="29"/>
  <c r="U504" i="29" s="1"/>
  <c r="S505" i="29"/>
  <c r="S504" i="29" s="1"/>
  <c r="P400" i="29"/>
  <c r="U276" i="29"/>
  <c r="P276" i="29"/>
  <c r="S418" i="29"/>
  <c r="U317" i="29"/>
  <c r="U1117" i="29"/>
  <c r="P1010" i="29"/>
  <c r="U418" i="29"/>
  <c r="S317" i="29"/>
  <c r="S400" i="29"/>
  <c r="U1074" i="29"/>
  <c r="U883" i="29"/>
  <c r="U882" i="29" s="1"/>
  <c r="S296" i="29"/>
  <c r="U251" i="29"/>
  <c r="P505" i="29"/>
  <c r="P504" i="29" s="1"/>
  <c r="S251" i="29"/>
  <c r="U400" i="29"/>
  <c r="U1139" i="29"/>
  <c r="U1138" i="29" s="1"/>
  <c r="L488" i="29"/>
  <c r="S73" i="29"/>
  <c r="P1139" i="29"/>
  <c r="P1138" i="29" s="1"/>
  <c r="P943" i="29"/>
  <c r="U1010" i="29"/>
  <c r="P1206" i="29"/>
  <c r="P1205" i="29" s="1"/>
  <c r="L251" i="29"/>
  <c r="S943" i="29"/>
  <c r="U1206" i="29"/>
  <c r="U1205" i="29" s="1"/>
  <c r="S1206" i="29"/>
  <c r="S1205" i="29" s="1"/>
  <c r="H467" i="29"/>
  <c r="U73" i="29"/>
  <c r="P883" i="29"/>
  <c r="P882" i="29" s="1"/>
  <c r="L189" i="29"/>
  <c r="G467" i="29"/>
  <c r="P73" i="29"/>
  <c r="L499" i="29"/>
  <c r="U296" i="29"/>
  <c r="P1274" i="29"/>
  <c r="P1273" i="29" s="1"/>
  <c r="S1010" i="29"/>
  <c r="L137" i="29"/>
  <c r="U943" i="29"/>
  <c r="S883" i="29"/>
  <c r="S882" i="29" s="1"/>
  <c r="S1139" i="29"/>
  <c r="S1138" i="29" s="1"/>
  <c r="L90" i="29"/>
  <c r="L290" i="29"/>
  <c r="L518" i="29"/>
  <c r="L202" i="29"/>
  <c r="H1073" i="29"/>
  <c r="P1074" i="29"/>
  <c r="P1073" i="29" s="1"/>
  <c r="L726" i="29"/>
  <c r="O572" i="29"/>
  <c r="L446" i="29"/>
  <c r="L455" i="29"/>
  <c r="S1274" i="29"/>
  <c r="S1273" i="29" s="1"/>
  <c r="L1117" i="29"/>
  <c r="H504" i="29"/>
  <c r="L181" i="29"/>
  <c r="L1034" i="29"/>
  <c r="Q1205" i="29"/>
  <c r="L809" i="29"/>
  <c r="L696" i="29"/>
  <c r="L868" i="29"/>
  <c r="L671" i="29"/>
  <c r="N572" i="29"/>
  <c r="L480" i="29"/>
  <c r="N504" i="29"/>
  <c r="M882" i="29"/>
  <c r="S356" i="29"/>
  <c r="S1074" i="29"/>
  <c r="S1073" i="29" s="1"/>
  <c r="Q504" i="29"/>
  <c r="G572" i="29"/>
  <c r="S5" i="29"/>
  <c r="L551" i="29"/>
  <c r="L64" i="29"/>
  <c r="L573" i="29"/>
  <c r="L240" i="29"/>
  <c r="K504" i="29"/>
  <c r="L332" i="29"/>
  <c r="I1138" i="29"/>
  <c r="L678" i="29"/>
  <c r="R572" i="29"/>
  <c r="G882" i="29"/>
  <c r="P296" i="29"/>
  <c r="L583" i="29"/>
  <c r="J356" i="29"/>
  <c r="J355" i="29" s="1"/>
  <c r="L175" i="29"/>
  <c r="N1138" i="29"/>
  <c r="O467" i="29"/>
  <c r="U5" i="29"/>
  <c r="U467" i="29"/>
  <c r="L622" i="29"/>
  <c r="M111" i="29"/>
  <c r="L418" i="29"/>
  <c r="L760" i="29"/>
  <c r="T1205" i="29"/>
  <c r="Q942" i="29"/>
  <c r="G1138" i="29"/>
  <c r="K1073" i="29"/>
  <c r="G942" i="29"/>
  <c r="J1138" i="29"/>
  <c r="Q1073" i="29"/>
  <c r="Q882" i="29"/>
  <c r="R1205" i="29"/>
  <c r="L631" i="29"/>
  <c r="K467" i="29"/>
  <c r="G355" i="29"/>
  <c r="Q111" i="29"/>
  <c r="L266" i="29"/>
  <c r="L1001" i="29"/>
  <c r="I572" i="29"/>
  <c r="P210" i="29"/>
  <c r="P5" i="29"/>
  <c r="L802" i="29"/>
  <c r="L1139" i="29"/>
  <c r="H1138" i="29"/>
  <c r="M1073" i="29"/>
  <c r="O882" i="29"/>
  <c r="L744" i="29"/>
  <c r="R355" i="29"/>
  <c r="L640" i="29"/>
  <c r="L1193" i="29"/>
  <c r="P593" i="29"/>
  <c r="P592" i="29" s="1"/>
  <c r="P572" i="29"/>
  <c r="G504" i="29"/>
  <c r="O355" i="29"/>
  <c r="J1073" i="29"/>
  <c r="T1073" i="29"/>
  <c r="H942" i="29"/>
  <c r="J882" i="29"/>
  <c r="K882" i="29"/>
  <c r="L816" i="29"/>
  <c r="O1205" i="29"/>
  <c r="L194" i="29"/>
  <c r="L145" i="29"/>
  <c r="L296" i="29"/>
  <c r="R882" i="29"/>
  <c r="M467" i="29"/>
  <c r="T1138" i="29"/>
  <c r="G1073" i="29"/>
  <c r="L703" i="29"/>
  <c r="H4" i="29"/>
  <c r="N1073" i="29"/>
  <c r="O1073" i="29"/>
  <c r="U572" i="29"/>
  <c r="L433" i="29"/>
  <c r="T4" i="29"/>
  <c r="N467" i="29"/>
  <c r="N1205" i="29"/>
  <c r="O1138" i="29"/>
  <c r="L687" i="29"/>
  <c r="H572" i="29"/>
  <c r="K4" i="29"/>
  <c r="L787" i="29"/>
  <c r="L1074" i="29"/>
  <c r="O942" i="29"/>
  <c r="P356" i="29"/>
  <c r="P355" i="29" s="1"/>
  <c r="R1073" i="29"/>
  <c r="U356" i="29"/>
  <c r="G1205" i="29"/>
  <c r="L95" i="29"/>
  <c r="L73" i="29"/>
  <c r="J4" i="29"/>
  <c r="J1205" i="29"/>
  <c r="J467" i="29"/>
  <c r="T467" i="29"/>
  <c r="L523" i="29"/>
  <c r="M1205" i="29"/>
  <c r="M1138" i="29"/>
  <c r="L1129" i="29"/>
  <c r="M572" i="29"/>
  <c r="R504" i="29"/>
  <c r="H355" i="29"/>
  <c r="L129" i="29"/>
  <c r="L753" i="29"/>
  <c r="L710" i="29"/>
  <c r="L649" i="29"/>
  <c r="Q467" i="29"/>
  <c r="H1205" i="29"/>
  <c r="K1205" i="29"/>
  <c r="T572" i="29"/>
  <c r="J572" i="29"/>
  <c r="L121" i="29"/>
  <c r="P467" i="29"/>
  <c r="Q572" i="29"/>
  <c r="L317" i="29"/>
  <c r="M942" i="29"/>
  <c r="N882" i="29"/>
  <c r="R942" i="29"/>
  <c r="N942" i="29"/>
  <c r="T593" i="29"/>
  <c r="T592" i="29" s="1"/>
  <c r="T504" i="29"/>
  <c r="K355" i="29"/>
  <c r="R111" i="29"/>
  <c r="L160" i="29"/>
  <c r="M4" i="29"/>
  <c r="L733" i="29"/>
  <c r="L528" i="29"/>
  <c r="L342" i="29"/>
  <c r="L662" i="29"/>
  <c r="R467" i="29"/>
  <c r="L276" i="29"/>
  <c r="G4" i="29"/>
  <c r="U210" i="29"/>
  <c r="R1138" i="29"/>
  <c r="Q1138" i="29"/>
  <c r="S467" i="29"/>
  <c r="K111" i="29"/>
  <c r="T882" i="29"/>
  <c r="I467" i="29"/>
  <c r="O4" i="29"/>
  <c r="Q4" i="29"/>
  <c r="S572" i="29"/>
  <c r="K572" i="29"/>
  <c r="J942" i="29"/>
  <c r="H593" i="29"/>
  <c r="H592" i="29" s="1"/>
  <c r="J111" i="29"/>
  <c r="L613" i="29"/>
  <c r="S593" i="29"/>
  <c r="S592" i="29" s="1"/>
  <c r="N111" i="29"/>
  <c r="O111" i="29"/>
  <c r="S210" i="29"/>
  <c r="L1010" i="29"/>
  <c r="K942" i="29"/>
  <c r="K593" i="29"/>
  <c r="K592" i="29" s="1"/>
  <c r="U593" i="29"/>
  <c r="U592" i="29" s="1"/>
  <c r="O593" i="29"/>
  <c r="O592" i="29" s="1"/>
  <c r="R593" i="29"/>
  <c r="R592" i="29" s="1"/>
  <c r="Q593" i="29"/>
  <c r="Q592" i="29" s="1"/>
  <c r="G593" i="29"/>
  <c r="G592" i="29" s="1"/>
  <c r="M593" i="29"/>
  <c r="M592" i="29" s="1"/>
  <c r="T111" i="29"/>
  <c r="G111" i="29"/>
  <c r="L400" i="29"/>
  <c r="T942" i="29"/>
  <c r="L717" i="29"/>
  <c r="K1138" i="29"/>
  <c r="N593" i="29"/>
  <c r="N592" i="29" s="1"/>
  <c r="J593" i="29"/>
  <c r="J592" i="29" s="1"/>
  <c r="N355" i="29"/>
  <c r="H111" i="29"/>
  <c r="Q355" i="29"/>
  <c r="J504" i="29"/>
  <c r="R4" i="29"/>
  <c r="K1273" i="29"/>
  <c r="L1273" i="29" s="1"/>
  <c r="L1274" i="29"/>
  <c r="H882" i="29"/>
  <c r="L1261" i="29"/>
  <c r="I1205" i="29"/>
  <c r="L1205" i="29" s="1"/>
  <c r="O504" i="29"/>
  <c r="T355" i="29"/>
  <c r="I111" i="29"/>
  <c r="L112" i="29"/>
  <c r="L823" i="29"/>
  <c r="L883" i="29"/>
  <c r="I882" i="29"/>
  <c r="L505" i="29"/>
  <c r="I504" i="29"/>
  <c r="L558" i="29"/>
  <c r="L928" i="29"/>
  <c r="L604" i="29"/>
  <c r="I593" i="29"/>
  <c r="M504" i="29"/>
  <c r="M355" i="29"/>
  <c r="I355" i="29"/>
  <c r="L356" i="29"/>
  <c r="N4" i="29"/>
  <c r="I4" i="29"/>
  <c r="L5" i="29"/>
  <c r="I1073" i="29"/>
  <c r="L943" i="29"/>
  <c r="I942" i="29"/>
  <c r="L312" i="29"/>
  <c r="U1073" i="29" l="1"/>
  <c r="P942" i="29"/>
  <c r="S355" i="29"/>
  <c r="S111" i="29"/>
  <c r="U355" i="29"/>
  <c r="S4" i="29"/>
  <c r="U942" i="29"/>
  <c r="S942" i="29"/>
  <c r="P4" i="29"/>
  <c r="U111" i="29"/>
  <c r="U4" i="29"/>
  <c r="J1072" i="29"/>
  <c r="H1072" i="29"/>
  <c r="H466" i="29"/>
  <c r="N466" i="29"/>
  <c r="O110" i="29"/>
  <c r="Q110" i="29"/>
  <c r="L504" i="29"/>
  <c r="J110" i="29"/>
  <c r="G1072" i="29"/>
  <c r="U1072" i="29"/>
  <c r="P111" i="29"/>
  <c r="P110" i="29" s="1"/>
  <c r="M110" i="29"/>
  <c r="P466" i="29"/>
  <c r="P1072" i="29"/>
  <c r="O1072" i="29"/>
  <c r="L355" i="29"/>
  <c r="L1138" i="29"/>
  <c r="L572" i="29"/>
  <c r="K110" i="29"/>
  <c r="H110" i="29"/>
  <c r="G110" i="29"/>
  <c r="S466" i="29"/>
  <c r="N1072" i="29"/>
  <c r="G466" i="29"/>
  <c r="M1072" i="29"/>
  <c r="L467" i="29"/>
  <c r="Q1072" i="29"/>
  <c r="S1072" i="29"/>
  <c r="T1072" i="29"/>
  <c r="O466" i="29"/>
  <c r="K466" i="29"/>
  <c r="R1072" i="29"/>
  <c r="R466" i="29"/>
  <c r="R110" i="29"/>
  <c r="T466" i="29"/>
  <c r="U466" i="29"/>
  <c r="L942" i="29"/>
  <c r="L882" i="29"/>
  <c r="M466" i="29"/>
  <c r="J466" i="29"/>
  <c r="Q466" i="29"/>
  <c r="N110" i="29"/>
  <c r="K1072" i="29"/>
  <c r="T110" i="29"/>
  <c r="I1072" i="29"/>
  <c r="L1073" i="29"/>
  <c r="L4" i="29"/>
  <c r="I592" i="29"/>
  <c r="L592" i="29" s="1"/>
  <c r="L593" i="29"/>
  <c r="I466" i="29"/>
  <c r="L111" i="29"/>
  <c r="I110" i="29"/>
  <c r="S110" i="29" l="1"/>
  <c r="U110" i="29"/>
  <c r="Q3" i="29"/>
  <c r="Q2" i="29" s="1"/>
  <c r="S3" i="29"/>
  <c r="S2" i="29" s="1"/>
  <c r="W3" i="29" s="1"/>
  <c r="N3" i="29"/>
  <c r="N2" i="29" s="1"/>
  <c r="M3" i="29"/>
  <c r="M2" i="29" s="1"/>
  <c r="Q1320" i="29"/>
  <c r="O3" i="29"/>
  <c r="O2" i="29" s="1"/>
  <c r="H3" i="29"/>
  <c r="H2" i="29" s="1"/>
  <c r="G3" i="29"/>
  <c r="G2" i="29" s="1"/>
  <c r="K3" i="29"/>
  <c r="K2" i="29" s="1"/>
  <c r="U3" i="29"/>
  <c r="U2" i="29" s="1"/>
  <c r="X3" i="29" s="1"/>
  <c r="P3" i="29"/>
  <c r="P2" i="29" s="1"/>
  <c r="V3" i="29" s="1"/>
  <c r="J3" i="29"/>
  <c r="J2" i="29" s="1"/>
  <c r="R3" i="29"/>
  <c r="R2" i="29" s="1"/>
  <c r="T3" i="29"/>
  <c r="T2" i="29" s="1"/>
  <c r="L110" i="29"/>
  <c r="L466" i="29"/>
  <c r="L1072" i="29"/>
  <c r="I3" i="29"/>
  <c r="L3" i="29" l="1"/>
  <c r="I2" i="29"/>
  <c r="L2" i="29" s="1"/>
  <c r="N4184" i="53"/>
  <c r="N4172" i="53"/>
  <c r="N3978" i="53" s="1"/>
  <c r="N2495" i="53" l="1"/>
  <c r="N2" i="53" s="1"/>
</calcChain>
</file>

<file path=xl/comments1.xml><?xml version="1.0" encoding="utf-8"?>
<comments xmlns="http://schemas.openxmlformats.org/spreadsheetml/2006/main">
  <authors>
    <author>Anna-Marija Jakšić</author>
  </authors>
  <commentList>
    <comment ref="H1" authorId="0" shapeId="0">
      <text>
        <r>
          <rPr>
            <sz val="10"/>
            <rFont val="Arial"/>
            <family val="2"/>
            <charset val="238"/>
          </rPr>
          <t>nakon 2. Izmjena i dopuna FP 2023.</t>
        </r>
      </text>
    </comment>
  </commentList>
</comments>
</file>

<file path=xl/comments2.xml><?xml version="1.0" encoding="utf-8"?>
<comments xmlns="http://schemas.openxmlformats.org/spreadsheetml/2006/main">
  <authors>
    <author>Anna-Marija Jakšić</author>
  </authors>
  <commentList>
    <comment ref="H1" authorId="0" shapeId="0">
      <text>
        <r>
          <rPr>
            <sz val="10"/>
            <rFont val="Arial"/>
            <family val="2"/>
            <charset val="238"/>
          </rPr>
          <t>nakon 2. Izmjena i dopuna FP 2023.</t>
        </r>
      </text>
    </comment>
  </commentList>
</comments>
</file>

<file path=xl/sharedStrings.xml><?xml version="1.0" encoding="utf-8"?>
<sst xmlns="http://schemas.openxmlformats.org/spreadsheetml/2006/main" count="20128" uniqueCount="1049">
  <si>
    <t>A/K/T</t>
  </si>
  <si>
    <t>IZV</t>
  </si>
  <si>
    <t>FP</t>
  </si>
  <si>
    <t>KTO</t>
  </si>
  <si>
    <t>NAZIV AKTIVNOSTI ILI PROJEKTA</t>
  </si>
  <si>
    <t>NAZIV PROGRAMA</t>
  </si>
  <si>
    <t>Izvorni plan
2013.</t>
  </si>
  <si>
    <t>Izvorni plan u limitu
2013.
(11,12,83)</t>
  </si>
  <si>
    <t>Tekući plan (nakon rebalansa i preraspodjela)
2013.</t>
  </si>
  <si>
    <t>Tekući plan u limitu
2013. (11,12,83)</t>
  </si>
  <si>
    <t>Izvršenje
2013.
do 30.9.2013.</t>
  </si>
  <si>
    <t>Indeks izvršenja 2013.</t>
  </si>
  <si>
    <t>Usvojena projekcija
2014.</t>
  </si>
  <si>
    <t>Usvojena projekcija u limitu
2014.</t>
  </si>
  <si>
    <t>Prijedlog plana
2014.</t>
  </si>
  <si>
    <t>Prijedlog plana 2014. u limitu (11,12,83)</t>
  </si>
  <si>
    <t>Usvojena
projekcija
2015.</t>
  </si>
  <si>
    <t>Prijedlog projekcije 2015.</t>
  </si>
  <si>
    <t>Prijedlog projekcije 2015. u limitu (11,12,83)</t>
  </si>
  <si>
    <t>Prijedlog projekcije 2016.</t>
  </si>
  <si>
    <t>Prijedlog projekcije 2016. u limitu (11,12,83)</t>
  </si>
  <si>
    <t>Zadani limit
2014.</t>
  </si>
  <si>
    <t>Zadani limit
2015.</t>
  </si>
  <si>
    <t>Zadani limit
2016.</t>
  </si>
  <si>
    <t>065 MINISTARSTVO POMORSTVA, PROMETA I INFRASTRUKTURE</t>
  </si>
  <si>
    <t>Glava 05 Ministarstvo pomorstva, prometa i infrastrukture</t>
  </si>
  <si>
    <t>RAZLIKA</t>
  </si>
  <si>
    <t>Glavno tajništvo</t>
  </si>
  <si>
    <t>A570000</t>
  </si>
  <si>
    <t>Administracija i upravljanje</t>
  </si>
  <si>
    <t>3101 UPRAVLJANJE NA PODRUČJU PROMETNE POLITIKE - 31 PROMET, PROMETNA INFRASTRUKTURA I KOMUNIKACIJE</t>
  </si>
  <si>
    <t>0490</t>
  </si>
  <si>
    <t>limit plaća   065</t>
  </si>
  <si>
    <t>Plaće za redovan rad</t>
  </si>
  <si>
    <t>limit plaća ostalih glava</t>
  </si>
  <si>
    <t>Plaće za prekovremeni rad</t>
  </si>
  <si>
    <t>Plaće za posebne uvjete rada</t>
  </si>
  <si>
    <t>31                065</t>
  </si>
  <si>
    <t xml:space="preserve">Ostali rashodi za zaposlene </t>
  </si>
  <si>
    <t>Doprinosi za mirovinsko osiguranje</t>
  </si>
  <si>
    <t>Doprinosi za obvezno zdravstveno osiguranje</t>
  </si>
  <si>
    <t>Doprinosi za obvezno osiguranje u slučaju nezaposlenosti</t>
  </si>
  <si>
    <t>Službena putovanja</t>
  </si>
  <si>
    <t>Naknade za prijevoz, za rad na terenu i odvojeni život</t>
  </si>
  <si>
    <t>Stručno usavršavanje zaposlenika</t>
  </si>
  <si>
    <t>Ostale naknade troškova zaposlenima</t>
  </si>
  <si>
    <t>Uredski materijal i ostali mater. rash.</t>
  </si>
  <si>
    <t>Materijal i sirovine</t>
  </si>
  <si>
    <t>Energija</t>
  </si>
  <si>
    <t>Materijal i dijelovi za tekuće i inv.odr.</t>
  </si>
  <si>
    <t>Sitni inventar i auto-gume</t>
  </si>
  <si>
    <t>Službena, radna i zaštitna odjeća i obuća</t>
  </si>
  <si>
    <t>Usluge telefona, pošte i prijevoza</t>
  </si>
  <si>
    <t>Usluge tekućeg i investicijskog održavanja</t>
  </si>
  <si>
    <t>Usluge promidžbe i informiranja</t>
  </si>
  <si>
    <t>Komunalne usluge</t>
  </si>
  <si>
    <t>Zakupnine i najamnine</t>
  </si>
  <si>
    <t>Zdravstvene i veterinarske usluge</t>
  </si>
  <si>
    <t>Intelektualne i osobne usluge</t>
  </si>
  <si>
    <t>Računalne usluge</t>
  </si>
  <si>
    <t>Ostale usluge</t>
  </si>
  <si>
    <t>Naknada troškova osobama izvan radnog odnosa</t>
  </si>
  <si>
    <t>Naknade za rad predstavničkih i izvršnih tijela, povjerenstava i sl.</t>
  </si>
  <si>
    <t>Premije osiguranja</t>
  </si>
  <si>
    <t>Reprezentacija</t>
  </si>
  <si>
    <t>Članarine</t>
  </si>
  <si>
    <t>Pristojbe i naknade</t>
  </si>
  <si>
    <t>Ostali nespomenuti rashodi poslovanja</t>
  </si>
  <si>
    <t>Bankarske usluge i usluge platnog prometa</t>
  </si>
  <si>
    <t>Zatezne kamate</t>
  </si>
  <si>
    <t>Ostali nespomenuti financijski rashodi</t>
  </si>
  <si>
    <t>Tekuće pomoći unutar općeg proračuna</t>
  </si>
  <si>
    <t>Naknade građanima i kućanstvu u novcu</t>
  </si>
  <si>
    <t>Tekuće donacije u novcu</t>
  </si>
  <si>
    <t>Uredska oprema i namještaj</t>
  </si>
  <si>
    <t>Komunikacijska oprema</t>
  </si>
  <si>
    <t>Oprema za održavanje i zaštitu</t>
  </si>
  <si>
    <t>Uređaji, strojevi i oprema za ostale namjene</t>
  </si>
  <si>
    <t>K570319</t>
  </si>
  <si>
    <t>Obnova voznog parka</t>
  </si>
  <si>
    <r>
      <rPr>
        <b/>
        <sz val="12"/>
        <color indexed="10"/>
        <rFont val="Arial"/>
        <family val="2"/>
        <charset val="238"/>
      </rPr>
      <t>PROMJENA FP</t>
    </r>
    <r>
      <rPr>
        <b/>
        <sz val="12"/>
        <rFont val="Arial"/>
        <family val="2"/>
        <charset val="238"/>
      </rPr>
      <t xml:space="preserve">
K570321</t>
    </r>
  </si>
  <si>
    <t>Informatizacija</t>
  </si>
  <si>
    <t>K570321</t>
  </si>
  <si>
    <t>Licence</t>
  </si>
  <si>
    <t>Ostala nematerijalna imovina</t>
  </si>
  <si>
    <t>Instrumenti, uređaji i strojevi</t>
  </si>
  <si>
    <t>Ulaganja u računalne programe</t>
  </si>
  <si>
    <t>A250997</t>
  </si>
  <si>
    <t>Obveze po sudskim sporovima</t>
  </si>
  <si>
    <t>K810016</t>
  </si>
  <si>
    <t>Rekonstrukcija, obnova i održavanje poslovnih zgrada Ministarstva</t>
  </si>
  <si>
    <t>Dodatna ulaganja na građevinskim objektima</t>
  </si>
  <si>
    <t>Dodatna ulaganja na postrojenjima i opremi</t>
  </si>
  <si>
    <t>NOVO</t>
  </si>
  <si>
    <t>Provedba Projekta e-građani</t>
  </si>
  <si>
    <t>POMORSTVO</t>
  </si>
  <si>
    <t>Uprava pomorske i unutarnje plovidbe, brodarstva, luka i pomorskog dobra</t>
  </si>
  <si>
    <r>
      <rPr>
        <b/>
        <sz val="12"/>
        <color indexed="10"/>
        <rFont val="Arial"/>
        <family val="2"/>
        <charset val="238"/>
      </rPr>
      <t xml:space="preserve">PROMJENA PRIPRADNOSTI </t>
    </r>
    <r>
      <rPr>
        <b/>
        <sz val="12"/>
        <rFont val="Arial"/>
        <family val="2"/>
        <charset val="238"/>
      </rPr>
      <t>A570503</t>
    </r>
  </si>
  <si>
    <t>Potpora Lučkoj upravi Ploče za realizaciju Projekta integracije trgovine i transporta</t>
  </si>
  <si>
    <r>
      <rPr>
        <b/>
        <sz val="12"/>
        <rFont val="Arial"/>
        <family val="2"/>
        <charset val="238"/>
      </rPr>
      <t xml:space="preserve">NOVI PROGRAM - </t>
    </r>
    <r>
      <rPr>
        <b/>
        <sz val="12"/>
        <color indexed="10"/>
        <rFont val="Arial"/>
        <family val="2"/>
        <charset val="238"/>
      </rPr>
      <t>RAZVOJ SUSTAVA POMORSKOG PROMETA, POMORSKOG DOBRA I LUKA, TE ZAŠTITA MORSKOG OKOLIŠA OD ONEČIŠĆENJA S POMORSKIH OBJEKATA - 31 PROMET, PROMETNA INFRASTRUKTURA I KOMUNIKACIJE</t>
    </r>
  </si>
  <si>
    <t>A570503</t>
  </si>
  <si>
    <t>0452</t>
  </si>
  <si>
    <t>Kapitalne donacije neprofitnim organizacijama</t>
  </si>
  <si>
    <r>
      <rPr>
        <b/>
        <sz val="12"/>
        <color indexed="10"/>
        <rFont val="Arial"/>
        <family val="2"/>
        <charset val="238"/>
      </rPr>
      <t xml:space="preserve">PROMJENA PRIPRADNOSTI </t>
    </r>
    <r>
      <rPr>
        <b/>
        <sz val="12"/>
        <rFont val="Arial"/>
        <family val="2"/>
        <charset val="238"/>
      </rPr>
      <t>A810034</t>
    </r>
  </si>
  <si>
    <t>Potpora Lučkoj upravi Ploče za otplatu Zajma Svjetske banke (IBRD) -Projekt integracije trgovine i transporta</t>
  </si>
  <si>
    <t>A810034</t>
  </si>
  <si>
    <r>
      <rPr>
        <b/>
        <sz val="12"/>
        <color indexed="10"/>
        <rFont val="Arial"/>
        <family val="2"/>
        <charset val="238"/>
      </rPr>
      <t xml:space="preserve">ZATVORITI
</t>
    </r>
    <r>
      <rPr>
        <b/>
        <sz val="12"/>
        <rFont val="Arial"/>
        <family val="2"/>
        <charset val="238"/>
      </rPr>
      <t>A570288</t>
    </r>
  </si>
  <si>
    <t>Poticanje gradnje brodova za hrvatske brodare te izgradnja i rekonstrukcija plovnih objekata u hrvatskim brodogradilištima-Obveze iz prethodnog razdoblja</t>
  </si>
  <si>
    <t>A570288</t>
  </si>
  <si>
    <t>Kapitalne pomoći kreditnim i ostalim financijskim institucijama te trgovačkim društvima izvan javnog sektora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</si>
  <si>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A819003</t>
    </r>
  </si>
  <si>
    <t>Promocija pomorstva i intermodalnosti</t>
  </si>
  <si>
    <t>A819003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</si>
  <si>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A570293</t>
    </r>
  </si>
  <si>
    <t>Potpora Lučkoj upravi Rijeka za vraćanje obveza po zajmu EDCF - Projekt "Samsung"</t>
  </si>
  <si>
    <t>A570293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</si>
  <si>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A570294</t>
    </r>
  </si>
  <si>
    <t>Potpora Lučkoj upravi Rijeka za realizaciju zajma Svjetske banke (IBRD) -Projekt obnove riječkog prometnog pravca</t>
  </si>
  <si>
    <t>A570294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</si>
  <si>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A570219</t>
    </r>
  </si>
  <si>
    <t>Sanacija i rekonstrukcija objekata podgradnje u lukama otvorenim za javni promet od županijskog i lokalnog značaja te modernizacija, obnova i izgradnja ribarske infrastrukture</t>
  </si>
  <si>
    <t>A570219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</si>
  <si>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K587039</t>
    </r>
  </si>
  <si>
    <t>Izgradnja trajektne luke Gaženica</t>
  </si>
  <si>
    <t>K587039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</si>
  <si>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A570464</t>
    </r>
  </si>
  <si>
    <t>Potpora Lučkoj upravi Dubrovnik za otplatu Zajma EBRD-Projekt izgradnje lučke infrastrukture-domaća komponenta</t>
  </si>
  <si>
    <t>A570464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</si>
  <si>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A570348</t>
    </r>
  </si>
  <si>
    <t>Utvrđivanje i provedba granica pomorskog dobra s izvlaštenjem</t>
  </si>
  <si>
    <t>A570348</t>
  </si>
  <si>
    <t>Naknade šteta pravnim i fizičkim osobama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</si>
  <si>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A570350</t>
    </r>
  </si>
  <si>
    <t>Dodjela koncesija na pomorskom dobru</t>
  </si>
  <si>
    <t>A570350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</si>
  <si>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A570482</t>
    </r>
  </si>
  <si>
    <t>Stipendiranje redovnih učenika i studenata srednjih pomorskih škola i pomorskih fakulteta, te vježbeničkog staža pomoraca</t>
  </si>
  <si>
    <t>A570482</t>
  </si>
  <si>
    <t>Naknade građanima i kućanstvima u novcu</t>
  </si>
  <si>
    <r>
      <rPr>
        <b/>
        <sz val="12"/>
        <color indexed="10"/>
        <rFont val="Arial"/>
        <family val="2"/>
        <charset val="238"/>
      </rPr>
      <t>ZATVORITI</t>
    </r>
    <r>
      <rPr>
        <b/>
        <sz val="12"/>
        <rFont val="Arial"/>
        <family val="2"/>
        <charset val="238"/>
      </rPr>
      <t xml:space="preserve">
A570501</t>
    </r>
  </si>
  <si>
    <t>IPA I 2009-Sudjelovanje u programu Unije-Marco Polo II</t>
  </si>
  <si>
    <t>A570501</t>
  </si>
  <si>
    <t>0485</t>
  </si>
  <si>
    <t>Međunarodne članarine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</si>
  <si>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A587040</t>
    </r>
  </si>
  <si>
    <t>Potpora Lučkoj upravi Zadar za otplatu kredita Fonda za razvoj i zapošljavanje (HPB-a Zagreb)</t>
  </si>
  <si>
    <t>A587040</t>
  </si>
  <si>
    <r>
      <rPr>
        <b/>
        <sz val="12"/>
        <color indexed="10"/>
        <rFont val="Arial"/>
        <family val="2"/>
        <charset val="238"/>
      </rPr>
      <t xml:space="preserve">ZATVORITI
 </t>
    </r>
    <r>
      <rPr>
        <b/>
        <sz val="12"/>
        <rFont val="Arial"/>
        <family val="2"/>
        <charset val="238"/>
      </rPr>
      <t>A587041</t>
    </r>
  </si>
  <si>
    <t>Poticanje brodara u nacionalnoj plovidbi</t>
  </si>
  <si>
    <t>A587041</t>
  </si>
  <si>
    <t>Subvencije trgovačkim društvima izvan javnog sektora</t>
  </si>
  <si>
    <t>Subvencije poljoprivrednicima i obrtnicima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</si>
  <si>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A820026</t>
    </r>
  </si>
  <si>
    <t>Tehničko održavanje i upravljanje školskim brodom</t>
  </si>
  <si>
    <t>A820026</t>
  </si>
  <si>
    <t>Materijal i dijelovi za tekuće i investicijsko održavanje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</si>
  <si>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A810019</t>
    </r>
  </si>
  <si>
    <t>Potpora Lučkoj upravi Šibenik za realizaciju Zajma EBRD-Projekt modernizacije lučke infrastrukture luke Šibenik-domaća komponenta</t>
  </si>
  <si>
    <t>A810019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</si>
  <si>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T810018</t>
    </r>
  </si>
  <si>
    <t>Upravljanje i nadzor balastnih voda i taloga</t>
  </si>
  <si>
    <t>T810018</t>
  </si>
  <si>
    <t>0530</t>
  </si>
  <si>
    <t>Umjetnička, literarna i znanstvena djela</t>
  </si>
  <si>
    <r>
      <rPr>
        <b/>
        <sz val="12"/>
        <color indexed="10"/>
        <rFont val="Arial"/>
        <family val="2"/>
        <charset val="238"/>
      </rPr>
      <t>ZATVORITI</t>
    </r>
    <r>
      <rPr>
        <b/>
        <sz val="12"/>
        <rFont val="Arial"/>
        <family val="2"/>
        <charset val="238"/>
      </rPr>
      <t xml:space="preserve">
T810031</t>
    </r>
  </si>
  <si>
    <t>IPA I 2008 TAIB FPPRAC 2008 Strategija pomorskog razvitka</t>
  </si>
  <si>
    <t>T810031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</si>
  <si>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T810033</t>
    </r>
  </si>
  <si>
    <t>IPA ADRIATIC - Projekt razvoja autocesta mora na Jadranu (Adriatic MoS)</t>
  </si>
  <si>
    <t>T810033</t>
  </si>
  <si>
    <r>
      <rPr>
        <b/>
        <sz val="12"/>
        <color indexed="10"/>
        <rFont val="Arial"/>
        <family val="2"/>
        <charset val="238"/>
      </rPr>
      <t xml:space="preserve"> PROMJENA PRIPADNOSTI 
</t>
    </r>
    <r>
      <rPr>
        <b/>
        <sz val="12"/>
        <rFont val="Arial"/>
        <family val="2"/>
        <charset val="238"/>
      </rPr>
      <t>A810040</t>
    </r>
  </si>
  <si>
    <t>Priprema projekata u pomorstvu</t>
  </si>
  <si>
    <t>A810040</t>
  </si>
  <si>
    <r>
      <rPr>
        <b/>
        <sz val="12"/>
        <color indexed="10"/>
        <rFont val="Arial"/>
        <family val="2"/>
        <charset val="238"/>
      </rPr>
      <t xml:space="preserve">ZATVORITI
</t>
    </r>
    <r>
      <rPr>
        <b/>
        <sz val="12"/>
        <rFont val="Arial"/>
        <family val="2"/>
        <charset val="238"/>
      </rPr>
      <t>A810050</t>
    </r>
  </si>
  <si>
    <t>Članarine u međunarodnim organizacijama i inicijativama u pomorstvu</t>
  </si>
  <si>
    <t>A810050</t>
  </si>
  <si>
    <t>NOVA A</t>
  </si>
  <si>
    <t>Stalno predstavništvo RH pri IMO-u i članarine u međunarodnim organizacijama</t>
  </si>
  <si>
    <t>Projekt izgradnje vanjskih vezova na glavnom lukobranu u Gradskoj luci Split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</si>
  <si>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A570445</t>
    </r>
  </si>
  <si>
    <t>Pomoć jedinicama lokalne i regionalne samouprave za razvoj riječnog prometa i županijskih luka i pristaništa</t>
  </si>
  <si>
    <r>
      <rPr>
        <b/>
        <sz val="12"/>
        <rFont val="Arial"/>
        <family val="2"/>
        <charset val="238"/>
      </rPr>
      <t xml:space="preserve">NOVI PROGRAM - </t>
    </r>
    <r>
      <rPr>
        <b/>
        <sz val="12"/>
        <color indexed="10"/>
        <rFont val="Arial"/>
        <family val="2"/>
        <charset val="238"/>
      </rPr>
      <t>RAZVOJ SUSTAVA PROMETA NA UNUTARNJIM VODNIM PUTOVIMA - 31 PROMET, PROMETNA INFRASTRUKTURA I KOMUNIKACIJE</t>
    </r>
  </si>
  <si>
    <t>A570445</t>
  </si>
  <si>
    <t>Kapitalne pomoći unutar općeg proračuna</t>
  </si>
  <si>
    <r>
      <rPr>
        <b/>
        <sz val="12"/>
        <color indexed="10"/>
        <rFont val="Arial"/>
        <family val="2"/>
        <charset val="238"/>
      </rPr>
      <t xml:space="preserve">PROMJENA PRIPADNOSTI
PROMJENA NAZIVA
 </t>
    </r>
    <r>
      <rPr>
        <b/>
        <sz val="12"/>
        <rFont val="Arial"/>
        <family val="2"/>
        <charset val="238"/>
      </rPr>
      <t>A570447</t>
    </r>
  </si>
  <si>
    <t>Gradnja i modernizacija lučkih građevina u unutarnjoj plovidbi</t>
  </si>
  <si>
    <t>A570447</t>
  </si>
  <si>
    <t>Poticanje redovnog obavljanja javne službe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</si>
  <si>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A810015</t>
    </r>
  </si>
  <si>
    <t>Potpora brodarima unutarnje plovidbe u nacionalnom prijevozu</t>
  </si>
  <si>
    <t>A810015</t>
  </si>
  <si>
    <r>
      <rPr>
        <b/>
        <sz val="12"/>
        <color indexed="10"/>
        <rFont val="Arial"/>
        <family val="2"/>
        <charset val="238"/>
      </rPr>
      <t>PROMJENA PRIPADNOSTI</t>
    </r>
    <r>
      <rPr>
        <b/>
        <sz val="12"/>
        <rFont val="Arial"/>
        <family val="2"/>
        <charset val="238"/>
      </rPr>
      <t xml:space="preserve"> A810036</t>
    </r>
  </si>
  <si>
    <t>Sigurnost plovidbe unutarnjim vodama</t>
  </si>
  <si>
    <t>A810036</t>
  </si>
  <si>
    <t>Stručna usavršavanja zaposlenika</t>
  </si>
  <si>
    <r>
      <t xml:space="preserve"> </t>
    </r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 xml:space="preserve"> K570441             </t>
    </r>
  </si>
  <si>
    <t>Opremanje lučkih kapetanija unutarnjih voda plovilima, prijevoznim sredstvima, uređajima i ostalom opremom</t>
  </si>
  <si>
    <t>K570441</t>
  </si>
  <si>
    <t>Dodatna ulaganja na prijevoznim sredstvima</t>
  </si>
  <si>
    <r>
      <rPr>
        <b/>
        <sz val="12"/>
        <color indexed="10"/>
        <rFont val="Arial"/>
        <family val="2"/>
        <charset val="238"/>
      </rPr>
      <t xml:space="preserve"> PROMJENA PRIPADNOSTI </t>
    </r>
    <r>
      <rPr>
        <b/>
        <sz val="12"/>
        <rFont val="Arial"/>
        <family val="2"/>
        <charset val="238"/>
      </rPr>
      <t xml:space="preserve">K587028              </t>
    </r>
  </si>
  <si>
    <t>Uspostava i održavanje informacijskog sustava sigurnosti plovidbe unutarnjim vodama</t>
  </si>
  <si>
    <t>K587028</t>
  </si>
  <si>
    <r>
      <t xml:space="preserve"> </t>
    </r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A570442</t>
    </r>
  </si>
  <si>
    <t>Traganje i spašavanje na unutarnjim vodama</t>
  </si>
  <si>
    <t>A570442</t>
  </si>
  <si>
    <t>Naknade troškova osobama izvan radnog odnosa</t>
  </si>
  <si>
    <r>
      <rPr>
        <b/>
        <sz val="12"/>
        <color indexed="10"/>
        <rFont val="Arial"/>
        <family val="2"/>
        <charset val="238"/>
      </rPr>
      <t xml:space="preserve"> PROMJENA PRIPADNOSTI </t>
    </r>
    <r>
      <rPr>
        <b/>
        <sz val="12"/>
        <rFont val="Arial"/>
        <family val="2"/>
        <charset val="238"/>
      </rPr>
      <t>K570358</t>
    </r>
  </si>
  <si>
    <t>Obnova i održavanje poslovnog prostora lučkih kapetanija i ispostava unutarnjih voda</t>
  </si>
  <si>
    <t>K570358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</si>
  <si>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A570487</t>
    </r>
  </si>
  <si>
    <t>Istraživanje i razvoj novih tehnologija i sustava</t>
  </si>
  <si>
    <t>A570487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</si>
  <si>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K570297</t>
    </r>
  </si>
  <si>
    <t>Rad Savske i Dunavske komisije, te sudjelovanje u radu međunarodnih institucija s područja unutarnje plovidbe</t>
  </si>
  <si>
    <t>K570297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</si>
  <si>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K587029</t>
    </r>
  </si>
  <si>
    <t>NCC-Nacionalni kontrolni centar</t>
  </si>
  <si>
    <t>K587029</t>
  </si>
  <si>
    <t>Ulaganje u računalne programe</t>
  </si>
  <si>
    <r>
      <t xml:space="preserve"> </t>
    </r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K587027</t>
    </r>
  </si>
  <si>
    <t>Upravljanje infrastrukturnim projektima</t>
  </si>
  <si>
    <t>K587027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</si>
  <si>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A821014</t>
    </r>
  </si>
  <si>
    <t>Stipendiranje redovnih studenata Fakulteta prometnih znanosti i učenika srednje škole</t>
  </si>
  <si>
    <t>A821014</t>
  </si>
  <si>
    <r>
      <rPr>
        <b/>
        <sz val="12"/>
        <color indexed="10"/>
        <rFont val="Arial"/>
        <family val="2"/>
        <charset val="238"/>
      </rPr>
      <t xml:space="preserve"> PROMJENA PRIPADNOSTI </t>
    </r>
    <r>
      <rPr>
        <b/>
        <sz val="12"/>
        <rFont val="Arial"/>
        <family val="2"/>
        <charset val="238"/>
      </rPr>
      <t>K820033</t>
    </r>
  </si>
  <si>
    <t>IPA I 2010-Akcijski plan za razvoj brodarstva</t>
  </si>
  <si>
    <t>K820033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</si>
  <si>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K810017</t>
    </r>
  </si>
  <si>
    <t>Otkup zemljišta na lučkom području unutarnjih voda</t>
  </si>
  <si>
    <t>K810017</t>
  </si>
  <si>
    <r>
      <rPr>
        <b/>
        <sz val="12"/>
        <color indexed="10"/>
        <rFont val="Arial"/>
        <family val="2"/>
        <charset val="238"/>
      </rPr>
      <t xml:space="preserve"> ZATVORITI </t>
    </r>
    <r>
      <rPr>
        <b/>
        <sz val="12"/>
        <rFont val="Arial"/>
        <family val="2"/>
        <charset val="238"/>
      </rPr>
      <t>K810048</t>
    </r>
  </si>
  <si>
    <t>Otkup zemljišta na lučkom području Osijek za potrebe financiranja projekata izgradnje lučke infrastrukture iz Strukturnih fondova EU</t>
  </si>
  <si>
    <t>K810048</t>
  </si>
  <si>
    <t>Uprava za sigurnost plovidbe</t>
  </si>
  <si>
    <t>A570017</t>
  </si>
  <si>
    <t>Sigurnost plovidbe</t>
  </si>
  <si>
    <t>3109-SIGURNOST POMORSKOG PROMETA - 31 PROMET, PROMETNA INFRASTRUKTURA I KOMUNIKACIJE</t>
  </si>
  <si>
    <t>324X</t>
  </si>
  <si>
    <t>K103278</t>
  </si>
  <si>
    <t>Opremanje lučkih kapetanija plovilima, vozilima, uređajima i ostalom opremom</t>
  </si>
  <si>
    <t>Prijevozna sredstva u cestovnom prometu</t>
  </si>
  <si>
    <t>K250796</t>
  </si>
  <si>
    <t>Uspostava informacijskog sustava sigurnosti plovidbe</t>
  </si>
  <si>
    <t>K819013</t>
  </si>
  <si>
    <t>VTS SUSTAV- uspostava  nadzora plovidbe i sustava radioveza za praćenje pomorskog prometa</t>
  </si>
  <si>
    <t>Zemljište</t>
  </si>
  <si>
    <r>
      <t xml:space="preserve"> </t>
    </r>
    <r>
      <rPr>
        <b/>
        <sz val="12"/>
        <color indexed="10"/>
        <rFont val="Arial"/>
        <family val="2"/>
        <charset val="238"/>
      </rPr>
      <t>PROMJENA PRIPADNOSTI</t>
    </r>
    <r>
      <rPr>
        <b/>
        <sz val="12"/>
        <rFont val="Arial"/>
        <family val="2"/>
        <charset val="238"/>
      </rPr>
      <t xml:space="preserve"> A576182</t>
    </r>
  </si>
  <si>
    <t>Planovi intervencija, traganje i spašavanje na moru</t>
  </si>
  <si>
    <t>A576182</t>
  </si>
  <si>
    <t>K570411</t>
  </si>
  <si>
    <t>Obnova i održavanje poslovnog prostora lučkih kapetanija i ispostava</t>
  </si>
  <si>
    <t>PROMET</t>
  </si>
  <si>
    <t>Uprava cestovnog i željezničkog prometa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</si>
  <si>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A810020</t>
    </r>
  </si>
  <si>
    <t>Nadogradnja registra prijevoznika u domaćem cestovnom prijevozu, registra vozila osoba s invaliditetom i informacijskog sustava cestovnog prometa</t>
  </si>
  <si>
    <r>
      <rPr>
        <b/>
        <sz val="12"/>
        <rFont val="Arial"/>
        <family val="2"/>
        <charset val="238"/>
      </rPr>
      <t xml:space="preserve">NOVI PROGRAM - </t>
    </r>
    <r>
      <rPr>
        <b/>
        <sz val="12"/>
        <color indexed="10"/>
        <rFont val="Arial"/>
        <family val="2"/>
        <charset val="238"/>
      </rPr>
      <t>RAZVOJ SUSTAVA CESTOVNOG PROMETA - 31 PROMET, PROMETNA INFRASTRUKTURA I KOMUNIKACIJE</t>
    </r>
  </si>
  <si>
    <t>A810020</t>
  </si>
  <si>
    <t>0451</t>
  </si>
  <si>
    <r>
      <rPr>
        <b/>
        <sz val="12"/>
        <color indexed="10"/>
        <rFont val="Arial"/>
        <family val="2"/>
        <charset val="238"/>
      </rPr>
      <t>PROMJENA PRIPADNOSTI</t>
    </r>
    <r>
      <rPr>
        <b/>
        <sz val="12"/>
        <rFont val="Arial"/>
        <family val="2"/>
        <charset val="238"/>
      </rPr>
      <t xml:space="preserve"> A570014</t>
    </r>
  </si>
  <si>
    <t>Sigurnost prometa na cestama</t>
  </si>
  <si>
    <t>A570014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</si>
  <si>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A754005</t>
    </r>
  </si>
  <si>
    <t>Godišnja naknada za uporabu javnih cesta i cestarina za najteže invalide</t>
  </si>
  <si>
    <t>A754005</t>
  </si>
  <si>
    <t>Ostale naknade iz proračuna u novcu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</si>
  <si>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K810049</t>
    </r>
  </si>
  <si>
    <t>Potpora za izradu projektno-tehničke dokumentacije vezano za razvoj integriranog putničkog prijevoza (IPP)</t>
  </si>
  <si>
    <r>
      <rPr>
        <b/>
        <sz val="12"/>
        <rFont val="Arial"/>
        <family val="2"/>
        <charset val="238"/>
      </rPr>
      <t xml:space="preserve">NOVI PROGRAM - </t>
    </r>
    <r>
      <rPr>
        <b/>
        <sz val="12"/>
        <color indexed="10"/>
        <rFont val="Arial"/>
        <family val="2"/>
        <charset val="238"/>
      </rPr>
      <t>RAZVOJ SUSTAVA ŽELJEZNIČKOG PROMETA - 31 PROMET, PROMETNA INFRASTRUKTURA I KOMUNIKACIJE</t>
    </r>
  </si>
  <si>
    <t>K810049</t>
  </si>
  <si>
    <t>0453</t>
  </si>
  <si>
    <r>
      <rPr>
        <b/>
        <sz val="12"/>
        <color indexed="10"/>
        <rFont val="Arial"/>
        <family val="2"/>
        <charset val="238"/>
      </rPr>
      <t>PROMJENA PRIPADNOSTI</t>
    </r>
    <r>
      <rPr>
        <b/>
        <sz val="12"/>
        <rFont val="Arial"/>
        <family val="2"/>
        <charset val="238"/>
      </rPr>
      <t xml:space="preserve"> A570491</t>
    </r>
  </si>
  <si>
    <t>Unapređenje strukturnih reformi željeznice u predpristupnom procesu</t>
  </si>
  <si>
    <t>A570491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</si>
  <si>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T761012</t>
    </r>
  </si>
  <si>
    <t>Modernizacija željezničkih vozila</t>
  </si>
  <si>
    <t>T761012</t>
  </si>
  <si>
    <t>Kapitalne pomoći kreditnim i ostalim financijskim institucijama te trgovačkim društvima u javnom sektoru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</si>
  <si>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A570334</t>
    </r>
  </si>
  <si>
    <t>Održavanje željezničke infrastrukture i regulacija prometa</t>
  </si>
  <si>
    <t>A570334</t>
  </si>
  <si>
    <t>Subvencije trgovačkim društvima u javnom sektoru</t>
  </si>
  <si>
    <r>
      <rPr>
        <b/>
        <sz val="12"/>
        <color indexed="10"/>
        <rFont val="Arial"/>
        <family val="2"/>
        <charset val="238"/>
      </rPr>
      <t xml:space="preserve">ZATVORITI
</t>
    </r>
    <r>
      <rPr>
        <b/>
        <sz val="12"/>
        <rFont val="Arial"/>
        <family val="2"/>
        <charset val="238"/>
      </rPr>
      <t>K761009</t>
    </r>
  </si>
  <si>
    <t>Osuvremenjivanje i izgradnja željezničke infrastrukture</t>
  </si>
  <si>
    <t>K761009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</si>
  <si>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A761011</t>
    </r>
  </si>
  <si>
    <t>Poticanje željezničkog putničkog prijevoza</t>
  </si>
  <si>
    <t>A761011</t>
  </si>
  <si>
    <r>
      <rPr>
        <b/>
        <sz val="12"/>
        <color indexed="10"/>
        <rFont val="Arial"/>
        <family val="2"/>
        <charset val="238"/>
      </rPr>
      <t>PROMJENA PRIPADNOSTI</t>
    </r>
    <r>
      <rPr>
        <b/>
        <sz val="12"/>
        <rFont val="Arial"/>
        <family val="2"/>
        <charset val="238"/>
      </rPr>
      <t xml:space="preserve"> A810037</t>
    </r>
  </si>
  <si>
    <t>IPA I 2010 TAIB  - Razvoj standardiziranog prikupljanja podataka u prometu u Republici Hrvatskoj</t>
  </si>
  <si>
    <t>A810037</t>
  </si>
  <si>
    <t>Uprava zračnog prometa, elektroničkih komunikacija i pošte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</si>
  <si>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A570001</t>
    </r>
  </si>
  <si>
    <t>Suradnja s međunarodnim organizacijama te provedba mjera razvitka zračnog prometa</t>
  </si>
  <si>
    <r>
      <rPr>
        <b/>
        <sz val="12"/>
        <rFont val="Arial"/>
        <family val="2"/>
        <charset val="238"/>
      </rPr>
      <t xml:space="preserve">NOVI PROGRAM - </t>
    </r>
    <r>
      <rPr>
        <b/>
        <sz val="12"/>
        <color indexed="10"/>
        <rFont val="Arial"/>
        <family val="2"/>
        <charset val="238"/>
      </rPr>
      <t>RAZVOJ SUSTAVA ZRAČNOG PROMETA - 31 PROMET, PROMETNA INFRASTRUKTURA I KOMUNIKACIJE</t>
    </r>
  </si>
  <si>
    <t>A570001</t>
  </si>
  <si>
    <t>0454</t>
  </si>
  <si>
    <t>Uredski materijal i ostali materijalni rashodi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</si>
  <si>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A570249</t>
    </r>
  </si>
  <si>
    <t>Gorske službe spašavanja</t>
  </si>
  <si>
    <t>A570249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</si>
  <si>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A570193</t>
    </r>
  </si>
  <si>
    <t>Razvoj infrastrukture zračnog prometa</t>
  </si>
  <si>
    <t>A570193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</si>
  <si>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A570333</t>
    </r>
  </si>
  <si>
    <t>Osiguranje sigurnosno prometnih standarda u zračnim lukama RH</t>
  </si>
  <si>
    <t>A570333</t>
  </si>
  <si>
    <r>
      <rPr>
        <b/>
        <sz val="12"/>
        <color indexed="10"/>
        <rFont val="Arial"/>
        <family val="2"/>
        <charset val="238"/>
      </rPr>
      <t xml:space="preserve">ZATVORITI
</t>
    </r>
    <r>
      <rPr>
        <b/>
        <sz val="12"/>
        <rFont val="Arial"/>
        <family val="2"/>
        <charset val="238"/>
      </rPr>
      <t>K271210</t>
    </r>
  </si>
  <si>
    <t>Strategija zračnog prometa</t>
  </si>
  <si>
    <t>K271210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</si>
  <si>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A570312</t>
    </r>
  </si>
  <si>
    <t>Nacionalna povjerenstva iz područja zračnog prometa</t>
  </si>
  <si>
    <t>A570312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</si>
  <si>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A570465</t>
    </r>
  </si>
  <si>
    <t>VHS sustav-Uspostava organizacije višenamjenske helikopterske službe u RH</t>
  </si>
  <si>
    <t>A570465</t>
  </si>
  <si>
    <t>Ostale  usluge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</si>
  <si>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A587050</t>
    </r>
  </si>
  <si>
    <t>Očuvanje prometne povezanosti regija (domaći linijski zračni prijevoz)</t>
  </si>
  <si>
    <t>A587050</t>
  </si>
  <si>
    <t>Nadoknada troškova Hrvatskoj kontroli zračne plovidbe za rutne i terminalne naknade za izuzete letove</t>
  </si>
  <si>
    <t>Novi putnički terminal Zračne luke Zagreb</t>
  </si>
  <si>
    <t>A570340</t>
  </si>
  <si>
    <t>Razvoj elektroničkih komunikacija, informacijskog društva i poštanskih usluga</t>
  </si>
  <si>
    <t>3107 RAZVOJ TRŽIŠTA POŠTANSKIH USLUGA I ELEKTRONIČKIH KOMUNIKACIJA - 31 PROMET, PROMETNA INFRASTRUKTURA I KOMUNIKACIJE</t>
  </si>
  <si>
    <t>0460</t>
  </si>
  <si>
    <t>A820032</t>
  </si>
  <si>
    <t>Poticanje razvoja širokopojasnog pristupa internetu</t>
  </si>
  <si>
    <r>
      <t xml:space="preserve">
</t>
    </r>
    <r>
      <rPr>
        <b/>
        <sz val="12"/>
        <color indexed="10"/>
        <rFont val="Arial"/>
        <family val="2"/>
        <charset val="238"/>
      </rPr>
      <t>ZATVORITI</t>
    </r>
    <r>
      <rPr>
        <b/>
        <sz val="12"/>
        <rFont val="Arial"/>
        <family val="2"/>
        <charset val="238"/>
      </rPr>
      <t xml:space="preserve">
T810022</t>
    </r>
  </si>
  <si>
    <t>IPA II 2009-Digitalna televizija u Jugoistočnoj Europi-HAKOM</t>
  </si>
  <si>
    <t>T810022</t>
  </si>
  <si>
    <r>
      <rPr>
        <b/>
        <sz val="12"/>
        <color indexed="10"/>
        <rFont val="Arial"/>
        <family val="2"/>
        <charset val="238"/>
      </rPr>
      <t>ZATVORITI</t>
    </r>
    <r>
      <rPr>
        <b/>
        <sz val="12"/>
        <rFont val="Arial"/>
        <family val="2"/>
        <charset val="238"/>
      </rPr>
      <t xml:space="preserve">
T810021</t>
    </r>
  </si>
  <si>
    <t>IPA I 2009-Podrška HAKOM-u u području računovodstvenog razdvajanja poštanskih usluga - Twinning light</t>
  </si>
  <si>
    <t>T810021</t>
  </si>
  <si>
    <t>REAKTIVIRANJE
K587047</t>
  </si>
  <si>
    <t>Strategija razvoja poštanskog sektora u Republici Hrvatskoj</t>
  </si>
  <si>
    <t>K587047</t>
  </si>
  <si>
    <t>Uprava prometne inspekcije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</si>
  <si>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K761028</t>
    </r>
  </si>
  <si>
    <t>Opremanje inspekcije opremom i ostalim uređajima</t>
  </si>
  <si>
    <r>
      <rPr>
        <b/>
        <sz val="12"/>
        <rFont val="Arial"/>
        <family val="2"/>
        <charset val="238"/>
      </rPr>
      <t xml:space="preserve">NOVI PROGRAM - </t>
    </r>
    <r>
      <rPr>
        <b/>
        <sz val="12"/>
        <color indexed="10"/>
        <rFont val="Arial"/>
        <family val="2"/>
        <charset val="238"/>
      </rPr>
      <t>INSPEKCIJSKI NADZOR CESTOVNOG I ŽELJEZNIČKOG PROMETA I CESTA - 31 PROMET, PROMETNA INFRASTRUKTURA I KOMUNIKACIJE</t>
    </r>
  </si>
  <si>
    <t>K761028</t>
  </si>
  <si>
    <r>
      <rPr>
        <b/>
        <sz val="12"/>
        <color indexed="10"/>
        <rFont val="Arial"/>
        <family val="2"/>
        <charset val="238"/>
      </rPr>
      <t xml:space="preserve">ZATVORITI
</t>
    </r>
    <r>
      <rPr>
        <b/>
        <sz val="12"/>
        <rFont val="Arial"/>
        <family val="2"/>
        <charset val="238"/>
      </rPr>
      <t>K819028</t>
    </r>
  </si>
  <si>
    <t>IPA I 2008-Učinkovito djelovanje sustava inspekcije cestovnog prometa</t>
  </si>
  <si>
    <t>K819028</t>
  </si>
  <si>
    <t>INFRASTRUKTURA</t>
  </si>
  <si>
    <t>Uprava za prometnu infrastrukturu i fondove EU</t>
  </si>
  <si>
    <t>NOVO A</t>
  </si>
  <si>
    <t>OP Promet</t>
  </si>
  <si>
    <r>
      <rPr>
        <b/>
        <sz val="12"/>
        <rFont val="Arial"/>
        <family val="2"/>
        <charset val="238"/>
      </rPr>
      <t>NOVI PROGRAM -</t>
    </r>
    <r>
      <rPr>
        <b/>
        <sz val="12"/>
        <color indexed="10"/>
        <rFont val="Arial"/>
        <family val="2"/>
        <charset val="238"/>
      </rPr>
      <t xml:space="preserve"> PLANIRANJE, IZGRADNJA, MODERNIZACIJA I ODRŽAVANJE KAPITALNIH OBJEKATA PROMETNE INFRASTRUKTURE - 31 PROMET, PROMETNA INFRASTRUKTURA I KOMUNIKACIJE</t>
    </r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</si>
  <si>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K821027</t>
    </r>
  </si>
  <si>
    <t>IPA IIIa 2007-Rekonstukcija Luke Vukovar-Nova luka istok 2.1.2.</t>
  </si>
  <si>
    <t>3105 RAZVOJ I SIGURNOST UNUTARNJE PLOVIDBE, LUČKE INFRASTRUKTURE I PLOVNIH PUTOVA UNUTARNJIH VODA - 31 PROMET, PROMETNA INFRASTRUKTURA I KOMUNIKACIJE</t>
  </si>
  <si>
    <t>K821027</t>
  </si>
  <si>
    <r>
      <rPr>
        <b/>
        <sz val="12"/>
        <color indexed="10"/>
        <rFont val="Arial"/>
        <family val="2"/>
        <charset val="238"/>
      </rPr>
      <t xml:space="preserve">SPAJANJE PODPROGRAMA U NOVU A "OP Promet" </t>
    </r>
    <r>
      <rPr>
        <b/>
        <sz val="12"/>
        <rFont val="Arial"/>
        <family val="2"/>
        <charset val="238"/>
      </rPr>
      <t>K819034</t>
    </r>
  </si>
  <si>
    <t>IPA IIIa 2010-Izrada master plana Nova luka Sisak 2.1.5.</t>
  </si>
  <si>
    <t>K819034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</si>
  <si>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K820034</t>
    </r>
  </si>
  <si>
    <t>IPA IIIa 2010- Terminal za opasne terete Slavonski Brod 2.1.4.</t>
  </si>
  <si>
    <t>K820034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</si>
  <si>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K821034</t>
    </r>
  </si>
  <si>
    <t>IPA IIIa 2007- Rekonstrukcija južne obale luke Osijek, tehnička pomoć, 2.1.3.</t>
  </si>
  <si>
    <t>K821034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</si>
  <si>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K810007</t>
    </r>
  </si>
  <si>
    <t>IPA IIIa 2007-Rehabilitacija i unapređenje plovnog puta rijeke Save 2.1.1.</t>
  </si>
  <si>
    <t>K810007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</si>
  <si>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K810043</t>
    </r>
  </si>
  <si>
    <t>IPA 2007 IIIa-Potpuna provedba riječnog informacijskog servisa na vodnom putu rijeke Save (RIS)</t>
  </si>
  <si>
    <t>K810043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</si>
  <si>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K761029</t>
    </r>
  </si>
  <si>
    <t>IPA IIIa 2007I-Rehabilitacija dionice pruge Okučani-Novska 1.1.1.</t>
  </si>
  <si>
    <t>3102 RAZVOJ I SIGURNOST ŽELJEZNIČKOG PROMETA, INFRASTRUKTURE I ŽIČARA - 31 PROMET, PROMETNA INFRASTRUKTURA I KOMUNIKACIJE</t>
  </si>
  <si>
    <t>K761029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</si>
  <si>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K761035</t>
    </r>
  </si>
  <si>
    <t xml:space="preserve">IPA IIIa 2007-Rekonstrukcija kolosijeka pruge Dugo Selo-Novska, projektna dokumentacija faza 1, 1.1.2. </t>
  </si>
  <si>
    <t>K761035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</si>
  <si>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T820047</t>
    </r>
  </si>
  <si>
    <t>IPA IIIa 2007-Rekonstrukcija kolosijeka i izgradnja drugog kolosijeka pruge Dugo Selo-Novska, projektna dokumentacija faza 2, 3, 1.1.8.</t>
  </si>
  <si>
    <t>T820047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</si>
  <si>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T810041</t>
    </r>
  </si>
  <si>
    <t>IPA IIIa 2007-Priprema projekata i ostale projektne dokumentacije za Rekonstrukciju i elektrifikaciju željezničke pruge Vinkovci-Vukovar  1.1.9.</t>
  </si>
  <si>
    <t>T810041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</si>
  <si>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T810042</t>
    </r>
  </si>
  <si>
    <t xml:space="preserve">SF-Projekt rekonstrukcije i elektrifikacije željezničke pruge na dionici Zaprešić-Zabok </t>
  </si>
  <si>
    <t>T810042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</si>
  <si>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T810044</t>
    </r>
  </si>
  <si>
    <t>SF-Izgradnja nove željezničke pruge za prigradski promet na dionici Gradec-Sv. Ivan Žabno</t>
  </si>
  <si>
    <t>T810044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</si>
  <si>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K810045</t>
    </r>
  </si>
  <si>
    <t xml:space="preserve">SF-Projekt izgradnje nove željezničke pruge za prigradski promet na dionici Podsused Tvornica-Samobor Perivoj </t>
  </si>
  <si>
    <t>K810045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</si>
  <si>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T821028</t>
    </r>
  </si>
  <si>
    <t>IPA IIIa 2007-Sustav signalnosigurnosnih uređaja na zagrebačkom Glavnom kolodvoru 1.2.1.</t>
  </si>
  <si>
    <t>T821028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</si>
  <si>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K820035</t>
    </r>
  </si>
  <si>
    <t>IPA IIIa 2007-Potpora operativnoj strukturi za promet u samostalnoj identifikaciji, ocjenjivanju i pripremi projekata 3.1.1.</t>
  </si>
  <si>
    <t>K820035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</si>
  <si>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T810035</t>
    </r>
  </si>
  <si>
    <t>IPA IIIa 2007-Tehnička pomoć operativnoj strukturi za promet za upravljanje operativnim programom i provedbu projekata-ugovor o uslugama  3.1.4.</t>
  </si>
  <si>
    <t>T810035</t>
  </si>
  <si>
    <t>386X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</si>
  <si>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T810025</t>
    </r>
  </si>
  <si>
    <t>IPA IIIa 2007- Izrada projektne dokumentacije za izgradnju poslovne zgrade Agencije za sigurnost željezničkog prometa 1.2.2.</t>
  </si>
  <si>
    <t>T810025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</si>
  <si>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T810026</t>
    </r>
  </si>
  <si>
    <t>IPA IIIa 2007-Priprema projektne dokumentacije za projekt Rekonstrukcija pruge Hrvatski Leskovac-Karlovac  1.1.11.</t>
  </si>
  <si>
    <t>T810026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</si>
  <si>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T810027</t>
    </r>
  </si>
  <si>
    <t>IPA IIIa 2007-Priprema projektne dokumentacije za projekt Izgradnje drugog željezničkog kolosijeka Goljak-Skradnik 1.1.4.</t>
  </si>
  <si>
    <t>T810027</t>
  </si>
  <si>
    <t>SF Priprema projektne dokumentacije za projekt rekonstrukcije Okučani-Vninkovci</t>
  </si>
  <si>
    <t>SF Uvođenje sustava daljinskog upravljanja prometom na željezničkoj mreži</t>
  </si>
  <si>
    <t>SF Uvođenje telekomunikacijkog sustava GSM-R na željezničkoj mreži</t>
  </si>
  <si>
    <t>A570497</t>
  </si>
  <si>
    <t>SEETO-financiranje tajništva SEETO-a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</si>
  <si>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T819036</t>
    </r>
  </si>
  <si>
    <t>IPA IIIa 2010-Pomoć u izradi Strategije prometnog razvitka Republike Hrvatske i nacionalnog Prometnog modela 3.1.5.</t>
  </si>
  <si>
    <t>T819036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</si>
  <si>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K810038</t>
    </r>
  </si>
  <si>
    <t>IPA IIIa 2007- Izrada projektno tehničke dokumentacije za projekt: Izgradnja drugog kolosijeka i rekonstrukcija dionice pruge Križevci-Koprivnica-državna granica 1.1.6.</t>
  </si>
  <si>
    <t>K810038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</si>
  <si>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K810029</t>
    </r>
  </si>
  <si>
    <t>SF-Izgradnja drugog kolosijeka i rekonstrukcija dionice pruge Dugo Selo -Križevci  1.1.12.</t>
  </si>
  <si>
    <t>K810029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</si>
  <si>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T810046</t>
    </r>
  </si>
  <si>
    <t>Priprema projekata za financiranje kroz SF</t>
  </si>
  <si>
    <t>T810046</t>
  </si>
  <si>
    <r>
      <rPr>
        <b/>
        <sz val="12"/>
        <color indexed="10"/>
        <rFont val="Arial"/>
        <family val="2"/>
        <charset val="238"/>
      </rPr>
      <t xml:space="preserve"> PROMJENA PRIPADNOSTI</t>
    </r>
    <r>
      <rPr>
        <b/>
        <sz val="12"/>
        <rFont val="Arial"/>
        <family val="2"/>
        <charset val="238"/>
      </rPr>
      <t xml:space="preserve"> K821048</t>
    </r>
  </si>
  <si>
    <t>IPA I 2009 - Studija prometnog povezivanja teritorija Republike Hrvatske</t>
  </si>
  <si>
    <t>K821048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</si>
  <si>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K821035</t>
    </r>
  </si>
  <si>
    <t>IPA IIIa 2007 - Tehnička pomoć operativnoj strukturi za promet za upravljanje operativnim programom i provedbu projekata</t>
  </si>
  <si>
    <t>K821035</t>
  </si>
  <si>
    <r>
      <rPr>
        <b/>
        <sz val="12"/>
        <color indexed="10"/>
        <rFont val="Arial"/>
        <family val="2"/>
        <charset val="238"/>
      </rPr>
      <t>SPAJANJE PODPROGRAMA U NOVU A "OP Promet"</t>
    </r>
    <r>
      <rPr>
        <b/>
        <sz val="12"/>
        <rFont val="Arial"/>
        <family val="2"/>
        <charset val="238"/>
      </rPr>
      <t xml:space="preserve">
K754024</t>
    </r>
  </si>
  <si>
    <t>Strateška procjena utjecaja na okoliš za Strategiju prometnog razvoja</t>
  </si>
  <si>
    <t>K754024</t>
  </si>
  <si>
    <t>SF-Tehnička pomoć</t>
  </si>
  <si>
    <t>422X</t>
  </si>
  <si>
    <t>423X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</si>
  <si>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A570504</t>
    </r>
  </si>
  <si>
    <t>Naknada u cijeni goriva za HAC d.o.o.</t>
  </si>
  <si>
    <t>A570504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</si>
  <si>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A570506</t>
    </r>
  </si>
  <si>
    <t>Naknada u cijeni goriva za HC d.o.o.</t>
  </si>
  <si>
    <t>A570506</t>
  </si>
  <si>
    <t>Naknada u cijeni goriva za HŽ Infrastrukturu d.o.o.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</si>
  <si>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A821001</t>
    </r>
  </si>
  <si>
    <t>Provedba ugovora o koncesiji - Autocesta Rijeka-Zagreb</t>
  </si>
  <si>
    <t>A821001</t>
  </si>
  <si>
    <r>
      <rPr>
        <b/>
        <sz val="12"/>
        <color indexed="10"/>
        <rFont val="Arial"/>
        <family val="2"/>
        <charset val="238"/>
      </rPr>
      <t xml:space="preserve">ZATVORITI
</t>
    </r>
    <r>
      <rPr>
        <b/>
        <sz val="12"/>
        <rFont val="Arial"/>
        <family val="2"/>
        <charset val="238"/>
      </rPr>
      <t>A820048</t>
    </r>
  </si>
  <si>
    <t>Provedba ugovora o koncesiji - Autocesta Rijeka-Zagreb-Obveze iz prethodnog razdoblja</t>
  </si>
  <si>
    <t>A820048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</si>
  <si>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K570344</t>
    </r>
  </si>
  <si>
    <t>Provedba ugovora o koncesiji za izgradnju autoceste Zagreb-Macelj</t>
  </si>
  <si>
    <t>K570344</t>
  </si>
  <si>
    <t>Dani zajmovi tuzemnim trgovačkim društvima izvan javnog sektora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</si>
  <si>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A820029</t>
    </r>
  </si>
  <si>
    <t>Naknada cestarina za NATO i EUFOR vozila</t>
  </si>
  <si>
    <t>A820029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</si>
  <si>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A819031</t>
    </r>
  </si>
  <si>
    <t>Provedba ugovora o koncesiji -  Bina-Istra</t>
  </si>
  <si>
    <t>A819031</t>
  </si>
  <si>
    <r>
      <rPr>
        <b/>
        <sz val="12"/>
        <color indexed="10"/>
        <rFont val="Arial"/>
        <family val="2"/>
        <charset val="238"/>
      </rPr>
      <t xml:space="preserve">ZATVORITI
</t>
    </r>
    <r>
      <rPr>
        <b/>
        <sz val="12"/>
        <rFont val="Arial"/>
        <family val="2"/>
        <charset val="238"/>
      </rPr>
      <t>A821046</t>
    </r>
  </si>
  <si>
    <t>Provedba ugovora o koncesiji -  Bina-Istra-Obveze iz prethodnog razdoblja</t>
  </si>
  <si>
    <t>A821046</t>
  </si>
  <si>
    <t>Glava 45 Agencija za obalni linijski promet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</si>
  <si>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A587023</t>
    </r>
  </si>
  <si>
    <t>Administracija i upravljanje Agencije za obalni linijski promet</t>
  </si>
  <si>
    <t>A587023</t>
  </si>
  <si>
    <t>limit         06540</t>
  </si>
  <si>
    <t>31           06540</t>
  </si>
  <si>
    <t>Ostali rashodi za zaposlene</t>
  </si>
  <si>
    <t xml:space="preserve">Materijal i dijelovi za tekuće i inv. održavanje </t>
  </si>
  <si>
    <t>Sitni inventar i auto gume</t>
  </si>
  <si>
    <t>Naknade za rad predstavničkih i izvršnih tijela, povjerenstava i slično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</si>
  <si>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A570323</t>
    </r>
  </si>
  <si>
    <t>Poticanje redovitih pomorskih putničkih i brzobrodskih linija</t>
  </si>
  <si>
    <t>A570323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</si>
  <si>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K587052</t>
    </r>
  </si>
  <si>
    <t>K587052</t>
  </si>
  <si>
    <t>Informatizacija u obalnom linijskom pomorskom prometu</t>
  </si>
  <si>
    <t>Glava 50 Agencija za vodne putove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</si>
  <si>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A570448</t>
    </r>
  </si>
  <si>
    <t>Administracija i upravljanje Agencije za vodne putove</t>
  </si>
  <si>
    <t>A570448</t>
  </si>
  <si>
    <t>limit plaća       06550</t>
  </si>
  <si>
    <t>31                     06550</t>
  </si>
  <si>
    <t>Službena i radna odjeća</t>
  </si>
  <si>
    <t>kapitalne pomoći trgovačkim društvima u javnom sektoru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</si>
  <si>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K810023</t>
    </r>
  </si>
  <si>
    <t>K810023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</si>
  <si>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K810024</t>
    </r>
  </si>
  <si>
    <t>Izgradnja plovila i plovnih objekata u riječnoj plovidbi</t>
  </si>
  <si>
    <t>K810024</t>
  </si>
  <si>
    <t>Prijevozna sredstva u pomorskom i riječnom prometu</t>
  </si>
  <si>
    <r>
      <rPr>
        <b/>
        <sz val="12"/>
        <color indexed="10"/>
        <rFont val="Arial"/>
        <family val="2"/>
        <charset val="238"/>
      </rPr>
      <t>PROMJENA PRIPADNOSTI</t>
    </r>
    <r>
      <rPr>
        <b/>
        <sz val="12"/>
        <rFont val="Arial"/>
        <family val="2"/>
        <charset val="238"/>
      </rPr>
      <t xml:space="preserve"> K810001</t>
    </r>
  </si>
  <si>
    <t>Gradnja i tehničko održavanje plovnih putova unutarnjih voda</t>
  </si>
  <si>
    <t>K810001</t>
  </si>
  <si>
    <t>Tekuće pomoći ostalim izvanproračunskim korisnicima državnog proračuna</t>
  </si>
  <si>
    <t>Kapitalne pomoći ostalim izvanproračunskim korisnicima državnog proračuna</t>
  </si>
  <si>
    <t>Ostali građevinski objekti</t>
  </si>
  <si>
    <t>4541</t>
  </si>
  <si>
    <t>Dodatna ulaganja za ostalu nefinacijsku imovinu</t>
  </si>
  <si>
    <t>4126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</si>
  <si>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K810006</t>
    </r>
  </si>
  <si>
    <t>Izgradnja višenamjenskog kanala Dunav-Sava</t>
  </si>
  <si>
    <t>K810006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</si>
  <si>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K810039</t>
    </r>
  </si>
  <si>
    <t>IPA II 2007-Mreža povezivanja ustanova za praćenje i upravljanje vodnog puta na rijeci Dunav-Newada duo</t>
  </si>
  <si>
    <t>K810039</t>
  </si>
  <si>
    <t>3211</t>
  </si>
  <si>
    <t>3237</t>
  </si>
  <si>
    <t>VKDS-studija opravdanosti</t>
  </si>
  <si>
    <t>Izgradnja zimovnika u Opatovcu</t>
  </si>
  <si>
    <t>412X</t>
  </si>
  <si>
    <t>Uređenje vodnog puta rijeke Dunav kod Sotina</t>
  </si>
  <si>
    <t>Nabava brodova za nadzor plovnih putova</t>
  </si>
  <si>
    <t>Obnova i unapređenje plovnog puta rijeke Save</t>
  </si>
  <si>
    <t>Glava 51  Agencije u prometu i infrastrukturi</t>
  </si>
  <si>
    <t>RKP 45228</t>
  </si>
  <si>
    <t>AGENCIJA ZA SIGURNOST ŽELJEZNIČKOG PROMETA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</si>
  <si>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A840001</t>
    </r>
  </si>
  <si>
    <t>Administracija i upravljanje Agencije za sigurnost željezničkog prometa</t>
  </si>
  <si>
    <r>
      <rPr>
        <b/>
        <sz val="12"/>
        <rFont val="Arial"/>
        <family val="2"/>
        <charset val="238"/>
      </rPr>
      <t>NOVI PROGRAM -</t>
    </r>
    <r>
      <rPr>
        <b/>
        <sz val="12"/>
        <color indexed="10"/>
        <rFont val="Arial"/>
        <family val="2"/>
        <charset val="238"/>
      </rPr>
      <t xml:space="preserve"> RAZVOJ SUSTAVA ŽELJEZNIČKOG PROMETA - 31 PROMET, PROMETNA INFRASTRUKTURA I KOMUNIKACIJE</t>
    </r>
  </si>
  <si>
    <t>A840001</t>
  </si>
  <si>
    <t>limit plaća      45228</t>
  </si>
  <si>
    <t>3111</t>
  </si>
  <si>
    <t>31                    45228</t>
  </si>
  <si>
    <t>3113</t>
  </si>
  <si>
    <t>3121</t>
  </si>
  <si>
    <t>3132</t>
  </si>
  <si>
    <t>3212</t>
  </si>
  <si>
    <t>3213</t>
  </si>
  <si>
    <t>3214</t>
  </si>
  <si>
    <t>3221</t>
  </si>
  <si>
    <t>3223</t>
  </si>
  <si>
    <t>3225</t>
  </si>
  <si>
    <t>3231</t>
  </si>
  <si>
    <t>3232</t>
  </si>
  <si>
    <t>3233</t>
  </si>
  <si>
    <t>3234</t>
  </si>
  <si>
    <t>3235</t>
  </si>
  <si>
    <t>3236</t>
  </si>
  <si>
    <t>3238</t>
  </si>
  <si>
    <t>3239</t>
  </si>
  <si>
    <t>3241</t>
  </si>
  <si>
    <t>3291</t>
  </si>
  <si>
    <t>3292</t>
  </si>
  <si>
    <t>3293</t>
  </si>
  <si>
    <t>3295</t>
  </si>
  <si>
    <t>3299</t>
  </si>
  <si>
    <t>3431</t>
  </si>
  <si>
    <t>4221</t>
  </si>
  <si>
    <t>4312</t>
  </si>
  <si>
    <t>Pohranjene knjige, umjetnička djela i slične vrijednosti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</si>
  <si>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K840002</t>
    </r>
  </si>
  <si>
    <t>K840002</t>
  </si>
  <si>
    <t>4123</t>
  </si>
  <si>
    <t>licence</t>
  </si>
  <si>
    <t>4222</t>
  </si>
  <si>
    <t>4262</t>
  </si>
  <si>
    <r>
      <rPr>
        <b/>
        <sz val="12"/>
        <color indexed="10"/>
        <rFont val="Arial"/>
        <family val="2"/>
        <charset val="238"/>
      </rPr>
      <t xml:space="preserve">PROMJENA PRIPADNOSTI </t>
    </r>
    <r>
      <rPr>
        <b/>
        <sz val="12"/>
        <rFont val="Arial"/>
        <family val="2"/>
        <charset val="238"/>
      </rPr>
      <t>K840003</t>
    </r>
  </si>
  <si>
    <t>K840003</t>
  </si>
  <si>
    <t>4231</t>
  </si>
  <si>
    <r>
      <rPr>
        <b/>
        <sz val="12"/>
        <color indexed="10"/>
        <rFont val="Arial"/>
        <family val="2"/>
        <charset val="238"/>
      </rPr>
      <t>ZATVARANJE</t>
    </r>
    <r>
      <rPr>
        <b/>
        <sz val="12"/>
        <rFont val="Arial"/>
        <family val="2"/>
        <charset val="238"/>
      </rPr>
      <t xml:space="preserve">
RKP 45084</t>
    </r>
  </si>
  <si>
    <t>AGENCIJA ZA ISTRAŽIVANJE NESREĆA I OZBILJNIH NEZGODA ZRAKOPLOVA</t>
  </si>
  <si>
    <t>A838002</t>
  </si>
  <si>
    <t>Administracija i upravljanje Agencije za istraživanje nesreća i ozbiljnih nezgoda zrakoplova</t>
  </si>
  <si>
    <t>3106 RAZVOJ I SIGURNOST ZRAČNOG PROMETA I INFRASTRUKTURE - 31 PROMET, PROMETNA INFRASTRUKTURA I KOMUNIKACIJE</t>
  </si>
  <si>
    <t>3133</t>
  </si>
  <si>
    <t>3224</t>
  </si>
  <si>
    <t>3227</t>
  </si>
  <si>
    <t>K838003</t>
  </si>
  <si>
    <t>K838001</t>
  </si>
  <si>
    <t>IPA I 2009-Jačanje tehničke sposobnosti Agencije za istraživanje nesreća i ozbiljnih nezgoda zrakoplova</t>
  </si>
  <si>
    <t xml:space="preserve"> NOVO RKP 48031</t>
  </si>
  <si>
    <t>AGENCIJA ZA ISTRAŽIVANJE NESREĆA U ZRAČNOM, POMORSKOM I ŽELJEZNIČKOM PROMETU</t>
  </si>
  <si>
    <t>Administracija i upravljanje Agencije za istraživanje nesreća u zračnom, pomorskom i željezničkom prometu</t>
  </si>
  <si>
    <r>
      <rPr>
        <b/>
        <sz val="12"/>
        <rFont val="Arial"/>
        <family val="2"/>
        <charset val="238"/>
      </rPr>
      <t>NOVI PROGRAM -</t>
    </r>
    <r>
      <rPr>
        <b/>
        <sz val="12"/>
        <color indexed="10"/>
        <rFont val="Arial"/>
        <family val="2"/>
        <charset val="238"/>
      </rPr>
      <t xml:space="preserve"> ISTRAŽIVANJE NESREĆA U PROMETU - 31 PROMET, PROMETNA INFRASTRUKTURA I KOMUNIKACIJE</t>
    </r>
  </si>
  <si>
    <t>limit plaća        48031</t>
  </si>
  <si>
    <t>31                      48031</t>
  </si>
  <si>
    <t>NOVI K</t>
  </si>
  <si>
    <t>IPA I 2009-Jačanje tehničke sposobnosti Agencije za istraživanje nesreća</t>
  </si>
  <si>
    <t>Glava 60 Hrvatski hidrografski institut</t>
  </si>
  <si>
    <t xml:space="preserve">A663000 </t>
  </si>
  <si>
    <t>Administracija i upravljanje Hrvatskog hidrografskog instituta</t>
  </si>
  <si>
    <t>limit plaća      06560</t>
  </si>
  <si>
    <t>31                     06560</t>
  </si>
  <si>
    <t>K663002</t>
  </si>
  <si>
    <t>Glava</t>
  </si>
  <si>
    <t>NAZIV</t>
  </si>
  <si>
    <t>PROGRAM</t>
  </si>
  <si>
    <t>Tekući plan
2023.</t>
  </si>
  <si>
    <t>Tekući plan
2023.
u limitu</t>
  </si>
  <si>
    <t>Usvojena
projekcija
2024.</t>
  </si>
  <si>
    <t>Usvojena projekcija
2024.
u limitu</t>
  </si>
  <si>
    <t>1. Prijedlog
plana
2024.</t>
  </si>
  <si>
    <t>1. Prijedlog
plana
2024.
u limitu</t>
  </si>
  <si>
    <t>Konačni prijedlog
plana 
2024.</t>
  </si>
  <si>
    <t>Konačni prijedlog
plana
2024.
u limitu</t>
  </si>
  <si>
    <t>Usvojena
projekcija
2025.</t>
  </si>
  <si>
    <t>Usvojena projekcija
2025.
u limitu</t>
  </si>
  <si>
    <t>1. Prijedlog
projekcija
2025.</t>
  </si>
  <si>
    <t>1.Prijedlog
projekcija
2025.
u limitu</t>
  </si>
  <si>
    <t>Konačni prijedlog
plana 
2025.</t>
  </si>
  <si>
    <t>Konačni prijedlog
plana
2025.
u limitu</t>
  </si>
  <si>
    <t>1. Prijedlog
projekcija
2026.</t>
  </si>
  <si>
    <t>1.Prijedlog
projekcija
2026.
u limitu</t>
  </si>
  <si>
    <t>Konačni prijedlog
plana 
2026.</t>
  </si>
  <si>
    <t>Konačni prijedlog
plana
2026.
u limitu</t>
  </si>
  <si>
    <t>Odobreni limit 2024.</t>
  </si>
  <si>
    <t>Odobreni limit 2025.</t>
  </si>
  <si>
    <t>Odobreni limit 2026.</t>
  </si>
  <si>
    <t>065 MINISTARSTVO MORA, PROMETA I INFRASTRUKTURE</t>
  </si>
  <si>
    <t>065</t>
  </si>
  <si>
    <t>06505</t>
  </si>
  <si>
    <t>Glava 06505 Ministarstvo mora, prometa i infrastrukture</t>
  </si>
  <si>
    <t>Glavno tajništvo i zajednički rashodi</t>
  </si>
  <si>
    <t>3101 - UPRAVLJANJE NA PODRUČJU PROMETNE POLITIKE - 31 PROMET, PROMETNA INFRASTRUKTURA I KOMUNIKACIJE</t>
  </si>
  <si>
    <t>Članarine i norme</t>
  </si>
  <si>
    <t>Naknade građanima i kućanstvima u naravi</t>
  </si>
  <si>
    <t>Troškovi sudskih postupaka</t>
  </si>
  <si>
    <t>Ostale kazne</t>
  </si>
  <si>
    <t>K754026</t>
  </si>
  <si>
    <t>A754067</t>
  </si>
  <si>
    <t>Provedba aktivnosti vezanih uz COVID-19 (koronavirus)</t>
  </si>
  <si>
    <t>Subvencije trgovačkim društvima i zadrugama izvan javnog sektora</t>
  </si>
  <si>
    <t>T754069</t>
  </si>
  <si>
    <t>Program dodjele državnih potpora sektoru mora, prometa, prometne infrastrukture i povezanim djelatnostima u aktualnoj pandemiji COVID-a 19</t>
  </si>
  <si>
    <t>Kapitalne pomoći trgovačkim društvima i obrtnicima po protestiranim jamstvima</t>
  </si>
  <si>
    <t>A754081</t>
  </si>
  <si>
    <t>Povrat neprihvatljivih troškova financiranih iz EU sredstava</t>
  </si>
  <si>
    <t>3111 - PRIPREMA I PROVEDBA PROJEKATA SUFINANCIRANIH SREDSTVIMA FONDOVA EU - 31 PROMET, PROMETNA INFRASTRUKTURA I KOMUNIKACIJE</t>
  </si>
  <si>
    <t>POMORSTVO, UNUTARNJA PLOVIDBA I SIGURNOST PLOVIDBE</t>
  </si>
  <si>
    <t>Uprava pomorstva</t>
  </si>
  <si>
    <t>Izgradnja, sanacija i rekonstrukcija objekata podgradnje u lukama otvorenim za javni promet od županijskog i lokalnog značaja te modernizacija, obnova i izgradnja ribarske infrastrukture</t>
  </si>
  <si>
    <t>3116 - RAZVOJ SUSTAVA POMORSKOG PROMETA, POMORSKOG DOBRA I LUKA, TE ZAŠTITA OKOLIŠA OD ONEČIŠĆENJA S POMORSKIH OBJEKATA - 31 PROMET, PROMETNA INFRASTRUKTURA I KOMUNIKACIJE</t>
  </si>
  <si>
    <t>Priprema i provedba projekata u pomorstvu</t>
  </si>
  <si>
    <t>A754044</t>
  </si>
  <si>
    <t>Promidžba pomorstva Republike Hrvatske</t>
  </si>
  <si>
    <t>A754030</t>
  </si>
  <si>
    <t>Članarine u međunarodnim organizacijama u pomorstvu</t>
  </si>
  <si>
    <t>Stipendiranje redovnih učenika i studenata srednjih pomorskih škola i pomorskih fakulteta</t>
  </si>
  <si>
    <t>A754037</t>
  </si>
  <si>
    <t>Sufinanciranje ukrcaja vježbenika na brodove u međunarodnoj i nacionalnoj plovidbi</t>
  </si>
  <si>
    <t>T819075</t>
  </si>
  <si>
    <t>INTERREG  V-A ITALIJA-HRVATSKA PROJEKT FRAMESPORT - OKVIRNA INICIJATIVA ZA POTICANJE ODRŽIVOG RAZVOJA JADRANSKIH LUKA</t>
  </si>
  <si>
    <t>Uprava sigurnosti plovidbe</t>
  </si>
  <si>
    <t>3109 - SIGURNOST PLOVIDBE - 31 PROMET, PROMETNA INFRASTRUKTURA I KOMUNIKACIJE</t>
  </si>
  <si>
    <t>Kapitalni prijenosi između proračunskih korisnika istog proračuna</t>
  </si>
  <si>
    <t>K820078</t>
  </si>
  <si>
    <t xml:space="preserve">Obnova SAR flote lučkih kapetanija </t>
  </si>
  <si>
    <t>T810059</t>
  </si>
  <si>
    <t>Nacionalni sustav za suzbijanje  onečišćenja mora velikih razmjera - EAS HR</t>
  </si>
  <si>
    <t>T810060</t>
  </si>
  <si>
    <t>Projekt proširenja i produbljenja plovnog kanala Privlački gaz</t>
  </si>
  <si>
    <t>K761083</t>
  </si>
  <si>
    <t xml:space="preserve">Projekt produbljenja i proširenja plovnog koridora u kanalu Puntarska draga </t>
  </si>
  <si>
    <t>A754057</t>
  </si>
  <si>
    <t xml:space="preserve">Održavanje školskih brodova srednjoškolskih pomorskih učilišta i opremanje obveznom opremom u skladu s odredbama STCW Konvencije </t>
  </si>
  <si>
    <t>Kapitalne pomoći proračunskim korisnicima drugih proračuna</t>
  </si>
  <si>
    <t>A754063</t>
  </si>
  <si>
    <t>Održavanje mreže plovila - čistača za djelovanje kod iznenadnih onečišćenja mora</t>
  </si>
  <si>
    <t>A754065</t>
  </si>
  <si>
    <t>Uklanjanje podrtina i potonulih stvari</t>
  </si>
  <si>
    <t>T821075</t>
  </si>
  <si>
    <t>INTERREG Vb-ADRION-Projekt EUREKA - Jadransko-jonska mreža razvoja i harmonizacije pomorske sigurnosti</t>
  </si>
  <si>
    <t>Tekuće pomoći međunarodnim organizacijama te institucijama i tijelima EU</t>
  </si>
  <si>
    <t>Ostala prava</t>
  </si>
  <si>
    <t>Tekuće pomoći inozemnim vladama</t>
  </si>
  <si>
    <t>Kapitalne pomoći inozemnim vladama</t>
  </si>
  <si>
    <t>Kapitalne pomoći međunarodnim organizacijama te institucijama i tijelima EU</t>
  </si>
  <si>
    <t>Tekući prijenosi između proračunskih korisnika istog proračuna temeljem prijenosa EU sredstava</t>
  </si>
  <si>
    <t>T820080</t>
  </si>
  <si>
    <t>NAMIRS-Sustav reagiranja na iznenadna onečišćenja mora s pomorskih objekata u sjevernom Jadranu</t>
  </si>
  <si>
    <t>K819082</t>
  </si>
  <si>
    <t>CEF 2014.-2020. - RIS COMEX 2 - Primjena RIS-a u upravljanju prometnim koridorima</t>
  </si>
  <si>
    <t>lit</t>
  </si>
  <si>
    <t> K819083</t>
  </si>
  <si>
    <t>Kibernetička sigurnost u hrvatskom pomorskom prometu - CYSCROMS</t>
  </si>
  <si>
    <t xml:space="preserve">Subvencije trgovačkim društvima, zadrugama, poljoprivrednicima i obrtnicima iz EU sredstava </t>
  </si>
  <si>
    <t xml:space="preserve">Kapitalne pomoći iz EU sredstava </t>
  </si>
  <si>
    <t>T820083</t>
  </si>
  <si>
    <t>Mehanizam zaštite osjetljivih područja Jadrana - ASAP</t>
  </si>
  <si>
    <t> K819081</t>
  </si>
  <si>
    <t>Modernizacija i unaprjeđenje radarskog sustava za nadzor i upravljanje pomorskim prometom</t>
  </si>
  <si>
    <t>Uprava unutarnje plovidbe</t>
  </si>
  <si>
    <t>3115 - RAZVOJ UNUTARNJE PLOVIDBE - 31 PROMET, PROMETNA INFRASTRUKTURA I KOMUNIKACIJE</t>
  </si>
  <si>
    <t>Stipendiranje redovnih studenata i učenika obrazovnog usmjerenja iz područja unutarnje plovidbe, te vježbeničkog staža brodaraca unutarnje plovidbe</t>
  </si>
  <si>
    <t>Rad Savske komisije, te sudjelovanje u radu međunarodnih institucija s područja unutarnje plovidbe</t>
  </si>
  <si>
    <t>Priprema projekata i planskih dokumenata u unutarnjoj plovidbi</t>
  </si>
  <si>
    <t>A754036</t>
  </si>
  <si>
    <t>K810056</t>
  </si>
  <si>
    <t>CEF 2014.-2020. Izrada studije utjecaja na okoliš i projektne dokumentacije za kritičnu dionicu rijeke Save</t>
  </si>
  <si>
    <t>K810067</t>
  </si>
  <si>
    <t>CEF 2014.-2020.- Priprema FAIRway 2 radova na Rajna - Dunav koridoru</t>
  </si>
  <si>
    <t>K754068</t>
  </si>
  <si>
    <t>EKO - REKUPA - revitalizacija rijeke Kupe za putničku i sportsku plovidbu</t>
  </si>
  <si>
    <t>T587080</t>
  </si>
  <si>
    <t>INTERREG - Upravljanje izvanrednim situacijama u slivu rijeke Save - WACOM</t>
  </si>
  <si>
    <t>PROMET I INFRASTRUKTURA</t>
  </si>
  <si>
    <t xml:space="preserve">Uprava za cestovni promet, cestovnu infrastrukturu i inspekciju </t>
  </si>
  <si>
    <t>Uprava za cestovni promet, cestovnu infrastrukturu i inspekciju</t>
  </si>
  <si>
    <t>3110 - IZGRADNJA I ODRŽAVANJE CESTOVNE INFRASTRUKTURE - 31 PROMET, PROMETNA INFRASTRUKTURA I KOMUNIKACIJE</t>
  </si>
  <si>
    <t>Provedba ugovora o koncesiji - Autocesta Zagreb-Macelj</t>
  </si>
  <si>
    <t>Kapitalne pomoći kreditnim i ostalim financijskim institucijama te trgovačkim društvima i zadrugama izvan javnog sektora</t>
  </si>
  <si>
    <t>A754061</t>
  </si>
  <si>
    <t>Naknada dijela cestarine za korištenje autocesta i objekata pod naplatom za vozila hitnih službi</t>
  </si>
  <si>
    <t>Provedba ugovora o koncesiji - Bina-Istra</t>
  </si>
  <si>
    <t>K754049</t>
  </si>
  <si>
    <t>CEF 2017.-2019.-CROCODILE II CROATIA-Uvođenje inteligentnih prometnih sustava (ITS) na TNT cestama</t>
  </si>
  <si>
    <t>Kapitalne pomoći temeljem prijenosa EU sredstava</t>
  </si>
  <si>
    <t>T810065</t>
  </si>
  <si>
    <t>CEF PSA - Razvoj standarda za pružanje multimodalnih putnih informacija</t>
  </si>
  <si>
    <t>T819077</t>
  </si>
  <si>
    <t xml:space="preserve">CEF PSA NAPCOORE PROJEKT – Akcija programske podrške za provedbu mehanizma koordinacije za objedinjavanje nacionalnih pristupnih točaka </t>
  </si>
  <si>
    <t>Tekuće pomoći temeljem prijenosa EU sredstava</t>
  </si>
  <si>
    <t>A587081</t>
  </si>
  <si>
    <t>Suradnja s međunarodnim organizacijama i planiranje razvoja cestovne infrastrukture</t>
  </si>
  <si>
    <t>A820076</t>
  </si>
  <si>
    <t>Sufinanciranje javne usluge u cestovnom prijevozu putnika</t>
  </si>
  <si>
    <t>3118-RAZVOJ I SIGURNOST KOPNENOG PROMETA - 31 PROMET, PROMETNA INFRASTRUKTURA I KOMUNIKACIJA</t>
  </si>
  <si>
    <t>A819076</t>
  </si>
  <si>
    <t xml:space="preserve">Poticanje otočnog javnog cestovnog prijevoza </t>
  </si>
  <si>
    <t>T820081</t>
  </si>
  <si>
    <t>Nadoknada dijela troška dizelskog goriva koje se koristi kao pogonsko gorivo u komercijalnom prijevozu putnika</t>
  </si>
  <si>
    <t>T754082</t>
  </si>
  <si>
    <t>Pomoći BiH u prometnoj povezanosti i integraciji</t>
  </si>
  <si>
    <t xml:space="preserve">Razvoj i unaprjeđenje sustava sigurnosti i inspekcije cestovnog prometa i cesta </t>
  </si>
  <si>
    <t>3112 - INSPEKCIJSKI NADZOR CESTOVNOG PROMETA, CESTA I ŽIČARA - 31 PROMET, PROMETNA INFRASTRUKTURA I KOMUNIKACIJE</t>
  </si>
  <si>
    <t>T821076</t>
  </si>
  <si>
    <t>Izložbena prostorija za Projekt Cestovna povezanost s Južnom Dalmacijom</t>
  </si>
  <si>
    <t>A810057</t>
  </si>
  <si>
    <t>Potpora županijskim upravama za ceste za održavanje, rekonstrukciju i građenje županijskih i lokalnih cesta</t>
  </si>
  <si>
    <t>T821083</t>
  </si>
  <si>
    <t>CEF X4ITS - Srednjoeuropska prekogranična suradnja za inteligentne transportne sustave (ITS)</t>
  </si>
  <si>
    <t>T587084</t>
  </si>
  <si>
    <t>INTERREG PROJEKT ACTIVE2PUBLIC TRANSPORT - Podrška boljem kombiniranju biciklizma, pješačenja i javnog prijevoza u dunavskoj regiji</t>
  </si>
  <si>
    <t>Uprava za željezničku infrastrukturu i promet</t>
  </si>
  <si>
    <t>T754034</t>
  </si>
  <si>
    <t>Potpora trgovačkim društvima u javnom sektoru u pripremi i provedbi projekata planiranih za sufinanciranje iz EU fondova</t>
  </si>
  <si>
    <t>3114 -IZGRADNJA I ODRŽAVANJE ŽELJEZNIČKE INFRASTRUKTURE - 31 PROMET, PROMETNA INFRASTRUKTURA I KOMUNIKACIJE</t>
  </si>
  <si>
    <t>T754054</t>
  </si>
  <si>
    <t>Prilagodba željezničkih graničnih prijelaza za provedbu schengenske pravne stečevine</t>
  </si>
  <si>
    <t>A754029</t>
  </si>
  <si>
    <t>T754048</t>
  </si>
  <si>
    <t>Potpora u provedbi CEF projekata željezničkog sektora</t>
  </si>
  <si>
    <t>T820075</t>
  </si>
  <si>
    <t>Potpora društvu HŽ Infrastruktura d.o.o. za otplatu zajma IBRD</t>
  </si>
  <si>
    <t>T821077</t>
  </si>
  <si>
    <t>Provedba Plana implementacije sustava ERTMS na mreži RH</t>
  </si>
  <si>
    <t>T819078</t>
  </si>
  <si>
    <t>Opremanje pruga uređajem za automatsku zaštitu vlaka</t>
  </si>
  <si>
    <t>A820082</t>
  </si>
  <si>
    <t>Financiranje i sufinanciranje građenja, modernizacije i obnove željezničke infrastrukture</t>
  </si>
  <si>
    <t>Dani zajmovi trgovačkim društvima u javnom sektoru</t>
  </si>
  <si>
    <t>T821082</t>
  </si>
  <si>
    <t>Potpora u provedbi NPOO projekata željezničkog sektora</t>
  </si>
  <si>
    <t>3114-RAZVOJ I SIGURNOST KOPNENOG PROMETA - 31 PROMET, PROMETNA INFRASTRUKTURA I KOMUNIKACIJA</t>
  </si>
  <si>
    <t>A587082</t>
  </si>
  <si>
    <t> </t>
  </si>
  <si>
    <t>Izuzeto javno dobro</t>
  </si>
  <si>
    <t xml:space="preserve">Unapređenje strukturnih reformi željeznice </t>
  </si>
  <si>
    <t>Upravljanje, organizacija i regulacija željezničkog prometa</t>
  </si>
  <si>
    <t>A754064</t>
  </si>
  <si>
    <t>Poticaji u kombiniranom prijevozu tereta</t>
  </si>
  <si>
    <t>A821078</t>
  </si>
  <si>
    <t>Poticaji za prijevoz pojedinačnih vagonskih pošiljaka</t>
  </si>
  <si>
    <t>A819079</t>
  </si>
  <si>
    <t>Poticaji za prijevoz tereta Ličkom prugom</t>
  </si>
  <si>
    <t>A754066</t>
  </si>
  <si>
    <t>Sufinanciranje izdavanja licencija inženjerima tehnologije prometa i transporta</t>
  </si>
  <si>
    <t>T821079</t>
  </si>
  <si>
    <t>PROMICANJE ŽELJEZNIČKOG PROMETA KROZ POLITIKU ODRŽIVOG PRIJEVOZA I RAZVOJA - "CULTURE ON RAILS TOWARDS GREEN FUTURE"</t>
  </si>
  <si>
    <t>3113 - RAZVOJ SUSTAVA ZRAČNOG PROMETA - 31 PROMET, PROMETNA INFRASTRUKTURA I KOMUNIKACIJE</t>
  </si>
  <si>
    <t>Dionice i udjeli u glavnici trgovačkih društava u javnom sektoru</t>
  </si>
  <si>
    <t>A754025</t>
  </si>
  <si>
    <t>A754035</t>
  </si>
  <si>
    <t>Provedba ugovora o koncesiji za izgradnju novog putničkog terminala Zračne luke Zagreb</t>
  </si>
  <si>
    <t>3107 - RAZVOJ TRŽIŠTA POŠTANSKIH USLUGA I ELEKTRONIČKIH KOMUNIKACIJA - 31 PROMET, PROMETNA INFRASTRUKTURA I KOMUNIKACIJE</t>
  </si>
  <si>
    <t>A754032</t>
  </si>
  <si>
    <t xml:space="preserve">Naknada koja se dodjeljuje poduzetnicima kojima je povjereno obavljanje univerzalne poštanske usluge </t>
  </si>
  <si>
    <t>UPRAVLJANJE FONDOVIMA EU</t>
  </si>
  <si>
    <t>Uprava za EU fondove i strateško planiranje</t>
  </si>
  <si>
    <t>T754039</t>
  </si>
  <si>
    <t>OP Konkurentnost i kohezija, prioritetna os 7. Povezanost i mobilnost</t>
  </si>
  <si>
    <t>Subvencije trgovačkim društvima, zadrugama, poljoprivrednicima i obrtnicima iz EU sredstava</t>
  </si>
  <si>
    <t>Tekuće donacije iz EU sredstava</t>
  </si>
  <si>
    <t>Kapitalne donacije iz EU sredstava</t>
  </si>
  <si>
    <t>Kapitalne pomoći iz EU sredstava</t>
  </si>
  <si>
    <t>T754041</t>
  </si>
  <si>
    <t>OP Konkurentnost i kohezija, specifični cilj 2a1 Razvoj infrastrukture širokopojasne mreže sljedeće generacije</t>
  </si>
  <si>
    <t>T754040</t>
  </si>
  <si>
    <t>CEF Tehnička pomoć</t>
  </si>
  <si>
    <t>T820077</t>
  </si>
  <si>
    <t>Nacionalni plan oporavka i otpornosti</t>
  </si>
  <si>
    <t>T821080</t>
  </si>
  <si>
    <t>Fond solidarnosti Europske Unije- područje prijevoza, pošta i telekomunikacija</t>
  </si>
  <si>
    <t>T820079</t>
  </si>
  <si>
    <t>Program Konkurentnost i kohezija 2021.-2027.</t>
  </si>
  <si>
    <t>06545</t>
  </si>
  <si>
    <t>Glava 06545 Agencija za obalni linijski pomorski promet</t>
  </si>
  <si>
    <t>06545 Agencija za obalni linijski pomorski promet</t>
  </si>
  <si>
    <t>Administracija i upravljanje Agencije za obalni linijski pomorski promet</t>
  </si>
  <si>
    <t>A587053</t>
  </si>
  <si>
    <t>06551</t>
  </si>
  <si>
    <t>Glava 06551  Agencije u prometu i infrastrukturi</t>
  </si>
  <si>
    <t>45228</t>
  </si>
  <si>
    <t>Agencija za sigurnost željezničkog prometa</t>
  </si>
  <si>
    <t>45228 Agencija za sigurnost željezničkog prometa</t>
  </si>
  <si>
    <t>Naknade šteta zaposlenicima</t>
  </si>
  <si>
    <t>A840004</t>
  </si>
  <si>
    <t>48031</t>
  </si>
  <si>
    <t>RKP 48031</t>
  </si>
  <si>
    <t>Agencija za istraživanje nesreća u zračnom, pomorskom i željezničkom prometu</t>
  </si>
  <si>
    <t>48031 Agencija za istraživanje nesreća u zračnom, pomorskom i željezničkom prometu</t>
  </si>
  <si>
    <t>A870003</t>
  </si>
  <si>
    <t>3117 - ISTRAŽIVANJE NESREĆA U PROMETU - 31 PROMET, PROMETNA INFRASTRUKTURA I KOMUNIKACIJE</t>
  </si>
  <si>
    <t>K870001</t>
  </si>
  <si>
    <t>49083</t>
  </si>
  <si>
    <t>RKP 49083</t>
  </si>
  <si>
    <t>Hrvatska agencija za civilno zrakoplovstvo</t>
  </si>
  <si>
    <t>A909001</t>
  </si>
  <si>
    <t>Administracija i upravljanje (iz evidencijskih prihoda)</t>
  </si>
  <si>
    <t>Negativne tečajne razlike i razlike zbog primjene valutne klauzule</t>
  </si>
  <si>
    <t>Plaće u naravi</t>
  </si>
  <si>
    <t>Ugovorene kazne i ostale naknade šteta</t>
  </si>
  <si>
    <t>06560</t>
  </si>
  <si>
    <t>Glava 06560 Hrvatski hidrografski institut</t>
  </si>
  <si>
    <t>06560 Hrvatski hidrografski institut</t>
  </si>
  <si>
    <t>A663000</t>
  </si>
  <si>
    <t xml:space="preserve"> </t>
  </si>
  <si>
    <t>Uspostava hidrografskog informacijskog sustava</t>
  </si>
  <si>
    <t>Medicinska i laboratorijska oprema</t>
  </si>
  <si>
    <t>K663006</t>
  </si>
  <si>
    <t>A663007</t>
  </si>
  <si>
    <t>06565</t>
  </si>
  <si>
    <t>Glava 06565 Hrvatska regulatorna agencija za mrežne djelatnosti</t>
  </si>
  <si>
    <t>A917001</t>
  </si>
  <si>
    <t>0486</t>
  </si>
  <si>
    <t>Poslovni objekti</t>
  </si>
  <si>
    <t>Dodatna ulaganja za ostalu nefinancijsku imovinu</t>
  </si>
  <si>
    <t>06570</t>
  </si>
  <si>
    <t>Glava 06570  Državne lučke uprave</t>
  </si>
  <si>
    <t>51302</t>
  </si>
  <si>
    <t>RKP 51302</t>
  </si>
  <si>
    <t>Lučka uprava Rijeka</t>
  </si>
  <si>
    <t>51302 LU Rijeka</t>
  </si>
  <si>
    <t>A570508</t>
  </si>
  <si>
    <t>A570509</t>
  </si>
  <si>
    <t xml:space="preserve">Gradnja i održavanje </t>
  </si>
  <si>
    <t>Ceste, željeznice i ostali prometni objekti</t>
  </si>
  <si>
    <t>Ostala nematerijalna proizvedena imovina</t>
  </si>
  <si>
    <t xml:space="preserve">Dodatna ulaganja na postrojenjima i opremi </t>
  </si>
  <si>
    <t>T570510</t>
  </si>
  <si>
    <t>OTPLATA ZAJMA EDCF - KOREA EXIMBANK - PROJEKT "SAMSUNG"</t>
  </si>
  <si>
    <t>Kamate za primljene kredite i zajmove od međunarodnih organizacija, institucija i tijela EU te inozemnih vlada</t>
  </si>
  <si>
    <t xml:space="preserve">Otplata glavnice zajma </t>
  </si>
  <si>
    <t>OTPLATA ZAJMA SVJETSKE BANKE (IBRD) br.7638 HR - PROJEKT OBNOVE RIJEČKOG PROMETNOG PRAVCA II</t>
  </si>
  <si>
    <t>Otplata glavnice primljenih zajmova od međunarodnih organizacija</t>
  </si>
  <si>
    <t>K570512</t>
  </si>
  <si>
    <t>CEF PROJEKT - UNAPREĐENJE INFRASTRUKTURE LUKE RIJEKA - KONTEJNERSKI TERMINAL ZAGREBAČKA OBALA (POR2CORE- ZCT)</t>
  </si>
  <si>
    <t>K570514</t>
  </si>
  <si>
    <t>CEF PROJEKT - UNAPREĐENJE INFRASTRUKTURE LUKE RIJEKA - PRODUBLJENJE JUŽNOG VEZA NA KONTEJNERSKOM TERMINALU JADRANSKA VRATA (POR2CORE-AGCT DREDGING)</t>
  </si>
  <si>
    <t>Kamate za primljene kredite i zajmove od kreditnih i ostalih financijskih institucija izvan javnog sektora</t>
  </si>
  <si>
    <t>Otplata glavnice primljenih kredita od tuzemnih kreditnih institucija izvan javnog sektora</t>
  </si>
  <si>
    <t>K570516</t>
  </si>
  <si>
    <t>CEF PROJEKT - UNAPREĐENJE INFRASTRUKTURE LUKE RIJEKA - BAZEN RIJEKA (POR2CORE - RIJEKA BASIN)</t>
  </si>
  <si>
    <t>K570517</t>
  </si>
  <si>
    <t>CEF PROJEKT - UNAPREĐENJE INFRASTRUKTURE LUKE RIJEKA - TERMINAL ZA RASUTI TERET BAKAR (POR2CORE - BCTB)</t>
  </si>
  <si>
    <t>K570521</t>
  </si>
  <si>
    <t>INTERREG CBC - Italija-Hrvatska 2014 - 2020 Projekt SUSPORT - Održive luke</t>
  </si>
  <si>
    <t>K570523</t>
  </si>
  <si>
    <t>IZGRADNJA SPOJNE CESTE LUČKOG PODRUČJA S CESTOM D-403</t>
  </si>
  <si>
    <t>K570524</t>
  </si>
  <si>
    <t>CEF PROJEKT - UNAPREĐENJE INFRASTRUKTURE LUKE RIJEKA - PROŠIRENJE PRAŠKOG PRISTANIŠTA (PRAGUE PIER EXTENSION)</t>
  </si>
  <si>
    <t>T570525</t>
  </si>
  <si>
    <t>INTERREG  Italija-Hrvatska 2014 - 2020 Projekt DIGSEA - Digitalizacija multimodalnog transporta na Jadranskom moru</t>
  </si>
  <si>
    <t>T570526</t>
  </si>
  <si>
    <t>INTERREG CENTRAL EUROPE 2021 - 2027 Projekt ACCESSMILE - Poboljšanje dostupnosti najudaljenijih odredišta s glavnih TEN-T čvorišta u Srednjoj Europi kroz ICT</t>
  </si>
  <si>
    <t>T570527</t>
  </si>
  <si>
    <t>HORIZON EUROPE Projekt ATLANTIS - Poboljšanje otpornosti kritične infrastrukture na velike transnacionalne i sustavne rizike</t>
  </si>
  <si>
    <t>51271</t>
  </si>
  <si>
    <t>RKP 51271</t>
  </si>
  <si>
    <t>Lučka uprava Zadar</t>
  </si>
  <si>
    <t>51271 Lu Zadar</t>
  </si>
  <si>
    <t>A587069</t>
  </si>
  <si>
    <t xml:space="preserve">Administracija i upravljanje </t>
  </si>
  <si>
    <t xml:space="preserve">Komunalne usluge </t>
  </si>
  <si>
    <t xml:space="preserve">Zdravstvene i veterinarske usluge </t>
  </si>
  <si>
    <t xml:space="preserve">Ostale usluge </t>
  </si>
  <si>
    <t>Penali, ležarine i drugo</t>
  </si>
  <si>
    <t xml:space="preserve">Komunikacijska oprema </t>
  </si>
  <si>
    <t xml:space="preserve">Uređaji, strojevi i oprema za ostale namjene </t>
  </si>
  <si>
    <t xml:space="preserve">Višegodišnji nasadi  </t>
  </si>
  <si>
    <t>A587070</t>
  </si>
  <si>
    <t>T587071</t>
  </si>
  <si>
    <t>Projekt Nova luka Zadar - Otplata zajma banaka EIB i KfW</t>
  </si>
  <si>
    <t>Otplata glavnice primljenih kredita i zajmova od institucija i tijela EU</t>
  </si>
  <si>
    <t>K587075</t>
  </si>
  <si>
    <t>OP Konkurentnost i kohezija, prioritetna os 7. Povezanost i mobilnost - Rekonstrukcija i izgradnja lučke infrastrukture Grad Zadar - Poluotok</t>
  </si>
  <si>
    <t>3111 - PRIPREMA I PROVEDBA PROJEKATA SUFINANCIRANIH SREDSTVIMA EU - 31 PROMET, PROMETNA INFRASTRUKTURA I KOMUNIKACIJE</t>
  </si>
  <si>
    <t>K587073</t>
  </si>
  <si>
    <t>INTERREG VA - ITALIJA - HRVATSKA - Projekt SUSPORT - Projekt održivih luka</t>
  </si>
  <si>
    <t>K587076</t>
  </si>
  <si>
    <t>OPERATIVNI PROGRAM RIBARSTVA (EFPR) - MODERNIZACIJA I PROŠIRENJE RIBARSKE LUKE VELA LAMJANA, KALI</t>
  </si>
  <si>
    <t>K587077</t>
  </si>
  <si>
    <t>OPERATIVNI PROGRAM RIBARSTVA (EFPR) - RIBARSKA LUKA VELA LAMJANA, KALI - FAZA 2 - POVEĆANJE KVALITETE, KONTROLE I SLJEDIVOSTI ISKRCAJA RIBARSKIH PLOVILA</t>
  </si>
  <si>
    <t>K587079</t>
  </si>
  <si>
    <t>OPERATIVNI PROGRAM RIBARSTVA (EFPR) - REKONSTRUKCIJA POSTOJEĆE INFRASTRUKTURE NA PODRUČJU RIBARSKE LUKE GAŽENICA</t>
  </si>
  <si>
    <t>K587083</t>
  </si>
  <si>
    <t>Uredska oprema I namještaj</t>
  </si>
  <si>
    <t>51335</t>
  </si>
  <si>
    <t>RKP 51335</t>
  </si>
  <si>
    <t>Lučka uprava Šibenik</t>
  </si>
  <si>
    <t>51335 LU Šibenik</t>
  </si>
  <si>
    <t>A810081</t>
  </si>
  <si>
    <t>A810082</t>
  </si>
  <si>
    <t>Gradnja i održavanje</t>
  </si>
  <si>
    <t>OTPLATA ZAJMA EBRD - PROJEKT MODERNIZACIJE LUČKE INFRASTRUKTURE LUKE ŠIBENIK - DOMAĆA KOMPONENTA</t>
  </si>
  <si>
    <t>K810086</t>
  </si>
  <si>
    <t>Modernizacija lučkog područja luke Šibenik</t>
  </si>
  <si>
    <t>K810085</t>
  </si>
  <si>
    <t>INTERREG V-A - Italija-Hrvatska-Projekt MIMOSA - Maritimna i multimodalna održiva rješenja za usluge prijevoza putnika</t>
  </si>
  <si>
    <t>Mjerni i konrolni uređaji</t>
  </si>
  <si>
    <t>K810084</t>
  </si>
  <si>
    <t>INTERREG V-A - Italija-Hrvatska-Projekt FRAMESPORT - Okvirna inicijativa za poticanje održivog razvoja jadranskih luka</t>
  </si>
  <si>
    <t>K810092</t>
  </si>
  <si>
    <t>INTERREG EuroMED - REPORTS (REimagining PORt ciTieS) - Zeleni lučki gradovi</t>
  </si>
  <si>
    <t>51327</t>
  </si>
  <si>
    <t>RKP 51327</t>
  </si>
  <si>
    <t>Lučka uprava Split</t>
  </si>
  <si>
    <t>51327 LU Split</t>
  </si>
  <si>
    <t>A754070</t>
  </si>
  <si>
    <t>Nematerijalna proizvedena imovina</t>
  </si>
  <si>
    <t xml:space="preserve">Ostala nematerijalna proizvedena imovina </t>
  </si>
  <si>
    <t>A754071</t>
  </si>
  <si>
    <t>Strateške zalihe</t>
  </si>
  <si>
    <t>T754028</t>
  </si>
  <si>
    <t>K754073</t>
  </si>
  <si>
    <t>INTERREG V-a  ITALIJA - HRVATSKA Projekt SUSPORT - Implementacija projekta održivosti luka</t>
  </si>
  <si>
    <t>K754075</t>
  </si>
  <si>
    <t>INTERREG  V-a ITALIJA - HRVATSKA Projekt MIMOSA - Pomorska i multimodalna održiva rješenja putničkog prometa i usluga</t>
  </si>
  <si>
    <t>K754078</t>
  </si>
  <si>
    <t>Operativni program za pomorstvo i ribarstvo - Izgradnja ribarske  luke Komiža</t>
  </si>
  <si>
    <t>3111-PRIPREMA I PROVEDBA PROJEKATA SUFINANCIRANIH SREDSTVIMA FONDOVA EU - PROMET, PROMETNA INFRASTRUKTURA I KOMUNIKACIJE</t>
  </si>
  <si>
    <t>K754076</t>
  </si>
  <si>
    <t>OP Konkurentnost i kohezija 2014-2020  Rekonstrukcija Obale kneza Domagoja I i II dio u Gradskoj luci Split</t>
  </si>
  <si>
    <t>K754079</t>
  </si>
  <si>
    <t>Mehanizam za oporavak i otpornost - novi putnički terminal (Bazen Gradska luka)</t>
  </si>
  <si>
    <t>K754080</t>
  </si>
  <si>
    <t xml:space="preserve">KONKURENTNOST I KOHEZIJA 2021-2027 </t>
  </si>
  <si>
    <t>K754083</t>
  </si>
  <si>
    <t>K754084</t>
  </si>
  <si>
    <t>INTERREG VI-a ITALIJA-HRVATSKA Projekt DIGITPORTS - Digitalne dvostruke aplikacije za sigurnije i zelenije poslovanje luka na Jadranu</t>
  </si>
  <si>
    <t>K754085</t>
  </si>
  <si>
    <t>INTERREG VI-a ITALIJA-HRVATSKA Projekt FISHNOWASTE - Smanjenje i upravljanje otpadom u ribarskim lukama Jadranskog mora za promicanje održivog ribarstva</t>
  </si>
  <si>
    <t>K754086</t>
  </si>
  <si>
    <t>Uvođenje inteligentnih transportnih sustava na funkcionalnom prometnom području grada Splita</t>
  </si>
  <si>
    <t>51298</t>
  </si>
  <si>
    <t>RKP 51298</t>
  </si>
  <si>
    <t>Lučka uprava Ploče</t>
  </si>
  <si>
    <t>51298 LU Ploče</t>
  </si>
  <si>
    <t>A810073</t>
  </si>
  <si>
    <t>A810074</t>
  </si>
  <si>
    <t>T810075</t>
  </si>
  <si>
    <t>Projekt integracije trgovine i transporta - otplata Zajmova  Svjetske banke  (IBRD)</t>
  </si>
  <si>
    <t>K810078</t>
  </si>
  <si>
    <t>INTERREG Va - Italija-Hrvatska Projekt SUSPORT - Unaprjeđenje energetske učinkovitosti u lukama u Jadranskom moru</t>
  </si>
  <si>
    <t>T810088</t>
  </si>
  <si>
    <t>INTERREG Va - Italija-Hrvatska - DIGSEA - Digitalizacija multimodalnog prijevoza u Jadranskom moru</t>
  </si>
  <si>
    <t xml:space="preserve">K810090 </t>
  </si>
  <si>
    <t xml:space="preserve">Ugradnja sustava za korištenje obnovljivih izvora energije na poslovnoj građevini ulaznog terminala Ploče </t>
  </si>
  <si>
    <t>K810093</t>
  </si>
  <si>
    <t>51343</t>
  </si>
  <si>
    <t>RKP 51343</t>
  </si>
  <si>
    <t>Lučka uprava Dubrovnik</t>
  </si>
  <si>
    <t>51343 LU Dubrovnik</t>
  </si>
  <si>
    <t>A932001</t>
  </si>
  <si>
    <t>Naknadee građanima i kućanstvima u novcu</t>
  </si>
  <si>
    <t>A932002</t>
  </si>
  <si>
    <t>K932005</t>
  </si>
  <si>
    <t>INTERREG  V-a Italija-Hrvatska Projekt SUSPORT - Unapređenje kvalitete, sigurnosti i ekološke održivosti pomorskog i kopnenog transporta kroz promicanje multimodalnosti</t>
  </si>
  <si>
    <t>K932007</t>
  </si>
  <si>
    <t>Kibernetička sigurnost u hrvatskom pomorskom prometu</t>
  </si>
  <si>
    <t>T932008</t>
  </si>
  <si>
    <t>STUDIJA KRSTARENJA ZA ZELENIJI MEDITERAN</t>
  </si>
  <si>
    <t>K932009</t>
  </si>
  <si>
    <t>POBOLJŠANJE KIBERNETIČKE SIGURNOSTI JADRANSKIH LUKA</t>
  </si>
  <si>
    <t>K932010</t>
  </si>
  <si>
    <t>PROMICANJE ODRŽIVIH RJEŠENJA ZA POMORSKO KULTURNI TURIZAM</t>
  </si>
  <si>
    <t>K932011</t>
  </si>
  <si>
    <t>PREKOGRANIČNI KOORDINIRANI PRISTUP MORE-KOPNO KOJI POVEZUJE LUKE JADRANSKOG MORA SA ZRAČNIM LUKAMA I URBANIM PODRUČJIMA - CROSS CONNECT</t>
  </si>
  <si>
    <t>51319</t>
  </si>
  <si>
    <t>RKP 51319</t>
  </si>
  <si>
    <t>Javna ustanova Lučka uprava Osijek</t>
  </si>
  <si>
    <t>51319 LU Osijek</t>
  </si>
  <si>
    <t>A810068</t>
  </si>
  <si>
    <t>A810069</t>
  </si>
  <si>
    <t>K810072</t>
  </si>
  <si>
    <t>OP Konkurentnost i kohezija, prioritetna os 7. Povezanost i mobilnost - Izgradnja terminala za pretovar rasutih tereta u luci Osijek</t>
  </si>
  <si>
    <t>T810089</t>
  </si>
  <si>
    <t>Program Konkurentnost i kohezija 2021.-2027. - Izgradnja terminala za pretovar rasutih tereta u luci Osijek</t>
  </si>
  <si>
    <t>K810091</t>
  </si>
  <si>
    <t>NPOO - C1.4. R3-I4 Opremanje luka i pristaništa infrastrukturom za zbrinjavanje otpada - LU Osijek</t>
  </si>
  <si>
    <t>T810094</t>
  </si>
  <si>
    <t>CEF - izrada projektne dokumentacije za projekt: Južna obala u luci Osijek - izgradnja i rekonstrukcija infrastrukture</t>
  </si>
  <si>
    <t>Ostala  nematerijalna proizvedena imovina</t>
  </si>
  <si>
    <t>51280</t>
  </si>
  <si>
    <t>RKP 51280</t>
  </si>
  <si>
    <t>Javna ustanova Lučka uprava Vukovar</t>
  </si>
  <si>
    <t>51280 LU Vukovar</t>
  </si>
  <si>
    <t>A930001</t>
  </si>
  <si>
    <t>A930002</t>
  </si>
  <si>
    <t>T930003</t>
  </si>
  <si>
    <t>INTERREG DIONYSUS - Integracija Dunavske regije u pametan i održiv multimodalni i intermodalni transportni lanac</t>
  </si>
  <si>
    <t>K930004</t>
  </si>
  <si>
    <t>CEF 2014-2020 - Priprema FAIRway 2 radova na koridoru Rajna-Dunav - Privezišta</t>
  </si>
  <si>
    <t>K930005</t>
  </si>
  <si>
    <t>CEF - Priprema projektne dokumentacije za izgradnju vertikalne obale u Luci Vukovar</t>
  </si>
  <si>
    <t>K930006</t>
  </si>
  <si>
    <t>NPOO - C1.4. R3-I4 Opremanje luka i pristaništa infrastrukturom za zbrinjavanje otpada - LU Vukovar</t>
  </si>
  <si>
    <t>K930007</t>
  </si>
  <si>
    <t>CEF - FAIRWAY DANUBE II - Budući koraci za unaprjeđenje plovidbe na Dunavu</t>
  </si>
  <si>
    <t>51263</t>
  </si>
  <si>
    <t>RKP 51263</t>
  </si>
  <si>
    <t>Javna ustanova Lučka uprava Slavonski Brod</t>
  </si>
  <si>
    <t>51263 LU Slavonski Brod</t>
  </si>
  <si>
    <t>A928001</t>
  </si>
  <si>
    <t>A928002</t>
  </si>
  <si>
    <t>Dodatna ulaganja na ostalim građevinskim objektima</t>
  </si>
  <si>
    <t>T928003</t>
  </si>
  <si>
    <t>Otplata zajmova Zagrebačke banke i HBOR-a</t>
  </si>
  <si>
    <t>Kamate za primljene kredite i zajamove od kreditnih i ostalih financijskih institucija u javnom sektoru</t>
  </si>
  <si>
    <t>Otplata glavnice primljenih kredita od kreditnih institucija u javnom sektoru</t>
  </si>
  <si>
    <t>K928005</t>
  </si>
  <si>
    <t>CEF-Izrada studija i projektne dokumentacije za potrebe izgradnje Terminala za opasne terete u luci Slavonski Brod</t>
  </si>
  <si>
    <t>K928006</t>
  </si>
  <si>
    <t>NPOO - C1.4. R3-I4 Opremanje luka i pristaništa infrastrukturom za zbrinjavanje otpada - LU Sl. Brod</t>
  </si>
  <si>
    <t>K928007</t>
  </si>
  <si>
    <t>Gradnja plutajućeg objekta unutarnje plovidbe - pristana u funkciji turizma i putničkog
pristaništa na rijeci Savi u Slavonskom Brodu - NPOO.C1.6.R1-I1.01-V1.0045</t>
  </si>
  <si>
    <t>51255</t>
  </si>
  <si>
    <t>RKP 51255</t>
  </si>
  <si>
    <t>Javna ustanova Lučka uprava Sisak</t>
  </si>
  <si>
    <t>51255 LU Sisak</t>
  </si>
  <si>
    <t>A931001</t>
  </si>
  <si>
    <t>A931002</t>
  </si>
  <si>
    <t>K931003</t>
  </si>
  <si>
    <t>Fond solidarnosti Europske unije - potres prosinac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</si>
</sst>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 x14ac:knownFonts="1">
    <font>
      <sz val="10"/>
      <name val="Arial"/>
      <charset val="238"/>
    </font>
    <font>
      <b/>
      <sz val="12"/>
      <name val="Arial"/>
      <family val="2"/>
      <charset val="238"/>
    </font>
    <font>
      <b/>
      <sz val="12"/>
      <color indexed="9"/>
      <name val="Arial"/>
      <family val="2"/>
      <charset val="238"/>
    </font>
    <font>
      <sz val="12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9"/>
      <name val="Arial"/>
      <family val="2"/>
      <charset val="238"/>
    </font>
    <font>
      <b/>
      <sz val="12"/>
      <color indexed="10"/>
      <name val="Arial"/>
      <family val="2"/>
      <charset val="238"/>
    </font>
    <font>
      <sz val="12"/>
      <color indexed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</font>
    <font>
      <b/>
      <sz val="9"/>
      <name val="Arial"/>
      <family val="2"/>
      <charset val="238"/>
    </font>
    <font>
      <sz val="12"/>
      <color indexed="8"/>
      <name val="Arial"/>
      <family val="2"/>
      <charset val="238"/>
    </font>
    <font>
      <b/>
      <sz val="12"/>
      <color indexed="36"/>
      <name val="Arial"/>
      <family val="2"/>
      <charset val="238"/>
    </font>
    <font>
      <sz val="8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8"/>
      <name val="Arial"/>
      <family val="2"/>
      <charset val="238"/>
    </font>
    <font>
      <b/>
      <sz val="8"/>
      <color theme="0"/>
      <name val="Arial"/>
      <family val="2"/>
      <charset val="238"/>
    </font>
    <font>
      <strike/>
      <sz val="12"/>
      <name val="Arial"/>
      <family val="2"/>
      <charset val="238"/>
    </font>
    <font>
      <b/>
      <strike/>
      <sz val="12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rgb="FF000000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92CDDC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79DCFF"/>
        <bgColor indexed="64"/>
      </patternFill>
    </fill>
  </fills>
  <borders count="28">
    <border>
      <left/>
      <right/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 diagonalUp="1"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 style="thin">
        <color indexed="62"/>
      </diagonal>
    </border>
    <border diagonalUp="1"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 style="thin">
        <color indexed="64"/>
      </diagonal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/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/>
      <diagonal/>
    </border>
    <border>
      <left style="thin">
        <color indexed="62"/>
      </left>
      <right style="thin">
        <color indexed="62"/>
      </right>
      <top/>
      <bottom style="thin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 diagonalUp="1"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 style="thin">
        <color theme="0" tint="-0.34998626667073579"/>
      </diagonal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/>
      <right style="thin">
        <color rgb="FFA6A6A6"/>
      </right>
      <top style="thin">
        <color rgb="FFA6A6A6"/>
      </top>
      <bottom style="thin">
        <color rgb="FFA6A6A6"/>
      </bottom>
      <diagonal/>
    </border>
    <border diagonalUp="1"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 style="thin">
        <color rgb="FFA6A6A6"/>
      </diagonal>
    </border>
    <border diagonalUp="1">
      <left/>
      <right style="thin">
        <color rgb="FFA6A6A6"/>
      </right>
      <top style="thin">
        <color rgb="FFA6A6A6"/>
      </top>
      <bottom style="thin">
        <color rgb="FFA6A6A6"/>
      </bottom>
      <diagonal style="thin">
        <color rgb="FFA6A6A6"/>
      </diagonal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rgb="FFA6A6A6"/>
      </left>
      <right style="thin">
        <color rgb="FFA6A6A6"/>
      </right>
      <top/>
      <bottom/>
      <diagonal/>
    </border>
    <border>
      <left style="thin">
        <color rgb="FFA6A6A6"/>
      </left>
      <right style="thin">
        <color rgb="FFA6A6A6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5" fillId="0" borderId="0"/>
    <xf numFmtId="0" fontId="22" fillId="0" borderId="0"/>
    <xf numFmtId="0" fontId="4" fillId="0" borderId="0"/>
  </cellStyleXfs>
  <cellXfs count="477">
    <xf numFmtId="0" fontId="0" fillId="0" borderId="0" xfId="0"/>
    <xf numFmtId="3" fontId="3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left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3" fontId="2" fillId="5" borderId="1" xfId="0" applyNumberFormat="1" applyFont="1" applyFill="1" applyBorder="1" applyAlignment="1">
      <alignment horizontal="right"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3" fontId="2" fillId="6" borderId="1" xfId="0" applyNumberFormat="1" applyFont="1" applyFill="1" applyBorder="1" applyAlignment="1">
      <alignment horizontal="right" vertical="center"/>
    </xf>
    <xf numFmtId="2" fontId="2" fillId="6" borderId="1" xfId="0" applyNumberFormat="1" applyFont="1" applyFill="1" applyBorder="1" applyAlignment="1">
      <alignment horizontal="center" vertical="center"/>
    </xf>
    <xf numFmtId="3" fontId="1" fillId="7" borderId="1" xfId="0" applyNumberFormat="1" applyFont="1" applyFill="1" applyBorder="1" applyAlignment="1">
      <alignment horizontal="right" vertical="center"/>
    </xf>
    <xf numFmtId="2" fontId="1" fillId="7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left" vertical="center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left" vertical="center" wrapText="1"/>
    </xf>
    <xf numFmtId="3" fontId="3" fillId="0" borderId="1" xfId="0" applyNumberFormat="1" applyFont="1" applyBorder="1" applyAlignment="1">
      <alignment horizontal="left" vertical="center" wrapText="1"/>
    </xf>
    <xf numFmtId="2" fontId="3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left" vertical="center"/>
    </xf>
    <xf numFmtId="3" fontId="3" fillId="0" borderId="2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horizontal="left" vertical="center" wrapText="1"/>
    </xf>
    <xf numFmtId="3" fontId="8" fillId="0" borderId="1" xfId="0" applyNumberFormat="1" applyFont="1" applyBorder="1" applyAlignment="1">
      <alignment horizontal="left" vertical="center"/>
    </xf>
    <xf numFmtId="3" fontId="7" fillId="0" borderId="1" xfId="0" applyNumberFormat="1" applyFont="1" applyBorder="1" applyAlignment="1">
      <alignment horizontal="left" vertical="center" wrapText="1"/>
    </xf>
    <xf numFmtId="3" fontId="7" fillId="0" borderId="1" xfId="0" applyNumberFormat="1" applyFont="1" applyBorder="1" applyAlignment="1">
      <alignment horizontal="left" vertical="center"/>
    </xf>
    <xf numFmtId="1" fontId="1" fillId="0" borderId="1" xfId="0" applyNumberFormat="1" applyFont="1" applyBorder="1" applyAlignment="1">
      <alignment horizontal="left" vertical="center"/>
    </xf>
    <xf numFmtId="1" fontId="8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left" vertical="center" wrapText="1"/>
    </xf>
    <xf numFmtId="3" fontId="2" fillId="5" borderId="1" xfId="0" applyNumberFormat="1" applyFont="1" applyFill="1" applyBorder="1" applyAlignment="1">
      <alignment horizontal="right" vertical="center"/>
    </xf>
    <xf numFmtId="2" fontId="2" fillId="5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Border="1" applyAlignment="1">
      <alignment horizontal="left" vertical="center"/>
    </xf>
    <xf numFmtId="2" fontId="1" fillId="8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1" fontId="3" fillId="0" borderId="1" xfId="0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3" fontId="3" fillId="0" borderId="3" xfId="0" applyNumberFormat="1" applyFont="1" applyBorder="1" applyAlignment="1">
      <alignment horizontal="right" vertical="center"/>
    </xf>
    <xf numFmtId="0" fontId="1" fillId="0" borderId="1" xfId="2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1" fillId="0" borderId="1" xfId="3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left" vertical="center"/>
    </xf>
    <xf numFmtId="2" fontId="8" fillId="0" borderId="1" xfId="0" applyNumberFormat="1" applyFont="1" applyBorder="1" applyAlignment="1">
      <alignment horizontal="center" vertical="center"/>
    </xf>
    <xf numFmtId="3" fontId="13" fillId="0" borderId="1" xfId="0" applyNumberFormat="1" applyFont="1" applyBorder="1" applyAlignment="1">
      <alignment horizontal="left" vertical="center" wrapText="1"/>
    </xf>
    <xf numFmtId="3" fontId="10" fillId="0" borderId="1" xfId="0" applyNumberFormat="1" applyFont="1" applyBorder="1" applyAlignment="1">
      <alignment horizontal="left" vertical="center" wrapText="1"/>
    </xf>
    <xf numFmtId="1" fontId="8" fillId="0" borderId="1" xfId="0" applyNumberFormat="1" applyFont="1" applyBorder="1" applyAlignment="1">
      <alignment horizontal="left" vertical="center"/>
    </xf>
    <xf numFmtId="3" fontId="3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left" vertical="center"/>
    </xf>
    <xf numFmtId="3" fontId="3" fillId="0" borderId="3" xfId="0" applyNumberFormat="1" applyFont="1" applyBorder="1" applyAlignment="1">
      <alignment vertical="center"/>
    </xf>
    <xf numFmtId="3" fontId="3" fillId="0" borderId="1" xfId="0" applyNumberFormat="1" applyFont="1" applyBorder="1"/>
    <xf numFmtId="3" fontId="3" fillId="4" borderId="1" xfId="0" applyNumberFormat="1" applyFont="1" applyFill="1" applyBorder="1" applyAlignment="1">
      <alignment horizontal="right" vertical="center"/>
    </xf>
    <xf numFmtId="49" fontId="7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right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center" vertical="center"/>
    </xf>
    <xf numFmtId="3" fontId="12" fillId="0" borderId="1" xfId="0" applyNumberFormat="1" applyFont="1" applyBorder="1" applyAlignment="1">
      <alignment horizontal="right" vertical="center"/>
    </xf>
    <xf numFmtId="3" fontId="3" fillId="0" borderId="4" xfId="0" applyNumberFormat="1" applyFont="1" applyBorder="1" applyAlignment="1">
      <alignment horizontal="right" vertical="center"/>
    </xf>
    <xf numFmtId="3" fontId="3" fillId="0" borderId="5" xfId="0" applyNumberFormat="1" applyFont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3" fontId="1" fillId="0" borderId="7" xfId="0" applyNumberFormat="1" applyFont="1" applyBorder="1" applyAlignment="1">
      <alignment horizontal="right" vertical="center"/>
    </xf>
    <xf numFmtId="1" fontId="8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 wrapText="1"/>
    </xf>
    <xf numFmtId="3" fontId="8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right" vertical="center"/>
    </xf>
    <xf numFmtId="1" fontId="3" fillId="0" borderId="9" xfId="0" applyNumberFormat="1" applyFont="1" applyBorder="1" applyAlignment="1">
      <alignment horizontal="center" vertical="center"/>
    </xf>
    <xf numFmtId="1" fontId="3" fillId="0" borderId="9" xfId="0" applyNumberFormat="1" applyFont="1" applyBorder="1" applyAlignment="1">
      <alignment horizontal="center" vertical="center" wrapText="1"/>
    </xf>
    <xf numFmtId="49" fontId="3" fillId="0" borderId="9" xfId="0" applyNumberFormat="1" applyFont="1" applyBorder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/>
    </xf>
    <xf numFmtId="3" fontId="17" fillId="5" borderId="9" xfId="0" applyNumberFormat="1" applyFont="1" applyFill="1" applyBorder="1" applyAlignment="1">
      <alignment horizontal="right" vertical="center" wrapText="1"/>
    </xf>
    <xf numFmtId="3" fontId="2" fillId="0" borderId="9" xfId="0" applyNumberFormat="1" applyFont="1" applyBorder="1" applyAlignment="1">
      <alignment horizontal="center" vertical="center"/>
    </xf>
    <xf numFmtId="3" fontId="17" fillId="6" borderId="9" xfId="0" applyNumberFormat="1" applyFont="1" applyFill="1" applyBorder="1" applyAlignment="1">
      <alignment horizontal="right" vertical="center"/>
    </xf>
    <xf numFmtId="3" fontId="1" fillId="7" borderId="9" xfId="0" applyNumberFormat="1" applyFont="1" applyFill="1" applyBorder="1" applyAlignment="1">
      <alignment horizontal="right" vertical="center"/>
    </xf>
    <xf numFmtId="3" fontId="1" fillId="0" borderId="9" xfId="0" applyNumberFormat="1" applyFont="1" applyBorder="1" applyAlignment="1">
      <alignment horizontal="left" vertical="center"/>
    </xf>
    <xf numFmtId="1" fontId="1" fillId="0" borderId="9" xfId="0" applyNumberFormat="1" applyFont="1" applyBorder="1" applyAlignment="1">
      <alignment horizontal="center" vertical="center"/>
    </xf>
    <xf numFmtId="1" fontId="1" fillId="0" borderId="9" xfId="0" applyNumberFormat="1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left" vertical="center" wrapText="1"/>
    </xf>
    <xf numFmtId="3" fontId="18" fillId="0" borderId="9" xfId="0" applyNumberFormat="1" applyFont="1" applyBorder="1" applyAlignment="1">
      <alignment horizontal="left" vertical="center" wrapText="1"/>
    </xf>
    <xf numFmtId="3" fontId="1" fillId="0" borderId="9" xfId="0" applyNumberFormat="1" applyFont="1" applyBorder="1" applyAlignment="1">
      <alignment horizontal="right" vertical="center"/>
    </xf>
    <xf numFmtId="3" fontId="1" fillId="0" borderId="9" xfId="0" applyNumberFormat="1" applyFont="1" applyBorder="1" applyAlignment="1">
      <alignment vertical="center"/>
    </xf>
    <xf numFmtId="49" fontId="3" fillId="0" borderId="9" xfId="0" applyNumberFormat="1" applyFont="1" applyBorder="1" applyAlignment="1">
      <alignment horizontal="center" vertical="center" wrapText="1"/>
    </xf>
    <xf numFmtId="1" fontId="3" fillId="0" borderId="9" xfId="0" applyNumberFormat="1" applyFont="1" applyBorder="1" applyAlignment="1">
      <alignment horizontal="left" vertical="center" wrapText="1"/>
    </xf>
    <xf numFmtId="3" fontId="14" fillId="0" borderId="9" xfId="0" applyNumberFormat="1" applyFont="1" applyBorder="1" applyAlignment="1">
      <alignment horizontal="left" vertical="center" wrapText="1"/>
    </xf>
    <xf numFmtId="3" fontId="3" fillId="0" borderId="9" xfId="0" applyNumberFormat="1" applyFont="1" applyBorder="1" applyAlignment="1">
      <alignment horizontal="left" vertical="center"/>
    </xf>
    <xf numFmtId="1" fontId="1" fillId="0" borderId="9" xfId="0" applyNumberFormat="1" applyFont="1" applyBorder="1" applyAlignment="1">
      <alignment horizontal="left" vertical="center"/>
    </xf>
    <xf numFmtId="3" fontId="19" fillId="5" borderId="9" xfId="0" applyNumberFormat="1" applyFont="1" applyFill="1" applyBorder="1" applyAlignment="1">
      <alignment horizontal="center" vertical="center"/>
    </xf>
    <xf numFmtId="3" fontId="17" fillId="5" borderId="9" xfId="0" applyNumberFormat="1" applyFont="1" applyFill="1" applyBorder="1" applyAlignment="1">
      <alignment horizontal="right" vertical="center"/>
    </xf>
    <xf numFmtId="3" fontId="6" fillId="0" borderId="9" xfId="0" applyNumberFormat="1" applyFont="1" applyBorder="1" applyAlignment="1">
      <alignment horizontal="left" vertical="center"/>
    </xf>
    <xf numFmtId="3" fontId="18" fillId="7" borderId="9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/>
    </xf>
    <xf numFmtId="1" fontId="3" fillId="0" borderId="9" xfId="0" applyNumberFormat="1" applyFont="1" applyBorder="1" applyAlignment="1">
      <alignment horizontal="left" vertical="center"/>
    </xf>
    <xf numFmtId="3" fontId="19" fillId="5" borderId="9" xfId="0" applyNumberFormat="1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4" fontId="3" fillId="0" borderId="9" xfId="0" applyNumberFormat="1" applyFont="1" applyBorder="1" applyAlignment="1">
      <alignment vertical="center"/>
    </xf>
    <xf numFmtId="3" fontId="2" fillId="0" borderId="9" xfId="0" applyNumberFormat="1" applyFont="1" applyBorder="1" applyAlignment="1">
      <alignment horizontal="left" vertical="center"/>
    </xf>
    <xf numFmtId="3" fontId="3" fillId="0" borderId="9" xfId="0" applyNumberFormat="1" applyFont="1" applyBorder="1" applyAlignment="1">
      <alignment horizontal="center" vertical="center" wrapText="1"/>
    </xf>
    <xf numFmtId="3" fontId="16" fillId="0" borderId="9" xfId="0" applyNumberFormat="1" applyFont="1" applyBorder="1" applyAlignment="1">
      <alignment horizontal="left" vertical="center"/>
    </xf>
    <xf numFmtId="3" fontId="15" fillId="0" borderId="9" xfId="0" applyNumberFormat="1" applyFont="1" applyBorder="1" applyAlignment="1">
      <alignment horizontal="left" vertical="center"/>
    </xf>
    <xf numFmtId="3" fontId="19" fillId="6" borderId="9" xfId="0" applyNumberFormat="1" applyFont="1" applyFill="1" applyBorder="1" applyAlignment="1">
      <alignment horizontal="center" vertical="center" wrapText="1"/>
    </xf>
    <xf numFmtId="3" fontId="19" fillId="6" borderId="9" xfId="0" applyNumberFormat="1" applyFont="1" applyFill="1" applyBorder="1" applyAlignment="1">
      <alignment horizontal="center" vertical="center"/>
    </xf>
    <xf numFmtId="1" fontId="1" fillId="9" borderId="9" xfId="0" applyNumberFormat="1" applyFont="1" applyFill="1" applyBorder="1" applyAlignment="1">
      <alignment horizontal="center" vertical="center"/>
    </xf>
    <xf numFmtId="1" fontId="1" fillId="9" borderId="9" xfId="0" applyNumberFormat="1" applyFont="1" applyFill="1" applyBorder="1" applyAlignment="1">
      <alignment horizontal="left" vertical="center"/>
    </xf>
    <xf numFmtId="3" fontId="18" fillId="9" borderId="9" xfId="0" applyNumberFormat="1" applyFont="1" applyFill="1" applyBorder="1" applyAlignment="1">
      <alignment horizontal="left" vertical="center" wrapText="1"/>
    </xf>
    <xf numFmtId="3" fontId="14" fillId="9" borderId="9" xfId="0" applyNumberFormat="1" applyFont="1" applyFill="1" applyBorder="1" applyAlignment="1">
      <alignment horizontal="left" vertical="center" wrapText="1"/>
    </xf>
    <xf numFmtId="49" fontId="1" fillId="9" borderId="9" xfId="0" applyNumberFormat="1" applyFont="1" applyFill="1" applyBorder="1" applyAlignment="1">
      <alignment horizontal="center" vertical="center"/>
    </xf>
    <xf numFmtId="3" fontId="3" fillId="0" borderId="9" xfId="0" applyNumberFormat="1" applyFont="1" applyBorder="1" applyAlignment="1">
      <alignment horizontal="left" vertical="center" wrapText="1"/>
    </xf>
    <xf numFmtId="1" fontId="3" fillId="9" borderId="9" xfId="0" applyNumberFormat="1" applyFont="1" applyFill="1" applyBorder="1" applyAlignment="1">
      <alignment horizontal="center" vertical="center"/>
    </xf>
    <xf numFmtId="1" fontId="3" fillId="9" borderId="9" xfId="0" applyNumberFormat="1" applyFont="1" applyFill="1" applyBorder="1" applyAlignment="1">
      <alignment horizontal="center" vertical="center" wrapText="1"/>
    </xf>
    <xf numFmtId="49" fontId="3" fillId="9" borderId="9" xfId="0" applyNumberFormat="1" applyFont="1" applyFill="1" applyBorder="1" applyAlignment="1">
      <alignment horizontal="center" vertical="center" wrapText="1"/>
    </xf>
    <xf numFmtId="1" fontId="3" fillId="9" borderId="9" xfId="0" applyNumberFormat="1" applyFont="1" applyFill="1" applyBorder="1" applyAlignment="1">
      <alignment horizontal="left" vertical="center" wrapText="1"/>
    </xf>
    <xf numFmtId="3" fontId="3" fillId="9" borderId="9" xfId="0" applyNumberFormat="1" applyFont="1" applyFill="1" applyBorder="1" applyAlignment="1">
      <alignment horizontal="left" vertical="center"/>
    </xf>
    <xf numFmtId="2" fontId="1" fillId="0" borderId="9" xfId="0" applyNumberFormat="1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left" vertical="center" wrapText="1"/>
    </xf>
    <xf numFmtId="49" fontId="3" fillId="0" borderId="9" xfId="0" applyNumberFormat="1" applyFont="1" applyBorder="1" applyAlignment="1">
      <alignment horizontal="left" vertical="center" wrapText="1"/>
    </xf>
    <xf numFmtId="49" fontId="3" fillId="9" borderId="9" xfId="0" applyNumberFormat="1" applyFont="1" applyFill="1" applyBorder="1" applyAlignment="1">
      <alignment horizontal="left" vertical="center" wrapText="1"/>
    </xf>
    <xf numFmtId="49" fontId="1" fillId="9" borderId="9" xfId="0" applyNumberFormat="1" applyFont="1" applyFill="1" applyBorder="1" applyAlignment="1">
      <alignment horizontal="left" vertical="center" wrapText="1"/>
    </xf>
    <xf numFmtId="49" fontId="1" fillId="7" borderId="9" xfId="0" applyNumberFormat="1" applyFont="1" applyFill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left" vertical="center" wrapText="1"/>
    </xf>
    <xf numFmtId="1" fontId="1" fillId="9" borderId="9" xfId="0" applyNumberFormat="1" applyFont="1" applyFill="1" applyBorder="1" applyAlignment="1">
      <alignment horizontal="center" vertical="center" wrapText="1"/>
    </xf>
    <xf numFmtId="1" fontId="1" fillId="9" borderId="9" xfId="0" applyNumberFormat="1" applyFont="1" applyFill="1" applyBorder="1" applyAlignment="1">
      <alignment horizontal="left" vertical="center" wrapText="1"/>
    </xf>
    <xf numFmtId="3" fontId="1" fillId="9" borderId="9" xfId="0" applyNumberFormat="1" applyFont="1" applyFill="1" applyBorder="1" applyAlignment="1">
      <alignment vertical="center"/>
    </xf>
    <xf numFmtId="3" fontId="1" fillId="9" borderId="9" xfId="0" applyNumberFormat="1" applyFont="1" applyFill="1" applyBorder="1" applyAlignment="1">
      <alignment horizontal="left" vertical="center"/>
    </xf>
    <xf numFmtId="2" fontId="1" fillId="9" borderId="9" xfId="0" applyNumberFormat="1" applyFont="1" applyFill="1" applyBorder="1" applyAlignment="1">
      <alignment horizontal="left" vertical="center" wrapText="1"/>
    </xf>
    <xf numFmtId="3" fontId="1" fillId="9" borderId="9" xfId="0" applyNumberFormat="1" applyFont="1" applyFill="1" applyBorder="1" applyAlignment="1">
      <alignment horizontal="right" vertical="center"/>
    </xf>
    <xf numFmtId="49" fontId="3" fillId="9" borderId="9" xfId="0" applyNumberFormat="1" applyFont="1" applyFill="1" applyBorder="1" applyAlignment="1">
      <alignment horizontal="center" vertical="center"/>
    </xf>
    <xf numFmtId="49" fontId="1" fillId="9" borderId="9" xfId="0" applyNumberFormat="1" applyFont="1" applyFill="1" applyBorder="1" applyAlignment="1">
      <alignment horizontal="center" vertical="center" wrapText="1"/>
    </xf>
    <xf numFmtId="3" fontId="1" fillId="9" borderId="9" xfId="0" applyNumberFormat="1" applyFont="1" applyFill="1" applyBorder="1" applyAlignment="1">
      <alignment horizontal="center" vertical="center" wrapText="1"/>
    </xf>
    <xf numFmtId="3" fontId="15" fillId="9" borderId="9" xfId="0" applyNumberFormat="1" applyFont="1" applyFill="1" applyBorder="1" applyAlignment="1">
      <alignment horizontal="left" vertical="center"/>
    </xf>
    <xf numFmtId="3" fontId="20" fillId="0" borderId="9" xfId="0" applyNumberFormat="1" applyFont="1" applyBorder="1" applyAlignment="1">
      <alignment horizontal="left" vertical="center"/>
    </xf>
    <xf numFmtId="3" fontId="1" fillId="9" borderId="9" xfId="0" applyNumberFormat="1" applyFont="1" applyFill="1" applyBorder="1" applyAlignment="1">
      <alignment horizontal="right" vertical="center" wrapText="1"/>
    </xf>
    <xf numFmtId="3" fontId="20" fillId="9" borderId="9" xfId="0" applyNumberFormat="1" applyFont="1" applyFill="1" applyBorder="1" applyAlignment="1">
      <alignment horizontal="left" vertical="center"/>
    </xf>
    <xf numFmtId="3" fontId="21" fillId="0" borderId="9" xfId="0" applyNumberFormat="1" applyFont="1" applyBorder="1" applyAlignment="1">
      <alignment horizontal="left" vertical="center"/>
    </xf>
    <xf numFmtId="2" fontId="1" fillId="0" borderId="9" xfId="0" applyNumberFormat="1" applyFont="1" applyBorder="1" applyAlignment="1">
      <alignment horizontal="left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3" fontId="23" fillId="0" borderId="9" xfId="0" applyNumberFormat="1" applyFont="1" applyBorder="1" applyAlignment="1">
      <alignment horizontal="center" vertical="center"/>
    </xf>
    <xf numFmtId="3" fontId="3" fillId="9" borderId="9" xfId="0" applyNumberFormat="1" applyFont="1" applyFill="1" applyBorder="1" applyAlignment="1">
      <alignment horizontal="center" vertical="center"/>
    </xf>
    <xf numFmtId="3" fontId="2" fillId="9" borderId="9" xfId="0" applyNumberFormat="1" applyFont="1" applyFill="1" applyBorder="1" applyAlignment="1">
      <alignment horizontal="center" vertical="center"/>
    </xf>
    <xf numFmtId="2" fontId="1" fillId="11" borderId="9" xfId="0" applyNumberFormat="1" applyFont="1" applyFill="1" applyBorder="1" applyAlignment="1">
      <alignment horizontal="center" vertical="center" wrapText="1"/>
    </xf>
    <xf numFmtId="1" fontId="1" fillId="11" borderId="9" xfId="0" applyNumberFormat="1" applyFont="1" applyFill="1" applyBorder="1" applyAlignment="1">
      <alignment horizontal="center" vertical="center" wrapText="1"/>
    </xf>
    <xf numFmtId="1" fontId="1" fillId="11" borderId="9" xfId="0" applyNumberFormat="1" applyFont="1" applyFill="1" applyBorder="1" applyAlignment="1">
      <alignment horizontal="left" vertical="center" wrapText="1"/>
    </xf>
    <xf numFmtId="2" fontId="1" fillId="11" borderId="9" xfId="0" applyNumberFormat="1" applyFont="1" applyFill="1" applyBorder="1" applyAlignment="1">
      <alignment horizontal="left" vertical="center" wrapText="1"/>
    </xf>
    <xf numFmtId="3" fontId="18" fillId="11" borderId="9" xfId="0" applyNumberFormat="1" applyFont="1" applyFill="1" applyBorder="1" applyAlignment="1">
      <alignment horizontal="left" vertical="center" wrapText="1"/>
    </xf>
    <xf numFmtId="3" fontId="1" fillId="11" borderId="9" xfId="0" applyNumberFormat="1" applyFont="1" applyFill="1" applyBorder="1" applyAlignment="1">
      <alignment horizontal="right" vertical="center"/>
    </xf>
    <xf numFmtId="1" fontId="1" fillId="12" borderId="9" xfId="0" applyNumberFormat="1" applyFont="1" applyFill="1" applyBorder="1" applyAlignment="1">
      <alignment horizontal="center" vertical="center"/>
    </xf>
    <xf numFmtId="1" fontId="1" fillId="12" borderId="9" xfId="0" applyNumberFormat="1" applyFont="1" applyFill="1" applyBorder="1" applyAlignment="1">
      <alignment horizontal="center" vertical="center" wrapText="1"/>
    </xf>
    <xf numFmtId="1" fontId="1" fillId="12" borderId="9" xfId="0" applyNumberFormat="1" applyFont="1" applyFill="1" applyBorder="1" applyAlignment="1">
      <alignment horizontal="right" vertical="center" wrapText="1"/>
    </xf>
    <xf numFmtId="1" fontId="1" fillId="12" borderId="9" xfId="0" applyNumberFormat="1" applyFont="1" applyFill="1" applyBorder="1" applyAlignment="1">
      <alignment horizontal="left" vertical="center" wrapText="1"/>
    </xf>
    <xf numFmtId="2" fontId="1" fillId="12" borderId="9" xfId="0" applyNumberFormat="1" applyFont="1" applyFill="1" applyBorder="1" applyAlignment="1">
      <alignment horizontal="left" vertical="center" wrapText="1"/>
    </xf>
    <xf numFmtId="3" fontId="18" fillId="12" borderId="9" xfId="0" applyNumberFormat="1" applyFont="1" applyFill="1" applyBorder="1" applyAlignment="1">
      <alignment horizontal="left" vertical="center" wrapText="1"/>
    </xf>
    <xf numFmtId="3" fontId="1" fillId="12" borderId="9" xfId="0" applyNumberFormat="1" applyFont="1" applyFill="1" applyBorder="1" applyAlignment="1">
      <alignment horizontal="right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1" fillId="12" borderId="9" xfId="0" applyNumberFormat="1" applyFont="1" applyFill="1" applyBorder="1" applyAlignment="1">
      <alignment horizontal="right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49" fontId="1" fillId="12" borderId="9" xfId="0" applyNumberFormat="1" applyFont="1" applyFill="1" applyBorder="1" applyAlignment="1">
      <alignment horizontal="center" vertical="center"/>
    </xf>
    <xf numFmtId="49" fontId="1" fillId="12" borderId="9" xfId="0" applyNumberFormat="1" applyFont="1" applyFill="1" applyBorder="1" applyAlignment="1">
      <alignment horizontal="left" vertical="center" wrapText="1"/>
    </xf>
    <xf numFmtId="3" fontId="1" fillId="12" borderId="9" xfId="0" applyNumberFormat="1" applyFont="1" applyFill="1" applyBorder="1" applyAlignment="1">
      <alignment horizontal="right" vertical="center" wrapText="1"/>
    </xf>
    <xf numFmtId="3" fontId="1" fillId="11" borderId="9" xfId="0" applyNumberFormat="1" applyFont="1" applyFill="1" applyBorder="1" applyAlignment="1">
      <alignment horizontal="right" vertical="center" wrapText="1"/>
    </xf>
    <xf numFmtId="3" fontId="1" fillId="0" borderId="9" xfId="0" applyNumberFormat="1" applyFont="1" applyBorder="1" applyAlignment="1">
      <alignment horizontal="left" vertical="center" wrapText="1"/>
    </xf>
    <xf numFmtId="1" fontId="16" fillId="11" borderId="9" xfId="0" applyNumberFormat="1" applyFont="1" applyFill="1" applyBorder="1" applyAlignment="1">
      <alignment horizontal="center" vertical="center" wrapText="1"/>
    </xf>
    <xf numFmtId="49" fontId="1" fillId="11" borderId="9" xfId="0" applyNumberFormat="1" applyFont="1" applyFill="1" applyBorder="1" applyAlignment="1">
      <alignment horizontal="center" vertical="center" wrapText="1"/>
    </xf>
    <xf numFmtId="2" fontId="3" fillId="9" borderId="9" xfId="0" applyNumberFormat="1" applyFont="1" applyFill="1" applyBorder="1" applyAlignment="1">
      <alignment horizontal="left" vertical="center" wrapText="1"/>
    </xf>
    <xf numFmtId="1" fontId="1" fillId="11" borderId="9" xfId="0" applyNumberFormat="1" applyFont="1" applyFill="1" applyBorder="1" applyAlignment="1">
      <alignment horizontal="center" wrapText="1"/>
    </xf>
    <xf numFmtId="49" fontId="3" fillId="0" borderId="12" xfId="0" applyNumberFormat="1" applyFont="1" applyBorder="1" applyAlignment="1">
      <alignment horizontal="center" vertical="center"/>
    </xf>
    <xf numFmtId="1" fontId="3" fillId="0" borderId="13" xfId="0" applyNumberFormat="1" applyFont="1" applyBorder="1" applyAlignment="1">
      <alignment horizontal="left" vertical="center"/>
    </xf>
    <xf numFmtId="3" fontId="4" fillId="9" borderId="9" xfId="0" applyNumberFormat="1" applyFont="1" applyFill="1" applyBorder="1" applyAlignment="1">
      <alignment horizontal="left" vertical="center" wrapText="1"/>
    </xf>
    <xf numFmtId="3" fontId="4" fillId="0" borderId="9" xfId="0" applyNumberFormat="1" applyFont="1" applyBorder="1" applyAlignment="1">
      <alignment horizontal="left" vertical="center" wrapText="1"/>
    </xf>
    <xf numFmtId="3" fontId="23" fillId="0" borderId="9" xfId="0" applyNumberFormat="1" applyFont="1" applyBorder="1" applyAlignment="1">
      <alignment horizontal="left" vertical="center" wrapText="1"/>
    </xf>
    <xf numFmtId="49" fontId="3" fillId="11" borderId="9" xfId="0" applyNumberFormat="1" applyFont="1" applyFill="1" applyBorder="1" applyAlignment="1">
      <alignment horizontal="left" vertical="center" wrapText="1"/>
    </xf>
    <xf numFmtId="3" fontId="14" fillId="11" borderId="9" xfId="0" applyNumberFormat="1" applyFont="1" applyFill="1" applyBorder="1" applyAlignment="1">
      <alignment horizontal="left" vertical="center" wrapText="1"/>
    </xf>
    <xf numFmtId="3" fontId="3" fillId="0" borderId="9" xfId="0" applyNumberFormat="1" applyFont="1" applyBorder="1" applyAlignment="1">
      <alignment horizontal="right" vertical="center"/>
    </xf>
    <xf numFmtId="3" fontId="1" fillId="12" borderId="9" xfId="0" applyNumberFormat="1" applyFont="1" applyFill="1" applyBorder="1" applyAlignment="1">
      <alignment vertical="center"/>
    </xf>
    <xf numFmtId="1" fontId="1" fillId="11" borderId="9" xfId="0" applyNumberFormat="1" applyFont="1" applyFill="1" applyBorder="1" applyAlignment="1">
      <alignment horizontal="right" vertical="center" wrapText="1"/>
    </xf>
    <xf numFmtId="49" fontId="1" fillId="11" borderId="9" xfId="0" applyNumberFormat="1" applyFont="1" applyFill="1" applyBorder="1" applyAlignment="1">
      <alignment horizontal="center" vertical="center"/>
    </xf>
    <xf numFmtId="49" fontId="1" fillId="12" borderId="9" xfId="0" applyNumberFormat="1" applyFont="1" applyFill="1" applyBorder="1" applyAlignment="1">
      <alignment horizontal="center" vertical="center" wrapText="1"/>
    </xf>
    <xf numFmtId="49" fontId="17" fillId="13" borderId="9" xfId="0" applyNumberFormat="1" applyFont="1" applyFill="1" applyBorder="1" applyAlignment="1">
      <alignment horizontal="center" vertical="center" wrapText="1"/>
    </xf>
    <xf numFmtId="49" fontId="17" fillId="14" borderId="9" xfId="0" applyNumberFormat="1" applyFont="1" applyFill="1" applyBorder="1" applyAlignment="1">
      <alignment horizontal="center" vertical="center" wrapText="1"/>
    </xf>
    <xf numFmtId="49" fontId="1" fillId="10" borderId="9" xfId="0" applyNumberFormat="1" applyFont="1" applyFill="1" applyBorder="1" applyAlignment="1">
      <alignment horizontal="center" vertical="center" wrapText="1"/>
    </xf>
    <xf numFmtId="3" fontId="23" fillId="9" borderId="9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left" vertical="center"/>
    </xf>
    <xf numFmtId="1" fontId="3" fillId="9" borderId="9" xfId="0" applyNumberFormat="1" applyFont="1" applyFill="1" applyBorder="1" applyAlignment="1">
      <alignment horizontal="left" vertical="center"/>
    </xf>
    <xf numFmtId="3" fontId="1" fillId="9" borderId="9" xfId="0" applyNumberFormat="1" applyFont="1" applyFill="1" applyBorder="1" applyAlignment="1">
      <alignment horizontal="left" vertical="center" wrapText="1"/>
    </xf>
    <xf numFmtId="3" fontId="3" fillId="9" borderId="9" xfId="0" applyNumberFormat="1" applyFont="1" applyFill="1" applyBorder="1" applyAlignment="1">
      <alignment horizontal="left" vertical="center" wrapText="1"/>
    </xf>
    <xf numFmtId="3" fontId="3" fillId="9" borderId="9" xfId="0" applyNumberFormat="1" applyFont="1" applyFill="1" applyBorder="1" applyAlignment="1">
      <alignment horizontal="center" vertical="center" wrapText="1"/>
    </xf>
    <xf numFmtId="2" fontId="3" fillId="9" borderId="9" xfId="0" applyNumberFormat="1" applyFont="1" applyFill="1" applyBorder="1" applyAlignment="1">
      <alignment horizontal="center" vertical="center" wrapText="1"/>
    </xf>
    <xf numFmtId="0" fontId="4" fillId="0" borderId="0" xfId="0" applyFont="1"/>
    <xf numFmtId="3" fontId="23" fillId="15" borderId="9" xfId="0" applyNumberFormat="1" applyFont="1" applyFill="1" applyBorder="1" applyAlignment="1">
      <alignment horizontal="center" vertical="center" wrapText="1"/>
    </xf>
    <xf numFmtId="49" fontId="23" fillId="0" borderId="9" xfId="0" applyNumberFormat="1" applyFont="1" applyBorder="1" applyAlignment="1">
      <alignment horizontal="center" vertical="center"/>
    </xf>
    <xf numFmtId="1" fontId="23" fillId="0" borderId="9" xfId="0" applyNumberFormat="1" applyFont="1" applyBorder="1" applyAlignment="1">
      <alignment horizontal="center" vertical="center"/>
    </xf>
    <xf numFmtId="1" fontId="23" fillId="0" borderId="9" xfId="0" applyNumberFormat="1" applyFont="1" applyBorder="1" applyAlignment="1">
      <alignment horizontal="center" vertical="center" wrapText="1"/>
    </xf>
    <xf numFmtId="49" fontId="23" fillId="0" borderId="9" xfId="0" applyNumberFormat="1" applyFont="1" applyBorder="1" applyAlignment="1">
      <alignment horizontal="center" vertical="center" wrapText="1"/>
    </xf>
    <xf numFmtId="1" fontId="23" fillId="0" borderId="9" xfId="0" applyNumberFormat="1" applyFont="1" applyBorder="1" applyAlignment="1">
      <alignment horizontal="left" vertical="center" wrapText="1"/>
    </xf>
    <xf numFmtId="2" fontId="23" fillId="0" borderId="9" xfId="0" applyNumberFormat="1" applyFont="1" applyBorder="1" applyAlignment="1">
      <alignment horizontal="center" vertical="center" wrapText="1"/>
    </xf>
    <xf numFmtId="3" fontId="23" fillId="0" borderId="9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/>
    </xf>
    <xf numFmtId="49" fontId="25" fillId="12" borderId="9" xfId="0" applyNumberFormat="1" applyFont="1" applyFill="1" applyBorder="1" applyAlignment="1">
      <alignment horizontal="center" vertical="center" wrapText="1"/>
    </xf>
    <xf numFmtId="1" fontId="25" fillId="12" borderId="9" xfId="0" applyNumberFormat="1" applyFont="1" applyFill="1" applyBorder="1" applyAlignment="1">
      <alignment horizontal="center" vertical="center" wrapText="1"/>
    </xf>
    <xf numFmtId="1" fontId="25" fillId="12" borderId="9" xfId="0" applyNumberFormat="1" applyFont="1" applyFill="1" applyBorder="1" applyAlignment="1">
      <alignment horizontal="right" vertical="center" wrapText="1"/>
    </xf>
    <xf numFmtId="2" fontId="25" fillId="12" borderId="9" xfId="0" applyNumberFormat="1" applyFont="1" applyFill="1" applyBorder="1" applyAlignment="1">
      <alignment horizontal="left" vertical="center" wrapText="1"/>
    </xf>
    <xf numFmtId="3" fontId="26" fillId="12" borderId="9" xfId="0" applyNumberFormat="1" applyFont="1" applyFill="1" applyBorder="1" applyAlignment="1">
      <alignment horizontal="left" vertical="center" wrapText="1"/>
    </xf>
    <xf numFmtId="3" fontId="25" fillId="12" borderId="9" xfId="0" applyNumberFormat="1" applyFont="1" applyFill="1" applyBorder="1" applyAlignment="1">
      <alignment horizontal="right" vertical="center" wrapText="1"/>
    </xf>
    <xf numFmtId="3" fontId="24" fillId="0" borderId="9" xfId="0" applyNumberFormat="1" applyFont="1" applyBorder="1" applyAlignment="1">
      <alignment horizontal="left" vertical="center"/>
    </xf>
    <xf numFmtId="49" fontId="25" fillId="11" borderId="9" xfId="0" applyNumberFormat="1" applyFont="1" applyFill="1" applyBorder="1" applyAlignment="1">
      <alignment horizontal="center" vertical="center" wrapText="1"/>
    </xf>
    <xf numFmtId="1" fontId="25" fillId="11" borderId="9" xfId="0" applyNumberFormat="1" applyFont="1" applyFill="1" applyBorder="1" applyAlignment="1">
      <alignment horizontal="center" vertical="center" wrapText="1"/>
    </xf>
    <xf numFmtId="2" fontId="25" fillId="11" borderId="9" xfId="0" applyNumberFormat="1" applyFont="1" applyFill="1" applyBorder="1" applyAlignment="1">
      <alignment horizontal="center" vertical="center" wrapText="1"/>
    </xf>
    <xf numFmtId="1" fontId="25" fillId="11" borderId="9" xfId="0" applyNumberFormat="1" applyFont="1" applyFill="1" applyBorder="1" applyAlignment="1">
      <alignment horizontal="left" vertical="center" wrapText="1"/>
    </xf>
    <xf numFmtId="2" fontId="25" fillId="11" borderId="9" xfId="0" applyNumberFormat="1" applyFont="1" applyFill="1" applyBorder="1" applyAlignment="1">
      <alignment horizontal="left" vertical="center" wrapText="1"/>
    </xf>
    <xf numFmtId="3" fontId="25" fillId="11" borderId="9" xfId="0" applyNumberFormat="1" applyFont="1" applyFill="1" applyBorder="1" applyAlignment="1">
      <alignment horizontal="right" vertical="center" wrapText="1"/>
    </xf>
    <xf numFmtId="49" fontId="25" fillId="0" borderId="9" xfId="0" applyNumberFormat="1" applyFont="1" applyBorder="1" applyAlignment="1">
      <alignment horizontal="center" vertical="center"/>
    </xf>
    <xf numFmtId="1" fontId="25" fillId="0" borderId="9" xfId="0" applyNumberFormat="1" applyFont="1" applyBorder="1" applyAlignment="1">
      <alignment horizontal="center" vertical="center" wrapText="1"/>
    </xf>
    <xf numFmtId="1" fontId="25" fillId="0" borderId="9" xfId="0" applyNumberFormat="1" applyFont="1" applyBorder="1" applyAlignment="1">
      <alignment horizontal="left" vertical="center"/>
    </xf>
    <xf numFmtId="49" fontId="25" fillId="0" borderId="9" xfId="0" applyNumberFormat="1" applyFont="1" applyBorder="1" applyAlignment="1">
      <alignment horizontal="left" vertical="center" wrapText="1"/>
    </xf>
    <xf numFmtId="3" fontId="25" fillId="0" borderId="9" xfId="0" applyNumberFormat="1" applyFont="1" applyBorder="1" applyAlignment="1">
      <alignment horizontal="left" vertical="center" wrapText="1"/>
    </xf>
    <xf numFmtId="3" fontId="25" fillId="0" borderId="9" xfId="0" applyNumberFormat="1" applyFont="1" applyBorder="1" applyAlignment="1">
      <alignment vertical="center"/>
    </xf>
    <xf numFmtId="49" fontId="24" fillId="0" borderId="9" xfId="0" applyNumberFormat="1" applyFont="1" applyBorder="1" applyAlignment="1">
      <alignment horizontal="center" vertical="center"/>
    </xf>
    <xf numFmtId="1" fontId="24" fillId="0" borderId="9" xfId="0" applyNumberFormat="1" applyFont="1" applyBorder="1" applyAlignment="1">
      <alignment horizontal="center" vertical="center" wrapText="1"/>
    </xf>
    <xf numFmtId="49" fontId="24" fillId="0" borderId="9" xfId="0" applyNumberFormat="1" applyFont="1" applyBorder="1" applyAlignment="1">
      <alignment horizontal="center" vertical="center" wrapText="1"/>
    </xf>
    <xf numFmtId="1" fontId="24" fillId="0" borderId="9" xfId="0" applyNumberFormat="1" applyFont="1" applyBorder="1" applyAlignment="1">
      <alignment horizontal="left" vertical="center" wrapText="1"/>
    </xf>
    <xf numFmtId="49" fontId="24" fillId="0" borderId="9" xfId="0" applyNumberFormat="1" applyFont="1" applyBorder="1" applyAlignment="1">
      <alignment horizontal="left" vertical="center" wrapText="1"/>
    </xf>
    <xf numFmtId="3" fontId="24" fillId="0" borderId="9" xfId="0" applyNumberFormat="1" applyFont="1" applyBorder="1" applyAlignment="1">
      <alignment horizontal="left" vertical="center" wrapText="1"/>
    </xf>
    <xf numFmtId="3" fontId="24" fillId="9" borderId="9" xfId="0" applyNumberFormat="1" applyFont="1" applyFill="1" applyBorder="1" applyAlignment="1">
      <alignment horizontal="right" vertical="center" wrapText="1"/>
    </xf>
    <xf numFmtId="49" fontId="25" fillId="9" borderId="9" xfId="0" applyNumberFormat="1" applyFont="1" applyFill="1" applyBorder="1" applyAlignment="1">
      <alignment horizontal="center" vertical="center" wrapText="1"/>
    </xf>
    <xf numFmtId="1" fontId="25" fillId="9" borderId="9" xfId="0" applyNumberFormat="1" applyFont="1" applyFill="1" applyBorder="1" applyAlignment="1">
      <alignment horizontal="left" vertical="center" wrapText="1"/>
    </xf>
    <xf numFmtId="1" fontId="24" fillId="0" borderId="9" xfId="0" applyNumberFormat="1" applyFont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left" vertical="center" wrapText="1"/>
    </xf>
    <xf numFmtId="49" fontId="24" fillId="9" borderId="9" xfId="0" applyNumberFormat="1" applyFont="1" applyFill="1" applyBorder="1" applyAlignment="1">
      <alignment horizontal="left" vertical="center" wrapText="1"/>
    </xf>
    <xf numFmtId="1" fontId="25" fillId="0" borderId="9" xfId="0" applyNumberFormat="1" applyFont="1" applyBorder="1" applyAlignment="1">
      <alignment horizontal="left" vertical="center" wrapText="1"/>
    </xf>
    <xf numFmtId="3" fontId="24" fillId="9" borderId="14" xfId="0" applyNumberFormat="1" applyFont="1" applyFill="1" applyBorder="1" applyAlignment="1">
      <alignment horizontal="right" vertical="center" wrapText="1"/>
    </xf>
    <xf numFmtId="1" fontId="25" fillId="9" borderId="9" xfId="0" applyNumberFormat="1" applyFont="1" applyFill="1" applyBorder="1" applyAlignment="1">
      <alignment horizontal="center" vertical="center" wrapText="1"/>
    </xf>
    <xf numFmtId="3" fontId="25" fillId="9" borderId="9" xfId="0" applyNumberFormat="1" applyFont="1" applyFill="1" applyBorder="1" applyAlignment="1">
      <alignment horizontal="right" vertical="center"/>
    </xf>
    <xf numFmtId="3" fontId="25" fillId="11" borderId="9" xfId="0" applyNumberFormat="1" applyFont="1" applyFill="1" applyBorder="1" applyAlignment="1">
      <alignment horizontal="right" vertical="center"/>
    </xf>
    <xf numFmtId="3" fontId="25" fillId="12" borderId="9" xfId="0" applyNumberFormat="1" applyFont="1" applyFill="1" applyBorder="1" applyAlignment="1">
      <alignment horizontal="right" vertical="center"/>
    </xf>
    <xf numFmtId="3" fontId="25" fillId="9" borderId="9" xfId="0" applyNumberFormat="1" applyFont="1" applyFill="1" applyBorder="1" applyAlignment="1">
      <alignment vertical="center"/>
    </xf>
    <xf numFmtId="3" fontId="17" fillId="6" borderId="9" xfId="0" applyNumberFormat="1" applyFont="1" applyFill="1" applyBorder="1" applyAlignment="1">
      <alignment horizontal="center" vertical="center"/>
    </xf>
    <xf numFmtId="3" fontId="17" fillId="5" borderId="9" xfId="0" applyNumberFormat="1" applyFont="1" applyFill="1" applyBorder="1" applyAlignment="1">
      <alignment horizontal="center" vertical="center" wrapText="1"/>
    </xf>
    <xf numFmtId="0" fontId="1" fillId="18" borderId="15" xfId="0" applyFont="1" applyFill="1" applyBorder="1" applyAlignment="1">
      <alignment vertical="center" wrapText="1"/>
    </xf>
    <xf numFmtId="0" fontId="1" fillId="18" borderId="15" xfId="0" applyFont="1" applyFill="1" applyBorder="1" applyAlignment="1">
      <alignment horizontal="left" vertical="center" wrapText="1"/>
    </xf>
    <xf numFmtId="0" fontId="18" fillId="18" borderId="17" xfId="0" applyFont="1" applyFill="1" applyBorder="1" applyAlignment="1">
      <alignment vertical="center" wrapText="1"/>
    </xf>
    <xf numFmtId="2" fontId="1" fillId="17" borderId="9" xfId="0" applyNumberFormat="1" applyFont="1" applyFill="1" applyBorder="1" applyAlignment="1">
      <alignment horizontal="left" vertical="center" wrapText="1"/>
    </xf>
    <xf numFmtId="3" fontId="18" fillId="17" borderId="9" xfId="0" applyNumberFormat="1" applyFont="1" applyFill="1" applyBorder="1" applyAlignment="1">
      <alignment horizontal="left" vertical="center" wrapText="1"/>
    </xf>
    <xf numFmtId="3" fontId="1" fillId="17" borderId="9" xfId="0" applyNumberFormat="1" applyFont="1" applyFill="1" applyBorder="1" applyAlignment="1">
      <alignment horizontal="right" vertical="center"/>
    </xf>
    <xf numFmtId="3" fontId="1" fillId="17" borderId="9" xfId="0" applyNumberFormat="1" applyFont="1" applyFill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/>
    </xf>
    <xf numFmtId="3" fontId="3" fillId="17" borderId="9" xfId="0" applyNumberFormat="1" applyFont="1" applyFill="1" applyBorder="1" applyAlignment="1">
      <alignment horizontal="left" vertical="center"/>
    </xf>
    <xf numFmtId="0" fontId="27" fillId="16" borderId="17" xfId="0" applyFont="1" applyFill="1" applyBorder="1" applyAlignment="1">
      <alignment wrapText="1"/>
    </xf>
    <xf numFmtId="3" fontId="3" fillId="9" borderId="9" xfId="0" applyNumberFormat="1" applyFont="1" applyFill="1" applyBorder="1" applyAlignment="1">
      <alignment horizontal="right" vertical="center"/>
    </xf>
    <xf numFmtId="0" fontId="24" fillId="17" borderId="17" xfId="0" applyFont="1" applyFill="1" applyBorder="1" applyAlignment="1">
      <alignment wrapText="1"/>
    </xf>
    <xf numFmtId="0" fontId="24" fillId="0" borderId="17" xfId="0" applyFont="1" applyBorder="1" applyAlignment="1">
      <alignment wrapText="1"/>
    </xf>
    <xf numFmtId="0" fontId="24" fillId="0" borderId="15" xfId="0" applyFont="1" applyBorder="1" applyAlignment="1">
      <alignment horizontal="left" wrapText="1"/>
    </xf>
    <xf numFmtId="0" fontId="3" fillId="0" borderId="15" xfId="0" applyFont="1" applyBorder="1" applyAlignment="1">
      <alignment wrapText="1"/>
    </xf>
    <xf numFmtId="0" fontId="25" fillId="19" borderId="15" xfId="0" applyFont="1" applyFill="1" applyBorder="1" applyAlignment="1">
      <alignment horizontal="center" vertical="center"/>
    </xf>
    <xf numFmtId="0" fontId="25" fillId="16" borderId="16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3" fontId="24" fillId="16" borderId="15" xfId="0" applyNumberFormat="1" applyFont="1" applyFill="1" applyBorder="1" applyAlignment="1">
      <alignment wrapText="1"/>
    </xf>
    <xf numFmtId="3" fontId="23" fillId="20" borderId="9" xfId="0" applyNumberFormat="1" applyFont="1" applyFill="1" applyBorder="1" applyAlignment="1">
      <alignment horizontal="center" vertical="center" wrapText="1"/>
    </xf>
    <xf numFmtId="3" fontId="23" fillId="21" borderId="9" xfId="0" applyNumberFormat="1" applyFont="1" applyFill="1" applyBorder="1" applyAlignment="1">
      <alignment horizontal="center" vertical="center" wrapText="1"/>
    </xf>
    <xf numFmtId="3" fontId="16" fillId="0" borderId="9" xfId="0" applyNumberFormat="1" applyFont="1" applyBorder="1" applyAlignment="1">
      <alignment horizontal="right" vertical="center"/>
    </xf>
    <xf numFmtId="49" fontId="17" fillId="0" borderId="9" xfId="0" applyNumberFormat="1" applyFont="1" applyBorder="1" applyAlignment="1">
      <alignment horizontal="center" vertical="center" wrapText="1"/>
    </xf>
    <xf numFmtId="3" fontId="17" fillId="0" borderId="9" xfId="0" applyNumberFormat="1" applyFont="1" applyBorder="1" applyAlignment="1">
      <alignment horizontal="center" vertical="center" wrapText="1"/>
    </xf>
    <xf numFmtId="3" fontId="17" fillId="0" borderId="9" xfId="0" applyNumberFormat="1" applyFont="1" applyBorder="1" applyAlignment="1">
      <alignment horizontal="right" vertical="center" wrapText="1"/>
    </xf>
    <xf numFmtId="3" fontId="17" fillId="0" borderId="9" xfId="0" applyNumberFormat="1" applyFont="1" applyBorder="1" applyAlignment="1">
      <alignment horizontal="center" vertical="center"/>
    </xf>
    <xf numFmtId="3" fontId="17" fillId="0" borderId="9" xfId="0" applyNumberFormat="1" applyFont="1" applyBorder="1" applyAlignment="1">
      <alignment horizontal="right" vertical="center"/>
    </xf>
    <xf numFmtId="3" fontId="6" fillId="0" borderId="22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right" vertical="center" wrapText="1"/>
    </xf>
    <xf numFmtId="1" fontId="3" fillId="0" borderId="9" xfId="0" applyNumberFormat="1" applyFont="1" applyBorder="1" applyAlignment="1">
      <alignment horizontal="right" vertical="center" wrapText="1"/>
    </xf>
    <xf numFmtId="3" fontId="14" fillId="9" borderId="9" xfId="0" applyNumberFormat="1" applyFont="1" applyFill="1" applyBorder="1" applyAlignment="1">
      <alignment horizontal="right" vertical="center" wrapText="1"/>
    </xf>
    <xf numFmtId="49" fontId="15" fillId="0" borderId="9" xfId="0" applyNumberFormat="1" applyFont="1" applyBorder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/>
    </xf>
    <xf numFmtId="3" fontId="28" fillId="9" borderId="9" xfId="0" applyNumberFormat="1" applyFont="1" applyFill="1" applyBorder="1" applyAlignment="1">
      <alignment horizontal="left" vertical="center" wrapText="1"/>
    </xf>
    <xf numFmtId="1" fontId="15" fillId="0" borderId="9" xfId="0" applyNumberFormat="1" applyFont="1" applyBorder="1" applyAlignment="1">
      <alignment horizontal="center" vertical="center" wrapText="1"/>
    </xf>
    <xf numFmtId="49" fontId="15" fillId="0" borderId="9" xfId="0" applyNumberFormat="1" applyFont="1" applyBorder="1" applyAlignment="1">
      <alignment horizontal="left" vertical="center" wrapText="1"/>
    </xf>
    <xf numFmtId="3" fontId="1" fillId="0" borderId="27" xfId="0" applyNumberFormat="1" applyFont="1" applyBorder="1" applyAlignment="1">
      <alignment horizontal="left" vertical="center" wrapText="1"/>
    </xf>
    <xf numFmtId="49" fontId="1" fillId="0" borderId="10" xfId="0" applyNumberFormat="1" applyFont="1" applyBorder="1" applyAlignment="1">
      <alignment horizontal="left" vertical="center" wrapText="1"/>
    </xf>
    <xf numFmtId="3" fontId="1" fillId="0" borderId="13" xfId="0" applyNumberFormat="1" applyFont="1" applyBorder="1" applyAlignment="1">
      <alignment vertical="center"/>
    </xf>
    <xf numFmtId="2" fontId="1" fillId="11" borderId="22" xfId="0" applyNumberFormat="1" applyFont="1" applyFill="1" applyBorder="1" applyAlignment="1">
      <alignment horizontal="left" vertical="center" wrapText="1"/>
    </xf>
    <xf numFmtId="3" fontId="3" fillId="0" borderId="20" xfId="0" applyNumberFormat="1" applyFont="1" applyBorder="1" applyAlignment="1">
      <alignment horizontal="left" vertical="center" wrapText="1"/>
    </xf>
    <xf numFmtId="1" fontId="15" fillId="0" borderId="9" xfId="0" applyNumberFormat="1" applyFont="1" applyBorder="1" applyAlignment="1">
      <alignment horizontal="left" vertical="center" wrapText="1"/>
    </xf>
    <xf numFmtId="0" fontId="24" fillId="9" borderId="15" xfId="0" applyFont="1" applyFill="1" applyBorder="1" applyAlignment="1">
      <alignment horizontal="left" wrapText="1"/>
    </xf>
    <xf numFmtId="0" fontId="24" fillId="9" borderId="17" xfId="0" applyFont="1" applyFill="1" applyBorder="1" applyAlignment="1">
      <alignment wrapText="1"/>
    </xf>
    <xf numFmtId="3" fontId="24" fillId="0" borderId="22" xfId="0" applyNumberFormat="1" applyFont="1" applyBorder="1" applyAlignment="1">
      <alignment horizontal="left" vertical="center"/>
    </xf>
    <xf numFmtId="49" fontId="1" fillId="0" borderId="23" xfId="0" applyNumberFormat="1" applyFont="1" applyBorder="1" applyAlignment="1">
      <alignment horizontal="center" vertical="center" wrapText="1"/>
    </xf>
    <xf numFmtId="49" fontId="1" fillId="0" borderId="20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right" vertical="center" wrapText="1"/>
    </xf>
    <xf numFmtId="49" fontId="25" fillId="10" borderId="9" xfId="0" applyNumberFormat="1" applyFont="1" applyFill="1" applyBorder="1" applyAlignment="1">
      <alignment horizontal="center" vertical="center" wrapText="1"/>
    </xf>
    <xf numFmtId="3" fontId="25" fillId="7" borderId="9" xfId="0" applyNumberFormat="1" applyFont="1" applyFill="1" applyBorder="1" applyAlignment="1">
      <alignment horizontal="center" vertical="center" wrapText="1"/>
    </xf>
    <xf numFmtId="3" fontId="25" fillId="7" borderId="9" xfId="0" applyNumberFormat="1" applyFont="1" applyFill="1" applyBorder="1" applyAlignment="1">
      <alignment horizontal="right" vertical="center"/>
    </xf>
    <xf numFmtId="3" fontId="25" fillId="0" borderId="9" xfId="0" applyNumberFormat="1" applyFont="1" applyBorder="1" applyAlignment="1">
      <alignment horizontal="right" vertical="center"/>
    </xf>
    <xf numFmtId="3" fontId="25" fillId="0" borderId="9" xfId="0" applyNumberFormat="1" applyFont="1" applyBorder="1" applyAlignment="1">
      <alignment horizontal="left" vertical="center"/>
    </xf>
    <xf numFmtId="49" fontId="25" fillId="12" borderId="9" xfId="0" applyNumberFormat="1" applyFont="1" applyFill="1" applyBorder="1" applyAlignment="1">
      <alignment horizontal="center" vertical="center"/>
    </xf>
    <xf numFmtId="1" fontId="25" fillId="12" borderId="9" xfId="0" applyNumberFormat="1" applyFont="1" applyFill="1" applyBorder="1" applyAlignment="1">
      <alignment horizontal="center" vertical="center"/>
    </xf>
    <xf numFmtId="49" fontId="25" fillId="11" borderId="9" xfId="0" applyNumberFormat="1" applyFont="1" applyFill="1" applyBorder="1" applyAlignment="1">
      <alignment horizontal="center" vertical="center"/>
    </xf>
    <xf numFmtId="1" fontId="25" fillId="11" borderId="9" xfId="0" applyNumberFormat="1" applyFont="1" applyFill="1" applyBorder="1" applyAlignment="1">
      <alignment horizontal="center" vertical="center"/>
    </xf>
    <xf numFmtId="3" fontId="26" fillId="11" borderId="9" xfId="0" applyNumberFormat="1" applyFont="1" applyFill="1" applyBorder="1" applyAlignment="1">
      <alignment horizontal="left" vertical="center" wrapText="1"/>
    </xf>
    <xf numFmtId="3" fontId="24" fillId="9" borderId="9" xfId="0" applyNumberFormat="1" applyFont="1" applyFill="1" applyBorder="1" applyAlignment="1">
      <alignment horizontal="left" vertical="center"/>
    </xf>
    <xf numFmtId="1" fontId="25" fillId="0" borderId="9" xfId="0" applyNumberFormat="1" applyFont="1" applyBorder="1" applyAlignment="1">
      <alignment horizontal="center" vertical="center"/>
    </xf>
    <xf numFmtId="49" fontId="25" fillId="0" borderId="9" xfId="0" applyNumberFormat="1" applyFont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left" vertical="center" wrapText="1"/>
    </xf>
    <xf numFmtId="49" fontId="24" fillId="9" borderId="9" xfId="0" applyNumberFormat="1" applyFont="1" applyFill="1" applyBorder="1" applyAlignment="1">
      <alignment horizontal="center" vertical="center"/>
    </xf>
    <xf numFmtId="1" fontId="24" fillId="9" borderId="9" xfId="0" applyNumberFormat="1" applyFont="1" applyFill="1" applyBorder="1" applyAlignment="1">
      <alignment horizontal="center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49" fontId="24" fillId="9" borderId="9" xfId="0" applyNumberFormat="1" applyFont="1" applyFill="1" applyBorder="1" applyAlignment="1">
      <alignment horizontal="center" vertical="center" wrapText="1"/>
    </xf>
    <xf numFmtId="3" fontId="27" fillId="9" borderId="9" xfId="0" applyNumberFormat="1" applyFont="1" applyFill="1" applyBorder="1" applyAlignment="1">
      <alignment horizontal="left" vertical="center" wrapText="1"/>
    </xf>
    <xf numFmtId="3" fontId="27" fillId="0" borderId="9" xfId="0" applyNumberFormat="1" applyFont="1" applyBorder="1" applyAlignment="1">
      <alignment horizontal="left" vertical="center" wrapText="1"/>
    </xf>
    <xf numFmtId="1" fontId="24" fillId="0" borderId="9" xfId="0" applyNumberFormat="1" applyFont="1" applyBorder="1" applyAlignment="1">
      <alignment horizontal="center" vertical="center"/>
    </xf>
    <xf numFmtId="3" fontId="25" fillId="9" borderId="9" xfId="0" applyNumberFormat="1" applyFont="1" applyFill="1" applyBorder="1" applyAlignment="1">
      <alignment horizontal="left" vertical="center"/>
    </xf>
    <xf numFmtId="49" fontId="25" fillId="9" borderId="9" xfId="0" applyNumberFormat="1" applyFont="1" applyFill="1" applyBorder="1" applyAlignment="1">
      <alignment horizontal="center" vertical="center"/>
    </xf>
    <xf numFmtId="1" fontId="25" fillId="9" borderId="9" xfId="0" applyNumberFormat="1" applyFont="1" applyFill="1" applyBorder="1" applyAlignment="1">
      <alignment horizontal="center" vertical="center"/>
    </xf>
    <xf numFmtId="49" fontId="25" fillId="9" borderId="9" xfId="0" applyNumberFormat="1" applyFont="1" applyFill="1" applyBorder="1" applyAlignment="1">
      <alignment horizontal="left" vertical="center" wrapText="1"/>
    </xf>
    <xf numFmtId="3" fontId="26" fillId="9" borderId="9" xfId="0" applyNumberFormat="1" applyFont="1" applyFill="1" applyBorder="1" applyAlignment="1">
      <alignment horizontal="left" vertical="center" wrapText="1"/>
    </xf>
    <xf numFmtId="1" fontId="25" fillId="12" borderId="9" xfId="0" applyNumberFormat="1" applyFont="1" applyFill="1" applyBorder="1" applyAlignment="1">
      <alignment horizontal="right" vertical="center"/>
    </xf>
    <xf numFmtId="1" fontId="25" fillId="9" borderId="9" xfId="0" applyNumberFormat="1" applyFont="1" applyFill="1" applyBorder="1" applyAlignment="1">
      <alignment horizontal="left" vertical="center"/>
    </xf>
    <xf numFmtId="3" fontId="25" fillId="9" borderId="9" xfId="0" applyNumberFormat="1" applyFont="1" applyFill="1" applyBorder="1" applyAlignment="1">
      <alignment horizontal="right" vertical="center" wrapText="1"/>
    </xf>
    <xf numFmtId="2" fontId="25" fillId="12" borderId="9" xfId="0" applyNumberFormat="1" applyFont="1" applyFill="1" applyBorder="1" applyAlignment="1">
      <alignment horizontal="center" vertical="center"/>
    </xf>
    <xf numFmtId="2" fontId="25" fillId="9" borderId="9" xfId="0" applyNumberFormat="1" applyFont="1" applyFill="1" applyBorder="1" applyAlignment="1">
      <alignment horizontal="center" vertical="center" wrapText="1"/>
    </xf>
    <xf numFmtId="3" fontId="26" fillId="7" borderId="9" xfId="0" applyNumberFormat="1" applyFont="1" applyFill="1" applyBorder="1" applyAlignment="1">
      <alignment horizontal="center" vertical="center" wrapText="1"/>
    </xf>
    <xf numFmtId="3" fontId="25" fillId="12" borderId="9" xfId="0" applyNumberFormat="1" applyFont="1" applyFill="1" applyBorder="1" applyAlignment="1">
      <alignment horizontal="left" vertical="center" wrapText="1"/>
    </xf>
    <xf numFmtId="49" fontId="24" fillId="0" borderId="9" xfId="2" applyNumberFormat="1" applyFont="1" applyBorder="1" applyAlignment="1">
      <alignment horizontal="left" vertical="center" wrapText="1"/>
    </xf>
    <xf numFmtId="0" fontId="27" fillId="9" borderId="9" xfId="2" applyFont="1" applyFill="1" applyBorder="1" applyAlignment="1">
      <alignment horizontal="left" vertical="center" wrapText="1"/>
    </xf>
    <xf numFmtId="49" fontId="24" fillId="9" borderId="9" xfId="2" applyNumberFormat="1" applyFont="1" applyFill="1" applyBorder="1" applyAlignment="1">
      <alignment horizontal="left" vertical="center" wrapText="1"/>
    </xf>
    <xf numFmtId="1" fontId="24" fillId="9" borderId="9" xfId="0" applyNumberFormat="1" applyFont="1" applyFill="1" applyBorder="1" applyAlignment="1">
      <alignment horizontal="left" vertical="center"/>
    </xf>
    <xf numFmtId="2" fontId="25" fillId="12" borderId="9" xfId="2" applyNumberFormat="1" applyFont="1" applyFill="1" applyBorder="1" applyAlignment="1">
      <alignment horizontal="left" vertical="center" wrapText="1"/>
    </xf>
    <xf numFmtId="49" fontId="25" fillId="0" borderId="9" xfId="2" applyNumberFormat="1" applyFont="1" applyBorder="1" applyAlignment="1">
      <alignment horizontal="left" vertical="center" wrapText="1"/>
    </xf>
    <xf numFmtId="0" fontId="26" fillId="0" borderId="9" xfId="2" applyFont="1" applyBorder="1" applyAlignment="1">
      <alignment horizontal="left" vertical="center" wrapText="1"/>
    </xf>
    <xf numFmtId="0" fontId="24" fillId="0" borderId="0" xfId="0" applyFont="1" applyAlignment="1">
      <alignment horizontal="justify" vertical="center"/>
    </xf>
    <xf numFmtId="3" fontId="26" fillId="10" borderId="9" xfId="0" applyNumberFormat="1" applyFont="1" applyFill="1" applyBorder="1" applyAlignment="1">
      <alignment horizontal="left" vertical="center" wrapText="1"/>
    </xf>
    <xf numFmtId="3" fontId="25" fillId="10" borderId="9" xfId="0" applyNumberFormat="1" applyFont="1" applyFill="1" applyBorder="1" applyAlignment="1">
      <alignment vertical="center"/>
    </xf>
    <xf numFmtId="3" fontId="25" fillId="11" borderId="9" xfId="0" applyNumberFormat="1" applyFont="1" applyFill="1" applyBorder="1" applyAlignment="1">
      <alignment vertical="center"/>
    </xf>
    <xf numFmtId="3" fontId="24" fillId="9" borderId="13" xfId="0" applyNumberFormat="1" applyFont="1" applyFill="1" applyBorder="1" applyAlignment="1">
      <alignment horizontal="left" vertical="center"/>
    </xf>
    <xf numFmtId="3" fontId="25" fillId="0" borderId="20" xfId="0" applyNumberFormat="1" applyFont="1" applyBorder="1" applyAlignment="1">
      <alignment vertical="center"/>
    </xf>
    <xf numFmtId="49" fontId="25" fillId="9" borderId="11" xfId="0" applyNumberFormat="1" applyFont="1" applyFill="1" applyBorder="1" applyAlignment="1">
      <alignment horizontal="center" vertical="center" wrapText="1"/>
    </xf>
    <xf numFmtId="1" fontId="25" fillId="9" borderId="11" xfId="0" applyNumberFormat="1" applyFont="1" applyFill="1" applyBorder="1" applyAlignment="1">
      <alignment horizontal="center" vertical="center" wrapText="1"/>
    </xf>
    <xf numFmtId="49" fontId="25" fillId="9" borderId="11" xfId="0" applyNumberFormat="1" applyFont="1" applyFill="1" applyBorder="1" applyAlignment="1">
      <alignment horizontal="center" vertical="center"/>
    </xf>
    <xf numFmtId="1" fontId="25" fillId="9" borderId="11" xfId="0" applyNumberFormat="1" applyFont="1" applyFill="1" applyBorder="1" applyAlignment="1">
      <alignment horizontal="left" vertical="center"/>
    </xf>
    <xf numFmtId="49" fontId="25" fillId="9" borderId="11" xfId="0" applyNumberFormat="1" applyFont="1" applyFill="1" applyBorder="1" applyAlignment="1">
      <alignment horizontal="left" vertical="center" wrapText="1"/>
    </xf>
    <xf numFmtId="2" fontId="25" fillId="0" borderId="9" xfId="0" applyNumberFormat="1" applyFont="1" applyBorder="1" applyAlignment="1">
      <alignment horizontal="left" vertical="center" wrapText="1"/>
    </xf>
    <xf numFmtId="1" fontId="25" fillId="12" borderId="9" xfId="0" applyNumberFormat="1" applyFont="1" applyFill="1" applyBorder="1" applyAlignment="1">
      <alignment horizontal="left" vertical="center" wrapText="1"/>
    </xf>
    <xf numFmtId="49" fontId="25" fillId="12" borderId="9" xfId="0" applyNumberFormat="1" applyFont="1" applyFill="1" applyBorder="1" applyAlignment="1">
      <alignment horizontal="left" vertical="center" wrapText="1"/>
    </xf>
    <xf numFmtId="3" fontId="25" fillId="0" borderId="9" xfId="0" applyNumberFormat="1" applyFont="1" applyBorder="1" applyAlignment="1">
      <alignment horizontal="right" vertical="center" wrapText="1"/>
    </xf>
    <xf numFmtId="3" fontId="25" fillId="0" borderId="9" xfId="0" applyNumberFormat="1" applyFont="1" applyBorder="1" applyAlignment="1">
      <alignment horizontal="center" vertical="center" wrapText="1"/>
    </xf>
    <xf numFmtId="3" fontId="24" fillId="0" borderId="9" xfId="0" applyNumberFormat="1" applyFont="1" applyBorder="1" applyAlignment="1">
      <alignment horizontal="center" vertical="center" wrapText="1"/>
    </xf>
    <xf numFmtId="3" fontId="25" fillId="9" borderId="9" xfId="0" applyNumberFormat="1" applyFont="1" applyFill="1" applyBorder="1" applyAlignment="1">
      <alignment horizontal="center" vertical="center" wrapText="1"/>
    </xf>
    <xf numFmtId="3" fontId="25" fillId="16" borderId="15" xfId="0" applyNumberFormat="1" applyFont="1" applyFill="1" applyBorder="1" applyAlignment="1">
      <alignment wrapText="1"/>
    </xf>
    <xf numFmtId="0" fontId="24" fillId="16" borderId="0" xfId="0" applyFont="1" applyFill="1" applyAlignment="1">
      <alignment wrapText="1"/>
    </xf>
    <xf numFmtId="3" fontId="25" fillId="9" borderId="9" xfId="0" applyNumberFormat="1" applyFont="1" applyFill="1" applyBorder="1" applyAlignment="1">
      <alignment horizontal="left" vertical="center" wrapText="1"/>
    </xf>
    <xf numFmtId="1" fontId="25" fillId="11" borderId="9" xfId="0" applyNumberFormat="1" applyFont="1" applyFill="1" applyBorder="1" applyAlignment="1">
      <alignment horizontal="left" vertical="center"/>
    </xf>
    <xf numFmtId="49" fontId="25" fillId="11" borderId="9" xfId="0" applyNumberFormat="1" applyFont="1" applyFill="1" applyBorder="1" applyAlignment="1">
      <alignment horizontal="left" vertical="center" wrapText="1"/>
    </xf>
    <xf numFmtId="3" fontId="25" fillId="11" borderId="9" xfId="0" applyNumberFormat="1" applyFont="1" applyFill="1" applyBorder="1" applyAlignment="1">
      <alignment horizontal="left" vertical="center" wrapText="1"/>
    </xf>
    <xf numFmtId="2" fontId="24" fillId="0" borderId="9" xfId="0" applyNumberFormat="1" applyFont="1" applyBorder="1" applyAlignment="1">
      <alignment horizontal="left" vertical="center" wrapText="1"/>
    </xf>
    <xf numFmtId="2" fontId="25" fillId="9" borderId="9" xfId="0" applyNumberFormat="1" applyFont="1" applyFill="1" applyBorder="1" applyAlignment="1">
      <alignment horizontal="left" vertical="center" wrapText="1"/>
    </xf>
    <xf numFmtId="2" fontId="24" fillId="9" borderId="9" xfId="0" applyNumberFormat="1" applyFont="1" applyFill="1" applyBorder="1" applyAlignment="1">
      <alignment horizontal="left" vertical="center" wrapText="1"/>
    </xf>
    <xf numFmtId="0" fontId="29" fillId="0" borderId="0" xfId="0" applyFont="1"/>
    <xf numFmtId="0" fontId="29" fillId="0" borderId="0" xfId="0" applyFont="1" applyAlignment="1">
      <alignment vertical="center"/>
    </xf>
    <xf numFmtId="3" fontId="3" fillId="20" borderId="9" xfId="0" applyNumberFormat="1" applyFont="1" applyFill="1" applyBorder="1" applyAlignment="1">
      <alignment horizontal="right" vertical="center" wrapText="1"/>
    </xf>
    <xf numFmtId="3" fontId="24" fillId="0" borderId="9" xfId="0" applyNumberFormat="1" applyFont="1" applyFill="1" applyBorder="1" applyAlignment="1">
      <alignment horizontal="right" vertical="center" wrapText="1"/>
    </xf>
    <xf numFmtId="3" fontId="24" fillId="0" borderId="14" xfId="0" applyNumberFormat="1" applyFont="1" applyFill="1" applyBorder="1" applyAlignment="1">
      <alignment horizontal="right" vertical="center" wrapText="1"/>
    </xf>
    <xf numFmtId="3" fontId="24" fillId="0" borderId="15" xfId="0" applyNumberFormat="1" applyFont="1" applyFill="1" applyBorder="1" applyAlignment="1">
      <alignment wrapText="1"/>
    </xf>
    <xf numFmtId="3" fontId="24" fillId="0" borderId="16" xfId="0" applyNumberFormat="1" applyFont="1" applyFill="1" applyBorder="1" applyAlignment="1">
      <alignment wrapText="1"/>
    </xf>
    <xf numFmtId="0" fontId="24" fillId="0" borderId="15" xfId="0" applyFont="1" applyFill="1" applyBorder="1" applyAlignment="1">
      <alignment wrapText="1"/>
    </xf>
    <xf numFmtId="0" fontId="24" fillId="0" borderId="16" xfId="0" applyFont="1" applyFill="1" applyBorder="1" applyAlignment="1">
      <alignment wrapText="1"/>
    </xf>
    <xf numFmtId="3" fontId="24" fillId="0" borderId="9" xfId="0" applyNumberFormat="1" applyFont="1" applyFill="1" applyBorder="1" applyAlignment="1">
      <alignment wrapText="1"/>
    </xf>
    <xf numFmtId="3" fontId="24" fillId="0" borderId="9" xfId="0" applyNumberFormat="1" applyFont="1" applyFill="1" applyBorder="1" applyAlignment="1">
      <alignment horizontal="right" wrapText="1"/>
    </xf>
    <xf numFmtId="3" fontId="24" fillId="0" borderId="9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Alignment="1">
      <alignment horizontal="right" vertical="center"/>
    </xf>
    <xf numFmtId="3" fontId="24" fillId="0" borderId="22" xfId="0" applyNumberFormat="1" applyFont="1" applyFill="1" applyBorder="1" applyAlignment="1">
      <alignment horizontal="right" vertical="center" wrapText="1"/>
    </xf>
    <xf numFmtId="3" fontId="24" fillId="0" borderId="21" xfId="0" applyNumberFormat="1" applyFont="1" applyFill="1" applyBorder="1" applyAlignment="1">
      <alignment wrapText="1"/>
    </xf>
    <xf numFmtId="3" fontId="24" fillId="0" borderId="24" xfId="0" applyNumberFormat="1" applyFont="1" applyFill="1" applyBorder="1" applyAlignment="1">
      <alignment horizontal="right" vertical="center" wrapText="1"/>
    </xf>
    <xf numFmtId="3" fontId="24" fillId="0" borderId="25" xfId="0" applyNumberFormat="1" applyFont="1" applyFill="1" applyBorder="1" applyAlignment="1">
      <alignment wrapText="1"/>
    </xf>
    <xf numFmtId="3" fontId="24" fillId="0" borderId="26" xfId="0" applyNumberFormat="1" applyFont="1" applyFill="1" applyBorder="1" applyAlignment="1">
      <alignment wrapText="1"/>
    </xf>
    <xf numFmtId="3" fontId="24" fillId="0" borderId="12" xfId="0" applyNumberFormat="1" applyFont="1" applyFill="1" applyBorder="1" applyAlignment="1">
      <alignment wrapText="1"/>
    </xf>
    <xf numFmtId="3" fontId="24" fillId="0" borderId="14" xfId="0" applyNumberFormat="1" applyFont="1" applyFill="1" applyBorder="1" applyAlignment="1">
      <alignment vertical="center"/>
    </xf>
    <xf numFmtId="3" fontId="3" fillId="0" borderId="9" xfId="0" applyNumberFormat="1" applyFont="1" applyFill="1" applyBorder="1" applyAlignment="1">
      <alignment horizontal="right" vertical="center" wrapText="1"/>
    </xf>
    <xf numFmtId="3" fontId="3" fillId="0" borderId="14" xfId="0" applyNumberFormat="1" applyFont="1" applyFill="1" applyBorder="1" applyAlignment="1">
      <alignment horizontal="right" vertical="center" wrapText="1"/>
    </xf>
    <xf numFmtId="49" fontId="3" fillId="0" borderId="9" xfId="0" applyNumberFormat="1" applyFont="1" applyFill="1" applyBorder="1" applyAlignment="1">
      <alignment horizontal="left" vertical="center" wrapText="1"/>
    </xf>
    <xf numFmtId="3" fontId="3" fillId="0" borderId="9" xfId="0" applyNumberFormat="1" applyFont="1" applyFill="1" applyBorder="1" applyAlignment="1">
      <alignment horizontal="right" vertical="center"/>
    </xf>
    <xf numFmtId="3" fontId="3" fillId="0" borderId="15" xfId="0" applyNumberFormat="1" applyFont="1" applyFill="1" applyBorder="1" applyAlignment="1">
      <alignment wrapText="1"/>
    </xf>
    <xf numFmtId="3" fontId="3" fillId="0" borderId="16" xfId="0" applyNumberFormat="1" applyFont="1" applyFill="1" applyBorder="1" applyAlignment="1">
      <alignment wrapText="1"/>
    </xf>
    <xf numFmtId="3" fontId="3" fillId="0" borderId="14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Alignment="1">
      <alignment wrapText="1"/>
    </xf>
    <xf numFmtId="3" fontId="3" fillId="0" borderId="15" xfId="0" applyNumberFormat="1" applyFont="1" applyFill="1" applyBorder="1" applyAlignment="1">
      <alignment horizontal="right" vertical="center" wrapText="1"/>
    </xf>
    <xf numFmtId="3" fontId="3" fillId="0" borderId="15" xfId="0" applyNumberFormat="1" applyFont="1" applyFill="1" applyBorder="1" applyAlignment="1">
      <alignment vertical="center"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3" fontId="3" fillId="0" borderId="9" xfId="0" applyNumberFormat="1" applyFont="1" applyFill="1" applyBorder="1" applyAlignment="1">
      <alignment horizontal="right" wrapText="1"/>
    </xf>
    <xf numFmtId="3" fontId="3" fillId="0" borderId="16" xfId="0" applyNumberFormat="1" applyFont="1" applyFill="1" applyBorder="1" applyAlignment="1">
      <alignment horizontal="right" vertical="center" wrapText="1"/>
    </xf>
    <xf numFmtId="0" fontId="3" fillId="0" borderId="16" xfId="0" applyFont="1" applyFill="1" applyBorder="1" applyAlignment="1">
      <alignment horizontal="right" vertical="center" wrapText="1"/>
    </xf>
    <xf numFmtId="3" fontId="1" fillId="0" borderId="9" xfId="0" applyNumberFormat="1" applyFont="1" applyFill="1" applyBorder="1" applyAlignment="1">
      <alignment horizontal="right" vertical="center"/>
    </xf>
    <xf numFmtId="3" fontId="25" fillId="0" borderId="9" xfId="0" applyNumberFormat="1" applyFont="1" applyFill="1" applyBorder="1" applyAlignment="1">
      <alignment horizontal="right" vertical="center"/>
    </xf>
    <xf numFmtId="0" fontId="24" fillId="0" borderId="18" xfId="0" applyFont="1" applyFill="1" applyBorder="1" applyAlignment="1">
      <alignment wrapText="1"/>
    </xf>
    <xf numFmtId="3" fontId="15" fillId="0" borderId="9" xfId="0" applyNumberFormat="1" applyFont="1" applyFill="1" applyBorder="1" applyAlignment="1">
      <alignment horizontal="right" vertical="center" wrapText="1"/>
    </xf>
    <xf numFmtId="3" fontId="15" fillId="0" borderId="16" xfId="0" applyNumberFormat="1" applyFont="1" applyFill="1" applyBorder="1" applyAlignment="1">
      <alignment wrapText="1"/>
    </xf>
    <xf numFmtId="0" fontId="24" fillId="0" borderId="17" xfId="0" applyFont="1" applyFill="1" applyBorder="1" applyAlignment="1">
      <alignment wrapText="1"/>
    </xf>
    <xf numFmtId="0" fontId="24" fillId="0" borderId="19" xfId="0" applyFont="1" applyFill="1" applyBorder="1" applyAlignment="1">
      <alignment wrapText="1"/>
    </xf>
    <xf numFmtId="0" fontId="3" fillId="0" borderId="15" xfId="0" applyFont="1" applyFill="1" applyBorder="1" applyAlignment="1">
      <alignment vertical="center" wrapText="1"/>
    </xf>
    <xf numFmtId="3" fontId="25" fillId="0" borderId="9" xfId="0" applyNumberFormat="1" applyFont="1" applyFill="1" applyBorder="1" applyAlignment="1">
      <alignment vertical="center"/>
    </xf>
    <xf numFmtId="3" fontId="25" fillId="0" borderId="0" xfId="0" applyNumberFormat="1" applyFont="1" applyFill="1" applyAlignment="1">
      <alignment vertical="center"/>
    </xf>
    <xf numFmtId="3" fontId="24" fillId="0" borderId="0" xfId="0" applyNumberFormat="1" applyFont="1" applyFill="1" applyAlignment="1">
      <alignment vertical="center"/>
    </xf>
    <xf numFmtId="0" fontId="24" fillId="0" borderId="0" xfId="0" applyFont="1" applyFill="1" applyAlignment="1">
      <alignment wrapText="1"/>
    </xf>
    <xf numFmtId="3" fontId="24" fillId="0" borderId="9" xfId="0" applyNumberFormat="1" applyFont="1" applyFill="1" applyBorder="1" applyAlignment="1">
      <alignment horizontal="left" vertical="center" wrapText="1"/>
    </xf>
    <xf numFmtId="3" fontId="3" fillId="0" borderId="15" xfId="0" applyNumberFormat="1" applyFont="1" applyFill="1" applyBorder="1" applyAlignment="1">
      <alignment horizontal="right" wrapText="1"/>
    </xf>
    <xf numFmtId="0" fontId="3" fillId="0" borderId="16" xfId="0" applyFont="1" applyFill="1" applyBorder="1" applyAlignment="1">
      <alignment vertical="center" wrapText="1"/>
    </xf>
    <xf numFmtId="3" fontId="3" fillId="0" borderId="14" xfId="0" applyNumberFormat="1" applyFont="1" applyFill="1" applyBorder="1" applyAlignment="1">
      <alignment vertical="center"/>
    </xf>
    <xf numFmtId="3" fontId="24" fillId="0" borderId="9" xfId="0" applyNumberFormat="1" applyFont="1" applyFill="1" applyBorder="1" applyAlignment="1">
      <alignment vertical="center"/>
    </xf>
    <xf numFmtId="4" fontId="24" fillId="0" borderId="9" xfId="0" applyNumberFormat="1" applyFont="1" applyFill="1" applyBorder="1" applyAlignment="1">
      <alignment vertical="center"/>
    </xf>
    <xf numFmtId="0" fontId="24" fillId="0" borderId="15" xfId="0" applyFont="1" applyFill="1" applyBorder="1" applyAlignment="1">
      <alignment vertical="center" wrapText="1"/>
    </xf>
    <xf numFmtId="3" fontId="24" fillId="0" borderId="15" xfId="0" applyNumberFormat="1" applyFont="1" applyFill="1" applyBorder="1" applyAlignment="1">
      <alignment vertical="center" wrapText="1"/>
    </xf>
    <xf numFmtId="3" fontId="3" fillId="0" borderId="9" xfId="0" applyNumberFormat="1" applyFont="1" applyFill="1" applyBorder="1" applyAlignment="1">
      <alignment vertical="center"/>
    </xf>
    <xf numFmtId="4" fontId="3" fillId="0" borderId="9" xfId="0" applyNumberFormat="1" applyFont="1" applyFill="1" applyBorder="1" applyAlignment="1">
      <alignment vertical="center"/>
    </xf>
    <xf numFmtId="3" fontId="3" fillId="20" borderId="16" xfId="0" applyNumberFormat="1" applyFont="1" applyFill="1" applyBorder="1" applyAlignment="1">
      <alignment wrapText="1"/>
    </xf>
    <xf numFmtId="3" fontId="2" fillId="5" borderId="1" xfId="0" applyNumberFormat="1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/>
    </xf>
    <xf numFmtId="3" fontId="1" fillId="7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right" vertical="center" wrapText="1"/>
    </xf>
    <xf numFmtId="1" fontId="7" fillId="0" borderId="1" xfId="0" applyNumberFormat="1" applyFont="1" applyBorder="1" applyAlignment="1">
      <alignment horizontal="right" vertical="center"/>
    </xf>
    <xf numFmtId="3" fontId="2" fillId="5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right" vertical="center"/>
    </xf>
    <xf numFmtId="1" fontId="7" fillId="0" borderId="1" xfId="0" applyNumberFormat="1" applyFont="1" applyBorder="1" applyAlignment="1">
      <alignment horizontal="right" vertical="center" wrapText="1"/>
    </xf>
    <xf numFmtId="3" fontId="7" fillId="0" borderId="1" xfId="0" applyNumberFormat="1" applyFont="1" applyBorder="1" applyAlignment="1">
      <alignment horizontal="right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right" vertical="center"/>
    </xf>
    <xf numFmtId="1" fontId="7" fillId="0" borderId="8" xfId="0" applyNumberFormat="1" applyFont="1" applyBorder="1" applyAlignment="1">
      <alignment horizontal="right" vertical="center"/>
    </xf>
    <xf numFmtId="1" fontId="7" fillId="0" borderId="5" xfId="0" applyNumberFormat="1" applyFont="1" applyBorder="1" applyAlignment="1">
      <alignment horizontal="right" vertical="center"/>
    </xf>
    <xf numFmtId="1" fontId="7" fillId="0" borderId="1" xfId="0" applyNumberFormat="1" applyFont="1" applyBorder="1" applyAlignment="1">
      <alignment horizontal="center" vertical="center"/>
    </xf>
    <xf numFmtId="1" fontId="1" fillId="7" borderId="1" xfId="0" applyNumberFormat="1" applyFont="1" applyFill="1" applyBorder="1" applyAlignment="1">
      <alignment horizontal="right" vertical="center" wrapText="1"/>
    </xf>
    <xf numFmtId="1" fontId="1" fillId="7" borderId="1" xfId="0" applyNumberFormat="1" applyFont="1" applyFill="1" applyBorder="1" applyAlignment="1">
      <alignment horizontal="right" vertical="center"/>
    </xf>
    <xf numFmtId="1" fontId="7" fillId="7" borderId="1" xfId="0" applyNumberFormat="1" applyFont="1" applyFill="1" applyBorder="1" applyAlignment="1">
      <alignment horizontal="right" vertical="center"/>
    </xf>
    <xf numFmtId="3" fontId="7" fillId="7" borderId="1" xfId="0" applyNumberFormat="1" applyFont="1" applyFill="1" applyBorder="1" applyAlignment="1">
      <alignment horizontal="center" vertical="center" wrapText="1"/>
    </xf>
    <xf numFmtId="1" fontId="1" fillId="7" borderId="9" xfId="0" applyNumberFormat="1" applyFont="1" applyFill="1" applyBorder="1" applyAlignment="1">
      <alignment horizontal="right" vertical="center"/>
    </xf>
    <xf numFmtId="1" fontId="1" fillId="7" borderId="10" xfId="0" applyNumberFormat="1" applyFont="1" applyFill="1" applyBorder="1" applyAlignment="1">
      <alignment horizontal="right" vertical="center"/>
    </xf>
    <xf numFmtId="1" fontId="1" fillId="7" borderId="12" xfId="0" applyNumberFormat="1" applyFont="1" applyFill="1" applyBorder="1" applyAlignment="1">
      <alignment horizontal="right" vertical="center"/>
    </xf>
    <xf numFmtId="1" fontId="1" fillId="7" borderId="13" xfId="0" applyNumberFormat="1" applyFont="1" applyFill="1" applyBorder="1" applyAlignment="1">
      <alignment horizontal="right" vertical="center"/>
    </xf>
    <xf numFmtId="3" fontId="1" fillId="7" borderId="9" xfId="0" applyNumberFormat="1" applyFont="1" applyFill="1" applyBorder="1" applyAlignment="1">
      <alignment horizontal="center" vertical="center" wrapText="1"/>
    </xf>
    <xf numFmtId="3" fontId="17" fillId="6" borderId="9" xfId="0" applyNumberFormat="1" applyFont="1" applyFill="1" applyBorder="1" applyAlignment="1">
      <alignment horizontal="center" vertical="center" wrapText="1"/>
    </xf>
    <xf numFmtId="3" fontId="17" fillId="6" borderId="9" xfId="0" applyNumberFormat="1" applyFont="1" applyFill="1" applyBorder="1" applyAlignment="1">
      <alignment horizontal="center" vertical="center"/>
    </xf>
    <xf numFmtId="49" fontId="1" fillId="0" borderId="22" xfId="0" applyNumberFormat="1" applyFont="1" applyBorder="1" applyAlignment="1">
      <alignment horizontal="center" vertical="center"/>
    </xf>
    <xf numFmtId="49" fontId="1" fillId="0" borderId="20" xfId="0" applyNumberFormat="1" applyFont="1" applyBorder="1" applyAlignment="1">
      <alignment horizontal="center" vertical="center"/>
    </xf>
    <xf numFmtId="49" fontId="25" fillId="0" borderId="22" xfId="0" applyNumberFormat="1" applyFont="1" applyBorder="1" applyAlignment="1">
      <alignment horizontal="center" vertical="center" wrapText="1"/>
    </xf>
    <xf numFmtId="49" fontId="25" fillId="0" borderId="23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3" fontId="17" fillId="5" borderId="9" xfId="0" applyNumberFormat="1" applyFont="1" applyFill="1" applyBorder="1" applyAlignment="1">
      <alignment horizontal="center" vertical="center"/>
    </xf>
    <xf numFmtId="3" fontId="17" fillId="5" borderId="9" xfId="0" applyNumberFormat="1" applyFont="1" applyFill="1" applyBorder="1" applyAlignment="1">
      <alignment horizontal="center" vertical="center" wrapText="1"/>
    </xf>
    <xf numFmtId="3" fontId="17" fillId="14" borderId="9" xfId="0" applyNumberFormat="1" applyFont="1" applyFill="1" applyBorder="1" applyAlignment="1">
      <alignment horizontal="center" vertical="center"/>
    </xf>
    <xf numFmtId="3" fontId="25" fillId="7" borderId="9" xfId="0" applyNumberFormat="1" applyFont="1" applyFill="1" applyBorder="1" applyAlignment="1">
      <alignment horizontal="center" vertical="center" wrapText="1"/>
    </xf>
    <xf numFmtId="1" fontId="25" fillId="10" borderId="10" xfId="0" applyNumberFormat="1" applyFont="1" applyFill="1" applyBorder="1" applyAlignment="1">
      <alignment horizontal="center" vertical="center" wrapText="1"/>
    </xf>
    <xf numFmtId="1" fontId="25" fillId="10" borderId="12" xfId="0" applyNumberFormat="1" applyFont="1" applyFill="1" applyBorder="1" applyAlignment="1">
      <alignment horizontal="center" vertical="center" wrapText="1"/>
    </xf>
    <xf numFmtId="1" fontId="25" fillId="10" borderId="13" xfId="0" applyNumberFormat="1" applyFont="1" applyFill="1" applyBorder="1" applyAlignment="1">
      <alignment horizontal="center" vertical="center" wrapText="1"/>
    </xf>
    <xf numFmtId="49" fontId="1" fillId="0" borderId="22" xfId="0" applyNumberFormat="1" applyFont="1" applyBorder="1" applyAlignment="1">
      <alignment horizontal="center" vertical="center" wrapText="1"/>
    </xf>
    <xf numFmtId="49" fontId="1" fillId="0" borderId="20" xfId="0" applyNumberFormat="1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center" vertical="center" wrapText="1"/>
    </xf>
  </cellXfs>
  <cellStyles count="6">
    <cellStyle name="Normal 2" xfId="1"/>
    <cellStyle name="Normal 3" xfId="4"/>
    <cellStyle name="Normalno" xfId="0" builtinId="0"/>
    <cellStyle name="Normalno 2" xfId="5"/>
    <cellStyle name="Obično_List4" xfId="2"/>
    <cellStyle name="Obično_List5" xfId="3"/>
  </cellStyles>
  <dxfs count="0"/>
  <tableStyles count="0" defaultTableStyle="TableStyleMedium9" defaultPivotStyle="PivotStyleLight16"/>
  <colors>
    <mruColors>
      <color rgb="FF79DCFF"/>
      <color rgb="FFFFCCCC"/>
      <color rgb="FFCC99FF"/>
      <color rgb="FFB9EDFF"/>
      <color rgb="FFFFFFCC"/>
      <color rgb="FF5BD4FF"/>
      <color rgb="FF0000FF"/>
      <color rgb="FFFFFFE5"/>
      <color rgb="FF2FC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4241E4AA-02AA-462F-BDCF-564E5365ACC8}">
    <nsvFilter filterId="{00000000-0001-0000-0100-000000000000}" ref="A1:AC4959" tableId="0">
      <columnFilter colId="1">
        <filter colId="1">
          <x:filters>
            <x:filter val="T754039"/>
            <x:filter val="T754040"/>
            <x:filter val="T754041"/>
            <x:filter val="T820077"/>
            <x:filter val="T820079"/>
            <x:filter val="T821080"/>
          </x:filters>
        </filter>
      </columnFilter>
    </nsvFilter>
  </namedSheetView>
  <namedSheetView name="View2" id="{66714553-606B-4292-90A8-95CB927B83B4}">
    <nsvFilter filterId="{00000000-0001-0000-0100-000000000000}" ref="A1:AC4959" tableId="0">
      <columnFilter colId="1">
        <filter colId="1">
          <x:filters>
            <x:filter val="T754039"/>
            <x:filter val="T754040"/>
            <x:filter val="T754041"/>
            <x:filter val="T820077"/>
            <x:filter val="T820079"/>
            <x:filter val="T821080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9/04/relationships/namedSheetView" Target="../namedSheetViews/namedSheetView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Y1321"/>
  <sheetViews>
    <sheetView zoomScale="90" zoomScaleNormal="90" zoomScaleSheetLayoutView="87" zoomScalePageLayoutView="78" workbookViewId="0">
      <pane xSplit="5" ySplit="4" topLeftCell="F1254" activePane="bottomRight" state="frozen"/>
      <selection pane="topRight" activeCell="F1" sqref="F1"/>
      <selection pane="bottomLeft" activeCell="A5" sqref="A5"/>
      <selection pane="bottomRight" activeCell="A1290" sqref="A1290:IV1291"/>
    </sheetView>
  </sheetViews>
  <sheetFormatPr defaultColWidth="9.140625" defaultRowHeight="15" x14ac:dyDescent="0.2"/>
  <cols>
    <col min="1" max="1" width="12.42578125" style="28" customWidth="1"/>
    <col min="2" max="2" width="5.140625" style="29" bestFit="1" customWidth="1"/>
    <col min="3" max="3" width="8.42578125" style="50" customWidth="1"/>
    <col min="4" max="4" width="7.28515625" style="53" customWidth="1"/>
    <col min="5" max="5" width="49" style="32" customWidth="1"/>
    <col min="6" max="6" width="40.5703125" style="32" customWidth="1"/>
    <col min="7" max="8" width="16.28515625" style="1" hidden="1" customWidth="1"/>
    <col min="9" max="9" width="17.140625" style="1" hidden="1" customWidth="1"/>
    <col min="10" max="10" width="16.28515625" style="1" hidden="1" customWidth="1"/>
    <col min="11" max="11" width="17.28515625" style="1" hidden="1" customWidth="1"/>
    <col min="12" max="12" width="9.28515625" style="33" hidden="1" customWidth="1"/>
    <col min="13" max="14" width="16.42578125" style="32" hidden="1" customWidth="1"/>
    <col min="15" max="16" width="16.42578125" style="32" customWidth="1"/>
    <col min="17" max="17" width="16.42578125" style="32" hidden="1" customWidth="1"/>
    <col min="18" max="21" width="16.42578125" style="32" customWidth="1"/>
    <col min="22" max="22" width="15.85546875" style="1" customWidth="1"/>
    <col min="23" max="23" width="16.42578125" style="1" bestFit="1" customWidth="1"/>
    <col min="24" max="24" width="16" style="1" bestFit="1" customWidth="1"/>
    <col min="25" max="25" width="27.42578125" style="65" bestFit="1" customWidth="1"/>
    <col min="26" max="16384" width="9.140625" style="34"/>
  </cols>
  <sheetData>
    <row r="1" spans="1:25" s="12" customFormat="1" ht="78.75" x14ac:dyDescent="0.2">
      <c r="A1" s="3" t="s">
        <v>0</v>
      </c>
      <c r="B1" s="4" t="s">
        <v>1</v>
      </c>
      <c r="C1" s="5" t="s">
        <v>2</v>
      </c>
      <c r="D1" s="6" t="s">
        <v>3</v>
      </c>
      <c r="E1" s="7" t="s">
        <v>4</v>
      </c>
      <c r="F1" s="7" t="s">
        <v>5</v>
      </c>
      <c r="G1" s="7" t="s">
        <v>6</v>
      </c>
      <c r="H1" s="8" t="s">
        <v>7</v>
      </c>
      <c r="I1" s="7" t="s">
        <v>8</v>
      </c>
      <c r="J1" s="8" t="s">
        <v>9</v>
      </c>
      <c r="K1" s="7" t="s">
        <v>10</v>
      </c>
      <c r="L1" s="9" t="s">
        <v>11</v>
      </c>
      <c r="M1" s="7" t="s">
        <v>12</v>
      </c>
      <c r="N1" s="8" t="s">
        <v>13</v>
      </c>
      <c r="O1" s="10" t="s">
        <v>14</v>
      </c>
      <c r="P1" s="11" t="s">
        <v>15</v>
      </c>
      <c r="Q1" s="7" t="s">
        <v>16</v>
      </c>
      <c r="R1" s="10" t="s">
        <v>17</v>
      </c>
      <c r="S1" s="11" t="s">
        <v>18</v>
      </c>
      <c r="T1" s="10" t="s">
        <v>19</v>
      </c>
      <c r="U1" s="11" t="s">
        <v>20</v>
      </c>
      <c r="V1" s="8" t="s">
        <v>21</v>
      </c>
      <c r="W1" s="8" t="s">
        <v>22</v>
      </c>
      <c r="X1" s="8" t="s">
        <v>23</v>
      </c>
    </row>
    <row r="2" spans="1:25" s="15" customFormat="1" ht="15.75" x14ac:dyDescent="0.2">
      <c r="A2" s="436" t="s">
        <v>24</v>
      </c>
      <c r="B2" s="436"/>
      <c r="C2" s="436"/>
      <c r="D2" s="436"/>
      <c r="E2" s="436"/>
      <c r="F2" s="436"/>
      <c r="G2" s="13">
        <f>G3+G882+G942+G1073+G1138+G1273</f>
        <v>5913645238</v>
      </c>
      <c r="H2" s="13">
        <f>H3+H882+H942+H1073+H1138+H1273</f>
        <v>5629557815</v>
      </c>
      <c r="I2" s="13">
        <f>I3+I882+I942+I1073+I1138+I1273+I1205</f>
        <v>5832235736</v>
      </c>
      <c r="J2" s="13">
        <f>J3+J882+J942+J1073+J1138+J1273+J1205</f>
        <v>5548148313</v>
      </c>
      <c r="K2" s="13">
        <f>K3+K882+K942+K1073+K1138+K1273+K1205</f>
        <v>4847989737.4899998</v>
      </c>
      <c r="L2" s="14">
        <f>IF(I2=0, "-", K2/I2*100)</f>
        <v>83.124036080457913</v>
      </c>
      <c r="M2" s="13">
        <f>M3+M882+M942+M1073+M1138+M1273</f>
        <v>6286351889</v>
      </c>
      <c r="N2" s="13">
        <f>N3+N882+N942+N1073+N1138+N1273</f>
        <v>5680154058</v>
      </c>
      <c r="O2" s="13">
        <f t="shared" ref="O2:U2" si="0">O3+O882+O942+O1073+O1138+O1273+O1205</f>
        <v>6186582758.3699999</v>
      </c>
      <c r="P2" s="13">
        <f t="shared" si="0"/>
        <v>5829157588.5200005</v>
      </c>
      <c r="Q2" s="13">
        <f t="shared" si="0"/>
        <v>10391326109</v>
      </c>
      <c r="R2" s="13">
        <f t="shared" si="0"/>
        <v>6725437792.6700001</v>
      </c>
      <c r="S2" s="13">
        <f t="shared" si="0"/>
        <v>5692576767.6700001</v>
      </c>
      <c r="T2" s="13">
        <f t="shared" si="0"/>
        <v>7155784873</v>
      </c>
      <c r="U2" s="13">
        <f t="shared" si="0"/>
        <v>5914659085</v>
      </c>
      <c r="V2" s="21">
        <v>5886829000</v>
      </c>
      <c r="W2" s="21">
        <v>6184769000</v>
      </c>
      <c r="X2" s="21">
        <v>6505729000</v>
      </c>
    </row>
    <row r="3" spans="1:25" s="15" customFormat="1" ht="15.75" x14ac:dyDescent="0.2">
      <c r="A3" s="437" t="s">
        <v>25</v>
      </c>
      <c r="B3" s="437"/>
      <c r="C3" s="437"/>
      <c r="D3" s="437"/>
      <c r="E3" s="437"/>
      <c r="F3" s="437"/>
      <c r="G3" s="16">
        <f>G4+G110+G466+G592</f>
        <v>5505620462</v>
      </c>
      <c r="H3" s="16">
        <f>H4+H110+H466+H592</f>
        <v>5226718599</v>
      </c>
      <c r="I3" s="16">
        <f>I4+I110+I466+I592</f>
        <v>5424210960</v>
      </c>
      <c r="J3" s="16">
        <f>J4+J110+J466+J592</f>
        <v>5145309097</v>
      </c>
      <c r="K3" s="16">
        <f>K4+K110+K466+K592</f>
        <v>4561239582.3200006</v>
      </c>
      <c r="L3" s="17">
        <f t="shared" ref="L3:L90" si="1">IF(I3=0, "-", K3/I3*100)</f>
        <v>84.090379521669647</v>
      </c>
      <c r="M3" s="16">
        <f t="shared" ref="M3:U3" si="2">M4+M110+M466+M592</f>
        <v>5852152673</v>
      </c>
      <c r="N3" s="16">
        <f t="shared" si="2"/>
        <v>5246054842</v>
      </c>
      <c r="O3" s="16">
        <f t="shared" si="2"/>
        <v>5778886758.3699999</v>
      </c>
      <c r="P3" s="16">
        <f t="shared" si="2"/>
        <v>5425842588.5200005</v>
      </c>
      <c r="Q3" s="16">
        <f t="shared" si="2"/>
        <v>9954359893</v>
      </c>
      <c r="R3" s="16">
        <f t="shared" si="2"/>
        <v>6322022792.6700001</v>
      </c>
      <c r="S3" s="16">
        <f t="shared" si="2"/>
        <v>5289261767.6700001</v>
      </c>
      <c r="T3" s="16">
        <f t="shared" si="2"/>
        <v>6752369873</v>
      </c>
      <c r="U3" s="16">
        <f t="shared" si="2"/>
        <v>5511344085</v>
      </c>
      <c r="V3" s="1">
        <f>V2-P2</f>
        <v>57671411.479999542</v>
      </c>
      <c r="W3" s="1">
        <f>W2-S2</f>
        <v>492192232.32999992</v>
      </c>
      <c r="X3" s="1">
        <f>X2-U2</f>
        <v>591069915</v>
      </c>
      <c r="Y3" s="65" t="s">
        <v>26</v>
      </c>
    </row>
    <row r="4" spans="1:25" s="12" customFormat="1" ht="15" customHeight="1" x14ac:dyDescent="0.2">
      <c r="A4" s="438" t="s">
        <v>27</v>
      </c>
      <c r="B4" s="438"/>
      <c r="C4" s="438"/>
      <c r="D4" s="438"/>
      <c r="E4" s="438"/>
      <c r="F4" s="438"/>
      <c r="G4" s="18">
        <f>G5+G64+G73+G90+G95+G105</f>
        <v>89990603</v>
      </c>
      <c r="H4" s="18">
        <f>H5+H64+H73+H90+H95+H105</f>
        <v>89990603</v>
      </c>
      <c r="I4" s="18">
        <f>I5+I64+I73+I90+I95+I105</f>
        <v>93320603</v>
      </c>
      <c r="J4" s="18">
        <f>J5+J64+J73+J90+J95+J105</f>
        <v>93320603</v>
      </c>
      <c r="K4" s="18">
        <f>K5+K64+K73+K90+K95+K105</f>
        <v>65156433.720000006</v>
      </c>
      <c r="L4" s="19">
        <f t="shared" si="1"/>
        <v>69.819987896992046</v>
      </c>
      <c r="M4" s="18">
        <f t="shared" ref="M4:U4" si="3">M5+M64+M73+M90+M95+M105</f>
        <v>84712169</v>
      </c>
      <c r="N4" s="18">
        <f t="shared" si="3"/>
        <v>84712169</v>
      </c>
      <c r="O4" s="18">
        <f t="shared" si="3"/>
        <v>112851000</v>
      </c>
      <c r="P4" s="18">
        <f t="shared" si="3"/>
        <v>112851000</v>
      </c>
      <c r="Q4" s="18">
        <f t="shared" si="3"/>
        <v>88758998</v>
      </c>
      <c r="R4" s="18">
        <f t="shared" si="3"/>
        <v>128120150</v>
      </c>
      <c r="S4" s="18">
        <f t="shared" si="3"/>
        <v>128120150</v>
      </c>
      <c r="T4" s="18">
        <f t="shared" si="3"/>
        <v>124129000</v>
      </c>
      <c r="U4" s="18">
        <f t="shared" si="3"/>
        <v>124129000</v>
      </c>
      <c r="V4" s="21"/>
      <c r="W4" s="21"/>
      <c r="X4" s="21"/>
    </row>
    <row r="5" spans="1:25" s="23" customFormat="1" ht="78.75" x14ac:dyDescent="0.2">
      <c r="A5" s="439" t="s">
        <v>28</v>
      </c>
      <c r="B5" s="439"/>
      <c r="C5" s="439"/>
      <c r="D5" s="439"/>
      <c r="E5" s="20" t="s">
        <v>29</v>
      </c>
      <c r="F5" s="20" t="s">
        <v>30</v>
      </c>
      <c r="G5" s="21">
        <f>G6+G10+G12+G16+G21+G28+G38+G40+G47+G51+G53+G55+G57</f>
        <v>72027000</v>
      </c>
      <c r="H5" s="21">
        <f>H6+H10+H12+H16+H21+H28+H38+H40+H47+H51+H53+H55+H57</f>
        <v>72027000</v>
      </c>
      <c r="I5" s="21">
        <f>I6+I10+I12+I16+I21+I28+I38+I40+I47+I51+I53+I55+I57+I62</f>
        <v>74357000</v>
      </c>
      <c r="J5" s="21">
        <f>J6+J10+J12+J16+J21+J28+J38+J40+J47+J51+J53+J55+J57+J62</f>
        <v>74357000</v>
      </c>
      <c r="K5" s="21">
        <f>K6+K10+K12+K16+K21+K28+K38+K40+K47+K51+K53+K55+K57+K62</f>
        <v>55999727.750000007</v>
      </c>
      <c r="L5" s="22">
        <f t="shared" si="1"/>
        <v>75.311978361149599</v>
      </c>
      <c r="M5" s="21">
        <f>M6+M10+M12+M16+M21+M28+M38+M40+M47+M51+M53+M55+M57</f>
        <v>70081442</v>
      </c>
      <c r="N5" s="21">
        <f>N6+N10+N12+N16+N21+N28+N38+N40+N47+N51+N53+N55+N57</f>
        <v>70081442</v>
      </c>
      <c r="O5" s="21">
        <f t="shared" ref="O5:U5" si="4">O6+O10+O12+O16+O21+O28+O38+O40+O47+O51+O53+O55+O57+O62</f>
        <v>72741000</v>
      </c>
      <c r="P5" s="21">
        <f t="shared" si="4"/>
        <v>72741000</v>
      </c>
      <c r="Q5" s="21">
        <f t="shared" si="4"/>
        <v>73740044</v>
      </c>
      <c r="R5" s="21">
        <f t="shared" si="4"/>
        <v>74730150</v>
      </c>
      <c r="S5" s="21">
        <f t="shared" si="4"/>
        <v>74730150</v>
      </c>
      <c r="T5" s="21">
        <f t="shared" si="4"/>
        <v>76579000</v>
      </c>
      <c r="U5" s="21">
        <f t="shared" si="4"/>
        <v>76579000</v>
      </c>
      <c r="V5" s="21"/>
      <c r="W5" s="21"/>
      <c r="X5" s="21"/>
      <c r="Y5" s="12"/>
    </row>
    <row r="6" spans="1:25" s="23" customFormat="1" ht="15.75" hidden="1" x14ac:dyDescent="0.2">
      <c r="A6" s="24" t="s">
        <v>28</v>
      </c>
      <c r="B6" s="25">
        <v>11</v>
      </c>
      <c r="C6" s="26" t="s">
        <v>31</v>
      </c>
      <c r="D6" s="27">
        <v>311</v>
      </c>
      <c r="E6" s="20"/>
      <c r="F6" s="20"/>
      <c r="G6" s="21">
        <f>SUM(G7:G9)</f>
        <v>36000000</v>
      </c>
      <c r="H6" s="21">
        <f t="shared" ref="H6:U6" si="5">SUM(H7:H9)</f>
        <v>36000000</v>
      </c>
      <c r="I6" s="21">
        <f t="shared" si="5"/>
        <v>36000000</v>
      </c>
      <c r="J6" s="21">
        <f t="shared" si="5"/>
        <v>36000000</v>
      </c>
      <c r="K6" s="21">
        <f t="shared" si="5"/>
        <v>27793459.98</v>
      </c>
      <c r="L6" s="22">
        <f t="shared" si="1"/>
        <v>77.204055499999996</v>
      </c>
      <c r="M6" s="21">
        <f t="shared" si="5"/>
        <v>36000000</v>
      </c>
      <c r="N6" s="21">
        <f t="shared" si="5"/>
        <v>36000000</v>
      </c>
      <c r="O6" s="21">
        <f t="shared" si="5"/>
        <v>36150000</v>
      </c>
      <c r="P6" s="21">
        <f t="shared" si="5"/>
        <v>36150000</v>
      </c>
      <c r="Q6" s="21">
        <f t="shared" si="5"/>
        <v>37900000</v>
      </c>
      <c r="R6" s="21">
        <f t="shared" si="5"/>
        <v>37300000</v>
      </c>
      <c r="S6" s="21">
        <f t="shared" si="5"/>
        <v>37300000</v>
      </c>
      <c r="T6" s="21">
        <f t="shared" si="5"/>
        <v>38200000</v>
      </c>
      <c r="U6" s="21">
        <f t="shared" si="5"/>
        <v>38200000</v>
      </c>
      <c r="V6" s="21">
        <v>103811000</v>
      </c>
      <c r="W6" s="21">
        <v>108987000</v>
      </c>
      <c r="X6" s="21">
        <v>111379000</v>
      </c>
      <c r="Y6" s="12" t="s">
        <v>32</v>
      </c>
    </row>
    <row r="7" spans="1:25" ht="15.75" hidden="1" x14ac:dyDescent="0.2">
      <c r="A7" s="28" t="s">
        <v>28</v>
      </c>
      <c r="B7" s="29">
        <v>11</v>
      </c>
      <c r="C7" s="30" t="s">
        <v>31</v>
      </c>
      <c r="D7" s="31">
        <v>3111</v>
      </c>
      <c r="E7" s="32" t="s">
        <v>33</v>
      </c>
      <c r="G7" s="1">
        <v>35100000</v>
      </c>
      <c r="H7" s="1">
        <v>35100000</v>
      </c>
      <c r="I7" s="1">
        <v>35100000</v>
      </c>
      <c r="J7" s="1">
        <v>35100000</v>
      </c>
      <c r="K7" s="1">
        <v>27212038.780000001</v>
      </c>
      <c r="L7" s="33">
        <f t="shared" si="1"/>
        <v>77.527176011396008</v>
      </c>
      <c r="M7" s="1">
        <v>35100000</v>
      </c>
      <c r="N7" s="1">
        <v>35100000</v>
      </c>
      <c r="O7" s="1">
        <v>35200000</v>
      </c>
      <c r="P7" s="1">
        <f>O7</f>
        <v>35200000</v>
      </c>
      <c r="Q7" s="1">
        <v>37000000</v>
      </c>
      <c r="R7" s="1">
        <v>36300000</v>
      </c>
      <c r="S7" s="1">
        <f>R7</f>
        <v>36300000</v>
      </c>
      <c r="T7" s="1">
        <v>37200000</v>
      </c>
      <c r="U7" s="1">
        <f>T7</f>
        <v>37200000</v>
      </c>
      <c r="V7" s="21">
        <v>18120000</v>
      </c>
      <c r="Y7" s="12" t="s">
        <v>34</v>
      </c>
    </row>
    <row r="8" spans="1:25" hidden="1" x14ac:dyDescent="0.2">
      <c r="A8" s="28" t="s">
        <v>28</v>
      </c>
      <c r="B8" s="29">
        <v>11</v>
      </c>
      <c r="C8" s="30" t="s">
        <v>31</v>
      </c>
      <c r="D8" s="31">
        <v>3113</v>
      </c>
      <c r="E8" s="32" t="s">
        <v>35</v>
      </c>
      <c r="G8" s="1">
        <v>300000</v>
      </c>
      <c r="H8" s="1">
        <v>300000</v>
      </c>
      <c r="I8" s="1">
        <v>300000</v>
      </c>
      <c r="J8" s="1">
        <v>300000</v>
      </c>
      <c r="K8" s="1">
        <v>115525.95</v>
      </c>
      <c r="L8" s="33">
        <f t="shared" si="1"/>
        <v>38.508650000000003</v>
      </c>
      <c r="M8" s="1">
        <v>350000</v>
      </c>
      <c r="N8" s="1">
        <v>350000</v>
      </c>
      <c r="O8" s="1">
        <v>300000</v>
      </c>
      <c r="P8" s="1">
        <f t="shared" ref="P8:P61" si="6">O8</f>
        <v>300000</v>
      </c>
      <c r="Q8" s="1">
        <v>350000</v>
      </c>
      <c r="R8" s="1">
        <v>300000</v>
      </c>
      <c r="S8" s="1">
        <f t="shared" ref="S8:S61" si="7">R8</f>
        <v>300000</v>
      </c>
      <c r="T8" s="1">
        <v>300000</v>
      </c>
      <c r="U8" s="1">
        <f t="shared" ref="U8:U61" si="8">T8</f>
        <v>300000</v>
      </c>
    </row>
    <row r="9" spans="1:25" hidden="1" x14ac:dyDescent="0.2">
      <c r="A9" s="28" t="s">
        <v>28</v>
      </c>
      <c r="B9" s="29">
        <v>11</v>
      </c>
      <c r="C9" s="30" t="s">
        <v>31</v>
      </c>
      <c r="D9" s="31">
        <v>3114</v>
      </c>
      <c r="E9" s="32" t="s">
        <v>36</v>
      </c>
      <c r="G9" s="1">
        <v>600000</v>
      </c>
      <c r="H9" s="1">
        <v>600000</v>
      </c>
      <c r="I9" s="1">
        <v>600000</v>
      </c>
      <c r="J9" s="1">
        <v>600000</v>
      </c>
      <c r="K9" s="1">
        <v>465895.25</v>
      </c>
      <c r="L9" s="33">
        <f t="shared" si="1"/>
        <v>77.649208333333334</v>
      </c>
      <c r="M9" s="1">
        <v>550000</v>
      </c>
      <c r="N9" s="1">
        <v>550000</v>
      </c>
      <c r="O9" s="1">
        <v>650000</v>
      </c>
      <c r="P9" s="1">
        <f t="shared" si="6"/>
        <v>650000</v>
      </c>
      <c r="Q9" s="1">
        <v>550000</v>
      </c>
      <c r="R9" s="1">
        <v>700000</v>
      </c>
      <c r="S9" s="1">
        <f t="shared" si="7"/>
        <v>700000</v>
      </c>
      <c r="T9" s="1">
        <v>700000</v>
      </c>
      <c r="U9" s="1">
        <f t="shared" si="8"/>
        <v>700000</v>
      </c>
    </row>
    <row r="10" spans="1:25" s="23" customFormat="1" ht="15.75" hidden="1" x14ac:dyDescent="0.2">
      <c r="A10" s="24" t="s">
        <v>28</v>
      </c>
      <c r="B10" s="25">
        <v>11</v>
      </c>
      <c r="C10" s="26" t="s">
        <v>31</v>
      </c>
      <c r="D10" s="27">
        <v>312</v>
      </c>
      <c r="E10" s="20"/>
      <c r="F10" s="20"/>
      <c r="G10" s="21">
        <f>SUM(G11)</f>
        <v>500000</v>
      </c>
      <c r="H10" s="21">
        <f t="shared" ref="H10:U10" si="9">SUM(H11)</f>
        <v>500000</v>
      </c>
      <c r="I10" s="21">
        <f t="shared" si="9"/>
        <v>500000</v>
      </c>
      <c r="J10" s="21">
        <f t="shared" si="9"/>
        <v>500000</v>
      </c>
      <c r="K10" s="21">
        <f t="shared" si="9"/>
        <v>126244.41</v>
      </c>
      <c r="L10" s="22">
        <f t="shared" si="1"/>
        <v>25.248882000000002</v>
      </c>
      <c r="M10" s="21">
        <f t="shared" si="9"/>
        <v>476527</v>
      </c>
      <c r="N10" s="21">
        <f t="shared" si="9"/>
        <v>476527</v>
      </c>
      <c r="O10" s="21">
        <f t="shared" si="9"/>
        <v>400000</v>
      </c>
      <c r="P10" s="21">
        <f t="shared" si="9"/>
        <v>400000</v>
      </c>
      <c r="Q10" s="21">
        <f t="shared" si="9"/>
        <v>476527</v>
      </c>
      <c r="R10" s="21">
        <f t="shared" si="9"/>
        <v>500000</v>
      </c>
      <c r="S10" s="21">
        <f t="shared" si="9"/>
        <v>500000</v>
      </c>
      <c r="T10" s="21">
        <f t="shared" si="9"/>
        <v>500000</v>
      </c>
      <c r="U10" s="21">
        <f t="shared" si="9"/>
        <v>500000</v>
      </c>
      <c r="V10" s="21" t="e">
        <f>#REF!</f>
        <v>#REF!</v>
      </c>
      <c r="W10" s="21" t="e">
        <f>#REF!</f>
        <v>#REF!</v>
      </c>
      <c r="X10" s="21" t="e">
        <f>#REF!</f>
        <v>#REF!</v>
      </c>
      <c r="Y10" s="12" t="s">
        <v>37</v>
      </c>
    </row>
    <row r="11" spans="1:25" hidden="1" x14ac:dyDescent="0.2">
      <c r="A11" s="28" t="s">
        <v>28</v>
      </c>
      <c r="B11" s="29">
        <v>11</v>
      </c>
      <c r="C11" s="30" t="s">
        <v>31</v>
      </c>
      <c r="D11" s="31">
        <v>3121</v>
      </c>
      <c r="E11" s="32" t="s">
        <v>38</v>
      </c>
      <c r="G11" s="1">
        <v>500000</v>
      </c>
      <c r="H11" s="1">
        <v>500000</v>
      </c>
      <c r="I11" s="1">
        <v>500000</v>
      </c>
      <c r="J11" s="1">
        <v>500000</v>
      </c>
      <c r="K11" s="1">
        <v>126244.41</v>
      </c>
      <c r="L11" s="33">
        <f t="shared" si="1"/>
        <v>25.248882000000002</v>
      </c>
      <c r="M11" s="1">
        <v>476527</v>
      </c>
      <c r="N11" s="1">
        <v>476527</v>
      </c>
      <c r="O11" s="1">
        <v>400000</v>
      </c>
      <c r="P11" s="1">
        <f t="shared" si="6"/>
        <v>400000</v>
      </c>
      <c r="Q11" s="1">
        <v>476527</v>
      </c>
      <c r="R11" s="1">
        <v>500000</v>
      </c>
      <c r="S11" s="1">
        <f t="shared" si="7"/>
        <v>500000</v>
      </c>
      <c r="T11" s="1">
        <v>500000</v>
      </c>
      <c r="U11" s="1">
        <f t="shared" si="8"/>
        <v>500000</v>
      </c>
      <c r="V11" s="1" t="e">
        <f>V6-V10</f>
        <v>#REF!</v>
      </c>
      <c r="W11" s="1" t="e">
        <f>W6-W10</f>
        <v>#REF!</v>
      </c>
      <c r="X11" s="1" t="e">
        <f>X6-X10</f>
        <v>#REF!</v>
      </c>
      <c r="Y11" s="65" t="s">
        <v>26</v>
      </c>
    </row>
    <row r="12" spans="1:25" s="23" customFormat="1" ht="15.75" hidden="1" x14ac:dyDescent="0.2">
      <c r="A12" s="24" t="s">
        <v>28</v>
      </c>
      <c r="B12" s="25">
        <v>11</v>
      </c>
      <c r="C12" s="26" t="s">
        <v>31</v>
      </c>
      <c r="D12" s="27">
        <v>313</v>
      </c>
      <c r="E12" s="20"/>
      <c r="F12" s="20"/>
      <c r="G12" s="21">
        <f>SUM(G13:G15)</f>
        <v>5800000</v>
      </c>
      <c r="H12" s="21">
        <f t="shared" ref="H12:U12" si="10">SUM(H13:H15)</f>
        <v>5800000</v>
      </c>
      <c r="I12" s="21">
        <f t="shared" si="10"/>
        <v>5800000</v>
      </c>
      <c r="J12" s="21">
        <f t="shared" si="10"/>
        <v>5800000</v>
      </c>
      <c r="K12" s="21">
        <f t="shared" si="10"/>
        <v>4199826.97</v>
      </c>
      <c r="L12" s="22">
        <f t="shared" si="1"/>
        <v>72.410809827586192</v>
      </c>
      <c r="M12" s="21">
        <f t="shared" si="10"/>
        <v>5850000</v>
      </c>
      <c r="N12" s="21">
        <f t="shared" si="10"/>
        <v>5850000</v>
      </c>
      <c r="O12" s="21">
        <f>SUM(O13:O15)</f>
        <v>5541000</v>
      </c>
      <c r="P12" s="21">
        <f t="shared" si="10"/>
        <v>5541000</v>
      </c>
      <c r="Q12" s="21">
        <f t="shared" si="10"/>
        <v>6300000</v>
      </c>
      <c r="R12" s="21">
        <f t="shared" si="10"/>
        <v>6887150</v>
      </c>
      <c r="S12" s="21">
        <f t="shared" si="10"/>
        <v>6887150</v>
      </c>
      <c r="T12" s="21">
        <f t="shared" si="10"/>
        <v>7309000</v>
      </c>
      <c r="U12" s="21">
        <f t="shared" si="10"/>
        <v>7309000</v>
      </c>
      <c r="V12" s="21"/>
      <c r="W12" s="21"/>
      <c r="X12" s="21"/>
      <c r="Y12" s="12"/>
    </row>
    <row r="13" spans="1:25" hidden="1" x14ac:dyDescent="0.2">
      <c r="A13" s="28" t="s">
        <v>28</v>
      </c>
      <c r="B13" s="29">
        <v>11</v>
      </c>
      <c r="C13" s="30" t="s">
        <v>31</v>
      </c>
      <c r="D13" s="31">
        <v>3131</v>
      </c>
      <c r="E13" s="32" t="s">
        <v>39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33" t="str">
        <f t="shared" si="1"/>
        <v>-</v>
      </c>
      <c r="M13" s="1"/>
      <c r="N13" s="1"/>
      <c r="O13" s="1">
        <v>0</v>
      </c>
      <c r="P13" s="1">
        <f>O13</f>
        <v>0</v>
      </c>
      <c r="Q13" s="1"/>
      <c r="R13" s="1"/>
      <c r="S13" s="1">
        <f t="shared" si="7"/>
        <v>0</v>
      </c>
      <c r="T13" s="1"/>
      <c r="U13" s="1">
        <f t="shared" si="8"/>
        <v>0</v>
      </c>
    </row>
    <row r="14" spans="1:25" hidden="1" x14ac:dyDescent="0.2">
      <c r="A14" s="28" t="s">
        <v>28</v>
      </c>
      <c r="B14" s="29">
        <v>11</v>
      </c>
      <c r="C14" s="30" t="s">
        <v>31</v>
      </c>
      <c r="D14" s="31">
        <v>3132</v>
      </c>
      <c r="E14" s="32" t="s">
        <v>40</v>
      </c>
      <c r="G14" s="1">
        <v>5100000</v>
      </c>
      <c r="H14" s="1">
        <v>5100000</v>
      </c>
      <c r="I14" s="1">
        <v>5100000</v>
      </c>
      <c r="J14" s="1">
        <v>5100000</v>
      </c>
      <c r="K14" s="1">
        <v>3705729.26</v>
      </c>
      <c r="L14" s="33">
        <f t="shared" si="1"/>
        <v>72.661358039215685</v>
      </c>
      <c r="M14" s="1">
        <v>5100000</v>
      </c>
      <c r="N14" s="1">
        <v>5100000</v>
      </c>
      <c r="O14" s="1">
        <v>4900000</v>
      </c>
      <c r="P14" s="1">
        <f>O14</f>
        <v>4900000</v>
      </c>
      <c r="Q14" s="1">
        <v>5500000</v>
      </c>
      <c r="R14" s="1">
        <v>5900000</v>
      </c>
      <c r="S14" s="1">
        <f t="shared" si="7"/>
        <v>5900000</v>
      </c>
      <c r="T14" s="1">
        <v>6200000</v>
      </c>
      <c r="U14" s="1">
        <f t="shared" si="8"/>
        <v>6200000</v>
      </c>
    </row>
    <row r="15" spans="1:25" ht="30" hidden="1" x14ac:dyDescent="0.2">
      <c r="A15" s="28" t="s">
        <v>28</v>
      </c>
      <c r="B15" s="29">
        <v>11</v>
      </c>
      <c r="C15" s="30" t="s">
        <v>31</v>
      </c>
      <c r="D15" s="31">
        <v>3133</v>
      </c>
      <c r="E15" s="32" t="s">
        <v>41</v>
      </c>
      <c r="G15" s="1">
        <v>700000</v>
      </c>
      <c r="H15" s="1">
        <v>700000</v>
      </c>
      <c r="I15" s="1">
        <v>700000</v>
      </c>
      <c r="J15" s="1">
        <v>700000</v>
      </c>
      <c r="K15" s="1">
        <v>494097.71</v>
      </c>
      <c r="L15" s="33">
        <f t="shared" si="1"/>
        <v>70.585387142857144</v>
      </c>
      <c r="M15" s="1">
        <v>750000</v>
      </c>
      <c r="N15" s="1">
        <v>750000</v>
      </c>
      <c r="O15" s="1">
        <v>641000</v>
      </c>
      <c r="P15" s="1">
        <f>O15</f>
        <v>641000</v>
      </c>
      <c r="Q15" s="1">
        <v>800000</v>
      </c>
      <c r="R15" s="1">
        <v>987150</v>
      </c>
      <c r="S15" s="1">
        <f t="shared" si="7"/>
        <v>987150</v>
      </c>
      <c r="T15" s="1">
        <v>1109000</v>
      </c>
      <c r="U15" s="1">
        <f t="shared" si="8"/>
        <v>1109000</v>
      </c>
    </row>
    <row r="16" spans="1:25" s="23" customFormat="1" ht="15.75" hidden="1" x14ac:dyDescent="0.2">
      <c r="A16" s="24" t="s">
        <v>28</v>
      </c>
      <c r="B16" s="25">
        <v>11</v>
      </c>
      <c r="C16" s="26" t="s">
        <v>31</v>
      </c>
      <c r="D16" s="27">
        <v>321</v>
      </c>
      <c r="E16" s="20"/>
      <c r="F16" s="20"/>
      <c r="G16" s="21">
        <f>SUM(G17:G20)</f>
        <v>3950000</v>
      </c>
      <c r="H16" s="21">
        <f t="shared" ref="H16:U16" si="11">SUM(H17:H20)</f>
        <v>3950000</v>
      </c>
      <c r="I16" s="21">
        <f t="shared" si="11"/>
        <v>3950000</v>
      </c>
      <c r="J16" s="21">
        <f t="shared" si="11"/>
        <v>3950000</v>
      </c>
      <c r="K16" s="21">
        <f t="shared" si="11"/>
        <v>2657377.8600000003</v>
      </c>
      <c r="L16" s="22">
        <f t="shared" si="1"/>
        <v>67.275388860759506</v>
      </c>
      <c r="M16" s="21">
        <f t="shared" si="11"/>
        <v>3989250</v>
      </c>
      <c r="N16" s="21">
        <f t="shared" si="11"/>
        <v>3989250</v>
      </c>
      <c r="O16" s="21">
        <f t="shared" si="11"/>
        <v>4300000</v>
      </c>
      <c r="P16" s="21">
        <f t="shared" si="11"/>
        <v>4300000</v>
      </c>
      <c r="Q16" s="21">
        <f t="shared" si="11"/>
        <v>4049090</v>
      </c>
      <c r="R16" s="21">
        <f t="shared" si="11"/>
        <v>4370000</v>
      </c>
      <c r="S16" s="21">
        <f t="shared" si="11"/>
        <v>4370000</v>
      </c>
      <c r="T16" s="21">
        <f t="shared" si="11"/>
        <v>4480000</v>
      </c>
      <c r="U16" s="21">
        <f t="shared" si="11"/>
        <v>4480000</v>
      </c>
      <c r="V16" s="21"/>
      <c r="W16" s="21"/>
      <c r="X16" s="21"/>
      <c r="Y16" s="12"/>
    </row>
    <row r="17" spans="1:25" hidden="1" x14ac:dyDescent="0.2">
      <c r="A17" s="28" t="s">
        <v>28</v>
      </c>
      <c r="B17" s="29">
        <v>11</v>
      </c>
      <c r="C17" s="30" t="s">
        <v>31</v>
      </c>
      <c r="D17" s="31">
        <v>3211</v>
      </c>
      <c r="E17" s="32" t="s">
        <v>42</v>
      </c>
      <c r="G17" s="1">
        <v>1780000</v>
      </c>
      <c r="H17" s="1">
        <v>1780000</v>
      </c>
      <c r="I17" s="1">
        <v>1780000</v>
      </c>
      <c r="J17" s="1">
        <v>1780000</v>
      </c>
      <c r="K17" s="1">
        <v>1566005.5799999998</v>
      </c>
      <c r="L17" s="33">
        <f t="shared" si="1"/>
        <v>87.9778415730337</v>
      </c>
      <c r="M17" s="1">
        <v>1753300</v>
      </c>
      <c r="N17" s="1">
        <v>1753300</v>
      </c>
      <c r="O17" s="1">
        <v>2200000</v>
      </c>
      <c r="P17" s="1">
        <f t="shared" si="6"/>
        <v>2200000</v>
      </c>
      <c r="Q17" s="1">
        <v>1779600</v>
      </c>
      <c r="R17" s="1">
        <v>2250000</v>
      </c>
      <c r="S17" s="1">
        <f t="shared" si="7"/>
        <v>2250000</v>
      </c>
      <c r="T17" s="1">
        <v>2300000</v>
      </c>
      <c r="U17" s="1">
        <f t="shared" si="8"/>
        <v>2300000</v>
      </c>
    </row>
    <row r="18" spans="1:25" ht="30" hidden="1" x14ac:dyDescent="0.2">
      <c r="A18" s="28" t="s">
        <v>28</v>
      </c>
      <c r="B18" s="29">
        <v>11</v>
      </c>
      <c r="C18" s="30" t="s">
        <v>31</v>
      </c>
      <c r="D18" s="31">
        <v>3212</v>
      </c>
      <c r="E18" s="32" t="s">
        <v>43</v>
      </c>
      <c r="G18" s="1">
        <v>1950000</v>
      </c>
      <c r="H18" s="1">
        <v>1950000</v>
      </c>
      <c r="I18" s="1">
        <v>1950000</v>
      </c>
      <c r="J18" s="1">
        <v>1950000</v>
      </c>
      <c r="K18" s="1">
        <v>991879.65</v>
      </c>
      <c r="L18" s="33">
        <f t="shared" si="1"/>
        <v>50.865623076923086</v>
      </c>
      <c r="M18" s="1">
        <v>2019250</v>
      </c>
      <c r="N18" s="1">
        <v>2019250</v>
      </c>
      <c r="O18" s="1">
        <v>1700000</v>
      </c>
      <c r="P18" s="1">
        <f t="shared" si="6"/>
        <v>1700000</v>
      </c>
      <c r="Q18" s="1">
        <v>2049539</v>
      </c>
      <c r="R18" s="1">
        <v>1700000</v>
      </c>
      <c r="S18" s="1">
        <f t="shared" si="7"/>
        <v>1700000</v>
      </c>
      <c r="T18" s="1">
        <v>1700000</v>
      </c>
      <c r="U18" s="1">
        <f t="shared" si="8"/>
        <v>1700000</v>
      </c>
    </row>
    <row r="19" spans="1:25" hidden="1" x14ac:dyDescent="0.2">
      <c r="A19" s="28" t="s">
        <v>28</v>
      </c>
      <c r="B19" s="29">
        <v>11</v>
      </c>
      <c r="C19" s="30" t="s">
        <v>31</v>
      </c>
      <c r="D19" s="31">
        <v>3213</v>
      </c>
      <c r="E19" s="32" t="s">
        <v>44</v>
      </c>
      <c r="G19" s="1">
        <v>100000</v>
      </c>
      <c r="H19" s="1">
        <v>100000</v>
      </c>
      <c r="I19" s="1">
        <v>100000</v>
      </c>
      <c r="J19" s="1">
        <v>100000</v>
      </c>
      <c r="K19" s="1">
        <v>88356.430000000008</v>
      </c>
      <c r="L19" s="33">
        <f t="shared" si="1"/>
        <v>88.356430000000003</v>
      </c>
      <c r="M19" s="1">
        <v>98500</v>
      </c>
      <c r="N19" s="1">
        <v>98500</v>
      </c>
      <c r="O19" s="1">
        <v>250000</v>
      </c>
      <c r="P19" s="1">
        <f t="shared" si="6"/>
        <v>250000</v>
      </c>
      <c r="Q19" s="1">
        <v>99978</v>
      </c>
      <c r="R19" s="1">
        <v>270000</v>
      </c>
      <c r="S19" s="1">
        <f t="shared" si="7"/>
        <v>270000</v>
      </c>
      <c r="T19" s="1">
        <v>300000</v>
      </c>
      <c r="U19" s="1">
        <f t="shared" si="8"/>
        <v>300000</v>
      </c>
    </row>
    <row r="20" spans="1:25" hidden="1" x14ac:dyDescent="0.2">
      <c r="A20" s="28" t="s">
        <v>28</v>
      </c>
      <c r="B20" s="29">
        <v>11</v>
      </c>
      <c r="C20" s="30" t="s">
        <v>31</v>
      </c>
      <c r="D20" s="31">
        <v>3214</v>
      </c>
      <c r="E20" s="32" t="s">
        <v>45</v>
      </c>
      <c r="G20" s="1">
        <v>120000</v>
      </c>
      <c r="H20" s="1">
        <v>120000</v>
      </c>
      <c r="I20" s="1">
        <v>120000</v>
      </c>
      <c r="J20" s="1">
        <v>120000</v>
      </c>
      <c r="K20" s="1">
        <v>11136.2</v>
      </c>
      <c r="L20" s="33">
        <f t="shared" si="1"/>
        <v>9.2801666666666662</v>
      </c>
      <c r="M20" s="1">
        <v>118200</v>
      </c>
      <c r="N20" s="1">
        <v>118200</v>
      </c>
      <c r="O20" s="1">
        <v>150000</v>
      </c>
      <c r="P20" s="1">
        <f t="shared" si="6"/>
        <v>150000</v>
      </c>
      <c r="Q20" s="1">
        <v>119973</v>
      </c>
      <c r="R20" s="1">
        <v>150000</v>
      </c>
      <c r="S20" s="1">
        <f t="shared" si="7"/>
        <v>150000</v>
      </c>
      <c r="T20" s="1">
        <v>180000</v>
      </c>
      <c r="U20" s="1">
        <f t="shared" si="8"/>
        <v>180000</v>
      </c>
    </row>
    <row r="21" spans="1:25" s="23" customFormat="1" ht="15.75" hidden="1" x14ac:dyDescent="0.2">
      <c r="A21" s="24" t="s">
        <v>28</v>
      </c>
      <c r="B21" s="25">
        <v>11</v>
      </c>
      <c r="C21" s="26" t="s">
        <v>31</v>
      </c>
      <c r="D21" s="27">
        <v>322</v>
      </c>
      <c r="E21" s="20"/>
      <c r="F21" s="20"/>
      <c r="G21" s="21">
        <f>SUM(G22:G27)</f>
        <v>7266000</v>
      </c>
      <c r="H21" s="21">
        <f t="shared" ref="H21:U21" si="12">SUM(H22:H27)</f>
        <v>7266000</v>
      </c>
      <c r="I21" s="21">
        <f t="shared" si="12"/>
        <v>7266000</v>
      </c>
      <c r="J21" s="21">
        <f t="shared" si="12"/>
        <v>7266000</v>
      </c>
      <c r="K21" s="21">
        <f t="shared" si="12"/>
        <v>5081068.5900000008</v>
      </c>
      <c r="L21" s="22">
        <f t="shared" si="1"/>
        <v>69.929377786952941</v>
      </c>
      <c r="M21" s="21">
        <f t="shared" si="12"/>
        <v>5575010</v>
      </c>
      <c r="N21" s="21">
        <f t="shared" si="12"/>
        <v>5575010</v>
      </c>
      <c r="O21" s="21">
        <f t="shared" si="12"/>
        <v>7100000</v>
      </c>
      <c r="P21" s="21">
        <f t="shared" si="12"/>
        <v>7100000</v>
      </c>
      <c r="Q21" s="21">
        <f t="shared" si="12"/>
        <v>6514636</v>
      </c>
      <c r="R21" s="21">
        <f t="shared" si="12"/>
        <v>7170000</v>
      </c>
      <c r="S21" s="21">
        <f t="shared" si="12"/>
        <v>7170000</v>
      </c>
      <c r="T21" s="21">
        <f t="shared" si="12"/>
        <v>7340000</v>
      </c>
      <c r="U21" s="21">
        <f t="shared" si="12"/>
        <v>7340000</v>
      </c>
      <c r="V21" s="21"/>
      <c r="W21" s="21"/>
      <c r="X21" s="21"/>
      <c r="Y21" s="12"/>
    </row>
    <row r="22" spans="1:25" hidden="1" x14ac:dyDescent="0.2">
      <c r="A22" s="28" t="s">
        <v>28</v>
      </c>
      <c r="B22" s="29">
        <v>11</v>
      </c>
      <c r="C22" s="30" t="s">
        <v>31</v>
      </c>
      <c r="D22" s="31">
        <v>3221</v>
      </c>
      <c r="E22" s="32" t="s">
        <v>46</v>
      </c>
      <c r="G22" s="1">
        <v>1440000</v>
      </c>
      <c r="H22" s="1">
        <v>1440000</v>
      </c>
      <c r="I22" s="1">
        <v>1440000</v>
      </c>
      <c r="J22" s="1">
        <v>1440000</v>
      </c>
      <c r="K22" s="1">
        <v>1251065.55</v>
      </c>
      <c r="L22" s="33">
        <f t="shared" si="1"/>
        <v>86.879552083333337</v>
      </c>
      <c r="M22" s="1">
        <v>1218400</v>
      </c>
      <c r="N22" s="1">
        <v>1218400</v>
      </c>
      <c r="O22" s="1">
        <v>1500000</v>
      </c>
      <c r="P22" s="1">
        <f t="shared" si="6"/>
        <v>1500000</v>
      </c>
      <c r="Q22" s="1">
        <v>1239676</v>
      </c>
      <c r="R22" s="1">
        <v>1500000</v>
      </c>
      <c r="S22" s="1">
        <f t="shared" si="7"/>
        <v>1500000</v>
      </c>
      <c r="T22" s="1">
        <v>1600000</v>
      </c>
      <c r="U22" s="1">
        <f t="shared" si="8"/>
        <v>1600000</v>
      </c>
    </row>
    <row r="23" spans="1:25" hidden="1" x14ac:dyDescent="0.2">
      <c r="A23" s="28" t="s">
        <v>28</v>
      </c>
      <c r="B23" s="29">
        <v>11</v>
      </c>
      <c r="C23" s="30" t="s">
        <v>31</v>
      </c>
      <c r="D23" s="31">
        <v>3222</v>
      </c>
      <c r="E23" s="32" t="s">
        <v>47</v>
      </c>
      <c r="G23" s="1">
        <v>16000</v>
      </c>
      <c r="H23" s="1">
        <v>16000</v>
      </c>
      <c r="I23" s="1">
        <v>16000</v>
      </c>
      <c r="J23" s="1">
        <v>16000</v>
      </c>
      <c r="K23" s="1">
        <v>0</v>
      </c>
      <c r="L23" s="33">
        <f t="shared" si="1"/>
        <v>0</v>
      </c>
      <c r="M23" s="1">
        <v>15760</v>
      </c>
      <c r="N23" s="1">
        <v>15760</v>
      </c>
      <c r="O23" s="1">
        <v>0</v>
      </c>
      <c r="P23" s="1">
        <f t="shared" si="6"/>
        <v>0</v>
      </c>
      <c r="Q23" s="1">
        <v>15996</v>
      </c>
      <c r="R23" s="1">
        <v>0</v>
      </c>
      <c r="S23" s="1">
        <f t="shared" si="7"/>
        <v>0</v>
      </c>
      <c r="T23" s="1">
        <v>0</v>
      </c>
      <c r="U23" s="1">
        <f t="shared" si="8"/>
        <v>0</v>
      </c>
    </row>
    <row r="24" spans="1:25" hidden="1" x14ac:dyDescent="0.2">
      <c r="A24" s="28" t="s">
        <v>28</v>
      </c>
      <c r="B24" s="29">
        <v>11</v>
      </c>
      <c r="C24" s="30" t="s">
        <v>31</v>
      </c>
      <c r="D24" s="31">
        <v>3223</v>
      </c>
      <c r="E24" s="32" t="s">
        <v>48</v>
      </c>
      <c r="G24" s="1">
        <v>5500000</v>
      </c>
      <c r="H24" s="1">
        <v>5500000</v>
      </c>
      <c r="I24" s="1">
        <v>5500000</v>
      </c>
      <c r="J24" s="1">
        <v>5500000</v>
      </c>
      <c r="K24" s="1">
        <v>3583285.45</v>
      </c>
      <c r="L24" s="33">
        <f t="shared" si="1"/>
        <v>65.150644545454554</v>
      </c>
      <c r="M24" s="1">
        <v>4035500</v>
      </c>
      <c r="N24" s="1">
        <v>4035500</v>
      </c>
      <c r="O24" s="1">
        <v>5000000</v>
      </c>
      <c r="P24" s="1">
        <f t="shared" si="6"/>
        <v>5000000</v>
      </c>
      <c r="Q24" s="1">
        <v>4949033</v>
      </c>
      <c r="R24" s="1">
        <v>5000000</v>
      </c>
      <c r="S24" s="1">
        <f t="shared" si="7"/>
        <v>5000000</v>
      </c>
      <c r="T24" s="1">
        <v>5000000</v>
      </c>
      <c r="U24" s="1">
        <f t="shared" si="8"/>
        <v>5000000</v>
      </c>
    </row>
    <row r="25" spans="1:25" hidden="1" x14ac:dyDescent="0.2">
      <c r="A25" s="28" t="s">
        <v>28</v>
      </c>
      <c r="B25" s="29">
        <v>11</v>
      </c>
      <c r="C25" s="30" t="s">
        <v>31</v>
      </c>
      <c r="D25" s="31">
        <v>3224</v>
      </c>
      <c r="E25" s="32" t="s">
        <v>49</v>
      </c>
      <c r="G25" s="1">
        <v>110000</v>
      </c>
      <c r="H25" s="1">
        <v>110000</v>
      </c>
      <c r="I25" s="1">
        <v>110000</v>
      </c>
      <c r="J25" s="1">
        <v>110000</v>
      </c>
      <c r="K25" s="1">
        <v>123585.69</v>
      </c>
      <c r="L25" s="33">
        <f t="shared" si="1"/>
        <v>112.35062727272727</v>
      </c>
      <c r="M25" s="1">
        <v>108350</v>
      </c>
      <c r="N25" s="1">
        <v>108350</v>
      </c>
      <c r="O25" s="1">
        <v>200000</v>
      </c>
      <c r="P25" s="1">
        <f t="shared" si="6"/>
        <v>200000</v>
      </c>
      <c r="Q25" s="1">
        <v>109975</v>
      </c>
      <c r="R25" s="1">
        <v>200000</v>
      </c>
      <c r="S25" s="1">
        <f t="shared" si="7"/>
        <v>200000</v>
      </c>
      <c r="T25" s="1">
        <v>200000</v>
      </c>
      <c r="U25" s="1">
        <f t="shared" si="8"/>
        <v>200000</v>
      </c>
    </row>
    <row r="26" spans="1:25" hidden="1" x14ac:dyDescent="0.2">
      <c r="A26" s="28" t="s">
        <v>28</v>
      </c>
      <c r="B26" s="29">
        <v>11</v>
      </c>
      <c r="C26" s="30" t="s">
        <v>31</v>
      </c>
      <c r="D26" s="31">
        <v>3225</v>
      </c>
      <c r="E26" s="32" t="s">
        <v>50</v>
      </c>
      <c r="G26" s="1">
        <v>100000</v>
      </c>
      <c r="H26" s="1">
        <v>100000</v>
      </c>
      <c r="I26" s="1">
        <v>100000</v>
      </c>
      <c r="J26" s="1">
        <v>100000</v>
      </c>
      <c r="K26" s="1">
        <v>23131.899999999998</v>
      </c>
      <c r="L26" s="33">
        <f t="shared" si="1"/>
        <v>23.131899999999998</v>
      </c>
      <c r="M26" s="1">
        <v>98500</v>
      </c>
      <c r="N26" s="1">
        <v>98500</v>
      </c>
      <c r="O26" s="1">
        <v>100000</v>
      </c>
      <c r="P26" s="1">
        <f t="shared" si="6"/>
        <v>100000</v>
      </c>
      <c r="Q26" s="1">
        <v>99978</v>
      </c>
      <c r="R26" s="1">
        <v>120000</v>
      </c>
      <c r="S26" s="1">
        <f t="shared" si="7"/>
        <v>120000</v>
      </c>
      <c r="T26" s="1">
        <v>150000</v>
      </c>
      <c r="U26" s="1">
        <f t="shared" si="8"/>
        <v>150000</v>
      </c>
    </row>
    <row r="27" spans="1:25" hidden="1" x14ac:dyDescent="0.2">
      <c r="A27" s="28" t="s">
        <v>28</v>
      </c>
      <c r="B27" s="29">
        <v>11</v>
      </c>
      <c r="C27" s="30" t="s">
        <v>31</v>
      </c>
      <c r="D27" s="31">
        <v>3227</v>
      </c>
      <c r="E27" s="32" t="s">
        <v>51</v>
      </c>
      <c r="G27" s="1">
        <v>100000</v>
      </c>
      <c r="H27" s="1">
        <v>100000</v>
      </c>
      <c r="I27" s="1">
        <v>100000</v>
      </c>
      <c r="J27" s="1">
        <v>100000</v>
      </c>
      <c r="K27" s="1">
        <v>100000</v>
      </c>
      <c r="L27" s="33">
        <f t="shared" si="1"/>
        <v>100</v>
      </c>
      <c r="M27" s="1">
        <v>98500</v>
      </c>
      <c r="N27" s="1">
        <v>98500</v>
      </c>
      <c r="O27" s="1">
        <v>300000</v>
      </c>
      <c r="P27" s="1">
        <f t="shared" si="6"/>
        <v>300000</v>
      </c>
      <c r="Q27" s="1">
        <v>99978</v>
      </c>
      <c r="R27" s="1">
        <v>350000</v>
      </c>
      <c r="S27" s="1">
        <f t="shared" si="7"/>
        <v>350000</v>
      </c>
      <c r="T27" s="1">
        <v>390000</v>
      </c>
      <c r="U27" s="1">
        <f t="shared" si="8"/>
        <v>390000</v>
      </c>
    </row>
    <row r="28" spans="1:25" s="23" customFormat="1" ht="15.75" hidden="1" x14ac:dyDescent="0.2">
      <c r="A28" s="24" t="s">
        <v>28</v>
      </c>
      <c r="B28" s="25">
        <v>11</v>
      </c>
      <c r="C28" s="26" t="s">
        <v>31</v>
      </c>
      <c r="D28" s="27">
        <v>323</v>
      </c>
      <c r="E28" s="20"/>
      <c r="F28" s="20"/>
      <c r="G28" s="21">
        <f>SUM(G29:G37)</f>
        <v>15600000</v>
      </c>
      <c r="H28" s="21">
        <f t="shared" ref="H28:U28" si="13">SUM(H29:H37)</f>
        <v>15600000</v>
      </c>
      <c r="I28" s="21">
        <f t="shared" si="13"/>
        <v>17930000</v>
      </c>
      <c r="J28" s="21">
        <f t="shared" si="13"/>
        <v>17930000</v>
      </c>
      <c r="K28" s="21">
        <f t="shared" si="13"/>
        <v>11255575.699999999</v>
      </c>
      <c r="L28" s="22">
        <f t="shared" si="1"/>
        <v>62.775101505856099</v>
      </c>
      <c r="M28" s="21">
        <f t="shared" si="13"/>
        <v>15156750</v>
      </c>
      <c r="N28" s="21">
        <f t="shared" si="13"/>
        <v>15156750</v>
      </c>
      <c r="O28" s="21">
        <f t="shared" si="13"/>
        <v>15300000</v>
      </c>
      <c r="P28" s="21">
        <f t="shared" si="13"/>
        <v>15300000</v>
      </c>
      <c r="Q28" s="21">
        <f t="shared" si="13"/>
        <v>15395601</v>
      </c>
      <c r="R28" s="21">
        <f t="shared" si="13"/>
        <v>15495000</v>
      </c>
      <c r="S28" s="21">
        <f t="shared" si="13"/>
        <v>15495000</v>
      </c>
      <c r="T28" s="21">
        <f t="shared" si="13"/>
        <v>15800000</v>
      </c>
      <c r="U28" s="21">
        <f t="shared" si="13"/>
        <v>15800000</v>
      </c>
      <c r="V28" s="21"/>
      <c r="W28" s="21"/>
      <c r="X28" s="21"/>
      <c r="Y28" s="12"/>
    </row>
    <row r="29" spans="1:25" hidden="1" x14ac:dyDescent="0.2">
      <c r="A29" s="28" t="s">
        <v>28</v>
      </c>
      <c r="B29" s="29">
        <v>11</v>
      </c>
      <c r="C29" s="30" t="s">
        <v>31</v>
      </c>
      <c r="D29" s="31">
        <v>3231</v>
      </c>
      <c r="E29" s="32" t="s">
        <v>52</v>
      </c>
      <c r="G29" s="1">
        <v>5200000</v>
      </c>
      <c r="H29" s="1">
        <v>5200000</v>
      </c>
      <c r="I29" s="1">
        <v>5200000</v>
      </c>
      <c r="J29" s="1">
        <v>5200000</v>
      </c>
      <c r="K29" s="1">
        <v>1746094.5099999998</v>
      </c>
      <c r="L29" s="33">
        <f t="shared" si="1"/>
        <v>33.578740576923074</v>
      </c>
      <c r="M29" s="1">
        <v>4825000</v>
      </c>
      <c r="N29" s="1">
        <v>4825000</v>
      </c>
      <c r="O29" s="1">
        <v>4000000</v>
      </c>
      <c r="P29" s="1">
        <f t="shared" si="6"/>
        <v>4000000</v>
      </c>
      <c r="Q29" s="1">
        <v>4898875</v>
      </c>
      <c r="R29" s="1">
        <v>4100000</v>
      </c>
      <c r="S29" s="1">
        <f t="shared" si="7"/>
        <v>4100000</v>
      </c>
      <c r="T29" s="1">
        <v>4200000</v>
      </c>
      <c r="U29" s="1">
        <f t="shared" si="8"/>
        <v>4200000</v>
      </c>
    </row>
    <row r="30" spans="1:25" hidden="1" x14ac:dyDescent="0.2">
      <c r="A30" s="28" t="s">
        <v>28</v>
      </c>
      <c r="B30" s="29">
        <v>11</v>
      </c>
      <c r="C30" s="30" t="s">
        <v>31</v>
      </c>
      <c r="D30" s="31">
        <v>3232</v>
      </c>
      <c r="E30" s="32" t="s">
        <v>53</v>
      </c>
      <c r="G30" s="1">
        <v>300000</v>
      </c>
      <c r="H30" s="1">
        <v>300000</v>
      </c>
      <c r="I30" s="1">
        <v>300000</v>
      </c>
      <c r="J30" s="1">
        <v>300000</v>
      </c>
      <c r="K30" s="1">
        <v>334653.14</v>
      </c>
      <c r="L30" s="33">
        <f t="shared" si="1"/>
        <v>111.55104666666666</v>
      </c>
      <c r="M30" s="1">
        <v>591000</v>
      </c>
      <c r="N30" s="1">
        <v>591000</v>
      </c>
      <c r="O30" s="1">
        <v>400000</v>
      </c>
      <c r="P30" s="1">
        <f t="shared" si="6"/>
        <v>400000</v>
      </c>
      <c r="Q30" s="1">
        <v>599865</v>
      </c>
      <c r="R30" s="1">
        <v>425000</v>
      </c>
      <c r="S30" s="1">
        <f t="shared" si="7"/>
        <v>425000</v>
      </c>
      <c r="T30" s="1">
        <v>450000</v>
      </c>
      <c r="U30" s="1">
        <f t="shared" si="8"/>
        <v>450000</v>
      </c>
    </row>
    <row r="31" spans="1:25" hidden="1" x14ac:dyDescent="0.2">
      <c r="A31" s="28" t="s">
        <v>28</v>
      </c>
      <c r="B31" s="29">
        <v>11</v>
      </c>
      <c r="C31" s="30" t="s">
        <v>31</v>
      </c>
      <c r="D31" s="31">
        <v>3233</v>
      </c>
      <c r="E31" s="32" t="s">
        <v>54</v>
      </c>
      <c r="G31" s="1">
        <v>600000</v>
      </c>
      <c r="H31" s="1">
        <v>600000</v>
      </c>
      <c r="I31" s="1">
        <v>600000</v>
      </c>
      <c r="J31" s="1">
        <v>600000</v>
      </c>
      <c r="K31" s="1">
        <v>512350.42</v>
      </c>
      <c r="L31" s="33">
        <f t="shared" si="1"/>
        <v>85.39173666666666</v>
      </c>
      <c r="M31" s="1">
        <v>591000</v>
      </c>
      <c r="N31" s="1">
        <v>591000</v>
      </c>
      <c r="O31" s="1">
        <v>700000</v>
      </c>
      <c r="P31" s="1">
        <f t="shared" si="6"/>
        <v>700000</v>
      </c>
      <c r="Q31" s="1">
        <v>599865</v>
      </c>
      <c r="R31" s="1">
        <v>700000</v>
      </c>
      <c r="S31" s="1">
        <f t="shared" si="7"/>
        <v>700000</v>
      </c>
      <c r="T31" s="1">
        <v>700000</v>
      </c>
      <c r="U31" s="1">
        <f t="shared" si="8"/>
        <v>700000</v>
      </c>
    </row>
    <row r="32" spans="1:25" hidden="1" x14ac:dyDescent="0.2">
      <c r="A32" s="28" t="s">
        <v>28</v>
      </c>
      <c r="B32" s="29">
        <v>11</v>
      </c>
      <c r="C32" s="30" t="s">
        <v>31</v>
      </c>
      <c r="D32" s="31">
        <v>3234</v>
      </c>
      <c r="E32" s="32" t="s">
        <v>55</v>
      </c>
      <c r="G32" s="1">
        <v>800000</v>
      </c>
      <c r="H32" s="1">
        <v>800000</v>
      </c>
      <c r="I32" s="1">
        <v>800000</v>
      </c>
      <c r="J32" s="1">
        <v>800000</v>
      </c>
      <c r="K32" s="1">
        <v>500613.89</v>
      </c>
      <c r="L32" s="33">
        <f t="shared" si="1"/>
        <v>62.576736249999996</v>
      </c>
      <c r="M32" s="1">
        <v>541750</v>
      </c>
      <c r="N32" s="1">
        <v>541750</v>
      </c>
      <c r="O32" s="1">
        <v>800000</v>
      </c>
      <c r="P32" s="1">
        <f t="shared" si="6"/>
        <v>800000</v>
      </c>
      <c r="Q32" s="1">
        <v>549876</v>
      </c>
      <c r="R32" s="1">
        <v>850000</v>
      </c>
      <c r="S32" s="1">
        <f t="shared" si="7"/>
        <v>850000</v>
      </c>
      <c r="T32" s="1">
        <v>900000</v>
      </c>
      <c r="U32" s="1">
        <f t="shared" si="8"/>
        <v>900000</v>
      </c>
    </row>
    <row r="33" spans="1:25" hidden="1" x14ac:dyDescent="0.2">
      <c r="A33" s="28" t="s">
        <v>28</v>
      </c>
      <c r="B33" s="29">
        <v>11</v>
      </c>
      <c r="C33" s="30" t="s">
        <v>31</v>
      </c>
      <c r="D33" s="31">
        <v>3235</v>
      </c>
      <c r="E33" s="32" t="s">
        <v>56</v>
      </c>
      <c r="G33" s="1">
        <v>550000</v>
      </c>
      <c r="H33" s="1">
        <v>550000</v>
      </c>
      <c r="I33" s="1">
        <v>550000</v>
      </c>
      <c r="J33" s="1">
        <v>550000</v>
      </c>
      <c r="K33" s="1">
        <v>1337961.01</v>
      </c>
      <c r="L33" s="33">
        <f t="shared" si="1"/>
        <v>243.26563818181816</v>
      </c>
      <c r="M33" s="1">
        <v>541750</v>
      </c>
      <c r="N33" s="1">
        <v>541750</v>
      </c>
      <c r="O33" s="1">
        <v>700000</v>
      </c>
      <c r="P33" s="1">
        <f t="shared" si="6"/>
        <v>700000</v>
      </c>
      <c r="Q33" s="1">
        <v>549876</v>
      </c>
      <c r="R33" s="1">
        <v>720000</v>
      </c>
      <c r="S33" s="1">
        <f t="shared" si="7"/>
        <v>720000</v>
      </c>
      <c r="T33" s="1">
        <v>750000</v>
      </c>
      <c r="U33" s="1">
        <f t="shared" si="8"/>
        <v>750000</v>
      </c>
    </row>
    <row r="34" spans="1:25" hidden="1" x14ac:dyDescent="0.2">
      <c r="A34" s="28" t="s">
        <v>28</v>
      </c>
      <c r="B34" s="29">
        <v>11</v>
      </c>
      <c r="C34" s="30" t="s">
        <v>31</v>
      </c>
      <c r="D34" s="31">
        <v>3236</v>
      </c>
      <c r="E34" s="32" t="s">
        <v>57</v>
      </c>
      <c r="G34" s="1">
        <v>150000</v>
      </c>
      <c r="H34" s="1">
        <v>150000</v>
      </c>
      <c r="I34" s="1">
        <v>150000</v>
      </c>
      <c r="J34" s="1">
        <v>150000</v>
      </c>
      <c r="K34" s="1">
        <v>53991.19</v>
      </c>
      <c r="L34" s="33">
        <f t="shared" si="1"/>
        <v>35.994126666666673</v>
      </c>
      <c r="M34" s="1">
        <v>147750</v>
      </c>
      <c r="N34" s="1">
        <v>147750</v>
      </c>
      <c r="O34" s="1">
        <v>300000</v>
      </c>
      <c r="P34" s="1">
        <f t="shared" si="6"/>
        <v>300000</v>
      </c>
      <c r="Q34" s="1">
        <v>149966</v>
      </c>
      <c r="R34" s="1">
        <v>200000</v>
      </c>
      <c r="S34" s="1">
        <f t="shared" si="7"/>
        <v>200000</v>
      </c>
      <c r="T34" s="1">
        <v>200000</v>
      </c>
      <c r="U34" s="1">
        <f t="shared" si="8"/>
        <v>200000</v>
      </c>
    </row>
    <row r="35" spans="1:25" hidden="1" x14ac:dyDescent="0.2">
      <c r="A35" s="28" t="s">
        <v>28</v>
      </c>
      <c r="B35" s="29">
        <v>11</v>
      </c>
      <c r="C35" s="30" t="s">
        <v>31</v>
      </c>
      <c r="D35" s="31">
        <v>3237</v>
      </c>
      <c r="E35" s="32" t="s">
        <v>58</v>
      </c>
      <c r="G35" s="1">
        <v>3900000</v>
      </c>
      <c r="H35" s="1">
        <v>3900000</v>
      </c>
      <c r="I35" s="1">
        <v>5900000</v>
      </c>
      <c r="J35" s="1">
        <v>5900000</v>
      </c>
      <c r="K35" s="1">
        <v>3452511.9099999997</v>
      </c>
      <c r="L35" s="33">
        <f t="shared" si="1"/>
        <v>58.517151016949143</v>
      </c>
      <c r="M35" s="1">
        <v>3811500</v>
      </c>
      <c r="N35" s="1">
        <v>3811500</v>
      </c>
      <c r="O35" s="1">
        <v>4200000</v>
      </c>
      <c r="P35" s="1">
        <f t="shared" si="6"/>
        <v>4200000</v>
      </c>
      <c r="Q35" s="1">
        <v>3848673</v>
      </c>
      <c r="R35" s="1">
        <v>4250000</v>
      </c>
      <c r="S35" s="1">
        <f t="shared" si="7"/>
        <v>4250000</v>
      </c>
      <c r="T35" s="1">
        <v>4300000</v>
      </c>
      <c r="U35" s="1">
        <f t="shared" si="8"/>
        <v>4300000</v>
      </c>
    </row>
    <row r="36" spans="1:25" hidden="1" x14ac:dyDescent="0.2">
      <c r="A36" s="28" t="s">
        <v>28</v>
      </c>
      <c r="B36" s="29">
        <v>11</v>
      </c>
      <c r="C36" s="30" t="s">
        <v>31</v>
      </c>
      <c r="D36" s="31">
        <v>3238</v>
      </c>
      <c r="E36" s="32" t="s">
        <v>59</v>
      </c>
      <c r="G36" s="1">
        <v>0</v>
      </c>
      <c r="H36" s="1">
        <v>0</v>
      </c>
      <c r="I36" s="1">
        <v>330000</v>
      </c>
      <c r="J36" s="1">
        <v>330000</v>
      </c>
      <c r="K36" s="1">
        <v>330000</v>
      </c>
      <c r="L36" s="33">
        <f t="shared" si="1"/>
        <v>100</v>
      </c>
      <c r="M36" s="1"/>
      <c r="N36" s="1"/>
      <c r="O36" s="1">
        <v>0</v>
      </c>
      <c r="P36" s="1">
        <f t="shared" si="6"/>
        <v>0</v>
      </c>
      <c r="Q36" s="1"/>
      <c r="R36" s="1">
        <v>0</v>
      </c>
      <c r="S36" s="1">
        <f t="shared" si="7"/>
        <v>0</v>
      </c>
      <c r="T36" s="1">
        <v>0</v>
      </c>
      <c r="U36" s="1">
        <f t="shared" si="8"/>
        <v>0</v>
      </c>
    </row>
    <row r="37" spans="1:25" hidden="1" x14ac:dyDescent="0.2">
      <c r="A37" s="28" t="s">
        <v>28</v>
      </c>
      <c r="B37" s="29">
        <v>11</v>
      </c>
      <c r="C37" s="30" t="s">
        <v>31</v>
      </c>
      <c r="D37" s="31">
        <v>3239</v>
      </c>
      <c r="E37" s="32" t="s">
        <v>60</v>
      </c>
      <c r="G37" s="1">
        <v>4100000</v>
      </c>
      <c r="H37" s="1">
        <v>4100000</v>
      </c>
      <c r="I37" s="1">
        <v>4100000</v>
      </c>
      <c r="J37" s="1">
        <v>4100000</v>
      </c>
      <c r="K37" s="1">
        <v>2987399.63</v>
      </c>
      <c r="L37" s="33">
        <f t="shared" si="1"/>
        <v>72.8634056097561</v>
      </c>
      <c r="M37" s="1">
        <v>4107000</v>
      </c>
      <c r="N37" s="1">
        <v>4107000</v>
      </c>
      <c r="O37" s="1">
        <v>4200000</v>
      </c>
      <c r="P37" s="1">
        <f t="shared" si="6"/>
        <v>4200000</v>
      </c>
      <c r="Q37" s="1">
        <v>4198605</v>
      </c>
      <c r="R37" s="1">
        <v>4250000</v>
      </c>
      <c r="S37" s="1">
        <f t="shared" si="7"/>
        <v>4250000</v>
      </c>
      <c r="T37" s="1">
        <v>4300000</v>
      </c>
      <c r="U37" s="1">
        <f t="shared" si="8"/>
        <v>4300000</v>
      </c>
    </row>
    <row r="38" spans="1:25" s="23" customFormat="1" ht="15.75" hidden="1" x14ac:dyDescent="0.2">
      <c r="A38" s="24" t="s">
        <v>28</v>
      </c>
      <c r="B38" s="25">
        <v>11</v>
      </c>
      <c r="C38" s="26" t="s">
        <v>31</v>
      </c>
      <c r="D38" s="27">
        <v>324</v>
      </c>
      <c r="E38" s="20"/>
      <c r="F38" s="20"/>
      <c r="G38" s="21">
        <f>SUM(G39)</f>
        <v>95000</v>
      </c>
      <c r="H38" s="21">
        <f t="shared" ref="H38:U38" si="14">SUM(H39)</f>
        <v>95000</v>
      </c>
      <c r="I38" s="21">
        <f t="shared" si="14"/>
        <v>95000</v>
      </c>
      <c r="J38" s="21">
        <f t="shared" si="14"/>
        <v>95000</v>
      </c>
      <c r="K38" s="21">
        <f t="shared" si="14"/>
        <v>787</v>
      </c>
      <c r="L38" s="22">
        <f t="shared" si="1"/>
        <v>0.82842105263157895</v>
      </c>
      <c r="M38" s="21">
        <f t="shared" si="14"/>
        <v>93575</v>
      </c>
      <c r="N38" s="21">
        <f t="shared" si="14"/>
        <v>93575</v>
      </c>
      <c r="O38" s="21">
        <f t="shared" si="14"/>
        <v>50000</v>
      </c>
      <c r="P38" s="21">
        <f t="shared" si="14"/>
        <v>50000</v>
      </c>
      <c r="Q38" s="21">
        <f t="shared" si="14"/>
        <v>94979</v>
      </c>
      <c r="R38" s="21">
        <f t="shared" si="14"/>
        <v>60000</v>
      </c>
      <c r="S38" s="21">
        <f t="shared" si="14"/>
        <v>60000</v>
      </c>
      <c r="T38" s="21">
        <f t="shared" si="14"/>
        <v>70000</v>
      </c>
      <c r="U38" s="21">
        <f t="shared" si="14"/>
        <v>70000</v>
      </c>
      <c r="V38" s="21"/>
      <c r="W38" s="21"/>
      <c r="X38" s="21"/>
      <c r="Y38" s="12"/>
    </row>
    <row r="39" spans="1:25" ht="30" hidden="1" x14ac:dyDescent="0.2">
      <c r="A39" s="28" t="s">
        <v>28</v>
      </c>
      <c r="B39" s="29">
        <v>11</v>
      </c>
      <c r="C39" s="30" t="s">
        <v>31</v>
      </c>
      <c r="D39" s="31">
        <v>3241</v>
      </c>
      <c r="E39" s="32" t="s">
        <v>61</v>
      </c>
      <c r="G39" s="1">
        <v>95000</v>
      </c>
      <c r="H39" s="1">
        <v>95000</v>
      </c>
      <c r="I39" s="1">
        <v>95000</v>
      </c>
      <c r="J39" s="1">
        <v>95000</v>
      </c>
      <c r="K39" s="1">
        <v>787</v>
      </c>
      <c r="L39" s="33">
        <f t="shared" si="1"/>
        <v>0.82842105263157895</v>
      </c>
      <c r="M39" s="1">
        <v>93575</v>
      </c>
      <c r="N39" s="1">
        <v>93575</v>
      </c>
      <c r="O39" s="1">
        <v>50000</v>
      </c>
      <c r="P39" s="1">
        <f t="shared" si="6"/>
        <v>50000</v>
      </c>
      <c r="Q39" s="1">
        <v>94979</v>
      </c>
      <c r="R39" s="1">
        <v>60000</v>
      </c>
      <c r="S39" s="1">
        <f t="shared" si="7"/>
        <v>60000</v>
      </c>
      <c r="T39" s="1">
        <v>70000</v>
      </c>
      <c r="U39" s="1">
        <f t="shared" si="8"/>
        <v>70000</v>
      </c>
    </row>
    <row r="40" spans="1:25" s="23" customFormat="1" ht="15.75" hidden="1" x14ac:dyDescent="0.2">
      <c r="A40" s="24" t="s">
        <v>28</v>
      </c>
      <c r="B40" s="25">
        <v>11</v>
      </c>
      <c r="C40" s="26" t="s">
        <v>31</v>
      </c>
      <c r="D40" s="27">
        <v>329</v>
      </c>
      <c r="E40" s="20"/>
      <c r="F40" s="20"/>
      <c r="G40" s="21">
        <f>SUM(G41:G46)</f>
        <v>1463000</v>
      </c>
      <c r="H40" s="21">
        <f t="shared" ref="H40:U40" si="15">SUM(H41:H46)</f>
        <v>1463000</v>
      </c>
      <c r="I40" s="21">
        <f t="shared" si="15"/>
        <v>1463000</v>
      </c>
      <c r="J40" s="21">
        <f t="shared" si="15"/>
        <v>1463000</v>
      </c>
      <c r="K40" s="21">
        <f t="shared" si="15"/>
        <v>771406.32000000007</v>
      </c>
      <c r="L40" s="22">
        <f t="shared" si="1"/>
        <v>52.727704716336298</v>
      </c>
      <c r="M40" s="21">
        <f t="shared" si="15"/>
        <v>1441055</v>
      </c>
      <c r="N40" s="21">
        <f t="shared" si="15"/>
        <v>1441055</v>
      </c>
      <c r="O40" s="21">
        <f t="shared" si="15"/>
        <v>1500000</v>
      </c>
      <c r="P40" s="21">
        <f t="shared" si="15"/>
        <v>1500000</v>
      </c>
      <c r="Q40" s="21">
        <f t="shared" si="15"/>
        <v>1462671</v>
      </c>
      <c r="R40" s="21">
        <f t="shared" si="15"/>
        <v>1575000</v>
      </c>
      <c r="S40" s="21">
        <f t="shared" si="15"/>
        <v>1575000</v>
      </c>
      <c r="T40" s="21">
        <f t="shared" si="15"/>
        <v>1670000</v>
      </c>
      <c r="U40" s="21">
        <f t="shared" si="15"/>
        <v>1670000</v>
      </c>
      <c r="V40" s="21"/>
      <c r="W40" s="21"/>
      <c r="X40" s="21"/>
      <c r="Y40" s="12"/>
    </row>
    <row r="41" spans="1:25" ht="30" hidden="1" x14ac:dyDescent="0.2">
      <c r="A41" s="28" t="s">
        <v>28</v>
      </c>
      <c r="B41" s="29">
        <v>11</v>
      </c>
      <c r="C41" s="30" t="s">
        <v>31</v>
      </c>
      <c r="D41" s="31">
        <v>3291</v>
      </c>
      <c r="E41" s="32" t="s">
        <v>62</v>
      </c>
      <c r="G41" s="1">
        <v>700000</v>
      </c>
      <c r="H41" s="1">
        <v>700000</v>
      </c>
      <c r="I41" s="1">
        <v>700000</v>
      </c>
      <c r="J41" s="1">
        <v>700000</v>
      </c>
      <c r="K41" s="1">
        <v>416878.25</v>
      </c>
      <c r="L41" s="33">
        <f t="shared" si="1"/>
        <v>59.55403571428571</v>
      </c>
      <c r="M41" s="1">
        <v>689500</v>
      </c>
      <c r="N41" s="1">
        <v>689500</v>
      </c>
      <c r="O41" s="1">
        <v>700000</v>
      </c>
      <c r="P41" s="1">
        <f t="shared" si="6"/>
        <v>700000</v>
      </c>
      <c r="Q41" s="1">
        <v>699843</v>
      </c>
      <c r="R41" s="1">
        <v>750000</v>
      </c>
      <c r="S41" s="1">
        <f t="shared" si="7"/>
        <v>750000</v>
      </c>
      <c r="T41" s="1">
        <v>800000</v>
      </c>
      <c r="U41" s="1">
        <f t="shared" si="8"/>
        <v>800000</v>
      </c>
    </row>
    <row r="42" spans="1:25" hidden="1" x14ac:dyDescent="0.2">
      <c r="A42" s="28" t="s">
        <v>28</v>
      </c>
      <c r="B42" s="29">
        <v>11</v>
      </c>
      <c r="C42" s="30" t="s">
        <v>31</v>
      </c>
      <c r="D42" s="31">
        <v>3292</v>
      </c>
      <c r="E42" s="32" t="s">
        <v>63</v>
      </c>
      <c r="G42" s="1">
        <v>100000</v>
      </c>
      <c r="H42" s="1">
        <v>100000</v>
      </c>
      <c r="I42" s="1">
        <v>100000</v>
      </c>
      <c r="J42" s="1">
        <v>100000</v>
      </c>
      <c r="K42" s="1">
        <v>0</v>
      </c>
      <c r="L42" s="33">
        <f t="shared" si="1"/>
        <v>0</v>
      </c>
      <c r="M42" s="1">
        <v>98500</v>
      </c>
      <c r="N42" s="1">
        <v>98500</v>
      </c>
      <c r="O42" s="1">
        <v>100000</v>
      </c>
      <c r="P42" s="1">
        <f t="shared" si="6"/>
        <v>100000</v>
      </c>
      <c r="Q42" s="1">
        <v>99977</v>
      </c>
      <c r="R42" s="1">
        <v>100000</v>
      </c>
      <c r="S42" s="1">
        <f t="shared" si="7"/>
        <v>100000</v>
      </c>
      <c r="T42" s="1">
        <v>100000</v>
      </c>
      <c r="U42" s="1">
        <f t="shared" si="8"/>
        <v>100000</v>
      </c>
    </row>
    <row r="43" spans="1:25" hidden="1" x14ac:dyDescent="0.2">
      <c r="A43" s="28" t="s">
        <v>28</v>
      </c>
      <c r="B43" s="29">
        <v>11</v>
      </c>
      <c r="C43" s="30" t="s">
        <v>31</v>
      </c>
      <c r="D43" s="31">
        <v>3293</v>
      </c>
      <c r="E43" s="32" t="s">
        <v>64</v>
      </c>
      <c r="G43" s="1">
        <v>220000</v>
      </c>
      <c r="H43" s="1">
        <v>220000</v>
      </c>
      <c r="I43" s="1">
        <v>220000</v>
      </c>
      <c r="J43" s="1">
        <v>220000</v>
      </c>
      <c r="K43" s="1">
        <v>141434.08000000002</v>
      </c>
      <c r="L43" s="33">
        <f t="shared" si="1"/>
        <v>64.288218181818195</v>
      </c>
      <c r="M43" s="1">
        <v>216700</v>
      </c>
      <c r="N43" s="1">
        <v>216700</v>
      </c>
      <c r="O43" s="1">
        <v>290000</v>
      </c>
      <c r="P43" s="1">
        <f t="shared" si="6"/>
        <v>290000</v>
      </c>
      <c r="Q43" s="1">
        <v>219951</v>
      </c>
      <c r="R43" s="1">
        <v>300000</v>
      </c>
      <c r="S43" s="1">
        <f t="shared" si="7"/>
        <v>300000</v>
      </c>
      <c r="T43" s="1">
        <v>330000</v>
      </c>
      <c r="U43" s="1">
        <f t="shared" si="8"/>
        <v>330000</v>
      </c>
    </row>
    <row r="44" spans="1:25" hidden="1" x14ac:dyDescent="0.2">
      <c r="A44" s="28" t="s">
        <v>28</v>
      </c>
      <c r="B44" s="29">
        <v>11</v>
      </c>
      <c r="C44" s="30" t="s">
        <v>31</v>
      </c>
      <c r="D44" s="31">
        <v>3294</v>
      </c>
      <c r="E44" s="32" t="s">
        <v>65</v>
      </c>
      <c r="G44" s="1">
        <v>300000</v>
      </c>
      <c r="H44" s="1">
        <v>300000</v>
      </c>
      <c r="I44" s="1">
        <v>300000</v>
      </c>
      <c r="J44" s="1">
        <v>300000</v>
      </c>
      <c r="K44" s="1">
        <v>167209.51999999999</v>
      </c>
      <c r="L44" s="33">
        <f t="shared" si="1"/>
        <v>55.736506666666664</v>
      </c>
      <c r="M44" s="1">
        <v>295500</v>
      </c>
      <c r="N44" s="1">
        <v>295500</v>
      </c>
      <c r="O44" s="1">
        <v>300000</v>
      </c>
      <c r="P44" s="1">
        <f t="shared" si="6"/>
        <v>300000</v>
      </c>
      <c r="Q44" s="1">
        <v>299933</v>
      </c>
      <c r="R44" s="1">
        <v>300000</v>
      </c>
      <c r="S44" s="1">
        <f t="shared" si="7"/>
        <v>300000</v>
      </c>
      <c r="T44" s="1">
        <v>300000</v>
      </c>
      <c r="U44" s="1">
        <f t="shared" si="8"/>
        <v>300000</v>
      </c>
    </row>
    <row r="45" spans="1:25" hidden="1" x14ac:dyDescent="0.2">
      <c r="A45" s="28" t="s">
        <v>28</v>
      </c>
      <c r="B45" s="29">
        <v>11</v>
      </c>
      <c r="C45" s="30" t="s">
        <v>31</v>
      </c>
      <c r="D45" s="31">
        <v>3295</v>
      </c>
      <c r="E45" s="32" t="s">
        <v>66</v>
      </c>
      <c r="G45" s="1">
        <v>23000</v>
      </c>
      <c r="H45" s="1">
        <v>23000</v>
      </c>
      <c r="I45" s="1">
        <v>23000</v>
      </c>
      <c r="J45" s="1">
        <v>23000</v>
      </c>
      <c r="K45" s="1">
        <v>3620</v>
      </c>
      <c r="L45" s="33">
        <f t="shared" si="1"/>
        <v>15.739130434782608</v>
      </c>
      <c r="M45" s="1">
        <v>22655</v>
      </c>
      <c r="N45" s="1">
        <v>22655</v>
      </c>
      <c r="O45" s="1">
        <v>10000</v>
      </c>
      <c r="P45" s="1">
        <f t="shared" si="6"/>
        <v>10000</v>
      </c>
      <c r="Q45" s="1">
        <v>22994</v>
      </c>
      <c r="R45" s="1">
        <v>15000</v>
      </c>
      <c r="S45" s="1">
        <f t="shared" si="7"/>
        <v>15000</v>
      </c>
      <c r="T45" s="1">
        <v>20000</v>
      </c>
      <c r="U45" s="1">
        <f t="shared" si="8"/>
        <v>20000</v>
      </c>
    </row>
    <row r="46" spans="1:25" hidden="1" x14ac:dyDescent="0.2">
      <c r="A46" s="28" t="s">
        <v>28</v>
      </c>
      <c r="B46" s="29">
        <v>11</v>
      </c>
      <c r="C46" s="30" t="s">
        <v>31</v>
      </c>
      <c r="D46" s="31">
        <v>3299</v>
      </c>
      <c r="E46" s="32" t="s">
        <v>67</v>
      </c>
      <c r="G46" s="1">
        <v>120000</v>
      </c>
      <c r="H46" s="1">
        <v>120000</v>
      </c>
      <c r="I46" s="1">
        <v>120000</v>
      </c>
      <c r="J46" s="1">
        <v>120000</v>
      </c>
      <c r="K46" s="1">
        <v>42264.47</v>
      </c>
      <c r="L46" s="33">
        <f t="shared" si="1"/>
        <v>35.220391666666664</v>
      </c>
      <c r="M46" s="1">
        <v>118200</v>
      </c>
      <c r="N46" s="1">
        <v>118200</v>
      </c>
      <c r="O46" s="1">
        <v>100000</v>
      </c>
      <c r="P46" s="1">
        <f t="shared" si="6"/>
        <v>100000</v>
      </c>
      <c r="Q46" s="1">
        <v>119973</v>
      </c>
      <c r="R46" s="1">
        <v>110000</v>
      </c>
      <c r="S46" s="1">
        <f t="shared" si="7"/>
        <v>110000</v>
      </c>
      <c r="T46" s="1">
        <v>120000</v>
      </c>
      <c r="U46" s="1">
        <f t="shared" si="8"/>
        <v>120000</v>
      </c>
    </row>
    <row r="47" spans="1:25" s="23" customFormat="1" ht="15.75" hidden="1" x14ac:dyDescent="0.2">
      <c r="A47" s="24" t="s">
        <v>28</v>
      </c>
      <c r="B47" s="25">
        <v>11</v>
      </c>
      <c r="C47" s="26" t="s">
        <v>31</v>
      </c>
      <c r="D47" s="27">
        <v>343</v>
      </c>
      <c r="E47" s="20"/>
      <c r="F47" s="20"/>
      <c r="G47" s="21">
        <f>SUM(G48:G50)</f>
        <v>388000</v>
      </c>
      <c r="H47" s="21">
        <f t="shared" ref="H47:U47" si="16">SUM(H48:H50)</f>
        <v>388000</v>
      </c>
      <c r="I47" s="21">
        <f t="shared" si="16"/>
        <v>388000</v>
      </c>
      <c r="J47" s="21">
        <f t="shared" si="16"/>
        <v>388000</v>
      </c>
      <c r="K47" s="21">
        <f t="shared" si="16"/>
        <v>45682.909999999996</v>
      </c>
      <c r="L47" s="22">
        <f t="shared" si="1"/>
        <v>11.773945876288659</v>
      </c>
      <c r="M47" s="21">
        <f t="shared" si="16"/>
        <v>388000</v>
      </c>
      <c r="N47" s="21">
        <f t="shared" si="16"/>
        <v>388000</v>
      </c>
      <c r="O47" s="21">
        <f t="shared" si="16"/>
        <v>250000</v>
      </c>
      <c r="P47" s="21">
        <f t="shared" si="16"/>
        <v>250000</v>
      </c>
      <c r="Q47" s="21">
        <f t="shared" si="16"/>
        <v>388000</v>
      </c>
      <c r="R47" s="21">
        <f t="shared" si="16"/>
        <v>240000</v>
      </c>
      <c r="S47" s="21">
        <f t="shared" si="16"/>
        <v>240000</v>
      </c>
      <c r="T47" s="21">
        <f t="shared" si="16"/>
        <v>230000</v>
      </c>
      <c r="U47" s="21">
        <f t="shared" si="16"/>
        <v>230000</v>
      </c>
      <c r="V47" s="21"/>
      <c r="W47" s="21"/>
      <c r="X47" s="21"/>
      <c r="Y47" s="12"/>
    </row>
    <row r="48" spans="1:25" hidden="1" x14ac:dyDescent="0.2">
      <c r="A48" s="28" t="s">
        <v>28</v>
      </c>
      <c r="B48" s="29">
        <v>11</v>
      </c>
      <c r="C48" s="30" t="s">
        <v>31</v>
      </c>
      <c r="D48" s="31">
        <v>3431</v>
      </c>
      <c r="E48" s="32" t="s">
        <v>68</v>
      </c>
      <c r="G48" s="1">
        <v>40000</v>
      </c>
      <c r="H48" s="1">
        <v>40000</v>
      </c>
      <c r="I48" s="1">
        <v>40000</v>
      </c>
      <c r="J48" s="1">
        <v>40000</v>
      </c>
      <c r="K48" s="1">
        <v>30634.36</v>
      </c>
      <c r="L48" s="33">
        <f t="shared" si="1"/>
        <v>76.585900000000009</v>
      </c>
      <c r="M48" s="1">
        <v>40000</v>
      </c>
      <c r="N48" s="1">
        <v>40000</v>
      </c>
      <c r="O48" s="1">
        <v>50000</v>
      </c>
      <c r="P48" s="1">
        <f t="shared" si="6"/>
        <v>50000</v>
      </c>
      <c r="Q48" s="1">
        <v>40000</v>
      </c>
      <c r="R48" s="1">
        <v>60000</v>
      </c>
      <c r="S48" s="1">
        <f t="shared" si="7"/>
        <v>60000</v>
      </c>
      <c r="T48" s="1">
        <v>70000</v>
      </c>
      <c r="U48" s="1">
        <f t="shared" si="8"/>
        <v>70000</v>
      </c>
    </row>
    <row r="49" spans="1:25" hidden="1" x14ac:dyDescent="0.2">
      <c r="A49" s="28" t="s">
        <v>28</v>
      </c>
      <c r="B49" s="29">
        <v>11</v>
      </c>
      <c r="C49" s="30" t="s">
        <v>31</v>
      </c>
      <c r="D49" s="31">
        <v>3433</v>
      </c>
      <c r="E49" s="32" t="s">
        <v>69</v>
      </c>
      <c r="G49" s="1">
        <v>268000</v>
      </c>
      <c r="H49" s="1">
        <v>268000</v>
      </c>
      <c r="I49" s="1">
        <v>268000</v>
      </c>
      <c r="J49" s="1">
        <v>268000</v>
      </c>
      <c r="K49" s="1">
        <v>14620.81</v>
      </c>
      <c r="L49" s="33">
        <f t="shared" si="1"/>
        <v>5.4555261194029852</v>
      </c>
      <c r="M49" s="1">
        <v>268000</v>
      </c>
      <c r="N49" s="1">
        <v>268000</v>
      </c>
      <c r="O49" s="1">
        <v>150000</v>
      </c>
      <c r="P49" s="1">
        <f t="shared" si="6"/>
        <v>150000</v>
      </c>
      <c r="Q49" s="1">
        <v>268000</v>
      </c>
      <c r="R49" s="1">
        <v>130000</v>
      </c>
      <c r="S49" s="1">
        <f t="shared" si="7"/>
        <v>130000</v>
      </c>
      <c r="T49" s="1">
        <v>110000</v>
      </c>
      <c r="U49" s="1">
        <f t="shared" si="8"/>
        <v>110000</v>
      </c>
    </row>
    <row r="50" spans="1:25" hidden="1" x14ac:dyDescent="0.2">
      <c r="A50" s="28" t="s">
        <v>28</v>
      </c>
      <c r="B50" s="29">
        <v>11</v>
      </c>
      <c r="C50" s="30" t="s">
        <v>31</v>
      </c>
      <c r="D50" s="31">
        <v>3434</v>
      </c>
      <c r="E50" s="32" t="s">
        <v>70</v>
      </c>
      <c r="G50" s="1">
        <v>80000</v>
      </c>
      <c r="H50" s="1">
        <v>80000</v>
      </c>
      <c r="I50" s="1">
        <v>80000</v>
      </c>
      <c r="J50" s="1">
        <v>80000</v>
      </c>
      <c r="K50" s="1">
        <v>427.74</v>
      </c>
      <c r="L50" s="33">
        <f t="shared" si="1"/>
        <v>0.53467500000000001</v>
      </c>
      <c r="M50" s="1">
        <v>80000</v>
      </c>
      <c r="N50" s="1">
        <v>80000</v>
      </c>
      <c r="O50" s="1">
        <v>50000</v>
      </c>
      <c r="P50" s="1">
        <f t="shared" si="6"/>
        <v>50000</v>
      </c>
      <c r="Q50" s="1">
        <v>80000</v>
      </c>
      <c r="R50" s="1">
        <v>50000</v>
      </c>
      <c r="S50" s="1">
        <f t="shared" si="7"/>
        <v>50000</v>
      </c>
      <c r="T50" s="1">
        <v>50000</v>
      </c>
      <c r="U50" s="1">
        <f t="shared" si="8"/>
        <v>50000</v>
      </c>
    </row>
    <row r="51" spans="1:25" s="23" customFormat="1" ht="15.75" hidden="1" x14ac:dyDescent="0.2">
      <c r="A51" s="24" t="s">
        <v>28</v>
      </c>
      <c r="B51" s="25">
        <v>11</v>
      </c>
      <c r="C51" s="26" t="s">
        <v>31</v>
      </c>
      <c r="D51" s="27">
        <v>363</v>
      </c>
      <c r="E51" s="20"/>
      <c r="F51" s="20"/>
      <c r="G51" s="21">
        <f>SUM(G52)</f>
        <v>5000</v>
      </c>
      <c r="H51" s="21">
        <f t="shared" ref="H51:U51" si="17">SUM(H52)</f>
        <v>5000</v>
      </c>
      <c r="I51" s="21">
        <f t="shared" si="17"/>
        <v>5000</v>
      </c>
      <c r="J51" s="21">
        <f t="shared" si="17"/>
        <v>5000</v>
      </c>
      <c r="K51" s="21">
        <f t="shared" si="17"/>
        <v>0</v>
      </c>
      <c r="L51" s="22">
        <f t="shared" si="1"/>
        <v>0</v>
      </c>
      <c r="M51" s="21">
        <f t="shared" si="17"/>
        <v>5050</v>
      </c>
      <c r="N51" s="21">
        <f t="shared" si="17"/>
        <v>5050</v>
      </c>
      <c r="O51" s="21">
        <f t="shared" si="17"/>
        <v>5000</v>
      </c>
      <c r="P51" s="21">
        <f t="shared" si="17"/>
        <v>5000</v>
      </c>
      <c r="Q51" s="21">
        <f t="shared" si="17"/>
        <v>5303</v>
      </c>
      <c r="R51" s="21">
        <f t="shared" si="17"/>
        <v>7500</v>
      </c>
      <c r="S51" s="21">
        <f t="shared" si="17"/>
        <v>7500</v>
      </c>
      <c r="T51" s="21">
        <f t="shared" si="17"/>
        <v>10000</v>
      </c>
      <c r="U51" s="21">
        <f t="shared" si="17"/>
        <v>10000</v>
      </c>
      <c r="V51" s="21"/>
      <c r="W51" s="21"/>
      <c r="X51" s="21"/>
      <c r="Y51" s="12"/>
    </row>
    <row r="52" spans="1:25" hidden="1" x14ac:dyDescent="0.2">
      <c r="A52" s="28" t="s">
        <v>28</v>
      </c>
      <c r="B52" s="29">
        <v>11</v>
      </c>
      <c r="C52" s="30" t="s">
        <v>31</v>
      </c>
      <c r="D52" s="31">
        <v>3631</v>
      </c>
      <c r="E52" s="32" t="s">
        <v>71</v>
      </c>
      <c r="G52" s="1">
        <v>5000</v>
      </c>
      <c r="H52" s="1">
        <v>5000</v>
      </c>
      <c r="I52" s="1">
        <v>5000</v>
      </c>
      <c r="J52" s="1">
        <v>5000</v>
      </c>
      <c r="K52" s="1">
        <v>0</v>
      </c>
      <c r="L52" s="33">
        <f t="shared" si="1"/>
        <v>0</v>
      </c>
      <c r="M52" s="1">
        <v>5050</v>
      </c>
      <c r="N52" s="1">
        <v>5050</v>
      </c>
      <c r="O52" s="1">
        <v>5000</v>
      </c>
      <c r="P52" s="1">
        <f t="shared" si="6"/>
        <v>5000</v>
      </c>
      <c r="Q52" s="1">
        <v>5303</v>
      </c>
      <c r="R52" s="1">
        <v>7500</v>
      </c>
      <c r="S52" s="1">
        <f t="shared" si="7"/>
        <v>7500</v>
      </c>
      <c r="T52" s="1">
        <v>10000</v>
      </c>
      <c r="U52" s="1">
        <f t="shared" si="8"/>
        <v>10000</v>
      </c>
    </row>
    <row r="53" spans="1:25" s="23" customFormat="1" ht="15.75" hidden="1" x14ac:dyDescent="0.2">
      <c r="A53" s="24" t="s">
        <v>28</v>
      </c>
      <c r="B53" s="25">
        <v>11</v>
      </c>
      <c r="C53" s="26" t="s">
        <v>31</v>
      </c>
      <c r="D53" s="27">
        <v>372</v>
      </c>
      <c r="E53" s="20"/>
      <c r="F53" s="20"/>
      <c r="G53" s="21">
        <f>SUM(G54)</f>
        <v>130000</v>
      </c>
      <c r="H53" s="21">
        <f t="shared" ref="H53:U53" si="18">SUM(H54)</f>
        <v>130000</v>
      </c>
      <c r="I53" s="21">
        <f t="shared" si="18"/>
        <v>130000</v>
      </c>
      <c r="J53" s="21">
        <f t="shared" si="18"/>
        <v>130000</v>
      </c>
      <c r="K53" s="21">
        <f t="shared" si="18"/>
        <v>25772.5</v>
      </c>
      <c r="L53" s="22">
        <f t="shared" si="1"/>
        <v>19.824999999999999</v>
      </c>
      <c r="M53" s="21">
        <f t="shared" si="18"/>
        <v>166000</v>
      </c>
      <c r="N53" s="21">
        <f t="shared" si="18"/>
        <v>166000</v>
      </c>
      <c r="O53" s="21">
        <f t="shared" si="18"/>
        <v>140000</v>
      </c>
      <c r="P53" s="21">
        <f t="shared" si="18"/>
        <v>140000</v>
      </c>
      <c r="Q53" s="21">
        <f t="shared" si="18"/>
        <v>166000</v>
      </c>
      <c r="R53" s="21">
        <f t="shared" si="18"/>
        <v>150000</v>
      </c>
      <c r="S53" s="21">
        <f t="shared" si="18"/>
        <v>150000</v>
      </c>
      <c r="T53" s="21">
        <f t="shared" si="18"/>
        <v>160000</v>
      </c>
      <c r="U53" s="21">
        <f t="shared" si="18"/>
        <v>160000</v>
      </c>
      <c r="V53" s="21"/>
      <c r="W53" s="21"/>
      <c r="X53" s="21"/>
      <c r="Y53" s="12"/>
    </row>
    <row r="54" spans="1:25" hidden="1" x14ac:dyDescent="0.2">
      <c r="A54" s="28" t="s">
        <v>28</v>
      </c>
      <c r="B54" s="29">
        <v>11</v>
      </c>
      <c r="C54" s="30" t="s">
        <v>31</v>
      </c>
      <c r="D54" s="31">
        <v>3721</v>
      </c>
      <c r="E54" s="32" t="s">
        <v>72</v>
      </c>
      <c r="G54" s="1">
        <v>130000</v>
      </c>
      <c r="H54" s="1">
        <v>130000</v>
      </c>
      <c r="I54" s="1">
        <v>130000</v>
      </c>
      <c r="J54" s="1">
        <v>130000</v>
      </c>
      <c r="K54" s="1">
        <v>25772.5</v>
      </c>
      <c r="L54" s="33">
        <f t="shared" si="1"/>
        <v>19.824999999999999</v>
      </c>
      <c r="M54" s="1">
        <v>166000</v>
      </c>
      <c r="N54" s="1">
        <v>166000</v>
      </c>
      <c r="O54" s="1">
        <v>140000</v>
      </c>
      <c r="P54" s="1">
        <f t="shared" si="6"/>
        <v>140000</v>
      </c>
      <c r="Q54" s="1">
        <v>166000</v>
      </c>
      <c r="R54" s="1">
        <v>150000</v>
      </c>
      <c r="S54" s="1">
        <f t="shared" si="7"/>
        <v>150000</v>
      </c>
      <c r="T54" s="1">
        <v>160000</v>
      </c>
      <c r="U54" s="1">
        <f t="shared" si="8"/>
        <v>160000</v>
      </c>
    </row>
    <row r="55" spans="1:25" s="23" customFormat="1" ht="15.75" hidden="1" x14ac:dyDescent="0.2">
      <c r="A55" s="24" t="s">
        <v>28</v>
      </c>
      <c r="B55" s="25">
        <v>11</v>
      </c>
      <c r="C55" s="26" t="s">
        <v>31</v>
      </c>
      <c r="D55" s="27">
        <v>381</v>
      </c>
      <c r="E55" s="20"/>
      <c r="F55" s="20"/>
      <c r="G55" s="21">
        <f>SUM(G56)</f>
        <v>5000</v>
      </c>
      <c r="H55" s="21">
        <f t="shared" ref="H55:U55" si="19">SUM(H56)</f>
        <v>5000</v>
      </c>
      <c r="I55" s="21">
        <f t="shared" si="19"/>
        <v>5000</v>
      </c>
      <c r="J55" s="21">
        <f t="shared" si="19"/>
        <v>5000</v>
      </c>
      <c r="K55" s="21">
        <f t="shared" si="19"/>
        <v>0</v>
      </c>
      <c r="L55" s="22">
        <f t="shared" si="1"/>
        <v>0</v>
      </c>
      <c r="M55" s="21">
        <f t="shared" si="19"/>
        <v>5050</v>
      </c>
      <c r="N55" s="21">
        <f t="shared" si="19"/>
        <v>5050</v>
      </c>
      <c r="O55" s="21">
        <f t="shared" si="19"/>
        <v>5000</v>
      </c>
      <c r="P55" s="21">
        <f t="shared" si="19"/>
        <v>5000</v>
      </c>
      <c r="Q55" s="21">
        <f t="shared" si="19"/>
        <v>5303</v>
      </c>
      <c r="R55" s="21">
        <f t="shared" si="19"/>
        <v>5500</v>
      </c>
      <c r="S55" s="21">
        <f t="shared" si="19"/>
        <v>5500</v>
      </c>
      <c r="T55" s="21">
        <f t="shared" si="19"/>
        <v>10000</v>
      </c>
      <c r="U55" s="21">
        <f t="shared" si="19"/>
        <v>10000</v>
      </c>
      <c r="V55" s="21"/>
      <c r="W55" s="21"/>
      <c r="X55" s="21"/>
      <c r="Y55" s="12"/>
    </row>
    <row r="56" spans="1:25" hidden="1" x14ac:dyDescent="0.2">
      <c r="A56" s="28" t="s">
        <v>28</v>
      </c>
      <c r="B56" s="29">
        <v>11</v>
      </c>
      <c r="C56" s="30" t="s">
        <v>31</v>
      </c>
      <c r="D56" s="31">
        <v>3811</v>
      </c>
      <c r="E56" s="32" t="s">
        <v>73</v>
      </c>
      <c r="G56" s="1">
        <v>5000</v>
      </c>
      <c r="H56" s="1">
        <v>5000</v>
      </c>
      <c r="I56" s="1">
        <v>5000</v>
      </c>
      <c r="J56" s="1">
        <v>5000</v>
      </c>
      <c r="K56" s="1">
        <v>0</v>
      </c>
      <c r="L56" s="33">
        <f t="shared" si="1"/>
        <v>0</v>
      </c>
      <c r="M56" s="1">
        <v>5050</v>
      </c>
      <c r="N56" s="1">
        <v>5050</v>
      </c>
      <c r="O56" s="1">
        <v>5000</v>
      </c>
      <c r="P56" s="1">
        <f t="shared" si="6"/>
        <v>5000</v>
      </c>
      <c r="Q56" s="1">
        <v>5303</v>
      </c>
      <c r="R56" s="1">
        <v>5500</v>
      </c>
      <c r="S56" s="1">
        <f t="shared" si="7"/>
        <v>5500</v>
      </c>
      <c r="T56" s="1">
        <v>10000</v>
      </c>
      <c r="U56" s="1">
        <f t="shared" si="8"/>
        <v>10000</v>
      </c>
    </row>
    <row r="57" spans="1:25" s="23" customFormat="1" ht="15.75" hidden="1" x14ac:dyDescent="0.2">
      <c r="A57" s="24" t="s">
        <v>28</v>
      </c>
      <c r="B57" s="25">
        <v>11</v>
      </c>
      <c r="C57" s="26" t="s">
        <v>31</v>
      </c>
      <c r="D57" s="27">
        <v>422</v>
      </c>
      <c r="E57" s="20"/>
      <c r="F57" s="20"/>
      <c r="G57" s="21">
        <f>SUM(G58:G61)</f>
        <v>825000</v>
      </c>
      <c r="H57" s="21">
        <f t="shared" ref="H57:U57" si="20">SUM(H58:H61)</f>
        <v>825000</v>
      </c>
      <c r="I57" s="21">
        <f t="shared" si="20"/>
        <v>825000</v>
      </c>
      <c r="J57" s="21">
        <f t="shared" si="20"/>
        <v>825000</v>
      </c>
      <c r="K57" s="21">
        <f t="shared" si="20"/>
        <v>100251.13</v>
      </c>
      <c r="L57" s="22">
        <f t="shared" si="1"/>
        <v>12.151652121212122</v>
      </c>
      <c r="M57" s="21">
        <f t="shared" si="20"/>
        <v>935175</v>
      </c>
      <c r="N57" s="21">
        <f t="shared" si="20"/>
        <v>935175</v>
      </c>
      <c r="O57" s="21">
        <f t="shared" si="20"/>
        <v>2000000</v>
      </c>
      <c r="P57" s="21">
        <f t="shared" si="20"/>
        <v>2000000</v>
      </c>
      <c r="Q57" s="21">
        <f t="shared" si="20"/>
        <v>981934</v>
      </c>
      <c r="R57" s="21">
        <f t="shared" si="20"/>
        <v>970000</v>
      </c>
      <c r="S57" s="21">
        <f t="shared" si="20"/>
        <v>970000</v>
      </c>
      <c r="T57" s="21">
        <f t="shared" si="20"/>
        <v>800000</v>
      </c>
      <c r="U57" s="21">
        <f t="shared" si="20"/>
        <v>800000</v>
      </c>
      <c r="V57" s="21"/>
      <c r="W57" s="21"/>
      <c r="X57" s="21"/>
      <c r="Y57" s="12"/>
    </row>
    <row r="58" spans="1:25" hidden="1" x14ac:dyDescent="0.2">
      <c r="A58" s="28" t="s">
        <v>28</v>
      </c>
      <c r="B58" s="29">
        <v>11</v>
      </c>
      <c r="C58" s="30" t="s">
        <v>31</v>
      </c>
      <c r="D58" s="31">
        <v>4221</v>
      </c>
      <c r="E58" s="32" t="s">
        <v>74</v>
      </c>
      <c r="G58" s="1">
        <v>345000</v>
      </c>
      <c r="H58" s="1">
        <v>345000</v>
      </c>
      <c r="I58" s="1">
        <v>345000</v>
      </c>
      <c r="J58" s="1">
        <v>345000</v>
      </c>
      <c r="K58" s="1">
        <v>31543.75</v>
      </c>
      <c r="L58" s="33">
        <f t="shared" si="1"/>
        <v>9.1431159420289863</v>
      </c>
      <c r="M58" s="1">
        <v>348795</v>
      </c>
      <c r="N58" s="1">
        <v>348795</v>
      </c>
      <c r="O58" s="1">
        <v>300000</v>
      </c>
      <c r="P58" s="1">
        <f t="shared" si="6"/>
        <v>300000</v>
      </c>
      <c r="Q58" s="1">
        <v>366235</v>
      </c>
      <c r="R58" s="1">
        <v>350000</v>
      </c>
      <c r="S58" s="1">
        <f t="shared" si="7"/>
        <v>350000</v>
      </c>
      <c r="T58" s="1">
        <v>400000</v>
      </c>
      <c r="U58" s="1">
        <f t="shared" si="8"/>
        <v>400000</v>
      </c>
    </row>
    <row r="59" spans="1:25" hidden="1" x14ac:dyDescent="0.2">
      <c r="A59" s="28" t="s">
        <v>28</v>
      </c>
      <c r="B59" s="29">
        <v>11</v>
      </c>
      <c r="C59" s="30" t="s">
        <v>31</v>
      </c>
      <c r="D59" s="31">
        <v>4222</v>
      </c>
      <c r="E59" s="32" t="s">
        <v>75</v>
      </c>
      <c r="G59" s="1">
        <v>150000</v>
      </c>
      <c r="H59" s="1">
        <v>150000</v>
      </c>
      <c r="I59" s="1">
        <v>150000</v>
      </c>
      <c r="J59" s="1">
        <v>150000</v>
      </c>
      <c r="K59" s="1">
        <v>9005.2199999999993</v>
      </c>
      <c r="L59" s="33">
        <f t="shared" si="1"/>
        <v>6.0034799999999988</v>
      </c>
      <c r="M59" s="1">
        <v>151650</v>
      </c>
      <c r="N59" s="1">
        <v>151650</v>
      </c>
      <c r="O59" s="1">
        <v>1200000</v>
      </c>
      <c r="P59" s="1">
        <f t="shared" si="6"/>
        <v>1200000</v>
      </c>
      <c r="Q59" s="1">
        <v>159233</v>
      </c>
      <c r="R59" s="1">
        <v>300000</v>
      </c>
      <c r="S59" s="1">
        <f t="shared" si="7"/>
        <v>300000</v>
      </c>
      <c r="T59" s="1">
        <v>150000</v>
      </c>
      <c r="U59" s="1">
        <f t="shared" si="8"/>
        <v>150000</v>
      </c>
    </row>
    <row r="60" spans="1:25" hidden="1" x14ac:dyDescent="0.2">
      <c r="A60" s="28" t="s">
        <v>28</v>
      </c>
      <c r="B60" s="29">
        <v>11</v>
      </c>
      <c r="C60" s="30" t="s">
        <v>31</v>
      </c>
      <c r="D60" s="31">
        <v>4223</v>
      </c>
      <c r="E60" s="32" t="s">
        <v>76</v>
      </c>
      <c r="G60" s="1">
        <v>170000</v>
      </c>
      <c r="H60" s="1">
        <v>170000</v>
      </c>
      <c r="I60" s="1">
        <v>170000</v>
      </c>
      <c r="J60" s="1">
        <v>170000</v>
      </c>
      <c r="K60" s="1">
        <v>46907.76</v>
      </c>
      <c r="L60" s="33">
        <f t="shared" si="1"/>
        <v>27.5928</v>
      </c>
      <c r="M60" s="1">
        <v>171870</v>
      </c>
      <c r="N60" s="1">
        <v>171870</v>
      </c>
      <c r="O60" s="1">
        <v>100000</v>
      </c>
      <c r="P60" s="1">
        <f t="shared" si="6"/>
        <v>100000</v>
      </c>
      <c r="Q60" s="1">
        <v>180463</v>
      </c>
      <c r="R60" s="1">
        <v>120000</v>
      </c>
      <c r="S60" s="1">
        <f t="shared" si="7"/>
        <v>120000</v>
      </c>
      <c r="T60" s="1">
        <v>150000</v>
      </c>
      <c r="U60" s="1">
        <f t="shared" si="8"/>
        <v>150000</v>
      </c>
    </row>
    <row r="61" spans="1:25" hidden="1" x14ac:dyDescent="0.2">
      <c r="A61" s="28" t="s">
        <v>28</v>
      </c>
      <c r="B61" s="29">
        <v>11</v>
      </c>
      <c r="C61" s="30" t="s">
        <v>31</v>
      </c>
      <c r="D61" s="31">
        <v>4227</v>
      </c>
      <c r="E61" s="32" t="s">
        <v>77</v>
      </c>
      <c r="G61" s="1">
        <v>160000</v>
      </c>
      <c r="H61" s="1">
        <v>160000</v>
      </c>
      <c r="I61" s="1">
        <v>160000</v>
      </c>
      <c r="J61" s="1">
        <v>160000</v>
      </c>
      <c r="K61" s="1">
        <v>12794.4</v>
      </c>
      <c r="L61" s="33">
        <f t="shared" si="1"/>
        <v>7.9964999999999993</v>
      </c>
      <c r="M61" s="1">
        <v>262860</v>
      </c>
      <c r="N61" s="1">
        <v>262860</v>
      </c>
      <c r="O61" s="1">
        <v>400000</v>
      </c>
      <c r="P61" s="1">
        <f t="shared" si="6"/>
        <v>400000</v>
      </c>
      <c r="Q61" s="1">
        <v>276003</v>
      </c>
      <c r="R61" s="1">
        <v>200000</v>
      </c>
      <c r="S61" s="1">
        <f t="shared" si="7"/>
        <v>200000</v>
      </c>
      <c r="T61" s="1">
        <v>100000</v>
      </c>
      <c r="U61" s="1">
        <f t="shared" si="8"/>
        <v>100000</v>
      </c>
    </row>
    <row r="62" spans="1:25" s="23" customFormat="1" ht="15.75" hidden="1" x14ac:dyDescent="0.2">
      <c r="A62" s="24" t="s">
        <v>28</v>
      </c>
      <c r="B62" s="25">
        <v>61</v>
      </c>
      <c r="C62" s="26" t="s">
        <v>31</v>
      </c>
      <c r="D62" s="27">
        <v>326</v>
      </c>
      <c r="E62" s="20"/>
      <c r="F62" s="20"/>
      <c r="G62" s="21"/>
      <c r="H62" s="21"/>
      <c r="I62" s="21">
        <f>I63</f>
        <v>0</v>
      </c>
      <c r="J62" s="21">
        <f>J63</f>
        <v>0</v>
      </c>
      <c r="K62" s="21">
        <f>K63</f>
        <v>3942274.38</v>
      </c>
      <c r="L62" s="22" t="str">
        <f t="shared" si="1"/>
        <v>-</v>
      </c>
      <c r="M62" s="21"/>
      <c r="N62" s="21"/>
      <c r="O62" s="21">
        <f>O63</f>
        <v>0</v>
      </c>
      <c r="P62" s="21">
        <f t="shared" ref="P62:U62" si="21">P63</f>
        <v>0</v>
      </c>
      <c r="Q62" s="21">
        <f t="shared" si="21"/>
        <v>0</v>
      </c>
      <c r="R62" s="21">
        <f t="shared" si="21"/>
        <v>0</v>
      </c>
      <c r="S62" s="21">
        <f t="shared" si="21"/>
        <v>0</v>
      </c>
      <c r="T62" s="21">
        <f t="shared" si="21"/>
        <v>0</v>
      </c>
      <c r="U62" s="21">
        <f t="shared" si="21"/>
        <v>0</v>
      </c>
      <c r="V62" s="21"/>
      <c r="W62" s="21"/>
      <c r="X62" s="21"/>
      <c r="Y62" s="12"/>
    </row>
    <row r="63" spans="1:25" hidden="1" x14ac:dyDescent="0.2">
      <c r="A63" s="28" t="s">
        <v>28</v>
      </c>
      <c r="B63" s="29">
        <v>61</v>
      </c>
      <c r="C63" s="30" t="s">
        <v>31</v>
      </c>
      <c r="D63" s="31">
        <v>3237</v>
      </c>
      <c r="E63" s="32" t="s">
        <v>58</v>
      </c>
      <c r="I63" s="1">
        <v>0</v>
      </c>
      <c r="J63" s="35"/>
      <c r="K63" s="1">
        <v>3942274.38</v>
      </c>
      <c r="L63" s="33" t="str">
        <f t="shared" si="1"/>
        <v>-</v>
      </c>
      <c r="M63" s="1"/>
      <c r="N63" s="1"/>
      <c r="O63" s="1"/>
      <c r="P63" s="35"/>
      <c r="Q63" s="1"/>
      <c r="R63" s="1"/>
      <c r="S63" s="35"/>
      <c r="T63" s="1"/>
      <c r="U63" s="35"/>
    </row>
    <row r="64" spans="1:25" s="23" customFormat="1" ht="78.75" x14ac:dyDescent="0.2">
      <c r="A64" s="439" t="s">
        <v>78</v>
      </c>
      <c r="B64" s="439"/>
      <c r="C64" s="439"/>
      <c r="D64" s="439"/>
      <c r="E64" s="20" t="s">
        <v>79</v>
      </c>
      <c r="F64" s="20" t="s">
        <v>30</v>
      </c>
      <c r="G64" s="21">
        <f>G65+G67+G71</f>
        <v>1740000</v>
      </c>
      <c r="H64" s="21">
        <f t="shared" ref="H64:U64" si="22">H65+H67+H71</f>
        <v>1740000</v>
      </c>
      <c r="I64" s="21">
        <f t="shared" si="22"/>
        <v>2740000</v>
      </c>
      <c r="J64" s="21">
        <f t="shared" si="22"/>
        <v>2740000</v>
      </c>
      <c r="K64" s="21">
        <f t="shared" si="22"/>
        <v>1388852.3499999999</v>
      </c>
      <c r="L64" s="22">
        <f t="shared" si="1"/>
        <v>50.688041970802914</v>
      </c>
      <c r="M64" s="21">
        <f t="shared" si="22"/>
        <v>1713900</v>
      </c>
      <c r="N64" s="21">
        <f t="shared" si="22"/>
        <v>1713900</v>
      </c>
      <c r="O64" s="21">
        <f t="shared" si="22"/>
        <v>2300000</v>
      </c>
      <c r="P64" s="21">
        <f t="shared" si="22"/>
        <v>2300000</v>
      </c>
      <c r="Q64" s="21">
        <f t="shared" si="22"/>
        <v>1739610</v>
      </c>
      <c r="R64" s="21">
        <f t="shared" si="22"/>
        <v>2400000</v>
      </c>
      <c r="S64" s="21">
        <f t="shared" si="22"/>
        <v>2400000</v>
      </c>
      <c r="T64" s="21">
        <f t="shared" si="22"/>
        <v>2670000</v>
      </c>
      <c r="U64" s="21">
        <f t="shared" si="22"/>
        <v>2670000</v>
      </c>
      <c r="V64" s="21"/>
      <c r="W64" s="21"/>
      <c r="X64" s="21"/>
      <c r="Y64" s="12"/>
    </row>
    <row r="65" spans="1:25" s="23" customFormat="1" ht="15.75" hidden="1" x14ac:dyDescent="0.2">
      <c r="A65" s="24" t="s">
        <v>78</v>
      </c>
      <c r="B65" s="25">
        <v>11</v>
      </c>
      <c r="C65" s="26" t="s">
        <v>31</v>
      </c>
      <c r="D65" s="27">
        <v>322</v>
      </c>
      <c r="E65" s="20"/>
      <c r="F65" s="20"/>
      <c r="G65" s="21">
        <f>SUM(G66)</f>
        <v>180000</v>
      </c>
      <c r="H65" s="21">
        <f t="shared" ref="H65:U65" si="23">SUM(H66)</f>
        <v>180000</v>
      </c>
      <c r="I65" s="21">
        <f t="shared" si="23"/>
        <v>180000</v>
      </c>
      <c r="J65" s="21">
        <f t="shared" si="23"/>
        <v>180000</v>
      </c>
      <c r="K65" s="21">
        <f t="shared" si="23"/>
        <v>79131.960000000006</v>
      </c>
      <c r="L65" s="22">
        <f t="shared" si="1"/>
        <v>43.962200000000003</v>
      </c>
      <c r="M65" s="21">
        <f t="shared" si="23"/>
        <v>177300</v>
      </c>
      <c r="N65" s="21">
        <f t="shared" si="23"/>
        <v>177300</v>
      </c>
      <c r="O65" s="21">
        <f t="shared" si="23"/>
        <v>150000</v>
      </c>
      <c r="P65" s="21">
        <f t="shared" si="23"/>
        <v>150000</v>
      </c>
      <c r="Q65" s="21">
        <f t="shared" si="23"/>
        <v>179960</v>
      </c>
      <c r="R65" s="21">
        <f t="shared" si="23"/>
        <v>150000</v>
      </c>
      <c r="S65" s="21">
        <f t="shared" si="23"/>
        <v>150000</v>
      </c>
      <c r="T65" s="21">
        <f t="shared" si="23"/>
        <v>150000</v>
      </c>
      <c r="U65" s="21">
        <f t="shared" si="23"/>
        <v>150000</v>
      </c>
      <c r="V65" s="21"/>
      <c r="W65" s="21"/>
      <c r="X65" s="21"/>
      <c r="Y65" s="12"/>
    </row>
    <row r="66" spans="1:25" s="37" customFormat="1" hidden="1" x14ac:dyDescent="0.2">
      <c r="A66" s="28" t="s">
        <v>78</v>
      </c>
      <c r="B66" s="29">
        <v>11</v>
      </c>
      <c r="C66" s="30" t="s">
        <v>31</v>
      </c>
      <c r="D66" s="31">
        <v>3225</v>
      </c>
      <c r="E66" s="32" t="s">
        <v>50</v>
      </c>
      <c r="F66" s="36"/>
      <c r="G66" s="1">
        <v>180000</v>
      </c>
      <c r="H66" s="1">
        <v>180000</v>
      </c>
      <c r="I66" s="1">
        <v>180000</v>
      </c>
      <c r="J66" s="1">
        <v>180000</v>
      </c>
      <c r="K66" s="1">
        <v>79131.960000000006</v>
      </c>
      <c r="L66" s="33">
        <f t="shared" si="1"/>
        <v>43.962200000000003</v>
      </c>
      <c r="M66" s="1">
        <v>177300</v>
      </c>
      <c r="N66" s="1">
        <v>177300</v>
      </c>
      <c r="O66" s="1">
        <v>150000</v>
      </c>
      <c r="P66" s="1">
        <f>O66</f>
        <v>150000</v>
      </c>
      <c r="Q66" s="1">
        <v>179960</v>
      </c>
      <c r="R66" s="1">
        <v>150000</v>
      </c>
      <c r="S66" s="1">
        <f>R66</f>
        <v>150000</v>
      </c>
      <c r="T66" s="1">
        <v>150000</v>
      </c>
      <c r="U66" s="1">
        <f>T66</f>
        <v>150000</v>
      </c>
      <c r="V66" s="2"/>
      <c r="W66" s="2"/>
      <c r="X66" s="2"/>
      <c r="Y66" s="86"/>
    </row>
    <row r="67" spans="1:25" s="39" customFormat="1" ht="15.75" hidden="1" x14ac:dyDescent="0.2">
      <c r="A67" s="24" t="s">
        <v>78</v>
      </c>
      <c r="B67" s="25">
        <v>11</v>
      </c>
      <c r="C67" s="26" t="s">
        <v>31</v>
      </c>
      <c r="D67" s="27">
        <v>323</v>
      </c>
      <c r="E67" s="20"/>
      <c r="F67" s="38"/>
      <c r="G67" s="21">
        <f>SUM(G68:G70)</f>
        <v>1360000</v>
      </c>
      <c r="H67" s="21">
        <f t="shared" ref="H67:U67" si="24">SUM(H68:H70)</f>
        <v>1360000</v>
      </c>
      <c r="I67" s="21">
        <f t="shared" si="24"/>
        <v>2360000</v>
      </c>
      <c r="J67" s="21">
        <f t="shared" si="24"/>
        <v>2360000</v>
      </c>
      <c r="K67" s="21">
        <f t="shared" si="24"/>
        <v>1112993.1499999999</v>
      </c>
      <c r="L67" s="22">
        <f t="shared" si="1"/>
        <v>47.160726694915247</v>
      </c>
      <c r="M67" s="21">
        <f t="shared" si="24"/>
        <v>1339600</v>
      </c>
      <c r="N67" s="21">
        <f t="shared" si="24"/>
        <v>1339600</v>
      </c>
      <c r="O67" s="21">
        <f t="shared" si="24"/>
        <v>1800000</v>
      </c>
      <c r="P67" s="21">
        <f t="shared" si="24"/>
        <v>1800000</v>
      </c>
      <c r="Q67" s="21">
        <f t="shared" si="24"/>
        <v>1359695</v>
      </c>
      <c r="R67" s="21">
        <f t="shared" si="24"/>
        <v>1900000</v>
      </c>
      <c r="S67" s="21">
        <f t="shared" si="24"/>
        <v>1900000</v>
      </c>
      <c r="T67" s="21">
        <f t="shared" si="24"/>
        <v>2200000</v>
      </c>
      <c r="U67" s="21">
        <f t="shared" si="24"/>
        <v>2200000</v>
      </c>
      <c r="V67" s="82"/>
      <c r="W67" s="82"/>
      <c r="X67" s="82"/>
      <c r="Y67" s="87"/>
    </row>
    <row r="68" spans="1:25" s="23" customFormat="1" ht="15.75" hidden="1" x14ac:dyDescent="0.2">
      <c r="A68" s="28" t="s">
        <v>78</v>
      </c>
      <c r="B68" s="29">
        <v>11</v>
      </c>
      <c r="C68" s="30" t="s">
        <v>31</v>
      </c>
      <c r="D68" s="31">
        <v>3232</v>
      </c>
      <c r="E68" s="32" t="s">
        <v>53</v>
      </c>
      <c r="F68" s="32"/>
      <c r="G68" s="1">
        <v>680000</v>
      </c>
      <c r="H68" s="1">
        <v>680000</v>
      </c>
      <c r="I68" s="1">
        <v>680000</v>
      </c>
      <c r="J68" s="1">
        <v>680000</v>
      </c>
      <c r="K68" s="1">
        <v>416406.75</v>
      </c>
      <c r="L68" s="33">
        <f t="shared" si="1"/>
        <v>61.236286764705881</v>
      </c>
      <c r="M68" s="1">
        <v>669800</v>
      </c>
      <c r="N68" s="1">
        <v>669800</v>
      </c>
      <c r="O68" s="1">
        <v>600000</v>
      </c>
      <c r="P68" s="1">
        <f>O68</f>
        <v>600000</v>
      </c>
      <c r="Q68" s="1">
        <v>679847</v>
      </c>
      <c r="R68" s="1">
        <v>500000</v>
      </c>
      <c r="S68" s="1">
        <f>R68</f>
        <v>500000</v>
      </c>
      <c r="T68" s="1">
        <v>500000</v>
      </c>
      <c r="U68" s="1">
        <f>T68</f>
        <v>500000</v>
      </c>
      <c r="V68" s="21"/>
      <c r="W68" s="21"/>
      <c r="X68" s="21"/>
      <c r="Y68" s="12"/>
    </row>
    <row r="69" spans="1:25" s="23" customFormat="1" ht="15.75" hidden="1" x14ac:dyDescent="0.2">
      <c r="A69" s="28" t="s">
        <v>78</v>
      </c>
      <c r="B69" s="29">
        <v>11</v>
      </c>
      <c r="C69" s="30" t="s">
        <v>31</v>
      </c>
      <c r="D69" s="31">
        <v>3235</v>
      </c>
      <c r="E69" s="32" t="s">
        <v>56</v>
      </c>
      <c r="F69" s="32"/>
      <c r="G69" s="1">
        <v>500000</v>
      </c>
      <c r="H69" s="1">
        <v>500000</v>
      </c>
      <c r="I69" s="1">
        <v>1500000</v>
      </c>
      <c r="J69" s="1">
        <v>1500000</v>
      </c>
      <c r="K69" s="1">
        <v>599764.25</v>
      </c>
      <c r="L69" s="33">
        <f t="shared" si="1"/>
        <v>39.98428333333333</v>
      </c>
      <c r="M69" s="1">
        <v>492500</v>
      </c>
      <c r="N69" s="1">
        <v>492500</v>
      </c>
      <c r="O69" s="1">
        <v>1000000</v>
      </c>
      <c r="P69" s="1">
        <f>O69</f>
        <v>1000000</v>
      </c>
      <c r="Q69" s="1">
        <v>499888</v>
      </c>
      <c r="R69" s="1">
        <v>1200000</v>
      </c>
      <c r="S69" s="1">
        <f>R69</f>
        <v>1200000</v>
      </c>
      <c r="T69" s="1">
        <v>1500000</v>
      </c>
      <c r="U69" s="1">
        <f>T69</f>
        <v>1500000</v>
      </c>
      <c r="V69" s="21"/>
      <c r="W69" s="21"/>
      <c r="X69" s="21"/>
      <c r="Y69" s="12"/>
    </row>
    <row r="70" spans="1:25" s="39" customFormat="1" ht="15.75" hidden="1" x14ac:dyDescent="0.2">
      <c r="A70" s="28" t="s">
        <v>78</v>
      </c>
      <c r="B70" s="29">
        <v>11</v>
      </c>
      <c r="C70" s="30" t="s">
        <v>31</v>
      </c>
      <c r="D70" s="31">
        <v>3239</v>
      </c>
      <c r="E70" s="32" t="s">
        <v>60</v>
      </c>
      <c r="F70" s="36"/>
      <c r="G70" s="1">
        <v>180000</v>
      </c>
      <c r="H70" s="1">
        <v>180000</v>
      </c>
      <c r="I70" s="1">
        <v>180000</v>
      </c>
      <c r="J70" s="1">
        <v>180000</v>
      </c>
      <c r="K70" s="1">
        <v>96822.15</v>
      </c>
      <c r="L70" s="33">
        <f t="shared" si="1"/>
        <v>53.790083333333328</v>
      </c>
      <c r="M70" s="1">
        <v>177300</v>
      </c>
      <c r="N70" s="1">
        <v>177300</v>
      </c>
      <c r="O70" s="1">
        <v>200000</v>
      </c>
      <c r="P70" s="1">
        <f>O70</f>
        <v>200000</v>
      </c>
      <c r="Q70" s="1">
        <v>179960</v>
      </c>
      <c r="R70" s="1">
        <v>200000</v>
      </c>
      <c r="S70" s="1">
        <f>R70</f>
        <v>200000</v>
      </c>
      <c r="T70" s="1">
        <v>200000</v>
      </c>
      <c r="U70" s="1">
        <f>T70</f>
        <v>200000</v>
      </c>
      <c r="V70" s="82"/>
      <c r="W70" s="82"/>
      <c r="X70" s="82"/>
      <c r="Y70" s="87"/>
    </row>
    <row r="71" spans="1:25" s="39" customFormat="1" ht="15.75" hidden="1" x14ac:dyDescent="0.2">
      <c r="A71" s="24" t="s">
        <v>78</v>
      </c>
      <c r="B71" s="25">
        <v>11</v>
      </c>
      <c r="C71" s="26" t="s">
        <v>31</v>
      </c>
      <c r="D71" s="27">
        <v>329</v>
      </c>
      <c r="E71" s="20"/>
      <c r="F71" s="38"/>
      <c r="G71" s="21">
        <f>SUM(G72)</f>
        <v>200000</v>
      </c>
      <c r="H71" s="21">
        <f t="shared" ref="H71:U71" si="25">SUM(H72)</f>
        <v>200000</v>
      </c>
      <c r="I71" s="21">
        <f t="shared" si="25"/>
        <v>200000</v>
      </c>
      <c r="J71" s="21">
        <f t="shared" si="25"/>
        <v>200000</v>
      </c>
      <c r="K71" s="21">
        <f t="shared" si="25"/>
        <v>196727.24</v>
      </c>
      <c r="L71" s="22">
        <f t="shared" si="1"/>
        <v>98.363619999999997</v>
      </c>
      <c r="M71" s="21">
        <f t="shared" si="25"/>
        <v>197000</v>
      </c>
      <c r="N71" s="21">
        <f t="shared" si="25"/>
        <v>197000</v>
      </c>
      <c r="O71" s="21">
        <f t="shared" si="25"/>
        <v>350000</v>
      </c>
      <c r="P71" s="21">
        <f t="shared" si="25"/>
        <v>350000</v>
      </c>
      <c r="Q71" s="21">
        <f t="shared" si="25"/>
        <v>199955</v>
      </c>
      <c r="R71" s="21">
        <f t="shared" si="25"/>
        <v>350000</v>
      </c>
      <c r="S71" s="21">
        <f t="shared" si="25"/>
        <v>350000</v>
      </c>
      <c r="T71" s="21">
        <f t="shared" si="25"/>
        <v>320000</v>
      </c>
      <c r="U71" s="21">
        <f t="shared" si="25"/>
        <v>320000</v>
      </c>
      <c r="V71" s="82"/>
      <c r="W71" s="82"/>
      <c r="X71" s="82"/>
      <c r="Y71" s="87"/>
    </row>
    <row r="72" spans="1:25" s="23" customFormat="1" ht="15.75" hidden="1" x14ac:dyDescent="0.2">
      <c r="A72" s="28" t="s">
        <v>78</v>
      </c>
      <c r="B72" s="29">
        <v>11</v>
      </c>
      <c r="C72" s="30" t="s">
        <v>31</v>
      </c>
      <c r="D72" s="31">
        <v>3292</v>
      </c>
      <c r="E72" s="32" t="s">
        <v>63</v>
      </c>
      <c r="F72" s="32"/>
      <c r="G72" s="1">
        <v>200000</v>
      </c>
      <c r="H72" s="1">
        <v>200000</v>
      </c>
      <c r="I72" s="1">
        <v>200000</v>
      </c>
      <c r="J72" s="1">
        <v>200000</v>
      </c>
      <c r="K72" s="1">
        <v>196727.24</v>
      </c>
      <c r="L72" s="33">
        <f t="shared" si="1"/>
        <v>98.363619999999997</v>
      </c>
      <c r="M72" s="1">
        <v>197000</v>
      </c>
      <c r="N72" s="1">
        <v>197000</v>
      </c>
      <c r="O72" s="1">
        <v>350000</v>
      </c>
      <c r="P72" s="1">
        <f>O72</f>
        <v>350000</v>
      </c>
      <c r="Q72" s="1">
        <v>199955</v>
      </c>
      <c r="R72" s="1">
        <v>350000</v>
      </c>
      <c r="S72" s="1">
        <f>R72</f>
        <v>350000</v>
      </c>
      <c r="T72" s="1">
        <v>320000</v>
      </c>
      <c r="U72" s="1">
        <f>T72</f>
        <v>320000</v>
      </c>
      <c r="V72" s="21"/>
      <c r="W72" s="21"/>
      <c r="X72" s="21"/>
      <c r="Y72" s="12"/>
    </row>
    <row r="73" spans="1:25" s="23" customFormat="1" ht="78.75" x14ac:dyDescent="0.2">
      <c r="A73" s="439" t="s">
        <v>80</v>
      </c>
      <c r="B73" s="439"/>
      <c r="C73" s="439"/>
      <c r="D73" s="439"/>
      <c r="E73" s="20" t="s">
        <v>81</v>
      </c>
      <c r="F73" s="20" t="s">
        <v>30</v>
      </c>
      <c r="G73" s="21">
        <f>G74+G76+G81+G84+G88</f>
        <v>10257603</v>
      </c>
      <c r="H73" s="21">
        <f t="shared" ref="H73:U73" si="26">H74+H76+H81+H84+H88</f>
        <v>10257603</v>
      </c>
      <c r="I73" s="21">
        <f t="shared" si="26"/>
        <v>10257603</v>
      </c>
      <c r="J73" s="21">
        <f t="shared" si="26"/>
        <v>10257603</v>
      </c>
      <c r="K73" s="21">
        <f t="shared" si="26"/>
        <v>6550421.8300000001</v>
      </c>
      <c r="L73" s="22">
        <f t="shared" si="1"/>
        <v>63.859186498054179</v>
      </c>
      <c r="M73" s="21">
        <f t="shared" si="26"/>
        <v>9035873</v>
      </c>
      <c r="N73" s="21">
        <f t="shared" si="26"/>
        <v>9035873</v>
      </c>
      <c r="O73" s="21">
        <f t="shared" si="26"/>
        <v>15610000</v>
      </c>
      <c r="P73" s="21">
        <f t="shared" si="26"/>
        <v>15610000</v>
      </c>
      <c r="Q73" s="21">
        <f t="shared" si="26"/>
        <v>9345822</v>
      </c>
      <c r="R73" s="21">
        <f t="shared" si="26"/>
        <v>16220000</v>
      </c>
      <c r="S73" s="21">
        <f t="shared" si="26"/>
        <v>16220000</v>
      </c>
      <c r="T73" s="21">
        <f t="shared" si="26"/>
        <v>16730000</v>
      </c>
      <c r="U73" s="21">
        <f t="shared" si="26"/>
        <v>16730000</v>
      </c>
      <c r="V73" s="21"/>
      <c r="W73" s="21"/>
      <c r="X73" s="21"/>
      <c r="Y73" s="12"/>
    </row>
    <row r="74" spans="1:25" s="23" customFormat="1" ht="15.75" hidden="1" x14ac:dyDescent="0.2">
      <c r="A74" s="24" t="s">
        <v>82</v>
      </c>
      <c r="B74" s="25">
        <v>11</v>
      </c>
      <c r="C74" s="70" t="s">
        <v>31</v>
      </c>
      <c r="D74" s="27">
        <v>322</v>
      </c>
      <c r="E74" s="20"/>
      <c r="F74" s="20"/>
      <c r="G74" s="21">
        <f>SUM(G75)</f>
        <v>122000</v>
      </c>
      <c r="H74" s="21">
        <f t="shared" ref="H74:U74" si="27">SUM(H75)</f>
        <v>122000</v>
      </c>
      <c r="I74" s="21">
        <f t="shared" si="27"/>
        <v>122000</v>
      </c>
      <c r="J74" s="21">
        <f t="shared" si="27"/>
        <v>122000</v>
      </c>
      <c r="K74" s="21">
        <f t="shared" si="27"/>
        <v>12258.74</v>
      </c>
      <c r="L74" s="22">
        <f t="shared" si="1"/>
        <v>10.048147540983607</v>
      </c>
      <c r="M74" s="21">
        <f t="shared" si="27"/>
        <v>120170</v>
      </c>
      <c r="N74" s="21">
        <f t="shared" si="27"/>
        <v>120170</v>
      </c>
      <c r="O74" s="21">
        <f t="shared" si="27"/>
        <v>50000</v>
      </c>
      <c r="P74" s="21">
        <f t="shared" si="27"/>
        <v>50000</v>
      </c>
      <c r="Q74" s="21">
        <f t="shared" si="27"/>
        <v>121973</v>
      </c>
      <c r="R74" s="21">
        <f t="shared" si="27"/>
        <v>50000</v>
      </c>
      <c r="S74" s="21">
        <f t="shared" si="27"/>
        <v>50000</v>
      </c>
      <c r="T74" s="21">
        <f t="shared" si="27"/>
        <v>50000</v>
      </c>
      <c r="U74" s="21">
        <f t="shared" si="27"/>
        <v>50000</v>
      </c>
      <c r="V74" s="21"/>
      <c r="W74" s="21"/>
      <c r="X74" s="21"/>
      <c r="Y74" s="12"/>
    </row>
    <row r="75" spans="1:25" s="23" customFormat="1" ht="15.75" hidden="1" x14ac:dyDescent="0.2">
      <c r="A75" s="28" t="s">
        <v>82</v>
      </c>
      <c r="B75" s="29">
        <v>11</v>
      </c>
      <c r="C75" s="43" t="s">
        <v>31</v>
      </c>
      <c r="D75" s="31">
        <v>3224</v>
      </c>
      <c r="E75" s="32" t="s">
        <v>49</v>
      </c>
      <c r="F75" s="32"/>
      <c r="G75" s="1">
        <v>122000</v>
      </c>
      <c r="H75" s="1">
        <v>122000</v>
      </c>
      <c r="I75" s="1">
        <v>122000</v>
      </c>
      <c r="J75" s="1">
        <v>122000</v>
      </c>
      <c r="K75" s="1">
        <v>12258.74</v>
      </c>
      <c r="L75" s="33">
        <f t="shared" si="1"/>
        <v>10.048147540983607</v>
      </c>
      <c r="M75" s="1">
        <v>120170</v>
      </c>
      <c r="N75" s="1">
        <v>120170</v>
      </c>
      <c r="O75" s="1">
        <v>50000</v>
      </c>
      <c r="P75" s="1">
        <f>O75</f>
        <v>50000</v>
      </c>
      <c r="Q75" s="1">
        <v>121973</v>
      </c>
      <c r="R75" s="1">
        <v>50000</v>
      </c>
      <c r="S75" s="1">
        <f>R75</f>
        <v>50000</v>
      </c>
      <c r="T75" s="1">
        <v>50000</v>
      </c>
      <c r="U75" s="1">
        <f>T75</f>
        <v>50000</v>
      </c>
      <c r="V75" s="21"/>
      <c r="W75" s="21"/>
      <c r="X75" s="21"/>
      <c r="Y75" s="12"/>
    </row>
    <row r="76" spans="1:25" s="23" customFormat="1" ht="15.75" hidden="1" x14ac:dyDescent="0.2">
      <c r="A76" s="24" t="s">
        <v>82</v>
      </c>
      <c r="B76" s="25">
        <v>11</v>
      </c>
      <c r="C76" s="70" t="s">
        <v>31</v>
      </c>
      <c r="D76" s="27">
        <v>323</v>
      </c>
      <c r="E76" s="20"/>
      <c r="F76" s="20"/>
      <c r="G76" s="21">
        <f>SUM(G77:G80)</f>
        <v>5868000</v>
      </c>
      <c r="H76" s="21">
        <f t="shared" ref="H76:U76" si="28">SUM(H77:H80)</f>
        <v>5868000</v>
      </c>
      <c r="I76" s="21">
        <f t="shared" si="28"/>
        <v>5868000</v>
      </c>
      <c r="J76" s="21">
        <f t="shared" si="28"/>
        <v>5868000</v>
      </c>
      <c r="K76" s="21">
        <f t="shared" si="28"/>
        <v>4703463.3899999997</v>
      </c>
      <c r="L76" s="22">
        <f t="shared" si="1"/>
        <v>80.154454498977501</v>
      </c>
      <c r="M76" s="21">
        <f t="shared" si="28"/>
        <v>4575480</v>
      </c>
      <c r="N76" s="21">
        <f t="shared" si="28"/>
        <v>4575480</v>
      </c>
      <c r="O76" s="21">
        <f t="shared" si="28"/>
        <v>10950000</v>
      </c>
      <c r="P76" s="21">
        <f t="shared" si="28"/>
        <v>10950000</v>
      </c>
      <c r="Q76" s="21">
        <f t="shared" si="28"/>
        <v>4666613</v>
      </c>
      <c r="R76" s="21">
        <f t="shared" si="28"/>
        <v>12620000</v>
      </c>
      <c r="S76" s="21">
        <f t="shared" si="28"/>
        <v>12620000</v>
      </c>
      <c r="T76" s="21">
        <f t="shared" si="28"/>
        <v>12980000</v>
      </c>
      <c r="U76" s="21">
        <f t="shared" si="28"/>
        <v>12980000</v>
      </c>
      <c r="V76" s="21"/>
      <c r="W76" s="21"/>
      <c r="X76" s="21"/>
      <c r="Y76" s="12"/>
    </row>
    <row r="77" spans="1:25" s="23" customFormat="1" ht="15.75" hidden="1" x14ac:dyDescent="0.2">
      <c r="A77" s="28" t="s">
        <v>82</v>
      </c>
      <c r="B77" s="29">
        <v>11</v>
      </c>
      <c r="C77" s="43" t="s">
        <v>31</v>
      </c>
      <c r="D77" s="31">
        <v>3232</v>
      </c>
      <c r="E77" s="32" t="s">
        <v>53</v>
      </c>
      <c r="F77" s="32"/>
      <c r="G77" s="1">
        <v>362000</v>
      </c>
      <c r="H77" s="1">
        <v>362000</v>
      </c>
      <c r="I77" s="1">
        <v>362000</v>
      </c>
      <c r="J77" s="1">
        <v>362000</v>
      </c>
      <c r="K77" s="1">
        <v>253139.62</v>
      </c>
      <c r="L77" s="33">
        <f t="shared" si="1"/>
        <v>69.928071823204419</v>
      </c>
      <c r="M77" s="1">
        <v>356570</v>
      </c>
      <c r="N77" s="1">
        <v>356570</v>
      </c>
      <c r="O77" s="1">
        <v>400000</v>
      </c>
      <c r="P77" s="1">
        <f t="shared" ref="P77:P89" si="29">O77</f>
        <v>400000</v>
      </c>
      <c r="Q77" s="1">
        <v>361919</v>
      </c>
      <c r="R77" s="1">
        <v>350000</v>
      </c>
      <c r="S77" s="1">
        <f t="shared" ref="S77:S89" si="30">R77</f>
        <v>350000</v>
      </c>
      <c r="T77" s="1">
        <v>350000</v>
      </c>
      <c r="U77" s="1">
        <f t="shared" ref="U77:U89" si="31">T77</f>
        <v>350000</v>
      </c>
      <c r="V77" s="21"/>
      <c r="W77" s="21"/>
      <c r="X77" s="21"/>
      <c r="Y77" s="12"/>
    </row>
    <row r="78" spans="1:25" s="23" customFormat="1" ht="15.75" hidden="1" x14ac:dyDescent="0.2">
      <c r="A78" s="28" t="s">
        <v>82</v>
      </c>
      <c r="B78" s="29">
        <v>11</v>
      </c>
      <c r="C78" s="43" t="s">
        <v>31</v>
      </c>
      <c r="D78" s="31">
        <v>3235</v>
      </c>
      <c r="E78" s="32" t="s">
        <v>56</v>
      </c>
      <c r="F78" s="32"/>
      <c r="G78" s="1">
        <v>20000</v>
      </c>
      <c r="H78" s="1">
        <v>20000</v>
      </c>
      <c r="I78" s="1">
        <v>20000</v>
      </c>
      <c r="J78" s="1">
        <v>20000</v>
      </c>
      <c r="K78" s="1">
        <v>1950</v>
      </c>
      <c r="L78" s="33">
        <f t="shared" si="1"/>
        <v>9.75</v>
      </c>
      <c r="M78" s="1">
        <v>19700</v>
      </c>
      <c r="N78" s="1">
        <v>19700</v>
      </c>
      <c r="O78" s="1">
        <v>3000000</v>
      </c>
      <c r="P78" s="1">
        <f t="shared" si="29"/>
        <v>3000000</v>
      </c>
      <c r="Q78" s="1">
        <v>19996</v>
      </c>
      <c r="R78" s="1">
        <v>4400000</v>
      </c>
      <c r="S78" s="1">
        <f t="shared" si="30"/>
        <v>4400000</v>
      </c>
      <c r="T78" s="1">
        <v>4500000</v>
      </c>
      <c r="U78" s="1">
        <f t="shared" si="31"/>
        <v>4500000</v>
      </c>
      <c r="V78" s="21"/>
      <c r="W78" s="21"/>
      <c r="X78" s="21"/>
      <c r="Y78" s="12"/>
    </row>
    <row r="79" spans="1:25" s="23" customFormat="1" ht="15.75" hidden="1" x14ac:dyDescent="0.2">
      <c r="A79" s="28" t="s">
        <v>82</v>
      </c>
      <c r="B79" s="29">
        <v>11</v>
      </c>
      <c r="C79" s="43" t="s">
        <v>31</v>
      </c>
      <c r="D79" s="31">
        <v>3237</v>
      </c>
      <c r="E79" s="32" t="s">
        <v>58</v>
      </c>
      <c r="F79" s="32"/>
      <c r="G79" s="1">
        <v>86000</v>
      </c>
      <c r="H79" s="1">
        <v>86000</v>
      </c>
      <c r="I79" s="1">
        <v>86000</v>
      </c>
      <c r="J79" s="1">
        <v>86000</v>
      </c>
      <c r="K79" s="1">
        <v>0</v>
      </c>
      <c r="L79" s="33">
        <f t="shared" si="1"/>
        <v>0</v>
      </c>
      <c r="M79" s="1">
        <v>84710</v>
      </c>
      <c r="N79" s="1">
        <v>84710</v>
      </c>
      <c r="O79" s="1">
        <v>50000</v>
      </c>
      <c r="P79" s="1">
        <f t="shared" si="29"/>
        <v>50000</v>
      </c>
      <c r="Q79" s="1">
        <v>85980</v>
      </c>
      <c r="R79" s="1">
        <v>70000</v>
      </c>
      <c r="S79" s="1">
        <f t="shared" si="30"/>
        <v>70000</v>
      </c>
      <c r="T79" s="1">
        <v>80000</v>
      </c>
      <c r="U79" s="1">
        <f t="shared" si="31"/>
        <v>80000</v>
      </c>
      <c r="V79" s="21"/>
      <c r="W79" s="21"/>
      <c r="X79" s="21"/>
      <c r="Y79" s="12"/>
    </row>
    <row r="80" spans="1:25" s="23" customFormat="1" ht="15.75" hidden="1" x14ac:dyDescent="0.2">
      <c r="A80" s="28" t="s">
        <v>82</v>
      </c>
      <c r="B80" s="29">
        <v>11</v>
      </c>
      <c r="C80" s="43" t="s">
        <v>31</v>
      </c>
      <c r="D80" s="31">
        <v>3238</v>
      </c>
      <c r="E80" s="32" t="s">
        <v>59</v>
      </c>
      <c r="F80" s="32"/>
      <c r="G80" s="1">
        <v>5400000</v>
      </c>
      <c r="H80" s="1">
        <v>5400000</v>
      </c>
      <c r="I80" s="1">
        <v>5400000</v>
      </c>
      <c r="J80" s="1">
        <v>5400000</v>
      </c>
      <c r="K80" s="1">
        <v>4448373.7699999996</v>
      </c>
      <c r="L80" s="33">
        <f t="shared" si="1"/>
        <v>82.377292037037037</v>
      </c>
      <c r="M80" s="1">
        <v>4114500</v>
      </c>
      <c r="N80" s="1">
        <v>4114500</v>
      </c>
      <c r="O80" s="1">
        <v>7500000</v>
      </c>
      <c r="P80" s="1">
        <f t="shared" si="29"/>
        <v>7500000</v>
      </c>
      <c r="Q80" s="1">
        <v>4198718</v>
      </c>
      <c r="R80" s="1">
        <v>7800000</v>
      </c>
      <c r="S80" s="1">
        <f t="shared" si="30"/>
        <v>7800000</v>
      </c>
      <c r="T80" s="1">
        <v>8050000</v>
      </c>
      <c r="U80" s="1">
        <f t="shared" si="31"/>
        <v>8050000</v>
      </c>
      <c r="V80" s="21"/>
      <c r="W80" s="21"/>
      <c r="X80" s="21"/>
      <c r="Y80" s="12"/>
    </row>
    <row r="81" spans="1:25" s="23" customFormat="1" ht="15.75" hidden="1" x14ac:dyDescent="0.2">
      <c r="A81" s="24" t="s">
        <v>82</v>
      </c>
      <c r="B81" s="25">
        <v>11</v>
      </c>
      <c r="C81" s="70" t="s">
        <v>31</v>
      </c>
      <c r="D81" s="27">
        <v>412</v>
      </c>
      <c r="E81" s="20"/>
      <c r="F81" s="20"/>
      <c r="G81" s="21">
        <f>SUM(G82:G83)</f>
        <v>1351000</v>
      </c>
      <c r="H81" s="21">
        <f t="shared" ref="H81:U81" si="32">SUM(H82:H83)</f>
        <v>1351000</v>
      </c>
      <c r="I81" s="21">
        <f t="shared" si="32"/>
        <v>1351000</v>
      </c>
      <c r="J81" s="21">
        <f t="shared" si="32"/>
        <v>1351000</v>
      </c>
      <c r="K81" s="21">
        <f t="shared" si="32"/>
        <v>877362.33000000007</v>
      </c>
      <c r="L81" s="22">
        <f t="shared" si="1"/>
        <v>64.941697261287942</v>
      </c>
      <c r="M81" s="21">
        <f t="shared" si="32"/>
        <v>1365861</v>
      </c>
      <c r="N81" s="21">
        <f t="shared" si="32"/>
        <v>1365861</v>
      </c>
      <c r="O81" s="21">
        <f t="shared" si="32"/>
        <v>1610000</v>
      </c>
      <c r="P81" s="21">
        <f t="shared" si="32"/>
        <v>1610000</v>
      </c>
      <c r="Q81" s="21">
        <f t="shared" si="32"/>
        <v>1434155</v>
      </c>
      <c r="R81" s="21">
        <f t="shared" si="32"/>
        <v>400000</v>
      </c>
      <c r="S81" s="21">
        <f t="shared" si="32"/>
        <v>400000</v>
      </c>
      <c r="T81" s="21">
        <f t="shared" si="32"/>
        <v>450000</v>
      </c>
      <c r="U81" s="21">
        <f t="shared" si="32"/>
        <v>450000</v>
      </c>
      <c r="V81" s="21"/>
      <c r="W81" s="21"/>
      <c r="X81" s="21"/>
      <c r="Y81" s="12"/>
    </row>
    <row r="82" spans="1:25" s="23" customFormat="1" ht="15.75" hidden="1" x14ac:dyDescent="0.2">
      <c r="A82" s="28" t="s">
        <v>82</v>
      </c>
      <c r="B82" s="29">
        <v>11</v>
      </c>
      <c r="C82" s="43" t="s">
        <v>31</v>
      </c>
      <c r="D82" s="31">
        <v>4123</v>
      </c>
      <c r="E82" s="32" t="s">
        <v>83</v>
      </c>
      <c r="F82" s="32"/>
      <c r="G82" s="1">
        <v>1350000</v>
      </c>
      <c r="H82" s="1">
        <v>1350000</v>
      </c>
      <c r="I82" s="1">
        <v>1350000</v>
      </c>
      <c r="J82" s="1">
        <v>1350000</v>
      </c>
      <c r="K82" s="1">
        <v>877362.33000000007</v>
      </c>
      <c r="L82" s="33">
        <f t="shared" si="1"/>
        <v>64.989802222222224</v>
      </c>
      <c r="M82" s="1">
        <v>1364850</v>
      </c>
      <c r="N82" s="1">
        <v>1364850</v>
      </c>
      <c r="O82" s="1">
        <v>1610000</v>
      </c>
      <c r="P82" s="1">
        <f t="shared" si="29"/>
        <v>1610000</v>
      </c>
      <c r="Q82" s="1">
        <v>1433093</v>
      </c>
      <c r="R82" s="1">
        <v>400000</v>
      </c>
      <c r="S82" s="1">
        <f t="shared" si="30"/>
        <v>400000</v>
      </c>
      <c r="T82" s="1">
        <v>450000</v>
      </c>
      <c r="U82" s="1">
        <f t="shared" si="31"/>
        <v>450000</v>
      </c>
      <c r="V82" s="21"/>
      <c r="W82" s="21"/>
      <c r="X82" s="21"/>
      <c r="Y82" s="12"/>
    </row>
    <row r="83" spans="1:25" s="23" customFormat="1" ht="15.75" hidden="1" x14ac:dyDescent="0.2">
      <c r="A83" s="28" t="s">
        <v>82</v>
      </c>
      <c r="B83" s="29">
        <v>11</v>
      </c>
      <c r="C83" s="43" t="s">
        <v>31</v>
      </c>
      <c r="D83" s="31">
        <v>4126</v>
      </c>
      <c r="E83" s="32" t="s">
        <v>84</v>
      </c>
      <c r="F83" s="32"/>
      <c r="G83" s="1">
        <v>1000</v>
      </c>
      <c r="H83" s="1">
        <v>1000</v>
      </c>
      <c r="I83" s="1">
        <v>1000</v>
      </c>
      <c r="J83" s="1">
        <v>1000</v>
      </c>
      <c r="K83" s="1">
        <v>0</v>
      </c>
      <c r="L83" s="33">
        <f t="shared" si="1"/>
        <v>0</v>
      </c>
      <c r="M83" s="1">
        <v>1011</v>
      </c>
      <c r="N83" s="1">
        <v>1011</v>
      </c>
      <c r="O83" s="1"/>
      <c r="P83" s="1">
        <f t="shared" si="29"/>
        <v>0</v>
      </c>
      <c r="Q83" s="1">
        <v>1062</v>
      </c>
      <c r="R83" s="1"/>
      <c r="S83" s="1">
        <f t="shared" si="30"/>
        <v>0</v>
      </c>
      <c r="T83" s="1"/>
      <c r="U83" s="1">
        <f t="shared" si="31"/>
        <v>0</v>
      </c>
      <c r="V83" s="21"/>
      <c r="W83" s="21"/>
      <c r="X83" s="21"/>
      <c r="Y83" s="12"/>
    </row>
    <row r="84" spans="1:25" s="23" customFormat="1" ht="15.75" hidden="1" x14ac:dyDescent="0.2">
      <c r="A84" s="24" t="s">
        <v>82</v>
      </c>
      <c r="B84" s="25">
        <v>11</v>
      </c>
      <c r="C84" s="70" t="s">
        <v>31</v>
      </c>
      <c r="D84" s="27">
        <v>422</v>
      </c>
      <c r="E84" s="20"/>
      <c r="F84" s="20"/>
      <c r="G84" s="21">
        <f>SUM(G85:G87)</f>
        <v>2066603</v>
      </c>
      <c r="H84" s="21">
        <f t="shared" ref="H84:U84" si="33">SUM(H85:H87)</f>
        <v>2066603</v>
      </c>
      <c r="I84" s="21">
        <f t="shared" si="33"/>
        <v>2066603</v>
      </c>
      <c r="J84" s="21">
        <f t="shared" si="33"/>
        <v>2066603</v>
      </c>
      <c r="K84" s="21">
        <f t="shared" si="33"/>
        <v>895087.37000000011</v>
      </c>
      <c r="L84" s="22">
        <f t="shared" si="1"/>
        <v>43.312013482996015</v>
      </c>
      <c r="M84" s="21">
        <f t="shared" si="33"/>
        <v>2115012</v>
      </c>
      <c r="N84" s="21">
        <f t="shared" si="33"/>
        <v>2115012</v>
      </c>
      <c r="O84" s="21">
        <f t="shared" si="33"/>
        <v>2100000</v>
      </c>
      <c r="P84" s="21">
        <f t="shared" si="33"/>
        <v>2100000</v>
      </c>
      <c r="Q84" s="21">
        <f t="shared" si="33"/>
        <v>2220763</v>
      </c>
      <c r="R84" s="21">
        <f t="shared" si="33"/>
        <v>2200000</v>
      </c>
      <c r="S84" s="21">
        <f t="shared" si="33"/>
        <v>2200000</v>
      </c>
      <c r="T84" s="21">
        <f t="shared" si="33"/>
        <v>2250000</v>
      </c>
      <c r="U84" s="21">
        <f t="shared" si="33"/>
        <v>2250000</v>
      </c>
      <c r="V84" s="21"/>
      <c r="W84" s="21"/>
      <c r="X84" s="21"/>
      <c r="Y84" s="12"/>
    </row>
    <row r="85" spans="1:25" s="23" customFormat="1" ht="15.75" hidden="1" x14ac:dyDescent="0.2">
      <c r="A85" s="28" t="s">
        <v>82</v>
      </c>
      <c r="B85" s="29">
        <v>11</v>
      </c>
      <c r="C85" s="43" t="s">
        <v>31</v>
      </c>
      <c r="D85" s="31">
        <v>4221</v>
      </c>
      <c r="E85" s="32" t="s">
        <v>74</v>
      </c>
      <c r="F85" s="32"/>
      <c r="G85" s="1">
        <v>1800000</v>
      </c>
      <c r="H85" s="1">
        <v>1800000</v>
      </c>
      <c r="I85" s="1">
        <v>1800000</v>
      </c>
      <c r="J85" s="1">
        <v>1800000</v>
      </c>
      <c r="K85" s="1">
        <v>811476.83000000007</v>
      </c>
      <c r="L85" s="33">
        <f t="shared" si="1"/>
        <v>45.082046111111111</v>
      </c>
      <c r="M85" s="1">
        <v>1819800</v>
      </c>
      <c r="N85" s="1">
        <v>1819800</v>
      </c>
      <c r="O85" s="1">
        <v>1850000</v>
      </c>
      <c r="P85" s="1">
        <f t="shared" si="29"/>
        <v>1850000</v>
      </c>
      <c r="Q85" s="1">
        <v>1910790</v>
      </c>
      <c r="R85" s="1">
        <v>2000000</v>
      </c>
      <c r="S85" s="1">
        <f t="shared" si="30"/>
        <v>2000000</v>
      </c>
      <c r="T85" s="1">
        <v>2000000</v>
      </c>
      <c r="U85" s="1">
        <f t="shared" si="31"/>
        <v>2000000</v>
      </c>
      <c r="V85" s="21"/>
      <c r="W85" s="21"/>
      <c r="X85" s="21"/>
      <c r="Y85" s="12"/>
    </row>
    <row r="86" spans="1:25" s="23" customFormat="1" ht="15.75" hidden="1" x14ac:dyDescent="0.2">
      <c r="A86" s="28" t="s">
        <v>82</v>
      </c>
      <c r="B86" s="29">
        <v>11</v>
      </c>
      <c r="C86" s="43" t="s">
        <v>31</v>
      </c>
      <c r="D86" s="31">
        <v>4222</v>
      </c>
      <c r="E86" s="32" t="s">
        <v>75</v>
      </c>
      <c r="F86" s="32"/>
      <c r="G86" s="1">
        <v>252603</v>
      </c>
      <c r="H86" s="1">
        <v>252603</v>
      </c>
      <c r="I86" s="1">
        <v>252603</v>
      </c>
      <c r="J86" s="1">
        <v>252603</v>
      </c>
      <c r="K86" s="1">
        <v>83610.539999999994</v>
      </c>
      <c r="L86" s="33">
        <f t="shared" si="1"/>
        <v>33.099583140342745</v>
      </c>
      <c r="M86" s="1">
        <v>281058</v>
      </c>
      <c r="N86" s="1">
        <v>281058</v>
      </c>
      <c r="O86" s="1">
        <v>250000</v>
      </c>
      <c r="P86" s="1">
        <f t="shared" si="29"/>
        <v>250000</v>
      </c>
      <c r="Q86" s="1">
        <v>295111</v>
      </c>
      <c r="R86" s="1">
        <v>200000</v>
      </c>
      <c r="S86" s="1">
        <f t="shared" si="30"/>
        <v>200000</v>
      </c>
      <c r="T86" s="1">
        <v>250000</v>
      </c>
      <c r="U86" s="1">
        <f t="shared" si="31"/>
        <v>250000</v>
      </c>
      <c r="V86" s="21"/>
      <c r="W86" s="21"/>
      <c r="X86" s="21"/>
      <c r="Y86" s="12"/>
    </row>
    <row r="87" spans="1:25" s="23" customFormat="1" ht="15.75" hidden="1" x14ac:dyDescent="0.2">
      <c r="A87" s="28" t="s">
        <v>82</v>
      </c>
      <c r="B87" s="29">
        <v>11</v>
      </c>
      <c r="C87" s="43" t="s">
        <v>31</v>
      </c>
      <c r="D87" s="31">
        <v>4225</v>
      </c>
      <c r="E87" s="32" t="s">
        <v>85</v>
      </c>
      <c r="F87" s="32"/>
      <c r="G87" s="1">
        <v>14000</v>
      </c>
      <c r="H87" s="1">
        <v>14000</v>
      </c>
      <c r="I87" s="1">
        <v>14000</v>
      </c>
      <c r="J87" s="1">
        <v>14000</v>
      </c>
      <c r="K87" s="1">
        <v>0</v>
      </c>
      <c r="L87" s="33">
        <f t="shared" si="1"/>
        <v>0</v>
      </c>
      <c r="M87" s="1">
        <v>14154</v>
      </c>
      <c r="N87" s="1">
        <v>14154</v>
      </c>
      <c r="O87" s="1"/>
      <c r="P87" s="1">
        <f t="shared" si="29"/>
        <v>0</v>
      </c>
      <c r="Q87" s="1">
        <v>14862</v>
      </c>
      <c r="R87" s="1"/>
      <c r="S87" s="1">
        <f t="shared" si="30"/>
        <v>0</v>
      </c>
      <c r="T87" s="1"/>
      <c r="U87" s="1">
        <f t="shared" si="31"/>
        <v>0</v>
      </c>
      <c r="V87" s="21"/>
      <c r="W87" s="21"/>
      <c r="X87" s="21"/>
      <c r="Y87" s="12"/>
    </row>
    <row r="88" spans="1:25" s="23" customFormat="1" ht="15.75" hidden="1" x14ac:dyDescent="0.2">
      <c r="A88" s="24" t="s">
        <v>82</v>
      </c>
      <c r="B88" s="25">
        <v>11</v>
      </c>
      <c r="C88" s="70" t="s">
        <v>31</v>
      </c>
      <c r="D88" s="27">
        <v>426</v>
      </c>
      <c r="E88" s="20"/>
      <c r="F88" s="20"/>
      <c r="G88" s="21">
        <f>SUM(G89)</f>
        <v>850000</v>
      </c>
      <c r="H88" s="21">
        <f t="shared" ref="H88:U88" si="34">SUM(H89)</f>
        <v>850000</v>
      </c>
      <c r="I88" s="21">
        <f t="shared" si="34"/>
        <v>850000</v>
      </c>
      <c r="J88" s="21">
        <f t="shared" si="34"/>
        <v>850000</v>
      </c>
      <c r="K88" s="21">
        <f t="shared" si="34"/>
        <v>62250</v>
      </c>
      <c r="L88" s="22">
        <f t="shared" si="1"/>
        <v>7.3235294117647065</v>
      </c>
      <c r="M88" s="21">
        <f t="shared" si="34"/>
        <v>859350</v>
      </c>
      <c r="N88" s="21">
        <f t="shared" si="34"/>
        <v>859350</v>
      </c>
      <c r="O88" s="21">
        <f t="shared" si="34"/>
        <v>900000</v>
      </c>
      <c r="P88" s="21">
        <f t="shared" si="34"/>
        <v>900000</v>
      </c>
      <c r="Q88" s="21">
        <f t="shared" si="34"/>
        <v>902318</v>
      </c>
      <c r="R88" s="21">
        <f t="shared" si="34"/>
        <v>950000</v>
      </c>
      <c r="S88" s="21">
        <f t="shared" si="34"/>
        <v>950000</v>
      </c>
      <c r="T88" s="21">
        <f t="shared" si="34"/>
        <v>1000000</v>
      </c>
      <c r="U88" s="21">
        <f t="shared" si="34"/>
        <v>1000000</v>
      </c>
      <c r="V88" s="21"/>
      <c r="W88" s="21"/>
      <c r="X88" s="21"/>
      <c r="Y88" s="12"/>
    </row>
    <row r="89" spans="1:25" s="23" customFormat="1" ht="15.75" hidden="1" x14ac:dyDescent="0.2">
      <c r="A89" s="28" t="s">
        <v>82</v>
      </c>
      <c r="B89" s="29">
        <v>11</v>
      </c>
      <c r="C89" s="43" t="s">
        <v>31</v>
      </c>
      <c r="D89" s="31">
        <v>4262</v>
      </c>
      <c r="E89" s="32" t="s">
        <v>86</v>
      </c>
      <c r="F89" s="32"/>
      <c r="G89" s="1">
        <v>850000</v>
      </c>
      <c r="H89" s="1">
        <v>850000</v>
      </c>
      <c r="I89" s="1">
        <v>850000</v>
      </c>
      <c r="J89" s="1">
        <v>850000</v>
      </c>
      <c r="K89" s="1">
        <v>62250</v>
      </c>
      <c r="L89" s="33">
        <f t="shared" si="1"/>
        <v>7.3235294117647065</v>
      </c>
      <c r="M89" s="1">
        <v>859350</v>
      </c>
      <c r="N89" s="1">
        <v>859350</v>
      </c>
      <c r="O89" s="1">
        <v>900000</v>
      </c>
      <c r="P89" s="1">
        <f t="shared" si="29"/>
        <v>900000</v>
      </c>
      <c r="Q89" s="1">
        <v>902318</v>
      </c>
      <c r="R89" s="1">
        <v>950000</v>
      </c>
      <c r="S89" s="1">
        <f t="shared" si="30"/>
        <v>950000</v>
      </c>
      <c r="T89" s="1">
        <v>1000000</v>
      </c>
      <c r="U89" s="1">
        <f t="shared" si="31"/>
        <v>1000000</v>
      </c>
      <c r="V89" s="21"/>
      <c r="W89" s="21"/>
      <c r="X89" s="21"/>
      <c r="Y89" s="12"/>
    </row>
    <row r="90" spans="1:25" ht="78.75" x14ac:dyDescent="0.2">
      <c r="A90" s="439" t="s">
        <v>87</v>
      </c>
      <c r="B90" s="439"/>
      <c r="C90" s="439"/>
      <c r="D90" s="439"/>
      <c r="E90" s="20" t="s">
        <v>88</v>
      </c>
      <c r="F90" s="20" t="s">
        <v>30</v>
      </c>
      <c r="G90" s="21">
        <f>G91+G93</f>
        <v>4400000</v>
      </c>
      <c r="H90" s="21">
        <f t="shared" ref="H90:U90" si="35">H91+H93</f>
        <v>4400000</v>
      </c>
      <c r="I90" s="21">
        <f t="shared" si="35"/>
        <v>4400000</v>
      </c>
      <c r="J90" s="21">
        <f t="shared" si="35"/>
        <v>4400000</v>
      </c>
      <c r="K90" s="21">
        <f t="shared" si="35"/>
        <v>32664.5</v>
      </c>
      <c r="L90" s="22">
        <f t="shared" si="1"/>
        <v>0.74237500000000001</v>
      </c>
      <c r="M90" s="21">
        <f t="shared" si="35"/>
        <v>2724800</v>
      </c>
      <c r="N90" s="21">
        <f t="shared" si="35"/>
        <v>2724800</v>
      </c>
      <c r="O90" s="21">
        <f t="shared" si="35"/>
        <v>3850000</v>
      </c>
      <c r="P90" s="21">
        <f t="shared" si="35"/>
        <v>3850000</v>
      </c>
      <c r="Q90" s="21">
        <f t="shared" si="35"/>
        <v>2749622</v>
      </c>
      <c r="R90" s="21">
        <f t="shared" si="35"/>
        <v>4070000</v>
      </c>
      <c r="S90" s="21">
        <f t="shared" si="35"/>
        <v>4070000</v>
      </c>
      <c r="T90" s="21">
        <f t="shared" si="35"/>
        <v>4000000</v>
      </c>
      <c r="U90" s="21">
        <f t="shared" si="35"/>
        <v>4000000</v>
      </c>
    </row>
    <row r="91" spans="1:25" s="23" customFormat="1" ht="15.75" hidden="1" x14ac:dyDescent="0.2">
      <c r="A91" s="24" t="s">
        <v>87</v>
      </c>
      <c r="B91" s="25">
        <v>11</v>
      </c>
      <c r="C91" s="26" t="s">
        <v>31</v>
      </c>
      <c r="D91" s="27">
        <v>329</v>
      </c>
      <c r="E91" s="20"/>
      <c r="F91" s="20"/>
      <c r="G91" s="21">
        <f>SUM(G92)</f>
        <v>2000000</v>
      </c>
      <c r="H91" s="21">
        <f t="shared" ref="H91:U91" si="36">SUM(H92)</f>
        <v>2000000</v>
      </c>
      <c r="I91" s="21">
        <f t="shared" si="36"/>
        <v>2000000</v>
      </c>
      <c r="J91" s="21">
        <f t="shared" si="36"/>
        <v>2000000</v>
      </c>
      <c r="K91" s="21">
        <f t="shared" si="36"/>
        <v>32664.5</v>
      </c>
      <c r="L91" s="22">
        <f t="shared" ref="L91:L156" si="37">IF(I91=0, "-", K91/I91*100)</f>
        <v>1.6332249999999999</v>
      </c>
      <c r="M91" s="21">
        <f t="shared" si="36"/>
        <v>654800</v>
      </c>
      <c r="N91" s="21">
        <f t="shared" si="36"/>
        <v>654800</v>
      </c>
      <c r="O91" s="21">
        <f t="shared" si="36"/>
        <v>1850000</v>
      </c>
      <c r="P91" s="21">
        <f t="shared" si="36"/>
        <v>1850000</v>
      </c>
      <c r="Q91" s="21">
        <f t="shared" si="36"/>
        <v>679622</v>
      </c>
      <c r="R91" s="21">
        <f t="shared" si="36"/>
        <v>2000000</v>
      </c>
      <c r="S91" s="21">
        <f t="shared" si="36"/>
        <v>2000000</v>
      </c>
      <c r="T91" s="21">
        <f t="shared" si="36"/>
        <v>2000000</v>
      </c>
      <c r="U91" s="21">
        <f t="shared" si="36"/>
        <v>2000000</v>
      </c>
      <c r="V91" s="21"/>
      <c r="W91" s="21"/>
      <c r="X91" s="21"/>
      <c r="Y91" s="12"/>
    </row>
    <row r="92" spans="1:25" hidden="1" x14ac:dyDescent="0.2">
      <c r="A92" s="28" t="s">
        <v>87</v>
      </c>
      <c r="B92" s="29">
        <v>11</v>
      </c>
      <c r="C92" s="30" t="s">
        <v>31</v>
      </c>
      <c r="D92" s="31">
        <v>3299</v>
      </c>
      <c r="E92" s="32" t="s">
        <v>67</v>
      </c>
      <c r="G92" s="1">
        <v>2000000</v>
      </c>
      <c r="H92" s="1">
        <v>2000000</v>
      </c>
      <c r="I92" s="1">
        <v>2000000</v>
      </c>
      <c r="J92" s="1">
        <v>2000000</v>
      </c>
      <c r="K92" s="1">
        <v>32664.5</v>
      </c>
      <c r="L92" s="33">
        <f t="shared" si="37"/>
        <v>1.6332249999999999</v>
      </c>
      <c r="M92" s="1">
        <v>654800</v>
      </c>
      <c r="N92" s="1">
        <v>654800</v>
      </c>
      <c r="O92" s="1">
        <v>1850000</v>
      </c>
      <c r="P92" s="1">
        <f>O92</f>
        <v>1850000</v>
      </c>
      <c r="Q92" s="1">
        <v>679622</v>
      </c>
      <c r="R92" s="1">
        <v>2000000</v>
      </c>
      <c r="S92" s="1">
        <f>R92</f>
        <v>2000000</v>
      </c>
      <c r="T92" s="1">
        <v>2000000</v>
      </c>
      <c r="U92" s="1">
        <f>T92</f>
        <v>2000000</v>
      </c>
    </row>
    <row r="93" spans="1:25" s="23" customFormat="1" ht="15.75" hidden="1" x14ac:dyDescent="0.2">
      <c r="A93" s="24" t="s">
        <v>87</v>
      </c>
      <c r="B93" s="25">
        <v>11</v>
      </c>
      <c r="C93" s="26" t="s">
        <v>31</v>
      </c>
      <c r="D93" s="27">
        <v>343</v>
      </c>
      <c r="E93" s="20"/>
      <c r="F93" s="20"/>
      <c r="G93" s="21">
        <f>SUM(G94)</f>
        <v>2400000</v>
      </c>
      <c r="H93" s="21">
        <f t="shared" ref="H93:U93" si="38">SUM(H94)</f>
        <v>2400000</v>
      </c>
      <c r="I93" s="21">
        <f t="shared" si="38"/>
        <v>2400000</v>
      </c>
      <c r="J93" s="21">
        <f t="shared" si="38"/>
        <v>2400000</v>
      </c>
      <c r="K93" s="21">
        <f t="shared" si="38"/>
        <v>0</v>
      </c>
      <c r="L93" s="22">
        <f t="shared" si="37"/>
        <v>0</v>
      </c>
      <c r="M93" s="21">
        <f t="shared" si="38"/>
        <v>2070000</v>
      </c>
      <c r="N93" s="21">
        <f t="shared" si="38"/>
        <v>2070000</v>
      </c>
      <c r="O93" s="21">
        <f t="shared" si="38"/>
        <v>2000000</v>
      </c>
      <c r="P93" s="21">
        <f t="shared" si="38"/>
        <v>2000000</v>
      </c>
      <c r="Q93" s="21">
        <f t="shared" si="38"/>
        <v>2070000</v>
      </c>
      <c r="R93" s="21">
        <f t="shared" si="38"/>
        <v>2070000</v>
      </c>
      <c r="S93" s="21">
        <f t="shared" si="38"/>
        <v>2070000</v>
      </c>
      <c r="T93" s="21">
        <f t="shared" si="38"/>
        <v>2000000</v>
      </c>
      <c r="U93" s="21">
        <f t="shared" si="38"/>
        <v>2000000</v>
      </c>
      <c r="V93" s="21"/>
      <c r="W93" s="21"/>
      <c r="X93" s="21"/>
      <c r="Y93" s="12"/>
    </row>
    <row r="94" spans="1:25" hidden="1" x14ac:dyDescent="0.2">
      <c r="A94" s="28" t="s">
        <v>87</v>
      </c>
      <c r="B94" s="29">
        <v>11</v>
      </c>
      <c r="C94" s="30" t="s">
        <v>31</v>
      </c>
      <c r="D94" s="31">
        <v>3433</v>
      </c>
      <c r="E94" s="32" t="s">
        <v>69</v>
      </c>
      <c r="G94" s="1">
        <v>2400000</v>
      </c>
      <c r="H94" s="1">
        <v>2400000</v>
      </c>
      <c r="I94" s="1">
        <v>2400000</v>
      </c>
      <c r="J94" s="1">
        <v>2400000</v>
      </c>
      <c r="K94" s="1">
        <v>0</v>
      </c>
      <c r="L94" s="33">
        <f t="shared" si="37"/>
        <v>0</v>
      </c>
      <c r="M94" s="1">
        <v>2070000</v>
      </c>
      <c r="N94" s="1">
        <v>2070000</v>
      </c>
      <c r="O94" s="1">
        <v>2000000</v>
      </c>
      <c r="P94" s="1">
        <f>O94</f>
        <v>2000000</v>
      </c>
      <c r="Q94" s="1">
        <v>2070000</v>
      </c>
      <c r="R94" s="1">
        <v>2070000</v>
      </c>
      <c r="S94" s="1">
        <f>R94</f>
        <v>2070000</v>
      </c>
      <c r="T94" s="1">
        <v>2000000</v>
      </c>
      <c r="U94" s="1">
        <f>T94</f>
        <v>2000000</v>
      </c>
    </row>
    <row r="95" spans="1:25" s="23" customFormat="1" ht="78.75" x14ac:dyDescent="0.2">
      <c r="A95" s="439" t="s">
        <v>89</v>
      </c>
      <c r="B95" s="442"/>
      <c r="C95" s="442"/>
      <c r="D95" s="442"/>
      <c r="E95" s="20" t="s">
        <v>90</v>
      </c>
      <c r="F95" s="20" t="s">
        <v>30</v>
      </c>
      <c r="G95" s="21">
        <f>G96+G99+G101+G103</f>
        <v>1566000</v>
      </c>
      <c r="H95" s="21">
        <f t="shared" ref="H95:U95" si="39">H96+H99+H101+H103</f>
        <v>1566000</v>
      </c>
      <c r="I95" s="21">
        <f t="shared" si="39"/>
        <v>1566000</v>
      </c>
      <c r="J95" s="21">
        <f t="shared" si="39"/>
        <v>1566000</v>
      </c>
      <c r="K95" s="21">
        <f t="shared" si="39"/>
        <v>1184767.29</v>
      </c>
      <c r="L95" s="22">
        <f t="shared" si="37"/>
        <v>75.655637931034477</v>
      </c>
      <c r="M95" s="21">
        <f t="shared" si="39"/>
        <v>1156154</v>
      </c>
      <c r="N95" s="21">
        <f t="shared" si="39"/>
        <v>1156154</v>
      </c>
      <c r="O95" s="21">
        <f t="shared" si="39"/>
        <v>18100000</v>
      </c>
      <c r="P95" s="21">
        <f t="shared" si="39"/>
        <v>18100000</v>
      </c>
      <c r="Q95" s="21">
        <f t="shared" si="39"/>
        <v>1183900</v>
      </c>
      <c r="R95" s="21">
        <f t="shared" si="39"/>
        <v>30000000</v>
      </c>
      <c r="S95" s="21">
        <f t="shared" si="39"/>
        <v>30000000</v>
      </c>
      <c r="T95" s="21">
        <f t="shared" si="39"/>
        <v>23650000</v>
      </c>
      <c r="U95" s="21">
        <f t="shared" si="39"/>
        <v>23650000</v>
      </c>
      <c r="V95" s="21"/>
      <c r="W95" s="21"/>
      <c r="X95" s="21"/>
      <c r="Y95" s="12"/>
    </row>
    <row r="96" spans="1:25" s="23" customFormat="1" ht="15.75" hidden="1" x14ac:dyDescent="0.2">
      <c r="A96" s="24" t="s">
        <v>89</v>
      </c>
      <c r="B96" s="25">
        <v>11</v>
      </c>
      <c r="C96" s="26" t="s">
        <v>31</v>
      </c>
      <c r="D96" s="40">
        <v>323</v>
      </c>
      <c r="E96" s="20"/>
      <c r="F96" s="20"/>
      <c r="G96" s="21">
        <f>SUM(G97:G98)</f>
        <v>872000</v>
      </c>
      <c r="H96" s="21">
        <f t="shared" ref="H96:U96" si="40">SUM(H97:H98)</f>
        <v>872000</v>
      </c>
      <c r="I96" s="21">
        <f t="shared" si="40"/>
        <v>872000</v>
      </c>
      <c r="J96" s="21">
        <f t="shared" si="40"/>
        <v>872000</v>
      </c>
      <c r="K96" s="21">
        <f t="shared" si="40"/>
        <v>809983.26</v>
      </c>
      <c r="L96" s="22">
        <f t="shared" si="37"/>
        <v>92.887988532110086</v>
      </c>
      <c r="M96" s="21">
        <f t="shared" si="40"/>
        <v>858920</v>
      </c>
      <c r="N96" s="21">
        <f t="shared" si="40"/>
        <v>858920</v>
      </c>
      <c r="O96" s="21">
        <f t="shared" si="40"/>
        <v>4000000</v>
      </c>
      <c r="P96" s="21">
        <f t="shared" si="40"/>
        <v>4000000</v>
      </c>
      <c r="Q96" s="21">
        <f t="shared" si="40"/>
        <v>871804</v>
      </c>
      <c r="R96" s="21">
        <f t="shared" si="40"/>
        <v>4000000</v>
      </c>
      <c r="S96" s="21">
        <f t="shared" si="40"/>
        <v>4000000</v>
      </c>
      <c r="T96" s="21">
        <f t="shared" si="40"/>
        <v>3500000</v>
      </c>
      <c r="U96" s="21">
        <f t="shared" si="40"/>
        <v>3500000</v>
      </c>
      <c r="V96" s="21"/>
      <c r="W96" s="21"/>
      <c r="X96" s="21"/>
      <c r="Y96" s="12"/>
    </row>
    <row r="97" spans="1:25" hidden="1" x14ac:dyDescent="0.2">
      <c r="A97" s="28" t="s">
        <v>89</v>
      </c>
      <c r="B97" s="29">
        <v>11</v>
      </c>
      <c r="C97" s="30" t="s">
        <v>31</v>
      </c>
      <c r="D97" s="31">
        <v>3232</v>
      </c>
      <c r="E97" s="32" t="s">
        <v>53</v>
      </c>
      <c r="G97" s="1">
        <v>855000</v>
      </c>
      <c r="H97" s="1">
        <v>855000</v>
      </c>
      <c r="I97" s="1">
        <v>855000</v>
      </c>
      <c r="J97" s="1">
        <v>855000</v>
      </c>
      <c r="K97" s="1">
        <v>807483.26</v>
      </c>
      <c r="L97" s="33">
        <f t="shared" si="37"/>
        <v>94.44248654970761</v>
      </c>
      <c r="M97" s="1">
        <v>842175</v>
      </c>
      <c r="N97" s="1">
        <v>842175</v>
      </c>
      <c r="O97" s="1">
        <v>2000000</v>
      </c>
      <c r="P97" s="1">
        <f>O97</f>
        <v>2000000</v>
      </c>
      <c r="Q97" s="1">
        <v>854808</v>
      </c>
      <c r="R97" s="1">
        <v>1000000</v>
      </c>
      <c r="S97" s="1">
        <f>R97</f>
        <v>1000000</v>
      </c>
      <c r="T97" s="1">
        <v>1000000</v>
      </c>
      <c r="U97" s="1">
        <f>T97</f>
        <v>1000000</v>
      </c>
    </row>
    <row r="98" spans="1:25" hidden="1" x14ac:dyDescent="0.2">
      <c r="A98" s="28" t="s">
        <v>89</v>
      </c>
      <c r="B98" s="29">
        <v>11</v>
      </c>
      <c r="C98" s="30" t="s">
        <v>31</v>
      </c>
      <c r="D98" s="31">
        <v>3237</v>
      </c>
      <c r="E98" s="32" t="s">
        <v>58</v>
      </c>
      <c r="G98" s="1">
        <v>17000</v>
      </c>
      <c r="H98" s="1">
        <v>17000</v>
      </c>
      <c r="I98" s="1">
        <v>17000</v>
      </c>
      <c r="J98" s="1">
        <v>17000</v>
      </c>
      <c r="K98" s="1">
        <v>2500</v>
      </c>
      <c r="L98" s="33">
        <f t="shared" si="37"/>
        <v>14.705882352941178</v>
      </c>
      <c r="M98" s="1">
        <v>16745</v>
      </c>
      <c r="N98" s="1">
        <v>16745</v>
      </c>
      <c r="O98" s="1">
        <v>2000000</v>
      </c>
      <c r="P98" s="1">
        <f>O98</f>
        <v>2000000</v>
      </c>
      <c r="Q98" s="1">
        <v>16996</v>
      </c>
      <c r="R98" s="1">
        <v>3000000</v>
      </c>
      <c r="S98" s="1">
        <f>R98</f>
        <v>3000000</v>
      </c>
      <c r="T98" s="1">
        <v>2500000</v>
      </c>
      <c r="U98" s="1">
        <f>T98</f>
        <v>2500000</v>
      </c>
    </row>
    <row r="99" spans="1:25" s="23" customFormat="1" ht="15.75" hidden="1" x14ac:dyDescent="0.2">
      <c r="A99" s="24" t="s">
        <v>89</v>
      </c>
      <c r="B99" s="25">
        <v>11</v>
      </c>
      <c r="C99" s="26" t="s">
        <v>31</v>
      </c>
      <c r="D99" s="27">
        <v>412</v>
      </c>
      <c r="E99" s="20"/>
      <c r="F99" s="20"/>
      <c r="G99" s="21">
        <f>SUM(G100)</f>
        <v>18000</v>
      </c>
      <c r="H99" s="21">
        <f t="shared" ref="H99:U99" si="41">SUM(H100)</f>
        <v>18000</v>
      </c>
      <c r="I99" s="21">
        <f t="shared" si="41"/>
        <v>18000</v>
      </c>
      <c r="J99" s="21">
        <f t="shared" si="41"/>
        <v>18000</v>
      </c>
      <c r="K99" s="21">
        <f t="shared" si="41"/>
        <v>0</v>
      </c>
      <c r="L99" s="22">
        <f t="shared" si="37"/>
        <v>0</v>
      </c>
      <c r="M99" s="21">
        <f t="shared" si="41"/>
        <v>18198</v>
      </c>
      <c r="N99" s="21">
        <f t="shared" si="41"/>
        <v>18198</v>
      </c>
      <c r="O99" s="21">
        <f t="shared" si="41"/>
        <v>2000000</v>
      </c>
      <c r="P99" s="21">
        <f t="shared" si="41"/>
        <v>2000000</v>
      </c>
      <c r="Q99" s="21">
        <f t="shared" si="41"/>
        <v>19108</v>
      </c>
      <c r="R99" s="21">
        <f t="shared" si="41"/>
        <v>3500000</v>
      </c>
      <c r="S99" s="21">
        <f t="shared" si="41"/>
        <v>3500000</v>
      </c>
      <c r="T99" s="21">
        <f t="shared" si="41"/>
        <v>50000</v>
      </c>
      <c r="U99" s="21">
        <f t="shared" si="41"/>
        <v>50000</v>
      </c>
      <c r="V99" s="21"/>
      <c r="W99" s="21"/>
      <c r="X99" s="21"/>
      <c r="Y99" s="12"/>
    </row>
    <row r="100" spans="1:25" hidden="1" x14ac:dyDescent="0.2">
      <c r="A100" s="28" t="s">
        <v>89</v>
      </c>
      <c r="B100" s="29">
        <v>11</v>
      </c>
      <c r="C100" s="30" t="s">
        <v>31</v>
      </c>
      <c r="D100" s="31">
        <v>4126</v>
      </c>
      <c r="E100" s="32" t="s">
        <v>84</v>
      </c>
      <c r="G100" s="1">
        <v>18000</v>
      </c>
      <c r="H100" s="1">
        <v>18000</v>
      </c>
      <c r="I100" s="1">
        <v>18000</v>
      </c>
      <c r="J100" s="1">
        <v>18000</v>
      </c>
      <c r="L100" s="33">
        <f t="shared" si="37"/>
        <v>0</v>
      </c>
      <c r="M100" s="1">
        <v>18198</v>
      </c>
      <c r="N100" s="1">
        <v>18198</v>
      </c>
      <c r="O100" s="1">
        <v>2000000</v>
      </c>
      <c r="P100" s="1">
        <f>O100</f>
        <v>2000000</v>
      </c>
      <c r="Q100" s="1">
        <v>19108</v>
      </c>
      <c r="R100" s="1">
        <v>3500000</v>
      </c>
      <c r="S100" s="1">
        <f>R100</f>
        <v>3500000</v>
      </c>
      <c r="T100" s="1">
        <v>50000</v>
      </c>
      <c r="U100" s="1">
        <f>T100</f>
        <v>50000</v>
      </c>
    </row>
    <row r="101" spans="1:25" s="23" customFormat="1" ht="15.75" hidden="1" x14ac:dyDescent="0.2">
      <c r="A101" s="24" t="s">
        <v>89</v>
      </c>
      <c r="B101" s="25">
        <v>11</v>
      </c>
      <c r="C101" s="26" t="s">
        <v>31</v>
      </c>
      <c r="D101" s="27">
        <v>451</v>
      </c>
      <c r="E101" s="20"/>
      <c r="F101" s="20"/>
      <c r="G101" s="21">
        <f>SUM(G102)</f>
        <v>484000</v>
      </c>
      <c r="H101" s="21">
        <f t="shared" ref="H101:U101" si="42">SUM(H102)</f>
        <v>484000</v>
      </c>
      <c r="I101" s="21">
        <f t="shared" si="42"/>
        <v>484000</v>
      </c>
      <c r="J101" s="21">
        <f t="shared" si="42"/>
        <v>484000</v>
      </c>
      <c r="K101" s="21">
        <f t="shared" si="42"/>
        <v>374784.03</v>
      </c>
      <c r="L101" s="22">
        <f t="shared" si="37"/>
        <v>77.434716942148768</v>
      </c>
      <c r="M101" s="21">
        <f t="shared" si="42"/>
        <v>186024</v>
      </c>
      <c r="N101" s="21">
        <f t="shared" si="42"/>
        <v>186024</v>
      </c>
      <c r="O101" s="21">
        <f t="shared" si="42"/>
        <v>12000000</v>
      </c>
      <c r="P101" s="21">
        <f t="shared" si="42"/>
        <v>12000000</v>
      </c>
      <c r="Q101" s="21">
        <f t="shared" si="42"/>
        <v>195325</v>
      </c>
      <c r="R101" s="21">
        <f t="shared" si="42"/>
        <v>22000000</v>
      </c>
      <c r="S101" s="21">
        <f t="shared" si="42"/>
        <v>22000000</v>
      </c>
      <c r="T101" s="21">
        <f t="shared" si="42"/>
        <v>20000000</v>
      </c>
      <c r="U101" s="21">
        <f t="shared" si="42"/>
        <v>20000000</v>
      </c>
      <c r="V101" s="21"/>
      <c r="W101" s="21"/>
      <c r="X101" s="21"/>
      <c r="Y101" s="12"/>
    </row>
    <row r="102" spans="1:25" hidden="1" x14ac:dyDescent="0.2">
      <c r="A102" s="28" t="s">
        <v>89</v>
      </c>
      <c r="B102" s="29">
        <v>11</v>
      </c>
      <c r="C102" s="30" t="s">
        <v>31</v>
      </c>
      <c r="D102" s="31">
        <v>4511</v>
      </c>
      <c r="E102" s="32" t="s">
        <v>91</v>
      </c>
      <c r="G102" s="1">
        <v>484000</v>
      </c>
      <c r="H102" s="1">
        <v>484000</v>
      </c>
      <c r="I102" s="1">
        <v>484000</v>
      </c>
      <c r="J102" s="1">
        <v>484000</v>
      </c>
      <c r="K102" s="1">
        <v>374784.03</v>
      </c>
      <c r="L102" s="33">
        <f t="shared" si="37"/>
        <v>77.434716942148768</v>
      </c>
      <c r="M102" s="1">
        <v>186024</v>
      </c>
      <c r="N102" s="1">
        <v>186024</v>
      </c>
      <c r="O102" s="1">
        <v>12000000</v>
      </c>
      <c r="P102" s="1">
        <f>O102</f>
        <v>12000000</v>
      </c>
      <c r="Q102" s="1">
        <v>195325</v>
      </c>
      <c r="R102" s="1">
        <v>22000000</v>
      </c>
      <c r="S102" s="1">
        <f>R102</f>
        <v>22000000</v>
      </c>
      <c r="T102" s="1">
        <v>20000000</v>
      </c>
      <c r="U102" s="1">
        <f>T102</f>
        <v>20000000</v>
      </c>
    </row>
    <row r="103" spans="1:25" s="23" customFormat="1" ht="15.75" hidden="1" x14ac:dyDescent="0.2">
      <c r="A103" s="24" t="s">
        <v>89</v>
      </c>
      <c r="B103" s="25">
        <v>11</v>
      </c>
      <c r="C103" s="26" t="s">
        <v>31</v>
      </c>
      <c r="D103" s="27">
        <v>452</v>
      </c>
      <c r="E103" s="20"/>
      <c r="F103" s="20"/>
      <c r="G103" s="21">
        <f>SUM(G104)</f>
        <v>192000</v>
      </c>
      <c r="H103" s="21">
        <f t="shared" ref="H103:U103" si="43">SUM(H104)</f>
        <v>192000</v>
      </c>
      <c r="I103" s="21">
        <f t="shared" si="43"/>
        <v>192000</v>
      </c>
      <c r="J103" s="21">
        <f t="shared" si="43"/>
        <v>192000</v>
      </c>
      <c r="K103" s="21">
        <f t="shared" si="43"/>
        <v>0</v>
      </c>
      <c r="L103" s="22">
        <f t="shared" si="37"/>
        <v>0</v>
      </c>
      <c r="M103" s="21">
        <f t="shared" si="43"/>
        <v>93012</v>
      </c>
      <c r="N103" s="21">
        <f t="shared" si="43"/>
        <v>93012</v>
      </c>
      <c r="O103" s="21">
        <f t="shared" si="43"/>
        <v>100000</v>
      </c>
      <c r="P103" s="21">
        <f t="shared" si="43"/>
        <v>100000</v>
      </c>
      <c r="Q103" s="21">
        <f t="shared" si="43"/>
        <v>97663</v>
      </c>
      <c r="R103" s="21">
        <f t="shared" si="43"/>
        <v>500000</v>
      </c>
      <c r="S103" s="21">
        <f t="shared" si="43"/>
        <v>500000</v>
      </c>
      <c r="T103" s="21">
        <f t="shared" si="43"/>
        <v>100000</v>
      </c>
      <c r="U103" s="21">
        <f t="shared" si="43"/>
        <v>100000</v>
      </c>
      <c r="V103" s="21"/>
      <c r="W103" s="21"/>
      <c r="X103" s="21"/>
      <c r="Y103" s="12"/>
    </row>
    <row r="104" spans="1:25" hidden="1" x14ac:dyDescent="0.2">
      <c r="A104" s="28" t="s">
        <v>89</v>
      </c>
      <c r="B104" s="29">
        <v>11</v>
      </c>
      <c r="C104" s="30" t="s">
        <v>31</v>
      </c>
      <c r="D104" s="31">
        <v>4521</v>
      </c>
      <c r="E104" s="32" t="s">
        <v>92</v>
      </c>
      <c r="G104" s="1">
        <v>192000</v>
      </c>
      <c r="H104" s="1">
        <v>192000</v>
      </c>
      <c r="I104" s="1">
        <v>192000</v>
      </c>
      <c r="J104" s="1">
        <v>192000</v>
      </c>
      <c r="L104" s="33">
        <f t="shared" si="37"/>
        <v>0</v>
      </c>
      <c r="M104" s="1">
        <v>93012</v>
      </c>
      <c r="N104" s="1">
        <v>93012</v>
      </c>
      <c r="O104" s="1">
        <v>100000</v>
      </c>
      <c r="P104" s="1">
        <f>O104</f>
        <v>100000</v>
      </c>
      <c r="Q104" s="1">
        <v>97663</v>
      </c>
      <c r="R104" s="1">
        <v>500000</v>
      </c>
      <c r="S104" s="1">
        <f>R104</f>
        <v>500000</v>
      </c>
      <c r="T104" s="1">
        <v>100000</v>
      </c>
      <c r="U104" s="1">
        <f>T104</f>
        <v>100000</v>
      </c>
    </row>
    <row r="105" spans="1:25" s="23" customFormat="1" ht="78.75" x14ac:dyDescent="0.2">
      <c r="A105" s="440" t="s">
        <v>93</v>
      </c>
      <c r="B105" s="440"/>
      <c r="C105" s="440"/>
      <c r="D105" s="440"/>
      <c r="E105" s="38" t="s">
        <v>94</v>
      </c>
      <c r="F105" s="20" t="s">
        <v>30</v>
      </c>
      <c r="G105" s="21">
        <f>SUM(G108)</f>
        <v>0</v>
      </c>
      <c r="H105" s="21">
        <f>SUM(H108)</f>
        <v>0</v>
      </c>
      <c r="I105" s="21">
        <f>SUM(I108+I106)</f>
        <v>0</v>
      </c>
      <c r="J105" s="21">
        <f t="shared" ref="J105:U105" si="44">SUM(J108+J106)</f>
        <v>0</v>
      </c>
      <c r="K105" s="21">
        <f t="shared" si="44"/>
        <v>0</v>
      </c>
      <c r="L105" s="22" t="str">
        <f t="shared" si="37"/>
        <v>-</v>
      </c>
      <c r="M105" s="21">
        <f t="shared" si="44"/>
        <v>0</v>
      </c>
      <c r="N105" s="21">
        <f t="shared" si="44"/>
        <v>0</v>
      </c>
      <c r="O105" s="21">
        <f t="shared" si="44"/>
        <v>250000</v>
      </c>
      <c r="P105" s="21">
        <f t="shared" si="44"/>
        <v>250000</v>
      </c>
      <c r="Q105" s="21">
        <f t="shared" si="44"/>
        <v>0</v>
      </c>
      <c r="R105" s="21">
        <f t="shared" si="44"/>
        <v>700000</v>
      </c>
      <c r="S105" s="21">
        <f t="shared" si="44"/>
        <v>700000</v>
      </c>
      <c r="T105" s="21">
        <f t="shared" si="44"/>
        <v>500000</v>
      </c>
      <c r="U105" s="21">
        <f t="shared" si="44"/>
        <v>500000</v>
      </c>
      <c r="V105" s="21"/>
      <c r="W105" s="21"/>
      <c r="X105" s="21"/>
      <c r="Y105" s="12"/>
    </row>
    <row r="106" spans="1:25" s="23" customFormat="1" ht="15.75" hidden="1" x14ac:dyDescent="0.2">
      <c r="A106" s="92"/>
      <c r="B106" s="24">
        <v>11</v>
      </c>
      <c r="C106" s="26" t="s">
        <v>31</v>
      </c>
      <c r="D106" s="40">
        <v>323</v>
      </c>
      <c r="E106" s="38"/>
      <c r="F106" s="20"/>
      <c r="G106" s="21"/>
      <c r="H106" s="21"/>
      <c r="I106" s="21">
        <f>I107</f>
        <v>0</v>
      </c>
      <c r="J106" s="21">
        <f t="shared" ref="J106:U106" si="45">J107</f>
        <v>0</v>
      </c>
      <c r="K106" s="21">
        <f t="shared" si="45"/>
        <v>0</v>
      </c>
      <c r="L106" s="22" t="str">
        <f t="shared" si="37"/>
        <v>-</v>
      </c>
      <c r="M106" s="21">
        <f t="shared" si="45"/>
        <v>0</v>
      </c>
      <c r="N106" s="21">
        <f t="shared" si="45"/>
        <v>0</v>
      </c>
      <c r="O106" s="21">
        <f t="shared" si="45"/>
        <v>100000</v>
      </c>
      <c r="P106" s="21">
        <f t="shared" si="45"/>
        <v>100000</v>
      </c>
      <c r="Q106" s="21">
        <f t="shared" si="45"/>
        <v>0</v>
      </c>
      <c r="R106" s="21">
        <f t="shared" si="45"/>
        <v>200000</v>
      </c>
      <c r="S106" s="21">
        <f t="shared" si="45"/>
        <v>200000</v>
      </c>
      <c r="T106" s="21">
        <f t="shared" si="45"/>
        <v>200000</v>
      </c>
      <c r="U106" s="21">
        <f t="shared" si="45"/>
        <v>200000</v>
      </c>
      <c r="V106" s="21"/>
      <c r="W106" s="21"/>
      <c r="X106" s="21"/>
      <c r="Y106" s="12"/>
    </row>
    <row r="107" spans="1:25" ht="15.75" hidden="1" x14ac:dyDescent="0.2">
      <c r="A107" s="81"/>
      <c r="B107" s="29">
        <v>11</v>
      </c>
      <c r="C107" s="30" t="s">
        <v>31</v>
      </c>
      <c r="D107" s="31">
        <v>3238</v>
      </c>
      <c r="E107" s="32" t="s">
        <v>59</v>
      </c>
      <c r="L107" s="22" t="str">
        <f t="shared" si="37"/>
        <v>-</v>
      </c>
      <c r="M107" s="1"/>
      <c r="N107" s="1"/>
      <c r="O107" s="1">
        <v>100000</v>
      </c>
      <c r="P107" s="1">
        <f>O107</f>
        <v>100000</v>
      </c>
      <c r="Q107" s="1"/>
      <c r="R107" s="1">
        <v>200000</v>
      </c>
      <c r="S107" s="1">
        <f>R107</f>
        <v>200000</v>
      </c>
      <c r="T107" s="1">
        <v>200000</v>
      </c>
      <c r="U107" s="1">
        <f>T107</f>
        <v>200000</v>
      </c>
    </row>
    <row r="108" spans="1:25" s="23" customFormat="1" ht="15.75" hidden="1" x14ac:dyDescent="0.2">
      <c r="A108" s="24"/>
      <c r="B108" s="24">
        <v>11</v>
      </c>
      <c r="C108" s="26" t="s">
        <v>31</v>
      </c>
      <c r="D108" s="40">
        <v>426</v>
      </c>
      <c r="E108" s="20"/>
      <c r="F108" s="20"/>
      <c r="G108" s="21">
        <f>SUM(G109)</f>
        <v>0</v>
      </c>
      <c r="H108" s="21">
        <f t="shared" ref="H108:U108" si="46">SUM(H109)</f>
        <v>0</v>
      </c>
      <c r="I108" s="21">
        <f t="shared" si="46"/>
        <v>0</v>
      </c>
      <c r="J108" s="21">
        <f t="shared" si="46"/>
        <v>0</v>
      </c>
      <c r="K108" s="21">
        <f t="shared" si="46"/>
        <v>0</v>
      </c>
      <c r="L108" s="22" t="str">
        <f t="shared" si="37"/>
        <v>-</v>
      </c>
      <c r="M108" s="21">
        <f t="shared" si="46"/>
        <v>0</v>
      </c>
      <c r="N108" s="21">
        <f t="shared" si="46"/>
        <v>0</v>
      </c>
      <c r="O108" s="21">
        <f t="shared" si="46"/>
        <v>150000</v>
      </c>
      <c r="P108" s="21">
        <f t="shared" si="46"/>
        <v>150000</v>
      </c>
      <c r="Q108" s="21">
        <f t="shared" si="46"/>
        <v>0</v>
      </c>
      <c r="R108" s="21">
        <f t="shared" si="46"/>
        <v>500000</v>
      </c>
      <c r="S108" s="21">
        <f t="shared" si="46"/>
        <v>500000</v>
      </c>
      <c r="T108" s="21">
        <f t="shared" si="46"/>
        <v>300000</v>
      </c>
      <c r="U108" s="21">
        <f t="shared" si="46"/>
        <v>300000</v>
      </c>
      <c r="V108" s="21"/>
      <c r="W108" s="21"/>
      <c r="X108" s="21"/>
      <c r="Y108" s="12"/>
    </row>
    <row r="109" spans="1:25" hidden="1" x14ac:dyDescent="0.2">
      <c r="B109" s="29">
        <v>11</v>
      </c>
      <c r="C109" s="30" t="s">
        <v>31</v>
      </c>
      <c r="D109" s="31">
        <v>4262</v>
      </c>
      <c r="E109" s="36" t="s">
        <v>86</v>
      </c>
      <c r="L109" s="33" t="str">
        <f t="shared" si="37"/>
        <v>-</v>
      </c>
      <c r="M109" s="1"/>
      <c r="N109" s="1"/>
      <c r="O109" s="1">
        <v>150000</v>
      </c>
      <c r="P109" s="1">
        <f>O109</f>
        <v>150000</v>
      </c>
      <c r="Q109" s="1"/>
      <c r="R109" s="1">
        <v>500000</v>
      </c>
      <c r="S109" s="1">
        <f>R109</f>
        <v>500000</v>
      </c>
      <c r="T109" s="1">
        <v>300000</v>
      </c>
      <c r="U109" s="1">
        <f>T109</f>
        <v>300000</v>
      </c>
    </row>
    <row r="110" spans="1:25" s="47" customFormat="1" ht="15.75" x14ac:dyDescent="0.2">
      <c r="A110" s="441" t="s">
        <v>95</v>
      </c>
      <c r="B110" s="441"/>
      <c r="C110" s="441"/>
      <c r="D110" s="441"/>
      <c r="E110" s="441"/>
      <c r="F110" s="441"/>
      <c r="G110" s="45">
        <f>G111+G355</f>
        <v>326771633</v>
      </c>
      <c r="H110" s="45">
        <f>H111+H355</f>
        <v>320019633</v>
      </c>
      <c r="I110" s="45">
        <f>I111+I355</f>
        <v>510057895</v>
      </c>
      <c r="J110" s="45">
        <f>J111+J355</f>
        <v>503305895</v>
      </c>
      <c r="K110" s="45">
        <f>K111+K355</f>
        <v>450658077.79999989</v>
      </c>
      <c r="L110" s="46">
        <f t="shared" si="37"/>
        <v>88.354299035014421</v>
      </c>
      <c r="M110" s="45">
        <f t="shared" ref="M110:U110" si="47">M111+M355</f>
        <v>294503132</v>
      </c>
      <c r="N110" s="45">
        <f t="shared" si="47"/>
        <v>290273132</v>
      </c>
      <c r="O110" s="45">
        <f t="shared" si="47"/>
        <v>615538763</v>
      </c>
      <c r="P110" s="45">
        <f t="shared" si="47"/>
        <v>612411263</v>
      </c>
      <c r="Q110" s="45">
        <f t="shared" si="47"/>
        <v>288672766</v>
      </c>
      <c r="R110" s="45">
        <f t="shared" si="47"/>
        <v>538737182</v>
      </c>
      <c r="S110" s="45">
        <f t="shared" si="47"/>
        <v>535737182</v>
      </c>
      <c r="T110" s="45">
        <f t="shared" si="47"/>
        <v>508683395</v>
      </c>
      <c r="U110" s="45">
        <f t="shared" si="47"/>
        <v>505683395</v>
      </c>
      <c r="V110" s="83"/>
      <c r="W110" s="83"/>
      <c r="X110" s="83"/>
      <c r="Y110" s="88"/>
    </row>
    <row r="111" spans="1:25" ht="15.75" x14ac:dyDescent="0.2">
      <c r="A111" s="438" t="s">
        <v>96</v>
      </c>
      <c r="B111" s="438"/>
      <c r="C111" s="438"/>
      <c r="D111" s="438"/>
      <c r="E111" s="438"/>
      <c r="F111" s="438"/>
      <c r="G111" s="18">
        <f>G112+G115+G118+G121+G126+G129+G134+G137+G142+G145+G154+G157+G160+G168+G171+G175+G181+G186+G189+G194+G202+G236+G240+G248+G251+G266+G276+G290+G296+G309+G312+G317+G332+G339+G342+G349+G352+G207+G210+G233</f>
        <v>236063709</v>
      </c>
      <c r="H111" s="18">
        <f>H112+H115+H118+H121+H126+H129+H134+H137+H142+H145+H154+H157+H160+H168+H171+H175+H181+H186+H189+H194+H202+H236+H240+H248+H251+H266+H276+H290+H296+H309+H312+H317+H332+H339+H342+H349+H352+H207+H210+H233</f>
        <v>232311709</v>
      </c>
      <c r="I111" s="18">
        <f t="shared" ref="I111:N111" si="48">I112+I115+I118+I121+I126+I129+I134+I137+I142+I145+I154+I157+I160+I168+I171+I175+I181+I186+I189+I194+I202+I236+I240+I248+I251+I266+I276+I290+I296+I309+I312+I317+I332+I339+I342+I349+I352+I207+I210+I233+I245</f>
        <v>420089473</v>
      </c>
      <c r="J111" s="18">
        <f t="shared" si="48"/>
        <v>416337473</v>
      </c>
      <c r="K111" s="18">
        <f t="shared" si="48"/>
        <v>389121511.21999991</v>
      </c>
      <c r="L111" s="48">
        <f t="shared" si="37"/>
        <v>92.62824617840397</v>
      </c>
      <c r="M111" s="18">
        <f t="shared" si="48"/>
        <v>202795559</v>
      </c>
      <c r="N111" s="18">
        <f t="shared" si="48"/>
        <v>201565559</v>
      </c>
      <c r="O111" s="18">
        <f>O112+O115+O118+O121+O126+O129+O134+O137+O142+O145+O154+O157+O160+O168+O171+O175+O181+O186+O189+O194+O202+O236+O240+O248+O251+O266+O276+O290+O296+O309+O312+O317+O332+O339+O342+O349+O352+O207+O210+O233+O245</f>
        <v>519592183</v>
      </c>
      <c r="P111" s="18">
        <f t="shared" ref="P111:U111" si="49">P112+P115+P118+P121+P126+P129+P134+P137+P142+P145+P154+P157+P160+P168+P171+P175+P181+P186+P189+P194+P202+P236+P240+P248+P251+P266+P276+P290+P296+P309+P312+P317+P332+P339+P342+P349+P352+P207+P210+P233+P245</f>
        <v>519464683</v>
      </c>
      <c r="Q111" s="18">
        <f t="shared" si="49"/>
        <v>194402220</v>
      </c>
      <c r="R111" s="18">
        <f t="shared" si="49"/>
        <v>440491773</v>
      </c>
      <c r="S111" s="18">
        <f t="shared" si="49"/>
        <v>440491773</v>
      </c>
      <c r="T111" s="18">
        <f t="shared" si="49"/>
        <v>409400409</v>
      </c>
      <c r="U111" s="18">
        <f t="shared" si="49"/>
        <v>409400409</v>
      </c>
    </row>
    <row r="112" spans="1:25" s="23" customFormat="1" ht="141.75" x14ac:dyDescent="0.2">
      <c r="A112" s="439" t="s">
        <v>97</v>
      </c>
      <c r="B112" s="439"/>
      <c r="C112" s="439"/>
      <c r="D112" s="439"/>
      <c r="E112" s="20" t="s">
        <v>98</v>
      </c>
      <c r="F112" s="38" t="s">
        <v>99</v>
      </c>
      <c r="G112" s="21">
        <f>SUM(G113)</f>
        <v>1000000</v>
      </c>
      <c r="H112" s="21">
        <f t="shared" ref="H112:U113" si="50">SUM(H113)</f>
        <v>1000000</v>
      </c>
      <c r="I112" s="21">
        <f t="shared" si="50"/>
        <v>31000000</v>
      </c>
      <c r="J112" s="21">
        <f t="shared" si="50"/>
        <v>31000000</v>
      </c>
      <c r="K112" s="21">
        <f t="shared" si="50"/>
        <v>31000000</v>
      </c>
      <c r="L112" s="22">
        <f t="shared" si="37"/>
        <v>100</v>
      </c>
      <c r="M112" s="21">
        <f t="shared" si="50"/>
        <v>1972000</v>
      </c>
      <c r="N112" s="21">
        <f t="shared" si="50"/>
        <v>1972000</v>
      </c>
      <c r="O112" s="21">
        <f t="shared" si="50"/>
        <v>44392500</v>
      </c>
      <c r="P112" s="21">
        <f t="shared" si="50"/>
        <v>44392500</v>
      </c>
      <c r="Q112" s="21">
        <f t="shared" si="50"/>
        <v>0</v>
      </c>
      <c r="R112" s="21">
        <f t="shared" si="50"/>
        <v>6000000</v>
      </c>
      <c r="S112" s="21">
        <f t="shared" si="50"/>
        <v>6000000</v>
      </c>
      <c r="T112" s="21">
        <f t="shared" si="50"/>
        <v>0</v>
      </c>
      <c r="U112" s="21">
        <f t="shared" si="50"/>
        <v>0</v>
      </c>
      <c r="V112" s="21"/>
      <c r="W112" s="21"/>
      <c r="X112" s="21"/>
      <c r="Y112" s="12"/>
    </row>
    <row r="113" spans="1:25" s="23" customFormat="1" ht="15.75" hidden="1" x14ac:dyDescent="0.2">
      <c r="A113" s="24" t="s">
        <v>100</v>
      </c>
      <c r="B113" s="25">
        <v>11</v>
      </c>
      <c r="C113" s="26" t="s">
        <v>101</v>
      </c>
      <c r="D113" s="27">
        <v>382</v>
      </c>
      <c r="E113" s="20"/>
      <c r="F113" s="20"/>
      <c r="G113" s="21">
        <f>SUM(G114)</f>
        <v>1000000</v>
      </c>
      <c r="H113" s="21">
        <f t="shared" si="50"/>
        <v>1000000</v>
      </c>
      <c r="I113" s="21">
        <f t="shared" si="50"/>
        <v>31000000</v>
      </c>
      <c r="J113" s="21">
        <f t="shared" si="50"/>
        <v>31000000</v>
      </c>
      <c r="K113" s="21">
        <f t="shared" si="50"/>
        <v>31000000</v>
      </c>
      <c r="L113" s="22">
        <f t="shared" si="37"/>
        <v>100</v>
      </c>
      <c r="M113" s="21">
        <f t="shared" si="50"/>
        <v>1972000</v>
      </c>
      <c r="N113" s="21">
        <f t="shared" si="50"/>
        <v>1972000</v>
      </c>
      <c r="O113" s="21">
        <f t="shared" si="50"/>
        <v>44392500</v>
      </c>
      <c r="P113" s="21">
        <f t="shared" si="50"/>
        <v>44392500</v>
      </c>
      <c r="Q113" s="21">
        <f t="shared" si="50"/>
        <v>0</v>
      </c>
      <c r="R113" s="21">
        <f t="shared" si="50"/>
        <v>6000000</v>
      </c>
      <c r="S113" s="21">
        <f t="shared" si="50"/>
        <v>6000000</v>
      </c>
      <c r="T113" s="21">
        <f t="shared" si="50"/>
        <v>0</v>
      </c>
      <c r="U113" s="21">
        <f t="shared" si="50"/>
        <v>0</v>
      </c>
      <c r="V113" s="21"/>
      <c r="W113" s="21"/>
      <c r="X113" s="21"/>
      <c r="Y113" s="12"/>
    </row>
    <row r="114" spans="1:25" ht="30" hidden="1" customHeight="1" x14ac:dyDescent="0.2">
      <c r="A114" s="28" t="s">
        <v>100</v>
      </c>
      <c r="B114" s="29">
        <v>11</v>
      </c>
      <c r="C114" s="30" t="s">
        <v>101</v>
      </c>
      <c r="D114" s="31">
        <v>3821</v>
      </c>
      <c r="E114" s="32" t="s">
        <v>102</v>
      </c>
      <c r="G114" s="1">
        <v>1000000</v>
      </c>
      <c r="H114" s="1">
        <v>1000000</v>
      </c>
      <c r="I114" s="1">
        <v>31000000</v>
      </c>
      <c r="J114" s="1">
        <v>31000000</v>
      </c>
      <c r="K114" s="1">
        <v>31000000</v>
      </c>
      <c r="L114" s="33">
        <f t="shared" si="37"/>
        <v>100</v>
      </c>
      <c r="M114" s="1">
        <v>1972000</v>
      </c>
      <c r="N114" s="1">
        <v>1972000</v>
      </c>
      <c r="O114" s="1">
        <v>44392500</v>
      </c>
      <c r="P114" s="1">
        <f>O114</f>
        <v>44392500</v>
      </c>
      <c r="Q114" s="1">
        <v>0</v>
      </c>
      <c r="R114" s="1">
        <v>6000000</v>
      </c>
      <c r="S114" s="1">
        <f>R114</f>
        <v>6000000</v>
      </c>
      <c r="T114" s="1">
        <v>0</v>
      </c>
      <c r="U114" s="1">
        <f>T114</f>
        <v>0</v>
      </c>
    </row>
    <row r="115" spans="1:25" s="23" customFormat="1" ht="141.75" x14ac:dyDescent="0.2">
      <c r="A115" s="439" t="s">
        <v>103</v>
      </c>
      <c r="B115" s="439"/>
      <c r="C115" s="439"/>
      <c r="D115" s="439"/>
      <c r="E115" s="20" t="s">
        <v>104</v>
      </c>
      <c r="F115" s="38" t="s">
        <v>99</v>
      </c>
      <c r="G115" s="21">
        <f>SUM(G116)</f>
        <v>20000000</v>
      </c>
      <c r="H115" s="21">
        <f t="shared" ref="H115:U116" si="51">SUM(H116)</f>
        <v>20000000</v>
      </c>
      <c r="I115" s="21">
        <f t="shared" si="51"/>
        <v>20000000</v>
      </c>
      <c r="J115" s="21">
        <f t="shared" si="51"/>
        <v>20000000</v>
      </c>
      <c r="K115" s="21">
        <f t="shared" si="51"/>
        <v>20000000</v>
      </c>
      <c r="L115" s="22">
        <f t="shared" si="37"/>
        <v>100</v>
      </c>
      <c r="M115" s="21">
        <f t="shared" si="51"/>
        <v>22000000</v>
      </c>
      <c r="N115" s="21">
        <f t="shared" si="51"/>
        <v>22000000</v>
      </c>
      <c r="O115" s="21">
        <f t="shared" si="51"/>
        <v>35000000</v>
      </c>
      <c r="P115" s="21">
        <f t="shared" si="51"/>
        <v>35000000</v>
      </c>
      <c r="Q115" s="21">
        <f t="shared" si="51"/>
        <v>21650000</v>
      </c>
      <c r="R115" s="21">
        <f t="shared" si="51"/>
        <v>43000000</v>
      </c>
      <c r="S115" s="21">
        <f t="shared" si="51"/>
        <v>43000000</v>
      </c>
      <c r="T115" s="21">
        <f t="shared" si="51"/>
        <v>51000000</v>
      </c>
      <c r="U115" s="21">
        <f t="shared" si="51"/>
        <v>51000000</v>
      </c>
      <c r="V115" s="21"/>
      <c r="W115" s="21"/>
      <c r="X115" s="21"/>
      <c r="Y115" s="12"/>
    </row>
    <row r="116" spans="1:25" s="23" customFormat="1" ht="15.75" hidden="1" x14ac:dyDescent="0.2">
      <c r="A116" s="24" t="s">
        <v>105</v>
      </c>
      <c r="B116" s="25">
        <v>11</v>
      </c>
      <c r="C116" s="26" t="s">
        <v>101</v>
      </c>
      <c r="D116" s="27">
        <v>381</v>
      </c>
      <c r="E116" s="20"/>
      <c r="F116" s="20"/>
      <c r="G116" s="21">
        <f>SUM(G117)</f>
        <v>20000000</v>
      </c>
      <c r="H116" s="21">
        <f t="shared" si="51"/>
        <v>20000000</v>
      </c>
      <c r="I116" s="21">
        <f t="shared" si="51"/>
        <v>20000000</v>
      </c>
      <c r="J116" s="21">
        <f t="shared" si="51"/>
        <v>20000000</v>
      </c>
      <c r="K116" s="21">
        <f t="shared" si="51"/>
        <v>20000000</v>
      </c>
      <c r="L116" s="22">
        <f t="shared" si="37"/>
        <v>100</v>
      </c>
      <c r="M116" s="21">
        <f t="shared" si="51"/>
        <v>22000000</v>
      </c>
      <c r="N116" s="21">
        <f t="shared" si="51"/>
        <v>22000000</v>
      </c>
      <c r="O116" s="21">
        <f t="shared" si="51"/>
        <v>35000000</v>
      </c>
      <c r="P116" s="21">
        <f t="shared" si="51"/>
        <v>35000000</v>
      </c>
      <c r="Q116" s="21">
        <f t="shared" si="51"/>
        <v>21650000</v>
      </c>
      <c r="R116" s="21">
        <f t="shared" si="51"/>
        <v>43000000</v>
      </c>
      <c r="S116" s="21">
        <f t="shared" si="51"/>
        <v>43000000</v>
      </c>
      <c r="T116" s="21">
        <f t="shared" si="51"/>
        <v>51000000</v>
      </c>
      <c r="U116" s="21">
        <f t="shared" si="51"/>
        <v>51000000</v>
      </c>
      <c r="V116" s="21"/>
      <c r="W116" s="21"/>
      <c r="X116" s="21"/>
      <c r="Y116" s="12"/>
    </row>
    <row r="117" spans="1:25" hidden="1" x14ac:dyDescent="0.2">
      <c r="A117" s="28" t="s">
        <v>105</v>
      </c>
      <c r="B117" s="29">
        <v>11</v>
      </c>
      <c r="C117" s="30" t="s">
        <v>101</v>
      </c>
      <c r="D117" s="31">
        <v>3811</v>
      </c>
      <c r="E117" s="32" t="s">
        <v>73</v>
      </c>
      <c r="G117" s="1">
        <v>20000000</v>
      </c>
      <c r="H117" s="1">
        <v>20000000</v>
      </c>
      <c r="I117" s="1">
        <v>20000000</v>
      </c>
      <c r="J117" s="1">
        <v>20000000</v>
      </c>
      <c r="K117" s="1">
        <v>20000000</v>
      </c>
      <c r="L117" s="33">
        <f t="shared" si="37"/>
        <v>100</v>
      </c>
      <c r="M117" s="1">
        <v>22000000</v>
      </c>
      <c r="N117" s="1">
        <v>22000000</v>
      </c>
      <c r="O117" s="1">
        <v>35000000</v>
      </c>
      <c r="P117" s="1">
        <f>O117</f>
        <v>35000000</v>
      </c>
      <c r="Q117" s="1">
        <v>21650000</v>
      </c>
      <c r="R117" s="1">
        <v>43000000</v>
      </c>
      <c r="S117" s="1">
        <f>R117</f>
        <v>43000000</v>
      </c>
      <c r="T117" s="1">
        <v>51000000</v>
      </c>
      <c r="U117" s="1">
        <f>T117</f>
        <v>51000000</v>
      </c>
    </row>
    <row r="118" spans="1:25" s="23" customFormat="1" ht="141.75" x14ac:dyDescent="0.2">
      <c r="A118" s="439" t="s">
        <v>106</v>
      </c>
      <c r="B118" s="439"/>
      <c r="C118" s="439"/>
      <c r="D118" s="439"/>
      <c r="E118" s="20" t="s">
        <v>107</v>
      </c>
      <c r="F118" s="38" t="s">
        <v>99</v>
      </c>
      <c r="G118" s="21">
        <f>SUM(G119)</f>
        <v>9500000</v>
      </c>
      <c r="H118" s="21">
        <f t="shared" ref="H118:U119" si="52">SUM(H119)</f>
        <v>9500000</v>
      </c>
      <c r="I118" s="21">
        <f t="shared" si="52"/>
        <v>136095764</v>
      </c>
      <c r="J118" s="21">
        <f t="shared" si="52"/>
        <v>136095764</v>
      </c>
      <c r="K118" s="21">
        <f t="shared" si="52"/>
        <v>136095764</v>
      </c>
      <c r="L118" s="22">
        <f t="shared" si="37"/>
        <v>100</v>
      </c>
      <c r="M118" s="21">
        <f t="shared" si="52"/>
        <v>0</v>
      </c>
      <c r="N118" s="21">
        <f t="shared" si="52"/>
        <v>0</v>
      </c>
      <c r="O118" s="21">
        <f t="shared" si="52"/>
        <v>0</v>
      </c>
      <c r="P118" s="21">
        <f t="shared" si="52"/>
        <v>0</v>
      </c>
      <c r="Q118" s="21">
        <f t="shared" si="52"/>
        <v>0</v>
      </c>
      <c r="R118" s="21">
        <f t="shared" si="52"/>
        <v>0</v>
      </c>
      <c r="S118" s="21">
        <f t="shared" si="52"/>
        <v>0</v>
      </c>
      <c r="T118" s="21">
        <f t="shared" si="52"/>
        <v>0</v>
      </c>
      <c r="U118" s="21">
        <f t="shared" si="52"/>
        <v>0</v>
      </c>
      <c r="V118" s="21"/>
      <c r="W118" s="21"/>
      <c r="X118" s="21"/>
      <c r="Y118" s="12"/>
    </row>
    <row r="119" spans="1:25" s="23" customFormat="1" ht="15.75" hidden="1" x14ac:dyDescent="0.2">
      <c r="A119" s="25" t="s">
        <v>108</v>
      </c>
      <c r="B119" s="25">
        <v>11</v>
      </c>
      <c r="C119" s="49" t="s">
        <v>101</v>
      </c>
      <c r="D119" s="27">
        <v>386</v>
      </c>
      <c r="E119" s="20"/>
      <c r="F119" s="20"/>
      <c r="G119" s="21">
        <f>SUM(G120)</f>
        <v>9500000</v>
      </c>
      <c r="H119" s="21">
        <f t="shared" si="52"/>
        <v>9500000</v>
      </c>
      <c r="I119" s="21">
        <f t="shared" si="52"/>
        <v>136095764</v>
      </c>
      <c r="J119" s="21">
        <f t="shared" si="52"/>
        <v>136095764</v>
      </c>
      <c r="K119" s="21">
        <f t="shared" si="52"/>
        <v>136095764</v>
      </c>
      <c r="L119" s="22">
        <f t="shared" si="37"/>
        <v>100</v>
      </c>
      <c r="M119" s="21">
        <f t="shared" si="52"/>
        <v>0</v>
      </c>
      <c r="N119" s="21">
        <f t="shared" si="52"/>
        <v>0</v>
      </c>
      <c r="O119" s="21">
        <f t="shared" si="52"/>
        <v>0</v>
      </c>
      <c r="P119" s="21">
        <f t="shared" si="52"/>
        <v>0</v>
      </c>
      <c r="Q119" s="21">
        <f t="shared" si="52"/>
        <v>0</v>
      </c>
      <c r="R119" s="21">
        <f t="shared" si="52"/>
        <v>0</v>
      </c>
      <c r="S119" s="21">
        <f t="shared" si="52"/>
        <v>0</v>
      </c>
      <c r="T119" s="21">
        <f t="shared" si="52"/>
        <v>0</v>
      </c>
      <c r="U119" s="21">
        <f t="shared" si="52"/>
        <v>0</v>
      </c>
      <c r="V119" s="21"/>
      <c r="W119" s="21"/>
      <c r="X119" s="21"/>
      <c r="Y119" s="12"/>
    </row>
    <row r="120" spans="1:25" ht="45" hidden="1" x14ac:dyDescent="0.2">
      <c r="A120" s="29" t="s">
        <v>108</v>
      </c>
      <c r="B120" s="29">
        <v>11</v>
      </c>
      <c r="C120" s="50" t="s">
        <v>101</v>
      </c>
      <c r="D120" s="31">
        <v>3862</v>
      </c>
      <c r="E120" s="32" t="s">
        <v>109</v>
      </c>
      <c r="G120" s="1">
        <v>9500000</v>
      </c>
      <c r="H120" s="1">
        <v>9500000</v>
      </c>
      <c r="I120" s="1">
        <v>136095764</v>
      </c>
      <c r="J120" s="1">
        <v>136095764</v>
      </c>
      <c r="K120" s="1">
        <v>136095764</v>
      </c>
      <c r="L120" s="33">
        <f t="shared" si="37"/>
        <v>100</v>
      </c>
      <c r="M120" s="1">
        <v>0</v>
      </c>
      <c r="N120" s="1">
        <v>0</v>
      </c>
      <c r="O120" s="1"/>
      <c r="P120" s="1">
        <f>O120</f>
        <v>0</v>
      </c>
      <c r="Q120" s="1">
        <v>0</v>
      </c>
      <c r="R120" s="1"/>
      <c r="S120" s="1">
        <f>R120</f>
        <v>0</v>
      </c>
      <c r="T120" s="1"/>
      <c r="U120" s="1">
        <f>T120</f>
        <v>0</v>
      </c>
    </row>
    <row r="121" spans="1:25" s="23" customFormat="1" ht="141.75" x14ac:dyDescent="0.2">
      <c r="A121" s="439" t="s">
        <v>110</v>
      </c>
      <c r="B121" s="439"/>
      <c r="C121" s="439"/>
      <c r="D121" s="439"/>
      <c r="E121" s="20" t="s">
        <v>111</v>
      </c>
      <c r="F121" s="38" t="s">
        <v>99</v>
      </c>
      <c r="G121" s="21">
        <f>G122+G124</f>
        <v>120000</v>
      </c>
      <c r="H121" s="21">
        <f t="shared" ref="H121:U121" si="53">H122+H124</f>
        <v>120000</v>
      </c>
      <c r="I121" s="21">
        <f t="shared" si="53"/>
        <v>120000</v>
      </c>
      <c r="J121" s="21">
        <f t="shared" si="53"/>
        <v>120000</v>
      </c>
      <c r="K121" s="21">
        <f t="shared" si="53"/>
        <v>0</v>
      </c>
      <c r="L121" s="22">
        <f t="shared" si="37"/>
        <v>0</v>
      </c>
      <c r="M121" s="21">
        <f t="shared" si="53"/>
        <v>0</v>
      </c>
      <c r="N121" s="21">
        <f t="shared" si="53"/>
        <v>0</v>
      </c>
      <c r="O121" s="21">
        <f t="shared" si="53"/>
        <v>50000</v>
      </c>
      <c r="P121" s="21">
        <f t="shared" si="53"/>
        <v>50000</v>
      </c>
      <c r="Q121" s="21">
        <f t="shared" si="53"/>
        <v>0</v>
      </c>
      <c r="R121" s="21">
        <f t="shared" si="53"/>
        <v>50000</v>
      </c>
      <c r="S121" s="21">
        <f t="shared" si="53"/>
        <v>50000</v>
      </c>
      <c r="T121" s="21">
        <f t="shared" si="53"/>
        <v>50000</v>
      </c>
      <c r="U121" s="21">
        <f t="shared" si="53"/>
        <v>50000</v>
      </c>
      <c r="V121" s="21"/>
      <c r="W121" s="21"/>
      <c r="X121" s="21"/>
      <c r="Y121" s="12"/>
    </row>
    <row r="122" spans="1:25" s="23" customFormat="1" ht="15.75" hidden="1" x14ac:dyDescent="0.2">
      <c r="A122" s="24" t="s">
        <v>112</v>
      </c>
      <c r="B122" s="25">
        <v>11</v>
      </c>
      <c r="C122" s="49" t="s">
        <v>101</v>
      </c>
      <c r="D122" s="27">
        <v>323</v>
      </c>
      <c r="E122" s="20"/>
      <c r="F122" s="20"/>
      <c r="G122" s="21">
        <f>SUM(G123)</f>
        <v>60000</v>
      </c>
      <c r="H122" s="21">
        <f t="shared" ref="H122:U122" si="54">SUM(H123)</f>
        <v>60000</v>
      </c>
      <c r="I122" s="21">
        <f t="shared" si="54"/>
        <v>60000</v>
      </c>
      <c r="J122" s="21">
        <f t="shared" si="54"/>
        <v>60000</v>
      </c>
      <c r="K122" s="21">
        <f t="shared" si="54"/>
        <v>0</v>
      </c>
      <c r="L122" s="22">
        <f t="shared" si="37"/>
        <v>0</v>
      </c>
      <c r="M122" s="21">
        <f t="shared" si="54"/>
        <v>0</v>
      </c>
      <c r="N122" s="21">
        <f t="shared" si="54"/>
        <v>0</v>
      </c>
      <c r="O122" s="21">
        <f t="shared" si="54"/>
        <v>50000</v>
      </c>
      <c r="P122" s="21">
        <f t="shared" si="54"/>
        <v>50000</v>
      </c>
      <c r="Q122" s="21">
        <f t="shared" si="54"/>
        <v>0</v>
      </c>
      <c r="R122" s="21">
        <f t="shared" si="54"/>
        <v>50000</v>
      </c>
      <c r="S122" s="21">
        <f t="shared" si="54"/>
        <v>50000</v>
      </c>
      <c r="T122" s="21">
        <f t="shared" si="54"/>
        <v>50000</v>
      </c>
      <c r="U122" s="21">
        <f t="shared" si="54"/>
        <v>50000</v>
      </c>
      <c r="V122" s="21"/>
      <c r="W122" s="21"/>
      <c r="X122" s="21"/>
      <c r="Y122" s="12"/>
    </row>
    <row r="123" spans="1:25" hidden="1" x14ac:dyDescent="0.2">
      <c r="A123" s="28" t="s">
        <v>112</v>
      </c>
      <c r="B123" s="29">
        <v>11</v>
      </c>
      <c r="C123" s="50" t="s">
        <v>101</v>
      </c>
      <c r="D123" s="31">
        <v>3233</v>
      </c>
      <c r="E123" s="32" t="s">
        <v>54</v>
      </c>
      <c r="G123" s="1">
        <v>60000</v>
      </c>
      <c r="H123" s="1">
        <v>60000</v>
      </c>
      <c r="I123" s="1">
        <v>60000</v>
      </c>
      <c r="J123" s="1">
        <v>60000</v>
      </c>
      <c r="K123" s="1">
        <v>0</v>
      </c>
      <c r="L123" s="33">
        <f t="shared" si="37"/>
        <v>0</v>
      </c>
      <c r="M123" s="1">
        <v>0</v>
      </c>
      <c r="N123" s="1">
        <v>0</v>
      </c>
      <c r="O123" s="1">
        <v>50000</v>
      </c>
      <c r="P123" s="1">
        <f>O123</f>
        <v>50000</v>
      </c>
      <c r="Q123" s="1">
        <v>0</v>
      </c>
      <c r="R123" s="1">
        <v>50000</v>
      </c>
      <c r="S123" s="1">
        <v>50000</v>
      </c>
      <c r="T123" s="1">
        <v>50000</v>
      </c>
      <c r="U123" s="1">
        <f>T123</f>
        <v>50000</v>
      </c>
    </row>
    <row r="124" spans="1:25" s="23" customFormat="1" ht="15.75" hidden="1" x14ac:dyDescent="0.2">
      <c r="A124" s="24" t="s">
        <v>112</v>
      </c>
      <c r="B124" s="25">
        <v>11</v>
      </c>
      <c r="C124" s="49" t="s">
        <v>101</v>
      </c>
      <c r="D124" s="27">
        <v>363</v>
      </c>
      <c r="E124" s="20"/>
      <c r="F124" s="20"/>
      <c r="G124" s="21">
        <f>SUM(G125)</f>
        <v>60000</v>
      </c>
      <c r="H124" s="21">
        <f t="shared" ref="H124:U124" si="55">SUM(H125)</f>
        <v>60000</v>
      </c>
      <c r="I124" s="21">
        <f t="shared" si="55"/>
        <v>60000</v>
      </c>
      <c r="J124" s="21">
        <f t="shared" si="55"/>
        <v>60000</v>
      </c>
      <c r="K124" s="21">
        <f t="shared" si="55"/>
        <v>0</v>
      </c>
      <c r="L124" s="22">
        <f t="shared" si="37"/>
        <v>0</v>
      </c>
      <c r="M124" s="21">
        <f t="shared" si="55"/>
        <v>0</v>
      </c>
      <c r="N124" s="21">
        <f t="shared" si="55"/>
        <v>0</v>
      </c>
      <c r="O124" s="21">
        <f t="shared" si="55"/>
        <v>0</v>
      </c>
      <c r="P124" s="21">
        <f t="shared" si="55"/>
        <v>0</v>
      </c>
      <c r="Q124" s="21">
        <f t="shared" si="55"/>
        <v>0</v>
      </c>
      <c r="R124" s="21">
        <f t="shared" si="55"/>
        <v>0</v>
      </c>
      <c r="S124" s="21">
        <f t="shared" si="55"/>
        <v>0</v>
      </c>
      <c r="T124" s="21">
        <f t="shared" si="55"/>
        <v>0</v>
      </c>
      <c r="U124" s="21">
        <f t="shared" si="55"/>
        <v>0</v>
      </c>
      <c r="V124" s="21"/>
      <c r="W124" s="21"/>
      <c r="X124" s="21"/>
      <c r="Y124" s="12"/>
    </row>
    <row r="125" spans="1:25" hidden="1" x14ac:dyDescent="0.2">
      <c r="A125" s="28" t="s">
        <v>112</v>
      </c>
      <c r="B125" s="29">
        <v>11</v>
      </c>
      <c r="C125" s="50" t="s">
        <v>101</v>
      </c>
      <c r="D125" s="31">
        <v>3631</v>
      </c>
      <c r="E125" s="32" t="s">
        <v>71</v>
      </c>
      <c r="G125" s="1">
        <v>60000</v>
      </c>
      <c r="H125" s="1">
        <v>60000</v>
      </c>
      <c r="I125" s="1">
        <v>60000</v>
      </c>
      <c r="J125" s="1">
        <v>60000</v>
      </c>
      <c r="K125" s="1">
        <v>0</v>
      </c>
      <c r="L125" s="33">
        <f t="shared" si="37"/>
        <v>0</v>
      </c>
      <c r="M125" s="1">
        <v>0</v>
      </c>
      <c r="N125" s="1">
        <v>0</v>
      </c>
      <c r="O125" s="1"/>
      <c r="P125" s="1">
        <f>O125</f>
        <v>0</v>
      </c>
      <c r="Q125" s="1">
        <v>0</v>
      </c>
      <c r="R125" s="1"/>
      <c r="S125" s="1">
        <f>R125</f>
        <v>0</v>
      </c>
      <c r="T125" s="1"/>
      <c r="U125" s="1">
        <f>T125</f>
        <v>0</v>
      </c>
    </row>
    <row r="126" spans="1:25" s="23" customFormat="1" ht="141.75" x14ac:dyDescent="0.2">
      <c r="A126" s="439" t="s">
        <v>113</v>
      </c>
      <c r="B126" s="439"/>
      <c r="C126" s="439"/>
      <c r="D126" s="439"/>
      <c r="E126" s="20" t="s">
        <v>114</v>
      </c>
      <c r="F126" s="38" t="s">
        <v>99</v>
      </c>
      <c r="G126" s="21">
        <f>SUM(G127)</f>
        <v>3000000</v>
      </c>
      <c r="H126" s="21">
        <f t="shared" ref="H126:U127" si="56">SUM(H127)</f>
        <v>3000000</v>
      </c>
      <c r="I126" s="21">
        <f t="shared" si="56"/>
        <v>3000000</v>
      </c>
      <c r="J126" s="21">
        <f t="shared" si="56"/>
        <v>3000000</v>
      </c>
      <c r="K126" s="21">
        <f t="shared" si="56"/>
        <v>3000000</v>
      </c>
      <c r="L126" s="22">
        <f t="shared" si="37"/>
        <v>100</v>
      </c>
      <c r="M126" s="21">
        <f t="shared" si="56"/>
        <v>5000000</v>
      </c>
      <c r="N126" s="21">
        <f t="shared" si="56"/>
        <v>5000000</v>
      </c>
      <c r="O126" s="21">
        <f t="shared" si="56"/>
        <v>4000000</v>
      </c>
      <c r="P126" s="21">
        <f t="shared" si="56"/>
        <v>4000000</v>
      </c>
      <c r="Q126" s="21">
        <f t="shared" si="56"/>
        <v>5000000</v>
      </c>
      <c r="R126" s="21">
        <f t="shared" si="56"/>
        <v>4000000</v>
      </c>
      <c r="S126" s="21">
        <f t="shared" si="56"/>
        <v>4000000</v>
      </c>
      <c r="T126" s="21">
        <f t="shared" si="56"/>
        <v>4000000</v>
      </c>
      <c r="U126" s="21">
        <f t="shared" si="56"/>
        <v>4000000</v>
      </c>
      <c r="V126" s="21"/>
      <c r="W126" s="21"/>
      <c r="X126" s="21"/>
      <c r="Y126" s="12"/>
    </row>
    <row r="127" spans="1:25" s="23" customFormat="1" ht="15.75" hidden="1" x14ac:dyDescent="0.2">
      <c r="A127" s="24" t="s">
        <v>115</v>
      </c>
      <c r="B127" s="25">
        <v>11</v>
      </c>
      <c r="C127" s="49" t="s">
        <v>101</v>
      </c>
      <c r="D127" s="27">
        <v>381</v>
      </c>
      <c r="E127" s="20"/>
      <c r="F127" s="20"/>
      <c r="G127" s="21">
        <f>SUM(G128)</f>
        <v>3000000</v>
      </c>
      <c r="H127" s="21">
        <f t="shared" si="56"/>
        <v>3000000</v>
      </c>
      <c r="I127" s="21">
        <f t="shared" si="56"/>
        <v>3000000</v>
      </c>
      <c r="J127" s="21">
        <f t="shared" si="56"/>
        <v>3000000</v>
      </c>
      <c r="K127" s="21">
        <f t="shared" si="56"/>
        <v>3000000</v>
      </c>
      <c r="L127" s="22">
        <f t="shared" si="37"/>
        <v>100</v>
      </c>
      <c r="M127" s="21">
        <f t="shared" si="56"/>
        <v>5000000</v>
      </c>
      <c r="N127" s="21">
        <f t="shared" si="56"/>
        <v>5000000</v>
      </c>
      <c r="O127" s="21">
        <f t="shared" si="56"/>
        <v>4000000</v>
      </c>
      <c r="P127" s="21">
        <f t="shared" si="56"/>
        <v>4000000</v>
      </c>
      <c r="Q127" s="21">
        <f t="shared" si="56"/>
        <v>5000000</v>
      </c>
      <c r="R127" s="21">
        <f t="shared" si="56"/>
        <v>4000000</v>
      </c>
      <c r="S127" s="21">
        <f t="shared" si="56"/>
        <v>4000000</v>
      </c>
      <c r="T127" s="21">
        <f t="shared" si="56"/>
        <v>4000000</v>
      </c>
      <c r="U127" s="21">
        <f t="shared" si="56"/>
        <v>4000000</v>
      </c>
      <c r="V127" s="21"/>
      <c r="W127" s="21"/>
      <c r="X127" s="21"/>
      <c r="Y127" s="12"/>
    </row>
    <row r="128" spans="1:25" hidden="1" x14ac:dyDescent="0.2">
      <c r="A128" s="28" t="s">
        <v>115</v>
      </c>
      <c r="B128" s="29">
        <v>11</v>
      </c>
      <c r="C128" s="50" t="s">
        <v>101</v>
      </c>
      <c r="D128" s="31">
        <v>3811</v>
      </c>
      <c r="E128" s="32" t="s">
        <v>73</v>
      </c>
      <c r="G128" s="1">
        <v>3000000</v>
      </c>
      <c r="H128" s="1">
        <v>3000000</v>
      </c>
      <c r="I128" s="1">
        <v>3000000</v>
      </c>
      <c r="J128" s="1">
        <v>3000000</v>
      </c>
      <c r="K128" s="1">
        <v>3000000</v>
      </c>
      <c r="L128" s="33">
        <f t="shared" si="37"/>
        <v>100</v>
      </c>
      <c r="M128" s="1">
        <v>5000000</v>
      </c>
      <c r="N128" s="1">
        <v>5000000</v>
      </c>
      <c r="O128" s="1">
        <v>4000000</v>
      </c>
      <c r="P128" s="1">
        <f>O128</f>
        <v>4000000</v>
      </c>
      <c r="Q128" s="1">
        <v>5000000</v>
      </c>
      <c r="R128" s="1">
        <v>4000000</v>
      </c>
      <c r="S128" s="1">
        <f>R128</f>
        <v>4000000</v>
      </c>
      <c r="T128" s="1">
        <v>4000000</v>
      </c>
      <c r="U128" s="1">
        <f>T128</f>
        <v>4000000</v>
      </c>
    </row>
    <row r="129" spans="1:25" s="23" customFormat="1" ht="141.75" x14ac:dyDescent="0.2">
      <c r="A129" s="439" t="s">
        <v>116</v>
      </c>
      <c r="B129" s="439"/>
      <c r="C129" s="439"/>
      <c r="D129" s="439"/>
      <c r="E129" s="20" t="s">
        <v>117</v>
      </c>
      <c r="F129" s="38" t="s">
        <v>99</v>
      </c>
      <c r="G129" s="21">
        <f>G130+G132</f>
        <v>52900000</v>
      </c>
      <c r="H129" s="21">
        <f t="shared" ref="H129:U129" si="57">H130+H132</f>
        <v>52900000</v>
      </c>
      <c r="I129" s="21">
        <f t="shared" si="57"/>
        <v>53900000</v>
      </c>
      <c r="J129" s="21">
        <f t="shared" si="57"/>
        <v>53900000</v>
      </c>
      <c r="K129" s="21">
        <f t="shared" si="57"/>
        <v>52900000</v>
      </c>
      <c r="L129" s="22">
        <f t="shared" si="37"/>
        <v>98.144712430426722</v>
      </c>
      <c r="M129" s="21">
        <f t="shared" si="57"/>
        <v>51400000</v>
      </c>
      <c r="N129" s="21">
        <f t="shared" si="57"/>
        <v>51400000</v>
      </c>
      <c r="O129" s="21">
        <f t="shared" si="57"/>
        <v>105900000</v>
      </c>
      <c r="P129" s="21">
        <f t="shared" si="57"/>
        <v>105900000</v>
      </c>
      <c r="Q129" s="21">
        <f t="shared" si="57"/>
        <v>48000000</v>
      </c>
      <c r="R129" s="21">
        <f t="shared" si="57"/>
        <v>108900000</v>
      </c>
      <c r="S129" s="21">
        <f t="shared" si="57"/>
        <v>108900000</v>
      </c>
      <c r="T129" s="21">
        <f t="shared" si="57"/>
        <v>105900000</v>
      </c>
      <c r="U129" s="21">
        <f t="shared" si="57"/>
        <v>105900000</v>
      </c>
      <c r="V129" s="21"/>
      <c r="W129" s="21"/>
      <c r="X129" s="21"/>
      <c r="Y129" s="12"/>
    </row>
    <row r="130" spans="1:25" s="23" customFormat="1" ht="15.75" hidden="1" x14ac:dyDescent="0.2">
      <c r="A130" s="24" t="s">
        <v>118</v>
      </c>
      <c r="B130" s="25">
        <v>11</v>
      </c>
      <c r="C130" s="49" t="s">
        <v>101</v>
      </c>
      <c r="D130" s="27">
        <v>381</v>
      </c>
      <c r="E130" s="20"/>
      <c r="F130" s="20"/>
      <c r="G130" s="21">
        <f>SUM(G131)</f>
        <v>35900000</v>
      </c>
      <c r="H130" s="21">
        <f t="shared" ref="H130:U130" si="58">SUM(H131)</f>
        <v>35900000</v>
      </c>
      <c r="I130" s="21">
        <f t="shared" si="58"/>
        <v>35900000</v>
      </c>
      <c r="J130" s="21">
        <f t="shared" si="58"/>
        <v>35900000</v>
      </c>
      <c r="K130" s="21">
        <f t="shared" si="58"/>
        <v>35900000</v>
      </c>
      <c r="L130" s="22">
        <f t="shared" si="37"/>
        <v>100</v>
      </c>
      <c r="M130" s="21">
        <f t="shared" si="58"/>
        <v>34400000</v>
      </c>
      <c r="N130" s="21">
        <f t="shared" si="58"/>
        <v>34400000</v>
      </c>
      <c r="O130" s="21">
        <f t="shared" si="58"/>
        <v>45900000</v>
      </c>
      <c r="P130" s="21">
        <f t="shared" si="58"/>
        <v>45900000</v>
      </c>
      <c r="Q130" s="21">
        <f t="shared" si="58"/>
        <v>31000000</v>
      </c>
      <c r="R130" s="21">
        <f t="shared" si="58"/>
        <v>45400000</v>
      </c>
      <c r="S130" s="21">
        <f t="shared" si="58"/>
        <v>45400000</v>
      </c>
      <c r="T130" s="21">
        <f t="shared" si="58"/>
        <v>43900000</v>
      </c>
      <c r="U130" s="21">
        <f t="shared" si="58"/>
        <v>43900000</v>
      </c>
      <c r="V130" s="21"/>
      <c r="W130" s="21"/>
      <c r="X130" s="21"/>
      <c r="Y130" s="12"/>
    </row>
    <row r="131" spans="1:25" hidden="1" x14ac:dyDescent="0.2">
      <c r="A131" s="28" t="s">
        <v>118</v>
      </c>
      <c r="B131" s="29">
        <v>11</v>
      </c>
      <c r="C131" s="50" t="s">
        <v>101</v>
      </c>
      <c r="D131" s="31">
        <v>3811</v>
      </c>
      <c r="E131" s="32" t="s">
        <v>73</v>
      </c>
      <c r="G131" s="51">
        <v>35900000</v>
      </c>
      <c r="H131" s="51">
        <v>35900000</v>
      </c>
      <c r="I131" s="51">
        <v>35900000</v>
      </c>
      <c r="J131" s="51">
        <v>35900000</v>
      </c>
      <c r="K131" s="51">
        <v>35900000</v>
      </c>
      <c r="L131" s="33">
        <f t="shared" si="37"/>
        <v>100</v>
      </c>
      <c r="M131" s="51">
        <v>34400000</v>
      </c>
      <c r="N131" s="51">
        <v>34400000</v>
      </c>
      <c r="O131" s="51">
        <v>45900000</v>
      </c>
      <c r="P131" s="51">
        <f>O131</f>
        <v>45900000</v>
      </c>
      <c r="Q131" s="51">
        <v>31000000</v>
      </c>
      <c r="R131" s="51">
        <v>45400000</v>
      </c>
      <c r="S131" s="51">
        <f>R131</f>
        <v>45400000</v>
      </c>
      <c r="T131" s="51">
        <v>43900000</v>
      </c>
      <c r="U131" s="51">
        <f>T131</f>
        <v>43900000</v>
      </c>
    </row>
    <row r="132" spans="1:25" s="23" customFormat="1" ht="15.75" hidden="1" x14ac:dyDescent="0.2">
      <c r="A132" s="24" t="s">
        <v>118</v>
      </c>
      <c r="B132" s="25">
        <v>11</v>
      </c>
      <c r="C132" s="49" t="s">
        <v>101</v>
      </c>
      <c r="D132" s="27">
        <v>382</v>
      </c>
      <c r="E132" s="20"/>
      <c r="F132" s="20"/>
      <c r="G132" s="52">
        <f>SUM(G133)</f>
        <v>17000000</v>
      </c>
      <c r="H132" s="52">
        <f t="shared" ref="H132:U132" si="59">SUM(H133)</f>
        <v>17000000</v>
      </c>
      <c r="I132" s="52">
        <f t="shared" si="59"/>
        <v>18000000</v>
      </c>
      <c r="J132" s="52">
        <f t="shared" si="59"/>
        <v>18000000</v>
      </c>
      <c r="K132" s="52">
        <f t="shared" si="59"/>
        <v>17000000</v>
      </c>
      <c r="L132" s="22">
        <f t="shared" si="37"/>
        <v>94.444444444444443</v>
      </c>
      <c r="M132" s="52">
        <f t="shared" si="59"/>
        <v>17000000</v>
      </c>
      <c r="N132" s="52">
        <f t="shared" si="59"/>
        <v>17000000</v>
      </c>
      <c r="O132" s="52">
        <f t="shared" si="59"/>
        <v>60000000</v>
      </c>
      <c r="P132" s="52">
        <f t="shared" si="59"/>
        <v>60000000</v>
      </c>
      <c r="Q132" s="52">
        <f t="shared" si="59"/>
        <v>17000000</v>
      </c>
      <c r="R132" s="52">
        <f t="shared" si="59"/>
        <v>63500000</v>
      </c>
      <c r="S132" s="52">
        <f t="shared" si="59"/>
        <v>63500000</v>
      </c>
      <c r="T132" s="52">
        <f t="shared" si="59"/>
        <v>62000000</v>
      </c>
      <c r="U132" s="52">
        <f t="shared" si="59"/>
        <v>62000000</v>
      </c>
      <c r="V132" s="21"/>
      <c r="W132" s="21"/>
      <c r="X132" s="21"/>
      <c r="Y132" s="12"/>
    </row>
    <row r="133" spans="1:25" ht="32.25" hidden="1" customHeight="1" x14ac:dyDescent="0.2">
      <c r="A133" s="28" t="s">
        <v>118</v>
      </c>
      <c r="B133" s="29">
        <v>11</v>
      </c>
      <c r="C133" s="50" t="s">
        <v>101</v>
      </c>
      <c r="D133" s="31">
        <v>3821</v>
      </c>
      <c r="E133" s="32" t="s">
        <v>102</v>
      </c>
      <c r="G133" s="51">
        <v>17000000</v>
      </c>
      <c r="H133" s="51">
        <v>17000000</v>
      </c>
      <c r="I133" s="51">
        <v>18000000</v>
      </c>
      <c r="J133" s="51">
        <v>18000000</v>
      </c>
      <c r="K133" s="51">
        <v>17000000</v>
      </c>
      <c r="L133" s="33">
        <f t="shared" si="37"/>
        <v>94.444444444444443</v>
      </c>
      <c r="M133" s="51">
        <v>17000000</v>
      </c>
      <c r="N133" s="51">
        <v>17000000</v>
      </c>
      <c r="O133" s="51">
        <v>60000000</v>
      </c>
      <c r="P133" s="51">
        <f>O133</f>
        <v>60000000</v>
      </c>
      <c r="Q133" s="51">
        <v>17000000</v>
      </c>
      <c r="R133" s="51">
        <v>63500000</v>
      </c>
      <c r="S133" s="51">
        <f>R133</f>
        <v>63500000</v>
      </c>
      <c r="T133" s="51">
        <v>62000000</v>
      </c>
      <c r="U133" s="51">
        <f>T133</f>
        <v>62000000</v>
      </c>
    </row>
    <row r="134" spans="1:25" s="23" customFormat="1" ht="141.75" x14ac:dyDescent="0.2">
      <c r="A134" s="439" t="s">
        <v>119</v>
      </c>
      <c r="B134" s="439"/>
      <c r="C134" s="439"/>
      <c r="D134" s="439"/>
      <c r="E134" s="20" t="s">
        <v>120</v>
      </c>
      <c r="F134" s="38" t="s">
        <v>99</v>
      </c>
      <c r="G134" s="21">
        <f>SUM(G135)</f>
        <v>26500000</v>
      </c>
      <c r="H134" s="21">
        <f t="shared" ref="H134:U135" si="60">SUM(H135)</f>
        <v>26500000</v>
      </c>
      <c r="I134" s="21">
        <f t="shared" si="60"/>
        <v>26500000</v>
      </c>
      <c r="J134" s="21">
        <f t="shared" si="60"/>
        <v>26500000</v>
      </c>
      <c r="K134" s="21">
        <f t="shared" si="60"/>
        <v>17430000</v>
      </c>
      <c r="L134" s="22">
        <f t="shared" si="37"/>
        <v>65.773584905660371</v>
      </c>
      <c r="M134" s="21">
        <f t="shared" si="60"/>
        <v>26500000</v>
      </c>
      <c r="N134" s="21">
        <f t="shared" si="60"/>
        <v>26500000</v>
      </c>
      <c r="O134" s="21">
        <f t="shared" si="60"/>
        <v>27000000</v>
      </c>
      <c r="P134" s="21">
        <f t="shared" si="60"/>
        <v>27000000</v>
      </c>
      <c r="Q134" s="21">
        <f t="shared" si="60"/>
        <v>26500000</v>
      </c>
      <c r="R134" s="21">
        <f t="shared" si="60"/>
        <v>27000000</v>
      </c>
      <c r="S134" s="21">
        <f t="shared" si="60"/>
        <v>27000000</v>
      </c>
      <c r="T134" s="21">
        <f t="shared" si="60"/>
        <v>27000000</v>
      </c>
      <c r="U134" s="21">
        <f t="shared" si="60"/>
        <v>27000000</v>
      </c>
      <c r="V134" s="21"/>
      <c r="W134" s="21"/>
      <c r="X134" s="21"/>
      <c r="Y134" s="12"/>
    </row>
    <row r="135" spans="1:25" s="23" customFormat="1" ht="15.75" hidden="1" x14ac:dyDescent="0.2">
      <c r="A135" s="24" t="s">
        <v>121</v>
      </c>
      <c r="B135" s="25">
        <v>11</v>
      </c>
      <c r="C135" s="49" t="s">
        <v>101</v>
      </c>
      <c r="D135" s="27">
        <v>382</v>
      </c>
      <c r="E135" s="20"/>
      <c r="F135" s="20"/>
      <c r="G135" s="21">
        <f>SUM(G136)</f>
        <v>26500000</v>
      </c>
      <c r="H135" s="21">
        <f t="shared" si="60"/>
        <v>26500000</v>
      </c>
      <c r="I135" s="21">
        <f t="shared" si="60"/>
        <v>26500000</v>
      </c>
      <c r="J135" s="21">
        <f t="shared" si="60"/>
        <v>26500000</v>
      </c>
      <c r="K135" s="21">
        <f t="shared" si="60"/>
        <v>17430000</v>
      </c>
      <c r="L135" s="22">
        <f t="shared" si="37"/>
        <v>65.773584905660371</v>
      </c>
      <c r="M135" s="21">
        <f t="shared" si="60"/>
        <v>26500000</v>
      </c>
      <c r="N135" s="21">
        <f t="shared" si="60"/>
        <v>26500000</v>
      </c>
      <c r="O135" s="21">
        <f t="shared" si="60"/>
        <v>27000000</v>
      </c>
      <c r="P135" s="21">
        <f t="shared" si="60"/>
        <v>27000000</v>
      </c>
      <c r="Q135" s="21">
        <f t="shared" si="60"/>
        <v>26500000</v>
      </c>
      <c r="R135" s="21">
        <f t="shared" si="60"/>
        <v>27000000</v>
      </c>
      <c r="S135" s="21">
        <f t="shared" si="60"/>
        <v>27000000</v>
      </c>
      <c r="T135" s="21">
        <f t="shared" si="60"/>
        <v>27000000</v>
      </c>
      <c r="U135" s="21">
        <f t="shared" si="60"/>
        <v>27000000</v>
      </c>
      <c r="V135" s="21"/>
      <c r="W135" s="21"/>
      <c r="X135" s="21"/>
      <c r="Y135" s="12"/>
    </row>
    <row r="136" spans="1:25" ht="33" hidden="1" customHeight="1" x14ac:dyDescent="0.2">
      <c r="A136" s="28" t="s">
        <v>121</v>
      </c>
      <c r="B136" s="29">
        <v>11</v>
      </c>
      <c r="C136" s="50" t="s">
        <v>101</v>
      </c>
      <c r="D136" s="31">
        <v>3821</v>
      </c>
      <c r="E136" s="32" t="s">
        <v>102</v>
      </c>
      <c r="G136" s="1">
        <v>26500000</v>
      </c>
      <c r="H136" s="1">
        <v>26500000</v>
      </c>
      <c r="I136" s="1">
        <v>26500000</v>
      </c>
      <c r="J136" s="1">
        <v>26500000</v>
      </c>
      <c r="K136" s="1">
        <v>17430000</v>
      </c>
      <c r="L136" s="33">
        <f t="shared" si="37"/>
        <v>65.773584905660371</v>
      </c>
      <c r="M136" s="1">
        <v>26500000</v>
      </c>
      <c r="N136" s="1">
        <v>26500000</v>
      </c>
      <c r="O136" s="1">
        <v>27000000</v>
      </c>
      <c r="P136" s="1">
        <f>O136</f>
        <v>27000000</v>
      </c>
      <c r="Q136" s="1">
        <v>26500000</v>
      </c>
      <c r="R136" s="1">
        <v>27000000</v>
      </c>
      <c r="S136" s="1">
        <f>R136</f>
        <v>27000000</v>
      </c>
      <c r="T136" s="1">
        <v>27000000</v>
      </c>
      <c r="U136" s="1">
        <f>T136</f>
        <v>27000000</v>
      </c>
    </row>
    <row r="137" spans="1:25" s="23" customFormat="1" ht="141.75" x14ac:dyDescent="0.2">
      <c r="A137" s="439" t="s">
        <v>122</v>
      </c>
      <c r="B137" s="439"/>
      <c r="C137" s="439"/>
      <c r="D137" s="439"/>
      <c r="E137" s="20" t="s">
        <v>123</v>
      </c>
      <c r="F137" s="38" t="s">
        <v>99</v>
      </c>
      <c r="G137" s="21">
        <f>G138+G140</f>
        <v>48257709</v>
      </c>
      <c r="H137" s="21">
        <f t="shared" ref="H137:U137" si="61">H138+H140</f>
        <v>48257709</v>
      </c>
      <c r="I137" s="21">
        <f t="shared" si="61"/>
        <v>73257709</v>
      </c>
      <c r="J137" s="21">
        <f t="shared" si="61"/>
        <v>73257709</v>
      </c>
      <c r="K137" s="21">
        <f t="shared" si="61"/>
        <v>73257709</v>
      </c>
      <c r="L137" s="22">
        <f t="shared" si="37"/>
        <v>100</v>
      </c>
      <c r="M137" s="21">
        <f t="shared" si="61"/>
        <v>25980000</v>
      </c>
      <c r="N137" s="21">
        <f t="shared" si="61"/>
        <v>25980000</v>
      </c>
      <c r="O137" s="21">
        <f t="shared" si="61"/>
        <v>223060000</v>
      </c>
      <c r="P137" s="21">
        <f t="shared" si="61"/>
        <v>223060000</v>
      </c>
      <c r="Q137" s="21">
        <f t="shared" si="61"/>
        <v>28680000</v>
      </c>
      <c r="R137" s="21">
        <f t="shared" si="61"/>
        <v>176000000</v>
      </c>
      <c r="S137" s="21">
        <f t="shared" si="61"/>
        <v>176000000</v>
      </c>
      <c r="T137" s="21">
        <f t="shared" si="61"/>
        <v>152000000</v>
      </c>
      <c r="U137" s="21">
        <f t="shared" si="61"/>
        <v>152000000</v>
      </c>
      <c r="V137" s="21"/>
      <c r="W137" s="21"/>
      <c r="X137" s="21"/>
      <c r="Y137" s="12"/>
    </row>
    <row r="138" spans="1:25" s="23" customFormat="1" ht="15.75" hidden="1" x14ac:dyDescent="0.2">
      <c r="A138" s="24" t="s">
        <v>124</v>
      </c>
      <c r="B138" s="25">
        <v>11</v>
      </c>
      <c r="C138" s="49" t="s">
        <v>101</v>
      </c>
      <c r="D138" s="27">
        <v>381</v>
      </c>
      <c r="E138" s="20"/>
      <c r="F138" s="20"/>
      <c r="G138" s="21">
        <f>SUM(G139)</f>
        <v>33250000</v>
      </c>
      <c r="H138" s="21">
        <f t="shared" ref="H138:U138" si="62">SUM(H139)</f>
        <v>33250000</v>
      </c>
      <c r="I138" s="21">
        <f t="shared" si="62"/>
        <v>33250000</v>
      </c>
      <c r="J138" s="21">
        <f t="shared" si="62"/>
        <v>33250000</v>
      </c>
      <c r="K138" s="21">
        <f t="shared" si="62"/>
        <v>33250000</v>
      </c>
      <c r="L138" s="22">
        <f t="shared" si="37"/>
        <v>100</v>
      </c>
      <c r="M138" s="21">
        <f t="shared" si="62"/>
        <v>25980000</v>
      </c>
      <c r="N138" s="21">
        <f t="shared" si="62"/>
        <v>25980000</v>
      </c>
      <c r="O138" s="21">
        <f t="shared" si="62"/>
        <v>161500000</v>
      </c>
      <c r="P138" s="21">
        <f t="shared" si="62"/>
        <v>161500000</v>
      </c>
      <c r="Q138" s="21">
        <f t="shared" si="62"/>
        <v>28680000</v>
      </c>
      <c r="R138" s="21">
        <f t="shared" si="62"/>
        <v>175000000</v>
      </c>
      <c r="S138" s="21">
        <f t="shared" si="62"/>
        <v>175000000</v>
      </c>
      <c r="T138" s="21">
        <f t="shared" si="62"/>
        <v>151000000</v>
      </c>
      <c r="U138" s="21">
        <f t="shared" si="62"/>
        <v>151000000</v>
      </c>
      <c r="V138" s="21"/>
      <c r="W138" s="21"/>
      <c r="X138" s="21"/>
      <c r="Y138" s="12"/>
    </row>
    <row r="139" spans="1:25" hidden="1" x14ac:dyDescent="0.2">
      <c r="A139" s="28" t="s">
        <v>124</v>
      </c>
      <c r="B139" s="29">
        <v>11</v>
      </c>
      <c r="C139" s="50" t="s">
        <v>101</v>
      </c>
      <c r="D139" s="31">
        <v>3811</v>
      </c>
      <c r="E139" s="32" t="s">
        <v>73</v>
      </c>
      <c r="G139" s="1">
        <v>33250000</v>
      </c>
      <c r="H139" s="1">
        <v>33250000</v>
      </c>
      <c r="I139" s="1">
        <v>33250000</v>
      </c>
      <c r="J139" s="1">
        <v>33250000</v>
      </c>
      <c r="K139" s="1">
        <v>33250000</v>
      </c>
      <c r="L139" s="33">
        <f t="shared" si="37"/>
        <v>100</v>
      </c>
      <c r="M139" s="1">
        <v>25980000</v>
      </c>
      <c r="N139" s="1">
        <v>25980000</v>
      </c>
      <c r="O139" s="1">
        <v>161500000</v>
      </c>
      <c r="P139" s="1">
        <f>O139</f>
        <v>161500000</v>
      </c>
      <c r="Q139" s="1">
        <v>28680000</v>
      </c>
      <c r="R139" s="1">
        <v>175000000</v>
      </c>
      <c r="S139" s="1">
        <f>R139</f>
        <v>175000000</v>
      </c>
      <c r="T139" s="1">
        <v>151000000</v>
      </c>
      <c r="U139" s="1">
        <f>T139</f>
        <v>151000000</v>
      </c>
    </row>
    <row r="140" spans="1:25" s="23" customFormat="1" ht="15.75" hidden="1" x14ac:dyDescent="0.2">
      <c r="A140" s="24" t="s">
        <v>124</v>
      </c>
      <c r="B140" s="25">
        <v>11</v>
      </c>
      <c r="C140" s="49" t="s">
        <v>101</v>
      </c>
      <c r="D140" s="27">
        <v>382</v>
      </c>
      <c r="E140" s="20"/>
      <c r="F140" s="20"/>
      <c r="G140" s="21">
        <f>SUM(G141)</f>
        <v>15007709</v>
      </c>
      <c r="H140" s="21">
        <f t="shared" ref="H140:U140" si="63">SUM(H141)</f>
        <v>15007709</v>
      </c>
      <c r="I140" s="21">
        <f t="shared" si="63"/>
        <v>40007709</v>
      </c>
      <c r="J140" s="21">
        <f t="shared" si="63"/>
        <v>40007709</v>
      </c>
      <c r="K140" s="21">
        <f t="shared" si="63"/>
        <v>40007709</v>
      </c>
      <c r="L140" s="22">
        <f t="shared" si="37"/>
        <v>100</v>
      </c>
      <c r="M140" s="21">
        <f t="shared" si="63"/>
        <v>0</v>
      </c>
      <c r="N140" s="21">
        <f t="shared" si="63"/>
        <v>0</v>
      </c>
      <c r="O140" s="21">
        <f t="shared" si="63"/>
        <v>61560000</v>
      </c>
      <c r="P140" s="21">
        <f t="shared" si="63"/>
        <v>61560000</v>
      </c>
      <c r="Q140" s="21">
        <f t="shared" si="63"/>
        <v>0</v>
      </c>
      <c r="R140" s="21">
        <f t="shared" si="63"/>
        <v>1000000</v>
      </c>
      <c r="S140" s="21">
        <f t="shared" si="63"/>
        <v>1000000</v>
      </c>
      <c r="T140" s="21">
        <f t="shared" si="63"/>
        <v>1000000</v>
      </c>
      <c r="U140" s="21">
        <f t="shared" si="63"/>
        <v>1000000</v>
      </c>
      <c r="V140" s="21"/>
      <c r="W140" s="21"/>
      <c r="X140" s="21"/>
      <c r="Y140" s="12"/>
    </row>
    <row r="141" spans="1:25" ht="33" hidden="1" customHeight="1" x14ac:dyDescent="0.2">
      <c r="A141" s="28" t="s">
        <v>124</v>
      </c>
      <c r="B141" s="29">
        <v>11</v>
      </c>
      <c r="C141" s="50" t="s">
        <v>101</v>
      </c>
      <c r="D141" s="53">
        <v>3821</v>
      </c>
      <c r="E141" s="32" t="s">
        <v>102</v>
      </c>
      <c r="G141" s="1">
        <v>15007709</v>
      </c>
      <c r="H141" s="1">
        <v>15007709</v>
      </c>
      <c r="I141" s="1">
        <v>40007709</v>
      </c>
      <c r="J141" s="1">
        <v>40007709</v>
      </c>
      <c r="K141" s="1">
        <v>40007709</v>
      </c>
      <c r="L141" s="33">
        <f t="shared" si="37"/>
        <v>100</v>
      </c>
      <c r="M141" s="1">
        <v>0</v>
      </c>
      <c r="N141" s="1">
        <v>0</v>
      </c>
      <c r="O141" s="1">
        <v>61560000</v>
      </c>
      <c r="P141" s="1">
        <f>O141</f>
        <v>61560000</v>
      </c>
      <c r="Q141" s="1">
        <v>0</v>
      </c>
      <c r="R141" s="1">
        <v>1000000</v>
      </c>
      <c r="S141" s="1">
        <f>R141</f>
        <v>1000000</v>
      </c>
      <c r="T141" s="1">
        <v>1000000</v>
      </c>
      <c r="U141" s="1">
        <f>T141</f>
        <v>1000000</v>
      </c>
    </row>
    <row r="142" spans="1:25" ht="141.75" x14ac:dyDescent="0.2">
      <c r="A142" s="439" t="s">
        <v>125</v>
      </c>
      <c r="B142" s="439"/>
      <c r="C142" s="439"/>
      <c r="D142" s="439"/>
      <c r="E142" s="20" t="s">
        <v>126</v>
      </c>
      <c r="F142" s="38" t="s">
        <v>99</v>
      </c>
      <c r="G142" s="21">
        <f>SUM(G143)</f>
        <v>12000000</v>
      </c>
      <c r="H142" s="21">
        <f t="shared" ref="H142:U143" si="64">SUM(H143)</f>
        <v>12000000</v>
      </c>
      <c r="I142" s="21">
        <f t="shared" si="64"/>
        <v>12000000</v>
      </c>
      <c r="J142" s="21">
        <f t="shared" si="64"/>
        <v>12000000</v>
      </c>
      <c r="K142" s="21">
        <f t="shared" si="64"/>
        <v>12000000</v>
      </c>
      <c r="L142" s="22">
        <f t="shared" si="37"/>
        <v>100</v>
      </c>
      <c r="M142" s="21">
        <f t="shared" si="64"/>
        <v>12000000</v>
      </c>
      <c r="N142" s="21">
        <f t="shared" si="64"/>
        <v>12000000</v>
      </c>
      <c r="O142" s="21">
        <f t="shared" si="64"/>
        <v>15000000</v>
      </c>
      <c r="P142" s="21">
        <f t="shared" si="64"/>
        <v>15000000</v>
      </c>
      <c r="Q142" s="21">
        <f t="shared" si="64"/>
        <v>12000000</v>
      </c>
      <c r="R142" s="21">
        <f t="shared" si="64"/>
        <v>22000000</v>
      </c>
      <c r="S142" s="21">
        <f t="shared" si="64"/>
        <v>22000000</v>
      </c>
      <c r="T142" s="21">
        <f t="shared" si="64"/>
        <v>22000000</v>
      </c>
      <c r="U142" s="21">
        <f t="shared" si="64"/>
        <v>22000000</v>
      </c>
    </row>
    <row r="143" spans="1:25" s="23" customFormat="1" ht="15.75" hidden="1" x14ac:dyDescent="0.2">
      <c r="A143" s="24" t="s">
        <v>127</v>
      </c>
      <c r="B143" s="25">
        <v>11</v>
      </c>
      <c r="C143" s="49" t="s">
        <v>101</v>
      </c>
      <c r="D143" s="27">
        <v>381</v>
      </c>
      <c r="E143" s="20"/>
      <c r="F143" s="20"/>
      <c r="G143" s="21">
        <f>SUM(G144)</f>
        <v>12000000</v>
      </c>
      <c r="H143" s="21">
        <f t="shared" si="64"/>
        <v>12000000</v>
      </c>
      <c r="I143" s="21">
        <f t="shared" si="64"/>
        <v>12000000</v>
      </c>
      <c r="J143" s="21">
        <f t="shared" si="64"/>
        <v>12000000</v>
      </c>
      <c r="K143" s="21">
        <f t="shared" si="64"/>
        <v>12000000</v>
      </c>
      <c r="L143" s="22">
        <f t="shared" si="37"/>
        <v>100</v>
      </c>
      <c r="M143" s="21">
        <f t="shared" si="64"/>
        <v>12000000</v>
      </c>
      <c r="N143" s="21">
        <f t="shared" si="64"/>
        <v>12000000</v>
      </c>
      <c r="O143" s="21">
        <f t="shared" si="64"/>
        <v>15000000</v>
      </c>
      <c r="P143" s="21">
        <f t="shared" si="64"/>
        <v>15000000</v>
      </c>
      <c r="Q143" s="21">
        <f t="shared" si="64"/>
        <v>12000000</v>
      </c>
      <c r="R143" s="21">
        <f t="shared" si="64"/>
        <v>22000000</v>
      </c>
      <c r="S143" s="21">
        <f t="shared" si="64"/>
        <v>22000000</v>
      </c>
      <c r="T143" s="21">
        <f t="shared" si="64"/>
        <v>22000000</v>
      </c>
      <c r="U143" s="21">
        <f t="shared" si="64"/>
        <v>22000000</v>
      </c>
      <c r="V143" s="21"/>
      <c r="W143" s="21"/>
      <c r="X143" s="21"/>
      <c r="Y143" s="12"/>
    </row>
    <row r="144" spans="1:25" hidden="1" x14ac:dyDescent="0.2">
      <c r="A144" s="28" t="s">
        <v>127</v>
      </c>
      <c r="B144" s="29">
        <v>11</v>
      </c>
      <c r="C144" s="50" t="s">
        <v>101</v>
      </c>
      <c r="D144" s="53">
        <v>3811</v>
      </c>
      <c r="E144" s="32" t="s">
        <v>73</v>
      </c>
      <c r="G144" s="1">
        <v>12000000</v>
      </c>
      <c r="H144" s="1">
        <v>12000000</v>
      </c>
      <c r="I144" s="1">
        <v>12000000</v>
      </c>
      <c r="J144" s="1">
        <v>12000000</v>
      </c>
      <c r="K144" s="1">
        <v>12000000</v>
      </c>
      <c r="L144" s="33">
        <f t="shared" si="37"/>
        <v>100</v>
      </c>
      <c r="M144" s="1">
        <v>12000000</v>
      </c>
      <c r="N144" s="1">
        <v>12000000</v>
      </c>
      <c r="O144" s="1">
        <v>15000000</v>
      </c>
      <c r="P144" s="1">
        <f>O144</f>
        <v>15000000</v>
      </c>
      <c r="Q144" s="1">
        <v>12000000</v>
      </c>
      <c r="R144" s="1">
        <v>22000000</v>
      </c>
      <c r="S144" s="1">
        <f>R144</f>
        <v>22000000</v>
      </c>
      <c r="T144" s="1">
        <v>22000000</v>
      </c>
      <c r="U144" s="1">
        <f>T144</f>
        <v>22000000</v>
      </c>
    </row>
    <row r="145" spans="1:25" s="21" customFormat="1" ht="141.75" x14ac:dyDescent="0.2">
      <c r="A145" s="439" t="s">
        <v>128</v>
      </c>
      <c r="B145" s="439"/>
      <c r="C145" s="439"/>
      <c r="D145" s="439"/>
      <c r="E145" s="20" t="s">
        <v>129</v>
      </c>
      <c r="F145" s="38" t="s">
        <v>99</v>
      </c>
      <c r="G145" s="21">
        <f>G146+G148+G150+G152</f>
        <v>2500000</v>
      </c>
      <c r="H145" s="21">
        <f t="shared" ref="H145:U145" si="65">H146+H148+H150+H152</f>
        <v>2500000</v>
      </c>
      <c r="I145" s="21">
        <f t="shared" si="65"/>
        <v>2500000</v>
      </c>
      <c r="J145" s="21">
        <f t="shared" si="65"/>
        <v>2500000</v>
      </c>
      <c r="K145" s="21">
        <f t="shared" si="65"/>
        <v>160283.95000000001</v>
      </c>
      <c r="L145" s="22">
        <f t="shared" si="37"/>
        <v>6.4113579999999999</v>
      </c>
      <c r="M145" s="21">
        <f t="shared" si="65"/>
        <v>4000000</v>
      </c>
      <c r="N145" s="21">
        <f t="shared" si="65"/>
        <v>4000000</v>
      </c>
      <c r="O145" s="21">
        <f t="shared" si="65"/>
        <v>1500000</v>
      </c>
      <c r="P145" s="21">
        <f t="shared" si="65"/>
        <v>1500000</v>
      </c>
      <c r="Q145" s="21">
        <f t="shared" si="65"/>
        <v>4000000</v>
      </c>
      <c r="R145" s="21">
        <f t="shared" si="65"/>
        <v>1500000</v>
      </c>
      <c r="S145" s="21">
        <f t="shared" si="65"/>
        <v>1500000</v>
      </c>
      <c r="T145" s="21">
        <f t="shared" si="65"/>
        <v>1500000</v>
      </c>
      <c r="U145" s="21">
        <f t="shared" si="65"/>
        <v>1500000</v>
      </c>
      <c r="Y145" s="12"/>
    </row>
    <row r="146" spans="1:25" s="21" customFormat="1" ht="15.75" hidden="1" x14ac:dyDescent="0.2">
      <c r="A146" s="25" t="s">
        <v>130</v>
      </c>
      <c r="B146" s="25">
        <v>11</v>
      </c>
      <c r="C146" s="49" t="s">
        <v>101</v>
      </c>
      <c r="D146" s="27">
        <v>323</v>
      </c>
      <c r="E146" s="20"/>
      <c r="F146" s="20"/>
      <c r="G146" s="21">
        <f>SUM(G147)</f>
        <v>200000</v>
      </c>
      <c r="H146" s="21">
        <f t="shared" ref="H146:U146" si="66">SUM(H147)</f>
        <v>200000</v>
      </c>
      <c r="I146" s="21">
        <f t="shared" si="66"/>
        <v>200000</v>
      </c>
      <c r="J146" s="21">
        <f t="shared" si="66"/>
        <v>200000</v>
      </c>
      <c r="K146" s="21">
        <f t="shared" si="66"/>
        <v>160283.95000000001</v>
      </c>
      <c r="L146" s="22">
        <f t="shared" si="37"/>
        <v>80.141975000000016</v>
      </c>
      <c r="M146" s="21">
        <f t="shared" si="66"/>
        <v>200000</v>
      </c>
      <c r="N146" s="21">
        <f t="shared" si="66"/>
        <v>200000</v>
      </c>
      <c r="O146" s="21">
        <f t="shared" si="66"/>
        <v>800000</v>
      </c>
      <c r="P146" s="21">
        <f t="shared" si="66"/>
        <v>800000</v>
      </c>
      <c r="Q146" s="21">
        <f t="shared" si="66"/>
        <v>200000</v>
      </c>
      <c r="R146" s="21">
        <f t="shared" si="66"/>
        <v>800000</v>
      </c>
      <c r="S146" s="21">
        <f t="shared" si="66"/>
        <v>800000</v>
      </c>
      <c r="T146" s="21">
        <f t="shared" si="66"/>
        <v>800000</v>
      </c>
      <c r="U146" s="21">
        <f t="shared" si="66"/>
        <v>800000</v>
      </c>
      <c r="Y146" s="12"/>
    </row>
    <row r="147" spans="1:25" hidden="1" x14ac:dyDescent="0.2">
      <c r="A147" s="29" t="s">
        <v>130</v>
      </c>
      <c r="B147" s="29">
        <v>11</v>
      </c>
      <c r="C147" s="50" t="s">
        <v>101</v>
      </c>
      <c r="D147" s="31">
        <v>3237</v>
      </c>
      <c r="E147" s="32" t="s">
        <v>58</v>
      </c>
      <c r="G147" s="1">
        <v>200000</v>
      </c>
      <c r="H147" s="1">
        <v>200000</v>
      </c>
      <c r="I147" s="1">
        <v>200000</v>
      </c>
      <c r="J147" s="1">
        <v>200000</v>
      </c>
      <c r="K147" s="1">
        <v>160283.95000000001</v>
      </c>
      <c r="L147" s="33">
        <f t="shared" si="37"/>
        <v>80.141975000000016</v>
      </c>
      <c r="M147" s="1">
        <v>200000</v>
      </c>
      <c r="N147" s="1">
        <v>200000</v>
      </c>
      <c r="O147" s="1">
        <v>800000</v>
      </c>
      <c r="P147" s="1">
        <f>O147</f>
        <v>800000</v>
      </c>
      <c r="Q147" s="1">
        <v>200000</v>
      </c>
      <c r="R147" s="1">
        <v>800000</v>
      </c>
      <c r="S147" s="1">
        <f>R147</f>
        <v>800000</v>
      </c>
      <c r="T147" s="1">
        <v>800000</v>
      </c>
      <c r="U147" s="1">
        <f>T147</f>
        <v>800000</v>
      </c>
    </row>
    <row r="148" spans="1:25" s="23" customFormat="1" ht="15.75" hidden="1" x14ac:dyDescent="0.2">
      <c r="A148" s="25" t="s">
        <v>130</v>
      </c>
      <c r="B148" s="25">
        <v>11</v>
      </c>
      <c r="C148" s="49" t="s">
        <v>101</v>
      </c>
      <c r="D148" s="27">
        <v>363</v>
      </c>
      <c r="E148" s="20"/>
      <c r="F148" s="20"/>
      <c r="G148" s="21">
        <f>SUM(G149)</f>
        <v>1000000</v>
      </c>
      <c r="H148" s="21">
        <f t="shared" ref="H148:U148" si="67">SUM(H149)</f>
        <v>1000000</v>
      </c>
      <c r="I148" s="21">
        <f t="shared" si="67"/>
        <v>1000000</v>
      </c>
      <c r="J148" s="21">
        <f t="shared" si="67"/>
        <v>1000000</v>
      </c>
      <c r="K148" s="21">
        <f t="shared" si="67"/>
        <v>0</v>
      </c>
      <c r="L148" s="22">
        <f t="shared" si="37"/>
        <v>0</v>
      </c>
      <c r="M148" s="21">
        <f t="shared" si="67"/>
        <v>1000000</v>
      </c>
      <c r="N148" s="21">
        <f t="shared" si="67"/>
        <v>1000000</v>
      </c>
      <c r="O148" s="21">
        <f t="shared" si="67"/>
        <v>200000</v>
      </c>
      <c r="P148" s="21">
        <f t="shared" si="67"/>
        <v>200000</v>
      </c>
      <c r="Q148" s="21">
        <f t="shared" si="67"/>
        <v>1000000</v>
      </c>
      <c r="R148" s="21">
        <f t="shared" si="67"/>
        <v>200000</v>
      </c>
      <c r="S148" s="21">
        <f t="shared" si="67"/>
        <v>200000</v>
      </c>
      <c r="T148" s="21">
        <f t="shared" si="67"/>
        <v>200000</v>
      </c>
      <c r="U148" s="21">
        <f t="shared" si="67"/>
        <v>200000</v>
      </c>
      <c r="V148" s="21"/>
      <c r="W148" s="21"/>
      <c r="X148" s="21"/>
      <c r="Y148" s="12"/>
    </row>
    <row r="149" spans="1:25" hidden="1" x14ac:dyDescent="0.2">
      <c r="A149" s="29" t="s">
        <v>130</v>
      </c>
      <c r="B149" s="29">
        <v>11</v>
      </c>
      <c r="C149" s="50" t="s">
        <v>101</v>
      </c>
      <c r="D149" s="31">
        <v>3631</v>
      </c>
      <c r="E149" s="32" t="s">
        <v>71</v>
      </c>
      <c r="G149" s="1">
        <v>1000000</v>
      </c>
      <c r="H149" s="1">
        <v>1000000</v>
      </c>
      <c r="I149" s="1">
        <v>1000000</v>
      </c>
      <c r="J149" s="1">
        <v>1000000</v>
      </c>
      <c r="K149" s="1">
        <v>0</v>
      </c>
      <c r="L149" s="33">
        <f t="shared" si="37"/>
        <v>0</v>
      </c>
      <c r="M149" s="1">
        <v>1000000</v>
      </c>
      <c r="N149" s="1">
        <v>1000000</v>
      </c>
      <c r="O149" s="1">
        <v>200000</v>
      </c>
      <c r="P149" s="1">
        <f>O149</f>
        <v>200000</v>
      </c>
      <c r="Q149" s="1">
        <v>1000000</v>
      </c>
      <c r="R149" s="1">
        <v>200000</v>
      </c>
      <c r="S149" s="1">
        <f>R149</f>
        <v>200000</v>
      </c>
      <c r="T149" s="1">
        <v>200000</v>
      </c>
      <c r="U149" s="1">
        <f>T149</f>
        <v>200000</v>
      </c>
    </row>
    <row r="150" spans="1:25" s="23" customFormat="1" ht="15.75" hidden="1" x14ac:dyDescent="0.2">
      <c r="A150" s="25" t="s">
        <v>130</v>
      </c>
      <c r="B150" s="25">
        <v>11</v>
      </c>
      <c r="C150" s="49" t="s">
        <v>101</v>
      </c>
      <c r="D150" s="27">
        <v>383</v>
      </c>
      <c r="E150" s="20"/>
      <c r="F150" s="20"/>
      <c r="G150" s="21">
        <f>SUM(G151)</f>
        <v>1000000</v>
      </c>
      <c r="H150" s="21">
        <f t="shared" ref="H150:U150" si="68">SUM(H151)</f>
        <v>1000000</v>
      </c>
      <c r="I150" s="21">
        <f t="shared" si="68"/>
        <v>1000000</v>
      </c>
      <c r="J150" s="21">
        <f t="shared" si="68"/>
        <v>1000000</v>
      </c>
      <c r="K150" s="21">
        <f t="shared" si="68"/>
        <v>0</v>
      </c>
      <c r="L150" s="22">
        <f t="shared" si="37"/>
        <v>0</v>
      </c>
      <c r="M150" s="21">
        <f t="shared" si="68"/>
        <v>2500000</v>
      </c>
      <c r="N150" s="21">
        <f t="shared" si="68"/>
        <v>2500000</v>
      </c>
      <c r="O150" s="21">
        <f t="shared" si="68"/>
        <v>200000</v>
      </c>
      <c r="P150" s="21">
        <f t="shared" si="68"/>
        <v>200000</v>
      </c>
      <c r="Q150" s="21">
        <f t="shared" si="68"/>
        <v>2500000</v>
      </c>
      <c r="R150" s="21">
        <f t="shared" si="68"/>
        <v>200000</v>
      </c>
      <c r="S150" s="21">
        <f t="shared" si="68"/>
        <v>200000</v>
      </c>
      <c r="T150" s="21">
        <f t="shared" si="68"/>
        <v>200000</v>
      </c>
      <c r="U150" s="21">
        <f t="shared" si="68"/>
        <v>200000</v>
      </c>
      <c r="V150" s="21"/>
      <c r="W150" s="21"/>
      <c r="X150" s="21"/>
      <c r="Y150" s="12"/>
    </row>
    <row r="151" spans="1:25" hidden="1" x14ac:dyDescent="0.2">
      <c r="A151" s="29" t="s">
        <v>130</v>
      </c>
      <c r="B151" s="29">
        <v>11</v>
      </c>
      <c r="C151" s="50" t="s">
        <v>101</v>
      </c>
      <c r="D151" s="31">
        <v>3831</v>
      </c>
      <c r="E151" s="32" t="s">
        <v>131</v>
      </c>
      <c r="G151" s="1">
        <v>1000000</v>
      </c>
      <c r="H151" s="1">
        <v>1000000</v>
      </c>
      <c r="I151" s="1">
        <v>1000000</v>
      </c>
      <c r="J151" s="1">
        <v>1000000</v>
      </c>
      <c r="K151" s="1">
        <v>0</v>
      </c>
      <c r="L151" s="33">
        <f t="shared" si="37"/>
        <v>0</v>
      </c>
      <c r="M151" s="1">
        <v>2500000</v>
      </c>
      <c r="N151" s="1">
        <v>2500000</v>
      </c>
      <c r="O151" s="1">
        <v>200000</v>
      </c>
      <c r="P151" s="1">
        <f>O151</f>
        <v>200000</v>
      </c>
      <c r="Q151" s="1">
        <v>2500000</v>
      </c>
      <c r="R151" s="1">
        <v>200000</v>
      </c>
      <c r="S151" s="1">
        <f>R151</f>
        <v>200000</v>
      </c>
      <c r="T151" s="1">
        <v>200000</v>
      </c>
      <c r="U151" s="1">
        <f>T151</f>
        <v>200000</v>
      </c>
    </row>
    <row r="152" spans="1:25" s="23" customFormat="1" ht="15.75" hidden="1" x14ac:dyDescent="0.2">
      <c r="A152" s="25" t="s">
        <v>130</v>
      </c>
      <c r="B152" s="25">
        <v>11</v>
      </c>
      <c r="C152" s="49" t="s">
        <v>101</v>
      </c>
      <c r="D152" s="27">
        <v>412</v>
      </c>
      <c r="E152" s="20"/>
      <c r="F152" s="20"/>
      <c r="G152" s="21">
        <f>SUM(G153)</f>
        <v>300000</v>
      </c>
      <c r="H152" s="21">
        <f t="shared" ref="H152:U152" si="69">SUM(H153)</f>
        <v>300000</v>
      </c>
      <c r="I152" s="21">
        <f t="shared" si="69"/>
        <v>300000</v>
      </c>
      <c r="J152" s="21">
        <f t="shared" si="69"/>
        <v>300000</v>
      </c>
      <c r="K152" s="21">
        <f t="shared" si="69"/>
        <v>0</v>
      </c>
      <c r="L152" s="22">
        <f t="shared" si="37"/>
        <v>0</v>
      </c>
      <c r="M152" s="21">
        <f t="shared" si="69"/>
        <v>300000</v>
      </c>
      <c r="N152" s="21">
        <f t="shared" si="69"/>
        <v>300000</v>
      </c>
      <c r="O152" s="21">
        <f t="shared" si="69"/>
        <v>300000</v>
      </c>
      <c r="P152" s="21">
        <f t="shared" si="69"/>
        <v>300000</v>
      </c>
      <c r="Q152" s="21">
        <f t="shared" si="69"/>
        <v>300000</v>
      </c>
      <c r="R152" s="21">
        <f t="shared" si="69"/>
        <v>300000</v>
      </c>
      <c r="S152" s="21">
        <f t="shared" si="69"/>
        <v>300000</v>
      </c>
      <c r="T152" s="21">
        <f t="shared" si="69"/>
        <v>300000</v>
      </c>
      <c r="U152" s="21">
        <f t="shared" si="69"/>
        <v>300000</v>
      </c>
      <c r="V152" s="21"/>
      <c r="W152" s="21"/>
      <c r="X152" s="21"/>
      <c r="Y152" s="12"/>
    </row>
    <row r="153" spans="1:25" hidden="1" x14ac:dyDescent="0.2">
      <c r="A153" s="29" t="s">
        <v>130</v>
      </c>
      <c r="B153" s="29">
        <v>11</v>
      </c>
      <c r="C153" s="50" t="s">
        <v>101</v>
      </c>
      <c r="D153" s="31">
        <v>4126</v>
      </c>
      <c r="E153" s="54" t="s">
        <v>84</v>
      </c>
      <c r="G153" s="1">
        <v>300000</v>
      </c>
      <c r="H153" s="1">
        <v>300000</v>
      </c>
      <c r="I153" s="1">
        <v>300000</v>
      </c>
      <c r="J153" s="1">
        <v>300000</v>
      </c>
      <c r="K153" s="1">
        <v>0</v>
      </c>
      <c r="L153" s="33">
        <f t="shared" si="37"/>
        <v>0</v>
      </c>
      <c r="M153" s="1">
        <v>300000</v>
      </c>
      <c r="N153" s="1">
        <v>300000</v>
      </c>
      <c r="O153" s="1">
        <v>300000</v>
      </c>
      <c r="P153" s="1">
        <f>O153</f>
        <v>300000</v>
      </c>
      <c r="Q153" s="1">
        <v>300000</v>
      </c>
      <c r="R153" s="1">
        <v>300000</v>
      </c>
      <c r="S153" s="1">
        <f>R153</f>
        <v>300000</v>
      </c>
      <c r="T153" s="1">
        <v>300000</v>
      </c>
      <c r="U153" s="1">
        <f>T153</f>
        <v>300000</v>
      </c>
    </row>
    <row r="154" spans="1:25" s="23" customFormat="1" ht="141.75" x14ac:dyDescent="0.2">
      <c r="A154" s="439" t="s">
        <v>132</v>
      </c>
      <c r="B154" s="439"/>
      <c r="C154" s="439"/>
      <c r="D154" s="439"/>
      <c r="E154" s="20" t="s">
        <v>133</v>
      </c>
      <c r="F154" s="38" t="s">
        <v>99</v>
      </c>
      <c r="G154" s="21">
        <f>SUM(G155)</f>
        <v>65000</v>
      </c>
      <c r="H154" s="21">
        <f t="shared" ref="H154:U155" si="70">SUM(H155)</f>
        <v>65000</v>
      </c>
      <c r="I154" s="21">
        <f t="shared" si="70"/>
        <v>65000</v>
      </c>
      <c r="J154" s="21">
        <f t="shared" si="70"/>
        <v>65000</v>
      </c>
      <c r="K154" s="21">
        <f t="shared" si="70"/>
        <v>2000</v>
      </c>
      <c r="L154" s="22">
        <f t="shared" si="37"/>
        <v>3.0769230769230771</v>
      </c>
      <c r="M154" s="21">
        <f t="shared" si="70"/>
        <v>65000</v>
      </c>
      <c r="N154" s="21">
        <f t="shared" si="70"/>
        <v>65000</v>
      </c>
      <c r="O154" s="21">
        <f t="shared" si="70"/>
        <v>65000</v>
      </c>
      <c r="P154" s="21">
        <f t="shared" si="70"/>
        <v>65000</v>
      </c>
      <c r="Q154" s="21">
        <f t="shared" si="70"/>
        <v>65000</v>
      </c>
      <c r="R154" s="21">
        <f t="shared" si="70"/>
        <v>65000</v>
      </c>
      <c r="S154" s="21">
        <f t="shared" si="70"/>
        <v>65000</v>
      </c>
      <c r="T154" s="21">
        <f t="shared" si="70"/>
        <v>65000</v>
      </c>
      <c r="U154" s="21">
        <f t="shared" si="70"/>
        <v>65000</v>
      </c>
      <c r="V154" s="21"/>
      <c r="W154" s="21"/>
      <c r="X154" s="21"/>
      <c r="Y154" s="12"/>
    </row>
    <row r="155" spans="1:25" s="23" customFormat="1" ht="15.75" hidden="1" x14ac:dyDescent="0.2">
      <c r="A155" s="24" t="s">
        <v>134</v>
      </c>
      <c r="B155" s="25">
        <v>11</v>
      </c>
      <c r="C155" s="49" t="s">
        <v>101</v>
      </c>
      <c r="D155" s="27">
        <v>323</v>
      </c>
      <c r="E155" s="20"/>
      <c r="F155" s="20"/>
      <c r="G155" s="21">
        <f>SUM(G156)</f>
        <v>65000</v>
      </c>
      <c r="H155" s="21">
        <f t="shared" si="70"/>
        <v>65000</v>
      </c>
      <c r="I155" s="21">
        <f t="shared" si="70"/>
        <v>65000</v>
      </c>
      <c r="J155" s="21">
        <f t="shared" si="70"/>
        <v>65000</v>
      </c>
      <c r="K155" s="21">
        <f t="shared" si="70"/>
        <v>2000</v>
      </c>
      <c r="L155" s="22">
        <f t="shared" si="37"/>
        <v>3.0769230769230771</v>
      </c>
      <c r="M155" s="21">
        <f t="shared" si="70"/>
        <v>65000</v>
      </c>
      <c r="N155" s="21">
        <f t="shared" si="70"/>
        <v>65000</v>
      </c>
      <c r="O155" s="21">
        <f t="shared" si="70"/>
        <v>65000</v>
      </c>
      <c r="P155" s="21">
        <f t="shared" si="70"/>
        <v>65000</v>
      </c>
      <c r="Q155" s="21">
        <f t="shared" si="70"/>
        <v>65000</v>
      </c>
      <c r="R155" s="21">
        <f t="shared" si="70"/>
        <v>65000</v>
      </c>
      <c r="S155" s="21">
        <f t="shared" si="70"/>
        <v>65000</v>
      </c>
      <c r="T155" s="21">
        <f t="shared" si="70"/>
        <v>65000</v>
      </c>
      <c r="U155" s="21">
        <f t="shared" si="70"/>
        <v>65000</v>
      </c>
      <c r="V155" s="21"/>
      <c r="W155" s="21"/>
      <c r="X155" s="21"/>
      <c r="Y155" s="12"/>
    </row>
    <row r="156" spans="1:25" hidden="1" x14ac:dyDescent="0.2">
      <c r="A156" s="28" t="s">
        <v>134</v>
      </c>
      <c r="B156" s="29">
        <v>11</v>
      </c>
      <c r="C156" s="50" t="s">
        <v>101</v>
      </c>
      <c r="D156" s="31">
        <v>3237</v>
      </c>
      <c r="E156" s="32" t="s">
        <v>58</v>
      </c>
      <c r="G156" s="1">
        <v>65000</v>
      </c>
      <c r="H156" s="1">
        <v>65000</v>
      </c>
      <c r="I156" s="1">
        <v>65000</v>
      </c>
      <c r="J156" s="1">
        <v>65000</v>
      </c>
      <c r="K156" s="1">
        <v>2000</v>
      </c>
      <c r="L156" s="33">
        <f t="shared" si="37"/>
        <v>3.0769230769230771</v>
      </c>
      <c r="M156" s="1">
        <v>65000</v>
      </c>
      <c r="N156" s="1">
        <v>65000</v>
      </c>
      <c r="O156" s="1">
        <v>65000</v>
      </c>
      <c r="P156" s="1">
        <f>O156</f>
        <v>65000</v>
      </c>
      <c r="Q156" s="1">
        <v>65000</v>
      </c>
      <c r="R156" s="1">
        <v>65000</v>
      </c>
      <c r="S156" s="1">
        <f>R156</f>
        <v>65000</v>
      </c>
      <c r="T156" s="1">
        <v>65000</v>
      </c>
      <c r="U156" s="1">
        <f>T156</f>
        <v>65000</v>
      </c>
    </row>
    <row r="157" spans="1:25" s="23" customFormat="1" ht="141.75" x14ac:dyDescent="0.2">
      <c r="A157" s="439" t="s">
        <v>135</v>
      </c>
      <c r="B157" s="439"/>
      <c r="C157" s="439"/>
      <c r="D157" s="439"/>
      <c r="E157" s="20" t="s">
        <v>136</v>
      </c>
      <c r="F157" s="38" t="s">
        <v>99</v>
      </c>
      <c r="G157" s="21">
        <f>SUM(G158)</f>
        <v>5000000</v>
      </c>
      <c r="H157" s="21">
        <f t="shared" ref="H157:U158" si="71">SUM(H158)</f>
        <v>5000000</v>
      </c>
      <c r="I157" s="21">
        <f t="shared" si="71"/>
        <v>5000000</v>
      </c>
      <c r="J157" s="21">
        <f t="shared" si="71"/>
        <v>5000000</v>
      </c>
      <c r="K157" s="21">
        <f t="shared" si="71"/>
        <v>3468000</v>
      </c>
      <c r="L157" s="22">
        <f t="shared" ref="L157:L227" si="72">IF(I157=0, "-", K157/I157*100)</f>
        <v>69.36</v>
      </c>
      <c r="M157" s="21">
        <f t="shared" si="71"/>
        <v>5000000</v>
      </c>
      <c r="N157" s="21">
        <f t="shared" si="71"/>
        <v>5000000</v>
      </c>
      <c r="O157" s="21">
        <f t="shared" si="71"/>
        <v>6254559</v>
      </c>
      <c r="P157" s="21">
        <f t="shared" si="71"/>
        <v>6254559</v>
      </c>
      <c r="Q157" s="21">
        <f t="shared" si="71"/>
        <v>5000000</v>
      </c>
      <c r="R157" s="21">
        <f t="shared" si="71"/>
        <v>6233220</v>
      </c>
      <c r="S157" s="21">
        <f t="shared" si="71"/>
        <v>6233220</v>
      </c>
      <c r="T157" s="21">
        <f t="shared" si="71"/>
        <v>6233220</v>
      </c>
      <c r="U157" s="21">
        <f t="shared" si="71"/>
        <v>6233220</v>
      </c>
      <c r="V157" s="21"/>
      <c r="W157" s="21"/>
      <c r="X157" s="21"/>
      <c r="Y157" s="12"/>
    </row>
    <row r="158" spans="1:25" s="23" customFormat="1" ht="15.75" hidden="1" x14ac:dyDescent="0.2">
      <c r="A158" s="24" t="s">
        <v>137</v>
      </c>
      <c r="B158" s="25">
        <v>11</v>
      </c>
      <c r="C158" s="49" t="s">
        <v>101</v>
      </c>
      <c r="D158" s="27">
        <v>372</v>
      </c>
      <c r="E158" s="20"/>
      <c r="F158" s="20"/>
      <c r="G158" s="21">
        <f>SUM(G159)</f>
        <v>5000000</v>
      </c>
      <c r="H158" s="21">
        <f t="shared" si="71"/>
        <v>5000000</v>
      </c>
      <c r="I158" s="21">
        <f t="shared" si="71"/>
        <v>5000000</v>
      </c>
      <c r="J158" s="21">
        <f t="shared" si="71"/>
        <v>5000000</v>
      </c>
      <c r="K158" s="21">
        <f t="shared" si="71"/>
        <v>3468000</v>
      </c>
      <c r="L158" s="22">
        <f t="shared" si="72"/>
        <v>69.36</v>
      </c>
      <c r="M158" s="21">
        <f t="shared" si="71"/>
        <v>5000000</v>
      </c>
      <c r="N158" s="21">
        <f t="shared" si="71"/>
        <v>5000000</v>
      </c>
      <c r="O158" s="21">
        <f t="shared" si="71"/>
        <v>6254559</v>
      </c>
      <c r="P158" s="21">
        <f t="shared" si="71"/>
        <v>6254559</v>
      </c>
      <c r="Q158" s="21">
        <f t="shared" si="71"/>
        <v>5000000</v>
      </c>
      <c r="R158" s="21">
        <f t="shared" si="71"/>
        <v>6233220</v>
      </c>
      <c r="S158" s="21">
        <f t="shared" si="71"/>
        <v>6233220</v>
      </c>
      <c r="T158" s="21">
        <f t="shared" si="71"/>
        <v>6233220</v>
      </c>
      <c r="U158" s="21">
        <f t="shared" si="71"/>
        <v>6233220</v>
      </c>
      <c r="V158" s="21"/>
      <c r="W158" s="21"/>
      <c r="X158" s="21"/>
      <c r="Y158" s="12"/>
    </row>
    <row r="159" spans="1:25" hidden="1" x14ac:dyDescent="0.2">
      <c r="A159" s="28" t="s">
        <v>137</v>
      </c>
      <c r="B159" s="29">
        <v>11</v>
      </c>
      <c r="C159" s="50" t="s">
        <v>101</v>
      </c>
      <c r="D159" s="31">
        <v>3721</v>
      </c>
      <c r="E159" s="32" t="s">
        <v>138</v>
      </c>
      <c r="G159" s="1">
        <v>5000000</v>
      </c>
      <c r="H159" s="1">
        <v>5000000</v>
      </c>
      <c r="I159" s="1">
        <v>5000000</v>
      </c>
      <c r="J159" s="1">
        <v>5000000</v>
      </c>
      <c r="K159" s="1">
        <v>3468000</v>
      </c>
      <c r="L159" s="33">
        <f t="shared" si="72"/>
        <v>69.36</v>
      </c>
      <c r="M159" s="1">
        <v>5000000</v>
      </c>
      <c r="N159" s="1">
        <v>5000000</v>
      </c>
      <c r="O159" s="1">
        <v>6254559</v>
      </c>
      <c r="P159" s="1">
        <f>O159</f>
        <v>6254559</v>
      </c>
      <c r="Q159" s="1">
        <v>5000000</v>
      </c>
      <c r="R159" s="1">
        <v>6233220</v>
      </c>
      <c r="S159" s="1">
        <f>R159</f>
        <v>6233220</v>
      </c>
      <c r="T159" s="1">
        <v>6233220</v>
      </c>
      <c r="U159" s="1">
        <f>T159</f>
        <v>6233220</v>
      </c>
    </row>
    <row r="160" spans="1:25" ht="141.75" x14ac:dyDescent="0.2">
      <c r="A160" s="439" t="s">
        <v>139</v>
      </c>
      <c r="B160" s="439"/>
      <c r="C160" s="439"/>
      <c r="D160" s="439"/>
      <c r="E160" s="20" t="s">
        <v>140</v>
      </c>
      <c r="F160" s="38" t="s">
        <v>99</v>
      </c>
      <c r="G160" s="21">
        <f>G161+G164+G166</f>
        <v>1770000</v>
      </c>
      <c r="H160" s="21">
        <f t="shared" ref="H160:U160" si="73">H161+H164+H166</f>
        <v>900000</v>
      </c>
      <c r="I160" s="21">
        <f t="shared" si="73"/>
        <v>1770000</v>
      </c>
      <c r="J160" s="21">
        <f t="shared" si="73"/>
        <v>900000</v>
      </c>
      <c r="K160" s="21">
        <f t="shared" si="73"/>
        <v>815836.14</v>
      </c>
      <c r="L160" s="22">
        <f t="shared" si="72"/>
        <v>46.092437288135599</v>
      </c>
      <c r="M160" s="21">
        <f t="shared" si="73"/>
        <v>0</v>
      </c>
      <c r="N160" s="21">
        <f t="shared" si="73"/>
        <v>0</v>
      </c>
      <c r="O160" s="21">
        <f t="shared" si="73"/>
        <v>0</v>
      </c>
      <c r="P160" s="21">
        <f t="shared" si="73"/>
        <v>0</v>
      </c>
      <c r="Q160" s="21">
        <f t="shared" si="73"/>
        <v>0</v>
      </c>
      <c r="R160" s="21">
        <f t="shared" si="73"/>
        <v>0</v>
      </c>
      <c r="S160" s="21">
        <f t="shared" si="73"/>
        <v>0</v>
      </c>
      <c r="T160" s="21">
        <f t="shared" si="73"/>
        <v>0</v>
      </c>
      <c r="U160" s="21">
        <f t="shared" si="73"/>
        <v>0</v>
      </c>
    </row>
    <row r="161" spans="1:25" s="23" customFormat="1" ht="15.75" hidden="1" x14ac:dyDescent="0.2">
      <c r="A161" s="24" t="s">
        <v>141</v>
      </c>
      <c r="B161" s="25">
        <v>11</v>
      </c>
      <c r="C161" s="49" t="s">
        <v>142</v>
      </c>
      <c r="D161" s="27">
        <v>323</v>
      </c>
      <c r="E161" s="20"/>
      <c r="F161" s="20"/>
      <c r="G161" s="21">
        <f>SUM(G162:G163)</f>
        <v>120000</v>
      </c>
      <c r="H161" s="21">
        <f t="shared" ref="H161:U161" si="74">SUM(H162:H163)</f>
        <v>120000</v>
      </c>
      <c r="I161" s="21">
        <f t="shared" si="74"/>
        <v>120000</v>
      </c>
      <c r="J161" s="21">
        <f t="shared" si="74"/>
        <v>120000</v>
      </c>
      <c r="K161" s="21">
        <f t="shared" si="74"/>
        <v>0</v>
      </c>
      <c r="L161" s="22">
        <f t="shared" si="72"/>
        <v>0</v>
      </c>
      <c r="M161" s="21">
        <f t="shared" si="74"/>
        <v>0</v>
      </c>
      <c r="N161" s="21">
        <f t="shared" si="74"/>
        <v>0</v>
      </c>
      <c r="O161" s="21">
        <f t="shared" si="74"/>
        <v>0</v>
      </c>
      <c r="P161" s="21">
        <f t="shared" si="74"/>
        <v>0</v>
      </c>
      <c r="Q161" s="21">
        <f t="shared" si="74"/>
        <v>0</v>
      </c>
      <c r="R161" s="21">
        <f t="shared" si="74"/>
        <v>0</v>
      </c>
      <c r="S161" s="21">
        <f t="shared" si="74"/>
        <v>0</v>
      </c>
      <c r="T161" s="21">
        <f t="shared" si="74"/>
        <v>0</v>
      </c>
      <c r="U161" s="21">
        <f t="shared" si="74"/>
        <v>0</v>
      </c>
      <c r="V161" s="21"/>
      <c r="W161" s="21"/>
      <c r="X161" s="21"/>
      <c r="Y161" s="12"/>
    </row>
    <row r="162" spans="1:25" hidden="1" x14ac:dyDescent="0.2">
      <c r="A162" s="28" t="s">
        <v>141</v>
      </c>
      <c r="B162" s="29">
        <v>11</v>
      </c>
      <c r="C162" s="50" t="s">
        <v>142</v>
      </c>
      <c r="D162" s="31">
        <v>3233</v>
      </c>
      <c r="E162" s="32" t="s">
        <v>54</v>
      </c>
      <c r="G162" s="1">
        <v>50000</v>
      </c>
      <c r="H162" s="1">
        <v>50000</v>
      </c>
      <c r="I162" s="1">
        <v>50000</v>
      </c>
      <c r="J162" s="1">
        <v>50000</v>
      </c>
      <c r="K162" s="1">
        <v>0</v>
      </c>
      <c r="L162" s="33">
        <f t="shared" si="72"/>
        <v>0</v>
      </c>
      <c r="M162" s="1">
        <v>0</v>
      </c>
      <c r="N162" s="1">
        <v>0</v>
      </c>
      <c r="O162" s="1"/>
      <c r="P162" s="1">
        <f>O162</f>
        <v>0</v>
      </c>
      <c r="Q162" s="1">
        <v>0</v>
      </c>
      <c r="R162" s="1"/>
      <c r="S162" s="1">
        <f>R162</f>
        <v>0</v>
      </c>
      <c r="T162" s="1"/>
      <c r="U162" s="1">
        <f>T162</f>
        <v>0</v>
      </c>
    </row>
    <row r="163" spans="1:25" hidden="1" x14ac:dyDescent="0.2">
      <c r="A163" s="28" t="s">
        <v>141</v>
      </c>
      <c r="B163" s="29">
        <v>11</v>
      </c>
      <c r="C163" s="50" t="s">
        <v>142</v>
      </c>
      <c r="D163" s="31">
        <v>3237</v>
      </c>
      <c r="E163" s="32" t="s">
        <v>58</v>
      </c>
      <c r="G163" s="1">
        <v>70000</v>
      </c>
      <c r="H163" s="1">
        <v>70000</v>
      </c>
      <c r="I163" s="1">
        <v>70000</v>
      </c>
      <c r="J163" s="1">
        <v>70000</v>
      </c>
      <c r="K163" s="1">
        <v>0</v>
      </c>
      <c r="L163" s="33">
        <f t="shared" si="72"/>
        <v>0</v>
      </c>
      <c r="M163" s="1">
        <v>0</v>
      </c>
      <c r="N163" s="1">
        <v>0</v>
      </c>
      <c r="O163" s="1"/>
      <c r="P163" s="1">
        <f>O163</f>
        <v>0</v>
      </c>
      <c r="Q163" s="1">
        <v>0</v>
      </c>
      <c r="R163" s="1"/>
      <c r="S163" s="1">
        <f>R163</f>
        <v>0</v>
      </c>
      <c r="T163" s="1"/>
      <c r="U163" s="1">
        <f>T163</f>
        <v>0</v>
      </c>
    </row>
    <row r="164" spans="1:25" s="23" customFormat="1" ht="15.75" hidden="1" x14ac:dyDescent="0.2">
      <c r="A164" s="24" t="s">
        <v>141</v>
      </c>
      <c r="B164" s="25">
        <v>12</v>
      </c>
      <c r="C164" s="49" t="s">
        <v>142</v>
      </c>
      <c r="D164" s="27">
        <v>329</v>
      </c>
      <c r="E164" s="20"/>
      <c r="F164" s="20"/>
      <c r="G164" s="21">
        <f>SUM(G165)</f>
        <v>780000</v>
      </c>
      <c r="H164" s="21">
        <f t="shared" ref="H164:U164" si="75">SUM(H165)</f>
        <v>780000</v>
      </c>
      <c r="I164" s="21">
        <f t="shared" si="75"/>
        <v>780000</v>
      </c>
      <c r="J164" s="21">
        <f t="shared" si="75"/>
        <v>780000</v>
      </c>
      <c r="K164" s="21">
        <f t="shared" si="75"/>
        <v>366162.13</v>
      </c>
      <c r="L164" s="22">
        <f t="shared" si="72"/>
        <v>46.94386282051282</v>
      </c>
      <c r="M164" s="21">
        <f t="shared" si="75"/>
        <v>0</v>
      </c>
      <c r="N164" s="21">
        <f t="shared" si="75"/>
        <v>0</v>
      </c>
      <c r="O164" s="21">
        <f t="shared" si="75"/>
        <v>0</v>
      </c>
      <c r="P164" s="21">
        <f t="shared" si="75"/>
        <v>0</v>
      </c>
      <c r="Q164" s="21">
        <f t="shared" si="75"/>
        <v>0</v>
      </c>
      <c r="R164" s="21">
        <f t="shared" si="75"/>
        <v>0</v>
      </c>
      <c r="S164" s="21">
        <f t="shared" si="75"/>
        <v>0</v>
      </c>
      <c r="T164" s="21">
        <f t="shared" si="75"/>
        <v>0</v>
      </c>
      <c r="U164" s="21">
        <f t="shared" si="75"/>
        <v>0</v>
      </c>
      <c r="V164" s="21"/>
      <c r="W164" s="21"/>
      <c r="X164" s="21"/>
      <c r="Y164" s="12"/>
    </row>
    <row r="165" spans="1:25" hidden="1" x14ac:dyDescent="0.2">
      <c r="A165" s="28" t="s">
        <v>141</v>
      </c>
      <c r="B165" s="29">
        <v>12</v>
      </c>
      <c r="C165" s="50" t="s">
        <v>142</v>
      </c>
      <c r="D165" s="53">
        <v>3294</v>
      </c>
      <c r="E165" s="32" t="s">
        <v>143</v>
      </c>
      <c r="G165" s="1">
        <v>780000</v>
      </c>
      <c r="H165" s="1">
        <v>780000</v>
      </c>
      <c r="I165" s="1">
        <v>780000</v>
      </c>
      <c r="J165" s="1">
        <v>780000</v>
      </c>
      <c r="K165" s="1">
        <v>366162.13</v>
      </c>
      <c r="L165" s="33">
        <f t="shared" si="72"/>
        <v>46.94386282051282</v>
      </c>
      <c r="M165" s="1">
        <v>0</v>
      </c>
      <c r="N165" s="1">
        <v>0</v>
      </c>
      <c r="O165" s="1"/>
      <c r="P165" s="1">
        <f>O165</f>
        <v>0</v>
      </c>
      <c r="Q165" s="1">
        <v>0</v>
      </c>
      <c r="R165" s="1"/>
      <c r="S165" s="1">
        <f>R165</f>
        <v>0</v>
      </c>
      <c r="T165" s="1"/>
      <c r="U165" s="1">
        <f>T165</f>
        <v>0</v>
      </c>
    </row>
    <row r="166" spans="1:25" s="23" customFormat="1" ht="15.75" hidden="1" x14ac:dyDescent="0.2">
      <c r="A166" s="24" t="s">
        <v>141</v>
      </c>
      <c r="B166" s="25">
        <v>51</v>
      </c>
      <c r="C166" s="49" t="s">
        <v>142</v>
      </c>
      <c r="D166" s="40">
        <v>329</v>
      </c>
      <c r="E166" s="20"/>
      <c r="F166" s="20"/>
      <c r="G166" s="21">
        <f>SUM(G167)</f>
        <v>870000</v>
      </c>
      <c r="H166" s="21">
        <f t="shared" ref="H166:U166" si="76">SUM(H167)</f>
        <v>0</v>
      </c>
      <c r="I166" s="21">
        <f t="shared" si="76"/>
        <v>870000</v>
      </c>
      <c r="J166" s="21">
        <f t="shared" si="76"/>
        <v>0</v>
      </c>
      <c r="K166" s="21">
        <f t="shared" si="76"/>
        <v>449674.01</v>
      </c>
      <c r="L166" s="22">
        <f t="shared" si="72"/>
        <v>51.686667816091955</v>
      </c>
      <c r="M166" s="21">
        <f t="shared" si="76"/>
        <v>0</v>
      </c>
      <c r="N166" s="21">
        <f t="shared" si="76"/>
        <v>0</v>
      </c>
      <c r="O166" s="21">
        <f t="shared" si="76"/>
        <v>0</v>
      </c>
      <c r="P166" s="21">
        <f t="shared" si="76"/>
        <v>0</v>
      </c>
      <c r="Q166" s="21">
        <f t="shared" si="76"/>
        <v>0</v>
      </c>
      <c r="R166" s="21">
        <f t="shared" si="76"/>
        <v>0</v>
      </c>
      <c r="S166" s="21">
        <f t="shared" si="76"/>
        <v>0</v>
      </c>
      <c r="T166" s="21">
        <f t="shared" si="76"/>
        <v>0</v>
      </c>
      <c r="U166" s="21">
        <f t="shared" si="76"/>
        <v>0</v>
      </c>
      <c r="V166" s="21"/>
      <c r="W166" s="21"/>
      <c r="X166" s="21"/>
      <c r="Y166" s="12"/>
    </row>
    <row r="167" spans="1:25" hidden="1" x14ac:dyDescent="0.2">
      <c r="A167" s="28" t="s">
        <v>141</v>
      </c>
      <c r="B167" s="29">
        <v>51</v>
      </c>
      <c r="C167" s="50" t="s">
        <v>142</v>
      </c>
      <c r="D167" s="53">
        <v>3294</v>
      </c>
      <c r="E167" s="32" t="s">
        <v>143</v>
      </c>
      <c r="G167" s="1">
        <v>870000</v>
      </c>
      <c r="H167" s="55"/>
      <c r="I167" s="1">
        <v>870000</v>
      </c>
      <c r="J167" s="55"/>
      <c r="K167" s="1">
        <v>449674.01</v>
      </c>
      <c r="L167" s="33">
        <f t="shared" si="72"/>
        <v>51.686667816091955</v>
      </c>
      <c r="M167" s="1">
        <v>0</v>
      </c>
      <c r="N167" s="55"/>
      <c r="O167" s="1"/>
      <c r="P167" s="55"/>
      <c r="Q167" s="55"/>
      <c r="R167" s="1"/>
      <c r="S167" s="55"/>
      <c r="T167" s="1"/>
      <c r="U167" s="55"/>
    </row>
    <row r="168" spans="1:25" s="23" customFormat="1" ht="141.75" x14ac:dyDescent="0.2">
      <c r="A168" s="439" t="s">
        <v>144</v>
      </c>
      <c r="B168" s="439"/>
      <c r="C168" s="439"/>
      <c r="D168" s="439"/>
      <c r="E168" s="20" t="s">
        <v>145</v>
      </c>
      <c r="F168" s="38" t="s">
        <v>99</v>
      </c>
      <c r="G168" s="21">
        <f>SUM(G169)</f>
        <v>3240000</v>
      </c>
      <c r="H168" s="21">
        <f t="shared" ref="H168:U169" si="77">SUM(H169)</f>
        <v>3240000</v>
      </c>
      <c r="I168" s="21">
        <f t="shared" si="77"/>
        <v>3240000</v>
      </c>
      <c r="J168" s="21">
        <f t="shared" si="77"/>
        <v>3240000</v>
      </c>
      <c r="K168" s="21">
        <f t="shared" si="77"/>
        <v>3240000</v>
      </c>
      <c r="L168" s="22">
        <f t="shared" si="72"/>
        <v>100</v>
      </c>
      <c r="M168" s="21">
        <f t="shared" si="77"/>
        <v>1620000</v>
      </c>
      <c r="N168" s="21">
        <f t="shared" si="77"/>
        <v>1620000</v>
      </c>
      <c r="O168" s="21">
        <f t="shared" si="77"/>
        <v>1620000</v>
      </c>
      <c r="P168" s="21">
        <f t="shared" si="77"/>
        <v>1620000</v>
      </c>
      <c r="Q168" s="21">
        <f t="shared" si="77"/>
        <v>0</v>
      </c>
      <c r="R168" s="21">
        <f t="shared" si="77"/>
        <v>0</v>
      </c>
      <c r="S168" s="21">
        <f t="shared" si="77"/>
        <v>0</v>
      </c>
      <c r="T168" s="21">
        <f t="shared" si="77"/>
        <v>0</v>
      </c>
      <c r="U168" s="21">
        <f t="shared" si="77"/>
        <v>0</v>
      </c>
      <c r="V168" s="21"/>
      <c r="W168" s="21"/>
      <c r="X168" s="21"/>
      <c r="Y168" s="12"/>
    </row>
    <row r="169" spans="1:25" s="23" customFormat="1" ht="15.75" hidden="1" x14ac:dyDescent="0.2">
      <c r="A169" s="24" t="s">
        <v>146</v>
      </c>
      <c r="B169" s="25">
        <v>11</v>
      </c>
      <c r="C169" s="49" t="s">
        <v>101</v>
      </c>
      <c r="D169" s="27">
        <v>381</v>
      </c>
      <c r="E169" s="20"/>
      <c r="F169" s="20"/>
      <c r="G169" s="21">
        <f>SUM(G170)</f>
        <v>3240000</v>
      </c>
      <c r="H169" s="21">
        <f t="shared" si="77"/>
        <v>3240000</v>
      </c>
      <c r="I169" s="21">
        <f t="shared" si="77"/>
        <v>3240000</v>
      </c>
      <c r="J169" s="21">
        <f t="shared" si="77"/>
        <v>3240000</v>
      </c>
      <c r="K169" s="21">
        <f t="shared" si="77"/>
        <v>3240000</v>
      </c>
      <c r="L169" s="22">
        <f t="shared" si="72"/>
        <v>100</v>
      </c>
      <c r="M169" s="21">
        <f t="shared" si="77"/>
        <v>1620000</v>
      </c>
      <c r="N169" s="21">
        <f t="shared" si="77"/>
        <v>1620000</v>
      </c>
      <c r="O169" s="21">
        <f t="shared" si="77"/>
        <v>1620000</v>
      </c>
      <c r="P169" s="21">
        <f t="shared" si="77"/>
        <v>1620000</v>
      </c>
      <c r="Q169" s="21">
        <f t="shared" si="77"/>
        <v>0</v>
      </c>
      <c r="R169" s="21">
        <f t="shared" si="77"/>
        <v>0</v>
      </c>
      <c r="S169" s="21">
        <f t="shared" si="77"/>
        <v>0</v>
      </c>
      <c r="T169" s="21">
        <f t="shared" si="77"/>
        <v>0</v>
      </c>
      <c r="U169" s="21">
        <f t="shared" si="77"/>
        <v>0</v>
      </c>
      <c r="V169" s="21"/>
      <c r="W169" s="21"/>
      <c r="X169" s="21"/>
      <c r="Y169" s="12"/>
    </row>
    <row r="170" spans="1:25" hidden="1" x14ac:dyDescent="0.2">
      <c r="A170" s="28" t="s">
        <v>146</v>
      </c>
      <c r="B170" s="29">
        <v>11</v>
      </c>
      <c r="C170" s="50" t="s">
        <v>101</v>
      </c>
      <c r="D170" s="53">
        <v>3811</v>
      </c>
      <c r="E170" s="32" t="s">
        <v>73</v>
      </c>
      <c r="G170" s="1">
        <v>3240000</v>
      </c>
      <c r="H170" s="1">
        <v>3240000</v>
      </c>
      <c r="I170" s="1">
        <v>3240000</v>
      </c>
      <c r="J170" s="1">
        <v>3240000</v>
      </c>
      <c r="K170" s="1">
        <v>3240000</v>
      </c>
      <c r="L170" s="33">
        <f t="shared" si="72"/>
        <v>100</v>
      </c>
      <c r="M170" s="1">
        <v>1620000</v>
      </c>
      <c r="N170" s="1">
        <v>1620000</v>
      </c>
      <c r="O170" s="1">
        <v>1620000</v>
      </c>
      <c r="P170" s="1">
        <f>O170</f>
        <v>1620000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</row>
    <row r="171" spans="1:25" s="23" customFormat="1" ht="141.75" x14ac:dyDescent="0.2">
      <c r="A171" s="439" t="s">
        <v>147</v>
      </c>
      <c r="B171" s="439"/>
      <c r="C171" s="439"/>
      <c r="D171" s="439"/>
      <c r="E171" s="20" t="s">
        <v>148</v>
      </c>
      <c r="F171" s="38" t="s">
        <v>99</v>
      </c>
      <c r="G171" s="21">
        <f>SUM(G172)</f>
        <v>6000000</v>
      </c>
      <c r="H171" s="21">
        <f t="shared" ref="H171:U171" si="78">SUM(H172)</f>
        <v>6000000</v>
      </c>
      <c r="I171" s="21">
        <f t="shared" si="78"/>
        <v>6000000</v>
      </c>
      <c r="J171" s="21">
        <f t="shared" si="78"/>
        <v>6000000</v>
      </c>
      <c r="K171" s="21">
        <f t="shared" si="78"/>
        <v>108632.94</v>
      </c>
      <c r="L171" s="22">
        <f t="shared" si="72"/>
        <v>1.8105490000000002</v>
      </c>
      <c r="M171" s="21">
        <f t="shared" si="78"/>
        <v>6000000</v>
      </c>
      <c r="N171" s="21">
        <f t="shared" si="78"/>
        <v>6000000</v>
      </c>
      <c r="O171" s="21">
        <f t="shared" si="78"/>
        <v>0</v>
      </c>
      <c r="P171" s="21">
        <f t="shared" si="78"/>
        <v>0</v>
      </c>
      <c r="Q171" s="21">
        <f t="shared" si="78"/>
        <v>10000000</v>
      </c>
      <c r="R171" s="21">
        <f t="shared" si="78"/>
        <v>0</v>
      </c>
      <c r="S171" s="21">
        <f t="shared" si="78"/>
        <v>0</v>
      </c>
      <c r="T171" s="21">
        <f t="shared" si="78"/>
        <v>0</v>
      </c>
      <c r="U171" s="21">
        <f t="shared" si="78"/>
        <v>0</v>
      </c>
      <c r="V171" s="21"/>
      <c r="W171" s="21"/>
      <c r="X171" s="21"/>
      <c r="Y171" s="12"/>
    </row>
    <row r="172" spans="1:25" s="23" customFormat="1" ht="15.75" hidden="1" x14ac:dyDescent="0.2">
      <c r="A172" s="24" t="s">
        <v>149</v>
      </c>
      <c r="B172" s="25">
        <v>11</v>
      </c>
      <c r="C172" s="49" t="s">
        <v>101</v>
      </c>
      <c r="D172" s="27">
        <v>352</v>
      </c>
      <c r="E172" s="20"/>
      <c r="F172" s="20"/>
      <c r="G172" s="21">
        <f>SUM(G173:G174)</f>
        <v>6000000</v>
      </c>
      <c r="H172" s="21">
        <f t="shared" ref="H172:U172" si="79">SUM(H173:H174)</f>
        <v>6000000</v>
      </c>
      <c r="I172" s="21">
        <f t="shared" si="79"/>
        <v>6000000</v>
      </c>
      <c r="J172" s="21">
        <f t="shared" si="79"/>
        <v>6000000</v>
      </c>
      <c r="K172" s="21">
        <f t="shared" si="79"/>
        <v>108632.94</v>
      </c>
      <c r="L172" s="22">
        <f t="shared" si="72"/>
        <v>1.8105490000000002</v>
      </c>
      <c r="M172" s="21">
        <f t="shared" si="79"/>
        <v>6000000</v>
      </c>
      <c r="N172" s="21">
        <f t="shared" si="79"/>
        <v>6000000</v>
      </c>
      <c r="O172" s="21">
        <f t="shared" si="79"/>
        <v>0</v>
      </c>
      <c r="P172" s="21">
        <f t="shared" si="79"/>
        <v>0</v>
      </c>
      <c r="Q172" s="21">
        <f t="shared" si="79"/>
        <v>10000000</v>
      </c>
      <c r="R172" s="21">
        <f t="shared" si="79"/>
        <v>0</v>
      </c>
      <c r="S172" s="21">
        <f t="shared" si="79"/>
        <v>0</v>
      </c>
      <c r="T172" s="21">
        <f t="shared" si="79"/>
        <v>0</v>
      </c>
      <c r="U172" s="21">
        <f t="shared" si="79"/>
        <v>0</v>
      </c>
      <c r="V172" s="21"/>
      <c r="W172" s="21"/>
      <c r="X172" s="21"/>
      <c r="Y172" s="12"/>
    </row>
    <row r="173" spans="1:25" ht="30" hidden="1" x14ac:dyDescent="0.2">
      <c r="A173" s="28" t="s">
        <v>149</v>
      </c>
      <c r="B173" s="29">
        <v>11</v>
      </c>
      <c r="C173" s="50" t="s">
        <v>101</v>
      </c>
      <c r="D173" s="53">
        <v>3522</v>
      </c>
      <c r="E173" s="32" t="s">
        <v>150</v>
      </c>
      <c r="G173" s="1">
        <v>6000000</v>
      </c>
      <c r="H173" s="1">
        <v>6000000</v>
      </c>
      <c r="I173" s="1">
        <v>6000000</v>
      </c>
      <c r="J173" s="1">
        <v>6000000</v>
      </c>
      <c r="K173" s="1">
        <v>37682.94</v>
      </c>
      <c r="L173" s="33">
        <f t="shared" si="72"/>
        <v>0.62804900000000008</v>
      </c>
      <c r="M173" s="1">
        <v>6000000</v>
      </c>
      <c r="N173" s="1">
        <v>6000000</v>
      </c>
      <c r="O173" s="1"/>
      <c r="P173" s="1">
        <f>O173</f>
        <v>0</v>
      </c>
      <c r="Q173" s="1">
        <v>10000000</v>
      </c>
      <c r="R173" s="1"/>
      <c r="S173" s="1">
        <f>R173</f>
        <v>0</v>
      </c>
      <c r="T173" s="1"/>
      <c r="U173" s="1">
        <f>T173</f>
        <v>0</v>
      </c>
    </row>
    <row r="174" spans="1:25" hidden="1" x14ac:dyDescent="0.2">
      <c r="A174" s="28" t="s">
        <v>149</v>
      </c>
      <c r="B174" s="29">
        <v>11</v>
      </c>
      <c r="C174" s="50" t="s">
        <v>101</v>
      </c>
      <c r="D174" s="53">
        <v>3523</v>
      </c>
      <c r="E174" s="32" t="s">
        <v>151</v>
      </c>
      <c r="G174" s="1">
        <v>0</v>
      </c>
      <c r="H174" s="1">
        <v>0</v>
      </c>
      <c r="I174" s="1">
        <v>0</v>
      </c>
      <c r="J174" s="1">
        <v>0</v>
      </c>
      <c r="K174" s="1">
        <v>70950</v>
      </c>
      <c r="L174" s="33" t="str">
        <f t="shared" si="72"/>
        <v>-</v>
      </c>
      <c r="M174" s="1">
        <v>0</v>
      </c>
      <c r="N174" s="1">
        <v>0</v>
      </c>
      <c r="O174" s="1"/>
      <c r="P174" s="1">
        <f>O174</f>
        <v>0</v>
      </c>
      <c r="Q174" s="1">
        <v>0</v>
      </c>
      <c r="R174" s="1"/>
      <c r="S174" s="1">
        <f>R174</f>
        <v>0</v>
      </c>
      <c r="T174" s="1"/>
      <c r="U174" s="1">
        <v>0</v>
      </c>
    </row>
    <row r="175" spans="1:25" s="23" customFormat="1" ht="141.75" x14ac:dyDescent="0.2">
      <c r="A175" s="439" t="s">
        <v>152</v>
      </c>
      <c r="B175" s="439"/>
      <c r="C175" s="439"/>
      <c r="D175" s="439"/>
      <c r="E175" s="20" t="s">
        <v>153</v>
      </c>
      <c r="F175" s="38" t="s">
        <v>99</v>
      </c>
      <c r="G175" s="21">
        <f>G176+G178</f>
        <v>2000000</v>
      </c>
      <c r="H175" s="21">
        <f t="shared" ref="H175:U175" si="80">H176+H178</f>
        <v>2000000</v>
      </c>
      <c r="I175" s="21">
        <f t="shared" si="80"/>
        <v>2800000</v>
      </c>
      <c r="J175" s="21">
        <f t="shared" si="80"/>
        <v>2800000</v>
      </c>
      <c r="K175" s="21">
        <f t="shared" si="80"/>
        <v>1533017.21</v>
      </c>
      <c r="L175" s="22">
        <f t="shared" si="72"/>
        <v>54.750614642857144</v>
      </c>
      <c r="M175" s="21">
        <f t="shared" si="80"/>
        <v>2000000</v>
      </c>
      <c r="N175" s="21">
        <f t="shared" si="80"/>
        <v>2000000</v>
      </c>
      <c r="O175" s="21">
        <f t="shared" si="80"/>
        <v>2600000</v>
      </c>
      <c r="P175" s="21">
        <f t="shared" si="80"/>
        <v>2600000</v>
      </c>
      <c r="Q175" s="21">
        <f t="shared" si="80"/>
        <v>2000000</v>
      </c>
      <c r="R175" s="21">
        <f t="shared" si="80"/>
        <v>2600000</v>
      </c>
      <c r="S175" s="21">
        <f t="shared" si="80"/>
        <v>2600000</v>
      </c>
      <c r="T175" s="21">
        <f t="shared" si="80"/>
        <v>2600000</v>
      </c>
      <c r="U175" s="21">
        <f t="shared" si="80"/>
        <v>2600000</v>
      </c>
      <c r="V175" s="21"/>
      <c r="W175" s="21"/>
      <c r="X175" s="21"/>
      <c r="Y175" s="12"/>
    </row>
    <row r="176" spans="1:25" s="23" customFormat="1" ht="15.75" hidden="1" x14ac:dyDescent="0.2">
      <c r="A176" s="24" t="s">
        <v>154</v>
      </c>
      <c r="B176" s="25">
        <v>11</v>
      </c>
      <c r="C176" s="49" t="s">
        <v>101</v>
      </c>
      <c r="D176" s="27">
        <v>322</v>
      </c>
      <c r="E176" s="20"/>
      <c r="F176" s="20"/>
      <c r="G176" s="21">
        <f>SUM(G177)</f>
        <v>200000</v>
      </c>
      <c r="H176" s="21">
        <f t="shared" ref="H176:U176" si="81">SUM(H177)</f>
        <v>200000</v>
      </c>
      <c r="I176" s="21">
        <f t="shared" si="81"/>
        <v>200000</v>
      </c>
      <c r="J176" s="21">
        <f t="shared" si="81"/>
        <v>200000</v>
      </c>
      <c r="K176" s="21">
        <f t="shared" si="81"/>
        <v>239.06</v>
      </c>
      <c r="L176" s="22">
        <f t="shared" si="72"/>
        <v>0.11953000000000001</v>
      </c>
      <c r="M176" s="21">
        <f t="shared" si="81"/>
        <v>200000</v>
      </c>
      <c r="N176" s="21">
        <f t="shared" si="81"/>
        <v>200000</v>
      </c>
      <c r="O176" s="21">
        <f t="shared" si="81"/>
        <v>100000</v>
      </c>
      <c r="P176" s="21">
        <f t="shared" si="81"/>
        <v>100000</v>
      </c>
      <c r="Q176" s="21">
        <f t="shared" si="81"/>
        <v>200000</v>
      </c>
      <c r="R176" s="21">
        <f t="shared" si="81"/>
        <v>100000</v>
      </c>
      <c r="S176" s="21">
        <f t="shared" si="81"/>
        <v>100000</v>
      </c>
      <c r="T176" s="21">
        <f t="shared" si="81"/>
        <v>100000</v>
      </c>
      <c r="U176" s="21">
        <f t="shared" si="81"/>
        <v>100000</v>
      </c>
      <c r="V176" s="21"/>
      <c r="W176" s="21"/>
      <c r="X176" s="21"/>
      <c r="Y176" s="12"/>
    </row>
    <row r="177" spans="1:25" ht="30" hidden="1" x14ac:dyDescent="0.2">
      <c r="A177" s="28" t="s">
        <v>154</v>
      </c>
      <c r="B177" s="29">
        <v>11</v>
      </c>
      <c r="C177" s="50" t="s">
        <v>101</v>
      </c>
      <c r="D177" s="53">
        <v>3224</v>
      </c>
      <c r="E177" s="54" t="s">
        <v>155</v>
      </c>
      <c r="G177" s="1">
        <v>200000</v>
      </c>
      <c r="H177" s="1">
        <v>200000</v>
      </c>
      <c r="I177" s="1">
        <v>200000</v>
      </c>
      <c r="J177" s="1">
        <v>200000</v>
      </c>
      <c r="K177" s="1">
        <v>239.06</v>
      </c>
      <c r="L177" s="33">
        <f t="shared" si="72"/>
        <v>0.11953000000000001</v>
      </c>
      <c r="M177" s="1">
        <v>200000</v>
      </c>
      <c r="N177" s="1">
        <v>200000</v>
      </c>
      <c r="O177" s="1">
        <v>100000</v>
      </c>
      <c r="P177" s="1">
        <f>O177</f>
        <v>100000</v>
      </c>
      <c r="Q177" s="1">
        <v>200000</v>
      </c>
      <c r="R177" s="1">
        <v>100000</v>
      </c>
      <c r="S177" s="1">
        <f>R177</f>
        <v>100000</v>
      </c>
      <c r="T177" s="1">
        <v>100000</v>
      </c>
      <c r="U177" s="1">
        <f>T177</f>
        <v>100000</v>
      </c>
    </row>
    <row r="178" spans="1:25" s="23" customFormat="1" ht="15.75" hidden="1" x14ac:dyDescent="0.2">
      <c r="A178" s="24" t="s">
        <v>154</v>
      </c>
      <c r="B178" s="25">
        <v>11</v>
      </c>
      <c r="C178" s="49" t="s">
        <v>101</v>
      </c>
      <c r="D178" s="40">
        <v>323</v>
      </c>
      <c r="E178" s="56"/>
      <c r="F178" s="20"/>
      <c r="G178" s="21">
        <f>SUM(G179:G180)</f>
        <v>1800000</v>
      </c>
      <c r="H178" s="21">
        <f t="shared" ref="H178:U178" si="82">SUM(H179:H180)</f>
        <v>1800000</v>
      </c>
      <c r="I178" s="21">
        <f t="shared" si="82"/>
        <v>2600000</v>
      </c>
      <c r="J178" s="21">
        <f t="shared" si="82"/>
        <v>2600000</v>
      </c>
      <c r="K178" s="21">
        <f t="shared" si="82"/>
        <v>1532778.15</v>
      </c>
      <c r="L178" s="22">
        <f t="shared" si="72"/>
        <v>58.953005769230771</v>
      </c>
      <c r="M178" s="21">
        <f t="shared" si="82"/>
        <v>1800000</v>
      </c>
      <c r="N178" s="21">
        <f t="shared" si="82"/>
        <v>1800000</v>
      </c>
      <c r="O178" s="21">
        <f t="shared" si="82"/>
        <v>2500000</v>
      </c>
      <c r="P178" s="21">
        <f t="shared" si="82"/>
        <v>2500000</v>
      </c>
      <c r="Q178" s="21">
        <f t="shared" si="82"/>
        <v>1800000</v>
      </c>
      <c r="R178" s="21">
        <f t="shared" si="82"/>
        <v>2500000</v>
      </c>
      <c r="S178" s="21">
        <f t="shared" si="82"/>
        <v>2500000</v>
      </c>
      <c r="T178" s="21">
        <f t="shared" si="82"/>
        <v>2500000</v>
      </c>
      <c r="U178" s="21">
        <f t="shared" si="82"/>
        <v>2500000</v>
      </c>
      <c r="V178" s="21"/>
      <c r="W178" s="21"/>
      <c r="X178" s="21"/>
      <c r="Y178" s="12"/>
    </row>
    <row r="179" spans="1:25" hidden="1" x14ac:dyDescent="0.2">
      <c r="A179" s="28" t="s">
        <v>154</v>
      </c>
      <c r="B179" s="29">
        <v>11</v>
      </c>
      <c r="C179" s="50" t="s">
        <v>101</v>
      </c>
      <c r="D179" s="53">
        <v>3232</v>
      </c>
      <c r="E179" s="32" t="s">
        <v>53</v>
      </c>
      <c r="G179" s="1">
        <v>1700000</v>
      </c>
      <c r="H179" s="1">
        <v>1700000</v>
      </c>
      <c r="I179" s="1">
        <v>2500000</v>
      </c>
      <c r="J179" s="1">
        <v>2500000</v>
      </c>
      <c r="K179" s="1">
        <v>1532778.15</v>
      </c>
      <c r="L179" s="33">
        <f t="shared" si="72"/>
        <v>61.311125999999994</v>
      </c>
      <c r="M179" s="1">
        <v>1700000</v>
      </c>
      <c r="N179" s="1">
        <v>1700000</v>
      </c>
      <c r="O179" s="1">
        <v>2500000</v>
      </c>
      <c r="P179" s="1">
        <f>O179</f>
        <v>2500000</v>
      </c>
      <c r="Q179" s="1">
        <v>1700000</v>
      </c>
      <c r="R179" s="1">
        <v>2500000</v>
      </c>
      <c r="S179" s="1">
        <f>R179</f>
        <v>2500000</v>
      </c>
      <c r="T179" s="1">
        <v>2500000</v>
      </c>
      <c r="U179" s="1">
        <f>T179</f>
        <v>2500000</v>
      </c>
    </row>
    <row r="180" spans="1:25" hidden="1" x14ac:dyDescent="0.2">
      <c r="A180" s="28" t="s">
        <v>154</v>
      </c>
      <c r="B180" s="29">
        <v>11</v>
      </c>
      <c r="C180" s="50" t="s">
        <v>101</v>
      </c>
      <c r="D180" s="53">
        <v>3239</v>
      </c>
      <c r="E180" s="32" t="s">
        <v>60</v>
      </c>
      <c r="G180" s="1">
        <v>100000</v>
      </c>
      <c r="H180" s="1">
        <v>100000</v>
      </c>
      <c r="I180" s="1">
        <v>100000</v>
      </c>
      <c r="J180" s="1">
        <v>100000</v>
      </c>
      <c r="K180" s="1">
        <v>0</v>
      </c>
      <c r="L180" s="33">
        <f t="shared" si="72"/>
        <v>0</v>
      </c>
      <c r="M180" s="1">
        <v>100000</v>
      </c>
      <c r="N180" s="1">
        <v>100000</v>
      </c>
      <c r="O180" s="1"/>
      <c r="P180" s="1">
        <f>O180</f>
        <v>0</v>
      </c>
      <c r="Q180" s="1">
        <v>100000</v>
      </c>
      <c r="R180" s="1"/>
      <c r="S180" s="1">
        <f>R180</f>
        <v>0</v>
      </c>
      <c r="T180" s="1"/>
      <c r="U180" s="1">
        <f>T180</f>
        <v>0</v>
      </c>
    </row>
    <row r="181" spans="1:25" s="23" customFormat="1" ht="141.75" x14ac:dyDescent="0.2">
      <c r="A181" s="439" t="s">
        <v>156</v>
      </c>
      <c r="B181" s="442"/>
      <c r="C181" s="442"/>
      <c r="D181" s="442"/>
      <c r="E181" s="20" t="s">
        <v>157</v>
      </c>
      <c r="F181" s="38" t="s">
        <v>99</v>
      </c>
      <c r="G181" s="21">
        <f>G182+G184</f>
        <v>5000000</v>
      </c>
      <c r="H181" s="21">
        <f t="shared" ref="H181:U181" si="83">H182+H184</f>
        <v>5000000</v>
      </c>
      <c r="I181" s="21">
        <f t="shared" si="83"/>
        <v>5000000</v>
      </c>
      <c r="J181" s="21">
        <f t="shared" si="83"/>
        <v>5000000</v>
      </c>
      <c r="K181" s="21">
        <f t="shared" si="83"/>
        <v>5000000</v>
      </c>
      <c r="L181" s="22">
        <f t="shared" si="72"/>
        <v>100</v>
      </c>
      <c r="M181" s="21">
        <f t="shared" si="83"/>
        <v>1000000</v>
      </c>
      <c r="N181" s="21">
        <f t="shared" si="83"/>
        <v>1000000</v>
      </c>
      <c r="O181" s="21">
        <f t="shared" si="83"/>
        <v>12850000</v>
      </c>
      <c r="P181" s="21">
        <f t="shared" si="83"/>
        <v>12850000</v>
      </c>
      <c r="Q181" s="21">
        <f t="shared" si="83"/>
        <v>1000000</v>
      </c>
      <c r="R181" s="21">
        <f t="shared" si="83"/>
        <v>8200000</v>
      </c>
      <c r="S181" s="21">
        <f t="shared" si="83"/>
        <v>8200000</v>
      </c>
      <c r="T181" s="21">
        <f t="shared" si="83"/>
        <v>6800000</v>
      </c>
      <c r="U181" s="21">
        <f t="shared" si="83"/>
        <v>6800000</v>
      </c>
      <c r="V181" s="21"/>
      <c r="W181" s="21"/>
      <c r="X181" s="21"/>
      <c r="Y181" s="12"/>
    </row>
    <row r="182" spans="1:25" s="23" customFormat="1" ht="15.75" hidden="1" x14ac:dyDescent="0.2">
      <c r="A182" s="24" t="s">
        <v>158</v>
      </c>
      <c r="B182" s="25">
        <v>11</v>
      </c>
      <c r="C182" s="49" t="s">
        <v>101</v>
      </c>
      <c r="D182" s="40">
        <v>381</v>
      </c>
      <c r="E182" s="20"/>
      <c r="F182" s="20"/>
      <c r="G182" s="21">
        <f>SUM(G183)</f>
        <v>800000</v>
      </c>
      <c r="H182" s="21">
        <f t="shared" ref="H182:U182" si="84">SUM(H183)</f>
        <v>800000</v>
      </c>
      <c r="I182" s="21">
        <f t="shared" si="84"/>
        <v>800000</v>
      </c>
      <c r="J182" s="21">
        <f t="shared" si="84"/>
        <v>800000</v>
      </c>
      <c r="K182" s="21">
        <f t="shared" si="84"/>
        <v>800000</v>
      </c>
      <c r="L182" s="22">
        <f t="shared" si="72"/>
        <v>100</v>
      </c>
      <c r="M182" s="21">
        <f t="shared" si="84"/>
        <v>1000000</v>
      </c>
      <c r="N182" s="21">
        <f t="shared" si="84"/>
        <v>1000000</v>
      </c>
      <c r="O182" s="21">
        <f t="shared" si="84"/>
        <v>8200000</v>
      </c>
      <c r="P182" s="21">
        <f t="shared" si="84"/>
        <v>8200000</v>
      </c>
      <c r="Q182" s="21">
        <f t="shared" si="84"/>
        <v>1000000</v>
      </c>
      <c r="R182" s="21">
        <f t="shared" si="84"/>
        <v>8200000</v>
      </c>
      <c r="S182" s="21">
        <f t="shared" si="84"/>
        <v>8200000</v>
      </c>
      <c r="T182" s="21">
        <f t="shared" si="84"/>
        <v>6800000</v>
      </c>
      <c r="U182" s="21">
        <f t="shared" si="84"/>
        <v>6800000</v>
      </c>
      <c r="V182" s="21"/>
      <c r="W182" s="21"/>
      <c r="X182" s="21"/>
      <c r="Y182" s="12"/>
    </row>
    <row r="183" spans="1:25" hidden="1" x14ac:dyDescent="0.2">
      <c r="A183" s="28" t="s">
        <v>158</v>
      </c>
      <c r="B183" s="29">
        <v>11</v>
      </c>
      <c r="C183" s="50" t="s">
        <v>101</v>
      </c>
      <c r="D183" s="53">
        <v>3811</v>
      </c>
      <c r="E183" s="32" t="s">
        <v>73</v>
      </c>
      <c r="G183" s="1">
        <v>800000</v>
      </c>
      <c r="H183" s="1">
        <v>800000</v>
      </c>
      <c r="I183" s="1">
        <v>800000</v>
      </c>
      <c r="J183" s="1">
        <v>800000</v>
      </c>
      <c r="K183" s="1">
        <v>800000</v>
      </c>
      <c r="L183" s="33">
        <f t="shared" si="72"/>
        <v>100</v>
      </c>
      <c r="M183" s="1">
        <v>1000000</v>
      </c>
      <c r="N183" s="1">
        <v>1000000</v>
      </c>
      <c r="O183" s="1">
        <v>8200000</v>
      </c>
      <c r="P183" s="1">
        <f>O183</f>
        <v>8200000</v>
      </c>
      <c r="Q183" s="1">
        <v>1000000</v>
      </c>
      <c r="R183" s="1">
        <v>8200000</v>
      </c>
      <c r="S183" s="1">
        <f>R183</f>
        <v>8200000</v>
      </c>
      <c r="T183" s="1">
        <v>6800000</v>
      </c>
      <c r="U183" s="1">
        <f>T183</f>
        <v>6800000</v>
      </c>
    </row>
    <row r="184" spans="1:25" s="23" customFormat="1" ht="15.75" hidden="1" x14ac:dyDescent="0.2">
      <c r="A184" s="24" t="s">
        <v>158</v>
      </c>
      <c r="B184" s="25">
        <v>11</v>
      </c>
      <c r="C184" s="49" t="s">
        <v>101</v>
      </c>
      <c r="D184" s="40">
        <v>382</v>
      </c>
      <c r="E184" s="20"/>
      <c r="F184" s="20"/>
      <c r="G184" s="21">
        <f>SUM(G185)</f>
        <v>4200000</v>
      </c>
      <c r="H184" s="21">
        <f t="shared" ref="H184:U184" si="85">SUM(H185)</f>
        <v>4200000</v>
      </c>
      <c r="I184" s="21">
        <f t="shared" si="85"/>
        <v>4200000</v>
      </c>
      <c r="J184" s="21">
        <f t="shared" si="85"/>
        <v>4200000</v>
      </c>
      <c r="K184" s="21">
        <f t="shared" si="85"/>
        <v>4200000</v>
      </c>
      <c r="L184" s="22">
        <f t="shared" si="72"/>
        <v>100</v>
      </c>
      <c r="M184" s="21">
        <f t="shared" si="85"/>
        <v>0</v>
      </c>
      <c r="N184" s="21">
        <f t="shared" si="85"/>
        <v>0</v>
      </c>
      <c r="O184" s="21">
        <f t="shared" si="85"/>
        <v>4650000</v>
      </c>
      <c r="P184" s="21">
        <f t="shared" si="85"/>
        <v>4650000</v>
      </c>
      <c r="Q184" s="21">
        <f t="shared" si="85"/>
        <v>0</v>
      </c>
      <c r="R184" s="21">
        <f t="shared" si="85"/>
        <v>0</v>
      </c>
      <c r="S184" s="21">
        <f t="shared" si="85"/>
        <v>0</v>
      </c>
      <c r="T184" s="21">
        <f t="shared" si="85"/>
        <v>0</v>
      </c>
      <c r="U184" s="21">
        <f t="shared" si="85"/>
        <v>0</v>
      </c>
      <c r="V184" s="21"/>
      <c r="W184" s="21"/>
      <c r="X184" s="21"/>
      <c r="Y184" s="12"/>
    </row>
    <row r="185" spans="1:25" hidden="1" x14ac:dyDescent="0.2">
      <c r="A185" s="28" t="s">
        <v>158</v>
      </c>
      <c r="B185" s="29">
        <v>11</v>
      </c>
      <c r="C185" s="50" t="s">
        <v>101</v>
      </c>
      <c r="D185" s="53">
        <v>3821</v>
      </c>
      <c r="E185" s="32" t="s">
        <v>102</v>
      </c>
      <c r="G185" s="1">
        <v>4200000</v>
      </c>
      <c r="H185" s="1">
        <v>4200000</v>
      </c>
      <c r="I185" s="1">
        <v>4200000</v>
      </c>
      <c r="J185" s="1">
        <v>4200000</v>
      </c>
      <c r="K185" s="1">
        <v>4200000</v>
      </c>
      <c r="L185" s="33">
        <f t="shared" si="72"/>
        <v>100</v>
      </c>
      <c r="M185" s="1">
        <v>0</v>
      </c>
      <c r="N185" s="1">
        <v>0</v>
      </c>
      <c r="O185" s="1">
        <v>4650000</v>
      </c>
      <c r="P185" s="1">
        <f>O185</f>
        <v>4650000</v>
      </c>
      <c r="Q185" s="1">
        <v>0</v>
      </c>
      <c r="R185" s="1">
        <v>0</v>
      </c>
      <c r="S185" s="1">
        <f>R185</f>
        <v>0</v>
      </c>
      <c r="T185" s="1">
        <v>0</v>
      </c>
      <c r="U185" s="1">
        <f>T185</f>
        <v>0</v>
      </c>
    </row>
    <row r="186" spans="1:25" s="23" customFormat="1" ht="141.75" x14ac:dyDescent="0.2">
      <c r="A186" s="439" t="s">
        <v>159</v>
      </c>
      <c r="B186" s="442"/>
      <c r="C186" s="442"/>
      <c r="D186" s="442"/>
      <c r="E186" s="20" t="s">
        <v>160</v>
      </c>
      <c r="F186" s="38" t="s">
        <v>99</v>
      </c>
      <c r="G186" s="21">
        <f>SUM(G187)</f>
        <v>400000</v>
      </c>
      <c r="H186" s="21">
        <f t="shared" ref="H186:U187" si="86">SUM(H187)</f>
        <v>400000</v>
      </c>
      <c r="I186" s="21">
        <f t="shared" si="86"/>
        <v>400000</v>
      </c>
      <c r="J186" s="21">
        <f t="shared" si="86"/>
        <v>400000</v>
      </c>
      <c r="K186" s="21">
        <f t="shared" si="86"/>
        <v>400000</v>
      </c>
      <c r="L186" s="22">
        <f t="shared" si="72"/>
        <v>100</v>
      </c>
      <c r="M186" s="21">
        <f t="shared" si="86"/>
        <v>535000</v>
      </c>
      <c r="N186" s="21">
        <f t="shared" si="86"/>
        <v>535000</v>
      </c>
      <c r="O186" s="21">
        <f t="shared" si="86"/>
        <v>200000</v>
      </c>
      <c r="P186" s="21">
        <f t="shared" si="86"/>
        <v>200000</v>
      </c>
      <c r="Q186" s="21">
        <f t="shared" si="86"/>
        <v>535000</v>
      </c>
      <c r="R186" s="21">
        <f t="shared" si="86"/>
        <v>200000</v>
      </c>
      <c r="S186" s="21">
        <f t="shared" si="86"/>
        <v>200000</v>
      </c>
      <c r="T186" s="21">
        <f t="shared" si="86"/>
        <v>200000</v>
      </c>
      <c r="U186" s="21">
        <f t="shared" si="86"/>
        <v>200000</v>
      </c>
      <c r="V186" s="21"/>
      <c r="W186" s="21"/>
      <c r="X186" s="21"/>
      <c r="Y186" s="12"/>
    </row>
    <row r="187" spans="1:25" s="23" customFormat="1" ht="15.75" hidden="1" x14ac:dyDescent="0.2">
      <c r="A187" s="24" t="s">
        <v>161</v>
      </c>
      <c r="B187" s="25">
        <v>11</v>
      </c>
      <c r="C187" s="49" t="s">
        <v>162</v>
      </c>
      <c r="D187" s="40">
        <v>426</v>
      </c>
      <c r="E187" s="20"/>
      <c r="F187" s="20"/>
      <c r="G187" s="21">
        <f>SUM(G188)</f>
        <v>400000</v>
      </c>
      <c r="H187" s="21">
        <f t="shared" si="86"/>
        <v>400000</v>
      </c>
      <c r="I187" s="21">
        <f t="shared" si="86"/>
        <v>400000</v>
      </c>
      <c r="J187" s="21">
        <f t="shared" si="86"/>
        <v>400000</v>
      </c>
      <c r="K187" s="21">
        <f t="shared" si="86"/>
        <v>400000</v>
      </c>
      <c r="L187" s="22">
        <f t="shared" si="72"/>
        <v>100</v>
      </c>
      <c r="M187" s="21">
        <f t="shared" si="86"/>
        <v>535000</v>
      </c>
      <c r="N187" s="21">
        <f t="shared" si="86"/>
        <v>535000</v>
      </c>
      <c r="O187" s="21">
        <f t="shared" si="86"/>
        <v>200000</v>
      </c>
      <c r="P187" s="21">
        <f t="shared" si="86"/>
        <v>200000</v>
      </c>
      <c r="Q187" s="21">
        <f t="shared" si="86"/>
        <v>535000</v>
      </c>
      <c r="R187" s="21">
        <f t="shared" si="86"/>
        <v>200000</v>
      </c>
      <c r="S187" s="21">
        <f t="shared" si="86"/>
        <v>200000</v>
      </c>
      <c r="T187" s="21">
        <f t="shared" si="86"/>
        <v>200000</v>
      </c>
      <c r="U187" s="21">
        <f t="shared" si="86"/>
        <v>200000</v>
      </c>
      <c r="V187" s="21"/>
      <c r="W187" s="21"/>
      <c r="X187" s="21"/>
      <c r="Y187" s="12"/>
    </row>
    <row r="188" spans="1:25" hidden="1" x14ac:dyDescent="0.2">
      <c r="A188" s="28" t="s">
        <v>161</v>
      </c>
      <c r="B188" s="29">
        <v>11</v>
      </c>
      <c r="C188" s="50" t="s">
        <v>162</v>
      </c>
      <c r="D188" s="53">
        <v>4263</v>
      </c>
      <c r="E188" s="32" t="s">
        <v>163</v>
      </c>
      <c r="G188" s="1">
        <v>400000</v>
      </c>
      <c r="H188" s="1">
        <v>400000</v>
      </c>
      <c r="I188" s="1">
        <v>400000</v>
      </c>
      <c r="J188" s="1">
        <v>400000</v>
      </c>
      <c r="K188" s="1">
        <v>400000</v>
      </c>
      <c r="L188" s="33">
        <f t="shared" si="72"/>
        <v>100</v>
      </c>
      <c r="M188" s="1">
        <v>535000</v>
      </c>
      <c r="N188" s="1">
        <v>535000</v>
      </c>
      <c r="O188" s="1">
        <v>200000</v>
      </c>
      <c r="P188" s="1">
        <f>O188</f>
        <v>200000</v>
      </c>
      <c r="Q188" s="1">
        <v>535000</v>
      </c>
      <c r="R188" s="1">
        <v>200000</v>
      </c>
      <c r="S188" s="1">
        <f>R188</f>
        <v>200000</v>
      </c>
      <c r="T188" s="1">
        <v>200000</v>
      </c>
      <c r="U188" s="1">
        <f>T188</f>
        <v>200000</v>
      </c>
    </row>
    <row r="189" spans="1:25" s="23" customFormat="1" ht="141.75" x14ac:dyDescent="0.2">
      <c r="A189" s="439" t="s">
        <v>164</v>
      </c>
      <c r="B189" s="439"/>
      <c r="C189" s="439"/>
      <c r="D189" s="439"/>
      <c r="E189" s="20" t="s">
        <v>165</v>
      </c>
      <c r="F189" s="38" t="s">
        <v>99</v>
      </c>
      <c r="G189" s="21">
        <f>G190+G192</f>
        <v>525000</v>
      </c>
      <c r="H189" s="21">
        <f t="shared" ref="H189:U189" si="87">H190+H192</f>
        <v>55000</v>
      </c>
      <c r="I189" s="21">
        <f t="shared" si="87"/>
        <v>525000</v>
      </c>
      <c r="J189" s="21">
        <f t="shared" si="87"/>
        <v>55000</v>
      </c>
      <c r="K189" s="21">
        <f t="shared" si="87"/>
        <v>0</v>
      </c>
      <c r="L189" s="22">
        <f t="shared" si="72"/>
        <v>0</v>
      </c>
      <c r="M189" s="21">
        <f t="shared" si="87"/>
        <v>0</v>
      </c>
      <c r="N189" s="21">
        <f t="shared" si="87"/>
        <v>0</v>
      </c>
      <c r="O189" s="21">
        <f t="shared" si="87"/>
        <v>0</v>
      </c>
      <c r="P189" s="21">
        <f t="shared" si="87"/>
        <v>0</v>
      </c>
      <c r="Q189" s="21">
        <f t="shared" si="87"/>
        <v>0</v>
      </c>
      <c r="R189" s="21">
        <f t="shared" si="87"/>
        <v>0</v>
      </c>
      <c r="S189" s="21">
        <f t="shared" si="87"/>
        <v>0</v>
      </c>
      <c r="T189" s="21">
        <f t="shared" si="87"/>
        <v>0</v>
      </c>
      <c r="U189" s="21">
        <f t="shared" si="87"/>
        <v>0</v>
      </c>
      <c r="V189" s="21"/>
      <c r="W189" s="21"/>
      <c r="X189" s="21"/>
      <c r="Y189" s="12"/>
    </row>
    <row r="190" spans="1:25" s="23" customFormat="1" ht="15.75" hidden="1" x14ac:dyDescent="0.2">
      <c r="A190" s="25" t="s">
        <v>166</v>
      </c>
      <c r="B190" s="25">
        <v>12</v>
      </c>
      <c r="C190" s="49" t="s">
        <v>142</v>
      </c>
      <c r="D190" s="27">
        <v>412</v>
      </c>
      <c r="E190" s="20"/>
      <c r="F190" s="20"/>
      <c r="G190" s="21">
        <f>SUM(G191)</f>
        <v>55000</v>
      </c>
      <c r="H190" s="21">
        <f t="shared" ref="H190:U190" si="88">SUM(H191)</f>
        <v>55000</v>
      </c>
      <c r="I190" s="21">
        <f t="shared" si="88"/>
        <v>55000</v>
      </c>
      <c r="J190" s="21">
        <f t="shared" si="88"/>
        <v>55000</v>
      </c>
      <c r="K190" s="21">
        <f t="shared" si="88"/>
        <v>0</v>
      </c>
      <c r="L190" s="22">
        <f t="shared" si="72"/>
        <v>0</v>
      </c>
      <c r="M190" s="21">
        <f t="shared" si="88"/>
        <v>0</v>
      </c>
      <c r="N190" s="21">
        <f t="shared" si="88"/>
        <v>0</v>
      </c>
      <c r="O190" s="21">
        <f t="shared" si="88"/>
        <v>0</v>
      </c>
      <c r="P190" s="21">
        <f t="shared" si="88"/>
        <v>0</v>
      </c>
      <c r="Q190" s="21">
        <f t="shared" si="88"/>
        <v>0</v>
      </c>
      <c r="R190" s="21">
        <f t="shared" si="88"/>
        <v>0</v>
      </c>
      <c r="S190" s="21">
        <f t="shared" si="88"/>
        <v>0</v>
      </c>
      <c r="T190" s="21">
        <f t="shared" si="88"/>
        <v>0</v>
      </c>
      <c r="U190" s="21">
        <f t="shared" si="88"/>
        <v>0</v>
      </c>
      <c r="V190" s="21"/>
      <c r="W190" s="21"/>
      <c r="X190" s="21"/>
      <c r="Y190" s="12"/>
    </row>
    <row r="191" spans="1:25" hidden="1" x14ac:dyDescent="0.2">
      <c r="A191" s="29" t="s">
        <v>166</v>
      </c>
      <c r="B191" s="29">
        <v>12</v>
      </c>
      <c r="C191" s="50" t="s">
        <v>142</v>
      </c>
      <c r="D191" s="53">
        <v>4126</v>
      </c>
      <c r="E191" s="57" t="s">
        <v>84</v>
      </c>
      <c r="G191" s="1">
        <v>55000</v>
      </c>
      <c r="H191" s="1">
        <v>55000</v>
      </c>
      <c r="I191" s="1">
        <v>55000</v>
      </c>
      <c r="J191" s="1">
        <v>55000</v>
      </c>
      <c r="K191" s="1">
        <v>0</v>
      </c>
      <c r="L191" s="33">
        <f t="shared" si="72"/>
        <v>0</v>
      </c>
      <c r="M191" s="1">
        <v>0</v>
      </c>
      <c r="N191" s="1">
        <v>0</v>
      </c>
      <c r="O191" s="1"/>
      <c r="P191" s="1">
        <f>O191</f>
        <v>0</v>
      </c>
      <c r="Q191" s="1">
        <v>0</v>
      </c>
      <c r="R191" s="1"/>
      <c r="S191" s="1">
        <f>R191</f>
        <v>0</v>
      </c>
      <c r="T191" s="1"/>
      <c r="U191" s="1">
        <f>T191</f>
        <v>0</v>
      </c>
    </row>
    <row r="192" spans="1:25" s="23" customFormat="1" ht="15.75" hidden="1" x14ac:dyDescent="0.2">
      <c r="A192" s="25" t="s">
        <v>166</v>
      </c>
      <c r="B192" s="25">
        <v>51</v>
      </c>
      <c r="C192" s="49" t="s">
        <v>142</v>
      </c>
      <c r="D192" s="40">
        <v>412</v>
      </c>
      <c r="E192" s="58"/>
      <c r="F192" s="20"/>
      <c r="G192" s="21">
        <f>SUM(G193)</f>
        <v>470000</v>
      </c>
      <c r="H192" s="21">
        <f t="shared" ref="H192:U192" si="89">SUM(H193)</f>
        <v>0</v>
      </c>
      <c r="I192" s="21">
        <f t="shared" si="89"/>
        <v>470000</v>
      </c>
      <c r="J192" s="21">
        <f t="shared" si="89"/>
        <v>0</v>
      </c>
      <c r="K192" s="21">
        <f t="shared" si="89"/>
        <v>0</v>
      </c>
      <c r="L192" s="22">
        <f t="shared" si="72"/>
        <v>0</v>
      </c>
      <c r="M192" s="21">
        <f t="shared" si="89"/>
        <v>0</v>
      </c>
      <c r="N192" s="21">
        <f t="shared" si="89"/>
        <v>0</v>
      </c>
      <c r="O192" s="21">
        <f t="shared" si="89"/>
        <v>0</v>
      </c>
      <c r="P192" s="21">
        <f t="shared" si="89"/>
        <v>0</v>
      </c>
      <c r="Q192" s="21">
        <f t="shared" si="89"/>
        <v>0</v>
      </c>
      <c r="R192" s="21">
        <f t="shared" si="89"/>
        <v>0</v>
      </c>
      <c r="S192" s="21">
        <f t="shared" si="89"/>
        <v>0</v>
      </c>
      <c r="T192" s="21">
        <f t="shared" si="89"/>
        <v>0</v>
      </c>
      <c r="U192" s="21">
        <f t="shared" si="89"/>
        <v>0</v>
      </c>
      <c r="V192" s="21"/>
      <c r="W192" s="21"/>
      <c r="X192" s="21"/>
      <c r="Y192" s="12"/>
    </row>
    <row r="193" spans="1:25" hidden="1" x14ac:dyDescent="0.2">
      <c r="A193" s="29" t="s">
        <v>166</v>
      </c>
      <c r="B193" s="29">
        <v>51</v>
      </c>
      <c r="C193" s="50" t="s">
        <v>142</v>
      </c>
      <c r="D193" s="53">
        <v>4126</v>
      </c>
      <c r="E193" s="57" t="s">
        <v>84</v>
      </c>
      <c r="G193" s="1">
        <v>470000</v>
      </c>
      <c r="H193" s="55"/>
      <c r="I193" s="1">
        <v>470000</v>
      </c>
      <c r="J193" s="55"/>
      <c r="K193" s="1">
        <v>0</v>
      </c>
      <c r="L193" s="33">
        <f t="shared" si="72"/>
        <v>0</v>
      </c>
      <c r="M193" s="1">
        <v>0</v>
      </c>
      <c r="N193" s="55"/>
      <c r="O193" s="1"/>
      <c r="P193" s="55"/>
      <c r="Q193" s="1">
        <v>0</v>
      </c>
      <c r="R193" s="1"/>
      <c r="S193" s="55"/>
      <c r="T193" s="1"/>
      <c r="U193" s="55"/>
    </row>
    <row r="194" spans="1:25" s="23" customFormat="1" ht="141.75" x14ac:dyDescent="0.2">
      <c r="A194" s="439" t="s">
        <v>167</v>
      </c>
      <c r="B194" s="439"/>
      <c r="C194" s="439"/>
      <c r="D194" s="439"/>
      <c r="E194" s="20" t="s">
        <v>168</v>
      </c>
      <c r="F194" s="38" t="s">
        <v>99</v>
      </c>
      <c r="G194" s="21">
        <f>G195+G197+G200</f>
        <v>562000</v>
      </c>
      <c r="H194" s="21">
        <f t="shared" ref="H194:U194" si="90">H195+H197+H200</f>
        <v>0</v>
      </c>
      <c r="I194" s="21">
        <f t="shared" si="90"/>
        <v>562000</v>
      </c>
      <c r="J194" s="21">
        <f t="shared" si="90"/>
        <v>0</v>
      </c>
      <c r="K194" s="21">
        <f t="shared" si="90"/>
        <v>0</v>
      </c>
      <c r="L194" s="22">
        <f t="shared" si="72"/>
        <v>0</v>
      </c>
      <c r="M194" s="21">
        <f t="shared" si="90"/>
        <v>0</v>
      </c>
      <c r="N194" s="21">
        <f t="shared" si="90"/>
        <v>0</v>
      </c>
      <c r="O194" s="21">
        <f t="shared" si="90"/>
        <v>127500</v>
      </c>
      <c r="P194" s="21">
        <f t="shared" si="90"/>
        <v>0</v>
      </c>
      <c r="Q194" s="21">
        <f t="shared" si="90"/>
        <v>0</v>
      </c>
      <c r="R194" s="21">
        <f t="shared" si="90"/>
        <v>0</v>
      </c>
      <c r="S194" s="21">
        <f t="shared" si="90"/>
        <v>0</v>
      </c>
      <c r="T194" s="21">
        <f t="shared" si="90"/>
        <v>0</v>
      </c>
      <c r="U194" s="21">
        <f t="shared" si="90"/>
        <v>0</v>
      </c>
      <c r="V194" s="21"/>
      <c r="W194" s="21"/>
      <c r="X194" s="21"/>
      <c r="Y194" s="12"/>
    </row>
    <row r="195" spans="1:25" s="23" customFormat="1" ht="15.75" hidden="1" x14ac:dyDescent="0.2">
      <c r="A195" s="25" t="s">
        <v>169</v>
      </c>
      <c r="B195" s="25">
        <v>51</v>
      </c>
      <c r="C195" s="49" t="s">
        <v>101</v>
      </c>
      <c r="D195" s="27">
        <v>311</v>
      </c>
      <c r="E195" s="20"/>
      <c r="F195" s="20"/>
      <c r="G195" s="21">
        <f>SUM(G196)</f>
        <v>350000</v>
      </c>
      <c r="H195" s="21">
        <f t="shared" ref="H195:U195" si="91">SUM(H196)</f>
        <v>0</v>
      </c>
      <c r="I195" s="21">
        <f t="shared" si="91"/>
        <v>350000</v>
      </c>
      <c r="J195" s="21">
        <f t="shared" si="91"/>
        <v>0</v>
      </c>
      <c r="K195" s="21">
        <f t="shared" si="91"/>
        <v>0</v>
      </c>
      <c r="L195" s="22">
        <f t="shared" si="72"/>
        <v>0</v>
      </c>
      <c r="M195" s="21">
        <f t="shared" si="91"/>
        <v>0</v>
      </c>
      <c r="N195" s="21">
        <f t="shared" si="91"/>
        <v>0</v>
      </c>
      <c r="O195" s="21">
        <f t="shared" si="91"/>
        <v>100000</v>
      </c>
      <c r="P195" s="21">
        <f t="shared" si="91"/>
        <v>0</v>
      </c>
      <c r="Q195" s="21">
        <f t="shared" si="91"/>
        <v>0</v>
      </c>
      <c r="R195" s="21">
        <f t="shared" si="91"/>
        <v>0</v>
      </c>
      <c r="S195" s="21">
        <f t="shared" si="91"/>
        <v>0</v>
      </c>
      <c r="T195" s="21">
        <f t="shared" si="91"/>
        <v>0</v>
      </c>
      <c r="U195" s="21">
        <f t="shared" si="91"/>
        <v>0</v>
      </c>
      <c r="V195" s="21"/>
      <c r="W195" s="21"/>
      <c r="X195" s="21"/>
      <c r="Y195" s="12"/>
    </row>
    <row r="196" spans="1:25" hidden="1" x14ac:dyDescent="0.2">
      <c r="A196" s="29" t="s">
        <v>169</v>
      </c>
      <c r="B196" s="29">
        <v>51</v>
      </c>
      <c r="C196" s="50" t="s">
        <v>101</v>
      </c>
      <c r="D196" s="53">
        <v>3111</v>
      </c>
      <c r="E196" s="32" t="s">
        <v>33</v>
      </c>
      <c r="G196" s="1">
        <v>350000</v>
      </c>
      <c r="H196" s="55"/>
      <c r="I196" s="1">
        <v>350000</v>
      </c>
      <c r="J196" s="55"/>
      <c r="K196" s="1">
        <v>0</v>
      </c>
      <c r="L196" s="33">
        <f t="shared" si="72"/>
        <v>0</v>
      </c>
      <c r="M196" s="1">
        <v>0</v>
      </c>
      <c r="N196" s="55"/>
      <c r="O196" s="1">
        <v>100000</v>
      </c>
      <c r="P196" s="55"/>
      <c r="Q196" s="1">
        <v>0</v>
      </c>
      <c r="R196" s="1"/>
      <c r="S196" s="55"/>
      <c r="T196" s="1"/>
      <c r="U196" s="55"/>
    </row>
    <row r="197" spans="1:25" s="23" customFormat="1" ht="15.75" hidden="1" x14ac:dyDescent="0.2">
      <c r="A197" s="25" t="s">
        <v>169</v>
      </c>
      <c r="B197" s="25">
        <v>51</v>
      </c>
      <c r="C197" s="49" t="s">
        <v>101</v>
      </c>
      <c r="D197" s="40">
        <v>313</v>
      </c>
      <c r="E197" s="20"/>
      <c r="F197" s="20"/>
      <c r="G197" s="21">
        <f>SUM(G198:G199)</f>
        <v>62000</v>
      </c>
      <c r="H197" s="21">
        <f t="shared" ref="H197:U197" si="92">SUM(H198:H199)</f>
        <v>0</v>
      </c>
      <c r="I197" s="21">
        <f t="shared" si="92"/>
        <v>62000</v>
      </c>
      <c r="J197" s="21">
        <f t="shared" si="92"/>
        <v>0</v>
      </c>
      <c r="K197" s="21">
        <f t="shared" si="92"/>
        <v>0</v>
      </c>
      <c r="L197" s="22">
        <f t="shared" si="72"/>
        <v>0</v>
      </c>
      <c r="M197" s="21">
        <f t="shared" si="92"/>
        <v>0</v>
      </c>
      <c r="N197" s="21">
        <f t="shared" si="92"/>
        <v>0</v>
      </c>
      <c r="O197" s="21">
        <f t="shared" si="92"/>
        <v>27500</v>
      </c>
      <c r="P197" s="21">
        <f t="shared" si="92"/>
        <v>0</v>
      </c>
      <c r="Q197" s="21">
        <f t="shared" si="92"/>
        <v>0</v>
      </c>
      <c r="R197" s="21">
        <f t="shared" si="92"/>
        <v>0</v>
      </c>
      <c r="S197" s="21">
        <f t="shared" si="92"/>
        <v>0</v>
      </c>
      <c r="T197" s="21">
        <f t="shared" si="92"/>
        <v>0</v>
      </c>
      <c r="U197" s="21">
        <f t="shared" si="92"/>
        <v>0</v>
      </c>
      <c r="V197" s="21"/>
      <c r="W197" s="21"/>
      <c r="X197" s="21"/>
      <c r="Y197" s="12"/>
    </row>
    <row r="198" spans="1:25" hidden="1" x14ac:dyDescent="0.2">
      <c r="A198" s="29" t="s">
        <v>169</v>
      </c>
      <c r="B198" s="29">
        <v>51</v>
      </c>
      <c r="C198" s="50" t="s">
        <v>101</v>
      </c>
      <c r="D198" s="53">
        <v>3132</v>
      </c>
      <c r="E198" s="54" t="s">
        <v>40</v>
      </c>
      <c r="G198" s="1">
        <v>55000</v>
      </c>
      <c r="H198" s="55"/>
      <c r="I198" s="1">
        <v>55000</v>
      </c>
      <c r="J198" s="55"/>
      <c r="K198" s="1">
        <v>0</v>
      </c>
      <c r="L198" s="33">
        <f t="shared" si="72"/>
        <v>0</v>
      </c>
      <c r="M198" s="1">
        <v>0</v>
      </c>
      <c r="N198" s="55"/>
      <c r="O198" s="1">
        <v>27500</v>
      </c>
      <c r="P198" s="55"/>
      <c r="Q198" s="1">
        <v>0</v>
      </c>
      <c r="R198" s="1"/>
      <c r="S198" s="55"/>
      <c r="T198" s="1"/>
      <c r="U198" s="55"/>
    </row>
    <row r="199" spans="1:25" ht="30" hidden="1" x14ac:dyDescent="0.2">
      <c r="A199" s="29" t="s">
        <v>169</v>
      </c>
      <c r="B199" s="29">
        <v>51</v>
      </c>
      <c r="C199" s="50" t="s">
        <v>101</v>
      </c>
      <c r="D199" s="53">
        <v>3133</v>
      </c>
      <c r="E199" s="54" t="s">
        <v>41</v>
      </c>
      <c r="G199" s="1">
        <v>7000</v>
      </c>
      <c r="H199" s="55"/>
      <c r="I199" s="1">
        <v>7000</v>
      </c>
      <c r="J199" s="55"/>
      <c r="K199" s="1">
        <v>0</v>
      </c>
      <c r="L199" s="33">
        <f t="shared" si="72"/>
        <v>0</v>
      </c>
      <c r="M199" s="1">
        <v>0</v>
      </c>
      <c r="N199" s="55"/>
      <c r="O199" s="1"/>
      <c r="P199" s="55"/>
      <c r="Q199" s="1">
        <v>0</v>
      </c>
      <c r="R199" s="1"/>
      <c r="S199" s="55"/>
      <c r="T199" s="1"/>
      <c r="U199" s="55"/>
    </row>
    <row r="200" spans="1:25" s="23" customFormat="1" ht="15.75" hidden="1" x14ac:dyDescent="0.2">
      <c r="A200" s="25" t="s">
        <v>169</v>
      </c>
      <c r="B200" s="25">
        <v>51</v>
      </c>
      <c r="C200" s="49" t="s">
        <v>101</v>
      </c>
      <c r="D200" s="40">
        <v>323</v>
      </c>
      <c r="E200" s="56"/>
      <c r="F200" s="20"/>
      <c r="G200" s="21">
        <f>SUM(G201)</f>
        <v>150000</v>
      </c>
      <c r="H200" s="21">
        <f t="shared" ref="H200:U200" si="93">SUM(H201)</f>
        <v>0</v>
      </c>
      <c r="I200" s="21">
        <f t="shared" si="93"/>
        <v>150000</v>
      </c>
      <c r="J200" s="21">
        <f t="shared" si="93"/>
        <v>0</v>
      </c>
      <c r="K200" s="21">
        <f t="shared" si="93"/>
        <v>0</v>
      </c>
      <c r="L200" s="22">
        <f t="shared" si="72"/>
        <v>0</v>
      </c>
      <c r="M200" s="21">
        <f t="shared" si="93"/>
        <v>0</v>
      </c>
      <c r="N200" s="21">
        <f t="shared" si="93"/>
        <v>0</v>
      </c>
      <c r="O200" s="21">
        <f t="shared" si="93"/>
        <v>0</v>
      </c>
      <c r="P200" s="21">
        <f t="shared" si="93"/>
        <v>0</v>
      </c>
      <c r="Q200" s="21">
        <f t="shared" si="93"/>
        <v>0</v>
      </c>
      <c r="R200" s="21">
        <f t="shared" si="93"/>
        <v>0</v>
      </c>
      <c r="S200" s="21">
        <f t="shared" si="93"/>
        <v>0</v>
      </c>
      <c r="T200" s="21">
        <f t="shared" si="93"/>
        <v>0</v>
      </c>
      <c r="U200" s="21">
        <f t="shared" si="93"/>
        <v>0</v>
      </c>
      <c r="V200" s="21"/>
      <c r="W200" s="21"/>
      <c r="X200" s="21"/>
      <c r="Y200" s="12"/>
    </row>
    <row r="201" spans="1:25" hidden="1" x14ac:dyDescent="0.2">
      <c r="A201" s="29" t="s">
        <v>169</v>
      </c>
      <c r="B201" s="29">
        <v>51</v>
      </c>
      <c r="C201" s="50" t="s">
        <v>101</v>
      </c>
      <c r="D201" s="53">
        <v>3237</v>
      </c>
      <c r="E201" s="54" t="s">
        <v>58</v>
      </c>
      <c r="G201" s="1">
        <v>150000</v>
      </c>
      <c r="H201" s="55"/>
      <c r="I201" s="1">
        <v>150000</v>
      </c>
      <c r="J201" s="55"/>
      <c r="K201" s="1">
        <v>0</v>
      </c>
      <c r="L201" s="33">
        <f t="shared" si="72"/>
        <v>0</v>
      </c>
      <c r="M201" s="1">
        <v>0</v>
      </c>
      <c r="N201" s="55"/>
      <c r="O201" s="1"/>
      <c r="P201" s="55"/>
      <c r="Q201" s="1">
        <v>0</v>
      </c>
      <c r="R201" s="1"/>
      <c r="S201" s="55"/>
      <c r="T201" s="1"/>
      <c r="U201" s="55"/>
    </row>
    <row r="202" spans="1:25" s="23" customFormat="1" ht="141.75" x14ac:dyDescent="0.2">
      <c r="A202" s="439" t="s">
        <v>170</v>
      </c>
      <c r="B202" s="442"/>
      <c r="C202" s="442"/>
      <c r="D202" s="442"/>
      <c r="E202" s="56" t="s">
        <v>171</v>
      </c>
      <c r="F202" s="38" t="s">
        <v>99</v>
      </c>
      <c r="G202" s="21">
        <f>G203+G205</f>
        <v>1600000</v>
      </c>
      <c r="H202" s="21">
        <f t="shared" ref="H202:U202" si="94">H203+H205</f>
        <v>1600000</v>
      </c>
      <c r="I202" s="21">
        <f t="shared" si="94"/>
        <v>1600000</v>
      </c>
      <c r="J202" s="21">
        <f t="shared" si="94"/>
        <v>1600000</v>
      </c>
      <c r="K202" s="21">
        <f t="shared" si="94"/>
        <v>80342.39</v>
      </c>
      <c r="L202" s="22">
        <f t="shared" si="72"/>
        <v>5.0213993749999997</v>
      </c>
      <c r="M202" s="21">
        <f t="shared" si="94"/>
        <v>2359559</v>
      </c>
      <c r="N202" s="21">
        <f t="shared" si="94"/>
        <v>2359559</v>
      </c>
      <c r="O202" s="21">
        <f t="shared" si="94"/>
        <v>300000</v>
      </c>
      <c r="P202" s="21">
        <f t="shared" si="94"/>
        <v>300000</v>
      </c>
      <c r="Q202" s="21">
        <f t="shared" si="94"/>
        <v>2838220</v>
      </c>
      <c r="R202" s="21">
        <f t="shared" si="94"/>
        <v>300000</v>
      </c>
      <c r="S202" s="21">
        <f t="shared" si="94"/>
        <v>300000</v>
      </c>
      <c r="T202" s="21">
        <f t="shared" si="94"/>
        <v>300000</v>
      </c>
      <c r="U202" s="21">
        <f t="shared" si="94"/>
        <v>300000</v>
      </c>
      <c r="V202" s="21"/>
      <c r="W202" s="21"/>
      <c r="X202" s="21"/>
      <c r="Y202" s="12"/>
    </row>
    <row r="203" spans="1:25" s="23" customFormat="1" ht="15.75" hidden="1" x14ac:dyDescent="0.2">
      <c r="A203" s="25" t="s">
        <v>172</v>
      </c>
      <c r="B203" s="25">
        <v>11</v>
      </c>
      <c r="C203" s="49" t="s">
        <v>101</v>
      </c>
      <c r="D203" s="40">
        <v>323</v>
      </c>
      <c r="E203" s="56"/>
      <c r="F203" s="20"/>
      <c r="G203" s="21">
        <f>SUM(G204)</f>
        <v>800000</v>
      </c>
      <c r="H203" s="21">
        <f t="shared" ref="H203:U203" si="95">SUM(H204)</f>
        <v>800000</v>
      </c>
      <c r="I203" s="21">
        <f t="shared" si="95"/>
        <v>800000</v>
      </c>
      <c r="J203" s="21">
        <f t="shared" si="95"/>
        <v>800000</v>
      </c>
      <c r="K203" s="21">
        <f t="shared" si="95"/>
        <v>80342.39</v>
      </c>
      <c r="L203" s="22">
        <f t="shared" si="72"/>
        <v>10.042798749999999</v>
      </c>
      <c r="M203" s="21">
        <f t="shared" si="95"/>
        <v>859559</v>
      </c>
      <c r="N203" s="21">
        <f t="shared" si="95"/>
        <v>859559</v>
      </c>
      <c r="O203" s="21">
        <f t="shared" si="95"/>
        <v>300000</v>
      </c>
      <c r="P203" s="21">
        <f t="shared" si="95"/>
        <v>300000</v>
      </c>
      <c r="Q203" s="21">
        <f t="shared" si="95"/>
        <v>838220</v>
      </c>
      <c r="R203" s="21">
        <f t="shared" si="95"/>
        <v>300000</v>
      </c>
      <c r="S203" s="21">
        <f t="shared" si="95"/>
        <v>300000</v>
      </c>
      <c r="T203" s="21">
        <f t="shared" si="95"/>
        <v>300000</v>
      </c>
      <c r="U203" s="21">
        <f t="shared" si="95"/>
        <v>300000</v>
      </c>
      <c r="V203" s="21"/>
      <c r="W203" s="21"/>
      <c r="X203" s="21"/>
      <c r="Y203" s="12"/>
    </row>
    <row r="204" spans="1:25" hidden="1" x14ac:dyDescent="0.2">
      <c r="A204" s="29" t="s">
        <v>172</v>
      </c>
      <c r="B204" s="29">
        <v>11</v>
      </c>
      <c r="C204" s="50" t="s">
        <v>101</v>
      </c>
      <c r="D204" s="53">
        <v>3237</v>
      </c>
      <c r="E204" s="54" t="s">
        <v>58</v>
      </c>
      <c r="G204" s="1">
        <v>800000</v>
      </c>
      <c r="H204" s="1">
        <v>800000</v>
      </c>
      <c r="I204" s="1">
        <v>800000</v>
      </c>
      <c r="J204" s="1">
        <v>800000</v>
      </c>
      <c r="K204" s="1">
        <v>80342.39</v>
      </c>
      <c r="L204" s="33">
        <f t="shared" si="72"/>
        <v>10.042798749999999</v>
      </c>
      <c r="M204" s="1">
        <v>859559</v>
      </c>
      <c r="N204" s="1">
        <v>859559</v>
      </c>
      <c r="O204" s="1">
        <v>300000</v>
      </c>
      <c r="P204" s="1">
        <f>O204</f>
        <v>300000</v>
      </c>
      <c r="Q204" s="1">
        <v>838220</v>
      </c>
      <c r="R204" s="1">
        <v>300000</v>
      </c>
      <c r="S204" s="1">
        <f>R204</f>
        <v>300000</v>
      </c>
      <c r="T204" s="1">
        <v>300000</v>
      </c>
      <c r="U204" s="1">
        <f>T204</f>
        <v>300000</v>
      </c>
    </row>
    <row r="205" spans="1:25" s="23" customFormat="1" ht="15.75" hidden="1" x14ac:dyDescent="0.2">
      <c r="A205" s="25" t="s">
        <v>172</v>
      </c>
      <c r="B205" s="25">
        <v>11</v>
      </c>
      <c r="C205" s="49" t="s">
        <v>101</v>
      </c>
      <c r="D205" s="40">
        <v>382</v>
      </c>
      <c r="E205" s="56"/>
      <c r="F205" s="20"/>
      <c r="G205" s="21">
        <f>SUM(G206)</f>
        <v>800000</v>
      </c>
      <c r="H205" s="21">
        <f t="shared" ref="H205:U205" si="96">SUM(H206)</f>
        <v>800000</v>
      </c>
      <c r="I205" s="21">
        <f t="shared" si="96"/>
        <v>800000</v>
      </c>
      <c r="J205" s="21">
        <f t="shared" si="96"/>
        <v>800000</v>
      </c>
      <c r="K205" s="21">
        <f t="shared" si="96"/>
        <v>0</v>
      </c>
      <c r="L205" s="22">
        <f t="shared" si="72"/>
        <v>0</v>
      </c>
      <c r="M205" s="21">
        <f t="shared" si="96"/>
        <v>1500000</v>
      </c>
      <c r="N205" s="21">
        <f t="shared" si="96"/>
        <v>1500000</v>
      </c>
      <c r="O205" s="21">
        <f t="shared" si="96"/>
        <v>0</v>
      </c>
      <c r="P205" s="21">
        <f t="shared" si="96"/>
        <v>0</v>
      </c>
      <c r="Q205" s="21">
        <f t="shared" si="96"/>
        <v>2000000</v>
      </c>
      <c r="R205" s="21">
        <f t="shared" si="96"/>
        <v>0</v>
      </c>
      <c r="S205" s="21">
        <f t="shared" si="96"/>
        <v>0</v>
      </c>
      <c r="T205" s="21">
        <f t="shared" si="96"/>
        <v>0</v>
      </c>
      <c r="U205" s="21">
        <f t="shared" si="96"/>
        <v>0</v>
      </c>
      <c r="V205" s="21"/>
      <c r="W205" s="21"/>
      <c r="X205" s="21"/>
      <c r="Y205" s="12"/>
    </row>
    <row r="206" spans="1:25" hidden="1" x14ac:dyDescent="0.2">
      <c r="A206" s="29" t="s">
        <v>172</v>
      </c>
      <c r="B206" s="29">
        <v>11</v>
      </c>
      <c r="C206" s="50" t="s">
        <v>101</v>
      </c>
      <c r="D206" s="53">
        <v>3821</v>
      </c>
      <c r="E206" s="54" t="s">
        <v>102</v>
      </c>
      <c r="G206" s="1">
        <v>800000</v>
      </c>
      <c r="H206" s="1">
        <v>800000</v>
      </c>
      <c r="I206" s="1">
        <v>800000</v>
      </c>
      <c r="J206" s="1">
        <v>800000</v>
      </c>
      <c r="K206" s="1">
        <v>0</v>
      </c>
      <c r="L206" s="33">
        <f t="shared" si="72"/>
        <v>0</v>
      </c>
      <c r="M206" s="1">
        <v>1500000</v>
      </c>
      <c r="N206" s="1">
        <v>1500000</v>
      </c>
      <c r="O206" s="1"/>
      <c r="P206" s="1">
        <f>O206</f>
        <v>0</v>
      </c>
      <c r="Q206" s="1">
        <v>2000000</v>
      </c>
      <c r="R206" s="1"/>
      <c r="S206" s="1">
        <f>R206</f>
        <v>0</v>
      </c>
      <c r="T206" s="1"/>
      <c r="U206" s="1">
        <f>T206</f>
        <v>0</v>
      </c>
    </row>
    <row r="207" spans="1:25" s="23" customFormat="1" ht="141.75" x14ac:dyDescent="0.2">
      <c r="A207" s="439" t="s">
        <v>173</v>
      </c>
      <c r="B207" s="439"/>
      <c r="C207" s="439"/>
      <c r="D207" s="439"/>
      <c r="E207" s="56" t="s">
        <v>174</v>
      </c>
      <c r="F207" s="38" t="s">
        <v>99</v>
      </c>
      <c r="G207" s="21">
        <f>SUM(G208)</f>
        <v>630000</v>
      </c>
      <c r="H207" s="21">
        <f t="shared" ref="H207:U208" si="97">SUM(H208)</f>
        <v>630000</v>
      </c>
      <c r="I207" s="21">
        <f t="shared" si="97"/>
        <v>1260000</v>
      </c>
      <c r="J207" s="21">
        <f t="shared" si="97"/>
        <v>1260000</v>
      </c>
      <c r="K207" s="21">
        <f t="shared" si="97"/>
        <v>896621.6</v>
      </c>
      <c r="L207" s="22">
        <f t="shared" si="72"/>
        <v>71.160444444444437</v>
      </c>
      <c r="M207" s="21">
        <f t="shared" si="97"/>
        <v>630000</v>
      </c>
      <c r="N207" s="21">
        <f t="shared" si="97"/>
        <v>630000</v>
      </c>
      <c r="O207" s="21">
        <f t="shared" si="97"/>
        <v>0</v>
      </c>
      <c r="P207" s="21">
        <f t="shared" si="97"/>
        <v>0</v>
      </c>
      <c r="Q207" s="21">
        <f t="shared" si="97"/>
        <v>630000</v>
      </c>
      <c r="R207" s="21">
        <f t="shared" si="97"/>
        <v>0</v>
      </c>
      <c r="S207" s="21">
        <f t="shared" si="97"/>
        <v>0</v>
      </c>
      <c r="T207" s="21">
        <f t="shared" si="97"/>
        <v>0</v>
      </c>
      <c r="U207" s="21">
        <f t="shared" si="97"/>
        <v>0</v>
      </c>
      <c r="V207" s="21"/>
      <c r="W207" s="21"/>
      <c r="X207" s="21"/>
      <c r="Y207" s="12"/>
    </row>
    <row r="208" spans="1:25" s="23" customFormat="1" ht="15.75" hidden="1" x14ac:dyDescent="0.2">
      <c r="A208" s="25" t="s">
        <v>175</v>
      </c>
      <c r="B208" s="25">
        <v>11</v>
      </c>
      <c r="C208" s="49" t="s">
        <v>101</v>
      </c>
      <c r="D208" s="27">
        <v>329</v>
      </c>
      <c r="E208" s="56"/>
      <c r="F208" s="20"/>
      <c r="G208" s="21">
        <f>SUM(G209)</f>
        <v>630000</v>
      </c>
      <c r="H208" s="21">
        <f t="shared" si="97"/>
        <v>630000</v>
      </c>
      <c r="I208" s="21">
        <f t="shared" si="97"/>
        <v>1260000</v>
      </c>
      <c r="J208" s="21">
        <f t="shared" si="97"/>
        <v>1260000</v>
      </c>
      <c r="K208" s="21">
        <f t="shared" si="97"/>
        <v>896621.6</v>
      </c>
      <c r="L208" s="22">
        <f t="shared" si="72"/>
        <v>71.160444444444437</v>
      </c>
      <c r="M208" s="21">
        <f t="shared" si="97"/>
        <v>630000</v>
      </c>
      <c r="N208" s="21">
        <f t="shared" si="97"/>
        <v>630000</v>
      </c>
      <c r="O208" s="21">
        <f t="shared" si="97"/>
        <v>0</v>
      </c>
      <c r="P208" s="21">
        <f t="shared" si="97"/>
        <v>0</v>
      </c>
      <c r="Q208" s="21">
        <f t="shared" si="97"/>
        <v>630000</v>
      </c>
      <c r="R208" s="21">
        <f t="shared" si="97"/>
        <v>0</v>
      </c>
      <c r="S208" s="21">
        <f t="shared" si="97"/>
        <v>0</v>
      </c>
      <c r="T208" s="21">
        <f t="shared" si="97"/>
        <v>0</v>
      </c>
      <c r="U208" s="21">
        <f t="shared" si="97"/>
        <v>0</v>
      </c>
      <c r="V208" s="21"/>
      <c r="W208" s="21"/>
      <c r="X208" s="21"/>
      <c r="Y208" s="12"/>
    </row>
    <row r="209" spans="1:25" hidden="1" x14ac:dyDescent="0.2">
      <c r="A209" s="29" t="s">
        <v>175</v>
      </c>
      <c r="B209" s="29">
        <v>11</v>
      </c>
      <c r="C209" s="50" t="s">
        <v>101</v>
      </c>
      <c r="D209" s="31">
        <v>3294</v>
      </c>
      <c r="E209" s="32" t="s">
        <v>65</v>
      </c>
      <c r="G209" s="1">
        <v>630000</v>
      </c>
      <c r="H209" s="1">
        <v>630000</v>
      </c>
      <c r="I209" s="1">
        <v>1260000</v>
      </c>
      <c r="J209" s="1">
        <v>1260000</v>
      </c>
      <c r="K209" s="1">
        <v>896621.6</v>
      </c>
      <c r="L209" s="33">
        <f t="shared" si="72"/>
        <v>71.160444444444437</v>
      </c>
      <c r="M209" s="1">
        <v>630000</v>
      </c>
      <c r="N209" s="1">
        <v>630000</v>
      </c>
      <c r="O209" s="1"/>
      <c r="P209" s="1">
        <f>O209</f>
        <v>0</v>
      </c>
      <c r="Q209" s="1">
        <v>630000</v>
      </c>
      <c r="R209" s="1"/>
      <c r="S209" s="1">
        <v>0</v>
      </c>
      <c r="T209" s="1"/>
      <c r="U209" s="1">
        <f>T209</f>
        <v>0</v>
      </c>
    </row>
    <row r="210" spans="1:25" s="23" customFormat="1" ht="141.75" x14ac:dyDescent="0.2">
      <c r="A210" s="443" t="s">
        <v>176</v>
      </c>
      <c r="B210" s="443"/>
      <c r="C210" s="443"/>
      <c r="D210" s="443"/>
      <c r="E210" s="38" t="s">
        <v>177</v>
      </c>
      <c r="F210" s="38" t="s">
        <v>99</v>
      </c>
      <c r="G210" s="21">
        <f>G211+G213+G216+G220+G226+G230</f>
        <v>0</v>
      </c>
      <c r="H210" s="21">
        <f t="shared" ref="H210:U210" si="98">H211+H213+H216+H220+H226+H230</f>
        <v>0</v>
      </c>
      <c r="I210" s="21">
        <f t="shared" si="98"/>
        <v>0</v>
      </c>
      <c r="J210" s="21">
        <f t="shared" si="98"/>
        <v>0</v>
      </c>
      <c r="K210" s="21">
        <f t="shared" si="98"/>
        <v>0</v>
      </c>
      <c r="L210" s="22" t="str">
        <f t="shared" si="72"/>
        <v>-</v>
      </c>
      <c r="M210" s="21">
        <f t="shared" si="98"/>
        <v>0</v>
      </c>
      <c r="N210" s="21">
        <f t="shared" si="98"/>
        <v>0</v>
      </c>
      <c r="O210" s="21">
        <f t="shared" si="98"/>
        <v>2121624</v>
      </c>
      <c r="P210" s="21">
        <f t="shared" si="98"/>
        <v>2121624</v>
      </c>
      <c r="Q210" s="21">
        <f t="shared" si="98"/>
        <v>0</v>
      </c>
      <c r="R210" s="21">
        <f t="shared" si="98"/>
        <v>2077303</v>
      </c>
      <c r="S210" s="21">
        <f t="shared" si="98"/>
        <v>2077303</v>
      </c>
      <c r="T210" s="21">
        <f t="shared" si="98"/>
        <v>2109876</v>
      </c>
      <c r="U210" s="21">
        <f t="shared" si="98"/>
        <v>2109876</v>
      </c>
      <c r="V210" s="21"/>
      <c r="W210" s="21"/>
      <c r="X210" s="21"/>
      <c r="Y210" s="12"/>
    </row>
    <row r="211" spans="1:25" s="23" customFormat="1" ht="15.75" hidden="1" x14ac:dyDescent="0.2">
      <c r="A211" s="25"/>
      <c r="B211" s="25">
        <v>11</v>
      </c>
      <c r="C211" s="49" t="s">
        <v>101</v>
      </c>
      <c r="D211" s="27">
        <v>311</v>
      </c>
      <c r="E211" s="20"/>
      <c r="F211" s="20"/>
      <c r="G211" s="21">
        <f>SUM(G212)</f>
        <v>0</v>
      </c>
      <c r="H211" s="21">
        <f t="shared" ref="H211:U211" si="99">SUM(H212)</f>
        <v>0</v>
      </c>
      <c r="I211" s="21">
        <f t="shared" si="99"/>
        <v>0</v>
      </c>
      <c r="J211" s="21">
        <f t="shared" si="99"/>
        <v>0</v>
      </c>
      <c r="K211" s="21">
        <f t="shared" si="99"/>
        <v>0</v>
      </c>
      <c r="L211" s="22" t="str">
        <f t="shared" si="72"/>
        <v>-</v>
      </c>
      <c r="M211" s="21">
        <f t="shared" si="99"/>
        <v>0</v>
      </c>
      <c r="N211" s="21">
        <f t="shared" si="99"/>
        <v>0</v>
      </c>
      <c r="O211" s="21">
        <f t="shared" si="99"/>
        <v>588976</v>
      </c>
      <c r="P211" s="21">
        <f t="shared" si="99"/>
        <v>588976</v>
      </c>
      <c r="Q211" s="21">
        <f t="shared" si="99"/>
        <v>0</v>
      </c>
      <c r="R211" s="21">
        <f t="shared" si="99"/>
        <v>618425</v>
      </c>
      <c r="S211" s="21">
        <f t="shared" si="99"/>
        <v>618425</v>
      </c>
      <c r="T211" s="21">
        <f t="shared" si="99"/>
        <v>649347</v>
      </c>
      <c r="U211" s="21">
        <f t="shared" si="99"/>
        <v>649347</v>
      </c>
      <c r="V211" s="21"/>
      <c r="W211" s="21"/>
      <c r="X211" s="21"/>
      <c r="Y211" s="12"/>
    </row>
    <row r="212" spans="1:25" s="60" customFormat="1" hidden="1" x14ac:dyDescent="0.2">
      <c r="A212" s="29"/>
      <c r="B212" s="29">
        <v>11</v>
      </c>
      <c r="C212" s="50" t="s">
        <v>101</v>
      </c>
      <c r="D212" s="31">
        <v>3111</v>
      </c>
      <c r="E212" s="32" t="s">
        <v>33</v>
      </c>
      <c r="F212" s="32"/>
      <c r="G212" s="1"/>
      <c r="H212" s="1"/>
      <c r="I212" s="1"/>
      <c r="J212" s="1"/>
      <c r="K212" s="1"/>
      <c r="L212" s="33" t="str">
        <f t="shared" si="72"/>
        <v>-</v>
      </c>
      <c r="M212" s="1"/>
      <c r="N212" s="1"/>
      <c r="O212" s="1">
        <v>588976</v>
      </c>
      <c r="P212" s="1">
        <f t="shared" ref="P212:P232" si="100">O212</f>
        <v>588976</v>
      </c>
      <c r="Q212" s="1"/>
      <c r="R212" s="1">
        <v>618425</v>
      </c>
      <c r="S212" s="1">
        <f t="shared" ref="S212:S232" si="101">R212</f>
        <v>618425</v>
      </c>
      <c r="T212" s="1">
        <v>649347</v>
      </c>
      <c r="U212" s="1">
        <f t="shared" ref="U212:U232" si="102">T212</f>
        <v>649347</v>
      </c>
      <c r="V212" s="1"/>
      <c r="W212" s="1"/>
      <c r="X212" s="1"/>
      <c r="Y212" s="65"/>
    </row>
    <row r="213" spans="1:25" s="23" customFormat="1" ht="15.75" hidden="1" x14ac:dyDescent="0.2">
      <c r="A213" s="25"/>
      <c r="B213" s="25">
        <v>11</v>
      </c>
      <c r="C213" s="49" t="s">
        <v>101</v>
      </c>
      <c r="D213" s="27">
        <v>313</v>
      </c>
      <c r="E213" s="20"/>
      <c r="F213" s="20"/>
      <c r="G213" s="21">
        <f>SUM(G214)</f>
        <v>0</v>
      </c>
      <c r="H213" s="21">
        <f t="shared" ref="H213:N213" si="103">SUM(H214)</f>
        <v>0</v>
      </c>
      <c r="I213" s="21">
        <f t="shared" si="103"/>
        <v>0</v>
      </c>
      <c r="J213" s="21">
        <f t="shared" si="103"/>
        <v>0</v>
      </c>
      <c r="K213" s="21">
        <f t="shared" si="103"/>
        <v>0</v>
      </c>
      <c r="L213" s="22" t="str">
        <f t="shared" si="72"/>
        <v>-</v>
      </c>
      <c r="M213" s="21">
        <f t="shared" si="103"/>
        <v>0</v>
      </c>
      <c r="N213" s="21">
        <f t="shared" si="103"/>
        <v>0</v>
      </c>
      <c r="O213" s="21">
        <f>SUM(O214:O215)</f>
        <v>31444</v>
      </c>
      <c r="P213" s="21">
        <f t="shared" ref="P213:U213" si="104">SUM(P214:P215)</f>
        <v>31444</v>
      </c>
      <c r="Q213" s="21">
        <f t="shared" si="104"/>
        <v>0</v>
      </c>
      <c r="R213" s="21">
        <f t="shared" si="104"/>
        <v>33016</v>
      </c>
      <c r="S213" s="21">
        <f t="shared" si="104"/>
        <v>33016</v>
      </c>
      <c r="T213" s="21">
        <f t="shared" si="104"/>
        <v>34667</v>
      </c>
      <c r="U213" s="21">
        <f t="shared" si="104"/>
        <v>34667</v>
      </c>
      <c r="V213" s="21"/>
      <c r="W213" s="21"/>
      <c r="X213" s="21"/>
      <c r="Y213" s="12"/>
    </row>
    <row r="214" spans="1:25" s="60" customFormat="1" hidden="1" x14ac:dyDescent="0.2">
      <c r="A214" s="29"/>
      <c r="B214" s="29">
        <v>11</v>
      </c>
      <c r="C214" s="50" t="s">
        <v>101</v>
      </c>
      <c r="D214" s="31">
        <v>3132</v>
      </c>
      <c r="E214" s="32" t="s">
        <v>40</v>
      </c>
      <c r="F214" s="32"/>
      <c r="G214" s="1"/>
      <c r="H214" s="1"/>
      <c r="I214" s="1"/>
      <c r="J214" s="1"/>
      <c r="K214" s="1"/>
      <c r="L214" s="33" t="str">
        <f t="shared" si="72"/>
        <v>-</v>
      </c>
      <c r="M214" s="1"/>
      <c r="N214" s="1"/>
      <c r="O214" s="1">
        <v>27745</v>
      </c>
      <c r="P214" s="1">
        <f t="shared" si="100"/>
        <v>27745</v>
      </c>
      <c r="Q214" s="1"/>
      <c r="R214" s="1">
        <v>29132</v>
      </c>
      <c r="S214" s="1">
        <f t="shared" si="101"/>
        <v>29132</v>
      </c>
      <c r="T214" s="1">
        <v>30589</v>
      </c>
      <c r="U214" s="1">
        <f t="shared" si="102"/>
        <v>30589</v>
      </c>
      <c r="V214" s="1"/>
      <c r="W214" s="1"/>
      <c r="X214" s="1"/>
      <c r="Y214" s="65"/>
    </row>
    <row r="215" spans="1:25" s="60" customFormat="1" ht="30" hidden="1" x14ac:dyDescent="0.2">
      <c r="A215" s="29"/>
      <c r="B215" s="29">
        <v>11</v>
      </c>
      <c r="C215" s="50" t="s">
        <v>101</v>
      </c>
      <c r="D215" s="31">
        <v>3133</v>
      </c>
      <c r="E215" s="32" t="s">
        <v>41</v>
      </c>
      <c r="F215" s="32"/>
      <c r="G215" s="1"/>
      <c r="H215" s="1"/>
      <c r="I215" s="1"/>
      <c r="J215" s="1"/>
      <c r="K215" s="1"/>
      <c r="L215" s="33"/>
      <c r="M215" s="1"/>
      <c r="N215" s="1"/>
      <c r="O215" s="1">
        <v>3699</v>
      </c>
      <c r="P215" s="1">
        <f>O215</f>
        <v>3699</v>
      </c>
      <c r="Q215" s="1"/>
      <c r="R215" s="1">
        <v>3884</v>
      </c>
      <c r="S215" s="1">
        <f>R215</f>
        <v>3884</v>
      </c>
      <c r="T215" s="1">
        <v>4078</v>
      </c>
      <c r="U215" s="1">
        <f>T215</f>
        <v>4078</v>
      </c>
      <c r="V215" s="1"/>
      <c r="W215" s="1"/>
      <c r="X215" s="1"/>
      <c r="Y215" s="65"/>
    </row>
    <row r="216" spans="1:25" s="23" customFormat="1" ht="15.75" hidden="1" x14ac:dyDescent="0.2">
      <c r="A216" s="25"/>
      <c r="B216" s="25">
        <v>11</v>
      </c>
      <c r="C216" s="49" t="s">
        <v>101</v>
      </c>
      <c r="D216" s="27">
        <v>321</v>
      </c>
      <c r="E216" s="20"/>
      <c r="F216" s="20"/>
      <c r="G216" s="21">
        <f>SUM(G217)</f>
        <v>0</v>
      </c>
      <c r="H216" s="21">
        <f t="shared" ref="H216:N216" si="105">SUM(H217)</f>
        <v>0</v>
      </c>
      <c r="I216" s="21">
        <f t="shared" si="105"/>
        <v>0</v>
      </c>
      <c r="J216" s="21">
        <f t="shared" si="105"/>
        <v>0</v>
      </c>
      <c r="K216" s="21">
        <f t="shared" si="105"/>
        <v>0</v>
      </c>
      <c r="L216" s="22" t="str">
        <f t="shared" si="72"/>
        <v>-</v>
      </c>
      <c r="M216" s="21">
        <f t="shared" si="105"/>
        <v>0</v>
      </c>
      <c r="N216" s="21">
        <f t="shared" si="105"/>
        <v>0</v>
      </c>
      <c r="O216" s="21">
        <f>SUM(O217:O219)</f>
        <v>113970</v>
      </c>
      <c r="P216" s="21">
        <f t="shared" ref="P216:U216" si="106">SUM(P217:P219)</f>
        <v>113970</v>
      </c>
      <c r="Q216" s="21">
        <f t="shared" si="106"/>
        <v>0</v>
      </c>
      <c r="R216" s="21">
        <f t="shared" si="106"/>
        <v>38628</v>
      </c>
      <c r="S216" s="21">
        <f t="shared" si="106"/>
        <v>38628</v>
      </c>
      <c r="T216" s="21">
        <f t="shared" si="106"/>
        <v>38628</v>
      </c>
      <c r="U216" s="21">
        <f t="shared" si="106"/>
        <v>38628</v>
      </c>
      <c r="V216" s="21"/>
      <c r="W216" s="21"/>
      <c r="X216" s="21"/>
      <c r="Y216" s="12"/>
    </row>
    <row r="217" spans="1:25" s="60" customFormat="1" hidden="1" x14ac:dyDescent="0.2">
      <c r="A217" s="29"/>
      <c r="B217" s="29">
        <v>11</v>
      </c>
      <c r="C217" s="50" t="s">
        <v>101</v>
      </c>
      <c r="D217" s="31">
        <v>3211</v>
      </c>
      <c r="E217" s="32" t="s">
        <v>42</v>
      </c>
      <c r="F217" s="32"/>
      <c r="G217" s="1"/>
      <c r="H217" s="1"/>
      <c r="I217" s="1"/>
      <c r="J217" s="1"/>
      <c r="K217" s="1"/>
      <c r="L217" s="33" t="str">
        <f t="shared" si="72"/>
        <v>-</v>
      </c>
      <c r="M217" s="1"/>
      <c r="N217" s="1"/>
      <c r="O217" s="1">
        <v>26100</v>
      </c>
      <c r="P217" s="1">
        <f t="shared" si="100"/>
        <v>26100</v>
      </c>
      <c r="Q217" s="1"/>
      <c r="R217" s="1">
        <v>26100</v>
      </c>
      <c r="S217" s="1">
        <f t="shared" si="101"/>
        <v>26100</v>
      </c>
      <c r="T217" s="1">
        <v>26100</v>
      </c>
      <c r="U217" s="1">
        <f t="shared" si="102"/>
        <v>26100</v>
      </c>
      <c r="V217" s="1"/>
      <c r="W217" s="1"/>
      <c r="X217" s="1"/>
      <c r="Y217" s="65"/>
    </row>
    <row r="218" spans="1:25" s="60" customFormat="1" ht="30" hidden="1" x14ac:dyDescent="0.2">
      <c r="A218" s="29"/>
      <c r="B218" s="29">
        <v>11</v>
      </c>
      <c r="C218" s="50" t="s">
        <v>101</v>
      </c>
      <c r="D218" s="31">
        <v>3212</v>
      </c>
      <c r="E218" s="32" t="s">
        <v>43</v>
      </c>
      <c r="F218" s="32"/>
      <c r="G218" s="1"/>
      <c r="H218" s="1"/>
      <c r="I218" s="1"/>
      <c r="J218" s="1"/>
      <c r="K218" s="1"/>
      <c r="L218" s="33"/>
      <c r="M218" s="1"/>
      <c r="N218" s="1"/>
      <c r="O218" s="1">
        <v>12528</v>
      </c>
      <c r="P218" s="1">
        <f t="shared" si="100"/>
        <v>12528</v>
      </c>
      <c r="Q218" s="1"/>
      <c r="R218" s="1">
        <v>12528</v>
      </c>
      <c r="S218" s="1">
        <f t="shared" si="101"/>
        <v>12528</v>
      </c>
      <c r="T218" s="1">
        <v>12528</v>
      </c>
      <c r="U218" s="1">
        <f t="shared" si="102"/>
        <v>12528</v>
      </c>
      <c r="V218" s="1"/>
      <c r="W218" s="1"/>
      <c r="X218" s="1"/>
      <c r="Y218" s="65"/>
    </row>
    <row r="219" spans="1:25" s="60" customFormat="1" hidden="1" x14ac:dyDescent="0.2">
      <c r="A219" s="29"/>
      <c r="B219" s="29">
        <v>11</v>
      </c>
      <c r="C219" s="50" t="s">
        <v>101</v>
      </c>
      <c r="D219" s="31">
        <v>3214</v>
      </c>
      <c r="E219" s="32" t="s">
        <v>45</v>
      </c>
      <c r="F219" s="32"/>
      <c r="G219" s="1"/>
      <c r="H219" s="1"/>
      <c r="I219" s="1"/>
      <c r="J219" s="1"/>
      <c r="K219" s="1"/>
      <c r="L219" s="33"/>
      <c r="M219" s="1"/>
      <c r="N219" s="1"/>
      <c r="O219" s="1">
        <v>75342</v>
      </c>
      <c r="P219" s="1">
        <f t="shared" si="100"/>
        <v>75342</v>
      </c>
      <c r="Q219" s="1"/>
      <c r="R219" s="1">
        <v>0</v>
      </c>
      <c r="S219" s="1">
        <f t="shared" si="101"/>
        <v>0</v>
      </c>
      <c r="T219" s="1">
        <v>0</v>
      </c>
      <c r="U219" s="1">
        <f t="shared" si="102"/>
        <v>0</v>
      </c>
      <c r="V219" s="1"/>
      <c r="W219" s="1"/>
      <c r="X219" s="1"/>
      <c r="Y219" s="65"/>
    </row>
    <row r="220" spans="1:25" s="23" customFormat="1" ht="15.75" hidden="1" x14ac:dyDescent="0.2">
      <c r="A220" s="25"/>
      <c r="B220" s="25">
        <v>11</v>
      </c>
      <c r="C220" s="49" t="s">
        <v>101</v>
      </c>
      <c r="D220" s="27">
        <v>323</v>
      </c>
      <c r="E220" s="20"/>
      <c r="F220" s="20"/>
      <c r="G220" s="21">
        <f>SUM(G221)</f>
        <v>0</v>
      </c>
      <c r="H220" s="21">
        <f t="shared" ref="H220:N220" si="107">SUM(H221)</f>
        <v>0</v>
      </c>
      <c r="I220" s="21">
        <f t="shared" si="107"/>
        <v>0</v>
      </c>
      <c r="J220" s="21">
        <f t="shared" si="107"/>
        <v>0</v>
      </c>
      <c r="K220" s="21">
        <f t="shared" si="107"/>
        <v>0</v>
      </c>
      <c r="L220" s="22" t="str">
        <f t="shared" si="72"/>
        <v>-</v>
      </c>
      <c r="M220" s="21">
        <f t="shared" si="107"/>
        <v>0</v>
      </c>
      <c r="N220" s="21">
        <f t="shared" si="107"/>
        <v>0</v>
      </c>
      <c r="O220" s="21">
        <f>SUM(O221:O225)</f>
        <v>516084</v>
      </c>
      <c r="P220" s="21">
        <f t="shared" ref="P220:U220" si="108">SUM(P221:P225)</f>
        <v>516084</v>
      </c>
      <c r="Q220" s="21">
        <f t="shared" si="108"/>
        <v>0</v>
      </c>
      <c r="R220" s="21">
        <f t="shared" si="108"/>
        <v>516084</v>
      </c>
      <c r="S220" s="21">
        <f t="shared" si="108"/>
        <v>516084</v>
      </c>
      <c r="T220" s="21">
        <f t="shared" si="108"/>
        <v>516084</v>
      </c>
      <c r="U220" s="21">
        <f t="shared" si="108"/>
        <v>516084</v>
      </c>
      <c r="V220" s="21"/>
      <c r="W220" s="21"/>
      <c r="X220" s="21"/>
      <c r="Y220" s="12"/>
    </row>
    <row r="221" spans="1:25" s="60" customFormat="1" hidden="1" x14ac:dyDescent="0.2">
      <c r="A221" s="29"/>
      <c r="B221" s="29">
        <v>11</v>
      </c>
      <c r="C221" s="50" t="s">
        <v>101</v>
      </c>
      <c r="D221" s="31">
        <v>3231</v>
      </c>
      <c r="E221" s="32" t="s">
        <v>52</v>
      </c>
      <c r="F221" s="32"/>
      <c r="G221" s="1"/>
      <c r="H221" s="1"/>
      <c r="I221" s="1"/>
      <c r="J221" s="1"/>
      <c r="K221" s="1"/>
      <c r="L221" s="33" t="str">
        <f t="shared" si="72"/>
        <v>-</v>
      </c>
      <c r="M221" s="1"/>
      <c r="N221" s="1"/>
      <c r="O221" s="1">
        <v>17400</v>
      </c>
      <c r="P221" s="1">
        <f t="shared" si="100"/>
        <v>17400</v>
      </c>
      <c r="Q221" s="1"/>
      <c r="R221" s="1">
        <v>17400</v>
      </c>
      <c r="S221" s="1">
        <f t="shared" si="101"/>
        <v>17400</v>
      </c>
      <c r="T221" s="1">
        <v>17400</v>
      </c>
      <c r="U221" s="1">
        <f t="shared" si="102"/>
        <v>17400</v>
      </c>
      <c r="V221" s="1"/>
      <c r="W221" s="1"/>
      <c r="X221" s="1"/>
      <c r="Y221" s="65"/>
    </row>
    <row r="222" spans="1:25" s="60" customFormat="1" hidden="1" x14ac:dyDescent="0.2">
      <c r="A222" s="29"/>
      <c r="B222" s="29">
        <v>11</v>
      </c>
      <c r="C222" s="50" t="s">
        <v>101</v>
      </c>
      <c r="D222" s="31">
        <v>3234</v>
      </c>
      <c r="E222" s="32" t="s">
        <v>55</v>
      </c>
      <c r="F222" s="32"/>
      <c r="G222" s="1"/>
      <c r="H222" s="1"/>
      <c r="I222" s="1"/>
      <c r="J222" s="1"/>
      <c r="K222" s="1"/>
      <c r="L222" s="33"/>
      <c r="M222" s="1"/>
      <c r="N222" s="1"/>
      <c r="O222" s="1">
        <v>13050</v>
      </c>
      <c r="P222" s="1">
        <f t="shared" si="100"/>
        <v>13050</v>
      </c>
      <c r="Q222" s="1"/>
      <c r="R222" s="1">
        <v>13050</v>
      </c>
      <c r="S222" s="1">
        <f t="shared" si="101"/>
        <v>13050</v>
      </c>
      <c r="T222" s="1">
        <v>13050</v>
      </c>
      <c r="U222" s="1">
        <f t="shared" si="102"/>
        <v>13050</v>
      </c>
      <c r="V222" s="1"/>
      <c r="W222" s="1"/>
      <c r="X222" s="1"/>
      <c r="Y222" s="65"/>
    </row>
    <row r="223" spans="1:25" s="60" customFormat="1" hidden="1" x14ac:dyDescent="0.2">
      <c r="A223" s="29"/>
      <c r="B223" s="29">
        <v>11</v>
      </c>
      <c r="C223" s="50" t="s">
        <v>101</v>
      </c>
      <c r="D223" s="31">
        <v>3235</v>
      </c>
      <c r="E223" s="32" t="s">
        <v>56</v>
      </c>
      <c r="F223" s="32"/>
      <c r="G223" s="1"/>
      <c r="H223" s="1"/>
      <c r="I223" s="1"/>
      <c r="J223" s="1"/>
      <c r="K223" s="1"/>
      <c r="L223" s="33"/>
      <c r="M223" s="1"/>
      <c r="N223" s="1"/>
      <c r="O223" s="1">
        <v>459360</v>
      </c>
      <c r="P223" s="1">
        <f t="shared" si="100"/>
        <v>459360</v>
      </c>
      <c r="Q223" s="1"/>
      <c r="R223" s="1">
        <v>459360</v>
      </c>
      <c r="S223" s="1">
        <f t="shared" si="101"/>
        <v>459360</v>
      </c>
      <c r="T223" s="1">
        <v>459360</v>
      </c>
      <c r="U223" s="1">
        <f t="shared" si="102"/>
        <v>459360</v>
      </c>
      <c r="V223" s="1"/>
      <c r="W223" s="1"/>
      <c r="X223" s="1"/>
      <c r="Y223" s="65"/>
    </row>
    <row r="224" spans="1:25" s="60" customFormat="1" hidden="1" x14ac:dyDescent="0.2">
      <c r="A224" s="29"/>
      <c r="B224" s="29">
        <v>11</v>
      </c>
      <c r="C224" s="50" t="s">
        <v>101</v>
      </c>
      <c r="D224" s="31">
        <v>3236</v>
      </c>
      <c r="E224" s="32" t="s">
        <v>57</v>
      </c>
      <c r="F224" s="32"/>
      <c r="G224" s="1"/>
      <c r="H224" s="1"/>
      <c r="I224" s="1"/>
      <c r="J224" s="1"/>
      <c r="K224" s="1"/>
      <c r="L224" s="33"/>
      <c r="M224" s="1"/>
      <c r="N224" s="1"/>
      <c r="O224" s="1">
        <v>24534</v>
      </c>
      <c r="P224" s="1">
        <f t="shared" si="100"/>
        <v>24534</v>
      </c>
      <c r="Q224" s="1"/>
      <c r="R224" s="1">
        <v>24534</v>
      </c>
      <c r="S224" s="1">
        <f t="shared" si="101"/>
        <v>24534</v>
      </c>
      <c r="T224" s="1">
        <v>24534</v>
      </c>
      <c r="U224" s="1">
        <f t="shared" si="102"/>
        <v>24534</v>
      </c>
      <c r="V224" s="1"/>
      <c r="W224" s="1"/>
      <c r="X224" s="1"/>
      <c r="Y224" s="65"/>
    </row>
    <row r="225" spans="1:25" s="60" customFormat="1" hidden="1" x14ac:dyDescent="0.2">
      <c r="A225" s="29"/>
      <c r="B225" s="29">
        <v>11</v>
      </c>
      <c r="C225" s="50" t="s">
        <v>101</v>
      </c>
      <c r="D225" s="31">
        <v>3239</v>
      </c>
      <c r="E225" s="32" t="s">
        <v>60</v>
      </c>
      <c r="F225" s="32"/>
      <c r="G225" s="1"/>
      <c r="H225" s="1"/>
      <c r="I225" s="1"/>
      <c r="J225" s="1"/>
      <c r="K225" s="1"/>
      <c r="L225" s="33"/>
      <c r="M225" s="1"/>
      <c r="N225" s="1"/>
      <c r="O225" s="1">
        <v>1740</v>
      </c>
      <c r="P225" s="1">
        <f t="shared" si="100"/>
        <v>1740</v>
      </c>
      <c r="Q225" s="1"/>
      <c r="R225" s="1">
        <v>1740</v>
      </c>
      <c r="S225" s="1">
        <f t="shared" si="101"/>
        <v>1740</v>
      </c>
      <c r="T225" s="1">
        <v>1740</v>
      </c>
      <c r="U225" s="1">
        <f t="shared" si="102"/>
        <v>1740</v>
      </c>
      <c r="V225" s="1"/>
      <c r="W225" s="1"/>
      <c r="X225" s="1"/>
      <c r="Y225" s="65"/>
    </row>
    <row r="226" spans="1:25" s="23" customFormat="1" ht="15.75" hidden="1" x14ac:dyDescent="0.2">
      <c r="A226" s="25"/>
      <c r="B226" s="25">
        <v>11</v>
      </c>
      <c r="C226" s="49" t="s">
        <v>101</v>
      </c>
      <c r="D226" s="27">
        <v>329</v>
      </c>
      <c r="E226" s="20"/>
      <c r="F226" s="20"/>
      <c r="G226" s="21">
        <f>SUM(G227:G228)</f>
        <v>0</v>
      </c>
      <c r="H226" s="21">
        <f t="shared" ref="H226:N226" si="109">SUM(H227:H228)</f>
        <v>0</v>
      </c>
      <c r="I226" s="21">
        <f t="shared" si="109"/>
        <v>0</v>
      </c>
      <c r="J226" s="21">
        <f t="shared" si="109"/>
        <v>0</v>
      </c>
      <c r="K226" s="21">
        <f t="shared" si="109"/>
        <v>0</v>
      </c>
      <c r="L226" s="22" t="str">
        <f t="shared" si="72"/>
        <v>-</v>
      </c>
      <c r="M226" s="21">
        <f t="shared" si="109"/>
        <v>0</v>
      </c>
      <c r="N226" s="21">
        <f t="shared" si="109"/>
        <v>0</v>
      </c>
      <c r="O226" s="21">
        <f>SUM(O227:O229)</f>
        <v>829700</v>
      </c>
      <c r="P226" s="21">
        <f t="shared" ref="P226:U226" si="110">SUM(P227:P229)</f>
        <v>829700</v>
      </c>
      <c r="Q226" s="21">
        <f t="shared" si="110"/>
        <v>0</v>
      </c>
      <c r="R226" s="21">
        <f t="shared" si="110"/>
        <v>829700</v>
      </c>
      <c r="S226" s="21">
        <f t="shared" si="110"/>
        <v>829700</v>
      </c>
      <c r="T226" s="21">
        <f t="shared" si="110"/>
        <v>829700</v>
      </c>
      <c r="U226" s="21">
        <f t="shared" si="110"/>
        <v>829700</v>
      </c>
      <c r="V226" s="21"/>
      <c r="W226" s="21"/>
      <c r="X226" s="21"/>
      <c r="Y226" s="12"/>
    </row>
    <row r="227" spans="1:25" s="60" customFormat="1" hidden="1" x14ac:dyDescent="0.2">
      <c r="A227" s="29"/>
      <c r="B227" s="29">
        <v>11</v>
      </c>
      <c r="C227" s="50" t="s">
        <v>101</v>
      </c>
      <c r="D227" s="31">
        <v>3293</v>
      </c>
      <c r="E227" s="32" t="s">
        <v>64</v>
      </c>
      <c r="F227" s="32"/>
      <c r="G227" s="1"/>
      <c r="H227" s="1"/>
      <c r="I227" s="1"/>
      <c r="J227" s="1"/>
      <c r="K227" s="1"/>
      <c r="L227" s="33" t="str">
        <f t="shared" si="72"/>
        <v>-</v>
      </c>
      <c r="M227" s="1"/>
      <c r="N227" s="1"/>
      <c r="O227" s="1">
        <v>52200</v>
      </c>
      <c r="P227" s="1">
        <f t="shared" si="100"/>
        <v>52200</v>
      </c>
      <c r="Q227" s="1"/>
      <c r="R227" s="1">
        <v>52200</v>
      </c>
      <c r="S227" s="1">
        <f t="shared" si="101"/>
        <v>52200</v>
      </c>
      <c r="T227" s="1">
        <v>52200</v>
      </c>
      <c r="U227" s="1">
        <f t="shared" si="102"/>
        <v>52200</v>
      </c>
      <c r="V227" s="1"/>
      <c r="W227" s="1"/>
      <c r="X227" s="1"/>
      <c r="Y227" s="65"/>
    </row>
    <row r="228" spans="1:25" s="60" customFormat="1" hidden="1" x14ac:dyDescent="0.2">
      <c r="A228" s="29"/>
      <c r="B228" s="29">
        <v>11</v>
      </c>
      <c r="C228" s="50" t="s">
        <v>101</v>
      </c>
      <c r="D228" s="31">
        <v>3294</v>
      </c>
      <c r="E228" s="32" t="s">
        <v>65</v>
      </c>
      <c r="F228" s="32"/>
      <c r="G228" s="1"/>
      <c r="H228" s="1"/>
      <c r="I228" s="1"/>
      <c r="J228" s="1"/>
      <c r="K228" s="1"/>
      <c r="L228" s="33" t="str">
        <f t="shared" ref="L228:L296" si="111">IF(I228=0, "-", K228/I228*100)</f>
        <v>-</v>
      </c>
      <c r="M228" s="1"/>
      <c r="N228" s="1"/>
      <c r="O228" s="1">
        <v>770000</v>
      </c>
      <c r="P228" s="1">
        <f t="shared" si="100"/>
        <v>770000</v>
      </c>
      <c r="Q228" s="1"/>
      <c r="R228" s="1">
        <v>770000</v>
      </c>
      <c r="S228" s="1">
        <f t="shared" si="101"/>
        <v>770000</v>
      </c>
      <c r="T228" s="1">
        <v>770000</v>
      </c>
      <c r="U228" s="1">
        <f t="shared" si="102"/>
        <v>770000</v>
      </c>
      <c r="V228" s="1"/>
      <c r="W228" s="1"/>
      <c r="X228" s="1"/>
      <c r="Y228" s="65"/>
    </row>
    <row r="229" spans="1:25" s="60" customFormat="1" hidden="1" x14ac:dyDescent="0.2">
      <c r="A229" s="29"/>
      <c r="B229" s="29">
        <v>11</v>
      </c>
      <c r="C229" s="50" t="s">
        <v>101</v>
      </c>
      <c r="D229" s="31">
        <v>3299</v>
      </c>
      <c r="E229" s="32" t="s">
        <v>67</v>
      </c>
      <c r="F229" s="32"/>
      <c r="G229" s="1"/>
      <c r="H229" s="1"/>
      <c r="I229" s="1"/>
      <c r="J229" s="1"/>
      <c r="K229" s="1"/>
      <c r="L229" s="33"/>
      <c r="M229" s="1"/>
      <c r="N229" s="1"/>
      <c r="O229" s="1">
        <v>7500</v>
      </c>
      <c r="P229" s="1">
        <f t="shared" si="100"/>
        <v>7500</v>
      </c>
      <c r="Q229" s="1"/>
      <c r="R229" s="1">
        <v>7500</v>
      </c>
      <c r="S229" s="1">
        <f t="shared" si="101"/>
        <v>7500</v>
      </c>
      <c r="T229" s="1">
        <v>7500</v>
      </c>
      <c r="U229" s="1">
        <f t="shared" si="102"/>
        <v>7500</v>
      </c>
      <c r="V229" s="1"/>
      <c r="W229" s="1"/>
      <c r="X229" s="1"/>
      <c r="Y229" s="65"/>
    </row>
    <row r="230" spans="1:25" s="23" customFormat="1" ht="15.75" hidden="1" x14ac:dyDescent="0.2">
      <c r="A230" s="25"/>
      <c r="B230" s="25">
        <v>11</v>
      </c>
      <c r="C230" s="49" t="s">
        <v>101</v>
      </c>
      <c r="D230" s="27">
        <v>343</v>
      </c>
      <c r="E230" s="20"/>
      <c r="F230" s="20"/>
      <c r="G230" s="21">
        <f>SUM(G231)</f>
        <v>0</v>
      </c>
      <c r="H230" s="21">
        <f>SUM(H231)</f>
        <v>0</v>
      </c>
      <c r="I230" s="21">
        <f>SUM(I231)</f>
        <v>0</v>
      </c>
      <c r="J230" s="21">
        <f>SUM(J231)</f>
        <v>0</v>
      </c>
      <c r="K230" s="21">
        <f>SUM(K231)</f>
        <v>0</v>
      </c>
      <c r="L230" s="22" t="str">
        <f t="shared" si="111"/>
        <v>-</v>
      </c>
      <c r="M230" s="21">
        <f>SUM(M231)</f>
        <v>0</v>
      </c>
      <c r="N230" s="21">
        <f>SUM(N231)</f>
        <v>0</v>
      </c>
      <c r="O230" s="21">
        <f>SUM(O231:O232)</f>
        <v>41450</v>
      </c>
      <c r="P230" s="21">
        <f t="shared" ref="P230:U230" si="112">SUM(P231:P232)</f>
        <v>41450</v>
      </c>
      <c r="Q230" s="21">
        <f t="shared" si="112"/>
        <v>0</v>
      </c>
      <c r="R230" s="21">
        <f t="shared" si="112"/>
        <v>41450</v>
      </c>
      <c r="S230" s="21">
        <f t="shared" si="112"/>
        <v>41450</v>
      </c>
      <c r="T230" s="21">
        <f t="shared" si="112"/>
        <v>41450</v>
      </c>
      <c r="U230" s="21">
        <f t="shared" si="112"/>
        <v>41450</v>
      </c>
      <c r="V230" s="21"/>
      <c r="W230" s="21"/>
      <c r="X230" s="21"/>
      <c r="Y230" s="12"/>
    </row>
    <row r="231" spans="1:25" hidden="1" x14ac:dyDescent="0.2">
      <c r="A231" s="29"/>
      <c r="B231" s="29">
        <v>11</v>
      </c>
      <c r="C231" s="50" t="s">
        <v>101</v>
      </c>
      <c r="D231" s="31">
        <v>3431</v>
      </c>
      <c r="E231" s="32" t="s">
        <v>68</v>
      </c>
      <c r="F231" s="36"/>
      <c r="G231" s="2"/>
      <c r="H231" s="2"/>
      <c r="I231" s="2"/>
      <c r="J231" s="2"/>
      <c r="K231" s="2"/>
      <c r="L231" s="61" t="str">
        <f t="shared" si="111"/>
        <v>-</v>
      </c>
      <c r="M231" s="2"/>
      <c r="N231" s="2"/>
      <c r="O231" s="1">
        <v>2300</v>
      </c>
      <c r="P231" s="1">
        <f t="shared" si="100"/>
        <v>2300</v>
      </c>
      <c r="Q231" s="1"/>
      <c r="R231" s="1">
        <v>2300</v>
      </c>
      <c r="S231" s="1">
        <f t="shared" si="101"/>
        <v>2300</v>
      </c>
      <c r="T231" s="1">
        <v>2300</v>
      </c>
      <c r="U231" s="1">
        <f t="shared" si="102"/>
        <v>2300</v>
      </c>
    </row>
    <row r="232" spans="1:25" hidden="1" x14ac:dyDescent="0.2">
      <c r="A232" s="29"/>
      <c r="B232" s="29">
        <v>11</v>
      </c>
      <c r="C232" s="50" t="s">
        <v>101</v>
      </c>
      <c r="D232" s="31">
        <v>3434</v>
      </c>
      <c r="E232" s="32" t="s">
        <v>70</v>
      </c>
      <c r="F232" s="36"/>
      <c r="G232" s="2"/>
      <c r="H232" s="2"/>
      <c r="I232" s="2"/>
      <c r="J232" s="2"/>
      <c r="K232" s="2"/>
      <c r="L232" s="61"/>
      <c r="M232" s="2"/>
      <c r="N232" s="2"/>
      <c r="O232" s="1">
        <v>39150</v>
      </c>
      <c r="P232" s="1">
        <f t="shared" si="100"/>
        <v>39150</v>
      </c>
      <c r="Q232" s="1"/>
      <c r="R232" s="1">
        <v>39150</v>
      </c>
      <c r="S232" s="1">
        <f t="shared" si="101"/>
        <v>39150</v>
      </c>
      <c r="T232" s="1">
        <v>39150</v>
      </c>
      <c r="U232" s="1">
        <f t="shared" si="102"/>
        <v>39150</v>
      </c>
    </row>
    <row r="233" spans="1:25" s="23" customFormat="1" ht="141.75" x14ac:dyDescent="0.2">
      <c r="A233" s="443" t="s">
        <v>176</v>
      </c>
      <c r="B233" s="443"/>
      <c r="C233" s="443"/>
      <c r="D233" s="443"/>
      <c r="E233" s="20" t="s">
        <v>178</v>
      </c>
      <c r="F233" s="38" t="s">
        <v>99</v>
      </c>
      <c r="G233" s="21">
        <f>SUM(G234)</f>
        <v>0</v>
      </c>
      <c r="H233" s="21">
        <f t="shared" ref="H233:U234" si="113">SUM(H234)</f>
        <v>0</v>
      </c>
      <c r="I233" s="21">
        <f t="shared" si="113"/>
        <v>0</v>
      </c>
      <c r="J233" s="21">
        <f t="shared" si="113"/>
        <v>0</v>
      </c>
      <c r="K233" s="21">
        <f t="shared" si="113"/>
        <v>0</v>
      </c>
      <c r="L233" s="22" t="str">
        <f t="shared" si="111"/>
        <v>-</v>
      </c>
      <c r="M233" s="21">
        <f t="shared" si="113"/>
        <v>0</v>
      </c>
      <c r="N233" s="21">
        <f t="shared" si="113"/>
        <v>0</v>
      </c>
      <c r="O233" s="21">
        <f t="shared" si="113"/>
        <v>12500000</v>
      </c>
      <c r="P233" s="21">
        <f t="shared" si="113"/>
        <v>12500000</v>
      </c>
      <c r="Q233" s="21">
        <f t="shared" si="113"/>
        <v>0</v>
      </c>
      <c r="R233" s="21">
        <f t="shared" si="113"/>
        <v>6035000</v>
      </c>
      <c r="S233" s="21">
        <f t="shared" si="113"/>
        <v>6035000</v>
      </c>
      <c r="T233" s="21">
        <f t="shared" si="113"/>
        <v>0</v>
      </c>
      <c r="U233" s="21">
        <f t="shared" si="113"/>
        <v>0</v>
      </c>
      <c r="V233" s="21"/>
      <c r="W233" s="21"/>
      <c r="X233" s="21"/>
      <c r="Y233" s="12"/>
    </row>
    <row r="234" spans="1:25" s="23" customFormat="1" ht="15.75" hidden="1" x14ac:dyDescent="0.2">
      <c r="A234" s="25"/>
      <c r="B234" s="25">
        <v>11</v>
      </c>
      <c r="C234" s="49" t="s">
        <v>101</v>
      </c>
      <c r="D234" s="27">
        <v>381</v>
      </c>
      <c r="E234" s="20"/>
      <c r="F234" s="20"/>
      <c r="G234" s="21">
        <f>SUM(G235)</f>
        <v>0</v>
      </c>
      <c r="H234" s="21">
        <f t="shared" si="113"/>
        <v>0</v>
      </c>
      <c r="I234" s="21">
        <f t="shared" si="113"/>
        <v>0</v>
      </c>
      <c r="J234" s="21">
        <f t="shared" si="113"/>
        <v>0</v>
      </c>
      <c r="K234" s="21">
        <f t="shared" si="113"/>
        <v>0</v>
      </c>
      <c r="L234" s="22" t="str">
        <f t="shared" si="111"/>
        <v>-</v>
      </c>
      <c r="M234" s="21">
        <f t="shared" si="113"/>
        <v>0</v>
      </c>
      <c r="N234" s="21">
        <f t="shared" si="113"/>
        <v>0</v>
      </c>
      <c r="O234" s="21">
        <f t="shared" si="113"/>
        <v>12500000</v>
      </c>
      <c r="P234" s="21">
        <f t="shared" si="113"/>
        <v>12500000</v>
      </c>
      <c r="Q234" s="21">
        <f t="shared" si="113"/>
        <v>0</v>
      </c>
      <c r="R234" s="21">
        <f t="shared" si="113"/>
        <v>6035000</v>
      </c>
      <c r="S234" s="21">
        <f t="shared" si="113"/>
        <v>6035000</v>
      </c>
      <c r="T234" s="21">
        <f t="shared" si="113"/>
        <v>0</v>
      </c>
      <c r="U234" s="21">
        <f t="shared" si="113"/>
        <v>0</v>
      </c>
      <c r="V234" s="21"/>
      <c r="W234" s="21"/>
      <c r="X234" s="21"/>
      <c r="Y234" s="12"/>
    </row>
    <row r="235" spans="1:25" hidden="1" x14ac:dyDescent="0.2">
      <c r="A235" s="29"/>
      <c r="B235" s="29">
        <v>11</v>
      </c>
      <c r="C235" s="50" t="s">
        <v>101</v>
      </c>
      <c r="D235" s="31">
        <v>3811</v>
      </c>
      <c r="E235" s="32" t="s">
        <v>73</v>
      </c>
      <c r="F235" s="36"/>
      <c r="G235" s="2"/>
      <c r="H235" s="2"/>
      <c r="I235" s="2"/>
      <c r="J235" s="2"/>
      <c r="K235" s="2"/>
      <c r="L235" s="61" t="str">
        <f t="shared" si="111"/>
        <v>-</v>
      </c>
      <c r="M235" s="2"/>
      <c r="N235" s="2"/>
      <c r="O235" s="1">
        <v>12500000</v>
      </c>
      <c r="P235" s="1">
        <f>O235</f>
        <v>12500000</v>
      </c>
      <c r="Q235" s="1"/>
      <c r="R235" s="1">
        <v>6035000</v>
      </c>
      <c r="S235" s="1">
        <f>R235</f>
        <v>6035000</v>
      </c>
      <c r="T235" s="1">
        <v>0</v>
      </c>
      <c r="U235" s="1">
        <f>T235</f>
        <v>0</v>
      </c>
    </row>
    <row r="236" spans="1:25" ht="94.5" x14ac:dyDescent="0.2">
      <c r="A236" s="439" t="s">
        <v>179</v>
      </c>
      <c r="B236" s="439"/>
      <c r="C236" s="439"/>
      <c r="D236" s="439"/>
      <c r="E236" s="20" t="s">
        <v>180</v>
      </c>
      <c r="F236" s="38" t="s">
        <v>181</v>
      </c>
      <c r="G236" s="21">
        <f>SUM(G237)</f>
        <v>1100000</v>
      </c>
      <c r="H236" s="21">
        <f t="shared" ref="H236:U236" si="114">SUM(H237)</f>
        <v>1100000</v>
      </c>
      <c r="I236" s="21">
        <f t="shared" si="114"/>
        <v>1100000</v>
      </c>
      <c r="J236" s="21">
        <f t="shared" si="114"/>
        <v>1100000</v>
      </c>
      <c r="K236" s="21">
        <f t="shared" si="114"/>
        <v>1099816.81</v>
      </c>
      <c r="L236" s="22">
        <f t="shared" si="111"/>
        <v>99.983346363636372</v>
      </c>
      <c r="M236" s="21">
        <f t="shared" si="114"/>
        <v>2000000</v>
      </c>
      <c r="N236" s="21">
        <f t="shared" si="114"/>
        <v>2000000</v>
      </c>
      <c r="O236" s="21">
        <f t="shared" si="114"/>
        <v>1100000</v>
      </c>
      <c r="P236" s="21">
        <f t="shared" si="114"/>
        <v>1100000</v>
      </c>
      <c r="Q236" s="21">
        <f t="shared" si="114"/>
        <v>2000000</v>
      </c>
      <c r="R236" s="21">
        <f t="shared" si="114"/>
        <v>1150000</v>
      </c>
      <c r="S236" s="21">
        <f t="shared" si="114"/>
        <v>1150000</v>
      </c>
      <c r="T236" s="21">
        <f t="shared" si="114"/>
        <v>1200000</v>
      </c>
      <c r="U236" s="21">
        <f t="shared" si="114"/>
        <v>1200000</v>
      </c>
    </row>
    <row r="237" spans="1:25" s="23" customFormat="1" ht="15.75" hidden="1" x14ac:dyDescent="0.2">
      <c r="A237" s="24" t="s">
        <v>182</v>
      </c>
      <c r="B237" s="25">
        <v>11</v>
      </c>
      <c r="C237" s="26" t="s">
        <v>101</v>
      </c>
      <c r="D237" s="27">
        <v>363</v>
      </c>
      <c r="E237" s="20"/>
      <c r="F237" s="20"/>
      <c r="G237" s="21">
        <f>SUM(G238:G239)</f>
        <v>1100000</v>
      </c>
      <c r="H237" s="21">
        <f t="shared" ref="H237:U237" si="115">SUM(H238:H239)</f>
        <v>1100000</v>
      </c>
      <c r="I237" s="21">
        <f t="shared" si="115"/>
        <v>1100000</v>
      </c>
      <c r="J237" s="21">
        <f t="shared" si="115"/>
        <v>1100000</v>
      </c>
      <c r="K237" s="21">
        <f t="shared" si="115"/>
        <v>1099816.81</v>
      </c>
      <c r="L237" s="22">
        <f t="shared" si="111"/>
        <v>99.983346363636372</v>
      </c>
      <c r="M237" s="21">
        <f t="shared" si="115"/>
        <v>2000000</v>
      </c>
      <c r="N237" s="21">
        <f t="shared" si="115"/>
        <v>2000000</v>
      </c>
      <c r="O237" s="21">
        <f t="shared" si="115"/>
        <v>1100000</v>
      </c>
      <c r="P237" s="21">
        <f t="shared" si="115"/>
        <v>1100000</v>
      </c>
      <c r="Q237" s="21">
        <f t="shared" si="115"/>
        <v>2000000</v>
      </c>
      <c r="R237" s="21">
        <f t="shared" si="115"/>
        <v>1150000</v>
      </c>
      <c r="S237" s="21">
        <f t="shared" si="115"/>
        <v>1150000</v>
      </c>
      <c r="T237" s="21">
        <f t="shared" si="115"/>
        <v>1200000</v>
      </c>
      <c r="U237" s="21">
        <f t="shared" si="115"/>
        <v>1200000</v>
      </c>
      <c r="V237" s="21"/>
      <c r="W237" s="21"/>
      <c r="X237" s="21"/>
      <c r="Y237" s="12"/>
    </row>
    <row r="238" spans="1:25" ht="15.75" hidden="1" x14ac:dyDescent="0.2">
      <c r="A238" s="28" t="s">
        <v>182</v>
      </c>
      <c r="B238" s="29">
        <v>11</v>
      </c>
      <c r="C238" s="30" t="s">
        <v>101</v>
      </c>
      <c r="D238" s="31">
        <v>3631</v>
      </c>
      <c r="E238" s="32" t="s">
        <v>71</v>
      </c>
      <c r="F238" s="20"/>
      <c r="G238" s="1">
        <v>500000</v>
      </c>
      <c r="H238" s="1">
        <v>500000</v>
      </c>
      <c r="I238" s="1">
        <v>500000</v>
      </c>
      <c r="J238" s="1">
        <v>500000</v>
      </c>
      <c r="K238" s="1">
        <v>500000</v>
      </c>
      <c r="L238" s="33">
        <f t="shared" si="111"/>
        <v>100</v>
      </c>
      <c r="M238" s="1">
        <v>500000</v>
      </c>
      <c r="N238" s="1">
        <v>500000</v>
      </c>
      <c r="O238" s="1">
        <v>500000</v>
      </c>
      <c r="P238" s="1">
        <f>O238</f>
        <v>500000</v>
      </c>
      <c r="Q238" s="1">
        <v>500000</v>
      </c>
      <c r="R238" s="1">
        <v>550000</v>
      </c>
      <c r="S238" s="1">
        <f>R238</f>
        <v>550000</v>
      </c>
      <c r="T238" s="1">
        <v>600000</v>
      </c>
      <c r="U238" s="1">
        <f>T238</f>
        <v>600000</v>
      </c>
    </row>
    <row r="239" spans="1:25" hidden="1" x14ac:dyDescent="0.2">
      <c r="A239" s="28" t="s">
        <v>182</v>
      </c>
      <c r="B239" s="29">
        <v>11</v>
      </c>
      <c r="C239" s="30" t="s">
        <v>101</v>
      </c>
      <c r="D239" s="31">
        <v>3632</v>
      </c>
      <c r="E239" s="32" t="s">
        <v>183</v>
      </c>
      <c r="G239" s="1">
        <v>600000</v>
      </c>
      <c r="H239" s="1">
        <v>600000</v>
      </c>
      <c r="I239" s="1">
        <v>600000</v>
      </c>
      <c r="J239" s="1">
        <v>600000</v>
      </c>
      <c r="K239" s="1">
        <v>599816.81000000006</v>
      </c>
      <c r="L239" s="33">
        <f t="shared" si="111"/>
        <v>99.969468333333339</v>
      </c>
      <c r="M239" s="1">
        <v>1500000</v>
      </c>
      <c r="N239" s="1">
        <v>1500000</v>
      </c>
      <c r="O239" s="1">
        <v>600000</v>
      </c>
      <c r="P239" s="1">
        <f>O239</f>
        <v>600000</v>
      </c>
      <c r="Q239" s="1">
        <v>1500000</v>
      </c>
      <c r="R239" s="1">
        <v>600000</v>
      </c>
      <c r="S239" s="1">
        <f>R239</f>
        <v>600000</v>
      </c>
      <c r="T239" s="1">
        <v>600000</v>
      </c>
      <c r="U239" s="1">
        <f>T239</f>
        <v>600000</v>
      </c>
    </row>
    <row r="240" spans="1:25" ht="94.5" x14ac:dyDescent="0.2">
      <c r="A240" s="439" t="s">
        <v>184</v>
      </c>
      <c r="B240" s="439"/>
      <c r="C240" s="439"/>
      <c r="D240" s="439"/>
      <c r="E240" s="38" t="s">
        <v>185</v>
      </c>
      <c r="F240" s="38" t="s">
        <v>181</v>
      </c>
      <c r="G240" s="21">
        <f>G241+G243</f>
        <v>14000000</v>
      </c>
      <c r="H240" s="21">
        <f t="shared" ref="H240:U240" si="116">H241+H243</f>
        <v>14000000</v>
      </c>
      <c r="I240" s="21">
        <f t="shared" si="116"/>
        <v>14000000</v>
      </c>
      <c r="J240" s="21">
        <f t="shared" si="116"/>
        <v>14000000</v>
      </c>
      <c r="K240" s="21">
        <f t="shared" si="116"/>
        <v>14000000</v>
      </c>
      <c r="L240" s="22">
        <f t="shared" si="111"/>
        <v>100</v>
      </c>
      <c r="M240" s="21">
        <f t="shared" si="116"/>
        <v>14500000</v>
      </c>
      <c r="N240" s="21">
        <f t="shared" si="116"/>
        <v>14500000</v>
      </c>
      <c r="O240" s="21">
        <f t="shared" si="116"/>
        <v>6000000</v>
      </c>
      <c r="P240" s="21">
        <f t="shared" si="116"/>
        <v>6000000</v>
      </c>
      <c r="Q240" s="21">
        <f t="shared" si="116"/>
        <v>14500000</v>
      </c>
      <c r="R240" s="21">
        <f t="shared" si="116"/>
        <v>6300000</v>
      </c>
      <c r="S240" s="21">
        <f t="shared" si="116"/>
        <v>6300000</v>
      </c>
      <c r="T240" s="21">
        <f t="shared" si="116"/>
        <v>6600000</v>
      </c>
      <c r="U240" s="21">
        <f t="shared" si="116"/>
        <v>6600000</v>
      </c>
    </row>
    <row r="241" spans="1:25" s="23" customFormat="1" ht="15.75" hidden="1" x14ac:dyDescent="0.2">
      <c r="A241" s="24" t="s">
        <v>186</v>
      </c>
      <c r="B241" s="25">
        <v>11</v>
      </c>
      <c r="C241" s="26" t="s">
        <v>101</v>
      </c>
      <c r="D241" s="27">
        <v>381</v>
      </c>
      <c r="E241" s="20"/>
      <c r="F241" s="20"/>
      <c r="G241" s="21">
        <f>SUM(G242)</f>
        <v>7350000</v>
      </c>
      <c r="H241" s="21">
        <f t="shared" ref="H241:U241" si="117">SUM(H242)</f>
        <v>7350000</v>
      </c>
      <c r="I241" s="21">
        <f t="shared" si="117"/>
        <v>7350000</v>
      </c>
      <c r="J241" s="21">
        <f t="shared" si="117"/>
        <v>7350000</v>
      </c>
      <c r="K241" s="21">
        <f t="shared" si="117"/>
        <v>7350000</v>
      </c>
      <c r="L241" s="22">
        <f t="shared" si="111"/>
        <v>100</v>
      </c>
      <c r="M241" s="21">
        <f t="shared" si="117"/>
        <v>7850000</v>
      </c>
      <c r="N241" s="21">
        <f t="shared" si="117"/>
        <v>7850000</v>
      </c>
      <c r="O241" s="21">
        <f t="shared" si="117"/>
        <v>0</v>
      </c>
      <c r="P241" s="21">
        <f t="shared" si="117"/>
        <v>0</v>
      </c>
      <c r="Q241" s="21">
        <f t="shared" si="117"/>
        <v>7850000</v>
      </c>
      <c r="R241" s="21">
        <f t="shared" si="117"/>
        <v>0</v>
      </c>
      <c r="S241" s="21">
        <f t="shared" si="117"/>
        <v>0</v>
      </c>
      <c r="T241" s="21">
        <f t="shared" si="117"/>
        <v>0</v>
      </c>
      <c r="U241" s="21">
        <f t="shared" si="117"/>
        <v>0</v>
      </c>
      <c r="V241" s="21"/>
      <c r="W241" s="21"/>
      <c r="X241" s="21"/>
      <c r="Y241" s="12"/>
    </row>
    <row r="242" spans="1:25" hidden="1" x14ac:dyDescent="0.2">
      <c r="A242" s="28" t="s">
        <v>186</v>
      </c>
      <c r="B242" s="29">
        <v>11</v>
      </c>
      <c r="C242" s="30" t="s">
        <v>101</v>
      </c>
      <c r="D242" s="31">
        <v>3811</v>
      </c>
      <c r="E242" s="32" t="s">
        <v>73</v>
      </c>
      <c r="G242" s="1">
        <v>7350000</v>
      </c>
      <c r="H242" s="1">
        <v>7350000</v>
      </c>
      <c r="I242" s="1">
        <v>7350000</v>
      </c>
      <c r="J242" s="1">
        <v>7350000</v>
      </c>
      <c r="K242" s="1">
        <v>7350000</v>
      </c>
      <c r="L242" s="33">
        <f t="shared" si="111"/>
        <v>100</v>
      </c>
      <c r="M242" s="1">
        <v>7850000</v>
      </c>
      <c r="N242" s="1">
        <v>7850000</v>
      </c>
      <c r="O242" s="1"/>
      <c r="P242" s="1">
        <f>O242</f>
        <v>0</v>
      </c>
      <c r="Q242" s="1">
        <v>7850000</v>
      </c>
      <c r="R242" s="1"/>
      <c r="S242" s="1">
        <f>R242</f>
        <v>0</v>
      </c>
      <c r="T242" s="1"/>
      <c r="U242" s="1">
        <f>T242</f>
        <v>0</v>
      </c>
    </row>
    <row r="243" spans="1:25" s="23" customFormat="1" ht="15.75" hidden="1" x14ac:dyDescent="0.2">
      <c r="A243" s="24" t="s">
        <v>186</v>
      </c>
      <c r="B243" s="25">
        <v>11</v>
      </c>
      <c r="C243" s="26" t="s">
        <v>101</v>
      </c>
      <c r="D243" s="27">
        <v>382</v>
      </c>
      <c r="E243" s="20"/>
      <c r="F243" s="20"/>
      <c r="G243" s="21">
        <f>SUM(G244)</f>
        <v>6650000</v>
      </c>
      <c r="H243" s="21">
        <f t="shared" ref="H243:U243" si="118">SUM(H244)</f>
        <v>6650000</v>
      </c>
      <c r="I243" s="21">
        <f t="shared" si="118"/>
        <v>6650000</v>
      </c>
      <c r="J243" s="21">
        <f t="shared" si="118"/>
        <v>6650000</v>
      </c>
      <c r="K243" s="21">
        <f t="shared" si="118"/>
        <v>6650000</v>
      </c>
      <c r="L243" s="22">
        <f t="shared" si="111"/>
        <v>100</v>
      </c>
      <c r="M243" s="21">
        <f t="shared" si="118"/>
        <v>6650000</v>
      </c>
      <c r="N243" s="21">
        <f t="shared" si="118"/>
        <v>6650000</v>
      </c>
      <c r="O243" s="21">
        <f t="shared" si="118"/>
        <v>6000000</v>
      </c>
      <c r="P243" s="21">
        <f t="shared" si="118"/>
        <v>6000000</v>
      </c>
      <c r="Q243" s="21">
        <f t="shared" si="118"/>
        <v>6650000</v>
      </c>
      <c r="R243" s="21">
        <f t="shared" si="118"/>
        <v>6300000</v>
      </c>
      <c r="S243" s="21">
        <f t="shared" si="118"/>
        <v>6300000</v>
      </c>
      <c r="T243" s="21">
        <f t="shared" si="118"/>
        <v>6600000</v>
      </c>
      <c r="U243" s="21">
        <f t="shared" si="118"/>
        <v>6600000</v>
      </c>
      <c r="V243" s="21"/>
      <c r="W243" s="21"/>
      <c r="X243" s="21"/>
      <c r="Y243" s="12"/>
    </row>
    <row r="244" spans="1:25" ht="37.5" hidden="1" customHeight="1" x14ac:dyDescent="0.2">
      <c r="A244" s="28" t="s">
        <v>186</v>
      </c>
      <c r="B244" s="29">
        <v>11</v>
      </c>
      <c r="C244" s="30" t="s">
        <v>101</v>
      </c>
      <c r="D244" s="31">
        <v>3821</v>
      </c>
      <c r="E244" s="32" t="s">
        <v>102</v>
      </c>
      <c r="G244" s="1">
        <v>6650000</v>
      </c>
      <c r="H244" s="1">
        <v>6650000</v>
      </c>
      <c r="I244" s="1">
        <v>6650000</v>
      </c>
      <c r="J244" s="1">
        <v>6650000</v>
      </c>
      <c r="K244" s="1">
        <v>6650000</v>
      </c>
      <c r="L244" s="33">
        <f t="shared" si="111"/>
        <v>100</v>
      </c>
      <c r="M244" s="1">
        <v>6650000</v>
      </c>
      <c r="N244" s="1">
        <v>6650000</v>
      </c>
      <c r="O244" s="1">
        <v>6000000</v>
      </c>
      <c r="P244" s="1">
        <f>O244</f>
        <v>6000000</v>
      </c>
      <c r="Q244" s="1">
        <v>6650000</v>
      </c>
      <c r="R244" s="1">
        <v>6300000</v>
      </c>
      <c r="S244" s="1">
        <f>R244</f>
        <v>6300000</v>
      </c>
      <c r="T244" s="1">
        <v>6600000</v>
      </c>
      <c r="U244" s="1">
        <f>T244</f>
        <v>6600000</v>
      </c>
    </row>
    <row r="245" spans="1:25" s="23" customFormat="1" ht="94.5" x14ac:dyDescent="0.2">
      <c r="A245" s="440" t="s">
        <v>176</v>
      </c>
      <c r="B245" s="440"/>
      <c r="C245" s="440"/>
      <c r="D245" s="440"/>
      <c r="E245" s="38" t="s">
        <v>187</v>
      </c>
      <c r="F245" s="38" t="s">
        <v>181</v>
      </c>
      <c r="G245" s="21"/>
      <c r="H245" s="21"/>
      <c r="I245" s="21">
        <f t="shared" ref="I245:N246" si="119">I246</f>
        <v>0</v>
      </c>
      <c r="J245" s="21">
        <f t="shared" si="119"/>
        <v>0</v>
      </c>
      <c r="K245" s="21">
        <f t="shared" si="119"/>
        <v>0</v>
      </c>
      <c r="L245" s="22" t="str">
        <f t="shared" si="111"/>
        <v>-</v>
      </c>
      <c r="M245" s="21">
        <f t="shared" si="119"/>
        <v>0</v>
      </c>
      <c r="N245" s="21">
        <f t="shared" si="119"/>
        <v>0</v>
      </c>
      <c r="O245" s="21">
        <f>O246</f>
        <v>8000000</v>
      </c>
      <c r="P245" s="21">
        <f t="shared" ref="P245:U246" si="120">P246</f>
        <v>8000000</v>
      </c>
      <c r="Q245" s="21">
        <f t="shared" si="120"/>
        <v>0</v>
      </c>
      <c r="R245" s="21">
        <f t="shared" si="120"/>
        <v>8400000</v>
      </c>
      <c r="S245" s="21">
        <f t="shared" si="120"/>
        <v>8400000</v>
      </c>
      <c r="T245" s="21">
        <f t="shared" si="120"/>
        <v>8800000</v>
      </c>
      <c r="U245" s="21">
        <f t="shared" si="120"/>
        <v>8800000</v>
      </c>
      <c r="V245" s="21"/>
      <c r="W245" s="21"/>
      <c r="X245" s="21"/>
      <c r="Y245" s="12"/>
    </row>
    <row r="246" spans="1:25" s="23" customFormat="1" ht="15.75" hidden="1" x14ac:dyDescent="0.2">
      <c r="A246" s="24"/>
      <c r="B246" s="25">
        <v>11</v>
      </c>
      <c r="C246" s="26" t="s">
        <v>101</v>
      </c>
      <c r="D246" s="27">
        <v>381</v>
      </c>
      <c r="E246" s="20"/>
      <c r="F246" s="20"/>
      <c r="G246" s="21"/>
      <c r="H246" s="21"/>
      <c r="I246" s="21">
        <f t="shared" si="119"/>
        <v>0</v>
      </c>
      <c r="J246" s="21">
        <f t="shared" si="119"/>
        <v>0</v>
      </c>
      <c r="K246" s="21">
        <f t="shared" si="119"/>
        <v>0</v>
      </c>
      <c r="L246" s="22" t="str">
        <f t="shared" si="111"/>
        <v>-</v>
      </c>
      <c r="M246" s="21">
        <f t="shared" si="119"/>
        <v>0</v>
      </c>
      <c r="N246" s="21">
        <f t="shared" si="119"/>
        <v>0</v>
      </c>
      <c r="O246" s="21">
        <f>O247</f>
        <v>8000000</v>
      </c>
      <c r="P246" s="21">
        <f t="shared" si="120"/>
        <v>8000000</v>
      </c>
      <c r="Q246" s="21">
        <f t="shared" si="120"/>
        <v>0</v>
      </c>
      <c r="R246" s="21">
        <f t="shared" si="120"/>
        <v>8400000</v>
      </c>
      <c r="S246" s="21">
        <f t="shared" si="120"/>
        <v>8400000</v>
      </c>
      <c r="T246" s="21">
        <f t="shared" si="120"/>
        <v>8800000</v>
      </c>
      <c r="U246" s="21">
        <f t="shared" si="120"/>
        <v>8800000</v>
      </c>
      <c r="V246" s="21"/>
      <c r="W246" s="21"/>
      <c r="X246" s="21"/>
      <c r="Y246" s="12"/>
    </row>
    <row r="247" spans="1:25" hidden="1" x14ac:dyDescent="0.2">
      <c r="B247" s="29">
        <v>11</v>
      </c>
      <c r="C247" s="30" t="s">
        <v>101</v>
      </c>
      <c r="D247" s="31">
        <v>3811</v>
      </c>
      <c r="E247" s="32" t="s">
        <v>73</v>
      </c>
      <c r="L247" s="33" t="str">
        <f t="shared" si="111"/>
        <v>-</v>
      </c>
      <c r="M247" s="1"/>
      <c r="N247" s="1"/>
      <c r="O247" s="1">
        <v>8000000</v>
      </c>
      <c r="P247" s="1">
        <f>O247</f>
        <v>8000000</v>
      </c>
      <c r="Q247" s="1"/>
      <c r="R247" s="1">
        <v>8400000</v>
      </c>
      <c r="S247" s="1">
        <f>R247</f>
        <v>8400000</v>
      </c>
      <c r="T247" s="1">
        <v>8800000</v>
      </c>
      <c r="U247" s="1">
        <f>T247</f>
        <v>8800000</v>
      </c>
    </row>
    <row r="248" spans="1:25" ht="94.5" x14ac:dyDescent="0.2">
      <c r="A248" s="439" t="s">
        <v>188</v>
      </c>
      <c r="B248" s="439"/>
      <c r="C248" s="439"/>
      <c r="D248" s="439"/>
      <c r="E248" s="20" t="s">
        <v>189</v>
      </c>
      <c r="F248" s="38" t="s">
        <v>181</v>
      </c>
      <c r="G248" s="21">
        <f>SUM(G249)</f>
        <v>500000</v>
      </c>
      <c r="H248" s="21">
        <f t="shared" ref="H248:U249" si="121">SUM(H249)</f>
        <v>500000</v>
      </c>
      <c r="I248" s="21">
        <f t="shared" si="121"/>
        <v>380000</v>
      </c>
      <c r="J248" s="21">
        <f t="shared" si="121"/>
        <v>380000</v>
      </c>
      <c r="K248" s="21">
        <f t="shared" si="121"/>
        <v>0</v>
      </c>
      <c r="L248" s="22">
        <f t="shared" si="111"/>
        <v>0</v>
      </c>
      <c r="M248" s="21">
        <f t="shared" si="121"/>
        <v>500000</v>
      </c>
      <c r="N248" s="21">
        <f t="shared" si="121"/>
        <v>500000</v>
      </c>
      <c r="O248" s="21">
        <f t="shared" si="121"/>
        <v>200000</v>
      </c>
      <c r="P248" s="21">
        <f t="shared" si="121"/>
        <v>200000</v>
      </c>
      <c r="Q248" s="21">
        <f t="shared" si="121"/>
        <v>500000</v>
      </c>
      <c r="R248" s="21">
        <f t="shared" si="121"/>
        <v>210000</v>
      </c>
      <c r="S248" s="21">
        <f t="shared" si="121"/>
        <v>210000</v>
      </c>
      <c r="T248" s="21">
        <f t="shared" si="121"/>
        <v>220500</v>
      </c>
      <c r="U248" s="21">
        <f t="shared" si="121"/>
        <v>220500</v>
      </c>
    </row>
    <row r="249" spans="1:25" s="23" customFormat="1" ht="15.75" hidden="1" x14ac:dyDescent="0.2">
      <c r="A249" s="25" t="s">
        <v>190</v>
      </c>
      <c r="B249" s="25">
        <v>11</v>
      </c>
      <c r="C249" s="26" t="s">
        <v>101</v>
      </c>
      <c r="D249" s="27">
        <v>352</v>
      </c>
      <c r="E249" s="20"/>
      <c r="F249" s="20"/>
      <c r="G249" s="21">
        <f>SUM(G250)</f>
        <v>500000</v>
      </c>
      <c r="H249" s="21">
        <f t="shared" si="121"/>
        <v>500000</v>
      </c>
      <c r="I249" s="21">
        <f t="shared" si="121"/>
        <v>380000</v>
      </c>
      <c r="J249" s="21">
        <f t="shared" si="121"/>
        <v>380000</v>
      </c>
      <c r="K249" s="21">
        <f t="shared" si="121"/>
        <v>0</v>
      </c>
      <c r="L249" s="22">
        <f t="shared" si="111"/>
        <v>0</v>
      </c>
      <c r="M249" s="21">
        <f t="shared" si="121"/>
        <v>500000</v>
      </c>
      <c r="N249" s="21">
        <f t="shared" si="121"/>
        <v>500000</v>
      </c>
      <c r="O249" s="21">
        <f t="shared" si="121"/>
        <v>200000</v>
      </c>
      <c r="P249" s="21">
        <f t="shared" si="121"/>
        <v>200000</v>
      </c>
      <c r="Q249" s="21">
        <f t="shared" si="121"/>
        <v>500000</v>
      </c>
      <c r="R249" s="21">
        <f t="shared" si="121"/>
        <v>210000</v>
      </c>
      <c r="S249" s="21">
        <f t="shared" si="121"/>
        <v>210000</v>
      </c>
      <c r="T249" s="21">
        <f t="shared" si="121"/>
        <v>220500</v>
      </c>
      <c r="U249" s="21">
        <f t="shared" si="121"/>
        <v>220500</v>
      </c>
      <c r="V249" s="21"/>
      <c r="W249" s="21"/>
      <c r="X249" s="21"/>
      <c r="Y249" s="12"/>
    </row>
    <row r="250" spans="1:25" ht="30" hidden="1" x14ac:dyDescent="0.2">
      <c r="A250" s="29" t="s">
        <v>190</v>
      </c>
      <c r="B250" s="29">
        <v>11</v>
      </c>
      <c r="C250" s="30" t="s">
        <v>101</v>
      </c>
      <c r="D250" s="31">
        <v>3522</v>
      </c>
      <c r="E250" s="32" t="s">
        <v>150</v>
      </c>
      <c r="G250" s="1">
        <v>500000</v>
      </c>
      <c r="H250" s="1">
        <v>500000</v>
      </c>
      <c r="I250" s="1">
        <v>380000</v>
      </c>
      <c r="J250" s="1">
        <v>380000</v>
      </c>
      <c r="K250" s="1">
        <v>0</v>
      </c>
      <c r="L250" s="33">
        <f t="shared" si="111"/>
        <v>0</v>
      </c>
      <c r="M250" s="1">
        <v>500000</v>
      </c>
      <c r="N250" s="1">
        <v>500000</v>
      </c>
      <c r="O250" s="1">
        <v>200000</v>
      </c>
      <c r="P250" s="1">
        <f>O250</f>
        <v>200000</v>
      </c>
      <c r="Q250" s="1">
        <v>500000</v>
      </c>
      <c r="R250" s="1">
        <v>210000</v>
      </c>
      <c r="S250" s="1">
        <f>R250</f>
        <v>210000</v>
      </c>
      <c r="T250" s="1">
        <v>220500</v>
      </c>
      <c r="U250" s="1">
        <f>T250</f>
        <v>220500</v>
      </c>
    </row>
    <row r="251" spans="1:25" ht="94.5" x14ac:dyDescent="0.2">
      <c r="A251" s="439" t="s">
        <v>191</v>
      </c>
      <c r="B251" s="439"/>
      <c r="C251" s="439"/>
      <c r="D251" s="439"/>
      <c r="E251" s="20" t="s">
        <v>192</v>
      </c>
      <c r="F251" s="38" t="s">
        <v>181</v>
      </c>
      <c r="G251" s="21">
        <f>G252+G254+G258+G263</f>
        <v>1060000</v>
      </c>
      <c r="H251" s="21">
        <f t="shared" ref="H251:U251" si="122">H252+H254+H258+H263</f>
        <v>1060000</v>
      </c>
      <c r="I251" s="21">
        <f t="shared" si="122"/>
        <v>1180000</v>
      </c>
      <c r="J251" s="21">
        <f t="shared" si="122"/>
        <v>1180000</v>
      </c>
      <c r="K251" s="21">
        <f t="shared" si="122"/>
        <v>384927.96</v>
      </c>
      <c r="L251" s="22">
        <f t="shared" si="111"/>
        <v>32.621013559322037</v>
      </c>
      <c r="M251" s="21">
        <f t="shared" si="122"/>
        <v>1060000</v>
      </c>
      <c r="N251" s="21">
        <f t="shared" si="122"/>
        <v>1060000</v>
      </c>
      <c r="O251" s="21">
        <f t="shared" si="122"/>
        <v>1080000</v>
      </c>
      <c r="P251" s="21">
        <f t="shared" si="122"/>
        <v>1080000</v>
      </c>
      <c r="Q251" s="21">
        <f t="shared" si="122"/>
        <v>1060000</v>
      </c>
      <c r="R251" s="21">
        <f t="shared" si="122"/>
        <v>1130000</v>
      </c>
      <c r="S251" s="21">
        <f t="shared" si="122"/>
        <v>1130000</v>
      </c>
      <c r="T251" s="21">
        <f t="shared" si="122"/>
        <v>1180750</v>
      </c>
      <c r="U251" s="21">
        <f t="shared" si="122"/>
        <v>1180750</v>
      </c>
    </row>
    <row r="252" spans="1:25" s="23" customFormat="1" ht="15.75" hidden="1" x14ac:dyDescent="0.2">
      <c r="A252" s="25" t="s">
        <v>193</v>
      </c>
      <c r="B252" s="25">
        <v>11</v>
      </c>
      <c r="C252" s="49" t="s">
        <v>101</v>
      </c>
      <c r="D252" s="27">
        <v>321</v>
      </c>
      <c r="E252" s="20"/>
      <c r="F252" s="20"/>
      <c r="G252" s="21">
        <f>SUM(G253)</f>
        <v>10000</v>
      </c>
      <c r="H252" s="21">
        <f t="shared" ref="H252:U252" si="123">SUM(H253)</f>
        <v>10000</v>
      </c>
      <c r="I252" s="21">
        <f t="shared" si="123"/>
        <v>10000</v>
      </c>
      <c r="J252" s="21">
        <f t="shared" si="123"/>
        <v>10000</v>
      </c>
      <c r="K252" s="21">
        <f t="shared" si="123"/>
        <v>4942.6000000000004</v>
      </c>
      <c r="L252" s="22">
        <f t="shared" si="111"/>
        <v>49.426000000000002</v>
      </c>
      <c r="M252" s="21">
        <f t="shared" si="123"/>
        <v>10000</v>
      </c>
      <c r="N252" s="21">
        <f t="shared" si="123"/>
        <v>10000</v>
      </c>
      <c r="O252" s="21">
        <f t="shared" si="123"/>
        <v>10000</v>
      </c>
      <c r="P252" s="21">
        <f t="shared" si="123"/>
        <v>10000</v>
      </c>
      <c r="Q252" s="21">
        <f t="shared" si="123"/>
        <v>10000</v>
      </c>
      <c r="R252" s="21">
        <f t="shared" si="123"/>
        <v>15000</v>
      </c>
      <c r="S252" s="21">
        <f t="shared" si="123"/>
        <v>15000</v>
      </c>
      <c r="T252" s="21">
        <f t="shared" si="123"/>
        <v>20000</v>
      </c>
      <c r="U252" s="21">
        <f t="shared" si="123"/>
        <v>20000</v>
      </c>
      <c r="V252" s="21"/>
      <c r="W252" s="21"/>
      <c r="X252" s="21"/>
      <c r="Y252" s="12"/>
    </row>
    <row r="253" spans="1:25" hidden="1" x14ac:dyDescent="0.2">
      <c r="A253" s="29" t="s">
        <v>193</v>
      </c>
      <c r="B253" s="29">
        <v>11</v>
      </c>
      <c r="C253" s="50" t="s">
        <v>101</v>
      </c>
      <c r="D253" s="31">
        <v>3213</v>
      </c>
      <c r="E253" s="32" t="s">
        <v>194</v>
      </c>
      <c r="G253" s="1">
        <v>10000</v>
      </c>
      <c r="H253" s="1">
        <v>10000</v>
      </c>
      <c r="I253" s="1">
        <v>10000</v>
      </c>
      <c r="J253" s="1">
        <v>10000</v>
      </c>
      <c r="K253" s="1">
        <v>4942.6000000000004</v>
      </c>
      <c r="L253" s="33">
        <f t="shared" si="111"/>
        <v>49.426000000000002</v>
      </c>
      <c r="M253" s="1">
        <v>10000</v>
      </c>
      <c r="N253" s="1">
        <v>10000</v>
      </c>
      <c r="O253" s="1">
        <v>10000</v>
      </c>
      <c r="P253" s="1">
        <f>O253</f>
        <v>10000</v>
      </c>
      <c r="Q253" s="1">
        <v>10000</v>
      </c>
      <c r="R253" s="1">
        <v>15000</v>
      </c>
      <c r="S253" s="1">
        <f>R253</f>
        <v>15000</v>
      </c>
      <c r="T253" s="1">
        <v>20000</v>
      </c>
      <c r="U253" s="1">
        <f>T253</f>
        <v>20000</v>
      </c>
    </row>
    <row r="254" spans="1:25" s="23" customFormat="1" ht="15.75" hidden="1" x14ac:dyDescent="0.2">
      <c r="A254" s="25" t="s">
        <v>193</v>
      </c>
      <c r="B254" s="25">
        <v>11</v>
      </c>
      <c r="C254" s="49" t="s">
        <v>101</v>
      </c>
      <c r="D254" s="27">
        <v>322</v>
      </c>
      <c r="E254" s="20"/>
      <c r="F254" s="20"/>
      <c r="G254" s="21">
        <f>SUM(G255:G257)</f>
        <v>485000</v>
      </c>
      <c r="H254" s="21">
        <f t="shared" ref="H254:U254" si="124">SUM(H255:H257)</f>
        <v>485000</v>
      </c>
      <c r="I254" s="21">
        <f t="shared" si="124"/>
        <v>485000</v>
      </c>
      <c r="J254" s="21">
        <f t="shared" si="124"/>
        <v>485000</v>
      </c>
      <c r="K254" s="21">
        <f t="shared" si="124"/>
        <v>259198.78</v>
      </c>
      <c r="L254" s="22">
        <f t="shared" si="111"/>
        <v>53.443047422680415</v>
      </c>
      <c r="M254" s="21">
        <f t="shared" si="124"/>
        <v>485000</v>
      </c>
      <c r="N254" s="21">
        <f t="shared" si="124"/>
        <v>485000</v>
      </c>
      <c r="O254" s="21">
        <f t="shared" si="124"/>
        <v>485000</v>
      </c>
      <c r="P254" s="21">
        <f t="shared" si="124"/>
        <v>485000</v>
      </c>
      <c r="Q254" s="21">
        <f t="shared" si="124"/>
        <v>485000</v>
      </c>
      <c r="R254" s="21">
        <f t="shared" si="124"/>
        <v>505000</v>
      </c>
      <c r="S254" s="21">
        <f t="shared" si="124"/>
        <v>505000</v>
      </c>
      <c r="T254" s="21">
        <f t="shared" si="124"/>
        <v>525000</v>
      </c>
      <c r="U254" s="21">
        <f t="shared" si="124"/>
        <v>525000</v>
      </c>
      <c r="V254" s="21"/>
      <c r="W254" s="21"/>
      <c r="X254" s="21"/>
      <c r="Y254" s="12"/>
    </row>
    <row r="255" spans="1:25" hidden="1" x14ac:dyDescent="0.2">
      <c r="A255" s="29" t="s">
        <v>193</v>
      </c>
      <c r="B255" s="29">
        <v>11</v>
      </c>
      <c r="C255" s="50" t="s">
        <v>101</v>
      </c>
      <c r="D255" s="31">
        <v>3221</v>
      </c>
      <c r="E255" s="32" t="s">
        <v>46</v>
      </c>
      <c r="G255" s="1">
        <v>75000</v>
      </c>
      <c r="H255" s="1">
        <v>75000</v>
      </c>
      <c r="I255" s="1">
        <v>75000</v>
      </c>
      <c r="J255" s="1">
        <v>75000</v>
      </c>
      <c r="K255" s="1">
        <v>3000</v>
      </c>
      <c r="L255" s="33">
        <f t="shared" si="111"/>
        <v>4</v>
      </c>
      <c r="M255" s="1">
        <v>75000</v>
      </c>
      <c r="N255" s="1">
        <v>75000</v>
      </c>
      <c r="O255" s="1">
        <v>75000</v>
      </c>
      <c r="P255" s="1">
        <f t="shared" ref="P255:P265" si="125">O255</f>
        <v>75000</v>
      </c>
      <c r="Q255" s="1">
        <v>75000</v>
      </c>
      <c r="R255" s="1">
        <v>75000</v>
      </c>
      <c r="S255" s="1">
        <f t="shared" ref="S255:S265" si="126">R255</f>
        <v>75000</v>
      </c>
      <c r="T255" s="1">
        <v>75000</v>
      </c>
      <c r="U255" s="1">
        <f t="shared" ref="U255:U265" si="127">T255</f>
        <v>75000</v>
      </c>
    </row>
    <row r="256" spans="1:25" hidden="1" x14ac:dyDescent="0.2">
      <c r="A256" s="29" t="s">
        <v>193</v>
      </c>
      <c r="B256" s="29">
        <v>11</v>
      </c>
      <c r="C256" s="50" t="s">
        <v>101</v>
      </c>
      <c r="D256" s="31">
        <v>3223</v>
      </c>
      <c r="E256" s="32" t="s">
        <v>48</v>
      </c>
      <c r="G256" s="1">
        <v>240000</v>
      </c>
      <c r="H256" s="1">
        <v>240000</v>
      </c>
      <c r="I256" s="1">
        <v>240000</v>
      </c>
      <c r="J256" s="1">
        <v>240000</v>
      </c>
      <c r="K256" s="1">
        <v>86247.53</v>
      </c>
      <c r="L256" s="33">
        <f t="shared" si="111"/>
        <v>35.936470833333331</v>
      </c>
      <c r="M256" s="1">
        <v>240000</v>
      </c>
      <c r="N256" s="1">
        <v>240000</v>
      </c>
      <c r="O256" s="1">
        <v>240000</v>
      </c>
      <c r="P256" s="1">
        <f t="shared" si="125"/>
        <v>240000</v>
      </c>
      <c r="Q256" s="1">
        <v>240000</v>
      </c>
      <c r="R256" s="1">
        <v>250000</v>
      </c>
      <c r="S256" s="1">
        <f t="shared" si="126"/>
        <v>250000</v>
      </c>
      <c r="T256" s="1">
        <v>260000</v>
      </c>
      <c r="U256" s="1">
        <f t="shared" si="127"/>
        <v>260000</v>
      </c>
    </row>
    <row r="257" spans="1:25" s="23" customFormat="1" ht="15.75" hidden="1" x14ac:dyDescent="0.2">
      <c r="A257" s="29" t="s">
        <v>193</v>
      </c>
      <c r="B257" s="29">
        <v>11</v>
      </c>
      <c r="C257" s="50" t="s">
        <v>101</v>
      </c>
      <c r="D257" s="31">
        <v>3227</v>
      </c>
      <c r="E257" s="32" t="s">
        <v>51</v>
      </c>
      <c r="F257" s="32"/>
      <c r="G257" s="1">
        <v>170000</v>
      </c>
      <c r="H257" s="1">
        <v>170000</v>
      </c>
      <c r="I257" s="1">
        <v>170000</v>
      </c>
      <c r="J257" s="1">
        <v>170000</v>
      </c>
      <c r="K257" s="1">
        <v>169951.25</v>
      </c>
      <c r="L257" s="33">
        <f t="shared" si="111"/>
        <v>99.971323529411762</v>
      </c>
      <c r="M257" s="1">
        <v>170000</v>
      </c>
      <c r="N257" s="1">
        <v>170000</v>
      </c>
      <c r="O257" s="1">
        <v>170000</v>
      </c>
      <c r="P257" s="1">
        <f t="shared" si="125"/>
        <v>170000</v>
      </c>
      <c r="Q257" s="1">
        <v>170000</v>
      </c>
      <c r="R257" s="1">
        <v>180000</v>
      </c>
      <c r="S257" s="1">
        <f t="shared" si="126"/>
        <v>180000</v>
      </c>
      <c r="T257" s="1">
        <v>190000</v>
      </c>
      <c r="U257" s="1">
        <f t="shared" si="127"/>
        <v>190000</v>
      </c>
      <c r="V257" s="21"/>
      <c r="W257" s="21"/>
      <c r="X257" s="21"/>
      <c r="Y257" s="12"/>
    </row>
    <row r="258" spans="1:25" s="23" customFormat="1" ht="15.75" hidden="1" x14ac:dyDescent="0.2">
      <c r="A258" s="25" t="s">
        <v>193</v>
      </c>
      <c r="B258" s="25">
        <v>11</v>
      </c>
      <c r="C258" s="49" t="s">
        <v>101</v>
      </c>
      <c r="D258" s="27">
        <v>323</v>
      </c>
      <c r="E258" s="20"/>
      <c r="F258" s="20"/>
      <c r="G258" s="21">
        <f>SUM(G259:G262)</f>
        <v>65000</v>
      </c>
      <c r="H258" s="21">
        <f t="shared" ref="H258:U258" si="128">SUM(H259:H262)</f>
        <v>65000</v>
      </c>
      <c r="I258" s="21">
        <f t="shared" si="128"/>
        <v>185000</v>
      </c>
      <c r="J258" s="21">
        <f t="shared" si="128"/>
        <v>185000</v>
      </c>
      <c r="K258" s="21">
        <f t="shared" si="128"/>
        <v>21119.82</v>
      </c>
      <c r="L258" s="22">
        <f t="shared" si="111"/>
        <v>11.416118918918919</v>
      </c>
      <c r="M258" s="21">
        <f t="shared" si="128"/>
        <v>65000</v>
      </c>
      <c r="N258" s="21">
        <f t="shared" si="128"/>
        <v>65000</v>
      </c>
      <c r="O258" s="21">
        <f t="shared" si="128"/>
        <v>185000</v>
      </c>
      <c r="P258" s="21">
        <f t="shared" si="128"/>
        <v>185000</v>
      </c>
      <c r="Q258" s="21">
        <f t="shared" si="128"/>
        <v>65000</v>
      </c>
      <c r="R258" s="21">
        <f t="shared" si="128"/>
        <v>195000</v>
      </c>
      <c r="S258" s="21">
        <f t="shared" si="128"/>
        <v>195000</v>
      </c>
      <c r="T258" s="21">
        <f t="shared" si="128"/>
        <v>205000</v>
      </c>
      <c r="U258" s="21">
        <f t="shared" si="128"/>
        <v>205000</v>
      </c>
      <c r="V258" s="21"/>
      <c r="W258" s="21"/>
      <c r="X258" s="21"/>
      <c r="Y258" s="12"/>
    </row>
    <row r="259" spans="1:25" hidden="1" x14ac:dyDescent="0.2">
      <c r="A259" s="29" t="s">
        <v>193</v>
      </c>
      <c r="B259" s="29">
        <v>11</v>
      </c>
      <c r="C259" s="50" t="s">
        <v>101</v>
      </c>
      <c r="D259" s="31">
        <v>3232</v>
      </c>
      <c r="E259" s="32" t="s">
        <v>53</v>
      </c>
      <c r="G259" s="1">
        <v>15000</v>
      </c>
      <c r="H259" s="1">
        <v>15000</v>
      </c>
      <c r="I259" s="1">
        <v>15000</v>
      </c>
      <c r="J259" s="1">
        <v>15000</v>
      </c>
      <c r="K259" s="1">
        <v>0</v>
      </c>
      <c r="L259" s="33">
        <f t="shared" si="111"/>
        <v>0</v>
      </c>
      <c r="M259" s="1">
        <v>15000</v>
      </c>
      <c r="N259" s="1">
        <v>15000</v>
      </c>
      <c r="O259" s="1">
        <v>15000</v>
      </c>
      <c r="P259" s="1">
        <f t="shared" si="125"/>
        <v>15000</v>
      </c>
      <c r="Q259" s="1">
        <v>15000</v>
      </c>
      <c r="R259" s="1">
        <v>15000</v>
      </c>
      <c r="S259" s="1">
        <f t="shared" si="126"/>
        <v>15000</v>
      </c>
      <c r="T259" s="1">
        <v>15000</v>
      </c>
      <c r="U259" s="1">
        <f t="shared" si="127"/>
        <v>15000</v>
      </c>
    </row>
    <row r="260" spans="1:25" hidden="1" x14ac:dyDescent="0.2">
      <c r="A260" s="29" t="s">
        <v>193</v>
      </c>
      <c r="B260" s="29">
        <v>11</v>
      </c>
      <c r="C260" s="50" t="s">
        <v>101</v>
      </c>
      <c r="D260" s="31">
        <v>3235</v>
      </c>
      <c r="E260" s="32" t="s">
        <v>56</v>
      </c>
      <c r="G260" s="1">
        <v>20000</v>
      </c>
      <c r="H260" s="1">
        <v>20000</v>
      </c>
      <c r="I260" s="1">
        <v>20000</v>
      </c>
      <c r="J260" s="1">
        <v>20000</v>
      </c>
      <c r="K260" s="1">
        <v>0</v>
      </c>
      <c r="L260" s="33">
        <f t="shared" si="111"/>
        <v>0</v>
      </c>
      <c r="M260" s="1">
        <v>20000</v>
      </c>
      <c r="N260" s="1">
        <v>20000</v>
      </c>
      <c r="O260" s="1">
        <v>20000</v>
      </c>
      <c r="P260" s="1">
        <f t="shared" si="125"/>
        <v>20000</v>
      </c>
      <c r="Q260" s="1">
        <v>20000</v>
      </c>
      <c r="R260" s="1">
        <v>20000</v>
      </c>
      <c r="S260" s="1">
        <f t="shared" si="126"/>
        <v>20000</v>
      </c>
      <c r="T260" s="1">
        <v>20000</v>
      </c>
      <c r="U260" s="1">
        <f t="shared" si="127"/>
        <v>20000</v>
      </c>
    </row>
    <row r="261" spans="1:25" hidden="1" x14ac:dyDescent="0.2">
      <c r="A261" s="29" t="s">
        <v>193</v>
      </c>
      <c r="B261" s="29">
        <v>11</v>
      </c>
      <c r="C261" s="50" t="s">
        <v>101</v>
      </c>
      <c r="D261" s="31">
        <v>3237</v>
      </c>
      <c r="E261" s="32" t="s">
        <v>58</v>
      </c>
      <c r="G261" s="1">
        <v>10000</v>
      </c>
      <c r="H261" s="1">
        <v>10000</v>
      </c>
      <c r="I261" s="1">
        <v>10000</v>
      </c>
      <c r="J261" s="1">
        <v>10000</v>
      </c>
      <c r="K261" s="1">
        <v>5844.82</v>
      </c>
      <c r="L261" s="33">
        <f t="shared" si="111"/>
        <v>58.448199999999993</v>
      </c>
      <c r="M261" s="1">
        <v>10000</v>
      </c>
      <c r="N261" s="1">
        <v>10000</v>
      </c>
      <c r="O261" s="1">
        <v>10000</v>
      </c>
      <c r="P261" s="1">
        <f t="shared" si="125"/>
        <v>10000</v>
      </c>
      <c r="Q261" s="1">
        <v>10000</v>
      </c>
      <c r="R261" s="1">
        <v>10000</v>
      </c>
      <c r="S261" s="1">
        <f t="shared" si="126"/>
        <v>10000</v>
      </c>
      <c r="T261" s="1">
        <v>10000</v>
      </c>
      <c r="U261" s="1">
        <f t="shared" si="127"/>
        <v>10000</v>
      </c>
    </row>
    <row r="262" spans="1:25" hidden="1" x14ac:dyDescent="0.2">
      <c r="A262" s="29" t="s">
        <v>193</v>
      </c>
      <c r="B262" s="29">
        <v>11</v>
      </c>
      <c r="C262" s="50" t="s">
        <v>101</v>
      </c>
      <c r="D262" s="31">
        <v>3239</v>
      </c>
      <c r="E262" s="32" t="s">
        <v>60</v>
      </c>
      <c r="G262" s="1">
        <v>20000</v>
      </c>
      <c r="H262" s="1">
        <v>20000</v>
      </c>
      <c r="I262" s="1">
        <v>140000</v>
      </c>
      <c r="J262" s="1">
        <v>140000</v>
      </c>
      <c r="K262" s="1">
        <v>15275</v>
      </c>
      <c r="L262" s="33">
        <f t="shared" si="111"/>
        <v>10.910714285714286</v>
      </c>
      <c r="M262" s="1">
        <v>20000</v>
      </c>
      <c r="N262" s="1">
        <v>20000</v>
      </c>
      <c r="O262" s="1">
        <v>140000</v>
      </c>
      <c r="P262" s="1">
        <f t="shared" si="125"/>
        <v>140000</v>
      </c>
      <c r="Q262" s="1">
        <v>20000</v>
      </c>
      <c r="R262" s="1">
        <v>150000</v>
      </c>
      <c r="S262" s="1">
        <f t="shared" si="126"/>
        <v>150000</v>
      </c>
      <c r="T262" s="1">
        <v>160000</v>
      </c>
      <c r="U262" s="1">
        <f t="shared" si="127"/>
        <v>160000</v>
      </c>
    </row>
    <row r="263" spans="1:25" s="23" customFormat="1" ht="15.75" hidden="1" x14ac:dyDescent="0.2">
      <c r="A263" s="25" t="s">
        <v>193</v>
      </c>
      <c r="B263" s="25">
        <v>11</v>
      </c>
      <c r="C263" s="49" t="s">
        <v>101</v>
      </c>
      <c r="D263" s="27">
        <v>329</v>
      </c>
      <c r="E263" s="20"/>
      <c r="F263" s="20"/>
      <c r="G263" s="21">
        <f>SUM(G264:G265)</f>
        <v>500000</v>
      </c>
      <c r="H263" s="21">
        <f t="shared" ref="H263:U263" si="129">SUM(H264:H265)</f>
        <v>500000</v>
      </c>
      <c r="I263" s="21">
        <f t="shared" si="129"/>
        <v>500000</v>
      </c>
      <c r="J263" s="21">
        <f t="shared" si="129"/>
        <v>500000</v>
      </c>
      <c r="K263" s="21">
        <f t="shared" si="129"/>
        <v>99666.76</v>
      </c>
      <c r="L263" s="22">
        <f t="shared" si="111"/>
        <v>19.933351999999999</v>
      </c>
      <c r="M263" s="21">
        <f t="shared" si="129"/>
        <v>500000</v>
      </c>
      <c r="N263" s="21">
        <f t="shared" si="129"/>
        <v>500000</v>
      </c>
      <c r="O263" s="21">
        <f t="shared" si="129"/>
        <v>400000</v>
      </c>
      <c r="P263" s="21">
        <f t="shared" si="129"/>
        <v>400000</v>
      </c>
      <c r="Q263" s="21">
        <f t="shared" si="129"/>
        <v>500000</v>
      </c>
      <c r="R263" s="21">
        <f t="shared" si="129"/>
        <v>415000</v>
      </c>
      <c r="S263" s="21">
        <f t="shared" si="129"/>
        <v>415000</v>
      </c>
      <c r="T263" s="21">
        <f t="shared" si="129"/>
        <v>430750</v>
      </c>
      <c r="U263" s="21">
        <f t="shared" si="129"/>
        <v>430750</v>
      </c>
      <c r="V263" s="21"/>
      <c r="W263" s="21"/>
      <c r="X263" s="21"/>
      <c r="Y263" s="12"/>
    </row>
    <row r="264" spans="1:25" ht="30" hidden="1" x14ac:dyDescent="0.2">
      <c r="A264" s="29" t="s">
        <v>193</v>
      </c>
      <c r="B264" s="29">
        <v>11</v>
      </c>
      <c r="C264" s="50" t="s">
        <v>101</v>
      </c>
      <c r="D264" s="31">
        <v>3291</v>
      </c>
      <c r="E264" s="32" t="s">
        <v>62</v>
      </c>
      <c r="F264" s="36"/>
      <c r="G264" s="1">
        <v>400000</v>
      </c>
      <c r="H264" s="1">
        <v>400000</v>
      </c>
      <c r="I264" s="1">
        <v>400000</v>
      </c>
      <c r="J264" s="1">
        <v>400000</v>
      </c>
      <c r="K264" s="1">
        <v>0</v>
      </c>
      <c r="L264" s="33">
        <f t="shared" si="111"/>
        <v>0</v>
      </c>
      <c r="M264" s="1">
        <v>400000</v>
      </c>
      <c r="N264" s="1">
        <v>400000</v>
      </c>
      <c r="O264" s="1">
        <v>300000</v>
      </c>
      <c r="P264" s="1">
        <f t="shared" si="125"/>
        <v>300000</v>
      </c>
      <c r="Q264" s="1">
        <v>400000</v>
      </c>
      <c r="R264" s="1">
        <v>315000</v>
      </c>
      <c r="S264" s="1">
        <f t="shared" si="126"/>
        <v>315000</v>
      </c>
      <c r="T264" s="1">
        <v>330750</v>
      </c>
      <c r="U264" s="1">
        <f t="shared" si="127"/>
        <v>330750</v>
      </c>
    </row>
    <row r="265" spans="1:25" hidden="1" x14ac:dyDescent="0.2">
      <c r="A265" s="29" t="s">
        <v>193</v>
      </c>
      <c r="B265" s="29">
        <v>11</v>
      </c>
      <c r="C265" s="50" t="s">
        <v>101</v>
      </c>
      <c r="D265" s="31">
        <v>3292</v>
      </c>
      <c r="E265" s="32" t="s">
        <v>63</v>
      </c>
      <c r="G265" s="1">
        <v>100000</v>
      </c>
      <c r="H265" s="1">
        <v>100000</v>
      </c>
      <c r="I265" s="1">
        <v>100000</v>
      </c>
      <c r="J265" s="1">
        <v>100000</v>
      </c>
      <c r="K265" s="1">
        <v>99666.76</v>
      </c>
      <c r="L265" s="33">
        <f t="shared" si="111"/>
        <v>99.666759999999996</v>
      </c>
      <c r="M265" s="1">
        <v>100000</v>
      </c>
      <c r="N265" s="1">
        <v>100000</v>
      </c>
      <c r="O265" s="1">
        <v>100000</v>
      </c>
      <c r="P265" s="1">
        <f t="shared" si="125"/>
        <v>100000</v>
      </c>
      <c r="Q265" s="1">
        <v>100000</v>
      </c>
      <c r="R265" s="1">
        <v>100000</v>
      </c>
      <c r="S265" s="1">
        <f t="shared" si="126"/>
        <v>100000</v>
      </c>
      <c r="T265" s="1">
        <v>100000</v>
      </c>
      <c r="U265" s="1">
        <f t="shared" si="127"/>
        <v>100000</v>
      </c>
    </row>
    <row r="266" spans="1:25" ht="94.5" x14ac:dyDescent="0.2">
      <c r="A266" s="439" t="s">
        <v>195</v>
      </c>
      <c r="B266" s="439"/>
      <c r="C266" s="439"/>
      <c r="D266" s="439"/>
      <c r="E266" s="20" t="s">
        <v>196</v>
      </c>
      <c r="F266" s="38" t="s">
        <v>181</v>
      </c>
      <c r="G266" s="21">
        <f>G267+G269+G271+G274</f>
        <v>383000</v>
      </c>
      <c r="H266" s="21">
        <f t="shared" ref="H266:U266" si="130">H267+H269+H271+H274</f>
        <v>383000</v>
      </c>
      <c r="I266" s="21">
        <f t="shared" si="130"/>
        <v>383000</v>
      </c>
      <c r="J266" s="21">
        <f t="shared" si="130"/>
        <v>383000</v>
      </c>
      <c r="K266" s="21">
        <f t="shared" si="130"/>
        <v>71847.81</v>
      </c>
      <c r="L266" s="22">
        <f t="shared" si="111"/>
        <v>18.759219321148823</v>
      </c>
      <c r="M266" s="21">
        <f t="shared" si="130"/>
        <v>383000</v>
      </c>
      <c r="N266" s="21">
        <f t="shared" si="130"/>
        <v>383000</v>
      </c>
      <c r="O266" s="21">
        <f t="shared" si="130"/>
        <v>383000</v>
      </c>
      <c r="P266" s="21">
        <f t="shared" si="130"/>
        <v>383000</v>
      </c>
      <c r="Q266" s="21">
        <f t="shared" si="130"/>
        <v>383000</v>
      </c>
      <c r="R266" s="21">
        <f t="shared" si="130"/>
        <v>420000</v>
      </c>
      <c r="S266" s="21">
        <f t="shared" si="130"/>
        <v>420000</v>
      </c>
      <c r="T266" s="21">
        <f t="shared" si="130"/>
        <v>460000</v>
      </c>
      <c r="U266" s="21">
        <f t="shared" si="130"/>
        <v>460000</v>
      </c>
    </row>
    <row r="267" spans="1:25" s="23" customFormat="1" ht="15.75" hidden="1" x14ac:dyDescent="0.2">
      <c r="A267" s="25" t="s">
        <v>197</v>
      </c>
      <c r="B267" s="25">
        <v>11</v>
      </c>
      <c r="C267" s="49" t="s">
        <v>101</v>
      </c>
      <c r="D267" s="27">
        <v>322</v>
      </c>
      <c r="E267" s="20"/>
      <c r="F267" s="20"/>
      <c r="G267" s="21">
        <f>SUM(G268)</f>
        <v>60000</v>
      </c>
      <c r="H267" s="21">
        <f t="shared" ref="H267:U267" si="131">SUM(H268)</f>
        <v>60000</v>
      </c>
      <c r="I267" s="21">
        <f t="shared" si="131"/>
        <v>60000</v>
      </c>
      <c r="J267" s="21">
        <f t="shared" si="131"/>
        <v>60000</v>
      </c>
      <c r="K267" s="21">
        <f t="shared" si="131"/>
        <v>0</v>
      </c>
      <c r="L267" s="22">
        <f t="shared" si="111"/>
        <v>0</v>
      </c>
      <c r="M267" s="21">
        <f t="shared" si="131"/>
        <v>60000</v>
      </c>
      <c r="N267" s="21">
        <f t="shared" si="131"/>
        <v>60000</v>
      </c>
      <c r="O267" s="21">
        <f t="shared" si="131"/>
        <v>60000</v>
      </c>
      <c r="P267" s="21">
        <f t="shared" si="131"/>
        <v>60000</v>
      </c>
      <c r="Q267" s="21">
        <f t="shared" si="131"/>
        <v>60000</v>
      </c>
      <c r="R267" s="21">
        <f t="shared" si="131"/>
        <v>70000</v>
      </c>
      <c r="S267" s="21">
        <f t="shared" si="131"/>
        <v>70000</v>
      </c>
      <c r="T267" s="21">
        <f t="shared" si="131"/>
        <v>80000</v>
      </c>
      <c r="U267" s="21">
        <f t="shared" si="131"/>
        <v>80000</v>
      </c>
      <c r="V267" s="21"/>
      <c r="W267" s="21"/>
      <c r="X267" s="21"/>
      <c r="Y267" s="12"/>
    </row>
    <row r="268" spans="1:25" s="23" customFormat="1" ht="30" hidden="1" x14ac:dyDescent="0.2">
      <c r="A268" s="29" t="s">
        <v>197</v>
      </c>
      <c r="B268" s="29">
        <v>11</v>
      </c>
      <c r="C268" s="50" t="s">
        <v>101</v>
      </c>
      <c r="D268" s="31">
        <v>3224</v>
      </c>
      <c r="E268" s="32" t="s">
        <v>155</v>
      </c>
      <c r="F268" s="32"/>
      <c r="G268" s="1">
        <v>60000</v>
      </c>
      <c r="H268" s="1">
        <v>60000</v>
      </c>
      <c r="I268" s="1">
        <v>60000</v>
      </c>
      <c r="J268" s="1">
        <v>60000</v>
      </c>
      <c r="K268" s="1">
        <v>0</v>
      </c>
      <c r="L268" s="33">
        <f t="shared" si="111"/>
        <v>0</v>
      </c>
      <c r="M268" s="1">
        <v>60000</v>
      </c>
      <c r="N268" s="1">
        <v>60000</v>
      </c>
      <c r="O268" s="1">
        <v>60000</v>
      </c>
      <c r="P268" s="1">
        <f>O268</f>
        <v>60000</v>
      </c>
      <c r="Q268" s="1">
        <v>60000</v>
      </c>
      <c r="R268" s="1">
        <v>70000</v>
      </c>
      <c r="S268" s="1">
        <f>R268</f>
        <v>70000</v>
      </c>
      <c r="T268" s="1">
        <v>80000</v>
      </c>
      <c r="U268" s="1">
        <f>T268</f>
        <v>80000</v>
      </c>
      <c r="V268" s="21"/>
      <c r="W268" s="21"/>
      <c r="X268" s="21"/>
      <c r="Y268" s="12"/>
    </row>
    <row r="269" spans="1:25" s="23" customFormat="1" ht="15.75" hidden="1" x14ac:dyDescent="0.2">
      <c r="A269" s="25" t="s">
        <v>197</v>
      </c>
      <c r="B269" s="25">
        <v>11</v>
      </c>
      <c r="C269" s="49" t="s">
        <v>101</v>
      </c>
      <c r="D269" s="27">
        <v>323</v>
      </c>
      <c r="E269" s="20"/>
      <c r="F269" s="20"/>
      <c r="G269" s="21">
        <f>SUM(G270)</f>
        <v>220000</v>
      </c>
      <c r="H269" s="21">
        <f t="shared" ref="H269:U269" si="132">SUM(H270)</f>
        <v>220000</v>
      </c>
      <c r="I269" s="21">
        <f t="shared" si="132"/>
        <v>220000</v>
      </c>
      <c r="J269" s="21">
        <f t="shared" si="132"/>
        <v>220000</v>
      </c>
      <c r="K269" s="21">
        <f t="shared" si="132"/>
        <v>71847.81</v>
      </c>
      <c r="L269" s="22">
        <f t="shared" si="111"/>
        <v>32.658095454545453</v>
      </c>
      <c r="M269" s="21">
        <f t="shared" si="132"/>
        <v>220000</v>
      </c>
      <c r="N269" s="21">
        <f t="shared" si="132"/>
        <v>220000</v>
      </c>
      <c r="O269" s="21">
        <f t="shared" si="132"/>
        <v>220000</v>
      </c>
      <c r="P269" s="21">
        <f t="shared" si="132"/>
        <v>220000</v>
      </c>
      <c r="Q269" s="21">
        <f t="shared" si="132"/>
        <v>220000</v>
      </c>
      <c r="R269" s="21">
        <f t="shared" si="132"/>
        <v>235000</v>
      </c>
      <c r="S269" s="21">
        <f t="shared" si="132"/>
        <v>235000</v>
      </c>
      <c r="T269" s="21">
        <f t="shared" si="132"/>
        <v>250000</v>
      </c>
      <c r="U269" s="21">
        <f t="shared" si="132"/>
        <v>250000</v>
      </c>
      <c r="V269" s="21"/>
      <c r="W269" s="21"/>
      <c r="X269" s="21"/>
      <c r="Y269" s="12"/>
    </row>
    <row r="270" spans="1:25" hidden="1" x14ac:dyDescent="0.2">
      <c r="A270" s="29" t="s">
        <v>197</v>
      </c>
      <c r="B270" s="29">
        <v>11</v>
      </c>
      <c r="C270" s="50" t="s">
        <v>101</v>
      </c>
      <c r="D270" s="31">
        <v>3232</v>
      </c>
      <c r="E270" s="32" t="s">
        <v>53</v>
      </c>
      <c r="G270" s="1">
        <v>220000</v>
      </c>
      <c r="H270" s="1">
        <v>220000</v>
      </c>
      <c r="I270" s="1">
        <v>220000</v>
      </c>
      <c r="J270" s="1">
        <v>220000</v>
      </c>
      <c r="K270" s="1">
        <v>71847.81</v>
      </c>
      <c r="L270" s="33">
        <f t="shared" si="111"/>
        <v>32.658095454545453</v>
      </c>
      <c r="M270" s="1">
        <v>220000</v>
      </c>
      <c r="N270" s="1">
        <v>220000</v>
      </c>
      <c r="O270" s="1">
        <v>220000</v>
      </c>
      <c r="P270" s="1">
        <f>O270</f>
        <v>220000</v>
      </c>
      <c r="Q270" s="1">
        <v>220000</v>
      </c>
      <c r="R270" s="1">
        <v>235000</v>
      </c>
      <c r="S270" s="1">
        <f>R270</f>
        <v>235000</v>
      </c>
      <c r="T270" s="1">
        <v>250000</v>
      </c>
      <c r="U270" s="1">
        <f>T270</f>
        <v>250000</v>
      </c>
    </row>
    <row r="271" spans="1:25" s="23" customFormat="1" ht="15.75" hidden="1" x14ac:dyDescent="0.2">
      <c r="A271" s="25" t="s">
        <v>197</v>
      </c>
      <c r="B271" s="25">
        <v>11</v>
      </c>
      <c r="C271" s="49" t="s">
        <v>101</v>
      </c>
      <c r="D271" s="27">
        <v>422</v>
      </c>
      <c r="E271" s="20"/>
      <c r="F271" s="20"/>
      <c r="G271" s="21">
        <f>SUM(G272:G273)</f>
        <v>53000</v>
      </c>
      <c r="H271" s="21">
        <f t="shared" ref="H271:U271" si="133">SUM(H272:H273)</f>
        <v>53000</v>
      </c>
      <c r="I271" s="21">
        <f t="shared" si="133"/>
        <v>53000</v>
      </c>
      <c r="J271" s="21">
        <f t="shared" si="133"/>
        <v>53000</v>
      </c>
      <c r="K271" s="21">
        <f t="shared" si="133"/>
        <v>0</v>
      </c>
      <c r="L271" s="22">
        <f t="shared" si="111"/>
        <v>0</v>
      </c>
      <c r="M271" s="21">
        <f t="shared" si="133"/>
        <v>53000</v>
      </c>
      <c r="N271" s="21">
        <f t="shared" si="133"/>
        <v>53000</v>
      </c>
      <c r="O271" s="21">
        <f t="shared" si="133"/>
        <v>53000</v>
      </c>
      <c r="P271" s="21">
        <f t="shared" si="133"/>
        <v>53000</v>
      </c>
      <c r="Q271" s="21">
        <f t="shared" si="133"/>
        <v>53000</v>
      </c>
      <c r="R271" s="21">
        <f t="shared" si="133"/>
        <v>60000</v>
      </c>
      <c r="S271" s="21">
        <f t="shared" si="133"/>
        <v>60000</v>
      </c>
      <c r="T271" s="21">
        <f t="shared" si="133"/>
        <v>70000</v>
      </c>
      <c r="U271" s="21">
        <f t="shared" si="133"/>
        <v>70000</v>
      </c>
      <c r="V271" s="21"/>
      <c r="W271" s="21"/>
      <c r="X271" s="21"/>
      <c r="Y271" s="12"/>
    </row>
    <row r="272" spans="1:25" hidden="1" x14ac:dyDescent="0.2">
      <c r="A272" s="29" t="s">
        <v>197</v>
      </c>
      <c r="B272" s="29">
        <v>11</v>
      </c>
      <c r="C272" s="50" t="s">
        <v>101</v>
      </c>
      <c r="D272" s="31">
        <v>4222</v>
      </c>
      <c r="E272" s="32" t="s">
        <v>75</v>
      </c>
      <c r="G272" s="1">
        <v>3000</v>
      </c>
      <c r="H272" s="1">
        <v>3000</v>
      </c>
      <c r="I272" s="1">
        <v>3000</v>
      </c>
      <c r="J272" s="1">
        <v>3000</v>
      </c>
      <c r="K272" s="1">
        <v>0</v>
      </c>
      <c r="L272" s="33">
        <f t="shared" si="111"/>
        <v>0</v>
      </c>
      <c r="M272" s="1">
        <v>3000</v>
      </c>
      <c r="N272" s="1">
        <v>3000</v>
      </c>
      <c r="O272" s="1">
        <v>3000</v>
      </c>
      <c r="P272" s="1">
        <f>O272</f>
        <v>3000</v>
      </c>
      <c r="Q272" s="1">
        <v>3000</v>
      </c>
      <c r="R272" s="1">
        <v>5000</v>
      </c>
      <c r="S272" s="1">
        <f>R272</f>
        <v>5000</v>
      </c>
      <c r="T272" s="1">
        <v>10000</v>
      </c>
      <c r="U272" s="1">
        <f>T272</f>
        <v>10000</v>
      </c>
    </row>
    <row r="273" spans="1:25" hidden="1" x14ac:dyDescent="0.2">
      <c r="A273" s="29" t="s">
        <v>197</v>
      </c>
      <c r="B273" s="29">
        <v>11</v>
      </c>
      <c r="C273" s="50" t="s">
        <v>101</v>
      </c>
      <c r="D273" s="31">
        <v>4227</v>
      </c>
      <c r="E273" s="32" t="s">
        <v>77</v>
      </c>
      <c r="G273" s="1">
        <v>50000</v>
      </c>
      <c r="H273" s="1">
        <v>50000</v>
      </c>
      <c r="I273" s="1">
        <v>50000</v>
      </c>
      <c r="J273" s="1">
        <v>50000</v>
      </c>
      <c r="K273" s="1">
        <v>0</v>
      </c>
      <c r="L273" s="33">
        <f t="shared" si="111"/>
        <v>0</v>
      </c>
      <c r="M273" s="1">
        <v>50000</v>
      </c>
      <c r="N273" s="1">
        <v>50000</v>
      </c>
      <c r="O273" s="1">
        <v>50000</v>
      </c>
      <c r="P273" s="1">
        <f>O273</f>
        <v>50000</v>
      </c>
      <c r="Q273" s="1">
        <v>50000</v>
      </c>
      <c r="R273" s="1">
        <v>55000</v>
      </c>
      <c r="S273" s="1">
        <f>R273</f>
        <v>55000</v>
      </c>
      <c r="T273" s="1">
        <v>60000</v>
      </c>
      <c r="U273" s="1">
        <f>T273</f>
        <v>60000</v>
      </c>
    </row>
    <row r="274" spans="1:25" s="23" customFormat="1" ht="15.75" hidden="1" x14ac:dyDescent="0.2">
      <c r="A274" s="25" t="s">
        <v>197</v>
      </c>
      <c r="B274" s="25">
        <v>11</v>
      </c>
      <c r="C274" s="49" t="s">
        <v>101</v>
      </c>
      <c r="D274" s="27">
        <v>453</v>
      </c>
      <c r="E274" s="20"/>
      <c r="F274" s="20"/>
      <c r="G274" s="21">
        <f>SUM(G275)</f>
        <v>50000</v>
      </c>
      <c r="H274" s="21">
        <f t="shared" ref="H274:U274" si="134">SUM(H275)</f>
        <v>50000</v>
      </c>
      <c r="I274" s="21">
        <f t="shared" si="134"/>
        <v>50000</v>
      </c>
      <c r="J274" s="21">
        <f t="shared" si="134"/>
        <v>50000</v>
      </c>
      <c r="K274" s="21">
        <f t="shared" si="134"/>
        <v>0</v>
      </c>
      <c r="L274" s="22">
        <f t="shared" si="111"/>
        <v>0</v>
      </c>
      <c r="M274" s="21">
        <f t="shared" si="134"/>
        <v>50000</v>
      </c>
      <c r="N274" s="21">
        <f t="shared" si="134"/>
        <v>50000</v>
      </c>
      <c r="O274" s="21">
        <f t="shared" si="134"/>
        <v>50000</v>
      </c>
      <c r="P274" s="21">
        <f t="shared" si="134"/>
        <v>50000</v>
      </c>
      <c r="Q274" s="21">
        <f t="shared" si="134"/>
        <v>50000</v>
      </c>
      <c r="R274" s="21">
        <f t="shared" si="134"/>
        <v>55000</v>
      </c>
      <c r="S274" s="21">
        <f t="shared" si="134"/>
        <v>55000</v>
      </c>
      <c r="T274" s="21">
        <f t="shared" si="134"/>
        <v>60000</v>
      </c>
      <c r="U274" s="21">
        <f t="shared" si="134"/>
        <v>60000</v>
      </c>
      <c r="V274" s="21"/>
      <c r="W274" s="21"/>
      <c r="X274" s="21"/>
      <c r="Y274" s="12"/>
    </row>
    <row r="275" spans="1:25" hidden="1" x14ac:dyDescent="0.2">
      <c r="A275" s="29" t="s">
        <v>197</v>
      </c>
      <c r="B275" s="29">
        <v>11</v>
      </c>
      <c r="C275" s="50" t="s">
        <v>101</v>
      </c>
      <c r="D275" s="31">
        <v>4531</v>
      </c>
      <c r="E275" s="32" t="s">
        <v>198</v>
      </c>
      <c r="G275" s="1">
        <v>50000</v>
      </c>
      <c r="H275" s="1">
        <v>50000</v>
      </c>
      <c r="I275" s="1">
        <v>50000</v>
      </c>
      <c r="J275" s="1">
        <v>50000</v>
      </c>
      <c r="K275" s="1">
        <v>0</v>
      </c>
      <c r="L275" s="33">
        <f t="shared" si="111"/>
        <v>0</v>
      </c>
      <c r="M275" s="1">
        <v>50000</v>
      </c>
      <c r="N275" s="1">
        <v>50000</v>
      </c>
      <c r="O275" s="1">
        <v>50000</v>
      </c>
      <c r="P275" s="1">
        <f>O275</f>
        <v>50000</v>
      </c>
      <c r="Q275" s="1">
        <v>50000</v>
      </c>
      <c r="R275" s="1">
        <v>55000</v>
      </c>
      <c r="S275" s="1">
        <f>R275</f>
        <v>55000</v>
      </c>
      <c r="T275" s="1">
        <v>60000</v>
      </c>
      <c r="U275" s="1">
        <f>T275</f>
        <v>60000</v>
      </c>
    </row>
    <row r="276" spans="1:25" ht="94.5" x14ac:dyDescent="0.2">
      <c r="A276" s="439" t="s">
        <v>199</v>
      </c>
      <c r="B276" s="439"/>
      <c r="C276" s="439"/>
      <c r="D276" s="439"/>
      <c r="E276" s="20" t="s">
        <v>200</v>
      </c>
      <c r="F276" s="38" t="s">
        <v>181</v>
      </c>
      <c r="G276" s="21">
        <f>G277+G279+G283+G286+G288</f>
        <v>513000</v>
      </c>
      <c r="H276" s="21">
        <f t="shared" ref="H276:U276" si="135">H277+H279+H283+H286+H288</f>
        <v>513000</v>
      </c>
      <c r="I276" s="21">
        <f t="shared" si="135"/>
        <v>513000</v>
      </c>
      <c r="J276" s="21">
        <f t="shared" si="135"/>
        <v>513000</v>
      </c>
      <c r="K276" s="21">
        <f t="shared" si="135"/>
        <v>67329.08</v>
      </c>
      <c r="L276" s="22">
        <f t="shared" si="111"/>
        <v>13.124576998050683</v>
      </c>
      <c r="M276" s="21">
        <f t="shared" si="135"/>
        <v>415000</v>
      </c>
      <c r="N276" s="21">
        <f t="shared" si="135"/>
        <v>415000</v>
      </c>
      <c r="O276" s="21">
        <f t="shared" si="135"/>
        <v>450000</v>
      </c>
      <c r="P276" s="21">
        <f t="shared" si="135"/>
        <v>450000</v>
      </c>
      <c r="Q276" s="21">
        <f t="shared" si="135"/>
        <v>513000</v>
      </c>
      <c r="R276" s="21">
        <f t="shared" si="135"/>
        <v>505250</v>
      </c>
      <c r="S276" s="21">
        <f t="shared" si="135"/>
        <v>505250</v>
      </c>
      <c r="T276" s="21">
        <f t="shared" si="135"/>
        <v>560763</v>
      </c>
      <c r="U276" s="21">
        <f t="shared" si="135"/>
        <v>560763</v>
      </c>
    </row>
    <row r="277" spans="1:25" s="23" customFormat="1" ht="15.75" hidden="1" x14ac:dyDescent="0.2">
      <c r="A277" s="24" t="s">
        <v>201</v>
      </c>
      <c r="B277" s="25">
        <v>11</v>
      </c>
      <c r="C277" s="26" t="s">
        <v>101</v>
      </c>
      <c r="D277" s="27">
        <v>322</v>
      </c>
      <c r="E277" s="20"/>
      <c r="F277" s="20"/>
      <c r="G277" s="21">
        <f>SUM(G278)</f>
        <v>15000</v>
      </c>
      <c r="H277" s="21">
        <f t="shared" ref="H277:U277" si="136">SUM(H278)</f>
        <v>15000</v>
      </c>
      <c r="I277" s="21">
        <f t="shared" si="136"/>
        <v>15000</v>
      </c>
      <c r="J277" s="21">
        <f t="shared" si="136"/>
        <v>15000</v>
      </c>
      <c r="K277" s="21">
        <f t="shared" si="136"/>
        <v>2358.23</v>
      </c>
      <c r="L277" s="22">
        <f t="shared" si="111"/>
        <v>15.721533333333335</v>
      </c>
      <c r="M277" s="21">
        <f t="shared" si="136"/>
        <v>25000</v>
      </c>
      <c r="N277" s="21">
        <f t="shared" si="136"/>
        <v>25000</v>
      </c>
      <c r="O277" s="21">
        <f t="shared" si="136"/>
        <v>15000</v>
      </c>
      <c r="P277" s="21">
        <f t="shared" si="136"/>
        <v>15000</v>
      </c>
      <c r="Q277" s="21">
        <f t="shared" si="136"/>
        <v>35000</v>
      </c>
      <c r="R277" s="21">
        <f t="shared" si="136"/>
        <v>20000</v>
      </c>
      <c r="S277" s="21">
        <f t="shared" si="136"/>
        <v>20000</v>
      </c>
      <c r="T277" s="21">
        <f t="shared" si="136"/>
        <v>25000</v>
      </c>
      <c r="U277" s="21">
        <f t="shared" si="136"/>
        <v>25000</v>
      </c>
      <c r="V277" s="21"/>
      <c r="W277" s="21"/>
      <c r="X277" s="21"/>
      <c r="Y277" s="12"/>
    </row>
    <row r="278" spans="1:25" ht="30" hidden="1" x14ac:dyDescent="0.2">
      <c r="A278" s="28" t="s">
        <v>201</v>
      </c>
      <c r="B278" s="29">
        <v>11</v>
      </c>
      <c r="C278" s="30" t="s">
        <v>101</v>
      </c>
      <c r="D278" s="31">
        <v>3224</v>
      </c>
      <c r="E278" s="32" t="s">
        <v>155</v>
      </c>
      <c r="G278" s="1">
        <v>15000</v>
      </c>
      <c r="H278" s="1">
        <v>15000</v>
      </c>
      <c r="I278" s="1">
        <v>15000</v>
      </c>
      <c r="J278" s="1">
        <v>15000</v>
      </c>
      <c r="K278" s="1">
        <v>2358.23</v>
      </c>
      <c r="L278" s="33">
        <f t="shared" si="111"/>
        <v>15.721533333333335</v>
      </c>
      <c r="M278" s="1">
        <v>25000</v>
      </c>
      <c r="N278" s="1">
        <v>25000</v>
      </c>
      <c r="O278" s="1">
        <v>15000</v>
      </c>
      <c r="P278" s="1">
        <f>O278</f>
        <v>15000</v>
      </c>
      <c r="Q278" s="1">
        <v>35000</v>
      </c>
      <c r="R278" s="1">
        <v>20000</v>
      </c>
      <c r="S278" s="1">
        <f>R278</f>
        <v>20000</v>
      </c>
      <c r="T278" s="1">
        <v>25000</v>
      </c>
      <c r="U278" s="1">
        <f>T278</f>
        <v>25000</v>
      </c>
    </row>
    <row r="279" spans="1:25" s="23" customFormat="1" ht="15.75" hidden="1" x14ac:dyDescent="0.2">
      <c r="A279" s="24" t="s">
        <v>201</v>
      </c>
      <c r="B279" s="25">
        <v>11</v>
      </c>
      <c r="C279" s="26" t="s">
        <v>101</v>
      </c>
      <c r="D279" s="27">
        <v>323</v>
      </c>
      <c r="E279" s="20"/>
      <c r="F279" s="20"/>
      <c r="G279" s="21">
        <f>SUM(G280:G282)</f>
        <v>150000</v>
      </c>
      <c r="H279" s="21">
        <f t="shared" ref="H279:U279" si="137">SUM(H280:H282)</f>
        <v>150000</v>
      </c>
      <c r="I279" s="21">
        <f t="shared" si="137"/>
        <v>150000</v>
      </c>
      <c r="J279" s="21">
        <f t="shared" si="137"/>
        <v>150000</v>
      </c>
      <c r="K279" s="21">
        <f t="shared" si="137"/>
        <v>16185.33</v>
      </c>
      <c r="L279" s="22">
        <f t="shared" si="111"/>
        <v>10.79022</v>
      </c>
      <c r="M279" s="21">
        <f t="shared" si="137"/>
        <v>140000</v>
      </c>
      <c r="N279" s="21">
        <f t="shared" si="137"/>
        <v>140000</v>
      </c>
      <c r="O279" s="21">
        <f t="shared" si="137"/>
        <v>150000</v>
      </c>
      <c r="P279" s="21">
        <f t="shared" si="137"/>
        <v>150000</v>
      </c>
      <c r="Q279" s="21">
        <f t="shared" si="137"/>
        <v>130000</v>
      </c>
      <c r="R279" s="21">
        <f t="shared" si="137"/>
        <v>185000</v>
      </c>
      <c r="S279" s="21">
        <f t="shared" si="137"/>
        <v>185000</v>
      </c>
      <c r="T279" s="21">
        <f t="shared" si="137"/>
        <v>220000</v>
      </c>
      <c r="U279" s="21">
        <f t="shared" si="137"/>
        <v>220000</v>
      </c>
      <c r="V279" s="21"/>
      <c r="W279" s="21"/>
      <c r="X279" s="21"/>
      <c r="Y279" s="12"/>
    </row>
    <row r="280" spans="1:25" hidden="1" x14ac:dyDescent="0.2">
      <c r="A280" s="28" t="s">
        <v>201</v>
      </c>
      <c r="B280" s="29">
        <v>11</v>
      </c>
      <c r="C280" s="30" t="s">
        <v>101</v>
      </c>
      <c r="D280" s="31">
        <v>3232</v>
      </c>
      <c r="E280" s="32" t="s">
        <v>53</v>
      </c>
      <c r="G280" s="1">
        <v>70000</v>
      </c>
      <c r="H280" s="1">
        <v>70000</v>
      </c>
      <c r="I280" s="1">
        <v>70000</v>
      </c>
      <c r="J280" s="1">
        <v>70000</v>
      </c>
      <c r="K280" s="1">
        <v>4474.6000000000004</v>
      </c>
      <c r="L280" s="33">
        <f t="shared" si="111"/>
        <v>6.3922857142857143</v>
      </c>
      <c r="M280" s="1">
        <v>60000</v>
      </c>
      <c r="N280" s="1">
        <v>60000</v>
      </c>
      <c r="O280" s="1">
        <v>70000</v>
      </c>
      <c r="P280" s="1">
        <f t="shared" ref="P280:P289" si="138">O280</f>
        <v>70000</v>
      </c>
      <c r="Q280" s="1">
        <v>50000</v>
      </c>
      <c r="R280" s="1">
        <v>80000</v>
      </c>
      <c r="S280" s="1">
        <f t="shared" ref="S280:S289" si="139">R280</f>
        <v>80000</v>
      </c>
      <c r="T280" s="1">
        <v>90000</v>
      </c>
      <c r="U280" s="1">
        <f t="shared" ref="U280:U289" si="140">T280</f>
        <v>90000</v>
      </c>
    </row>
    <row r="281" spans="1:25" hidden="1" x14ac:dyDescent="0.2">
      <c r="A281" s="28" t="s">
        <v>201</v>
      </c>
      <c r="B281" s="29">
        <v>11</v>
      </c>
      <c r="C281" s="30" t="s">
        <v>101</v>
      </c>
      <c r="D281" s="31">
        <v>3237</v>
      </c>
      <c r="E281" s="32" t="s">
        <v>58</v>
      </c>
      <c r="G281" s="1">
        <v>30000</v>
      </c>
      <c r="H281" s="1">
        <v>30000</v>
      </c>
      <c r="I281" s="1">
        <v>30000</v>
      </c>
      <c r="J281" s="1">
        <v>30000</v>
      </c>
      <c r="K281" s="1">
        <v>11710.73</v>
      </c>
      <c r="L281" s="33">
        <f t="shared" si="111"/>
        <v>39.035766666666667</v>
      </c>
      <c r="M281" s="1">
        <v>30000</v>
      </c>
      <c r="N281" s="1">
        <v>30000</v>
      </c>
      <c r="O281" s="1">
        <v>30000</v>
      </c>
      <c r="P281" s="1">
        <f t="shared" si="138"/>
        <v>30000</v>
      </c>
      <c r="Q281" s="1">
        <v>30000</v>
      </c>
      <c r="R281" s="1">
        <v>30000</v>
      </c>
      <c r="S281" s="1">
        <f t="shared" si="139"/>
        <v>30000</v>
      </c>
      <c r="T281" s="1">
        <v>30000</v>
      </c>
      <c r="U281" s="1">
        <f t="shared" si="140"/>
        <v>30000</v>
      </c>
    </row>
    <row r="282" spans="1:25" hidden="1" x14ac:dyDescent="0.2">
      <c r="A282" s="28" t="s">
        <v>201</v>
      </c>
      <c r="B282" s="29">
        <v>11</v>
      </c>
      <c r="C282" s="30" t="s">
        <v>101</v>
      </c>
      <c r="D282" s="31">
        <v>3238</v>
      </c>
      <c r="E282" s="32" t="s">
        <v>59</v>
      </c>
      <c r="G282" s="1">
        <v>50000</v>
      </c>
      <c r="H282" s="1">
        <v>50000</v>
      </c>
      <c r="I282" s="1">
        <v>50000</v>
      </c>
      <c r="J282" s="1">
        <v>50000</v>
      </c>
      <c r="K282" s="1">
        <v>0</v>
      </c>
      <c r="L282" s="33">
        <f t="shared" si="111"/>
        <v>0</v>
      </c>
      <c r="M282" s="1">
        <v>50000</v>
      </c>
      <c r="N282" s="1">
        <v>50000</v>
      </c>
      <c r="O282" s="1">
        <v>50000</v>
      </c>
      <c r="P282" s="1">
        <f t="shared" si="138"/>
        <v>50000</v>
      </c>
      <c r="Q282" s="1">
        <v>50000</v>
      </c>
      <c r="R282" s="1">
        <v>75000</v>
      </c>
      <c r="S282" s="1">
        <f t="shared" si="139"/>
        <v>75000</v>
      </c>
      <c r="T282" s="1">
        <v>100000</v>
      </c>
      <c r="U282" s="1">
        <f t="shared" si="140"/>
        <v>100000</v>
      </c>
    </row>
    <row r="283" spans="1:25" s="23" customFormat="1" ht="15.75" hidden="1" x14ac:dyDescent="0.2">
      <c r="A283" s="24" t="s">
        <v>201</v>
      </c>
      <c r="B283" s="25">
        <v>11</v>
      </c>
      <c r="C283" s="26" t="s">
        <v>101</v>
      </c>
      <c r="D283" s="27">
        <v>412</v>
      </c>
      <c r="E283" s="20"/>
      <c r="F283" s="20"/>
      <c r="G283" s="21">
        <f>SUM(G284:G285)</f>
        <v>130000</v>
      </c>
      <c r="H283" s="21">
        <f t="shared" ref="H283:U283" si="141">SUM(H284:H285)</f>
        <v>130000</v>
      </c>
      <c r="I283" s="21">
        <f t="shared" si="141"/>
        <v>130000</v>
      </c>
      <c r="J283" s="21">
        <f t="shared" si="141"/>
        <v>130000</v>
      </c>
      <c r="K283" s="21">
        <f t="shared" si="141"/>
        <v>0</v>
      </c>
      <c r="L283" s="22">
        <f t="shared" si="111"/>
        <v>0</v>
      </c>
      <c r="M283" s="21">
        <f t="shared" si="141"/>
        <v>100000</v>
      </c>
      <c r="N283" s="21">
        <f t="shared" si="141"/>
        <v>100000</v>
      </c>
      <c r="O283" s="21">
        <f t="shared" si="141"/>
        <v>130000</v>
      </c>
      <c r="P283" s="21">
        <f t="shared" si="141"/>
        <v>130000</v>
      </c>
      <c r="Q283" s="21">
        <f t="shared" si="141"/>
        <v>130000</v>
      </c>
      <c r="R283" s="21">
        <f t="shared" si="141"/>
        <v>130000</v>
      </c>
      <c r="S283" s="21">
        <f t="shared" si="141"/>
        <v>130000</v>
      </c>
      <c r="T283" s="21">
        <f t="shared" si="141"/>
        <v>130000</v>
      </c>
      <c r="U283" s="21">
        <f t="shared" si="141"/>
        <v>130000</v>
      </c>
      <c r="V283" s="21"/>
      <c r="W283" s="21"/>
      <c r="X283" s="21"/>
      <c r="Y283" s="12"/>
    </row>
    <row r="284" spans="1:25" s="23" customFormat="1" ht="15.75" hidden="1" x14ac:dyDescent="0.2">
      <c r="A284" s="28" t="s">
        <v>201</v>
      </c>
      <c r="B284" s="29">
        <v>11</v>
      </c>
      <c r="C284" s="30" t="s">
        <v>101</v>
      </c>
      <c r="D284" s="31">
        <v>4123</v>
      </c>
      <c r="E284" s="32" t="s">
        <v>83</v>
      </c>
      <c r="F284" s="32"/>
      <c r="G284" s="1">
        <v>50000</v>
      </c>
      <c r="H284" s="1">
        <v>50000</v>
      </c>
      <c r="I284" s="1">
        <v>50000</v>
      </c>
      <c r="J284" s="1">
        <v>50000</v>
      </c>
      <c r="K284" s="1">
        <v>0</v>
      </c>
      <c r="L284" s="33">
        <f t="shared" si="111"/>
        <v>0</v>
      </c>
      <c r="M284" s="1">
        <v>50000</v>
      </c>
      <c r="N284" s="1">
        <v>50000</v>
      </c>
      <c r="O284" s="1">
        <v>50000</v>
      </c>
      <c r="P284" s="1">
        <f t="shared" si="138"/>
        <v>50000</v>
      </c>
      <c r="Q284" s="1">
        <v>50000</v>
      </c>
      <c r="R284" s="1">
        <v>50000</v>
      </c>
      <c r="S284" s="1">
        <f t="shared" si="139"/>
        <v>50000</v>
      </c>
      <c r="T284" s="1">
        <v>50000</v>
      </c>
      <c r="U284" s="1">
        <f t="shared" si="140"/>
        <v>50000</v>
      </c>
      <c r="V284" s="21"/>
      <c r="W284" s="21"/>
      <c r="X284" s="21"/>
      <c r="Y284" s="12"/>
    </row>
    <row r="285" spans="1:25" hidden="1" x14ac:dyDescent="0.2">
      <c r="A285" s="28" t="s">
        <v>201</v>
      </c>
      <c r="B285" s="29">
        <v>11</v>
      </c>
      <c r="C285" s="30" t="s">
        <v>101</v>
      </c>
      <c r="D285" s="31">
        <v>4126</v>
      </c>
      <c r="E285" s="32" t="s">
        <v>84</v>
      </c>
      <c r="G285" s="1">
        <v>80000</v>
      </c>
      <c r="H285" s="1">
        <v>80000</v>
      </c>
      <c r="I285" s="1">
        <v>80000</v>
      </c>
      <c r="J285" s="1">
        <v>80000</v>
      </c>
      <c r="K285" s="1">
        <v>0</v>
      </c>
      <c r="L285" s="33">
        <f t="shared" si="111"/>
        <v>0</v>
      </c>
      <c r="M285" s="1">
        <v>50000</v>
      </c>
      <c r="N285" s="1">
        <v>50000</v>
      </c>
      <c r="O285" s="1">
        <v>80000</v>
      </c>
      <c r="P285" s="1">
        <f t="shared" si="138"/>
        <v>80000</v>
      </c>
      <c r="Q285" s="1">
        <v>80000</v>
      </c>
      <c r="R285" s="1">
        <v>80000</v>
      </c>
      <c r="S285" s="1">
        <f t="shared" si="139"/>
        <v>80000</v>
      </c>
      <c r="T285" s="1">
        <v>80000</v>
      </c>
      <c r="U285" s="1">
        <f t="shared" si="140"/>
        <v>80000</v>
      </c>
    </row>
    <row r="286" spans="1:25" s="23" customFormat="1" ht="15.75" hidden="1" x14ac:dyDescent="0.2">
      <c r="A286" s="24" t="s">
        <v>201</v>
      </c>
      <c r="B286" s="25">
        <v>11</v>
      </c>
      <c r="C286" s="26" t="s">
        <v>101</v>
      </c>
      <c r="D286" s="27">
        <v>422</v>
      </c>
      <c r="E286" s="20"/>
      <c r="F286" s="20"/>
      <c r="G286" s="21">
        <f>SUM(G287)</f>
        <v>50000</v>
      </c>
      <c r="H286" s="21">
        <f t="shared" ref="H286:U286" si="142">SUM(H287)</f>
        <v>50000</v>
      </c>
      <c r="I286" s="21">
        <f t="shared" si="142"/>
        <v>50000</v>
      </c>
      <c r="J286" s="21">
        <f t="shared" si="142"/>
        <v>50000</v>
      </c>
      <c r="K286" s="21">
        <f t="shared" si="142"/>
        <v>48785.52</v>
      </c>
      <c r="L286" s="22">
        <f t="shared" si="111"/>
        <v>97.571039999999996</v>
      </c>
      <c r="M286" s="21">
        <f t="shared" si="142"/>
        <v>50000</v>
      </c>
      <c r="N286" s="21">
        <f t="shared" si="142"/>
        <v>50000</v>
      </c>
      <c r="O286" s="21">
        <f t="shared" si="142"/>
        <v>50000</v>
      </c>
      <c r="P286" s="21">
        <f t="shared" si="142"/>
        <v>50000</v>
      </c>
      <c r="Q286" s="21">
        <f t="shared" si="142"/>
        <v>50000</v>
      </c>
      <c r="R286" s="21">
        <f t="shared" si="142"/>
        <v>60000</v>
      </c>
      <c r="S286" s="21">
        <f t="shared" si="142"/>
        <v>60000</v>
      </c>
      <c r="T286" s="21">
        <f t="shared" si="142"/>
        <v>70000</v>
      </c>
      <c r="U286" s="21">
        <f t="shared" si="142"/>
        <v>70000</v>
      </c>
      <c r="V286" s="21"/>
      <c r="W286" s="21"/>
      <c r="X286" s="21"/>
      <c r="Y286" s="12"/>
    </row>
    <row r="287" spans="1:25" hidden="1" x14ac:dyDescent="0.2">
      <c r="A287" s="28" t="s">
        <v>201</v>
      </c>
      <c r="B287" s="29">
        <v>11</v>
      </c>
      <c r="C287" s="30" t="s">
        <v>101</v>
      </c>
      <c r="D287" s="31">
        <v>4221</v>
      </c>
      <c r="E287" s="32" t="s">
        <v>74</v>
      </c>
      <c r="G287" s="1">
        <v>50000</v>
      </c>
      <c r="H287" s="1">
        <v>50000</v>
      </c>
      <c r="I287" s="1">
        <v>50000</v>
      </c>
      <c r="J287" s="1">
        <v>50000</v>
      </c>
      <c r="K287" s="1">
        <v>48785.52</v>
      </c>
      <c r="L287" s="33">
        <f t="shared" si="111"/>
        <v>97.571039999999996</v>
      </c>
      <c r="M287" s="1">
        <v>50000</v>
      </c>
      <c r="N287" s="1">
        <v>50000</v>
      </c>
      <c r="O287" s="1">
        <v>50000</v>
      </c>
      <c r="P287" s="1">
        <f t="shared" si="138"/>
        <v>50000</v>
      </c>
      <c r="Q287" s="1">
        <v>50000</v>
      </c>
      <c r="R287" s="1">
        <v>60000</v>
      </c>
      <c r="S287" s="1">
        <f t="shared" si="139"/>
        <v>60000</v>
      </c>
      <c r="T287" s="1">
        <v>70000</v>
      </c>
      <c r="U287" s="1">
        <f t="shared" si="140"/>
        <v>70000</v>
      </c>
    </row>
    <row r="288" spans="1:25" s="23" customFormat="1" ht="15.75" hidden="1" x14ac:dyDescent="0.2">
      <c r="A288" s="24" t="s">
        <v>201</v>
      </c>
      <c r="B288" s="25">
        <v>11</v>
      </c>
      <c r="C288" s="26" t="s">
        <v>101</v>
      </c>
      <c r="D288" s="27">
        <v>426</v>
      </c>
      <c r="E288" s="20"/>
      <c r="F288" s="20"/>
      <c r="G288" s="21">
        <f>SUM(G289)</f>
        <v>168000</v>
      </c>
      <c r="H288" s="21">
        <f t="shared" ref="H288:U288" si="143">SUM(H289)</f>
        <v>168000</v>
      </c>
      <c r="I288" s="21">
        <f t="shared" si="143"/>
        <v>168000</v>
      </c>
      <c r="J288" s="21">
        <f t="shared" si="143"/>
        <v>168000</v>
      </c>
      <c r="K288" s="21">
        <f t="shared" si="143"/>
        <v>0</v>
      </c>
      <c r="L288" s="22">
        <f t="shared" si="111"/>
        <v>0</v>
      </c>
      <c r="M288" s="21">
        <f t="shared" si="143"/>
        <v>100000</v>
      </c>
      <c r="N288" s="21">
        <f t="shared" si="143"/>
        <v>100000</v>
      </c>
      <c r="O288" s="21">
        <f t="shared" si="143"/>
        <v>105000</v>
      </c>
      <c r="P288" s="21">
        <f t="shared" si="143"/>
        <v>105000</v>
      </c>
      <c r="Q288" s="21">
        <f t="shared" si="143"/>
        <v>168000</v>
      </c>
      <c r="R288" s="21">
        <f t="shared" si="143"/>
        <v>110250</v>
      </c>
      <c r="S288" s="21">
        <f t="shared" si="143"/>
        <v>110250</v>
      </c>
      <c r="T288" s="21">
        <f t="shared" si="143"/>
        <v>115763</v>
      </c>
      <c r="U288" s="21">
        <f t="shared" si="143"/>
        <v>115763</v>
      </c>
      <c r="V288" s="21"/>
      <c r="W288" s="21"/>
      <c r="X288" s="21"/>
      <c r="Y288" s="12"/>
    </row>
    <row r="289" spans="1:25" hidden="1" x14ac:dyDescent="0.2">
      <c r="A289" s="28" t="s">
        <v>201</v>
      </c>
      <c r="B289" s="29">
        <v>11</v>
      </c>
      <c r="C289" s="30" t="s">
        <v>101</v>
      </c>
      <c r="D289" s="31">
        <v>4262</v>
      </c>
      <c r="E289" s="32" t="s">
        <v>86</v>
      </c>
      <c r="G289" s="1">
        <v>168000</v>
      </c>
      <c r="H289" s="1">
        <v>168000</v>
      </c>
      <c r="I289" s="1">
        <v>168000</v>
      </c>
      <c r="J289" s="1">
        <v>168000</v>
      </c>
      <c r="K289" s="1">
        <v>0</v>
      </c>
      <c r="L289" s="33">
        <f t="shared" si="111"/>
        <v>0</v>
      </c>
      <c r="M289" s="1">
        <v>100000</v>
      </c>
      <c r="N289" s="1">
        <v>100000</v>
      </c>
      <c r="O289" s="1">
        <v>105000</v>
      </c>
      <c r="P289" s="1">
        <f t="shared" si="138"/>
        <v>105000</v>
      </c>
      <c r="Q289" s="1">
        <v>168000</v>
      </c>
      <c r="R289" s="1">
        <v>110250</v>
      </c>
      <c r="S289" s="1">
        <f t="shared" si="139"/>
        <v>110250</v>
      </c>
      <c r="T289" s="1">
        <v>115763</v>
      </c>
      <c r="U289" s="1">
        <f t="shared" si="140"/>
        <v>115763</v>
      </c>
    </row>
    <row r="290" spans="1:25" ht="94.5" x14ac:dyDescent="0.2">
      <c r="A290" s="439" t="s">
        <v>202</v>
      </c>
      <c r="B290" s="442"/>
      <c r="C290" s="442"/>
      <c r="D290" s="442"/>
      <c r="E290" s="20" t="s">
        <v>203</v>
      </c>
      <c r="F290" s="38" t="s">
        <v>181</v>
      </c>
      <c r="G290" s="21">
        <f>G291+G294</f>
        <v>280000</v>
      </c>
      <c r="H290" s="21">
        <f t="shared" ref="H290:U290" si="144">H291+H294</f>
        <v>280000</v>
      </c>
      <c r="I290" s="21">
        <f t="shared" si="144"/>
        <v>280000</v>
      </c>
      <c r="J290" s="21">
        <f t="shared" si="144"/>
        <v>280000</v>
      </c>
      <c r="K290" s="21">
        <f t="shared" si="144"/>
        <v>0</v>
      </c>
      <c r="L290" s="22">
        <f t="shared" si="111"/>
        <v>0</v>
      </c>
      <c r="M290" s="21">
        <f t="shared" si="144"/>
        <v>300000</v>
      </c>
      <c r="N290" s="21">
        <f t="shared" si="144"/>
        <v>300000</v>
      </c>
      <c r="O290" s="21">
        <f t="shared" si="144"/>
        <v>200000</v>
      </c>
      <c r="P290" s="21">
        <f t="shared" si="144"/>
        <v>200000</v>
      </c>
      <c r="Q290" s="21">
        <f t="shared" si="144"/>
        <v>300000</v>
      </c>
      <c r="R290" s="21">
        <f t="shared" si="144"/>
        <v>223500</v>
      </c>
      <c r="S290" s="21">
        <f t="shared" si="144"/>
        <v>223500</v>
      </c>
      <c r="T290" s="21">
        <f t="shared" si="144"/>
        <v>247425</v>
      </c>
      <c r="U290" s="21">
        <f t="shared" si="144"/>
        <v>247425</v>
      </c>
    </row>
    <row r="291" spans="1:25" s="23" customFormat="1" ht="15.75" hidden="1" x14ac:dyDescent="0.2">
      <c r="A291" s="24" t="s">
        <v>204</v>
      </c>
      <c r="B291" s="25">
        <v>11</v>
      </c>
      <c r="C291" s="26" t="s">
        <v>162</v>
      </c>
      <c r="D291" s="40">
        <v>323</v>
      </c>
      <c r="E291" s="20"/>
      <c r="F291" s="20"/>
      <c r="G291" s="21">
        <f>SUM(G292:G293)</f>
        <v>270000</v>
      </c>
      <c r="H291" s="21">
        <f t="shared" ref="H291:U291" si="145">SUM(H292:H293)</f>
        <v>270000</v>
      </c>
      <c r="I291" s="21">
        <f t="shared" si="145"/>
        <v>270000</v>
      </c>
      <c r="J291" s="21">
        <f t="shared" si="145"/>
        <v>270000</v>
      </c>
      <c r="K291" s="21">
        <f t="shared" si="145"/>
        <v>0</v>
      </c>
      <c r="L291" s="22">
        <f t="shared" si="111"/>
        <v>0</v>
      </c>
      <c r="M291" s="21">
        <f t="shared" si="145"/>
        <v>280000</v>
      </c>
      <c r="N291" s="21">
        <f t="shared" si="145"/>
        <v>280000</v>
      </c>
      <c r="O291" s="21">
        <f t="shared" si="145"/>
        <v>190000</v>
      </c>
      <c r="P291" s="21">
        <f t="shared" si="145"/>
        <v>190000</v>
      </c>
      <c r="Q291" s="21">
        <f t="shared" si="145"/>
        <v>280000</v>
      </c>
      <c r="R291" s="21">
        <f t="shared" si="145"/>
        <v>208500</v>
      </c>
      <c r="S291" s="21">
        <f t="shared" si="145"/>
        <v>208500</v>
      </c>
      <c r="T291" s="21">
        <f t="shared" si="145"/>
        <v>227425</v>
      </c>
      <c r="U291" s="21">
        <f t="shared" si="145"/>
        <v>227425</v>
      </c>
      <c r="V291" s="21"/>
      <c r="W291" s="21"/>
      <c r="X291" s="21"/>
      <c r="Y291" s="12"/>
    </row>
    <row r="292" spans="1:25" hidden="1" x14ac:dyDescent="0.2">
      <c r="A292" s="28" t="s">
        <v>204</v>
      </c>
      <c r="B292" s="29">
        <v>11</v>
      </c>
      <c r="C292" s="30" t="s">
        <v>162</v>
      </c>
      <c r="D292" s="31">
        <v>3234</v>
      </c>
      <c r="E292" s="32" t="s">
        <v>55</v>
      </c>
      <c r="G292" s="1">
        <v>20000</v>
      </c>
      <c r="H292" s="1">
        <v>20000</v>
      </c>
      <c r="I292" s="1">
        <v>20000</v>
      </c>
      <c r="J292" s="1">
        <v>20000</v>
      </c>
      <c r="K292" s="1">
        <v>0</v>
      </c>
      <c r="L292" s="33">
        <f t="shared" si="111"/>
        <v>0</v>
      </c>
      <c r="M292" s="1">
        <v>30000</v>
      </c>
      <c r="N292" s="1">
        <v>30000</v>
      </c>
      <c r="O292" s="1">
        <v>20000</v>
      </c>
      <c r="P292" s="1">
        <f>O292</f>
        <v>20000</v>
      </c>
      <c r="Q292" s="1">
        <v>30000</v>
      </c>
      <c r="R292" s="1">
        <v>30000</v>
      </c>
      <c r="S292" s="1">
        <f>R292</f>
        <v>30000</v>
      </c>
      <c r="T292" s="1">
        <v>40000</v>
      </c>
      <c r="U292" s="1">
        <f>T292</f>
        <v>40000</v>
      </c>
    </row>
    <row r="293" spans="1:25" hidden="1" x14ac:dyDescent="0.2">
      <c r="A293" s="28" t="s">
        <v>204</v>
      </c>
      <c r="B293" s="29">
        <v>11</v>
      </c>
      <c r="C293" s="30" t="s">
        <v>162</v>
      </c>
      <c r="D293" s="31">
        <v>3235</v>
      </c>
      <c r="E293" s="32" t="s">
        <v>56</v>
      </c>
      <c r="G293" s="1">
        <v>250000</v>
      </c>
      <c r="H293" s="1">
        <v>250000</v>
      </c>
      <c r="I293" s="1">
        <v>250000</v>
      </c>
      <c r="J293" s="1">
        <v>250000</v>
      </c>
      <c r="K293" s="1">
        <v>0</v>
      </c>
      <c r="L293" s="33">
        <f t="shared" si="111"/>
        <v>0</v>
      </c>
      <c r="M293" s="1">
        <v>250000</v>
      </c>
      <c r="N293" s="1">
        <v>250000</v>
      </c>
      <c r="O293" s="1">
        <v>170000</v>
      </c>
      <c r="P293" s="1">
        <f>O293</f>
        <v>170000</v>
      </c>
      <c r="Q293" s="1">
        <v>250000</v>
      </c>
      <c r="R293" s="1">
        <v>178500</v>
      </c>
      <c r="S293" s="1">
        <f>R293</f>
        <v>178500</v>
      </c>
      <c r="T293" s="1">
        <v>187425</v>
      </c>
      <c r="U293" s="1">
        <f>T293</f>
        <v>187425</v>
      </c>
    </row>
    <row r="294" spans="1:25" s="23" customFormat="1" ht="15.75" hidden="1" x14ac:dyDescent="0.2">
      <c r="A294" s="24" t="s">
        <v>204</v>
      </c>
      <c r="B294" s="25">
        <v>11</v>
      </c>
      <c r="C294" s="26" t="s">
        <v>162</v>
      </c>
      <c r="D294" s="27">
        <v>324</v>
      </c>
      <c r="E294" s="20"/>
      <c r="F294" s="20"/>
      <c r="G294" s="21">
        <f>SUM(G295)</f>
        <v>10000</v>
      </c>
      <c r="H294" s="21">
        <f t="shared" ref="H294:U294" si="146">SUM(H295)</f>
        <v>10000</v>
      </c>
      <c r="I294" s="21">
        <f t="shared" si="146"/>
        <v>10000</v>
      </c>
      <c r="J294" s="21">
        <f t="shared" si="146"/>
        <v>10000</v>
      </c>
      <c r="K294" s="21">
        <f t="shared" si="146"/>
        <v>0</v>
      </c>
      <c r="L294" s="22">
        <f t="shared" si="111"/>
        <v>0</v>
      </c>
      <c r="M294" s="21">
        <f t="shared" si="146"/>
        <v>20000</v>
      </c>
      <c r="N294" s="21">
        <f t="shared" si="146"/>
        <v>20000</v>
      </c>
      <c r="O294" s="21">
        <f t="shared" si="146"/>
        <v>10000</v>
      </c>
      <c r="P294" s="21">
        <f t="shared" si="146"/>
        <v>10000</v>
      </c>
      <c r="Q294" s="21">
        <f t="shared" si="146"/>
        <v>20000</v>
      </c>
      <c r="R294" s="21">
        <f t="shared" si="146"/>
        <v>15000</v>
      </c>
      <c r="S294" s="21">
        <f t="shared" si="146"/>
        <v>15000</v>
      </c>
      <c r="T294" s="21">
        <f t="shared" si="146"/>
        <v>20000</v>
      </c>
      <c r="U294" s="21">
        <f t="shared" si="146"/>
        <v>20000</v>
      </c>
      <c r="V294" s="21"/>
      <c r="W294" s="21"/>
      <c r="X294" s="21"/>
      <c r="Y294" s="12"/>
    </row>
    <row r="295" spans="1:25" s="23" customFormat="1" ht="30" hidden="1" x14ac:dyDescent="0.2">
      <c r="A295" s="28" t="s">
        <v>204</v>
      </c>
      <c r="B295" s="29">
        <v>11</v>
      </c>
      <c r="C295" s="30" t="s">
        <v>162</v>
      </c>
      <c r="D295" s="31">
        <v>3241</v>
      </c>
      <c r="E295" s="32" t="s">
        <v>205</v>
      </c>
      <c r="F295" s="32"/>
      <c r="G295" s="1">
        <v>10000</v>
      </c>
      <c r="H295" s="1">
        <v>10000</v>
      </c>
      <c r="I295" s="1">
        <v>10000</v>
      </c>
      <c r="J295" s="1">
        <v>10000</v>
      </c>
      <c r="K295" s="1">
        <v>0</v>
      </c>
      <c r="L295" s="33">
        <f t="shared" si="111"/>
        <v>0</v>
      </c>
      <c r="M295" s="1">
        <v>20000</v>
      </c>
      <c r="N295" s="1">
        <v>20000</v>
      </c>
      <c r="O295" s="1">
        <v>10000</v>
      </c>
      <c r="P295" s="1">
        <f>O295</f>
        <v>10000</v>
      </c>
      <c r="Q295" s="1">
        <v>20000</v>
      </c>
      <c r="R295" s="1">
        <v>15000</v>
      </c>
      <c r="S295" s="1">
        <f>R295</f>
        <v>15000</v>
      </c>
      <c r="T295" s="1">
        <v>20000</v>
      </c>
      <c r="U295" s="1">
        <f>T295</f>
        <v>20000</v>
      </c>
      <c r="V295" s="21"/>
      <c r="W295" s="21"/>
      <c r="X295" s="21"/>
      <c r="Y295" s="12"/>
    </row>
    <row r="296" spans="1:25" ht="94.5" x14ac:dyDescent="0.2">
      <c r="A296" s="439" t="s">
        <v>206</v>
      </c>
      <c r="B296" s="439"/>
      <c r="C296" s="439"/>
      <c r="D296" s="439"/>
      <c r="E296" s="20" t="s">
        <v>207</v>
      </c>
      <c r="F296" s="38" t="s">
        <v>181</v>
      </c>
      <c r="G296" s="21">
        <f>G297+G299+G302+G304+G307</f>
        <v>278000</v>
      </c>
      <c r="H296" s="21">
        <f t="shared" ref="H296:U296" si="147">H297+H299+H302+H304+H307</f>
        <v>278000</v>
      </c>
      <c r="I296" s="21">
        <f t="shared" si="147"/>
        <v>278000</v>
      </c>
      <c r="J296" s="21">
        <f t="shared" si="147"/>
        <v>278000</v>
      </c>
      <c r="K296" s="21">
        <f t="shared" si="147"/>
        <v>203502.62</v>
      </c>
      <c r="L296" s="22">
        <f t="shared" si="111"/>
        <v>73.202381294964027</v>
      </c>
      <c r="M296" s="21">
        <f t="shared" si="147"/>
        <v>278000</v>
      </c>
      <c r="N296" s="21">
        <f t="shared" si="147"/>
        <v>278000</v>
      </c>
      <c r="O296" s="21">
        <f t="shared" si="147"/>
        <v>278000</v>
      </c>
      <c r="P296" s="21">
        <f t="shared" si="147"/>
        <v>278000</v>
      </c>
      <c r="Q296" s="21">
        <f t="shared" si="147"/>
        <v>278000</v>
      </c>
      <c r="R296" s="21">
        <f t="shared" si="147"/>
        <v>320000</v>
      </c>
      <c r="S296" s="21">
        <f t="shared" si="147"/>
        <v>320000</v>
      </c>
      <c r="T296" s="21">
        <f t="shared" si="147"/>
        <v>375000</v>
      </c>
      <c r="U296" s="21">
        <f t="shared" si="147"/>
        <v>375000</v>
      </c>
    </row>
    <row r="297" spans="1:25" s="23" customFormat="1" ht="15.75" hidden="1" x14ac:dyDescent="0.2">
      <c r="A297" s="24" t="s">
        <v>208</v>
      </c>
      <c r="B297" s="25">
        <v>11</v>
      </c>
      <c r="C297" s="26" t="s">
        <v>101</v>
      </c>
      <c r="D297" s="27">
        <v>322</v>
      </c>
      <c r="E297" s="20"/>
      <c r="F297" s="20"/>
      <c r="G297" s="21">
        <f>SUM(G298)</f>
        <v>3000</v>
      </c>
      <c r="H297" s="21">
        <f t="shared" ref="H297:U297" si="148">SUM(H298)</f>
        <v>3000</v>
      </c>
      <c r="I297" s="21">
        <f t="shared" si="148"/>
        <v>3000</v>
      </c>
      <c r="J297" s="21">
        <f t="shared" si="148"/>
        <v>3000</v>
      </c>
      <c r="K297" s="21">
        <f t="shared" si="148"/>
        <v>0</v>
      </c>
      <c r="L297" s="22">
        <f t="shared" ref="L297:L361" si="149">IF(I297=0, "-", K297/I297*100)</f>
        <v>0</v>
      </c>
      <c r="M297" s="21">
        <f t="shared" si="148"/>
        <v>3000</v>
      </c>
      <c r="N297" s="21">
        <f t="shared" si="148"/>
        <v>3000</v>
      </c>
      <c r="O297" s="21">
        <f t="shared" si="148"/>
        <v>3000</v>
      </c>
      <c r="P297" s="21">
        <f t="shared" si="148"/>
        <v>3000</v>
      </c>
      <c r="Q297" s="21">
        <f t="shared" si="148"/>
        <v>3000</v>
      </c>
      <c r="R297" s="21">
        <f t="shared" si="148"/>
        <v>5000</v>
      </c>
      <c r="S297" s="21">
        <f t="shared" si="148"/>
        <v>5000</v>
      </c>
      <c r="T297" s="21">
        <f t="shared" si="148"/>
        <v>10000</v>
      </c>
      <c r="U297" s="21">
        <f t="shared" si="148"/>
        <v>10000</v>
      </c>
      <c r="V297" s="21"/>
      <c r="W297" s="21"/>
      <c r="X297" s="21"/>
      <c r="Y297" s="12"/>
    </row>
    <row r="298" spans="1:25" ht="30" hidden="1" x14ac:dyDescent="0.2">
      <c r="A298" s="28" t="s">
        <v>208</v>
      </c>
      <c r="B298" s="29">
        <v>11</v>
      </c>
      <c r="C298" s="30" t="s">
        <v>101</v>
      </c>
      <c r="D298" s="31">
        <v>3224</v>
      </c>
      <c r="E298" s="32" t="s">
        <v>155</v>
      </c>
      <c r="G298" s="1">
        <v>3000</v>
      </c>
      <c r="H298" s="1">
        <v>3000</v>
      </c>
      <c r="I298" s="1">
        <v>3000</v>
      </c>
      <c r="J298" s="1">
        <v>3000</v>
      </c>
      <c r="K298" s="1">
        <v>0</v>
      </c>
      <c r="L298" s="33">
        <f t="shared" si="149"/>
        <v>0</v>
      </c>
      <c r="M298" s="1">
        <v>3000</v>
      </c>
      <c r="N298" s="1">
        <v>3000</v>
      </c>
      <c r="O298" s="1">
        <v>3000</v>
      </c>
      <c r="P298" s="1">
        <f>O298</f>
        <v>3000</v>
      </c>
      <c r="Q298" s="1">
        <v>3000</v>
      </c>
      <c r="R298" s="1">
        <v>5000</v>
      </c>
      <c r="S298" s="1">
        <f>R298</f>
        <v>5000</v>
      </c>
      <c r="T298" s="1">
        <v>10000</v>
      </c>
      <c r="U298" s="1">
        <f>T298</f>
        <v>10000</v>
      </c>
    </row>
    <row r="299" spans="1:25" s="23" customFormat="1" ht="15.75" hidden="1" x14ac:dyDescent="0.2">
      <c r="A299" s="24" t="s">
        <v>208</v>
      </c>
      <c r="B299" s="25">
        <v>11</v>
      </c>
      <c r="C299" s="26" t="s">
        <v>101</v>
      </c>
      <c r="D299" s="27">
        <v>323</v>
      </c>
      <c r="E299" s="20"/>
      <c r="F299" s="20"/>
      <c r="G299" s="21">
        <f>SUM(G300:G301)</f>
        <v>200000</v>
      </c>
      <c r="H299" s="21">
        <f t="shared" ref="H299:U299" si="150">SUM(H300:H301)</f>
        <v>200000</v>
      </c>
      <c r="I299" s="21">
        <f t="shared" si="150"/>
        <v>200000</v>
      </c>
      <c r="J299" s="21">
        <f t="shared" si="150"/>
        <v>200000</v>
      </c>
      <c r="K299" s="21">
        <f t="shared" si="150"/>
        <v>162540.12</v>
      </c>
      <c r="L299" s="22">
        <f t="shared" si="149"/>
        <v>81.270060000000001</v>
      </c>
      <c r="M299" s="21">
        <f t="shared" si="150"/>
        <v>200000</v>
      </c>
      <c r="N299" s="21">
        <f t="shared" si="150"/>
        <v>200000</v>
      </c>
      <c r="O299" s="21">
        <f t="shared" si="150"/>
        <v>200000</v>
      </c>
      <c r="P299" s="21">
        <f t="shared" si="150"/>
        <v>200000</v>
      </c>
      <c r="Q299" s="21">
        <f t="shared" si="150"/>
        <v>200000</v>
      </c>
      <c r="R299" s="21">
        <f t="shared" si="150"/>
        <v>220000</v>
      </c>
      <c r="S299" s="21">
        <f t="shared" si="150"/>
        <v>220000</v>
      </c>
      <c r="T299" s="21">
        <f t="shared" si="150"/>
        <v>240000</v>
      </c>
      <c r="U299" s="21">
        <f t="shared" si="150"/>
        <v>240000</v>
      </c>
      <c r="V299" s="21"/>
      <c r="W299" s="21"/>
      <c r="X299" s="21"/>
      <c r="Y299" s="12"/>
    </row>
    <row r="300" spans="1:25" hidden="1" x14ac:dyDescent="0.2">
      <c r="A300" s="28" t="s">
        <v>208</v>
      </c>
      <c r="B300" s="29">
        <v>11</v>
      </c>
      <c r="C300" s="30" t="s">
        <v>101</v>
      </c>
      <c r="D300" s="31">
        <v>3232</v>
      </c>
      <c r="E300" s="32" t="s">
        <v>53</v>
      </c>
      <c r="G300" s="1">
        <v>180000</v>
      </c>
      <c r="H300" s="1">
        <v>180000</v>
      </c>
      <c r="I300" s="1">
        <v>180000</v>
      </c>
      <c r="J300" s="1">
        <v>180000</v>
      </c>
      <c r="K300" s="1">
        <v>162540.12</v>
      </c>
      <c r="L300" s="33">
        <f t="shared" si="149"/>
        <v>90.300066666666666</v>
      </c>
      <c r="M300" s="1">
        <v>180000</v>
      </c>
      <c r="N300" s="1">
        <v>180000</v>
      </c>
      <c r="O300" s="1">
        <v>180000</v>
      </c>
      <c r="P300" s="1">
        <f t="shared" ref="P300:P308" si="151">O300</f>
        <v>180000</v>
      </c>
      <c r="Q300" s="1">
        <v>180000</v>
      </c>
      <c r="R300" s="1">
        <v>200000</v>
      </c>
      <c r="S300" s="1">
        <f t="shared" ref="S300:S308" si="152">R300</f>
        <v>200000</v>
      </c>
      <c r="T300" s="1">
        <v>220000</v>
      </c>
      <c r="U300" s="1">
        <f t="shared" ref="U300:U308" si="153">T300</f>
        <v>220000</v>
      </c>
    </row>
    <row r="301" spans="1:25" ht="14.25" hidden="1" customHeight="1" x14ac:dyDescent="0.2">
      <c r="A301" s="28" t="s">
        <v>208</v>
      </c>
      <c r="B301" s="29">
        <v>11</v>
      </c>
      <c r="C301" s="30" t="s">
        <v>101</v>
      </c>
      <c r="D301" s="31">
        <v>3237</v>
      </c>
      <c r="E301" s="32" t="s">
        <v>58</v>
      </c>
      <c r="G301" s="1">
        <v>20000</v>
      </c>
      <c r="H301" s="1">
        <v>20000</v>
      </c>
      <c r="I301" s="1">
        <v>20000</v>
      </c>
      <c r="J301" s="1">
        <v>20000</v>
      </c>
      <c r="K301" s="1">
        <v>0</v>
      </c>
      <c r="L301" s="33">
        <f t="shared" si="149"/>
        <v>0</v>
      </c>
      <c r="M301" s="1">
        <v>20000</v>
      </c>
      <c r="N301" s="1">
        <v>20000</v>
      </c>
      <c r="O301" s="1">
        <v>20000</v>
      </c>
      <c r="P301" s="1">
        <f t="shared" si="151"/>
        <v>20000</v>
      </c>
      <c r="Q301" s="1">
        <v>20000</v>
      </c>
      <c r="R301" s="1">
        <v>20000</v>
      </c>
      <c r="S301" s="1">
        <f t="shared" si="152"/>
        <v>20000</v>
      </c>
      <c r="T301" s="1">
        <v>20000</v>
      </c>
      <c r="U301" s="1">
        <f t="shared" si="153"/>
        <v>20000</v>
      </c>
    </row>
    <row r="302" spans="1:25" s="23" customFormat="1" ht="14.25" hidden="1" customHeight="1" x14ac:dyDescent="0.2">
      <c r="A302" s="24" t="s">
        <v>208</v>
      </c>
      <c r="B302" s="25">
        <v>11</v>
      </c>
      <c r="C302" s="26" t="s">
        <v>101</v>
      </c>
      <c r="D302" s="27">
        <v>412</v>
      </c>
      <c r="E302" s="20"/>
      <c r="F302" s="20"/>
      <c r="G302" s="21">
        <f>SUM(G303)</f>
        <v>5000</v>
      </c>
      <c r="H302" s="21">
        <f t="shared" ref="H302:U302" si="154">SUM(H303)</f>
        <v>5000</v>
      </c>
      <c r="I302" s="21">
        <f t="shared" si="154"/>
        <v>5000</v>
      </c>
      <c r="J302" s="21">
        <f t="shared" si="154"/>
        <v>5000</v>
      </c>
      <c r="K302" s="21">
        <f t="shared" si="154"/>
        <v>0</v>
      </c>
      <c r="L302" s="22">
        <f t="shared" si="149"/>
        <v>0</v>
      </c>
      <c r="M302" s="21">
        <f t="shared" si="154"/>
        <v>5000</v>
      </c>
      <c r="N302" s="21">
        <f t="shared" si="154"/>
        <v>5000</v>
      </c>
      <c r="O302" s="21">
        <f t="shared" si="154"/>
        <v>5000</v>
      </c>
      <c r="P302" s="21">
        <f t="shared" si="154"/>
        <v>5000</v>
      </c>
      <c r="Q302" s="21">
        <f t="shared" si="154"/>
        <v>5000</v>
      </c>
      <c r="R302" s="21">
        <f t="shared" si="154"/>
        <v>10000</v>
      </c>
      <c r="S302" s="21">
        <f t="shared" si="154"/>
        <v>10000</v>
      </c>
      <c r="T302" s="21">
        <f t="shared" si="154"/>
        <v>15000</v>
      </c>
      <c r="U302" s="21">
        <f t="shared" si="154"/>
        <v>15000</v>
      </c>
      <c r="V302" s="21"/>
      <c r="W302" s="21"/>
      <c r="X302" s="21"/>
      <c r="Y302" s="12"/>
    </row>
    <row r="303" spans="1:25" hidden="1" x14ac:dyDescent="0.2">
      <c r="A303" s="28" t="s">
        <v>208</v>
      </c>
      <c r="B303" s="29">
        <v>11</v>
      </c>
      <c r="C303" s="30" t="s">
        <v>101</v>
      </c>
      <c r="D303" s="31">
        <v>4126</v>
      </c>
      <c r="E303" s="32" t="s">
        <v>84</v>
      </c>
      <c r="G303" s="1">
        <v>5000</v>
      </c>
      <c r="H303" s="1">
        <v>5000</v>
      </c>
      <c r="I303" s="1">
        <v>5000</v>
      </c>
      <c r="J303" s="1">
        <v>5000</v>
      </c>
      <c r="K303" s="1">
        <v>0</v>
      </c>
      <c r="L303" s="33">
        <f t="shared" si="149"/>
        <v>0</v>
      </c>
      <c r="M303" s="1">
        <v>5000</v>
      </c>
      <c r="N303" s="1">
        <v>5000</v>
      </c>
      <c r="O303" s="1">
        <v>5000</v>
      </c>
      <c r="P303" s="1">
        <f t="shared" si="151"/>
        <v>5000</v>
      </c>
      <c r="Q303" s="1">
        <v>5000</v>
      </c>
      <c r="R303" s="1">
        <v>10000</v>
      </c>
      <c r="S303" s="1">
        <f t="shared" si="152"/>
        <v>10000</v>
      </c>
      <c r="T303" s="1">
        <v>15000</v>
      </c>
      <c r="U303" s="1">
        <f t="shared" si="153"/>
        <v>15000</v>
      </c>
    </row>
    <row r="304" spans="1:25" s="23" customFormat="1" ht="15.75" hidden="1" x14ac:dyDescent="0.2">
      <c r="A304" s="24" t="s">
        <v>208</v>
      </c>
      <c r="B304" s="25">
        <v>11</v>
      </c>
      <c r="C304" s="26" t="s">
        <v>101</v>
      </c>
      <c r="D304" s="27">
        <v>422</v>
      </c>
      <c r="E304" s="20"/>
      <c r="F304" s="20"/>
      <c r="G304" s="21">
        <f>SUM(G305:G306)</f>
        <v>65000</v>
      </c>
      <c r="H304" s="21">
        <f t="shared" ref="H304:U304" si="155">SUM(H305:H306)</f>
        <v>65000</v>
      </c>
      <c r="I304" s="21">
        <f t="shared" si="155"/>
        <v>65000</v>
      </c>
      <c r="J304" s="21">
        <f t="shared" si="155"/>
        <v>65000</v>
      </c>
      <c r="K304" s="21">
        <f t="shared" si="155"/>
        <v>40962.5</v>
      </c>
      <c r="L304" s="22">
        <f t="shared" si="149"/>
        <v>63.019230769230774</v>
      </c>
      <c r="M304" s="21">
        <f t="shared" si="155"/>
        <v>65000</v>
      </c>
      <c r="N304" s="21">
        <f t="shared" si="155"/>
        <v>65000</v>
      </c>
      <c r="O304" s="21">
        <f t="shared" si="155"/>
        <v>65000</v>
      </c>
      <c r="P304" s="21">
        <f t="shared" si="155"/>
        <v>65000</v>
      </c>
      <c r="Q304" s="21">
        <f t="shared" si="155"/>
        <v>65000</v>
      </c>
      <c r="R304" s="21">
        <f t="shared" si="155"/>
        <v>75000</v>
      </c>
      <c r="S304" s="21">
        <f t="shared" si="155"/>
        <v>75000</v>
      </c>
      <c r="T304" s="21">
        <f t="shared" si="155"/>
        <v>90000</v>
      </c>
      <c r="U304" s="21">
        <f t="shared" si="155"/>
        <v>90000</v>
      </c>
      <c r="V304" s="21"/>
      <c r="W304" s="21"/>
      <c r="X304" s="21"/>
      <c r="Y304" s="12"/>
    </row>
    <row r="305" spans="1:25" hidden="1" x14ac:dyDescent="0.2">
      <c r="A305" s="28" t="s">
        <v>208</v>
      </c>
      <c r="B305" s="29">
        <v>11</v>
      </c>
      <c r="C305" s="30" t="s">
        <v>101</v>
      </c>
      <c r="D305" s="31">
        <v>4221</v>
      </c>
      <c r="E305" s="32" t="s">
        <v>74</v>
      </c>
      <c r="G305" s="1">
        <v>50000</v>
      </c>
      <c r="H305" s="1">
        <v>50000</v>
      </c>
      <c r="I305" s="1">
        <v>50000</v>
      </c>
      <c r="J305" s="1">
        <v>50000</v>
      </c>
      <c r="K305" s="1">
        <v>40962.5</v>
      </c>
      <c r="L305" s="33">
        <f t="shared" si="149"/>
        <v>81.924999999999997</v>
      </c>
      <c r="M305" s="1">
        <v>50000</v>
      </c>
      <c r="N305" s="1">
        <v>50000</v>
      </c>
      <c r="O305" s="1">
        <v>50000</v>
      </c>
      <c r="P305" s="1">
        <f t="shared" si="151"/>
        <v>50000</v>
      </c>
      <c r="Q305" s="1">
        <v>50000</v>
      </c>
      <c r="R305" s="1">
        <v>60000</v>
      </c>
      <c r="S305" s="1">
        <f t="shared" si="152"/>
        <v>60000</v>
      </c>
      <c r="T305" s="1">
        <v>70000</v>
      </c>
      <c r="U305" s="1">
        <f t="shared" si="153"/>
        <v>70000</v>
      </c>
    </row>
    <row r="306" spans="1:25" hidden="1" x14ac:dyDescent="0.2">
      <c r="A306" s="28" t="s">
        <v>208</v>
      </c>
      <c r="B306" s="29">
        <v>11</v>
      </c>
      <c r="C306" s="30" t="s">
        <v>101</v>
      </c>
      <c r="D306" s="31">
        <v>4223</v>
      </c>
      <c r="E306" s="32" t="s">
        <v>76</v>
      </c>
      <c r="G306" s="1">
        <v>15000</v>
      </c>
      <c r="H306" s="1">
        <v>15000</v>
      </c>
      <c r="I306" s="1">
        <v>15000</v>
      </c>
      <c r="J306" s="1">
        <v>15000</v>
      </c>
      <c r="K306" s="1">
        <v>0</v>
      </c>
      <c r="L306" s="33">
        <f t="shared" si="149"/>
        <v>0</v>
      </c>
      <c r="M306" s="1">
        <v>15000</v>
      </c>
      <c r="N306" s="1">
        <v>15000</v>
      </c>
      <c r="O306" s="1">
        <v>15000</v>
      </c>
      <c r="P306" s="1">
        <f t="shared" si="151"/>
        <v>15000</v>
      </c>
      <c r="Q306" s="1">
        <v>15000</v>
      </c>
      <c r="R306" s="1">
        <v>15000</v>
      </c>
      <c r="S306" s="1">
        <f t="shared" si="152"/>
        <v>15000</v>
      </c>
      <c r="T306" s="1">
        <v>20000</v>
      </c>
      <c r="U306" s="1">
        <f t="shared" si="153"/>
        <v>20000</v>
      </c>
    </row>
    <row r="307" spans="1:25" s="23" customFormat="1" ht="15.75" hidden="1" x14ac:dyDescent="0.2">
      <c r="A307" s="24" t="s">
        <v>208</v>
      </c>
      <c r="B307" s="25">
        <v>11</v>
      </c>
      <c r="C307" s="26" t="s">
        <v>101</v>
      </c>
      <c r="D307" s="27">
        <v>451</v>
      </c>
      <c r="E307" s="20"/>
      <c r="F307" s="20"/>
      <c r="G307" s="21">
        <f>SUM(G308)</f>
        <v>5000</v>
      </c>
      <c r="H307" s="21">
        <f t="shared" ref="H307:U307" si="156">SUM(H308)</f>
        <v>5000</v>
      </c>
      <c r="I307" s="21">
        <f t="shared" si="156"/>
        <v>5000</v>
      </c>
      <c r="J307" s="21">
        <f t="shared" si="156"/>
        <v>5000</v>
      </c>
      <c r="K307" s="21">
        <f t="shared" si="156"/>
        <v>0</v>
      </c>
      <c r="L307" s="22">
        <f t="shared" si="149"/>
        <v>0</v>
      </c>
      <c r="M307" s="21">
        <f t="shared" si="156"/>
        <v>5000</v>
      </c>
      <c r="N307" s="21">
        <f t="shared" si="156"/>
        <v>5000</v>
      </c>
      <c r="O307" s="21">
        <f t="shared" si="156"/>
        <v>5000</v>
      </c>
      <c r="P307" s="21">
        <f t="shared" si="156"/>
        <v>5000</v>
      </c>
      <c r="Q307" s="21">
        <f t="shared" si="156"/>
        <v>5000</v>
      </c>
      <c r="R307" s="21">
        <f t="shared" si="156"/>
        <v>10000</v>
      </c>
      <c r="S307" s="21">
        <f t="shared" si="156"/>
        <v>10000</v>
      </c>
      <c r="T307" s="21">
        <f t="shared" si="156"/>
        <v>20000</v>
      </c>
      <c r="U307" s="21">
        <f t="shared" si="156"/>
        <v>20000</v>
      </c>
      <c r="V307" s="21"/>
      <c r="W307" s="21"/>
      <c r="X307" s="21"/>
      <c r="Y307" s="12"/>
    </row>
    <row r="308" spans="1:25" hidden="1" x14ac:dyDescent="0.2">
      <c r="A308" s="28" t="s">
        <v>208</v>
      </c>
      <c r="B308" s="29">
        <v>11</v>
      </c>
      <c r="C308" s="30" t="s">
        <v>101</v>
      </c>
      <c r="D308" s="31">
        <v>4511</v>
      </c>
      <c r="E308" s="32" t="s">
        <v>91</v>
      </c>
      <c r="G308" s="1">
        <v>5000</v>
      </c>
      <c r="H308" s="1">
        <v>5000</v>
      </c>
      <c r="I308" s="1">
        <v>5000</v>
      </c>
      <c r="J308" s="1">
        <v>5000</v>
      </c>
      <c r="K308" s="1">
        <v>0</v>
      </c>
      <c r="L308" s="33">
        <f t="shared" si="149"/>
        <v>0</v>
      </c>
      <c r="M308" s="1">
        <v>5000</v>
      </c>
      <c r="N308" s="1">
        <v>5000</v>
      </c>
      <c r="O308" s="1">
        <v>5000</v>
      </c>
      <c r="P308" s="1">
        <f t="shared" si="151"/>
        <v>5000</v>
      </c>
      <c r="Q308" s="1">
        <v>5000</v>
      </c>
      <c r="R308" s="1">
        <v>10000</v>
      </c>
      <c r="S308" s="1">
        <f t="shared" si="152"/>
        <v>10000</v>
      </c>
      <c r="T308" s="1">
        <v>20000</v>
      </c>
      <c r="U308" s="1">
        <f t="shared" si="153"/>
        <v>20000</v>
      </c>
    </row>
    <row r="309" spans="1:25" ht="94.5" x14ac:dyDescent="0.2">
      <c r="A309" s="439" t="s">
        <v>209</v>
      </c>
      <c r="B309" s="442"/>
      <c r="C309" s="442"/>
      <c r="D309" s="442"/>
      <c r="E309" s="20" t="s">
        <v>210</v>
      </c>
      <c r="F309" s="38" t="s">
        <v>181</v>
      </c>
      <c r="G309" s="21">
        <f>SUM(G310)</f>
        <v>250000</v>
      </c>
      <c r="H309" s="21">
        <f t="shared" ref="H309:U310" si="157">SUM(H310)</f>
        <v>250000</v>
      </c>
      <c r="I309" s="21">
        <f t="shared" si="157"/>
        <v>250000</v>
      </c>
      <c r="J309" s="21">
        <f t="shared" si="157"/>
        <v>250000</v>
      </c>
      <c r="K309" s="21">
        <f t="shared" si="157"/>
        <v>0</v>
      </c>
      <c r="L309" s="22">
        <f t="shared" si="149"/>
        <v>0</v>
      </c>
      <c r="M309" s="21">
        <f t="shared" si="157"/>
        <v>250000</v>
      </c>
      <c r="N309" s="21">
        <f t="shared" si="157"/>
        <v>250000</v>
      </c>
      <c r="O309" s="21">
        <f t="shared" si="157"/>
        <v>150000</v>
      </c>
      <c r="P309" s="21">
        <f t="shared" si="157"/>
        <v>150000</v>
      </c>
      <c r="Q309" s="21">
        <f t="shared" si="157"/>
        <v>250000</v>
      </c>
      <c r="R309" s="21">
        <f t="shared" si="157"/>
        <v>157500</v>
      </c>
      <c r="S309" s="21">
        <f t="shared" si="157"/>
        <v>157500</v>
      </c>
      <c r="T309" s="21">
        <f t="shared" si="157"/>
        <v>165375</v>
      </c>
      <c r="U309" s="21">
        <f t="shared" si="157"/>
        <v>165375</v>
      </c>
    </row>
    <row r="310" spans="1:25" s="23" customFormat="1" ht="15.75" hidden="1" x14ac:dyDescent="0.2">
      <c r="A310" s="24" t="s">
        <v>211</v>
      </c>
      <c r="B310" s="25">
        <v>11</v>
      </c>
      <c r="C310" s="26" t="s">
        <v>101</v>
      </c>
      <c r="D310" s="40">
        <v>386</v>
      </c>
      <c r="E310" s="20"/>
      <c r="F310" s="20"/>
      <c r="G310" s="21">
        <f>SUM(G311)</f>
        <v>250000</v>
      </c>
      <c r="H310" s="21">
        <f t="shared" si="157"/>
        <v>250000</v>
      </c>
      <c r="I310" s="21">
        <f t="shared" si="157"/>
        <v>250000</v>
      </c>
      <c r="J310" s="21">
        <f t="shared" si="157"/>
        <v>250000</v>
      </c>
      <c r="K310" s="21">
        <f t="shared" si="157"/>
        <v>0</v>
      </c>
      <c r="L310" s="22">
        <f t="shared" si="149"/>
        <v>0</v>
      </c>
      <c r="M310" s="21">
        <f t="shared" si="157"/>
        <v>250000</v>
      </c>
      <c r="N310" s="21">
        <f t="shared" si="157"/>
        <v>250000</v>
      </c>
      <c r="O310" s="21">
        <f t="shared" si="157"/>
        <v>150000</v>
      </c>
      <c r="P310" s="21">
        <f t="shared" si="157"/>
        <v>150000</v>
      </c>
      <c r="Q310" s="21">
        <f t="shared" si="157"/>
        <v>250000</v>
      </c>
      <c r="R310" s="21">
        <f t="shared" si="157"/>
        <v>157500</v>
      </c>
      <c r="S310" s="21">
        <f t="shared" si="157"/>
        <v>157500</v>
      </c>
      <c r="T310" s="21">
        <f t="shared" si="157"/>
        <v>165375</v>
      </c>
      <c r="U310" s="21">
        <f t="shared" si="157"/>
        <v>165375</v>
      </c>
      <c r="V310" s="21"/>
      <c r="W310" s="21"/>
      <c r="X310" s="21"/>
      <c r="Y310" s="12"/>
    </row>
    <row r="311" spans="1:25" ht="45" hidden="1" x14ac:dyDescent="0.2">
      <c r="A311" s="28" t="s">
        <v>211</v>
      </c>
      <c r="B311" s="29">
        <v>11</v>
      </c>
      <c r="C311" s="30" t="s">
        <v>101</v>
      </c>
      <c r="D311" s="31">
        <v>3862</v>
      </c>
      <c r="E311" s="32" t="s">
        <v>109</v>
      </c>
      <c r="G311" s="1">
        <v>250000</v>
      </c>
      <c r="H311" s="1">
        <v>250000</v>
      </c>
      <c r="I311" s="1">
        <v>250000</v>
      </c>
      <c r="J311" s="1">
        <v>250000</v>
      </c>
      <c r="K311" s="1">
        <v>0</v>
      </c>
      <c r="L311" s="33">
        <f t="shared" si="149"/>
        <v>0</v>
      </c>
      <c r="M311" s="1">
        <v>250000</v>
      </c>
      <c r="N311" s="1">
        <v>250000</v>
      </c>
      <c r="O311" s="1">
        <v>150000</v>
      </c>
      <c r="P311" s="1">
        <f>O311</f>
        <v>150000</v>
      </c>
      <c r="Q311" s="1">
        <v>250000</v>
      </c>
      <c r="R311" s="1">
        <v>157500</v>
      </c>
      <c r="S311" s="1">
        <f>R311</f>
        <v>157500</v>
      </c>
      <c r="T311" s="1">
        <v>165375</v>
      </c>
      <c r="U311" s="1">
        <f>T311</f>
        <v>165375</v>
      </c>
    </row>
    <row r="312" spans="1:25" ht="94.5" x14ac:dyDescent="0.2">
      <c r="A312" s="439" t="s">
        <v>212</v>
      </c>
      <c r="B312" s="439"/>
      <c r="C312" s="439"/>
      <c r="D312" s="439"/>
      <c r="E312" s="20" t="s">
        <v>213</v>
      </c>
      <c r="F312" s="38" t="s">
        <v>181</v>
      </c>
      <c r="G312" s="21">
        <f>G313+G315</f>
        <v>1320000</v>
      </c>
      <c r="H312" s="21">
        <f t="shared" ref="H312:U312" si="158">H313+H315</f>
        <v>1320000</v>
      </c>
      <c r="I312" s="21">
        <f t="shared" si="158"/>
        <v>1320000</v>
      </c>
      <c r="J312" s="21">
        <f t="shared" si="158"/>
        <v>1320000</v>
      </c>
      <c r="K312" s="21">
        <f t="shared" si="158"/>
        <v>1271909.71</v>
      </c>
      <c r="L312" s="22">
        <f t="shared" si="149"/>
        <v>96.35679621212121</v>
      </c>
      <c r="M312" s="21">
        <f t="shared" si="158"/>
        <v>1340000</v>
      </c>
      <c r="N312" s="21">
        <f t="shared" si="158"/>
        <v>1340000</v>
      </c>
      <c r="O312" s="21">
        <f t="shared" si="158"/>
        <v>1320000</v>
      </c>
      <c r="P312" s="21">
        <f t="shared" si="158"/>
        <v>1320000</v>
      </c>
      <c r="Q312" s="21">
        <f t="shared" si="158"/>
        <v>1340000</v>
      </c>
      <c r="R312" s="21">
        <f t="shared" si="158"/>
        <v>1320000</v>
      </c>
      <c r="S312" s="21">
        <f t="shared" si="158"/>
        <v>1320000</v>
      </c>
      <c r="T312" s="21">
        <f t="shared" si="158"/>
        <v>1320000</v>
      </c>
      <c r="U312" s="21">
        <f t="shared" si="158"/>
        <v>1320000</v>
      </c>
    </row>
    <row r="313" spans="1:25" s="23" customFormat="1" ht="15.75" hidden="1" x14ac:dyDescent="0.2">
      <c r="A313" s="24" t="s">
        <v>214</v>
      </c>
      <c r="B313" s="25">
        <v>11</v>
      </c>
      <c r="C313" s="26" t="s">
        <v>101</v>
      </c>
      <c r="D313" s="27">
        <v>323</v>
      </c>
      <c r="E313" s="20"/>
      <c r="F313" s="20"/>
      <c r="G313" s="21">
        <f>SUM(G314)</f>
        <v>810000</v>
      </c>
      <c r="H313" s="21">
        <f t="shared" ref="H313:U313" si="159">SUM(H314)</f>
        <v>810000</v>
      </c>
      <c r="I313" s="21">
        <f t="shared" si="159"/>
        <v>810000</v>
      </c>
      <c r="J313" s="21">
        <f t="shared" si="159"/>
        <v>810000</v>
      </c>
      <c r="K313" s="21">
        <f t="shared" si="159"/>
        <v>810000</v>
      </c>
      <c r="L313" s="22">
        <f t="shared" si="149"/>
        <v>100</v>
      </c>
      <c r="M313" s="21">
        <f t="shared" si="159"/>
        <v>820000</v>
      </c>
      <c r="N313" s="21">
        <f t="shared" si="159"/>
        <v>820000</v>
      </c>
      <c r="O313" s="21">
        <f t="shared" si="159"/>
        <v>810000</v>
      </c>
      <c r="P313" s="21">
        <f t="shared" si="159"/>
        <v>810000</v>
      </c>
      <c r="Q313" s="21">
        <f t="shared" si="159"/>
        <v>820000</v>
      </c>
      <c r="R313" s="21">
        <f t="shared" si="159"/>
        <v>810000</v>
      </c>
      <c r="S313" s="21">
        <f t="shared" si="159"/>
        <v>810000</v>
      </c>
      <c r="T313" s="21">
        <f t="shared" si="159"/>
        <v>810000</v>
      </c>
      <c r="U313" s="21">
        <f t="shared" si="159"/>
        <v>810000</v>
      </c>
      <c r="V313" s="21"/>
      <c r="W313" s="21"/>
      <c r="X313" s="21"/>
      <c r="Y313" s="12"/>
    </row>
    <row r="314" spans="1:25" hidden="1" x14ac:dyDescent="0.2">
      <c r="A314" s="28" t="s">
        <v>214</v>
      </c>
      <c r="B314" s="29">
        <v>11</v>
      </c>
      <c r="C314" s="30" t="s">
        <v>101</v>
      </c>
      <c r="D314" s="31">
        <v>3235</v>
      </c>
      <c r="E314" s="32" t="s">
        <v>56</v>
      </c>
      <c r="G314" s="1">
        <v>810000</v>
      </c>
      <c r="H314" s="1">
        <v>810000</v>
      </c>
      <c r="I314" s="1">
        <v>810000</v>
      </c>
      <c r="J314" s="1">
        <v>810000</v>
      </c>
      <c r="K314" s="1">
        <v>810000</v>
      </c>
      <c r="L314" s="33">
        <f t="shared" si="149"/>
        <v>100</v>
      </c>
      <c r="M314" s="1">
        <v>820000</v>
      </c>
      <c r="N314" s="1">
        <v>820000</v>
      </c>
      <c r="O314" s="1">
        <v>810000</v>
      </c>
      <c r="P314" s="1">
        <f>O314</f>
        <v>810000</v>
      </c>
      <c r="Q314" s="1">
        <v>820000</v>
      </c>
      <c r="R314" s="1">
        <v>810000</v>
      </c>
      <c r="S314" s="1">
        <f>R314</f>
        <v>810000</v>
      </c>
      <c r="T314" s="1">
        <v>810000</v>
      </c>
      <c r="U314" s="1">
        <f>T314</f>
        <v>810000</v>
      </c>
    </row>
    <row r="315" spans="1:25" s="23" customFormat="1" ht="15.75" hidden="1" x14ac:dyDescent="0.2">
      <c r="A315" s="24" t="s">
        <v>214</v>
      </c>
      <c r="B315" s="25">
        <v>11</v>
      </c>
      <c r="C315" s="26" t="s">
        <v>101</v>
      </c>
      <c r="D315" s="27">
        <v>329</v>
      </c>
      <c r="E315" s="20"/>
      <c r="F315" s="20"/>
      <c r="G315" s="21">
        <f>SUM(G316)</f>
        <v>510000</v>
      </c>
      <c r="H315" s="21">
        <f t="shared" ref="H315:U315" si="160">SUM(H316)</f>
        <v>510000</v>
      </c>
      <c r="I315" s="21">
        <f t="shared" si="160"/>
        <v>510000</v>
      </c>
      <c r="J315" s="21">
        <f t="shared" si="160"/>
        <v>510000</v>
      </c>
      <c r="K315" s="21">
        <f t="shared" si="160"/>
        <v>461909.71</v>
      </c>
      <c r="L315" s="22">
        <f t="shared" si="149"/>
        <v>90.570531372549027</v>
      </c>
      <c r="M315" s="21">
        <f t="shared" si="160"/>
        <v>520000</v>
      </c>
      <c r="N315" s="21">
        <f t="shared" si="160"/>
        <v>520000</v>
      </c>
      <c r="O315" s="21">
        <f t="shared" si="160"/>
        <v>510000</v>
      </c>
      <c r="P315" s="21">
        <f t="shared" si="160"/>
        <v>510000</v>
      </c>
      <c r="Q315" s="21">
        <f t="shared" si="160"/>
        <v>520000</v>
      </c>
      <c r="R315" s="21">
        <f t="shared" si="160"/>
        <v>510000</v>
      </c>
      <c r="S315" s="21">
        <f t="shared" si="160"/>
        <v>510000</v>
      </c>
      <c r="T315" s="21">
        <f t="shared" si="160"/>
        <v>510000</v>
      </c>
      <c r="U315" s="21">
        <f t="shared" si="160"/>
        <v>510000</v>
      </c>
      <c r="V315" s="21"/>
      <c r="W315" s="21"/>
      <c r="X315" s="21"/>
      <c r="Y315" s="12"/>
    </row>
    <row r="316" spans="1:25" s="23" customFormat="1" ht="15.75" hidden="1" x14ac:dyDescent="0.2">
      <c r="A316" s="28" t="s">
        <v>214</v>
      </c>
      <c r="B316" s="29">
        <v>11</v>
      </c>
      <c r="C316" s="30" t="s">
        <v>101</v>
      </c>
      <c r="D316" s="31">
        <v>3294</v>
      </c>
      <c r="E316" s="32" t="s">
        <v>65</v>
      </c>
      <c r="F316" s="32"/>
      <c r="G316" s="1">
        <v>510000</v>
      </c>
      <c r="H316" s="1">
        <v>510000</v>
      </c>
      <c r="I316" s="1">
        <v>510000</v>
      </c>
      <c r="J316" s="1">
        <v>510000</v>
      </c>
      <c r="K316" s="1">
        <v>461909.71</v>
      </c>
      <c r="L316" s="33">
        <f t="shared" si="149"/>
        <v>90.570531372549027</v>
      </c>
      <c r="M316" s="1">
        <v>520000</v>
      </c>
      <c r="N316" s="1">
        <v>520000</v>
      </c>
      <c r="O316" s="1">
        <v>510000</v>
      </c>
      <c r="P316" s="1">
        <f>O316</f>
        <v>510000</v>
      </c>
      <c r="Q316" s="1">
        <v>520000</v>
      </c>
      <c r="R316" s="1">
        <v>510000</v>
      </c>
      <c r="S316" s="1">
        <f>R316</f>
        <v>510000</v>
      </c>
      <c r="T316" s="1">
        <v>510000</v>
      </c>
      <c r="U316" s="1">
        <f>T316</f>
        <v>510000</v>
      </c>
      <c r="V316" s="21"/>
      <c r="W316" s="21"/>
      <c r="X316" s="21"/>
      <c r="Y316" s="12"/>
    </row>
    <row r="317" spans="1:25" s="23" customFormat="1" ht="94.5" x14ac:dyDescent="0.2">
      <c r="A317" s="439" t="s">
        <v>215</v>
      </c>
      <c r="B317" s="439"/>
      <c r="C317" s="439"/>
      <c r="D317" s="439"/>
      <c r="E317" s="20" t="s">
        <v>216</v>
      </c>
      <c r="F317" s="38" t="s">
        <v>181</v>
      </c>
      <c r="G317" s="21">
        <f>G318+G322+G324+G328+G330</f>
        <v>830000</v>
      </c>
      <c r="H317" s="21">
        <f t="shared" ref="H317:U317" si="161">H318+H322+H324+H328+H330</f>
        <v>830000</v>
      </c>
      <c r="I317" s="21">
        <f t="shared" si="161"/>
        <v>830000</v>
      </c>
      <c r="J317" s="21">
        <f t="shared" si="161"/>
        <v>830000</v>
      </c>
      <c r="K317" s="21">
        <f t="shared" si="161"/>
        <v>149570</v>
      </c>
      <c r="L317" s="22">
        <f t="shared" si="149"/>
        <v>18.020481927710843</v>
      </c>
      <c r="M317" s="21">
        <f t="shared" si="161"/>
        <v>830000</v>
      </c>
      <c r="N317" s="21">
        <f t="shared" si="161"/>
        <v>830000</v>
      </c>
      <c r="O317" s="21">
        <f t="shared" si="161"/>
        <v>600000</v>
      </c>
      <c r="P317" s="21">
        <f t="shared" si="161"/>
        <v>600000</v>
      </c>
      <c r="Q317" s="21">
        <f t="shared" si="161"/>
        <v>830000</v>
      </c>
      <c r="R317" s="21">
        <f t="shared" si="161"/>
        <v>671000</v>
      </c>
      <c r="S317" s="21">
        <f t="shared" si="161"/>
        <v>671000</v>
      </c>
      <c r="T317" s="21">
        <f t="shared" si="161"/>
        <v>742800</v>
      </c>
      <c r="U317" s="21">
        <f t="shared" si="161"/>
        <v>742800</v>
      </c>
      <c r="V317" s="21"/>
      <c r="W317" s="21"/>
      <c r="X317" s="21"/>
      <c r="Y317" s="12"/>
    </row>
    <row r="318" spans="1:25" s="23" customFormat="1" ht="15.75" hidden="1" x14ac:dyDescent="0.2">
      <c r="A318" s="24" t="s">
        <v>217</v>
      </c>
      <c r="B318" s="24">
        <v>11</v>
      </c>
      <c r="C318" s="49" t="s">
        <v>101</v>
      </c>
      <c r="D318" s="27">
        <v>323</v>
      </c>
      <c r="E318" s="20"/>
      <c r="F318" s="20"/>
      <c r="G318" s="21">
        <f>SUM(G319:G321)</f>
        <v>500000</v>
      </c>
      <c r="H318" s="21">
        <f t="shared" ref="H318:U318" si="162">SUM(H319:H321)</f>
        <v>500000</v>
      </c>
      <c r="I318" s="21">
        <f t="shared" si="162"/>
        <v>500000</v>
      </c>
      <c r="J318" s="21">
        <f t="shared" si="162"/>
        <v>500000</v>
      </c>
      <c r="K318" s="21">
        <f t="shared" si="162"/>
        <v>0</v>
      </c>
      <c r="L318" s="22">
        <f t="shared" si="149"/>
        <v>0</v>
      </c>
      <c r="M318" s="21">
        <f t="shared" si="162"/>
        <v>500000</v>
      </c>
      <c r="N318" s="21">
        <f t="shared" si="162"/>
        <v>500000</v>
      </c>
      <c r="O318" s="21">
        <f t="shared" si="162"/>
        <v>350000</v>
      </c>
      <c r="P318" s="21">
        <f t="shared" si="162"/>
        <v>350000</v>
      </c>
      <c r="Q318" s="21">
        <f t="shared" si="162"/>
        <v>500000</v>
      </c>
      <c r="R318" s="21">
        <f t="shared" si="162"/>
        <v>375000</v>
      </c>
      <c r="S318" s="21">
        <f t="shared" si="162"/>
        <v>375000</v>
      </c>
      <c r="T318" s="21">
        <f t="shared" si="162"/>
        <v>400750</v>
      </c>
      <c r="U318" s="21">
        <f t="shared" si="162"/>
        <v>400750</v>
      </c>
      <c r="V318" s="21"/>
      <c r="W318" s="21"/>
      <c r="X318" s="21"/>
      <c r="Y318" s="12"/>
    </row>
    <row r="319" spans="1:25" hidden="1" x14ac:dyDescent="0.2">
      <c r="A319" s="28" t="s">
        <v>217</v>
      </c>
      <c r="B319" s="28">
        <v>11</v>
      </c>
      <c r="C319" s="50" t="s">
        <v>101</v>
      </c>
      <c r="D319" s="31">
        <v>3232</v>
      </c>
      <c r="E319" s="32" t="s">
        <v>53</v>
      </c>
      <c r="G319" s="1">
        <v>150000</v>
      </c>
      <c r="H319" s="1">
        <v>150000</v>
      </c>
      <c r="I319" s="1">
        <v>150000</v>
      </c>
      <c r="J319" s="1">
        <v>150000</v>
      </c>
      <c r="K319" s="1">
        <v>0</v>
      </c>
      <c r="L319" s="33">
        <f t="shared" si="149"/>
        <v>0</v>
      </c>
      <c r="M319" s="1">
        <v>150000</v>
      </c>
      <c r="N319" s="1">
        <v>150000</v>
      </c>
      <c r="O319" s="1">
        <v>100000</v>
      </c>
      <c r="P319" s="1">
        <f>O319</f>
        <v>100000</v>
      </c>
      <c r="Q319" s="1">
        <v>150000</v>
      </c>
      <c r="R319" s="1">
        <v>105000</v>
      </c>
      <c r="S319" s="1">
        <f>R319</f>
        <v>105000</v>
      </c>
      <c r="T319" s="1">
        <v>110250</v>
      </c>
      <c r="U319" s="1">
        <f>T319</f>
        <v>110250</v>
      </c>
    </row>
    <row r="320" spans="1:25" s="23" customFormat="1" ht="15.75" hidden="1" x14ac:dyDescent="0.2">
      <c r="A320" s="28" t="s">
        <v>217</v>
      </c>
      <c r="B320" s="28">
        <v>11</v>
      </c>
      <c r="C320" s="50" t="s">
        <v>101</v>
      </c>
      <c r="D320" s="31">
        <v>3237</v>
      </c>
      <c r="E320" s="32" t="s">
        <v>58</v>
      </c>
      <c r="F320" s="32"/>
      <c r="G320" s="1">
        <v>50000</v>
      </c>
      <c r="H320" s="1">
        <v>50000</v>
      </c>
      <c r="I320" s="1">
        <v>50000</v>
      </c>
      <c r="J320" s="1">
        <v>50000</v>
      </c>
      <c r="K320" s="1">
        <v>0</v>
      </c>
      <c r="L320" s="33">
        <f t="shared" si="149"/>
        <v>0</v>
      </c>
      <c r="M320" s="1">
        <v>50000</v>
      </c>
      <c r="N320" s="1">
        <v>50000</v>
      </c>
      <c r="O320" s="1">
        <v>50000</v>
      </c>
      <c r="P320" s="1">
        <f t="shared" ref="P320:P331" si="163">O320</f>
        <v>50000</v>
      </c>
      <c r="Q320" s="1">
        <v>50000</v>
      </c>
      <c r="R320" s="1">
        <v>60000</v>
      </c>
      <c r="S320" s="1">
        <f t="shared" ref="S320:S331" si="164">R320</f>
        <v>60000</v>
      </c>
      <c r="T320" s="1">
        <v>70000</v>
      </c>
      <c r="U320" s="1">
        <f t="shared" ref="U320:U331" si="165">T320</f>
        <v>70000</v>
      </c>
      <c r="V320" s="21"/>
      <c r="W320" s="21"/>
      <c r="X320" s="21"/>
      <c r="Y320" s="12"/>
    </row>
    <row r="321" spans="1:25" hidden="1" x14ac:dyDescent="0.2">
      <c r="A321" s="28" t="s">
        <v>217</v>
      </c>
      <c r="B321" s="28">
        <v>11</v>
      </c>
      <c r="C321" s="50" t="s">
        <v>101</v>
      </c>
      <c r="D321" s="31">
        <v>3238</v>
      </c>
      <c r="E321" s="32" t="s">
        <v>59</v>
      </c>
      <c r="G321" s="1">
        <v>300000</v>
      </c>
      <c r="H321" s="1">
        <v>300000</v>
      </c>
      <c r="I321" s="1">
        <v>300000</v>
      </c>
      <c r="J321" s="1">
        <v>300000</v>
      </c>
      <c r="K321" s="1">
        <v>0</v>
      </c>
      <c r="L321" s="33">
        <f t="shared" si="149"/>
        <v>0</v>
      </c>
      <c r="M321" s="1">
        <v>300000</v>
      </c>
      <c r="N321" s="1">
        <v>300000</v>
      </c>
      <c r="O321" s="1">
        <v>200000</v>
      </c>
      <c r="P321" s="1">
        <f t="shared" si="163"/>
        <v>200000</v>
      </c>
      <c r="Q321" s="1">
        <v>300000</v>
      </c>
      <c r="R321" s="1">
        <v>210000</v>
      </c>
      <c r="S321" s="1">
        <f t="shared" si="164"/>
        <v>210000</v>
      </c>
      <c r="T321" s="1">
        <v>220500</v>
      </c>
      <c r="U321" s="1">
        <f t="shared" si="165"/>
        <v>220500</v>
      </c>
    </row>
    <row r="322" spans="1:25" s="23" customFormat="1" ht="15.75" hidden="1" x14ac:dyDescent="0.2">
      <c r="A322" s="24" t="s">
        <v>217</v>
      </c>
      <c r="B322" s="24">
        <v>11</v>
      </c>
      <c r="C322" s="49" t="s">
        <v>101</v>
      </c>
      <c r="D322" s="27">
        <v>412</v>
      </c>
      <c r="E322" s="20"/>
      <c r="F322" s="20"/>
      <c r="G322" s="21">
        <f>SUM(G323)</f>
        <v>100000</v>
      </c>
      <c r="H322" s="21">
        <f t="shared" ref="H322:U322" si="166">SUM(H323)</f>
        <v>100000</v>
      </c>
      <c r="I322" s="21">
        <f t="shared" si="166"/>
        <v>100000</v>
      </c>
      <c r="J322" s="21">
        <f t="shared" si="166"/>
        <v>100000</v>
      </c>
      <c r="K322" s="21">
        <f t="shared" si="166"/>
        <v>0</v>
      </c>
      <c r="L322" s="22">
        <f t="shared" si="149"/>
        <v>0</v>
      </c>
      <c r="M322" s="21">
        <f t="shared" si="166"/>
        <v>100000</v>
      </c>
      <c r="N322" s="21">
        <f t="shared" si="166"/>
        <v>100000</v>
      </c>
      <c r="O322" s="21">
        <f t="shared" si="166"/>
        <v>100000</v>
      </c>
      <c r="P322" s="21">
        <f t="shared" si="166"/>
        <v>100000</v>
      </c>
      <c r="Q322" s="21">
        <f t="shared" si="166"/>
        <v>100000</v>
      </c>
      <c r="R322" s="21">
        <f t="shared" si="166"/>
        <v>125000</v>
      </c>
      <c r="S322" s="21">
        <f t="shared" si="166"/>
        <v>125000</v>
      </c>
      <c r="T322" s="21">
        <f t="shared" si="166"/>
        <v>150000</v>
      </c>
      <c r="U322" s="21">
        <f t="shared" si="166"/>
        <v>150000</v>
      </c>
      <c r="V322" s="21"/>
      <c r="W322" s="21"/>
      <c r="X322" s="21"/>
      <c r="Y322" s="12"/>
    </row>
    <row r="323" spans="1:25" hidden="1" x14ac:dyDescent="0.2">
      <c r="A323" s="28" t="s">
        <v>217</v>
      </c>
      <c r="B323" s="28">
        <v>11</v>
      </c>
      <c r="C323" s="50" t="s">
        <v>101</v>
      </c>
      <c r="D323" s="31">
        <v>4126</v>
      </c>
      <c r="E323" s="32" t="s">
        <v>84</v>
      </c>
      <c r="G323" s="1">
        <v>100000</v>
      </c>
      <c r="H323" s="1">
        <v>100000</v>
      </c>
      <c r="I323" s="1">
        <v>100000</v>
      </c>
      <c r="J323" s="1">
        <v>100000</v>
      </c>
      <c r="K323" s="1">
        <v>0</v>
      </c>
      <c r="L323" s="33">
        <f t="shared" si="149"/>
        <v>0</v>
      </c>
      <c r="M323" s="1">
        <v>100000</v>
      </c>
      <c r="N323" s="1">
        <v>100000</v>
      </c>
      <c r="O323" s="1">
        <v>100000</v>
      </c>
      <c r="P323" s="1">
        <f t="shared" si="163"/>
        <v>100000</v>
      </c>
      <c r="Q323" s="1">
        <v>100000</v>
      </c>
      <c r="R323" s="1">
        <v>125000</v>
      </c>
      <c r="S323" s="1">
        <f t="shared" si="164"/>
        <v>125000</v>
      </c>
      <c r="T323" s="1">
        <v>150000</v>
      </c>
      <c r="U323" s="1">
        <f t="shared" si="165"/>
        <v>150000</v>
      </c>
    </row>
    <row r="324" spans="1:25" s="23" customFormat="1" ht="15.75" hidden="1" x14ac:dyDescent="0.2">
      <c r="A324" s="24" t="s">
        <v>217</v>
      </c>
      <c r="B324" s="24">
        <v>11</v>
      </c>
      <c r="C324" s="49" t="s">
        <v>101</v>
      </c>
      <c r="D324" s="27">
        <v>422</v>
      </c>
      <c r="E324" s="20"/>
      <c r="F324" s="20"/>
      <c r="G324" s="21">
        <f>SUM(G325:G326)</f>
        <v>100000</v>
      </c>
      <c r="H324" s="21">
        <f>SUM(H325:H326)</f>
        <v>100000</v>
      </c>
      <c r="I324" s="21">
        <f>SUM(I325:I326)</f>
        <v>100000</v>
      </c>
      <c r="J324" s="21">
        <f>SUM(J325:J326)</f>
        <v>100000</v>
      </c>
      <c r="K324" s="21">
        <f>SUM(K325:K327)</f>
        <v>99670</v>
      </c>
      <c r="L324" s="22">
        <f t="shared" si="149"/>
        <v>99.67</v>
      </c>
      <c r="M324" s="21">
        <f>SUM(M325:M326)</f>
        <v>100000</v>
      </c>
      <c r="N324" s="21">
        <f>SUM(N325:N326)</f>
        <v>100000</v>
      </c>
      <c r="O324" s="21">
        <f t="shared" ref="O324:U324" si="167">SUM(O325:O327)</f>
        <v>20000</v>
      </c>
      <c r="P324" s="21">
        <f t="shared" si="167"/>
        <v>20000</v>
      </c>
      <c r="Q324" s="21">
        <f t="shared" si="167"/>
        <v>100000</v>
      </c>
      <c r="R324" s="21">
        <f t="shared" si="167"/>
        <v>21000</v>
      </c>
      <c r="S324" s="21">
        <f t="shared" si="167"/>
        <v>21000</v>
      </c>
      <c r="T324" s="21">
        <f t="shared" si="167"/>
        <v>22050</v>
      </c>
      <c r="U324" s="21">
        <f t="shared" si="167"/>
        <v>22050</v>
      </c>
      <c r="V324" s="21"/>
      <c r="W324" s="21"/>
      <c r="X324" s="21"/>
      <c r="Y324" s="12"/>
    </row>
    <row r="325" spans="1:25" s="23" customFormat="1" ht="15.75" hidden="1" x14ac:dyDescent="0.2">
      <c r="A325" s="28" t="s">
        <v>217</v>
      </c>
      <c r="B325" s="28">
        <v>11</v>
      </c>
      <c r="C325" s="50" t="s">
        <v>101</v>
      </c>
      <c r="D325" s="31">
        <v>4221</v>
      </c>
      <c r="E325" s="32" t="s">
        <v>74</v>
      </c>
      <c r="F325" s="32"/>
      <c r="G325" s="1">
        <v>50000</v>
      </c>
      <c r="H325" s="1">
        <v>50000</v>
      </c>
      <c r="I325" s="1">
        <v>50000</v>
      </c>
      <c r="J325" s="1">
        <v>50000</v>
      </c>
      <c r="K325" s="1">
        <v>65420</v>
      </c>
      <c r="L325" s="33">
        <f t="shared" si="149"/>
        <v>130.84</v>
      </c>
      <c r="M325" s="1">
        <v>50000</v>
      </c>
      <c r="N325" s="1">
        <v>50000</v>
      </c>
      <c r="O325" s="1">
        <v>10000</v>
      </c>
      <c r="P325" s="1">
        <f t="shared" si="163"/>
        <v>10000</v>
      </c>
      <c r="Q325" s="1">
        <v>50000</v>
      </c>
      <c r="R325" s="1">
        <v>10500</v>
      </c>
      <c r="S325" s="1">
        <f t="shared" si="164"/>
        <v>10500</v>
      </c>
      <c r="T325" s="1">
        <v>11025</v>
      </c>
      <c r="U325" s="1">
        <f t="shared" si="165"/>
        <v>11025</v>
      </c>
      <c r="V325" s="21"/>
      <c r="W325" s="21"/>
      <c r="X325" s="21"/>
      <c r="Y325" s="12"/>
    </row>
    <row r="326" spans="1:25" hidden="1" x14ac:dyDescent="0.2">
      <c r="A326" s="28" t="s">
        <v>217</v>
      </c>
      <c r="B326" s="28">
        <v>11</v>
      </c>
      <c r="C326" s="50" t="s">
        <v>101</v>
      </c>
      <c r="D326" s="31">
        <v>4222</v>
      </c>
      <c r="E326" s="32" t="s">
        <v>75</v>
      </c>
      <c r="G326" s="1">
        <v>50000</v>
      </c>
      <c r="H326" s="1">
        <v>50000</v>
      </c>
      <c r="I326" s="1">
        <v>50000</v>
      </c>
      <c r="J326" s="1">
        <v>50000</v>
      </c>
      <c r="K326" s="1">
        <v>0</v>
      </c>
      <c r="L326" s="33">
        <f t="shared" si="149"/>
        <v>0</v>
      </c>
      <c r="M326" s="1">
        <v>50000</v>
      </c>
      <c r="N326" s="1">
        <v>50000</v>
      </c>
      <c r="O326" s="1">
        <v>10000</v>
      </c>
      <c r="P326" s="1">
        <f t="shared" si="163"/>
        <v>10000</v>
      </c>
      <c r="Q326" s="1">
        <v>50000</v>
      </c>
      <c r="R326" s="1">
        <v>10500</v>
      </c>
      <c r="S326" s="1">
        <f t="shared" si="164"/>
        <v>10500</v>
      </c>
      <c r="T326" s="1">
        <v>11025</v>
      </c>
      <c r="U326" s="1">
        <f t="shared" si="165"/>
        <v>11025</v>
      </c>
    </row>
    <row r="327" spans="1:25" hidden="1" x14ac:dyDescent="0.2">
      <c r="A327" s="28" t="s">
        <v>217</v>
      </c>
      <c r="B327" s="28">
        <v>11</v>
      </c>
      <c r="C327" s="50" t="s">
        <v>101</v>
      </c>
      <c r="D327" s="31">
        <v>4223</v>
      </c>
      <c r="I327" s="1">
        <v>0</v>
      </c>
      <c r="J327" s="1">
        <v>0</v>
      </c>
      <c r="K327" s="1">
        <v>34250</v>
      </c>
      <c r="L327" s="33" t="str">
        <f t="shared" si="149"/>
        <v>-</v>
      </c>
      <c r="M327" s="1"/>
      <c r="N327" s="1"/>
      <c r="O327" s="1"/>
      <c r="P327" s="1"/>
      <c r="Q327" s="1"/>
      <c r="R327" s="1"/>
      <c r="S327" s="1"/>
      <c r="T327" s="1"/>
      <c r="U327" s="1"/>
    </row>
    <row r="328" spans="1:25" s="23" customFormat="1" ht="15.75" hidden="1" x14ac:dyDescent="0.2">
      <c r="A328" s="24" t="s">
        <v>217</v>
      </c>
      <c r="B328" s="24">
        <v>11</v>
      </c>
      <c r="C328" s="49" t="s">
        <v>101</v>
      </c>
      <c r="D328" s="27">
        <v>426</v>
      </c>
      <c r="E328" s="20"/>
      <c r="F328" s="20"/>
      <c r="G328" s="21">
        <f>SUM(G329)</f>
        <v>80000</v>
      </c>
      <c r="H328" s="21">
        <f t="shared" ref="H328:U328" si="168">SUM(H329)</f>
        <v>80000</v>
      </c>
      <c r="I328" s="21">
        <f t="shared" si="168"/>
        <v>80000</v>
      </c>
      <c r="J328" s="21">
        <f t="shared" si="168"/>
        <v>80000</v>
      </c>
      <c r="K328" s="21">
        <f t="shared" si="168"/>
        <v>0</v>
      </c>
      <c r="L328" s="22">
        <f t="shared" si="149"/>
        <v>0</v>
      </c>
      <c r="M328" s="21">
        <f t="shared" si="168"/>
        <v>80000</v>
      </c>
      <c r="N328" s="21">
        <f t="shared" si="168"/>
        <v>80000</v>
      </c>
      <c r="O328" s="21">
        <f t="shared" si="168"/>
        <v>80000</v>
      </c>
      <c r="P328" s="21">
        <f t="shared" si="168"/>
        <v>80000</v>
      </c>
      <c r="Q328" s="21">
        <f t="shared" si="168"/>
        <v>80000</v>
      </c>
      <c r="R328" s="21">
        <f t="shared" si="168"/>
        <v>100000</v>
      </c>
      <c r="S328" s="21">
        <f t="shared" si="168"/>
        <v>100000</v>
      </c>
      <c r="T328" s="21">
        <f t="shared" si="168"/>
        <v>120000</v>
      </c>
      <c r="U328" s="21">
        <f t="shared" si="168"/>
        <v>120000</v>
      </c>
      <c r="V328" s="21"/>
      <c r="W328" s="21"/>
      <c r="X328" s="21"/>
      <c r="Y328" s="12"/>
    </row>
    <row r="329" spans="1:25" s="23" customFormat="1" ht="15.75" hidden="1" x14ac:dyDescent="0.2">
      <c r="A329" s="28" t="s">
        <v>217</v>
      </c>
      <c r="B329" s="28">
        <v>11</v>
      </c>
      <c r="C329" s="50" t="s">
        <v>101</v>
      </c>
      <c r="D329" s="31">
        <v>4262</v>
      </c>
      <c r="E329" s="32" t="s">
        <v>218</v>
      </c>
      <c r="F329" s="32"/>
      <c r="G329" s="1">
        <v>80000</v>
      </c>
      <c r="H329" s="1">
        <v>80000</v>
      </c>
      <c r="I329" s="1">
        <v>80000</v>
      </c>
      <c r="J329" s="1">
        <v>80000</v>
      </c>
      <c r="K329" s="1">
        <v>0</v>
      </c>
      <c r="L329" s="33">
        <f t="shared" si="149"/>
        <v>0</v>
      </c>
      <c r="M329" s="1">
        <v>80000</v>
      </c>
      <c r="N329" s="1">
        <v>80000</v>
      </c>
      <c r="O329" s="1">
        <v>80000</v>
      </c>
      <c r="P329" s="1">
        <f t="shared" si="163"/>
        <v>80000</v>
      </c>
      <c r="Q329" s="1">
        <v>80000</v>
      </c>
      <c r="R329" s="1">
        <v>100000</v>
      </c>
      <c r="S329" s="1">
        <f t="shared" si="164"/>
        <v>100000</v>
      </c>
      <c r="T329" s="1">
        <v>120000</v>
      </c>
      <c r="U329" s="1">
        <f t="shared" si="165"/>
        <v>120000</v>
      </c>
      <c r="V329" s="21"/>
      <c r="W329" s="21"/>
      <c r="X329" s="21"/>
      <c r="Y329" s="12"/>
    </row>
    <row r="330" spans="1:25" s="23" customFormat="1" ht="15.75" hidden="1" x14ac:dyDescent="0.2">
      <c r="A330" s="24" t="s">
        <v>217</v>
      </c>
      <c r="B330" s="24">
        <v>11</v>
      </c>
      <c r="C330" s="49" t="s">
        <v>101</v>
      </c>
      <c r="D330" s="27">
        <v>451</v>
      </c>
      <c r="E330" s="20"/>
      <c r="F330" s="20"/>
      <c r="G330" s="21">
        <f>SUM(G331)</f>
        <v>50000</v>
      </c>
      <c r="H330" s="21">
        <f t="shared" ref="H330:U330" si="169">SUM(H331)</f>
        <v>50000</v>
      </c>
      <c r="I330" s="21">
        <f t="shared" si="169"/>
        <v>50000</v>
      </c>
      <c r="J330" s="21">
        <f t="shared" si="169"/>
        <v>50000</v>
      </c>
      <c r="K330" s="21">
        <f t="shared" si="169"/>
        <v>49900</v>
      </c>
      <c r="L330" s="22">
        <f t="shared" si="149"/>
        <v>99.8</v>
      </c>
      <c r="M330" s="21">
        <f t="shared" si="169"/>
        <v>50000</v>
      </c>
      <c r="N330" s="21">
        <f t="shared" si="169"/>
        <v>50000</v>
      </c>
      <c r="O330" s="21">
        <f t="shared" si="169"/>
        <v>50000</v>
      </c>
      <c r="P330" s="21">
        <f t="shared" si="169"/>
        <v>50000</v>
      </c>
      <c r="Q330" s="21">
        <f t="shared" si="169"/>
        <v>50000</v>
      </c>
      <c r="R330" s="21">
        <f t="shared" si="169"/>
        <v>50000</v>
      </c>
      <c r="S330" s="21">
        <f t="shared" si="169"/>
        <v>50000</v>
      </c>
      <c r="T330" s="21">
        <f t="shared" si="169"/>
        <v>50000</v>
      </c>
      <c r="U330" s="21">
        <f t="shared" si="169"/>
        <v>50000</v>
      </c>
      <c r="V330" s="21"/>
      <c r="W330" s="21"/>
      <c r="X330" s="21"/>
      <c r="Y330" s="12"/>
    </row>
    <row r="331" spans="1:25" hidden="1" x14ac:dyDescent="0.2">
      <c r="A331" s="28" t="s">
        <v>217</v>
      </c>
      <c r="B331" s="28">
        <v>11</v>
      </c>
      <c r="C331" s="50" t="s">
        <v>101</v>
      </c>
      <c r="D331" s="53">
        <v>4511</v>
      </c>
      <c r="E331" s="32" t="s">
        <v>91</v>
      </c>
      <c r="G331" s="1">
        <v>50000</v>
      </c>
      <c r="H331" s="1">
        <v>50000</v>
      </c>
      <c r="I331" s="1">
        <v>50000</v>
      </c>
      <c r="J331" s="1">
        <v>50000</v>
      </c>
      <c r="K331" s="1">
        <v>49900</v>
      </c>
      <c r="L331" s="33">
        <f t="shared" si="149"/>
        <v>99.8</v>
      </c>
      <c r="M331" s="1">
        <v>50000</v>
      </c>
      <c r="N331" s="1">
        <v>50000</v>
      </c>
      <c r="O331" s="1">
        <v>50000</v>
      </c>
      <c r="P331" s="1">
        <f t="shared" si="163"/>
        <v>50000</v>
      </c>
      <c r="Q331" s="1">
        <v>50000</v>
      </c>
      <c r="R331" s="1">
        <v>50000</v>
      </c>
      <c r="S331" s="1">
        <f t="shared" si="164"/>
        <v>50000</v>
      </c>
      <c r="T331" s="1">
        <v>50000</v>
      </c>
      <c r="U331" s="1">
        <f t="shared" si="165"/>
        <v>50000</v>
      </c>
    </row>
    <row r="332" spans="1:25" ht="94.5" x14ac:dyDescent="0.2">
      <c r="A332" s="439" t="s">
        <v>219</v>
      </c>
      <c r="B332" s="439"/>
      <c r="C332" s="439"/>
      <c r="D332" s="439"/>
      <c r="E332" s="20" t="s">
        <v>220</v>
      </c>
      <c r="F332" s="38" t="s">
        <v>181</v>
      </c>
      <c r="G332" s="21">
        <f>G333+G335+G337</f>
        <v>270000</v>
      </c>
      <c r="H332" s="21">
        <f t="shared" ref="H332:U332" si="170">H333+H335+H337</f>
        <v>270000</v>
      </c>
      <c r="I332" s="21">
        <f t="shared" si="170"/>
        <v>270000</v>
      </c>
      <c r="J332" s="21">
        <f t="shared" si="170"/>
        <v>270000</v>
      </c>
      <c r="K332" s="21">
        <f t="shared" si="170"/>
        <v>0</v>
      </c>
      <c r="L332" s="22">
        <f t="shared" si="149"/>
        <v>0</v>
      </c>
      <c r="M332" s="21">
        <f t="shared" si="170"/>
        <v>258000</v>
      </c>
      <c r="N332" s="21">
        <f t="shared" si="170"/>
        <v>258000</v>
      </c>
      <c r="O332" s="21">
        <f t="shared" si="170"/>
        <v>200000</v>
      </c>
      <c r="P332" s="21">
        <f t="shared" si="170"/>
        <v>200000</v>
      </c>
      <c r="Q332" s="21">
        <f t="shared" si="170"/>
        <v>300000</v>
      </c>
      <c r="R332" s="21">
        <f t="shared" si="170"/>
        <v>209000</v>
      </c>
      <c r="S332" s="21">
        <f t="shared" si="170"/>
        <v>209000</v>
      </c>
      <c r="T332" s="21">
        <f t="shared" si="170"/>
        <v>218450</v>
      </c>
      <c r="U332" s="21">
        <f t="shared" si="170"/>
        <v>218450</v>
      </c>
    </row>
    <row r="333" spans="1:25" s="23" customFormat="1" ht="15.75" hidden="1" x14ac:dyDescent="0.2">
      <c r="A333" s="24" t="s">
        <v>221</v>
      </c>
      <c r="B333" s="25">
        <v>11</v>
      </c>
      <c r="C333" s="26" t="s">
        <v>101</v>
      </c>
      <c r="D333" s="27">
        <v>321</v>
      </c>
      <c r="E333" s="20"/>
      <c r="F333" s="20"/>
      <c r="G333" s="21">
        <f>SUM(G334)</f>
        <v>50000</v>
      </c>
      <c r="H333" s="21">
        <f t="shared" ref="H333:U333" si="171">SUM(H334)</f>
        <v>50000</v>
      </c>
      <c r="I333" s="21">
        <f t="shared" si="171"/>
        <v>50000</v>
      </c>
      <c r="J333" s="21">
        <f t="shared" si="171"/>
        <v>50000</v>
      </c>
      <c r="K333" s="21">
        <f t="shared" si="171"/>
        <v>0</v>
      </c>
      <c r="L333" s="22">
        <f t="shared" si="149"/>
        <v>0</v>
      </c>
      <c r="M333" s="21">
        <f t="shared" si="171"/>
        <v>50000</v>
      </c>
      <c r="N333" s="21">
        <f t="shared" si="171"/>
        <v>50000</v>
      </c>
      <c r="O333" s="21">
        <f t="shared" si="171"/>
        <v>20000</v>
      </c>
      <c r="P333" s="21">
        <f t="shared" si="171"/>
        <v>20000</v>
      </c>
      <c r="Q333" s="21">
        <f t="shared" si="171"/>
        <v>50000</v>
      </c>
      <c r="R333" s="21">
        <f t="shared" si="171"/>
        <v>21000</v>
      </c>
      <c r="S333" s="21">
        <f t="shared" si="171"/>
        <v>21000</v>
      </c>
      <c r="T333" s="21">
        <f t="shared" si="171"/>
        <v>22050</v>
      </c>
      <c r="U333" s="21">
        <f t="shared" si="171"/>
        <v>22050</v>
      </c>
      <c r="V333" s="21"/>
      <c r="W333" s="21"/>
      <c r="X333" s="21"/>
      <c r="Y333" s="12"/>
    </row>
    <row r="334" spans="1:25" hidden="1" x14ac:dyDescent="0.2">
      <c r="A334" s="28" t="s">
        <v>221</v>
      </c>
      <c r="B334" s="29">
        <v>11</v>
      </c>
      <c r="C334" s="30" t="s">
        <v>101</v>
      </c>
      <c r="D334" s="31">
        <v>3213</v>
      </c>
      <c r="E334" s="32" t="s">
        <v>44</v>
      </c>
      <c r="G334" s="1">
        <v>50000</v>
      </c>
      <c r="H334" s="1">
        <v>50000</v>
      </c>
      <c r="I334" s="1">
        <v>50000</v>
      </c>
      <c r="J334" s="1">
        <v>50000</v>
      </c>
      <c r="K334" s="1">
        <v>0</v>
      </c>
      <c r="L334" s="33">
        <f t="shared" si="149"/>
        <v>0</v>
      </c>
      <c r="M334" s="1">
        <v>50000</v>
      </c>
      <c r="N334" s="1">
        <v>50000</v>
      </c>
      <c r="O334" s="1">
        <v>20000</v>
      </c>
      <c r="P334" s="1">
        <f>O334</f>
        <v>20000</v>
      </c>
      <c r="Q334" s="1">
        <v>50000</v>
      </c>
      <c r="R334" s="1">
        <v>21000</v>
      </c>
      <c r="S334" s="1">
        <f>R334</f>
        <v>21000</v>
      </c>
      <c r="T334" s="1">
        <v>22050</v>
      </c>
      <c r="U334" s="1">
        <f>T334</f>
        <v>22050</v>
      </c>
    </row>
    <row r="335" spans="1:25" s="23" customFormat="1" ht="15.75" hidden="1" x14ac:dyDescent="0.2">
      <c r="A335" s="24" t="s">
        <v>221</v>
      </c>
      <c r="B335" s="25">
        <v>11</v>
      </c>
      <c r="C335" s="26" t="s">
        <v>101</v>
      </c>
      <c r="D335" s="27">
        <v>323</v>
      </c>
      <c r="E335" s="20"/>
      <c r="F335" s="20"/>
      <c r="G335" s="21">
        <f>SUM(G336)</f>
        <v>20000</v>
      </c>
      <c r="H335" s="21">
        <f t="shared" ref="H335:U335" si="172">SUM(H336)</f>
        <v>20000</v>
      </c>
      <c r="I335" s="21">
        <f t="shared" si="172"/>
        <v>20000</v>
      </c>
      <c r="J335" s="21">
        <f t="shared" si="172"/>
        <v>20000</v>
      </c>
      <c r="K335" s="21">
        <f t="shared" si="172"/>
        <v>0</v>
      </c>
      <c r="L335" s="22">
        <f t="shared" si="149"/>
        <v>0</v>
      </c>
      <c r="M335" s="21">
        <f t="shared" si="172"/>
        <v>30000</v>
      </c>
      <c r="N335" s="21">
        <f t="shared" si="172"/>
        <v>30000</v>
      </c>
      <c r="O335" s="21">
        <f t="shared" si="172"/>
        <v>20000</v>
      </c>
      <c r="P335" s="21">
        <f t="shared" si="172"/>
        <v>20000</v>
      </c>
      <c r="Q335" s="21">
        <f t="shared" si="172"/>
        <v>50000</v>
      </c>
      <c r="R335" s="21">
        <f t="shared" si="172"/>
        <v>20000</v>
      </c>
      <c r="S335" s="21">
        <f t="shared" si="172"/>
        <v>20000</v>
      </c>
      <c r="T335" s="21">
        <f t="shared" si="172"/>
        <v>20000</v>
      </c>
      <c r="U335" s="21">
        <f t="shared" si="172"/>
        <v>20000</v>
      </c>
      <c r="V335" s="21"/>
      <c r="W335" s="21"/>
      <c r="X335" s="21"/>
      <c r="Y335" s="12"/>
    </row>
    <row r="336" spans="1:25" hidden="1" x14ac:dyDescent="0.2">
      <c r="A336" s="28" t="s">
        <v>221</v>
      </c>
      <c r="B336" s="29">
        <v>11</v>
      </c>
      <c r="C336" s="30" t="s">
        <v>101</v>
      </c>
      <c r="D336" s="31">
        <v>3232</v>
      </c>
      <c r="E336" s="32" t="s">
        <v>53</v>
      </c>
      <c r="G336" s="1">
        <v>20000</v>
      </c>
      <c r="H336" s="1">
        <v>20000</v>
      </c>
      <c r="I336" s="1">
        <v>20000</v>
      </c>
      <c r="J336" s="1">
        <v>20000</v>
      </c>
      <c r="K336" s="1">
        <v>0</v>
      </c>
      <c r="L336" s="33">
        <f t="shared" si="149"/>
        <v>0</v>
      </c>
      <c r="M336" s="1">
        <v>30000</v>
      </c>
      <c r="N336" s="1">
        <v>30000</v>
      </c>
      <c r="O336" s="1">
        <v>20000</v>
      </c>
      <c r="P336" s="1">
        <f>O336</f>
        <v>20000</v>
      </c>
      <c r="Q336" s="1">
        <v>50000</v>
      </c>
      <c r="R336" s="1">
        <v>20000</v>
      </c>
      <c r="S336" s="1">
        <f>R336</f>
        <v>20000</v>
      </c>
      <c r="T336" s="1">
        <v>20000</v>
      </c>
      <c r="U336" s="1">
        <f>T336</f>
        <v>20000</v>
      </c>
    </row>
    <row r="337" spans="1:25" s="23" customFormat="1" ht="15.75" hidden="1" x14ac:dyDescent="0.2">
      <c r="A337" s="24" t="s">
        <v>221</v>
      </c>
      <c r="B337" s="25">
        <v>11</v>
      </c>
      <c r="C337" s="26" t="s">
        <v>101</v>
      </c>
      <c r="D337" s="27">
        <v>426</v>
      </c>
      <c r="E337" s="20"/>
      <c r="F337" s="20"/>
      <c r="G337" s="21">
        <f>SUM(G338)</f>
        <v>200000</v>
      </c>
      <c r="H337" s="21">
        <f t="shared" ref="H337:U337" si="173">SUM(H338)</f>
        <v>200000</v>
      </c>
      <c r="I337" s="21">
        <f t="shared" si="173"/>
        <v>200000</v>
      </c>
      <c r="J337" s="21">
        <f t="shared" si="173"/>
        <v>200000</v>
      </c>
      <c r="K337" s="21">
        <f t="shared" si="173"/>
        <v>0</v>
      </c>
      <c r="L337" s="22">
        <f t="shared" si="149"/>
        <v>0</v>
      </c>
      <c r="M337" s="21">
        <f t="shared" si="173"/>
        <v>178000</v>
      </c>
      <c r="N337" s="21">
        <f t="shared" si="173"/>
        <v>178000</v>
      </c>
      <c r="O337" s="21">
        <f t="shared" si="173"/>
        <v>160000</v>
      </c>
      <c r="P337" s="21">
        <f t="shared" si="173"/>
        <v>160000</v>
      </c>
      <c r="Q337" s="21">
        <f t="shared" si="173"/>
        <v>200000</v>
      </c>
      <c r="R337" s="21">
        <f t="shared" si="173"/>
        <v>168000</v>
      </c>
      <c r="S337" s="21">
        <f t="shared" si="173"/>
        <v>168000</v>
      </c>
      <c r="T337" s="21">
        <f t="shared" si="173"/>
        <v>176400</v>
      </c>
      <c r="U337" s="21">
        <f t="shared" si="173"/>
        <v>176400</v>
      </c>
      <c r="V337" s="21"/>
      <c r="W337" s="21"/>
      <c r="X337" s="21"/>
      <c r="Y337" s="12"/>
    </row>
    <row r="338" spans="1:25" hidden="1" x14ac:dyDescent="0.2">
      <c r="A338" s="28" t="s">
        <v>221</v>
      </c>
      <c r="B338" s="29">
        <v>11</v>
      </c>
      <c r="C338" s="30" t="s">
        <v>101</v>
      </c>
      <c r="D338" s="31">
        <v>4262</v>
      </c>
      <c r="E338" s="32" t="s">
        <v>218</v>
      </c>
      <c r="G338" s="1">
        <v>200000</v>
      </c>
      <c r="H338" s="1">
        <v>200000</v>
      </c>
      <c r="I338" s="1">
        <v>200000</v>
      </c>
      <c r="J338" s="1">
        <v>200000</v>
      </c>
      <c r="K338" s="1">
        <v>0</v>
      </c>
      <c r="L338" s="33">
        <f t="shared" si="149"/>
        <v>0</v>
      </c>
      <c r="M338" s="1">
        <v>178000</v>
      </c>
      <c r="N338" s="1">
        <v>178000</v>
      </c>
      <c r="O338" s="1">
        <v>160000</v>
      </c>
      <c r="P338" s="1">
        <f>O338</f>
        <v>160000</v>
      </c>
      <c r="Q338" s="1">
        <v>200000</v>
      </c>
      <c r="R338" s="1">
        <v>168000</v>
      </c>
      <c r="S338" s="1">
        <f>R338</f>
        <v>168000</v>
      </c>
      <c r="T338" s="1">
        <v>176400</v>
      </c>
      <c r="U338" s="1">
        <f>T338</f>
        <v>176400</v>
      </c>
    </row>
    <row r="339" spans="1:25" ht="94.5" x14ac:dyDescent="0.2">
      <c r="A339" s="439" t="s">
        <v>222</v>
      </c>
      <c r="B339" s="439"/>
      <c r="C339" s="439"/>
      <c r="D339" s="439"/>
      <c r="E339" s="20" t="s">
        <v>223</v>
      </c>
      <c r="F339" s="38" t="s">
        <v>181</v>
      </c>
      <c r="G339" s="21">
        <f>SUM(G340)</f>
        <v>250000</v>
      </c>
      <c r="H339" s="21">
        <f t="shared" ref="H339:U340" si="174">SUM(H340)</f>
        <v>250000</v>
      </c>
      <c r="I339" s="21">
        <f t="shared" si="174"/>
        <v>250000</v>
      </c>
      <c r="J339" s="21">
        <f t="shared" si="174"/>
        <v>250000</v>
      </c>
      <c r="K339" s="21">
        <f t="shared" si="174"/>
        <v>134400</v>
      </c>
      <c r="L339" s="22">
        <f t="shared" si="149"/>
        <v>53.76</v>
      </c>
      <c r="M339" s="21">
        <f t="shared" si="174"/>
        <v>250000</v>
      </c>
      <c r="N339" s="21">
        <f t="shared" si="174"/>
        <v>250000</v>
      </c>
      <c r="O339" s="21">
        <f t="shared" si="174"/>
        <v>330000</v>
      </c>
      <c r="P339" s="21">
        <f t="shared" si="174"/>
        <v>330000</v>
      </c>
      <c r="Q339" s="21">
        <f t="shared" si="174"/>
        <v>250000</v>
      </c>
      <c r="R339" s="21">
        <f t="shared" si="174"/>
        <v>330000</v>
      </c>
      <c r="S339" s="21">
        <f t="shared" si="174"/>
        <v>330000</v>
      </c>
      <c r="T339" s="21">
        <f t="shared" si="174"/>
        <v>330000</v>
      </c>
      <c r="U339" s="21">
        <f t="shared" si="174"/>
        <v>330000</v>
      </c>
    </row>
    <row r="340" spans="1:25" s="23" customFormat="1" ht="15.75" hidden="1" x14ac:dyDescent="0.2">
      <c r="A340" s="24" t="s">
        <v>224</v>
      </c>
      <c r="B340" s="25">
        <v>11</v>
      </c>
      <c r="C340" s="26" t="s">
        <v>101</v>
      </c>
      <c r="D340" s="27">
        <v>372</v>
      </c>
      <c r="E340" s="20"/>
      <c r="F340" s="20"/>
      <c r="G340" s="21">
        <f>SUM(G341)</f>
        <v>250000</v>
      </c>
      <c r="H340" s="21">
        <f t="shared" si="174"/>
        <v>250000</v>
      </c>
      <c r="I340" s="21">
        <f t="shared" si="174"/>
        <v>250000</v>
      </c>
      <c r="J340" s="21">
        <f t="shared" si="174"/>
        <v>250000</v>
      </c>
      <c r="K340" s="21">
        <f t="shared" si="174"/>
        <v>134400</v>
      </c>
      <c r="L340" s="22">
        <f t="shared" si="149"/>
        <v>53.76</v>
      </c>
      <c r="M340" s="21">
        <f t="shared" si="174"/>
        <v>250000</v>
      </c>
      <c r="N340" s="21">
        <f t="shared" si="174"/>
        <v>250000</v>
      </c>
      <c r="O340" s="21">
        <f t="shared" si="174"/>
        <v>330000</v>
      </c>
      <c r="P340" s="21">
        <f t="shared" si="174"/>
        <v>330000</v>
      </c>
      <c r="Q340" s="21">
        <f t="shared" si="174"/>
        <v>250000</v>
      </c>
      <c r="R340" s="21">
        <f t="shared" si="174"/>
        <v>330000</v>
      </c>
      <c r="S340" s="21">
        <f t="shared" si="174"/>
        <v>330000</v>
      </c>
      <c r="T340" s="21">
        <f t="shared" si="174"/>
        <v>330000</v>
      </c>
      <c r="U340" s="21">
        <f t="shared" si="174"/>
        <v>330000</v>
      </c>
      <c r="V340" s="21"/>
      <c r="W340" s="21"/>
      <c r="X340" s="21"/>
      <c r="Y340" s="12"/>
    </row>
    <row r="341" spans="1:25" hidden="1" x14ac:dyDescent="0.2">
      <c r="A341" s="28" t="s">
        <v>224</v>
      </c>
      <c r="B341" s="29">
        <v>11</v>
      </c>
      <c r="C341" s="30" t="s">
        <v>101</v>
      </c>
      <c r="D341" s="31">
        <v>3721</v>
      </c>
      <c r="E341" s="32" t="s">
        <v>138</v>
      </c>
      <c r="G341" s="1">
        <v>250000</v>
      </c>
      <c r="H341" s="1">
        <v>250000</v>
      </c>
      <c r="I341" s="1">
        <v>250000</v>
      </c>
      <c r="J341" s="1">
        <v>250000</v>
      </c>
      <c r="K341" s="1">
        <v>134400</v>
      </c>
      <c r="L341" s="33">
        <f t="shared" si="149"/>
        <v>53.76</v>
      </c>
      <c r="M341" s="1">
        <v>250000</v>
      </c>
      <c r="N341" s="1">
        <v>250000</v>
      </c>
      <c r="O341" s="1">
        <v>330000</v>
      </c>
      <c r="P341" s="1">
        <f>O341</f>
        <v>330000</v>
      </c>
      <c r="Q341" s="1">
        <v>250000</v>
      </c>
      <c r="R341" s="1">
        <v>330000</v>
      </c>
      <c r="S341" s="1">
        <f>R341</f>
        <v>330000</v>
      </c>
      <c r="T341" s="1">
        <v>330000</v>
      </c>
      <c r="U341" s="1">
        <f>T341</f>
        <v>330000</v>
      </c>
    </row>
    <row r="342" spans="1:25" ht="94.5" x14ac:dyDescent="0.2">
      <c r="A342" s="439" t="s">
        <v>225</v>
      </c>
      <c r="B342" s="442"/>
      <c r="C342" s="442"/>
      <c r="D342" s="442"/>
      <c r="E342" s="20" t="s">
        <v>226</v>
      </c>
      <c r="F342" s="38" t="s">
        <v>181</v>
      </c>
      <c r="G342" s="21">
        <f>G343+G345+G347</f>
        <v>2110000</v>
      </c>
      <c r="H342" s="21">
        <f t="shared" ref="H342:U342" si="175">H343+H345+H347</f>
        <v>260000</v>
      </c>
      <c r="I342" s="21">
        <f t="shared" si="175"/>
        <v>2110000</v>
      </c>
      <c r="J342" s="21">
        <f t="shared" si="175"/>
        <v>260000</v>
      </c>
      <c r="K342" s="21">
        <f t="shared" si="175"/>
        <v>0</v>
      </c>
      <c r="L342" s="22">
        <f t="shared" si="149"/>
        <v>0</v>
      </c>
      <c r="M342" s="21">
        <f t="shared" si="175"/>
        <v>1370000</v>
      </c>
      <c r="N342" s="21">
        <f t="shared" si="175"/>
        <v>140000</v>
      </c>
      <c r="O342" s="21">
        <f t="shared" si="175"/>
        <v>260000</v>
      </c>
      <c r="P342" s="21">
        <f t="shared" si="175"/>
        <v>260000</v>
      </c>
      <c r="Q342" s="21">
        <f t="shared" si="175"/>
        <v>0</v>
      </c>
      <c r="R342" s="21">
        <f t="shared" si="175"/>
        <v>260000</v>
      </c>
      <c r="S342" s="21">
        <f t="shared" si="175"/>
        <v>260000</v>
      </c>
      <c r="T342" s="21">
        <f t="shared" si="175"/>
        <v>260000</v>
      </c>
      <c r="U342" s="21">
        <f t="shared" si="175"/>
        <v>260000</v>
      </c>
    </row>
    <row r="343" spans="1:25" s="23" customFormat="1" ht="15.75" hidden="1" x14ac:dyDescent="0.2">
      <c r="A343" s="24" t="s">
        <v>227</v>
      </c>
      <c r="B343" s="25">
        <v>11</v>
      </c>
      <c r="C343" s="26" t="s">
        <v>101</v>
      </c>
      <c r="D343" s="40">
        <v>323</v>
      </c>
      <c r="E343" s="20"/>
      <c r="F343" s="20"/>
      <c r="G343" s="21">
        <f>SUM(G344)</f>
        <v>50000</v>
      </c>
      <c r="H343" s="21">
        <f t="shared" ref="H343:U343" si="176">SUM(H344)</f>
        <v>50000</v>
      </c>
      <c r="I343" s="21">
        <f t="shared" si="176"/>
        <v>50000</v>
      </c>
      <c r="J343" s="21">
        <f t="shared" si="176"/>
        <v>50000</v>
      </c>
      <c r="K343" s="21">
        <f t="shared" si="176"/>
        <v>0</v>
      </c>
      <c r="L343" s="22">
        <f t="shared" si="149"/>
        <v>0</v>
      </c>
      <c r="M343" s="21">
        <f t="shared" si="176"/>
        <v>0</v>
      </c>
      <c r="N343" s="21">
        <f t="shared" si="176"/>
        <v>0</v>
      </c>
      <c r="O343" s="21">
        <f t="shared" si="176"/>
        <v>50000</v>
      </c>
      <c r="P343" s="21">
        <f t="shared" si="176"/>
        <v>50000</v>
      </c>
      <c r="Q343" s="21">
        <f t="shared" si="176"/>
        <v>0</v>
      </c>
      <c r="R343" s="21">
        <f t="shared" si="176"/>
        <v>50000</v>
      </c>
      <c r="S343" s="21">
        <f t="shared" si="176"/>
        <v>50000</v>
      </c>
      <c r="T343" s="21">
        <f t="shared" si="176"/>
        <v>50000</v>
      </c>
      <c r="U343" s="21">
        <f t="shared" si="176"/>
        <v>50000</v>
      </c>
      <c r="V343" s="21"/>
      <c r="W343" s="21"/>
      <c r="X343" s="21"/>
      <c r="Y343" s="12"/>
    </row>
    <row r="344" spans="1:25" hidden="1" x14ac:dyDescent="0.2">
      <c r="A344" s="28" t="s">
        <v>227</v>
      </c>
      <c r="B344" s="29">
        <v>11</v>
      </c>
      <c r="C344" s="30" t="s">
        <v>101</v>
      </c>
      <c r="D344" s="31">
        <v>3237</v>
      </c>
      <c r="E344" s="32" t="s">
        <v>58</v>
      </c>
      <c r="G344" s="1">
        <v>50000</v>
      </c>
      <c r="H344" s="1">
        <v>50000</v>
      </c>
      <c r="I344" s="1">
        <v>50000</v>
      </c>
      <c r="J344" s="1">
        <v>50000</v>
      </c>
      <c r="K344" s="1">
        <v>0</v>
      </c>
      <c r="L344" s="33">
        <f t="shared" si="149"/>
        <v>0</v>
      </c>
      <c r="M344" s="1">
        <v>0</v>
      </c>
      <c r="N344" s="1">
        <v>0</v>
      </c>
      <c r="O344" s="1">
        <v>50000</v>
      </c>
      <c r="P344" s="1">
        <f>O344</f>
        <v>50000</v>
      </c>
      <c r="Q344" s="1">
        <v>0</v>
      </c>
      <c r="R344" s="1">
        <v>50000</v>
      </c>
      <c r="S344" s="1">
        <f>R344</f>
        <v>50000</v>
      </c>
      <c r="T344" s="1">
        <v>50000</v>
      </c>
      <c r="U344" s="1">
        <f>T344</f>
        <v>50000</v>
      </c>
    </row>
    <row r="345" spans="1:25" s="23" customFormat="1" ht="15.75" hidden="1" x14ac:dyDescent="0.2">
      <c r="A345" s="24" t="s">
        <v>227</v>
      </c>
      <c r="B345" s="25">
        <v>12</v>
      </c>
      <c r="C345" s="26" t="s">
        <v>101</v>
      </c>
      <c r="D345" s="27">
        <v>412</v>
      </c>
      <c r="E345" s="20"/>
      <c r="F345" s="20"/>
      <c r="G345" s="21">
        <f>SUM(G346)</f>
        <v>210000</v>
      </c>
      <c r="H345" s="21">
        <f t="shared" ref="H345:U345" si="177">SUM(H346)</f>
        <v>210000</v>
      </c>
      <c r="I345" s="21">
        <f t="shared" si="177"/>
        <v>210000</v>
      </c>
      <c r="J345" s="21">
        <f t="shared" si="177"/>
        <v>210000</v>
      </c>
      <c r="K345" s="21">
        <f t="shared" si="177"/>
        <v>0</v>
      </c>
      <c r="L345" s="22">
        <f t="shared" si="149"/>
        <v>0</v>
      </c>
      <c r="M345" s="21">
        <f t="shared" si="177"/>
        <v>140000</v>
      </c>
      <c r="N345" s="21">
        <f t="shared" si="177"/>
        <v>140000</v>
      </c>
      <c r="O345" s="21">
        <f t="shared" si="177"/>
        <v>210000</v>
      </c>
      <c r="P345" s="21">
        <f t="shared" si="177"/>
        <v>210000</v>
      </c>
      <c r="Q345" s="21">
        <f t="shared" si="177"/>
        <v>0</v>
      </c>
      <c r="R345" s="21">
        <f t="shared" si="177"/>
        <v>210000</v>
      </c>
      <c r="S345" s="21">
        <f t="shared" si="177"/>
        <v>210000</v>
      </c>
      <c r="T345" s="21">
        <f t="shared" si="177"/>
        <v>210000</v>
      </c>
      <c r="U345" s="21">
        <f t="shared" si="177"/>
        <v>210000</v>
      </c>
      <c r="V345" s="21"/>
      <c r="W345" s="21"/>
      <c r="X345" s="21"/>
      <c r="Y345" s="12"/>
    </row>
    <row r="346" spans="1:25" ht="36" hidden="1" customHeight="1" x14ac:dyDescent="0.2">
      <c r="A346" s="28" t="s">
        <v>227</v>
      </c>
      <c r="B346" s="29">
        <v>12</v>
      </c>
      <c r="C346" s="30" t="s">
        <v>101</v>
      </c>
      <c r="D346" s="31">
        <v>4126</v>
      </c>
      <c r="E346" s="32" t="s">
        <v>84</v>
      </c>
      <c r="F346" s="36"/>
      <c r="G346" s="1">
        <v>210000</v>
      </c>
      <c r="H346" s="1">
        <v>210000</v>
      </c>
      <c r="I346" s="1">
        <v>210000</v>
      </c>
      <c r="J346" s="1">
        <v>210000</v>
      </c>
      <c r="K346" s="1">
        <v>0</v>
      </c>
      <c r="L346" s="33">
        <f t="shared" si="149"/>
        <v>0</v>
      </c>
      <c r="M346" s="1">
        <v>140000</v>
      </c>
      <c r="N346" s="1">
        <v>140000</v>
      </c>
      <c r="O346" s="1">
        <v>210000</v>
      </c>
      <c r="P346" s="1">
        <f>O346</f>
        <v>210000</v>
      </c>
      <c r="Q346" s="1">
        <v>0</v>
      </c>
      <c r="R346" s="1">
        <v>210000</v>
      </c>
      <c r="S346" s="1">
        <f>R346</f>
        <v>210000</v>
      </c>
      <c r="T346" s="1">
        <v>210000</v>
      </c>
      <c r="U346" s="1">
        <f>T346</f>
        <v>210000</v>
      </c>
    </row>
    <row r="347" spans="1:25" s="23" customFormat="1" ht="15.75" hidden="1" x14ac:dyDescent="0.2">
      <c r="A347" s="24" t="s">
        <v>227</v>
      </c>
      <c r="B347" s="25">
        <v>51</v>
      </c>
      <c r="C347" s="26" t="s">
        <v>101</v>
      </c>
      <c r="D347" s="27">
        <v>412</v>
      </c>
      <c r="E347" s="20"/>
      <c r="F347" s="38"/>
      <c r="G347" s="21">
        <f>SUM(G348)</f>
        <v>1850000</v>
      </c>
      <c r="H347" s="21">
        <f t="shared" ref="H347:U347" si="178">SUM(H348)</f>
        <v>0</v>
      </c>
      <c r="I347" s="21">
        <f t="shared" si="178"/>
        <v>1850000</v>
      </c>
      <c r="J347" s="21">
        <f t="shared" si="178"/>
        <v>0</v>
      </c>
      <c r="K347" s="21">
        <f t="shared" si="178"/>
        <v>0</v>
      </c>
      <c r="L347" s="22">
        <f t="shared" si="149"/>
        <v>0</v>
      </c>
      <c r="M347" s="21">
        <f t="shared" si="178"/>
        <v>1230000</v>
      </c>
      <c r="N347" s="21">
        <f t="shared" si="178"/>
        <v>0</v>
      </c>
      <c r="O347" s="21">
        <f t="shared" si="178"/>
        <v>0</v>
      </c>
      <c r="P347" s="21">
        <f t="shared" si="178"/>
        <v>0</v>
      </c>
      <c r="Q347" s="21">
        <f t="shared" si="178"/>
        <v>0</v>
      </c>
      <c r="R347" s="21">
        <f t="shared" si="178"/>
        <v>0</v>
      </c>
      <c r="S347" s="21">
        <f t="shared" si="178"/>
        <v>0</v>
      </c>
      <c r="T347" s="21">
        <f t="shared" si="178"/>
        <v>0</v>
      </c>
      <c r="U347" s="21">
        <f t="shared" si="178"/>
        <v>0</v>
      </c>
      <c r="V347" s="21"/>
      <c r="W347" s="21"/>
      <c r="X347" s="21"/>
      <c r="Y347" s="12"/>
    </row>
    <row r="348" spans="1:25" s="23" customFormat="1" ht="33.75" hidden="1" customHeight="1" x14ac:dyDescent="0.2">
      <c r="A348" s="28" t="s">
        <v>227</v>
      </c>
      <c r="B348" s="29">
        <v>51</v>
      </c>
      <c r="C348" s="30" t="s">
        <v>101</v>
      </c>
      <c r="D348" s="31">
        <v>4126</v>
      </c>
      <c r="E348" s="32" t="s">
        <v>84</v>
      </c>
      <c r="F348" s="36"/>
      <c r="G348" s="1">
        <v>1850000</v>
      </c>
      <c r="H348" s="55"/>
      <c r="I348" s="1">
        <v>1850000</v>
      </c>
      <c r="J348" s="55"/>
      <c r="K348" s="1">
        <v>0</v>
      </c>
      <c r="L348" s="33">
        <f t="shared" si="149"/>
        <v>0</v>
      </c>
      <c r="M348" s="1">
        <v>1230000</v>
      </c>
      <c r="N348" s="55"/>
      <c r="O348" s="1"/>
      <c r="P348" s="55"/>
      <c r="Q348" s="1">
        <v>0</v>
      </c>
      <c r="R348" s="1">
        <v>0</v>
      </c>
      <c r="S348" s="55"/>
      <c r="T348" s="1">
        <v>0</v>
      </c>
      <c r="U348" s="55"/>
      <c r="V348" s="21"/>
      <c r="W348" s="21"/>
      <c r="X348" s="21"/>
      <c r="Y348" s="12"/>
    </row>
    <row r="349" spans="1:25" ht="94.5" x14ac:dyDescent="0.2">
      <c r="A349" s="439" t="s">
        <v>228</v>
      </c>
      <c r="B349" s="442"/>
      <c r="C349" s="442"/>
      <c r="D349" s="442"/>
      <c r="E349" s="20" t="s">
        <v>229</v>
      </c>
      <c r="F349" s="38" t="s">
        <v>181</v>
      </c>
      <c r="G349" s="21">
        <f>SUM(G350)</f>
        <v>3850000</v>
      </c>
      <c r="H349" s="21">
        <f t="shared" ref="H349:U350" si="179">SUM(H350)</f>
        <v>3850000</v>
      </c>
      <c r="I349" s="21">
        <f t="shared" si="179"/>
        <v>3850000</v>
      </c>
      <c r="J349" s="21">
        <f t="shared" si="179"/>
        <v>3850000</v>
      </c>
      <c r="K349" s="21">
        <f t="shared" si="179"/>
        <v>3850000</v>
      </c>
      <c r="L349" s="22">
        <f t="shared" si="149"/>
        <v>100</v>
      </c>
      <c r="M349" s="21">
        <f t="shared" si="179"/>
        <v>4000000</v>
      </c>
      <c r="N349" s="21">
        <f t="shared" si="179"/>
        <v>4000000</v>
      </c>
      <c r="O349" s="21">
        <f t="shared" si="179"/>
        <v>4500000</v>
      </c>
      <c r="P349" s="21">
        <f t="shared" si="179"/>
        <v>4500000</v>
      </c>
      <c r="Q349" s="21">
        <f t="shared" si="179"/>
        <v>4000000</v>
      </c>
      <c r="R349" s="21">
        <f t="shared" si="179"/>
        <v>4725000</v>
      </c>
      <c r="S349" s="21">
        <f t="shared" si="179"/>
        <v>4725000</v>
      </c>
      <c r="T349" s="21">
        <f t="shared" si="179"/>
        <v>4961250</v>
      </c>
      <c r="U349" s="21">
        <f t="shared" si="179"/>
        <v>4961250</v>
      </c>
    </row>
    <row r="350" spans="1:25" s="23" customFormat="1" ht="15.75" hidden="1" x14ac:dyDescent="0.2">
      <c r="A350" s="24" t="s">
        <v>230</v>
      </c>
      <c r="B350" s="25">
        <v>11</v>
      </c>
      <c r="C350" s="26" t="s">
        <v>101</v>
      </c>
      <c r="D350" s="40">
        <v>382</v>
      </c>
      <c r="E350" s="20"/>
      <c r="F350" s="20"/>
      <c r="G350" s="21">
        <f>SUM(G351)</f>
        <v>3850000</v>
      </c>
      <c r="H350" s="21">
        <f t="shared" si="179"/>
        <v>3850000</v>
      </c>
      <c r="I350" s="21">
        <f t="shared" si="179"/>
        <v>3850000</v>
      </c>
      <c r="J350" s="21">
        <f t="shared" si="179"/>
        <v>3850000</v>
      </c>
      <c r="K350" s="21">
        <f t="shared" si="179"/>
        <v>3850000</v>
      </c>
      <c r="L350" s="22">
        <f t="shared" si="149"/>
        <v>100</v>
      </c>
      <c r="M350" s="21">
        <f t="shared" si="179"/>
        <v>4000000</v>
      </c>
      <c r="N350" s="21">
        <f t="shared" si="179"/>
        <v>4000000</v>
      </c>
      <c r="O350" s="21">
        <f t="shared" si="179"/>
        <v>4500000</v>
      </c>
      <c r="P350" s="21">
        <f t="shared" si="179"/>
        <v>4500000</v>
      </c>
      <c r="Q350" s="21">
        <f t="shared" si="179"/>
        <v>4000000</v>
      </c>
      <c r="R350" s="21">
        <f t="shared" si="179"/>
        <v>4725000</v>
      </c>
      <c r="S350" s="21">
        <f t="shared" si="179"/>
        <v>4725000</v>
      </c>
      <c r="T350" s="21">
        <f t="shared" si="179"/>
        <v>4961250</v>
      </c>
      <c r="U350" s="21">
        <f t="shared" si="179"/>
        <v>4961250</v>
      </c>
      <c r="V350" s="21"/>
      <c r="W350" s="21"/>
      <c r="X350" s="21"/>
      <c r="Y350" s="12"/>
    </row>
    <row r="351" spans="1:25" ht="35.25" hidden="1" customHeight="1" x14ac:dyDescent="0.2">
      <c r="A351" s="28" t="s">
        <v>230</v>
      </c>
      <c r="B351" s="29">
        <v>11</v>
      </c>
      <c r="C351" s="30" t="s">
        <v>101</v>
      </c>
      <c r="D351" s="31">
        <v>3821</v>
      </c>
      <c r="E351" s="32" t="s">
        <v>102</v>
      </c>
      <c r="G351" s="1">
        <v>3850000</v>
      </c>
      <c r="H351" s="1">
        <v>3850000</v>
      </c>
      <c r="I351" s="1">
        <v>3850000</v>
      </c>
      <c r="J351" s="1">
        <v>3850000</v>
      </c>
      <c r="K351" s="1">
        <v>3850000</v>
      </c>
      <c r="L351" s="33">
        <f t="shared" si="149"/>
        <v>100</v>
      </c>
      <c r="M351" s="1">
        <v>4000000</v>
      </c>
      <c r="N351" s="1">
        <v>4000000</v>
      </c>
      <c r="O351" s="1">
        <v>4500000</v>
      </c>
      <c r="P351" s="1">
        <f>O351</f>
        <v>4500000</v>
      </c>
      <c r="Q351" s="1">
        <v>4000000</v>
      </c>
      <c r="R351" s="1">
        <v>4725000</v>
      </c>
      <c r="S351" s="1">
        <f>R351</f>
        <v>4725000</v>
      </c>
      <c r="T351" s="1">
        <v>4961250</v>
      </c>
      <c r="U351" s="1">
        <f>T351</f>
        <v>4961250</v>
      </c>
    </row>
    <row r="352" spans="1:25" ht="94.5" x14ac:dyDescent="0.2">
      <c r="A352" s="439" t="s">
        <v>231</v>
      </c>
      <c r="B352" s="439"/>
      <c r="C352" s="439"/>
      <c r="D352" s="439"/>
      <c r="E352" s="20" t="s">
        <v>232</v>
      </c>
      <c r="F352" s="38" t="s">
        <v>181</v>
      </c>
      <c r="G352" s="21">
        <f>SUM(G353)</f>
        <v>6500000</v>
      </c>
      <c r="H352" s="21">
        <f t="shared" ref="H352:U353" si="180">SUM(H353)</f>
        <v>6500000</v>
      </c>
      <c r="I352" s="21">
        <f t="shared" si="180"/>
        <v>6500000</v>
      </c>
      <c r="J352" s="21">
        <f t="shared" si="180"/>
        <v>6500000</v>
      </c>
      <c r="K352" s="21">
        <f t="shared" si="180"/>
        <v>6500000</v>
      </c>
      <c r="L352" s="22">
        <f t="shared" si="149"/>
        <v>100</v>
      </c>
      <c r="M352" s="21">
        <f t="shared" si="180"/>
        <v>7000000</v>
      </c>
      <c r="N352" s="21">
        <f t="shared" si="180"/>
        <v>7000000</v>
      </c>
      <c r="O352" s="21">
        <f t="shared" si="180"/>
        <v>0</v>
      </c>
      <c r="P352" s="21">
        <f t="shared" si="180"/>
        <v>0</v>
      </c>
      <c r="Q352" s="21">
        <f t="shared" si="180"/>
        <v>0</v>
      </c>
      <c r="R352" s="21">
        <f t="shared" si="180"/>
        <v>0</v>
      </c>
      <c r="S352" s="21">
        <f t="shared" si="180"/>
        <v>0</v>
      </c>
      <c r="T352" s="21">
        <f t="shared" si="180"/>
        <v>0</v>
      </c>
      <c r="U352" s="21">
        <f t="shared" si="180"/>
        <v>0</v>
      </c>
    </row>
    <row r="353" spans="1:25" s="23" customFormat="1" ht="15.75" hidden="1" x14ac:dyDescent="0.2">
      <c r="A353" s="24" t="s">
        <v>233</v>
      </c>
      <c r="B353" s="25">
        <v>11</v>
      </c>
      <c r="C353" s="26" t="s">
        <v>101</v>
      </c>
      <c r="D353" s="27">
        <v>382</v>
      </c>
      <c r="E353" s="20"/>
      <c r="F353" s="20"/>
      <c r="G353" s="21">
        <f>SUM(G354)</f>
        <v>6500000</v>
      </c>
      <c r="H353" s="21">
        <f t="shared" si="180"/>
        <v>6500000</v>
      </c>
      <c r="I353" s="21">
        <f t="shared" si="180"/>
        <v>6500000</v>
      </c>
      <c r="J353" s="21">
        <f t="shared" si="180"/>
        <v>6500000</v>
      </c>
      <c r="K353" s="21">
        <f t="shared" si="180"/>
        <v>6500000</v>
      </c>
      <c r="L353" s="22">
        <f t="shared" si="149"/>
        <v>100</v>
      </c>
      <c r="M353" s="21">
        <f t="shared" si="180"/>
        <v>7000000</v>
      </c>
      <c r="N353" s="21">
        <f t="shared" si="180"/>
        <v>7000000</v>
      </c>
      <c r="O353" s="21">
        <f t="shared" si="180"/>
        <v>0</v>
      </c>
      <c r="P353" s="21">
        <f t="shared" si="180"/>
        <v>0</v>
      </c>
      <c r="Q353" s="21">
        <f t="shared" si="180"/>
        <v>0</v>
      </c>
      <c r="R353" s="21">
        <f t="shared" si="180"/>
        <v>0</v>
      </c>
      <c r="S353" s="21">
        <f t="shared" si="180"/>
        <v>0</v>
      </c>
      <c r="T353" s="21">
        <f t="shared" si="180"/>
        <v>0</v>
      </c>
      <c r="U353" s="21">
        <f t="shared" si="180"/>
        <v>0</v>
      </c>
      <c r="V353" s="21"/>
      <c r="W353" s="21"/>
      <c r="X353" s="21"/>
      <c r="Y353" s="12"/>
    </row>
    <row r="354" spans="1:25" ht="35.25" hidden="1" customHeight="1" x14ac:dyDescent="0.2">
      <c r="A354" s="28" t="s">
        <v>233</v>
      </c>
      <c r="B354" s="29">
        <v>11</v>
      </c>
      <c r="C354" s="30" t="s">
        <v>101</v>
      </c>
      <c r="D354" s="31">
        <v>3821</v>
      </c>
      <c r="E354" s="32" t="s">
        <v>102</v>
      </c>
      <c r="F354" s="36"/>
      <c r="G354" s="1">
        <v>6500000</v>
      </c>
      <c r="H354" s="1">
        <v>6500000</v>
      </c>
      <c r="I354" s="1">
        <v>6500000</v>
      </c>
      <c r="J354" s="1">
        <v>6500000</v>
      </c>
      <c r="K354" s="1">
        <v>6500000</v>
      </c>
      <c r="L354" s="33">
        <f t="shared" si="149"/>
        <v>100</v>
      </c>
      <c r="M354" s="1">
        <v>7000000</v>
      </c>
      <c r="N354" s="1">
        <v>7000000</v>
      </c>
      <c r="O354" s="1"/>
      <c r="P354" s="1">
        <f>O354</f>
        <v>0</v>
      </c>
      <c r="Q354" s="1">
        <v>0</v>
      </c>
      <c r="R354" s="1">
        <v>0</v>
      </c>
      <c r="S354" s="1">
        <f>R354</f>
        <v>0</v>
      </c>
      <c r="T354" s="1">
        <v>0</v>
      </c>
      <c r="U354" s="1">
        <f>T354</f>
        <v>0</v>
      </c>
    </row>
    <row r="355" spans="1:25" ht="15.75" x14ac:dyDescent="0.2">
      <c r="A355" s="438" t="s">
        <v>234</v>
      </c>
      <c r="B355" s="438"/>
      <c r="C355" s="438"/>
      <c r="D355" s="438"/>
      <c r="E355" s="438"/>
      <c r="F355" s="438"/>
      <c r="G355" s="18">
        <f>G356+G400+G418+G433+G446+G455</f>
        <v>90707924</v>
      </c>
      <c r="H355" s="18">
        <f t="shared" ref="H355:U355" si="181">H356+H400+H418+H433+H446+H455</f>
        <v>87707924</v>
      </c>
      <c r="I355" s="18">
        <f t="shared" si="181"/>
        <v>89968422</v>
      </c>
      <c r="J355" s="18">
        <f t="shared" si="181"/>
        <v>86968422</v>
      </c>
      <c r="K355" s="18">
        <f t="shared" si="181"/>
        <v>61536566.580000006</v>
      </c>
      <c r="L355" s="19">
        <f t="shared" si="149"/>
        <v>68.397961431400901</v>
      </c>
      <c r="M355" s="18">
        <f t="shared" si="181"/>
        <v>91707573</v>
      </c>
      <c r="N355" s="18">
        <f t="shared" si="181"/>
        <v>88707573</v>
      </c>
      <c r="O355" s="18">
        <f t="shared" si="181"/>
        <v>95946580</v>
      </c>
      <c r="P355" s="18">
        <f t="shared" si="181"/>
        <v>92946580</v>
      </c>
      <c r="Q355" s="18">
        <f t="shared" si="181"/>
        <v>94270546</v>
      </c>
      <c r="R355" s="18">
        <f t="shared" si="181"/>
        <v>98245409</v>
      </c>
      <c r="S355" s="18">
        <f t="shared" si="181"/>
        <v>95245409</v>
      </c>
      <c r="T355" s="18">
        <f t="shared" si="181"/>
        <v>99282986</v>
      </c>
      <c r="U355" s="18">
        <f t="shared" si="181"/>
        <v>96282986</v>
      </c>
    </row>
    <row r="356" spans="1:25" ht="63" x14ac:dyDescent="0.2">
      <c r="A356" s="439" t="s">
        <v>235</v>
      </c>
      <c r="B356" s="442"/>
      <c r="C356" s="442"/>
      <c r="D356" s="442"/>
      <c r="E356" s="20" t="s">
        <v>236</v>
      </c>
      <c r="F356" s="20" t="s">
        <v>237</v>
      </c>
      <c r="G356" s="21">
        <f>G357+G361+G363+G367+G372+G376+G385+G387+G393+G396+G398</f>
        <v>64887924</v>
      </c>
      <c r="H356" s="21">
        <f t="shared" ref="H356:U356" si="182">H357+H361+H363+H367+H372+H376+H385+H387+H393+H396+H398</f>
        <v>61887924</v>
      </c>
      <c r="I356" s="21">
        <f t="shared" si="182"/>
        <v>65148422</v>
      </c>
      <c r="J356" s="21">
        <f t="shared" si="182"/>
        <v>62148422</v>
      </c>
      <c r="K356" s="21">
        <f t="shared" si="182"/>
        <v>47825977.840000004</v>
      </c>
      <c r="L356" s="22">
        <f t="shared" si="149"/>
        <v>73.410800095818146</v>
      </c>
      <c r="M356" s="21">
        <f t="shared" si="182"/>
        <v>64260573</v>
      </c>
      <c r="N356" s="21">
        <f t="shared" si="182"/>
        <v>61260573</v>
      </c>
      <c r="O356" s="21">
        <f t="shared" si="182"/>
        <v>67889580</v>
      </c>
      <c r="P356" s="21">
        <f t="shared" si="182"/>
        <v>64889580</v>
      </c>
      <c r="Q356" s="21">
        <f t="shared" si="182"/>
        <v>66823546</v>
      </c>
      <c r="R356" s="21">
        <f t="shared" si="182"/>
        <v>70188409</v>
      </c>
      <c r="S356" s="21">
        <f t="shared" si="182"/>
        <v>67188409</v>
      </c>
      <c r="T356" s="21">
        <f t="shared" si="182"/>
        <v>71225986</v>
      </c>
      <c r="U356" s="21">
        <f t="shared" si="182"/>
        <v>68225986</v>
      </c>
    </row>
    <row r="357" spans="1:25" s="23" customFormat="1" ht="15.75" hidden="1" x14ac:dyDescent="0.2">
      <c r="A357" s="24" t="s">
        <v>235</v>
      </c>
      <c r="B357" s="25">
        <v>11</v>
      </c>
      <c r="C357" s="49" t="s">
        <v>101</v>
      </c>
      <c r="D357" s="40">
        <v>311</v>
      </c>
      <c r="E357" s="20"/>
      <c r="F357" s="20"/>
      <c r="G357" s="21">
        <f>SUM(G358:G360)</f>
        <v>34100000</v>
      </c>
      <c r="H357" s="21">
        <f t="shared" ref="H357:U357" si="183">SUM(H358:H360)</f>
        <v>34100000</v>
      </c>
      <c r="I357" s="21">
        <f t="shared" si="183"/>
        <v>34235974</v>
      </c>
      <c r="J357" s="21">
        <f t="shared" si="183"/>
        <v>34235974</v>
      </c>
      <c r="K357" s="21">
        <f t="shared" si="183"/>
        <v>24096934.830000002</v>
      </c>
      <c r="L357" s="22">
        <f t="shared" si="149"/>
        <v>70.384837977736524</v>
      </c>
      <c r="M357" s="21">
        <f t="shared" si="183"/>
        <v>33150000</v>
      </c>
      <c r="N357" s="21">
        <f t="shared" si="183"/>
        <v>33150000</v>
      </c>
      <c r="O357" s="21">
        <f>SUM(O358:O360)</f>
        <v>36510000</v>
      </c>
      <c r="P357" s="21">
        <f t="shared" si="183"/>
        <v>36510000</v>
      </c>
      <c r="Q357" s="21">
        <f t="shared" si="183"/>
        <v>35100000</v>
      </c>
      <c r="R357" s="21">
        <f>SUM(R358:R360)</f>
        <v>37160000</v>
      </c>
      <c r="S357" s="21">
        <f t="shared" si="183"/>
        <v>37160000</v>
      </c>
      <c r="T357" s="21">
        <f t="shared" si="183"/>
        <v>37888000</v>
      </c>
      <c r="U357" s="21">
        <f t="shared" si="183"/>
        <v>37888000</v>
      </c>
      <c r="V357" s="21"/>
      <c r="W357" s="21"/>
      <c r="X357" s="21"/>
      <c r="Y357" s="12"/>
    </row>
    <row r="358" spans="1:25" ht="15.75" hidden="1" x14ac:dyDescent="0.2">
      <c r="A358" s="28" t="s">
        <v>235</v>
      </c>
      <c r="B358" s="29">
        <v>11</v>
      </c>
      <c r="C358" s="50" t="s">
        <v>101</v>
      </c>
      <c r="D358" s="31">
        <v>3111</v>
      </c>
      <c r="E358" s="32" t="s">
        <v>33</v>
      </c>
      <c r="F358" s="20"/>
      <c r="G358" s="1">
        <v>33000000</v>
      </c>
      <c r="H358" s="1">
        <v>33000000</v>
      </c>
      <c r="I358" s="1">
        <v>33106465</v>
      </c>
      <c r="J358" s="1">
        <f>I358</f>
        <v>33106465</v>
      </c>
      <c r="K358" s="1">
        <v>23258185.690000001</v>
      </c>
      <c r="L358" s="33">
        <f t="shared" si="149"/>
        <v>70.252700461979259</v>
      </c>
      <c r="M358" s="1">
        <v>31800000</v>
      </c>
      <c r="N358" s="1">
        <v>31800000</v>
      </c>
      <c r="O358" s="1">
        <v>35150000</v>
      </c>
      <c r="P358" s="1">
        <f>O358</f>
        <v>35150000</v>
      </c>
      <c r="Q358" s="1">
        <v>33700000</v>
      </c>
      <c r="R358" s="1">
        <v>35800000</v>
      </c>
      <c r="S358" s="1">
        <f>R358</f>
        <v>35800000</v>
      </c>
      <c r="T358" s="1">
        <v>36428000</v>
      </c>
      <c r="U358" s="1">
        <f>T358</f>
        <v>36428000</v>
      </c>
    </row>
    <row r="359" spans="1:25" ht="15.75" hidden="1" x14ac:dyDescent="0.2">
      <c r="A359" s="28" t="s">
        <v>235</v>
      </c>
      <c r="B359" s="29">
        <v>11</v>
      </c>
      <c r="C359" s="50" t="s">
        <v>101</v>
      </c>
      <c r="D359" s="31">
        <v>3113</v>
      </c>
      <c r="E359" s="32" t="s">
        <v>35</v>
      </c>
      <c r="F359" s="20"/>
      <c r="G359" s="1">
        <v>450000</v>
      </c>
      <c r="H359" s="1">
        <v>450000</v>
      </c>
      <c r="I359" s="1">
        <v>459300</v>
      </c>
      <c r="J359" s="1">
        <f>I359</f>
        <v>459300</v>
      </c>
      <c r="K359" s="1">
        <v>327760.46000000002</v>
      </c>
      <c r="L359" s="33">
        <f t="shared" si="149"/>
        <v>71.3608665360331</v>
      </c>
      <c r="M359" s="1">
        <v>600000</v>
      </c>
      <c r="N359" s="1">
        <v>600000</v>
      </c>
      <c r="O359" s="1">
        <v>460000</v>
      </c>
      <c r="P359" s="1">
        <f>O359</f>
        <v>460000</v>
      </c>
      <c r="Q359" s="1">
        <v>600000</v>
      </c>
      <c r="R359" s="1">
        <v>460000</v>
      </c>
      <c r="S359" s="1">
        <f>R359</f>
        <v>460000</v>
      </c>
      <c r="T359" s="1">
        <v>460000</v>
      </c>
      <c r="U359" s="1">
        <f t="shared" ref="U359:U397" si="184">T359</f>
        <v>460000</v>
      </c>
    </row>
    <row r="360" spans="1:25" ht="15.75" hidden="1" x14ac:dyDescent="0.2">
      <c r="A360" s="28" t="s">
        <v>235</v>
      </c>
      <c r="B360" s="29">
        <v>11</v>
      </c>
      <c r="C360" s="50" t="s">
        <v>101</v>
      </c>
      <c r="D360" s="31">
        <v>3114</v>
      </c>
      <c r="E360" s="32" t="s">
        <v>36</v>
      </c>
      <c r="F360" s="20"/>
      <c r="G360" s="1">
        <v>650000</v>
      </c>
      <c r="H360" s="1">
        <v>650000</v>
      </c>
      <c r="I360" s="1">
        <v>670209</v>
      </c>
      <c r="J360" s="1">
        <f>I360</f>
        <v>670209</v>
      </c>
      <c r="K360" s="1">
        <v>510988.68</v>
      </c>
      <c r="L360" s="33">
        <f t="shared" si="149"/>
        <v>76.243183842652059</v>
      </c>
      <c r="M360" s="1">
        <v>750000</v>
      </c>
      <c r="N360" s="1">
        <v>750000</v>
      </c>
      <c r="O360" s="1">
        <v>900000</v>
      </c>
      <c r="P360" s="1">
        <f>O360</f>
        <v>900000</v>
      </c>
      <c r="Q360" s="1">
        <v>800000</v>
      </c>
      <c r="R360" s="1">
        <v>900000</v>
      </c>
      <c r="S360" s="1">
        <f>R360</f>
        <v>900000</v>
      </c>
      <c r="T360" s="1">
        <v>1000000</v>
      </c>
      <c r="U360" s="1">
        <f t="shared" si="184"/>
        <v>1000000</v>
      </c>
    </row>
    <row r="361" spans="1:25" s="23" customFormat="1" ht="15.75" hidden="1" x14ac:dyDescent="0.2">
      <c r="A361" s="24" t="s">
        <v>235</v>
      </c>
      <c r="B361" s="25">
        <v>11</v>
      </c>
      <c r="C361" s="49" t="s">
        <v>101</v>
      </c>
      <c r="D361" s="27">
        <v>312</v>
      </c>
      <c r="E361" s="20"/>
      <c r="F361" s="20"/>
      <c r="G361" s="21">
        <f>SUM(G362)</f>
        <v>460268</v>
      </c>
      <c r="H361" s="21">
        <f t="shared" ref="H361:U361" si="185">SUM(H362)</f>
        <v>460268</v>
      </c>
      <c r="I361" s="21">
        <f t="shared" si="185"/>
        <v>466143</v>
      </c>
      <c r="J361" s="21">
        <f t="shared" si="185"/>
        <v>466143</v>
      </c>
      <c r="K361" s="21">
        <f t="shared" si="185"/>
        <v>327202.82</v>
      </c>
      <c r="L361" s="22">
        <f t="shared" si="149"/>
        <v>70.193657311168465</v>
      </c>
      <c r="M361" s="21">
        <f t="shared" si="185"/>
        <v>478100</v>
      </c>
      <c r="N361" s="21">
        <f t="shared" si="185"/>
        <v>478100</v>
      </c>
      <c r="O361" s="21">
        <f t="shared" si="185"/>
        <v>530000</v>
      </c>
      <c r="P361" s="21">
        <f t="shared" si="185"/>
        <v>530000</v>
      </c>
      <c r="Q361" s="21">
        <f t="shared" si="185"/>
        <v>527546</v>
      </c>
      <c r="R361" s="21">
        <f t="shared" si="185"/>
        <v>530000</v>
      </c>
      <c r="S361" s="21">
        <f t="shared" si="185"/>
        <v>530000</v>
      </c>
      <c r="T361" s="21">
        <f t="shared" si="185"/>
        <v>530000</v>
      </c>
      <c r="U361" s="21">
        <f t="shared" si="185"/>
        <v>530000</v>
      </c>
      <c r="V361" s="21"/>
      <c r="W361" s="21"/>
      <c r="X361" s="21"/>
      <c r="Y361" s="12"/>
    </row>
    <row r="362" spans="1:25" ht="15.75" hidden="1" x14ac:dyDescent="0.2">
      <c r="A362" s="28" t="s">
        <v>235</v>
      </c>
      <c r="B362" s="29">
        <v>11</v>
      </c>
      <c r="C362" s="50" t="s">
        <v>101</v>
      </c>
      <c r="D362" s="31">
        <v>3121</v>
      </c>
      <c r="E362" s="32" t="s">
        <v>38</v>
      </c>
      <c r="F362" s="20"/>
      <c r="G362" s="1">
        <v>460268</v>
      </c>
      <c r="H362" s="1">
        <v>460268</v>
      </c>
      <c r="I362" s="1">
        <v>466143</v>
      </c>
      <c r="J362" s="1">
        <f>I362</f>
        <v>466143</v>
      </c>
      <c r="K362" s="1">
        <v>327202.82</v>
      </c>
      <c r="L362" s="33">
        <f t="shared" ref="L362:L427" si="186">IF(I362=0, "-", K362/I362*100)</f>
        <v>70.193657311168465</v>
      </c>
      <c r="M362" s="1">
        <v>478100</v>
      </c>
      <c r="N362" s="1">
        <v>478100</v>
      </c>
      <c r="O362" s="1">
        <v>530000</v>
      </c>
      <c r="P362" s="1">
        <f t="shared" ref="P362:P397" si="187">O362</f>
        <v>530000</v>
      </c>
      <c r="Q362" s="1">
        <v>527546</v>
      </c>
      <c r="R362" s="1">
        <v>530000</v>
      </c>
      <c r="S362" s="1">
        <f t="shared" ref="S362:S397" si="188">R362</f>
        <v>530000</v>
      </c>
      <c r="T362" s="1">
        <v>530000</v>
      </c>
      <c r="U362" s="1">
        <f t="shared" si="184"/>
        <v>530000</v>
      </c>
    </row>
    <row r="363" spans="1:25" s="23" customFormat="1" ht="15.75" hidden="1" x14ac:dyDescent="0.2">
      <c r="A363" s="24" t="s">
        <v>235</v>
      </c>
      <c r="B363" s="25">
        <v>11</v>
      </c>
      <c r="C363" s="49" t="s">
        <v>101</v>
      </c>
      <c r="D363" s="27">
        <v>313</v>
      </c>
      <c r="E363" s="20"/>
      <c r="F363" s="20"/>
      <c r="G363" s="21">
        <f>SUM(G364:G366)</f>
        <v>4450000</v>
      </c>
      <c r="H363" s="21">
        <f t="shared" ref="H363:U363" si="189">SUM(H364:H366)</f>
        <v>4450000</v>
      </c>
      <c r="I363" s="21">
        <f t="shared" si="189"/>
        <v>4521296</v>
      </c>
      <c r="J363" s="21">
        <f t="shared" si="189"/>
        <v>4521296</v>
      </c>
      <c r="K363" s="21">
        <f t="shared" si="189"/>
        <v>3686564.1100000003</v>
      </c>
      <c r="L363" s="22">
        <f t="shared" si="186"/>
        <v>81.537773903765654</v>
      </c>
      <c r="M363" s="21">
        <f t="shared" si="189"/>
        <v>4381473</v>
      </c>
      <c r="N363" s="21">
        <f t="shared" si="189"/>
        <v>4381473</v>
      </c>
      <c r="O363" s="21">
        <f t="shared" si="189"/>
        <v>5139580</v>
      </c>
      <c r="P363" s="21">
        <f t="shared" si="189"/>
        <v>5139580</v>
      </c>
      <c r="Q363" s="21">
        <f t="shared" si="189"/>
        <v>5245000</v>
      </c>
      <c r="R363" s="21">
        <f t="shared" si="189"/>
        <v>6788409</v>
      </c>
      <c r="S363" s="21">
        <f t="shared" si="189"/>
        <v>6788409</v>
      </c>
      <c r="T363" s="21">
        <f t="shared" si="189"/>
        <v>7097986</v>
      </c>
      <c r="U363" s="21">
        <f t="shared" si="189"/>
        <v>7097986</v>
      </c>
      <c r="V363" s="21"/>
      <c r="W363" s="21"/>
      <c r="X363" s="21"/>
      <c r="Y363" s="12"/>
    </row>
    <row r="364" spans="1:25" ht="15.75" hidden="1" x14ac:dyDescent="0.2">
      <c r="A364" s="28" t="s">
        <v>235</v>
      </c>
      <c r="B364" s="29">
        <v>11</v>
      </c>
      <c r="C364" s="50" t="s">
        <v>101</v>
      </c>
      <c r="D364" s="31">
        <v>3131</v>
      </c>
      <c r="E364" s="32" t="s">
        <v>39</v>
      </c>
      <c r="F364" s="20"/>
      <c r="G364" s="1">
        <v>50000</v>
      </c>
      <c r="H364" s="1">
        <v>50000</v>
      </c>
      <c r="I364" s="1">
        <v>50000</v>
      </c>
      <c r="J364" s="1">
        <f>I364</f>
        <v>50000</v>
      </c>
      <c r="K364" s="1">
        <v>0</v>
      </c>
      <c r="L364" s="33">
        <f t="shared" si="186"/>
        <v>0</v>
      </c>
      <c r="M364" s="1">
        <f>L364</f>
        <v>0</v>
      </c>
      <c r="N364" s="1">
        <f>M364</f>
        <v>0</v>
      </c>
      <c r="O364" s="1">
        <v>75000</v>
      </c>
      <c r="P364" s="1">
        <f t="shared" si="187"/>
        <v>75000</v>
      </c>
      <c r="Q364" s="1">
        <f>P364</f>
        <v>75000</v>
      </c>
      <c r="R364" s="1">
        <v>75000</v>
      </c>
      <c r="S364" s="1">
        <f t="shared" si="188"/>
        <v>75000</v>
      </c>
      <c r="T364" s="1">
        <v>80000</v>
      </c>
      <c r="U364" s="1">
        <f t="shared" si="184"/>
        <v>80000</v>
      </c>
    </row>
    <row r="365" spans="1:25" ht="15.75" hidden="1" x14ac:dyDescent="0.2">
      <c r="A365" s="28" t="s">
        <v>235</v>
      </c>
      <c r="B365" s="29">
        <v>11</v>
      </c>
      <c r="C365" s="50" t="s">
        <v>101</v>
      </c>
      <c r="D365" s="31">
        <v>3132</v>
      </c>
      <c r="E365" s="32" t="s">
        <v>40</v>
      </c>
      <c r="F365" s="20"/>
      <c r="G365" s="1">
        <v>3900000</v>
      </c>
      <c r="H365" s="1">
        <v>3900000</v>
      </c>
      <c r="I365" s="1">
        <v>3962907</v>
      </c>
      <c r="J365" s="1">
        <f>I365</f>
        <v>3962907</v>
      </c>
      <c r="K365" s="1">
        <v>3252850.18</v>
      </c>
      <c r="L365" s="33">
        <f t="shared" si="186"/>
        <v>82.082425350885103</v>
      </c>
      <c r="M365" s="1">
        <v>3800000</v>
      </c>
      <c r="N365" s="1">
        <v>3800000</v>
      </c>
      <c r="O365" s="1">
        <v>4450000</v>
      </c>
      <c r="P365" s="1">
        <f t="shared" si="187"/>
        <v>4450000</v>
      </c>
      <c r="Q365" s="1">
        <v>4550000</v>
      </c>
      <c r="R365" s="1">
        <v>5739559</v>
      </c>
      <c r="S365" s="1">
        <f t="shared" si="188"/>
        <v>5739559</v>
      </c>
      <c r="T365" s="1">
        <v>6017986</v>
      </c>
      <c r="U365" s="1">
        <f t="shared" si="184"/>
        <v>6017986</v>
      </c>
    </row>
    <row r="366" spans="1:25" ht="30" hidden="1" x14ac:dyDescent="0.2">
      <c r="A366" s="28" t="s">
        <v>235</v>
      </c>
      <c r="B366" s="29">
        <v>11</v>
      </c>
      <c r="C366" s="50" t="s">
        <v>101</v>
      </c>
      <c r="D366" s="31">
        <v>3133</v>
      </c>
      <c r="E366" s="32" t="s">
        <v>41</v>
      </c>
      <c r="F366" s="20"/>
      <c r="G366" s="1">
        <v>500000</v>
      </c>
      <c r="H366" s="1">
        <v>500000</v>
      </c>
      <c r="I366" s="1">
        <v>508389</v>
      </c>
      <c r="J366" s="1">
        <f>I366</f>
        <v>508389</v>
      </c>
      <c r="K366" s="1">
        <v>433713.93</v>
      </c>
      <c r="L366" s="33">
        <f t="shared" si="186"/>
        <v>85.31143081380597</v>
      </c>
      <c r="M366" s="1">
        <v>581473</v>
      </c>
      <c r="N366" s="1">
        <v>581473</v>
      </c>
      <c r="O366" s="1">
        <v>614580</v>
      </c>
      <c r="P366" s="1">
        <f t="shared" si="187"/>
        <v>614580</v>
      </c>
      <c r="Q366" s="1">
        <v>620000</v>
      </c>
      <c r="R366" s="1">
        <v>973850</v>
      </c>
      <c r="S366" s="1">
        <f t="shared" si="188"/>
        <v>973850</v>
      </c>
      <c r="T366" s="1">
        <v>1000000</v>
      </c>
      <c r="U366" s="1">
        <f t="shared" si="184"/>
        <v>1000000</v>
      </c>
    </row>
    <row r="367" spans="1:25" s="23" customFormat="1" ht="15.75" hidden="1" x14ac:dyDescent="0.2">
      <c r="A367" s="24" t="s">
        <v>235</v>
      </c>
      <c r="B367" s="25">
        <v>11</v>
      </c>
      <c r="C367" s="49" t="s">
        <v>101</v>
      </c>
      <c r="D367" s="27">
        <v>321</v>
      </c>
      <c r="E367" s="20"/>
      <c r="F367" s="20"/>
      <c r="G367" s="21">
        <f>SUM(G368:G371)</f>
        <v>3055000</v>
      </c>
      <c r="H367" s="21">
        <f t="shared" ref="H367:U367" si="190">SUM(H368:H371)</f>
        <v>3055000</v>
      </c>
      <c r="I367" s="21">
        <f t="shared" si="190"/>
        <v>3102353</v>
      </c>
      <c r="J367" s="21">
        <f t="shared" si="190"/>
        <v>3102353</v>
      </c>
      <c r="K367" s="21">
        <f t="shared" si="190"/>
        <v>1421372.53</v>
      </c>
      <c r="L367" s="22">
        <f t="shared" si="186"/>
        <v>45.815950989458649</v>
      </c>
      <c r="M367" s="21">
        <f t="shared" si="190"/>
        <v>3155000</v>
      </c>
      <c r="N367" s="21">
        <f t="shared" si="190"/>
        <v>3155000</v>
      </c>
      <c r="O367" s="21">
        <f t="shared" si="190"/>
        <v>2120000</v>
      </c>
      <c r="P367" s="21">
        <f t="shared" si="190"/>
        <v>2120000</v>
      </c>
      <c r="Q367" s="21">
        <f t="shared" si="190"/>
        <v>3155000</v>
      </c>
      <c r="R367" s="21">
        <f t="shared" si="190"/>
        <v>2120000</v>
      </c>
      <c r="S367" s="21">
        <f t="shared" si="190"/>
        <v>2120000</v>
      </c>
      <c r="T367" s="21">
        <f t="shared" si="190"/>
        <v>2120000</v>
      </c>
      <c r="U367" s="21">
        <f t="shared" si="190"/>
        <v>2120000</v>
      </c>
      <c r="V367" s="21"/>
      <c r="W367" s="21"/>
      <c r="X367" s="21"/>
      <c r="Y367" s="12"/>
    </row>
    <row r="368" spans="1:25" ht="15.75" hidden="1" x14ac:dyDescent="0.2">
      <c r="A368" s="28" t="s">
        <v>235</v>
      </c>
      <c r="B368" s="29">
        <v>11</v>
      </c>
      <c r="C368" s="50" t="s">
        <v>101</v>
      </c>
      <c r="D368" s="31">
        <v>3211</v>
      </c>
      <c r="E368" s="32" t="s">
        <v>42</v>
      </c>
      <c r="F368" s="20"/>
      <c r="G368" s="1">
        <v>1100000</v>
      </c>
      <c r="H368" s="1">
        <v>1100000</v>
      </c>
      <c r="I368" s="1">
        <v>1100000</v>
      </c>
      <c r="J368" s="1">
        <f>I368</f>
        <v>1100000</v>
      </c>
      <c r="K368" s="1">
        <v>670090.39</v>
      </c>
      <c r="L368" s="33">
        <f t="shared" si="186"/>
        <v>60.917308181818186</v>
      </c>
      <c r="M368" s="1">
        <v>1100000</v>
      </c>
      <c r="N368" s="1">
        <v>1100000</v>
      </c>
      <c r="O368" s="1">
        <v>870000</v>
      </c>
      <c r="P368" s="1">
        <f t="shared" si="187"/>
        <v>870000</v>
      </c>
      <c r="Q368" s="1">
        <v>1100000</v>
      </c>
      <c r="R368" s="1">
        <v>870000</v>
      </c>
      <c r="S368" s="1">
        <f t="shared" si="188"/>
        <v>870000</v>
      </c>
      <c r="T368" s="1">
        <v>870000</v>
      </c>
      <c r="U368" s="1">
        <f t="shared" si="184"/>
        <v>870000</v>
      </c>
    </row>
    <row r="369" spans="1:25" ht="30" hidden="1" x14ac:dyDescent="0.2">
      <c r="A369" s="28" t="s">
        <v>235</v>
      </c>
      <c r="B369" s="29">
        <v>11</v>
      </c>
      <c r="C369" s="50" t="s">
        <v>101</v>
      </c>
      <c r="D369" s="31">
        <v>3212</v>
      </c>
      <c r="E369" s="32" t="s">
        <v>43</v>
      </c>
      <c r="F369" s="20"/>
      <c r="G369" s="1">
        <v>1900000</v>
      </c>
      <c r="H369" s="1">
        <v>1900000</v>
      </c>
      <c r="I369" s="1">
        <v>1947353</v>
      </c>
      <c r="J369" s="1">
        <f>I369</f>
        <v>1947353</v>
      </c>
      <c r="K369" s="1">
        <v>729833.14</v>
      </c>
      <c r="L369" s="33">
        <f t="shared" si="186"/>
        <v>37.478214786944122</v>
      </c>
      <c r="M369" s="1">
        <v>2000000</v>
      </c>
      <c r="N369" s="1">
        <v>2000000</v>
      </c>
      <c r="O369" s="1">
        <v>1200000</v>
      </c>
      <c r="P369" s="1">
        <f t="shared" si="187"/>
        <v>1200000</v>
      </c>
      <c r="Q369" s="1">
        <v>2000000</v>
      </c>
      <c r="R369" s="1">
        <v>1200000</v>
      </c>
      <c r="S369" s="1">
        <f t="shared" si="188"/>
        <v>1200000</v>
      </c>
      <c r="T369" s="1">
        <v>1200000</v>
      </c>
      <c r="U369" s="1">
        <f t="shared" si="184"/>
        <v>1200000</v>
      </c>
    </row>
    <row r="370" spans="1:25" ht="15.75" hidden="1" x14ac:dyDescent="0.2">
      <c r="A370" s="28" t="s">
        <v>235</v>
      </c>
      <c r="B370" s="29">
        <v>11</v>
      </c>
      <c r="C370" s="50" t="s">
        <v>101</v>
      </c>
      <c r="D370" s="31">
        <v>3213</v>
      </c>
      <c r="E370" s="32" t="s">
        <v>194</v>
      </c>
      <c r="F370" s="20"/>
      <c r="G370" s="1">
        <v>50000</v>
      </c>
      <c r="H370" s="1">
        <v>50000</v>
      </c>
      <c r="I370" s="1">
        <v>50000</v>
      </c>
      <c r="J370" s="1">
        <f>I370</f>
        <v>50000</v>
      </c>
      <c r="K370" s="1">
        <v>18525</v>
      </c>
      <c r="L370" s="33">
        <f t="shared" si="186"/>
        <v>37.049999999999997</v>
      </c>
      <c r="M370" s="1">
        <v>50000</v>
      </c>
      <c r="N370" s="1">
        <v>50000</v>
      </c>
      <c r="O370" s="1">
        <v>50000</v>
      </c>
      <c r="P370" s="1">
        <f t="shared" si="187"/>
        <v>50000</v>
      </c>
      <c r="Q370" s="1">
        <v>50000</v>
      </c>
      <c r="R370" s="1">
        <v>50000</v>
      </c>
      <c r="S370" s="1">
        <f t="shared" si="188"/>
        <v>50000</v>
      </c>
      <c r="T370" s="1">
        <v>50000</v>
      </c>
      <c r="U370" s="1">
        <f t="shared" si="184"/>
        <v>50000</v>
      </c>
    </row>
    <row r="371" spans="1:25" ht="15.75" hidden="1" x14ac:dyDescent="0.2">
      <c r="A371" s="28" t="s">
        <v>235</v>
      </c>
      <c r="B371" s="29">
        <v>11</v>
      </c>
      <c r="C371" s="50" t="s">
        <v>101</v>
      </c>
      <c r="D371" s="31">
        <v>3214</v>
      </c>
      <c r="E371" s="32" t="s">
        <v>45</v>
      </c>
      <c r="F371" s="20"/>
      <c r="G371" s="1">
        <v>5000</v>
      </c>
      <c r="H371" s="1">
        <v>5000</v>
      </c>
      <c r="I371" s="1">
        <v>5000</v>
      </c>
      <c r="J371" s="1">
        <f>I371</f>
        <v>5000</v>
      </c>
      <c r="K371" s="1">
        <v>2924</v>
      </c>
      <c r="L371" s="33">
        <f t="shared" si="186"/>
        <v>58.48</v>
      </c>
      <c r="M371" s="1">
        <v>5000</v>
      </c>
      <c r="N371" s="1">
        <v>5000</v>
      </c>
      <c r="O371" s="1"/>
      <c r="P371" s="1">
        <f t="shared" si="187"/>
        <v>0</v>
      </c>
      <c r="Q371" s="1">
        <v>5000</v>
      </c>
      <c r="R371" s="1"/>
      <c r="S371" s="1">
        <f t="shared" si="188"/>
        <v>0</v>
      </c>
      <c r="T371" s="1"/>
      <c r="U371" s="1">
        <f t="shared" si="184"/>
        <v>0</v>
      </c>
    </row>
    <row r="372" spans="1:25" s="23" customFormat="1" ht="15.75" hidden="1" x14ac:dyDescent="0.2">
      <c r="A372" s="24" t="s">
        <v>235</v>
      </c>
      <c r="B372" s="25">
        <v>11</v>
      </c>
      <c r="C372" s="49" t="s">
        <v>101</v>
      </c>
      <c r="D372" s="27">
        <v>322</v>
      </c>
      <c r="E372" s="20"/>
      <c r="F372" s="20"/>
      <c r="G372" s="21">
        <f>SUM(G373:G375)</f>
        <v>6176656</v>
      </c>
      <c r="H372" s="21">
        <f t="shared" ref="H372:U372" si="191">SUM(H373:H375)</f>
        <v>6176656</v>
      </c>
      <c r="I372" s="21">
        <f t="shared" si="191"/>
        <v>6176656</v>
      </c>
      <c r="J372" s="21">
        <f t="shared" si="191"/>
        <v>6176656</v>
      </c>
      <c r="K372" s="21">
        <f t="shared" si="191"/>
        <v>4479889.41</v>
      </c>
      <c r="L372" s="22">
        <f t="shared" si="186"/>
        <v>72.529365566092721</v>
      </c>
      <c r="M372" s="21">
        <f t="shared" si="191"/>
        <v>6450000</v>
      </c>
      <c r="N372" s="21">
        <f t="shared" si="191"/>
        <v>6450000</v>
      </c>
      <c r="O372" s="21">
        <f t="shared" si="191"/>
        <v>6050000</v>
      </c>
      <c r="P372" s="21">
        <f t="shared" si="191"/>
        <v>6050000</v>
      </c>
      <c r="Q372" s="21">
        <f t="shared" si="191"/>
        <v>6150000</v>
      </c>
      <c r="R372" s="21">
        <f t="shared" si="191"/>
        <v>6050000</v>
      </c>
      <c r="S372" s="21">
        <f t="shared" si="191"/>
        <v>6050000</v>
      </c>
      <c r="T372" s="21">
        <f t="shared" si="191"/>
        <v>6050000</v>
      </c>
      <c r="U372" s="21">
        <f t="shared" si="191"/>
        <v>6050000</v>
      </c>
      <c r="V372" s="21"/>
      <c r="W372" s="21"/>
      <c r="X372" s="21"/>
      <c r="Y372" s="12"/>
    </row>
    <row r="373" spans="1:25" ht="15.75" hidden="1" x14ac:dyDescent="0.2">
      <c r="A373" s="28" t="s">
        <v>235</v>
      </c>
      <c r="B373" s="29">
        <v>11</v>
      </c>
      <c r="C373" s="50" t="s">
        <v>101</v>
      </c>
      <c r="D373" s="31">
        <v>3221</v>
      </c>
      <c r="E373" s="32" t="s">
        <v>46</v>
      </c>
      <c r="F373" s="20"/>
      <c r="G373" s="1">
        <v>1200000</v>
      </c>
      <c r="H373" s="1">
        <v>1200000</v>
      </c>
      <c r="I373" s="1">
        <v>1200000</v>
      </c>
      <c r="J373" s="1">
        <v>1200000</v>
      </c>
      <c r="K373" s="1">
        <v>1061627.0900000001</v>
      </c>
      <c r="L373" s="33">
        <f t="shared" si="186"/>
        <v>88.468924166666667</v>
      </c>
      <c r="M373" s="1">
        <v>1200000</v>
      </c>
      <c r="N373" s="1">
        <v>1200000</v>
      </c>
      <c r="O373" s="1">
        <v>1200000</v>
      </c>
      <c r="P373" s="1">
        <f t="shared" si="187"/>
        <v>1200000</v>
      </c>
      <c r="Q373" s="1">
        <v>1200000</v>
      </c>
      <c r="R373" s="1">
        <v>1200000</v>
      </c>
      <c r="S373" s="1">
        <f t="shared" si="188"/>
        <v>1200000</v>
      </c>
      <c r="T373" s="1">
        <v>1200000</v>
      </c>
      <c r="U373" s="1">
        <f t="shared" si="184"/>
        <v>1200000</v>
      </c>
    </row>
    <row r="374" spans="1:25" ht="15.75" hidden="1" x14ac:dyDescent="0.2">
      <c r="A374" s="28" t="s">
        <v>235</v>
      </c>
      <c r="B374" s="29">
        <v>11</v>
      </c>
      <c r="C374" s="50" t="s">
        <v>101</v>
      </c>
      <c r="D374" s="31">
        <v>3223</v>
      </c>
      <c r="E374" s="32" t="s">
        <v>48</v>
      </c>
      <c r="F374" s="20"/>
      <c r="G374" s="1">
        <v>4276656</v>
      </c>
      <c r="H374" s="1">
        <v>4276656</v>
      </c>
      <c r="I374" s="1">
        <v>4276656</v>
      </c>
      <c r="J374" s="1">
        <v>4276656</v>
      </c>
      <c r="K374" s="1">
        <v>2784731.0700000003</v>
      </c>
      <c r="L374" s="33">
        <f t="shared" si="186"/>
        <v>65.114684697576806</v>
      </c>
      <c r="M374" s="1">
        <v>4250000</v>
      </c>
      <c r="N374" s="1">
        <v>4250000</v>
      </c>
      <c r="O374" s="1">
        <v>3850000</v>
      </c>
      <c r="P374" s="1">
        <f t="shared" si="187"/>
        <v>3850000</v>
      </c>
      <c r="Q374" s="1">
        <v>4250000</v>
      </c>
      <c r="R374" s="1">
        <v>3850000</v>
      </c>
      <c r="S374" s="1">
        <f t="shared" si="188"/>
        <v>3850000</v>
      </c>
      <c r="T374" s="1">
        <v>3850000</v>
      </c>
      <c r="U374" s="1">
        <f t="shared" si="184"/>
        <v>3850000</v>
      </c>
    </row>
    <row r="375" spans="1:25" ht="15.75" hidden="1" x14ac:dyDescent="0.2">
      <c r="A375" s="28" t="s">
        <v>235</v>
      </c>
      <c r="B375" s="29">
        <v>11</v>
      </c>
      <c r="C375" s="50" t="s">
        <v>101</v>
      </c>
      <c r="D375" s="31">
        <v>3227</v>
      </c>
      <c r="E375" s="32" t="s">
        <v>51</v>
      </c>
      <c r="F375" s="20"/>
      <c r="G375" s="1">
        <v>700000</v>
      </c>
      <c r="H375" s="1">
        <v>700000</v>
      </c>
      <c r="I375" s="1">
        <v>700000</v>
      </c>
      <c r="J375" s="1">
        <v>700000</v>
      </c>
      <c r="K375" s="1">
        <v>633531.25</v>
      </c>
      <c r="L375" s="33">
        <f t="shared" si="186"/>
        <v>90.504464285714278</v>
      </c>
      <c r="M375" s="1">
        <v>1000000</v>
      </c>
      <c r="N375" s="1">
        <v>1000000</v>
      </c>
      <c r="O375" s="1">
        <v>1000000</v>
      </c>
      <c r="P375" s="1">
        <f t="shared" si="187"/>
        <v>1000000</v>
      </c>
      <c r="Q375" s="1">
        <v>700000</v>
      </c>
      <c r="R375" s="1">
        <v>1000000</v>
      </c>
      <c r="S375" s="1">
        <f t="shared" si="188"/>
        <v>1000000</v>
      </c>
      <c r="T375" s="1">
        <v>1000000</v>
      </c>
      <c r="U375" s="1">
        <f t="shared" si="184"/>
        <v>1000000</v>
      </c>
    </row>
    <row r="376" spans="1:25" s="23" customFormat="1" ht="15.75" hidden="1" x14ac:dyDescent="0.2">
      <c r="A376" s="24" t="s">
        <v>235</v>
      </c>
      <c r="B376" s="25">
        <v>11</v>
      </c>
      <c r="C376" s="49" t="s">
        <v>101</v>
      </c>
      <c r="D376" s="27">
        <v>323</v>
      </c>
      <c r="E376" s="20"/>
      <c r="F376" s="20"/>
      <c r="G376" s="21">
        <f>SUM(G377:G384)</f>
        <v>9220000</v>
      </c>
      <c r="H376" s="21">
        <f t="shared" ref="H376:U376" si="192">SUM(H377:H384)</f>
        <v>9220000</v>
      </c>
      <c r="I376" s="21">
        <f t="shared" si="192"/>
        <v>9220000</v>
      </c>
      <c r="J376" s="21">
        <f t="shared" si="192"/>
        <v>9220000</v>
      </c>
      <c r="K376" s="21">
        <f t="shared" si="192"/>
        <v>7554332.9299999997</v>
      </c>
      <c r="L376" s="22">
        <f t="shared" si="186"/>
        <v>81.934196637744023</v>
      </c>
      <c r="M376" s="21">
        <f t="shared" si="192"/>
        <v>9220000</v>
      </c>
      <c r="N376" s="21">
        <f t="shared" si="192"/>
        <v>9220000</v>
      </c>
      <c r="O376" s="21">
        <f t="shared" si="192"/>
        <v>9730000</v>
      </c>
      <c r="P376" s="21">
        <f t="shared" si="192"/>
        <v>9730000</v>
      </c>
      <c r="Q376" s="21">
        <f t="shared" si="192"/>
        <v>9220000</v>
      </c>
      <c r="R376" s="21">
        <f t="shared" si="192"/>
        <v>9730000</v>
      </c>
      <c r="S376" s="21">
        <f t="shared" si="192"/>
        <v>9730000</v>
      </c>
      <c r="T376" s="21">
        <f t="shared" si="192"/>
        <v>9730000</v>
      </c>
      <c r="U376" s="21">
        <f t="shared" si="192"/>
        <v>9730000</v>
      </c>
      <c r="V376" s="21"/>
      <c r="W376" s="21"/>
      <c r="X376" s="21"/>
      <c r="Y376" s="12"/>
    </row>
    <row r="377" spans="1:25" ht="15.75" hidden="1" x14ac:dyDescent="0.2">
      <c r="A377" s="28" t="s">
        <v>235</v>
      </c>
      <c r="B377" s="29">
        <v>11</v>
      </c>
      <c r="C377" s="50" t="s">
        <v>101</v>
      </c>
      <c r="D377" s="31">
        <v>3231</v>
      </c>
      <c r="E377" s="32" t="s">
        <v>52</v>
      </c>
      <c r="F377" s="20"/>
      <c r="G377" s="1">
        <v>5000000</v>
      </c>
      <c r="H377" s="1">
        <v>5000000</v>
      </c>
      <c r="I377" s="1">
        <v>5000000</v>
      </c>
      <c r="J377" s="1">
        <v>5000000</v>
      </c>
      <c r="K377" s="1">
        <v>4474063.55</v>
      </c>
      <c r="L377" s="33">
        <f t="shared" si="186"/>
        <v>89.481270999999992</v>
      </c>
      <c r="M377" s="1">
        <v>5000000</v>
      </c>
      <c r="N377" s="1">
        <v>5000000</v>
      </c>
      <c r="O377" s="1">
        <v>5300000</v>
      </c>
      <c r="P377" s="1">
        <f t="shared" si="187"/>
        <v>5300000</v>
      </c>
      <c r="Q377" s="1">
        <v>5000000</v>
      </c>
      <c r="R377" s="1">
        <v>5300000</v>
      </c>
      <c r="S377" s="1">
        <f t="shared" si="188"/>
        <v>5300000</v>
      </c>
      <c r="T377" s="1">
        <v>5300000</v>
      </c>
      <c r="U377" s="1">
        <f t="shared" si="184"/>
        <v>5300000</v>
      </c>
    </row>
    <row r="378" spans="1:25" ht="15.75" hidden="1" x14ac:dyDescent="0.2">
      <c r="A378" s="28" t="s">
        <v>235</v>
      </c>
      <c r="B378" s="29">
        <v>11</v>
      </c>
      <c r="C378" s="50" t="s">
        <v>101</v>
      </c>
      <c r="D378" s="31">
        <v>3232</v>
      </c>
      <c r="E378" s="32" t="s">
        <v>53</v>
      </c>
      <c r="F378" s="20"/>
      <c r="G378" s="1">
        <v>0</v>
      </c>
      <c r="H378" s="1">
        <v>0</v>
      </c>
      <c r="I378" s="1">
        <v>0</v>
      </c>
      <c r="J378" s="1">
        <v>0</v>
      </c>
      <c r="K378" s="1">
        <v>200</v>
      </c>
      <c r="L378" s="33" t="str">
        <f t="shared" si="186"/>
        <v>-</v>
      </c>
      <c r="M378" s="1"/>
      <c r="N378" s="1"/>
      <c r="O378" s="1"/>
      <c r="P378" s="1">
        <f t="shared" si="187"/>
        <v>0</v>
      </c>
      <c r="Q378" s="1"/>
      <c r="R378" s="1"/>
      <c r="S378" s="1">
        <f t="shared" si="188"/>
        <v>0</v>
      </c>
      <c r="T378" s="1"/>
      <c r="U378" s="1">
        <f t="shared" si="184"/>
        <v>0</v>
      </c>
    </row>
    <row r="379" spans="1:25" ht="15.75" hidden="1" x14ac:dyDescent="0.2">
      <c r="A379" s="28" t="s">
        <v>235</v>
      </c>
      <c r="B379" s="29">
        <v>11</v>
      </c>
      <c r="C379" s="50" t="s">
        <v>101</v>
      </c>
      <c r="D379" s="31">
        <v>3233</v>
      </c>
      <c r="E379" s="32" t="s">
        <v>54</v>
      </c>
      <c r="F379" s="20"/>
      <c r="G379" s="1">
        <v>50000</v>
      </c>
      <c r="H379" s="1">
        <v>50000</v>
      </c>
      <c r="I379" s="1">
        <v>50000</v>
      </c>
      <c r="J379" s="1">
        <v>50000</v>
      </c>
      <c r="K379" s="1">
        <v>2540.5</v>
      </c>
      <c r="L379" s="33">
        <f t="shared" si="186"/>
        <v>5.0810000000000004</v>
      </c>
      <c r="M379" s="1">
        <v>50000</v>
      </c>
      <c r="N379" s="1">
        <v>50000</v>
      </c>
      <c r="O379" s="1">
        <v>50000</v>
      </c>
      <c r="P379" s="1">
        <f t="shared" si="187"/>
        <v>50000</v>
      </c>
      <c r="Q379" s="1">
        <v>50000</v>
      </c>
      <c r="R379" s="1">
        <v>50000</v>
      </c>
      <c r="S379" s="1">
        <f t="shared" si="188"/>
        <v>50000</v>
      </c>
      <c r="T379" s="1">
        <v>50000</v>
      </c>
      <c r="U379" s="1">
        <f t="shared" si="184"/>
        <v>50000</v>
      </c>
    </row>
    <row r="380" spans="1:25" ht="15.75" hidden="1" x14ac:dyDescent="0.2">
      <c r="A380" s="28" t="s">
        <v>235</v>
      </c>
      <c r="B380" s="29">
        <v>11</v>
      </c>
      <c r="C380" s="50" t="s">
        <v>101</v>
      </c>
      <c r="D380" s="31">
        <v>3234</v>
      </c>
      <c r="E380" s="32" t="s">
        <v>55</v>
      </c>
      <c r="F380" s="20"/>
      <c r="G380" s="1">
        <v>550000</v>
      </c>
      <c r="H380" s="1">
        <v>550000</v>
      </c>
      <c r="I380" s="1">
        <v>550000</v>
      </c>
      <c r="J380" s="1">
        <v>550000</v>
      </c>
      <c r="K380" s="1">
        <v>343632.32</v>
      </c>
      <c r="L380" s="33">
        <f t="shared" si="186"/>
        <v>62.478603636363637</v>
      </c>
      <c r="M380" s="1">
        <v>550000</v>
      </c>
      <c r="N380" s="1">
        <v>550000</v>
      </c>
      <c r="O380" s="1">
        <v>450000</v>
      </c>
      <c r="P380" s="1">
        <f t="shared" si="187"/>
        <v>450000</v>
      </c>
      <c r="Q380" s="1">
        <v>550000</v>
      </c>
      <c r="R380" s="1">
        <v>450000</v>
      </c>
      <c r="S380" s="1">
        <f t="shared" si="188"/>
        <v>450000</v>
      </c>
      <c r="T380" s="1">
        <v>450000</v>
      </c>
      <c r="U380" s="1">
        <f t="shared" si="184"/>
        <v>450000</v>
      </c>
    </row>
    <row r="381" spans="1:25" ht="15.75" hidden="1" x14ac:dyDescent="0.2">
      <c r="A381" s="28" t="s">
        <v>235</v>
      </c>
      <c r="B381" s="29">
        <v>11</v>
      </c>
      <c r="C381" s="50" t="s">
        <v>101</v>
      </c>
      <c r="D381" s="31">
        <v>3235</v>
      </c>
      <c r="E381" s="32" t="s">
        <v>56</v>
      </c>
      <c r="F381" s="20"/>
      <c r="G381" s="1">
        <v>950000</v>
      </c>
      <c r="H381" s="1">
        <v>950000</v>
      </c>
      <c r="I381" s="1">
        <v>950000</v>
      </c>
      <c r="J381" s="1">
        <v>950000</v>
      </c>
      <c r="K381" s="1">
        <v>928050.08</v>
      </c>
      <c r="L381" s="33">
        <f t="shared" si="186"/>
        <v>97.689482105263153</v>
      </c>
      <c r="M381" s="1">
        <v>950000</v>
      </c>
      <c r="N381" s="1">
        <v>950000</v>
      </c>
      <c r="O381" s="1">
        <v>950000</v>
      </c>
      <c r="P381" s="1">
        <f t="shared" si="187"/>
        <v>950000</v>
      </c>
      <c r="Q381" s="1">
        <v>950000</v>
      </c>
      <c r="R381" s="1">
        <v>950000</v>
      </c>
      <c r="S381" s="1">
        <f t="shared" si="188"/>
        <v>950000</v>
      </c>
      <c r="T381" s="1">
        <v>950000</v>
      </c>
      <c r="U381" s="1">
        <f t="shared" si="184"/>
        <v>950000</v>
      </c>
    </row>
    <row r="382" spans="1:25" ht="15.75" hidden="1" x14ac:dyDescent="0.2">
      <c r="A382" s="28" t="s">
        <v>235</v>
      </c>
      <c r="B382" s="29">
        <v>11</v>
      </c>
      <c r="C382" s="50" t="s">
        <v>101</v>
      </c>
      <c r="D382" s="31">
        <v>3236</v>
      </c>
      <c r="E382" s="32" t="s">
        <v>57</v>
      </c>
      <c r="F382" s="20"/>
      <c r="G382" s="1">
        <v>100000</v>
      </c>
      <c r="H382" s="1">
        <v>100000</v>
      </c>
      <c r="I382" s="1">
        <v>100000</v>
      </c>
      <c r="J382" s="1">
        <v>100000</v>
      </c>
      <c r="K382" s="1">
        <v>1230</v>
      </c>
      <c r="L382" s="33">
        <f t="shared" si="186"/>
        <v>1.23</v>
      </c>
      <c r="M382" s="1">
        <v>100000</v>
      </c>
      <c r="N382" s="1">
        <v>100000</v>
      </c>
      <c r="O382" s="1">
        <v>100000</v>
      </c>
      <c r="P382" s="1">
        <f t="shared" si="187"/>
        <v>100000</v>
      </c>
      <c r="Q382" s="1">
        <v>100000</v>
      </c>
      <c r="R382" s="1">
        <v>100000</v>
      </c>
      <c r="S382" s="1">
        <f t="shared" si="188"/>
        <v>100000</v>
      </c>
      <c r="T382" s="1">
        <v>100000</v>
      </c>
      <c r="U382" s="1">
        <f t="shared" si="184"/>
        <v>100000</v>
      </c>
    </row>
    <row r="383" spans="1:25" hidden="1" x14ac:dyDescent="0.2">
      <c r="A383" s="28" t="s">
        <v>235</v>
      </c>
      <c r="B383" s="29">
        <v>11</v>
      </c>
      <c r="C383" s="50" t="s">
        <v>101</v>
      </c>
      <c r="D383" s="31">
        <v>3237</v>
      </c>
      <c r="E383" s="32" t="s">
        <v>58</v>
      </c>
      <c r="G383" s="1">
        <v>470000</v>
      </c>
      <c r="H383" s="1">
        <v>470000</v>
      </c>
      <c r="I383" s="1">
        <v>470000</v>
      </c>
      <c r="J383" s="1">
        <v>470000</v>
      </c>
      <c r="K383" s="1">
        <v>471970.91</v>
      </c>
      <c r="L383" s="33">
        <f t="shared" si="186"/>
        <v>100.4193425531915</v>
      </c>
      <c r="M383" s="1">
        <v>470000</v>
      </c>
      <c r="N383" s="1">
        <v>470000</v>
      </c>
      <c r="O383" s="1">
        <v>600000</v>
      </c>
      <c r="P383" s="1">
        <f t="shared" si="187"/>
        <v>600000</v>
      </c>
      <c r="Q383" s="1">
        <v>470000</v>
      </c>
      <c r="R383" s="1">
        <v>600000</v>
      </c>
      <c r="S383" s="1">
        <f t="shared" si="188"/>
        <v>600000</v>
      </c>
      <c r="T383" s="1">
        <v>600000</v>
      </c>
      <c r="U383" s="1">
        <f t="shared" si="184"/>
        <v>600000</v>
      </c>
    </row>
    <row r="384" spans="1:25" s="23" customFormat="1" ht="15.75" hidden="1" x14ac:dyDescent="0.2">
      <c r="A384" s="28" t="s">
        <v>235</v>
      </c>
      <c r="B384" s="29">
        <v>11</v>
      </c>
      <c r="C384" s="50" t="s">
        <v>101</v>
      </c>
      <c r="D384" s="31">
        <v>3239</v>
      </c>
      <c r="E384" s="32" t="s">
        <v>60</v>
      </c>
      <c r="F384" s="32"/>
      <c r="G384" s="1">
        <v>2100000</v>
      </c>
      <c r="H384" s="1">
        <v>2100000</v>
      </c>
      <c r="I384" s="1">
        <v>2100000</v>
      </c>
      <c r="J384" s="1">
        <v>2100000</v>
      </c>
      <c r="K384" s="1">
        <v>1332645.5699999998</v>
      </c>
      <c r="L384" s="33">
        <f t="shared" si="186"/>
        <v>63.459312857142848</v>
      </c>
      <c r="M384" s="1">
        <v>2100000</v>
      </c>
      <c r="N384" s="1">
        <v>2100000</v>
      </c>
      <c r="O384" s="1">
        <v>2280000</v>
      </c>
      <c r="P384" s="1">
        <f t="shared" si="187"/>
        <v>2280000</v>
      </c>
      <c r="Q384" s="1">
        <v>2100000</v>
      </c>
      <c r="R384" s="1">
        <v>2280000</v>
      </c>
      <c r="S384" s="1">
        <f t="shared" si="188"/>
        <v>2280000</v>
      </c>
      <c r="T384" s="1">
        <v>2280000</v>
      </c>
      <c r="U384" s="1">
        <f t="shared" si="184"/>
        <v>2280000</v>
      </c>
      <c r="V384" s="21"/>
      <c r="W384" s="21"/>
      <c r="X384" s="21"/>
      <c r="Y384" s="12"/>
    </row>
    <row r="385" spans="1:25" s="23" customFormat="1" ht="15.75" hidden="1" x14ac:dyDescent="0.2">
      <c r="A385" s="24" t="s">
        <v>235</v>
      </c>
      <c r="B385" s="25">
        <v>11</v>
      </c>
      <c r="C385" s="49" t="s">
        <v>101</v>
      </c>
      <c r="D385" s="27">
        <v>324</v>
      </c>
      <c r="E385" s="20"/>
      <c r="F385" s="20"/>
      <c r="G385" s="21">
        <f>SUM(G386)</f>
        <v>0</v>
      </c>
      <c r="H385" s="21">
        <f t="shared" ref="H385:U385" si="193">SUM(H386)</f>
        <v>0</v>
      </c>
      <c r="I385" s="21">
        <f t="shared" si="193"/>
        <v>0</v>
      </c>
      <c r="J385" s="21">
        <f t="shared" si="193"/>
        <v>0</v>
      </c>
      <c r="K385" s="21">
        <f t="shared" si="193"/>
        <v>0</v>
      </c>
      <c r="L385" s="22" t="str">
        <f t="shared" si="186"/>
        <v>-</v>
      </c>
      <c r="M385" s="21">
        <f t="shared" si="193"/>
        <v>0</v>
      </c>
      <c r="N385" s="21">
        <f t="shared" si="193"/>
        <v>0</v>
      </c>
      <c r="O385" s="21">
        <f t="shared" si="193"/>
        <v>0</v>
      </c>
      <c r="P385" s="21">
        <f t="shared" si="193"/>
        <v>0</v>
      </c>
      <c r="Q385" s="21">
        <f t="shared" si="193"/>
        <v>0</v>
      </c>
      <c r="R385" s="21">
        <f t="shared" si="193"/>
        <v>0</v>
      </c>
      <c r="S385" s="21">
        <f t="shared" si="193"/>
        <v>0</v>
      </c>
      <c r="T385" s="21">
        <f t="shared" si="193"/>
        <v>0</v>
      </c>
      <c r="U385" s="21">
        <f t="shared" si="193"/>
        <v>0</v>
      </c>
      <c r="V385" s="21"/>
      <c r="W385" s="21"/>
      <c r="X385" s="21"/>
      <c r="Y385" s="12"/>
    </row>
    <row r="386" spans="1:25" s="23" customFormat="1" ht="15.75" hidden="1" x14ac:dyDescent="0.2">
      <c r="A386" s="28" t="s">
        <v>235</v>
      </c>
      <c r="B386" s="29">
        <v>11</v>
      </c>
      <c r="C386" s="50" t="s">
        <v>101</v>
      </c>
      <c r="D386" s="44" t="s">
        <v>238</v>
      </c>
      <c r="E386" s="32"/>
      <c r="F386" s="32"/>
      <c r="G386" s="1"/>
      <c r="H386" s="1"/>
      <c r="I386" s="1"/>
      <c r="J386" s="1"/>
      <c r="K386" s="1"/>
      <c r="L386" s="33" t="str">
        <f t="shared" si="186"/>
        <v>-</v>
      </c>
      <c r="M386" s="1"/>
      <c r="N386" s="1"/>
      <c r="O386" s="2"/>
      <c r="P386" s="1">
        <f t="shared" si="187"/>
        <v>0</v>
      </c>
      <c r="Q386" s="1"/>
      <c r="R386" s="1"/>
      <c r="S386" s="1">
        <f t="shared" si="188"/>
        <v>0</v>
      </c>
      <c r="T386" s="1"/>
      <c r="U386" s="1">
        <f t="shared" si="184"/>
        <v>0</v>
      </c>
      <c r="V386" s="21"/>
      <c r="W386" s="21"/>
      <c r="X386" s="21"/>
      <c r="Y386" s="12"/>
    </row>
    <row r="387" spans="1:25" s="23" customFormat="1" ht="15.75" hidden="1" x14ac:dyDescent="0.2">
      <c r="A387" s="24" t="s">
        <v>235</v>
      </c>
      <c r="B387" s="25">
        <v>11</v>
      </c>
      <c r="C387" s="49" t="s">
        <v>101</v>
      </c>
      <c r="D387" s="27">
        <v>329</v>
      </c>
      <c r="E387" s="20"/>
      <c r="F387" s="20"/>
      <c r="G387" s="21">
        <f>SUM(G388:G392)</f>
        <v>4301000</v>
      </c>
      <c r="H387" s="21">
        <f t="shared" ref="H387:U387" si="194">SUM(H388:H392)</f>
        <v>4301000</v>
      </c>
      <c r="I387" s="21">
        <f t="shared" si="194"/>
        <v>4301000</v>
      </c>
      <c r="J387" s="21">
        <f t="shared" si="194"/>
        <v>4301000</v>
      </c>
      <c r="K387" s="21">
        <f t="shared" si="194"/>
        <v>4128603.25</v>
      </c>
      <c r="L387" s="22">
        <f t="shared" si="186"/>
        <v>95.991705417344804</v>
      </c>
      <c r="M387" s="21">
        <f t="shared" si="194"/>
        <v>4301000</v>
      </c>
      <c r="N387" s="21">
        <f t="shared" si="194"/>
        <v>4301000</v>
      </c>
      <c r="O387" s="21">
        <f t="shared" si="194"/>
        <v>4735000</v>
      </c>
      <c r="P387" s="21">
        <f t="shared" si="194"/>
        <v>4735000</v>
      </c>
      <c r="Q387" s="21">
        <f t="shared" si="194"/>
        <v>4301000</v>
      </c>
      <c r="R387" s="21">
        <f t="shared" si="194"/>
        <v>4735000</v>
      </c>
      <c r="S387" s="21">
        <f t="shared" si="194"/>
        <v>4735000</v>
      </c>
      <c r="T387" s="21">
        <f t="shared" si="194"/>
        <v>4735000</v>
      </c>
      <c r="U387" s="21">
        <f t="shared" si="194"/>
        <v>4735000</v>
      </c>
      <c r="V387" s="21"/>
      <c r="W387" s="21"/>
      <c r="X387" s="21"/>
      <c r="Y387" s="12"/>
    </row>
    <row r="388" spans="1:25" ht="30" hidden="1" x14ac:dyDescent="0.2">
      <c r="A388" s="28" t="s">
        <v>235</v>
      </c>
      <c r="B388" s="29">
        <v>11</v>
      </c>
      <c r="C388" s="50" t="s">
        <v>101</v>
      </c>
      <c r="D388" s="31">
        <v>3291</v>
      </c>
      <c r="E388" s="32" t="s">
        <v>62</v>
      </c>
      <c r="G388" s="1">
        <v>3900000</v>
      </c>
      <c r="H388" s="1">
        <v>3900000</v>
      </c>
      <c r="I388" s="1">
        <v>3900000</v>
      </c>
      <c r="J388" s="1">
        <v>3900000</v>
      </c>
      <c r="K388" s="1">
        <v>3901008.2</v>
      </c>
      <c r="L388" s="33">
        <f t="shared" si="186"/>
        <v>100.02585128205128</v>
      </c>
      <c r="M388" s="1">
        <v>3900000</v>
      </c>
      <c r="N388" s="1">
        <v>3900000</v>
      </c>
      <c r="O388" s="1">
        <v>4400000</v>
      </c>
      <c r="P388" s="1">
        <f t="shared" si="187"/>
        <v>4400000</v>
      </c>
      <c r="Q388" s="1">
        <v>3900000</v>
      </c>
      <c r="R388" s="1">
        <v>4400000</v>
      </c>
      <c r="S388" s="1">
        <f t="shared" si="188"/>
        <v>4400000</v>
      </c>
      <c r="T388" s="1">
        <v>4400000</v>
      </c>
      <c r="U388" s="1">
        <f t="shared" si="184"/>
        <v>4400000</v>
      </c>
    </row>
    <row r="389" spans="1:25" hidden="1" x14ac:dyDescent="0.2">
      <c r="A389" s="28" t="s">
        <v>235</v>
      </c>
      <c r="B389" s="29">
        <v>11</v>
      </c>
      <c r="C389" s="50" t="s">
        <v>101</v>
      </c>
      <c r="D389" s="31">
        <v>3293</v>
      </c>
      <c r="E389" s="32" t="s">
        <v>64</v>
      </c>
      <c r="G389" s="1">
        <v>20000</v>
      </c>
      <c r="H389" s="1">
        <v>20000</v>
      </c>
      <c r="I389" s="1">
        <v>20000</v>
      </c>
      <c r="J389" s="1">
        <v>20000</v>
      </c>
      <c r="K389" s="1">
        <v>4753.1499999999996</v>
      </c>
      <c r="L389" s="33">
        <f t="shared" si="186"/>
        <v>23.765750000000001</v>
      </c>
      <c r="M389" s="1">
        <v>20000</v>
      </c>
      <c r="N389" s="1">
        <v>20000</v>
      </c>
      <c r="O389" s="1">
        <v>20000</v>
      </c>
      <c r="P389" s="1">
        <f t="shared" si="187"/>
        <v>20000</v>
      </c>
      <c r="Q389" s="1">
        <v>20000</v>
      </c>
      <c r="R389" s="1">
        <v>20000</v>
      </c>
      <c r="S389" s="1">
        <f t="shared" si="188"/>
        <v>20000</v>
      </c>
      <c r="T389" s="1">
        <v>20000</v>
      </c>
      <c r="U389" s="1">
        <f t="shared" si="184"/>
        <v>20000</v>
      </c>
    </row>
    <row r="390" spans="1:25" hidden="1" x14ac:dyDescent="0.2">
      <c r="A390" s="28" t="s">
        <v>235</v>
      </c>
      <c r="B390" s="29">
        <v>11</v>
      </c>
      <c r="C390" s="50" t="s">
        <v>101</v>
      </c>
      <c r="D390" s="31">
        <v>3294</v>
      </c>
      <c r="E390" s="32" t="s">
        <v>65</v>
      </c>
      <c r="G390" s="1">
        <v>350000</v>
      </c>
      <c r="H390" s="1">
        <v>350000</v>
      </c>
      <c r="I390" s="1">
        <v>350000</v>
      </c>
      <c r="J390" s="1">
        <v>350000</v>
      </c>
      <c r="K390" s="1">
        <v>222541.9</v>
      </c>
      <c r="L390" s="33">
        <f t="shared" si="186"/>
        <v>63.583399999999997</v>
      </c>
      <c r="M390" s="1">
        <v>350000</v>
      </c>
      <c r="N390" s="1">
        <v>350000</v>
      </c>
      <c r="O390" s="1">
        <v>300000</v>
      </c>
      <c r="P390" s="1">
        <f t="shared" si="187"/>
        <v>300000</v>
      </c>
      <c r="Q390" s="1">
        <v>350000</v>
      </c>
      <c r="R390" s="1">
        <v>300000</v>
      </c>
      <c r="S390" s="1">
        <f t="shared" si="188"/>
        <v>300000</v>
      </c>
      <c r="T390" s="1">
        <v>300000</v>
      </c>
      <c r="U390" s="1">
        <f t="shared" si="184"/>
        <v>300000</v>
      </c>
    </row>
    <row r="391" spans="1:25" hidden="1" x14ac:dyDescent="0.2">
      <c r="A391" s="28" t="s">
        <v>235</v>
      </c>
      <c r="B391" s="29">
        <v>11</v>
      </c>
      <c r="C391" s="50" t="s">
        <v>101</v>
      </c>
      <c r="D391" s="31">
        <v>3295</v>
      </c>
      <c r="E391" s="32" t="s">
        <v>66</v>
      </c>
      <c r="G391" s="1">
        <v>1000</v>
      </c>
      <c r="H391" s="1">
        <v>1000</v>
      </c>
      <c r="I391" s="1">
        <v>1000</v>
      </c>
      <c r="J391" s="1">
        <v>1000</v>
      </c>
      <c r="L391" s="33">
        <f t="shared" si="186"/>
        <v>0</v>
      </c>
      <c r="M391" s="1">
        <v>1000</v>
      </c>
      <c r="N391" s="1">
        <v>1000</v>
      </c>
      <c r="O391" s="1">
        <v>10000</v>
      </c>
      <c r="P391" s="1">
        <f t="shared" si="187"/>
        <v>10000</v>
      </c>
      <c r="Q391" s="1">
        <v>1000</v>
      </c>
      <c r="R391" s="1">
        <v>10000</v>
      </c>
      <c r="S391" s="1">
        <f t="shared" si="188"/>
        <v>10000</v>
      </c>
      <c r="T391" s="1">
        <v>10000</v>
      </c>
      <c r="U391" s="1">
        <f t="shared" si="184"/>
        <v>10000</v>
      </c>
    </row>
    <row r="392" spans="1:25" hidden="1" x14ac:dyDescent="0.2">
      <c r="A392" s="28" t="s">
        <v>235</v>
      </c>
      <c r="B392" s="29">
        <v>11</v>
      </c>
      <c r="C392" s="50" t="s">
        <v>101</v>
      </c>
      <c r="D392" s="31">
        <v>3299</v>
      </c>
      <c r="E392" s="32" t="s">
        <v>67</v>
      </c>
      <c r="G392" s="1">
        <v>30000</v>
      </c>
      <c r="H392" s="1">
        <v>30000</v>
      </c>
      <c r="I392" s="1">
        <v>30000</v>
      </c>
      <c r="J392" s="1">
        <v>30000</v>
      </c>
      <c r="K392" s="1">
        <v>300</v>
      </c>
      <c r="L392" s="33">
        <f t="shared" si="186"/>
        <v>1</v>
      </c>
      <c r="M392" s="1">
        <v>30000</v>
      </c>
      <c r="N392" s="1">
        <v>30000</v>
      </c>
      <c r="O392" s="1">
        <v>5000</v>
      </c>
      <c r="P392" s="1">
        <f t="shared" si="187"/>
        <v>5000</v>
      </c>
      <c r="Q392" s="1">
        <v>30000</v>
      </c>
      <c r="R392" s="1">
        <v>5000</v>
      </c>
      <c r="S392" s="1">
        <f t="shared" si="188"/>
        <v>5000</v>
      </c>
      <c r="T392" s="1">
        <v>5000</v>
      </c>
      <c r="U392" s="1">
        <f t="shared" si="184"/>
        <v>5000</v>
      </c>
    </row>
    <row r="393" spans="1:25" s="23" customFormat="1" ht="15.75" hidden="1" x14ac:dyDescent="0.2">
      <c r="A393" s="24" t="s">
        <v>235</v>
      </c>
      <c r="B393" s="25">
        <v>11</v>
      </c>
      <c r="C393" s="49" t="s">
        <v>101</v>
      </c>
      <c r="D393" s="27">
        <v>343</v>
      </c>
      <c r="E393" s="20"/>
      <c r="F393" s="20"/>
      <c r="G393" s="21">
        <f>SUM(G394:G395)</f>
        <v>105000</v>
      </c>
      <c r="H393" s="21">
        <f t="shared" ref="H393:U393" si="195">SUM(H394:H395)</f>
        <v>105000</v>
      </c>
      <c r="I393" s="21">
        <f t="shared" si="195"/>
        <v>105000</v>
      </c>
      <c r="J393" s="21">
        <f t="shared" si="195"/>
        <v>105000</v>
      </c>
      <c r="K393" s="21">
        <f t="shared" si="195"/>
        <v>30996.32</v>
      </c>
      <c r="L393" s="22">
        <f t="shared" si="186"/>
        <v>29.520304761904764</v>
      </c>
      <c r="M393" s="21">
        <f t="shared" si="195"/>
        <v>105000</v>
      </c>
      <c r="N393" s="21">
        <f t="shared" si="195"/>
        <v>105000</v>
      </c>
      <c r="O393" s="21">
        <f t="shared" si="195"/>
        <v>55000</v>
      </c>
      <c r="P393" s="21">
        <f t="shared" si="195"/>
        <v>55000</v>
      </c>
      <c r="Q393" s="21">
        <f t="shared" si="195"/>
        <v>105000</v>
      </c>
      <c r="R393" s="21">
        <f t="shared" si="195"/>
        <v>55000</v>
      </c>
      <c r="S393" s="21">
        <f t="shared" si="195"/>
        <v>55000</v>
      </c>
      <c r="T393" s="21">
        <f t="shared" si="195"/>
        <v>55000</v>
      </c>
      <c r="U393" s="21">
        <f t="shared" si="195"/>
        <v>55000</v>
      </c>
      <c r="V393" s="21"/>
      <c r="W393" s="21"/>
      <c r="X393" s="21"/>
      <c r="Y393" s="12"/>
    </row>
    <row r="394" spans="1:25" hidden="1" x14ac:dyDescent="0.2">
      <c r="A394" s="28" t="s">
        <v>235</v>
      </c>
      <c r="B394" s="29">
        <v>11</v>
      </c>
      <c r="C394" s="50" t="s">
        <v>101</v>
      </c>
      <c r="D394" s="31">
        <v>3431</v>
      </c>
      <c r="E394" s="32" t="s">
        <v>68</v>
      </c>
      <c r="G394" s="1">
        <v>5000</v>
      </c>
      <c r="H394" s="1">
        <v>5000</v>
      </c>
      <c r="I394" s="1">
        <v>5000</v>
      </c>
      <c r="J394" s="1">
        <v>5000</v>
      </c>
      <c r="K394" s="1">
        <v>1199.19</v>
      </c>
      <c r="L394" s="33">
        <f t="shared" si="186"/>
        <v>23.983800000000002</v>
      </c>
      <c r="M394" s="1">
        <v>5000</v>
      </c>
      <c r="N394" s="1">
        <v>5000</v>
      </c>
      <c r="O394" s="1">
        <v>5000</v>
      </c>
      <c r="P394" s="1">
        <f t="shared" si="187"/>
        <v>5000</v>
      </c>
      <c r="Q394" s="1">
        <v>5000</v>
      </c>
      <c r="R394" s="1">
        <v>5000</v>
      </c>
      <c r="S394" s="1">
        <f t="shared" si="188"/>
        <v>5000</v>
      </c>
      <c r="T394" s="1">
        <v>5000</v>
      </c>
      <c r="U394" s="1">
        <f t="shared" si="184"/>
        <v>5000</v>
      </c>
    </row>
    <row r="395" spans="1:25" hidden="1" x14ac:dyDescent="0.2">
      <c r="A395" s="28" t="s">
        <v>235</v>
      </c>
      <c r="B395" s="29">
        <v>11</v>
      </c>
      <c r="C395" s="50" t="s">
        <v>101</v>
      </c>
      <c r="D395" s="31">
        <v>3433</v>
      </c>
      <c r="E395" s="32" t="s">
        <v>69</v>
      </c>
      <c r="G395" s="1">
        <v>100000</v>
      </c>
      <c r="H395" s="1">
        <v>100000</v>
      </c>
      <c r="I395" s="1">
        <v>100000</v>
      </c>
      <c r="J395" s="1">
        <v>100000</v>
      </c>
      <c r="K395" s="1">
        <v>29797.13</v>
      </c>
      <c r="L395" s="33">
        <f t="shared" si="186"/>
        <v>29.797129999999999</v>
      </c>
      <c r="M395" s="1">
        <v>100000</v>
      </c>
      <c r="N395" s="1">
        <v>100000</v>
      </c>
      <c r="O395" s="1">
        <v>50000</v>
      </c>
      <c r="P395" s="1">
        <f t="shared" si="187"/>
        <v>50000</v>
      </c>
      <c r="Q395" s="1">
        <v>100000</v>
      </c>
      <c r="R395" s="1">
        <v>50000</v>
      </c>
      <c r="S395" s="1">
        <f t="shared" si="188"/>
        <v>50000</v>
      </c>
      <c r="T395" s="1">
        <v>50000</v>
      </c>
      <c r="U395" s="1">
        <f t="shared" si="184"/>
        <v>50000</v>
      </c>
    </row>
    <row r="396" spans="1:25" s="23" customFormat="1" ht="15.75" hidden="1" x14ac:dyDescent="0.2">
      <c r="A396" s="24" t="s">
        <v>235</v>
      </c>
      <c r="B396" s="25">
        <v>11</v>
      </c>
      <c r="C396" s="49" t="s">
        <v>101</v>
      </c>
      <c r="D396" s="27">
        <v>372</v>
      </c>
      <c r="E396" s="20"/>
      <c r="F396" s="20"/>
      <c r="G396" s="21">
        <f>SUM(G397)</f>
        <v>20000</v>
      </c>
      <c r="H396" s="21">
        <f t="shared" ref="H396:U396" si="196">SUM(H397)</f>
        <v>20000</v>
      </c>
      <c r="I396" s="21">
        <f t="shared" si="196"/>
        <v>20000</v>
      </c>
      <c r="J396" s="21">
        <f t="shared" si="196"/>
        <v>20000</v>
      </c>
      <c r="K396" s="21">
        <f t="shared" si="196"/>
        <v>0</v>
      </c>
      <c r="L396" s="22">
        <f t="shared" si="186"/>
        <v>0</v>
      </c>
      <c r="M396" s="21">
        <f t="shared" si="196"/>
        <v>20000</v>
      </c>
      <c r="N396" s="21">
        <f t="shared" si="196"/>
        <v>20000</v>
      </c>
      <c r="O396" s="21">
        <f t="shared" si="196"/>
        <v>20000</v>
      </c>
      <c r="P396" s="21">
        <f t="shared" si="196"/>
        <v>20000</v>
      </c>
      <c r="Q396" s="21">
        <f t="shared" si="196"/>
        <v>20000</v>
      </c>
      <c r="R396" s="21">
        <f t="shared" si="196"/>
        <v>20000</v>
      </c>
      <c r="S396" s="21">
        <f t="shared" si="196"/>
        <v>20000</v>
      </c>
      <c r="T396" s="21">
        <f t="shared" si="196"/>
        <v>20000</v>
      </c>
      <c r="U396" s="21">
        <f t="shared" si="196"/>
        <v>20000</v>
      </c>
      <c r="V396" s="21"/>
      <c r="W396" s="21"/>
      <c r="X396" s="21"/>
      <c r="Y396" s="12"/>
    </row>
    <row r="397" spans="1:25" hidden="1" x14ac:dyDescent="0.2">
      <c r="A397" s="28" t="s">
        <v>235</v>
      </c>
      <c r="B397" s="29">
        <v>11</v>
      </c>
      <c r="C397" s="50" t="s">
        <v>101</v>
      </c>
      <c r="D397" s="31">
        <v>3721</v>
      </c>
      <c r="E397" s="32" t="s">
        <v>72</v>
      </c>
      <c r="G397" s="1">
        <v>20000</v>
      </c>
      <c r="H397" s="1">
        <v>20000</v>
      </c>
      <c r="I397" s="1">
        <v>20000</v>
      </c>
      <c r="J397" s="1">
        <v>20000</v>
      </c>
      <c r="K397" s="1">
        <v>0</v>
      </c>
      <c r="L397" s="33">
        <f t="shared" si="186"/>
        <v>0</v>
      </c>
      <c r="M397" s="1">
        <v>20000</v>
      </c>
      <c r="N397" s="1">
        <v>20000</v>
      </c>
      <c r="O397" s="1">
        <v>20000</v>
      </c>
      <c r="P397" s="1">
        <f t="shared" si="187"/>
        <v>20000</v>
      </c>
      <c r="Q397" s="1">
        <v>20000</v>
      </c>
      <c r="R397" s="1">
        <v>20000</v>
      </c>
      <c r="S397" s="1">
        <f t="shared" si="188"/>
        <v>20000</v>
      </c>
      <c r="T397" s="1">
        <v>20000</v>
      </c>
      <c r="U397" s="1">
        <f t="shared" si="184"/>
        <v>20000</v>
      </c>
    </row>
    <row r="398" spans="1:25" s="23" customFormat="1" ht="15.75" hidden="1" x14ac:dyDescent="0.2">
      <c r="A398" s="24" t="s">
        <v>235</v>
      </c>
      <c r="B398" s="25">
        <v>31</v>
      </c>
      <c r="C398" s="49" t="s">
        <v>101</v>
      </c>
      <c r="D398" s="27">
        <v>329</v>
      </c>
      <c r="E398" s="20"/>
      <c r="F398" s="20"/>
      <c r="G398" s="21">
        <f>SUM(G399)</f>
        <v>3000000</v>
      </c>
      <c r="H398" s="21">
        <f t="shared" ref="H398:U398" si="197">SUM(H399)</f>
        <v>0</v>
      </c>
      <c r="I398" s="21">
        <f t="shared" si="197"/>
        <v>3000000</v>
      </c>
      <c r="J398" s="21">
        <f t="shared" si="197"/>
        <v>0</v>
      </c>
      <c r="K398" s="21">
        <f t="shared" si="197"/>
        <v>2100081.64</v>
      </c>
      <c r="L398" s="22">
        <f t="shared" si="186"/>
        <v>70.002721333333341</v>
      </c>
      <c r="M398" s="21">
        <f t="shared" si="197"/>
        <v>3000000</v>
      </c>
      <c r="N398" s="21">
        <f t="shared" si="197"/>
        <v>0</v>
      </c>
      <c r="O398" s="21">
        <f t="shared" si="197"/>
        <v>3000000</v>
      </c>
      <c r="P398" s="21">
        <f t="shared" si="197"/>
        <v>0</v>
      </c>
      <c r="Q398" s="21">
        <f t="shared" si="197"/>
        <v>3000000</v>
      </c>
      <c r="R398" s="21">
        <f t="shared" si="197"/>
        <v>3000000</v>
      </c>
      <c r="S398" s="21">
        <f t="shared" si="197"/>
        <v>0</v>
      </c>
      <c r="T398" s="21">
        <f t="shared" si="197"/>
        <v>3000000</v>
      </c>
      <c r="U398" s="21">
        <f t="shared" si="197"/>
        <v>0</v>
      </c>
      <c r="V398" s="21"/>
      <c r="W398" s="21"/>
      <c r="X398" s="21"/>
      <c r="Y398" s="12"/>
    </row>
    <row r="399" spans="1:25" s="23" customFormat="1" ht="30" hidden="1" x14ac:dyDescent="0.2">
      <c r="A399" s="28" t="s">
        <v>235</v>
      </c>
      <c r="B399" s="29">
        <v>31</v>
      </c>
      <c r="C399" s="50" t="s">
        <v>101</v>
      </c>
      <c r="D399" s="31">
        <v>3291</v>
      </c>
      <c r="E399" s="32" t="s">
        <v>62</v>
      </c>
      <c r="F399" s="32"/>
      <c r="G399" s="1">
        <v>3000000</v>
      </c>
      <c r="H399" s="55"/>
      <c r="I399" s="1">
        <v>3000000</v>
      </c>
      <c r="J399" s="55"/>
      <c r="K399" s="1">
        <v>2100081.64</v>
      </c>
      <c r="L399" s="33">
        <f t="shared" si="186"/>
        <v>70.002721333333341</v>
      </c>
      <c r="M399" s="1">
        <v>3000000</v>
      </c>
      <c r="N399" s="55"/>
      <c r="O399" s="1">
        <v>3000000</v>
      </c>
      <c r="P399" s="55"/>
      <c r="Q399" s="1">
        <v>3000000</v>
      </c>
      <c r="R399" s="1">
        <v>3000000</v>
      </c>
      <c r="S399" s="55"/>
      <c r="T399" s="1">
        <v>3000000</v>
      </c>
      <c r="U399" s="55"/>
      <c r="V399" s="21"/>
      <c r="W399" s="21"/>
      <c r="X399" s="21"/>
      <c r="Y399" s="12"/>
    </row>
    <row r="400" spans="1:25" ht="63" x14ac:dyDescent="0.2">
      <c r="A400" s="439" t="s">
        <v>239</v>
      </c>
      <c r="B400" s="439"/>
      <c r="C400" s="439"/>
      <c r="D400" s="439"/>
      <c r="E400" s="20" t="s">
        <v>240</v>
      </c>
      <c r="F400" s="20" t="s">
        <v>237</v>
      </c>
      <c r="G400" s="21">
        <f>G401+G404+G407+G409+G411+G416</f>
        <v>6090000</v>
      </c>
      <c r="H400" s="21">
        <f>H401+H404+H407+H409+H411+H416</f>
        <v>6090000</v>
      </c>
      <c r="I400" s="21">
        <f>I401+I404+I407+I409+I411+I416+I414</f>
        <v>6090000</v>
      </c>
      <c r="J400" s="21">
        <f t="shared" ref="J400:U400" si="198">J401+J404+J407+J409+J411+J416+J414</f>
        <v>6090000</v>
      </c>
      <c r="K400" s="21">
        <f t="shared" si="198"/>
        <v>4812258.38</v>
      </c>
      <c r="L400" s="22">
        <f t="shared" si="186"/>
        <v>79.019021018062404</v>
      </c>
      <c r="M400" s="21">
        <f t="shared" si="198"/>
        <v>7270000</v>
      </c>
      <c r="N400" s="21">
        <f t="shared" si="198"/>
        <v>7270000</v>
      </c>
      <c r="O400" s="21">
        <f t="shared" si="198"/>
        <v>9330000</v>
      </c>
      <c r="P400" s="21">
        <f t="shared" si="198"/>
        <v>9330000</v>
      </c>
      <c r="Q400" s="21">
        <f t="shared" si="198"/>
        <v>7270000</v>
      </c>
      <c r="R400" s="21">
        <f t="shared" si="198"/>
        <v>9330000</v>
      </c>
      <c r="S400" s="21">
        <f t="shared" si="198"/>
        <v>9330000</v>
      </c>
      <c r="T400" s="21">
        <f t="shared" si="198"/>
        <v>9330000</v>
      </c>
      <c r="U400" s="21">
        <f t="shared" si="198"/>
        <v>9330000</v>
      </c>
    </row>
    <row r="401" spans="1:25" s="23" customFormat="1" ht="15.75" hidden="1" x14ac:dyDescent="0.2">
      <c r="A401" s="24" t="s">
        <v>239</v>
      </c>
      <c r="B401" s="25">
        <v>11</v>
      </c>
      <c r="C401" s="49" t="s">
        <v>101</v>
      </c>
      <c r="D401" s="27">
        <v>322</v>
      </c>
      <c r="E401" s="20"/>
      <c r="F401" s="20"/>
      <c r="G401" s="21">
        <f>SUM(G402:G403)</f>
        <v>500000</v>
      </c>
      <c r="H401" s="21">
        <f t="shared" ref="H401:U401" si="199">SUM(H402:H403)</f>
        <v>500000</v>
      </c>
      <c r="I401" s="21">
        <f t="shared" si="199"/>
        <v>500000</v>
      </c>
      <c r="J401" s="21">
        <f t="shared" si="199"/>
        <v>500000</v>
      </c>
      <c r="K401" s="21">
        <f t="shared" si="199"/>
        <v>312736.26</v>
      </c>
      <c r="L401" s="22">
        <f t="shared" si="186"/>
        <v>62.547252</v>
      </c>
      <c r="M401" s="21">
        <f t="shared" si="199"/>
        <v>800000</v>
      </c>
      <c r="N401" s="21">
        <f t="shared" si="199"/>
        <v>800000</v>
      </c>
      <c r="O401" s="21">
        <f t="shared" si="199"/>
        <v>425000</v>
      </c>
      <c r="P401" s="21">
        <f t="shared" si="199"/>
        <v>425000</v>
      </c>
      <c r="Q401" s="21">
        <f t="shared" si="199"/>
        <v>800000</v>
      </c>
      <c r="R401" s="21">
        <f t="shared" si="199"/>
        <v>425000</v>
      </c>
      <c r="S401" s="21">
        <f t="shared" si="199"/>
        <v>425000</v>
      </c>
      <c r="T401" s="21">
        <f t="shared" si="199"/>
        <v>425000</v>
      </c>
      <c r="U401" s="21">
        <f t="shared" si="199"/>
        <v>425000</v>
      </c>
      <c r="V401" s="21"/>
      <c r="W401" s="21"/>
      <c r="X401" s="21"/>
      <c r="Y401" s="12"/>
    </row>
    <row r="402" spans="1:25" ht="30" hidden="1" x14ac:dyDescent="0.2">
      <c r="A402" s="28" t="s">
        <v>239</v>
      </c>
      <c r="B402" s="29">
        <v>11</v>
      </c>
      <c r="C402" s="50" t="s">
        <v>101</v>
      </c>
      <c r="D402" s="31">
        <v>3224</v>
      </c>
      <c r="E402" s="32" t="s">
        <v>155</v>
      </c>
      <c r="G402" s="1">
        <v>350000</v>
      </c>
      <c r="H402" s="1">
        <v>350000</v>
      </c>
      <c r="I402" s="1">
        <v>350000</v>
      </c>
      <c r="J402" s="1">
        <v>350000</v>
      </c>
      <c r="K402" s="1">
        <v>261377.15</v>
      </c>
      <c r="L402" s="33">
        <f t="shared" si="186"/>
        <v>74.679185714285708</v>
      </c>
      <c r="M402" s="1">
        <v>500000</v>
      </c>
      <c r="N402" s="1">
        <v>500000</v>
      </c>
      <c r="O402" s="1">
        <v>350000</v>
      </c>
      <c r="P402" s="1">
        <f>O402</f>
        <v>350000</v>
      </c>
      <c r="Q402" s="1">
        <v>500000</v>
      </c>
      <c r="R402" s="1">
        <v>350000</v>
      </c>
      <c r="S402" s="1">
        <f>R402</f>
        <v>350000</v>
      </c>
      <c r="T402" s="1">
        <v>350000</v>
      </c>
      <c r="U402" s="1">
        <f>T402</f>
        <v>350000</v>
      </c>
    </row>
    <row r="403" spans="1:25" hidden="1" x14ac:dyDescent="0.2">
      <c r="A403" s="28" t="s">
        <v>239</v>
      </c>
      <c r="B403" s="29">
        <v>11</v>
      </c>
      <c r="C403" s="50" t="s">
        <v>101</v>
      </c>
      <c r="D403" s="31">
        <v>3225</v>
      </c>
      <c r="E403" s="32" t="s">
        <v>50</v>
      </c>
      <c r="F403" s="36"/>
      <c r="G403" s="1">
        <v>150000</v>
      </c>
      <c r="H403" s="1">
        <v>150000</v>
      </c>
      <c r="I403" s="1">
        <v>150000</v>
      </c>
      <c r="J403" s="1">
        <v>150000</v>
      </c>
      <c r="K403" s="1">
        <v>51359.11</v>
      </c>
      <c r="L403" s="33">
        <f t="shared" si="186"/>
        <v>34.239406666666667</v>
      </c>
      <c r="M403" s="1">
        <v>300000</v>
      </c>
      <c r="N403" s="1">
        <v>300000</v>
      </c>
      <c r="O403" s="1">
        <v>75000</v>
      </c>
      <c r="P403" s="1">
        <f t="shared" ref="P403:P417" si="200">O403</f>
        <v>75000</v>
      </c>
      <c r="Q403" s="1">
        <v>300000</v>
      </c>
      <c r="R403" s="1">
        <v>75000</v>
      </c>
      <c r="S403" s="1">
        <f t="shared" ref="S403:S417" si="201">R403</f>
        <v>75000</v>
      </c>
      <c r="T403" s="1">
        <v>75000</v>
      </c>
      <c r="U403" s="1">
        <f t="shared" ref="U403:U417" si="202">T403</f>
        <v>75000</v>
      </c>
    </row>
    <row r="404" spans="1:25" s="23" customFormat="1" ht="15.75" hidden="1" x14ac:dyDescent="0.2">
      <c r="A404" s="24" t="s">
        <v>239</v>
      </c>
      <c r="B404" s="25">
        <v>11</v>
      </c>
      <c r="C404" s="49" t="s">
        <v>101</v>
      </c>
      <c r="D404" s="27">
        <v>323</v>
      </c>
      <c r="E404" s="20"/>
      <c r="F404" s="38"/>
      <c r="G404" s="21">
        <f>SUM(G405:G406)</f>
        <v>4000000</v>
      </c>
      <c r="H404" s="21">
        <f t="shared" ref="H404:U404" si="203">SUM(H405:H406)</f>
        <v>4000000</v>
      </c>
      <c r="I404" s="21">
        <f t="shared" si="203"/>
        <v>4000000</v>
      </c>
      <c r="J404" s="21">
        <f t="shared" si="203"/>
        <v>4000000</v>
      </c>
      <c r="K404" s="21">
        <f t="shared" si="203"/>
        <v>3460047.45</v>
      </c>
      <c r="L404" s="22">
        <f t="shared" si="186"/>
        <v>86.501186250000003</v>
      </c>
      <c r="M404" s="21">
        <f t="shared" si="203"/>
        <v>4300000</v>
      </c>
      <c r="N404" s="21">
        <f t="shared" si="203"/>
        <v>4300000</v>
      </c>
      <c r="O404" s="21">
        <f t="shared" si="203"/>
        <v>6820000</v>
      </c>
      <c r="P404" s="21">
        <f t="shared" si="203"/>
        <v>6820000</v>
      </c>
      <c r="Q404" s="21">
        <f t="shared" si="203"/>
        <v>4300000</v>
      </c>
      <c r="R404" s="21">
        <f t="shared" si="203"/>
        <v>6820000</v>
      </c>
      <c r="S404" s="21">
        <f t="shared" si="203"/>
        <v>6820000</v>
      </c>
      <c r="T404" s="21">
        <f t="shared" si="203"/>
        <v>6820000</v>
      </c>
      <c r="U404" s="21">
        <f t="shared" si="203"/>
        <v>6820000</v>
      </c>
      <c r="V404" s="21"/>
      <c r="W404" s="21"/>
      <c r="X404" s="21"/>
      <c r="Y404" s="12"/>
    </row>
    <row r="405" spans="1:25" hidden="1" x14ac:dyDescent="0.2">
      <c r="A405" s="28" t="s">
        <v>239</v>
      </c>
      <c r="B405" s="29">
        <v>11</v>
      </c>
      <c r="C405" s="50" t="s">
        <v>101</v>
      </c>
      <c r="D405" s="31">
        <v>3232</v>
      </c>
      <c r="E405" s="32" t="s">
        <v>53</v>
      </c>
      <c r="G405" s="1">
        <v>3650000</v>
      </c>
      <c r="H405" s="1">
        <v>3650000</v>
      </c>
      <c r="I405" s="1">
        <v>3650000</v>
      </c>
      <c r="J405" s="1">
        <v>3650000</v>
      </c>
      <c r="K405" s="1">
        <v>3385897.45</v>
      </c>
      <c r="L405" s="33">
        <f t="shared" si="186"/>
        <v>92.764313698630147</v>
      </c>
      <c r="M405" s="1">
        <v>3700000</v>
      </c>
      <c r="N405" s="1">
        <v>3700000</v>
      </c>
      <c r="O405" s="1">
        <v>6500000</v>
      </c>
      <c r="P405" s="1">
        <f t="shared" si="200"/>
        <v>6500000</v>
      </c>
      <c r="Q405" s="1">
        <v>3700000</v>
      </c>
      <c r="R405" s="1">
        <v>6500000</v>
      </c>
      <c r="S405" s="1">
        <f t="shared" si="201"/>
        <v>6500000</v>
      </c>
      <c r="T405" s="1">
        <v>6500000</v>
      </c>
      <c r="U405" s="1">
        <f t="shared" si="202"/>
        <v>6500000</v>
      </c>
    </row>
    <row r="406" spans="1:25" hidden="1" x14ac:dyDescent="0.2">
      <c r="A406" s="28" t="s">
        <v>239</v>
      </c>
      <c r="B406" s="29">
        <v>11</v>
      </c>
      <c r="C406" s="50" t="s">
        <v>101</v>
      </c>
      <c r="D406" s="31">
        <v>3235</v>
      </c>
      <c r="E406" s="32" t="s">
        <v>56</v>
      </c>
      <c r="G406" s="1">
        <v>350000</v>
      </c>
      <c r="H406" s="1">
        <v>350000</v>
      </c>
      <c r="I406" s="1">
        <v>350000</v>
      </c>
      <c r="J406" s="1">
        <v>350000</v>
      </c>
      <c r="K406" s="1">
        <v>74150</v>
      </c>
      <c r="L406" s="33">
        <f t="shared" si="186"/>
        <v>21.185714285714287</v>
      </c>
      <c r="M406" s="1">
        <v>600000</v>
      </c>
      <c r="N406" s="1">
        <v>600000</v>
      </c>
      <c r="O406" s="1">
        <v>320000</v>
      </c>
      <c r="P406" s="1">
        <f t="shared" si="200"/>
        <v>320000</v>
      </c>
      <c r="Q406" s="1">
        <v>600000</v>
      </c>
      <c r="R406" s="1">
        <v>320000</v>
      </c>
      <c r="S406" s="1">
        <f t="shared" si="201"/>
        <v>320000</v>
      </c>
      <c r="T406" s="1">
        <v>320000</v>
      </c>
      <c r="U406" s="1">
        <f t="shared" si="202"/>
        <v>320000</v>
      </c>
    </row>
    <row r="407" spans="1:25" s="23" customFormat="1" ht="15.75" hidden="1" x14ac:dyDescent="0.2">
      <c r="A407" s="24" t="s">
        <v>239</v>
      </c>
      <c r="B407" s="25">
        <v>11</v>
      </c>
      <c r="C407" s="49" t="s">
        <v>101</v>
      </c>
      <c r="D407" s="27">
        <v>329</v>
      </c>
      <c r="E407" s="20"/>
      <c r="F407" s="20"/>
      <c r="G407" s="21">
        <f>SUM(G408)</f>
        <v>240000</v>
      </c>
      <c r="H407" s="21">
        <f t="shared" ref="H407:U407" si="204">SUM(H408)</f>
        <v>240000</v>
      </c>
      <c r="I407" s="21">
        <f t="shared" si="204"/>
        <v>240000</v>
      </c>
      <c r="J407" s="21">
        <f t="shared" si="204"/>
        <v>240000</v>
      </c>
      <c r="K407" s="21">
        <f t="shared" si="204"/>
        <v>108629.04</v>
      </c>
      <c r="L407" s="22">
        <f t="shared" si="186"/>
        <v>45.262099999999997</v>
      </c>
      <c r="M407" s="21">
        <f t="shared" si="204"/>
        <v>400000</v>
      </c>
      <c r="N407" s="21">
        <f t="shared" si="204"/>
        <v>400000</v>
      </c>
      <c r="O407" s="21">
        <f t="shared" si="204"/>
        <v>135000</v>
      </c>
      <c r="P407" s="21">
        <f t="shared" si="204"/>
        <v>135000</v>
      </c>
      <c r="Q407" s="21">
        <f t="shared" si="204"/>
        <v>400000</v>
      </c>
      <c r="R407" s="21">
        <f t="shared" si="204"/>
        <v>135000</v>
      </c>
      <c r="S407" s="21">
        <f t="shared" si="204"/>
        <v>135000</v>
      </c>
      <c r="T407" s="21">
        <f t="shared" si="204"/>
        <v>135000</v>
      </c>
      <c r="U407" s="21">
        <f t="shared" si="204"/>
        <v>135000</v>
      </c>
      <c r="V407" s="21"/>
      <c r="W407" s="21"/>
      <c r="X407" s="21"/>
      <c r="Y407" s="12"/>
    </row>
    <row r="408" spans="1:25" hidden="1" x14ac:dyDescent="0.2">
      <c r="A408" s="28" t="s">
        <v>239</v>
      </c>
      <c r="B408" s="29">
        <v>11</v>
      </c>
      <c r="C408" s="50" t="s">
        <v>101</v>
      </c>
      <c r="D408" s="31">
        <v>3292</v>
      </c>
      <c r="E408" s="32" t="s">
        <v>63</v>
      </c>
      <c r="G408" s="1">
        <v>240000</v>
      </c>
      <c r="H408" s="1">
        <v>240000</v>
      </c>
      <c r="I408" s="1">
        <v>240000</v>
      </c>
      <c r="J408" s="1">
        <v>240000</v>
      </c>
      <c r="K408" s="1">
        <v>108629.04</v>
      </c>
      <c r="L408" s="33">
        <f t="shared" si="186"/>
        <v>45.262099999999997</v>
      </c>
      <c r="M408" s="1">
        <v>400000</v>
      </c>
      <c r="N408" s="1">
        <v>400000</v>
      </c>
      <c r="O408" s="1">
        <v>135000</v>
      </c>
      <c r="P408" s="1">
        <f t="shared" si="200"/>
        <v>135000</v>
      </c>
      <c r="Q408" s="1">
        <v>400000</v>
      </c>
      <c r="R408" s="1">
        <v>135000</v>
      </c>
      <c r="S408" s="1">
        <f t="shared" si="201"/>
        <v>135000</v>
      </c>
      <c r="T408" s="1">
        <v>135000</v>
      </c>
      <c r="U408" s="1">
        <f t="shared" si="202"/>
        <v>135000</v>
      </c>
    </row>
    <row r="409" spans="1:25" s="23" customFormat="1" ht="15.75" hidden="1" x14ac:dyDescent="0.2">
      <c r="A409" s="24" t="s">
        <v>239</v>
      </c>
      <c r="B409" s="25">
        <v>11</v>
      </c>
      <c r="C409" s="49" t="s">
        <v>101</v>
      </c>
      <c r="D409" s="27">
        <v>412</v>
      </c>
      <c r="E409" s="20"/>
      <c r="F409" s="20"/>
      <c r="G409" s="21">
        <f>SUM(G410)</f>
        <v>100000</v>
      </c>
      <c r="H409" s="21">
        <f t="shared" ref="H409:U409" si="205">SUM(H410)</f>
        <v>100000</v>
      </c>
      <c r="I409" s="21">
        <f t="shared" si="205"/>
        <v>100000</v>
      </c>
      <c r="J409" s="21">
        <f t="shared" si="205"/>
        <v>100000</v>
      </c>
      <c r="K409" s="21">
        <f t="shared" si="205"/>
        <v>0</v>
      </c>
      <c r="L409" s="22">
        <f t="shared" si="186"/>
        <v>0</v>
      </c>
      <c r="M409" s="21">
        <f t="shared" si="205"/>
        <v>170000</v>
      </c>
      <c r="N409" s="21">
        <f t="shared" si="205"/>
        <v>170000</v>
      </c>
      <c r="O409" s="21">
        <f t="shared" si="205"/>
        <v>50000</v>
      </c>
      <c r="P409" s="21">
        <f t="shared" si="205"/>
        <v>50000</v>
      </c>
      <c r="Q409" s="21">
        <f t="shared" si="205"/>
        <v>170000</v>
      </c>
      <c r="R409" s="21">
        <f t="shared" si="205"/>
        <v>50000</v>
      </c>
      <c r="S409" s="21">
        <f t="shared" si="205"/>
        <v>50000</v>
      </c>
      <c r="T409" s="21">
        <f t="shared" si="205"/>
        <v>50000</v>
      </c>
      <c r="U409" s="21">
        <f t="shared" si="205"/>
        <v>50000</v>
      </c>
      <c r="V409" s="21"/>
      <c r="W409" s="21"/>
      <c r="X409" s="21"/>
      <c r="Y409" s="12"/>
    </row>
    <row r="410" spans="1:25" s="23" customFormat="1" ht="15.75" hidden="1" x14ac:dyDescent="0.2">
      <c r="A410" s="28" t="s">
        <v>239</v>
      </c>
      <c r="B410" s="29">
        <v>11</v>
      </c>
      <c r="C410" s="50" t="s">
        <v>101</v>
      </c>
      <c r="D410" s="31">
        <v>4126</v>
      </c>
      <c r="E410" s="32" t="s">
        <v>84</v>
      </c>
      <c r="F410" s="32"/>
      <c r="G410" s="1">
        <v>100000</v>
      </c>
      <c r="H410" s="1">
        <v>100000</v>
      </c>
      <c r="I410" s="1">
        <v>100000</v>
      </c>
      <c r="J410" s="1">
        <v>100000</v>
      </c>
      <c r="K410" s="1">
        <v>0</v>
      </c>
      <c r="L410" s="33">
        <f t="shared" si="186"/>
        <v>0</v>
      </c>
      <c r="M410" s="1">
        <v>170000</v>
      </c>
      <c r="N410" s="1">
        <v>170000</v>
      </c>
      <c r="O410" s="1">
        <v>50000</v>
      </c>
      <c r="P410" s="1">
        <f t="shared" si="200"/>
        <v>50000</v>
      </c>
      <c r="Q410" s="1">
        <v>170000</v>
      </c>
      <c r="R410" s="1">
        <v>50000</v>
      </c>
      <c r="S410" s="1">
        <f t="shared" si="201"/>
        <v>50000</v>
      </c>
      <c r="T410" s="1">
        <v>50000</v>
      </c>
      <c r="U410" s="1">
        <f t="shared" si="202"/>
        <v>50000</v>
      </c>
      <c r="V410" s="21"/>
      <c r="W410" s="21"/>
      <c r="X410" s="21"/>
      <c r="Y410" s="12"/>
    </row>
    <row r="411" spans="1:25" s="23" customFormat="1" ht="15.75" hidden="1" x14ac:dyDescent="0.2">
      <c r="A411" s="24" t="s">
        <v>239</v>
      </c>
      <c r="B411" s="25">
        <v>11</v>
      </c>
      <c r="C411" s="49" t="s">
        <v>101</v>
      </c>
      <c r="D411" s="27">
        <v>422</v>
      </c>
      <c r="E411" s="20"/>
      <c r="F411" s="20"/>
      <c r="G411" s="21">
        <f>SUM(G412:G413)</f>
        <v>500000</v>
      </c>
      <c r="H411" s="21">
        <f t="shared" ref="H411:U411" si="206">SUM(H412:H413)</f>
        <v>500000</v>
      </c>
      <c r="I411" s="21">
        <f t="shared" si="206"/>
        <v>500000</v>
      </c>
      <c r="J411" s="21">
        <f t="shared" si="206"/>
        <v>500000</v>
      </c>
      <c r="K411" s="21">
        <f t="shared" si="206"/>
        <v>189132.08000000002</v>
      </c>
      <c r="L411" s="22">
        <f t="shared" si="186"/>
        <v>37.826416000000002</v>
      </c>
      <c r="M411" s="21">
        <f t="shared" si="206"/>
        <v>600000</v>
      </c>
      <c r="N411" s="21">
        <f t="shared" si="206"/>
        <v>600000</v>
      </c>
      <c r="O411" s="21">
        <f t="shared" si="206"/>
        <v>250000</v>
      </c>
      <c r="P411" s="21">
        <f t="shared" si="206"/>
        <v>250000</v>
      </c>
      <c r="Q411" s="21">
        <f t="shared" si="206"/>
        <v>600000</v>
      </c>
      <c r="R411" s="21">
        <f t="shared" si="206"/>
        <v>250000</v>
      </c>
      <c r="S411" s="21">
        <f t="shared" si="206"/>
        <v>250000</v>
      </c>
      <c r="T411" s="21">
        <f t="shared" si="206"/>
        <v>250000</v>
      </c>
      <c r="U411" s="21">
        <f t="shared" si="206"/>
        <v>250000</v>
      </c>
      <c r="V411" s="21"/>
      <c r="W411" s="21"/>
      <c r="X411" s="21"/>
      <c r="Y411" s="12"/>
    </row>
    <row r="412" spans="1:25" hidden="1" x14ac:dyDescent="0.2">
      <c r="A412" s="28" t="s">
        <v>239</v>
      </c>
      <c r="B412" s="29">
        <v>11</v>
      </c>
      <c r="C412" s="50" t="s">
        <v>101</v>
      </c>
      <c r="D412" s="31">
        <v>4222</v>
      </c>
      <c r="E412" s="32" t="s">
        <v>75</v>
      </c>
      <c r="G412" s="1">
        <v>300000</v>
      </c>
      <c r="H412" s="1">
        <v>300000</v>
      </c>
      <c r="I412" s="1">
        <v>300000</v>
      </c>
      <c r="J412" s="1">
        <v>300000</v>
      </c>
      <c r="K412" s="1">
        <v>139268.17000000001</v>
      </c>
      <c r="L412" s="33">
        <f t="shared" si="186"/>
        <v>46.422723333333337</v>
      </c>
      <c r="M412" s="1">
        <v>300000</v>
      </c>
      <c r="N412" s="1">
        <v>300000</v>
      </c>
      <c r="O412" s="1">
        <v>150000</v>
      </c>
      <c r="P412" s="1">
        <f t="shared" si="200"/>
        <v>150000</v>
      </c>
      <c r="Q412" s="1">
        <v>300000</v>
      </c>
      <c r="R412" s="1">
        <v>150000</v>
      </c>
      <c r="S412" s="1">
        <f t="shared" si="201"/>
        <v>150000</v>
      </c>
      <c r="T412" s="1">
        <v>150000</v>
      </c>
      <c r="U412" s="1">
        <f t="shared" si="202"/>
        <v>150000</v>
      </c>
    </row>
    <row r="413" spans="1:25" hidden="1" x14ac:dyDescent="0.2">
      <c r="A413" s="28" t="s">
        <v>239</v>
      </c>
      <c r="B413" s="29">
        <v>11</v>
      </c>
      <c r="C413" s="50" t="s">
        <v>101</v>
      </c>
      <c r="D413" s="31">
        <v>4227</v>
      </c>
      <c r="E413" s="32" t="s">
        <v>77</v>
      </c>
      <c r="G413" s="1">
        <v>200000</v>
      </c>
      <c r="H413" s="1">
        <v>200000</v>
      </c>
      <c r="I413" s="1">
        <v>200000</v>
      </c>
      <c r="J413" s="1">
        <v>200000</v>
      </c>
      <c r="K413" s="1">
        <v>49863.91</v>
      </c>
      <c r="L413" s="33">
        <f t="shared" si="186"/>
        <v>24.931955000000002</v>
      </c>
      <c r="M413" s="1">
        <v>300000</v>
      </c>
      <c r="N413" s="1">
        <v>300000</v>
      </c>
      <c r="O413" s="1">
        <v>100000</v>
      </c>
      <c r="P413" s="1">
        <f t="shared" si="200"/>
        <v>100000</v>
      </c>
      <c r="Q413" s="1">
        <v>300000</v>
      </c>
      <c r="R413" s="1">
        <v>100000</v>
      </c>
      <c r="S413" s="1">
        <f t="shared" si="201"/>
        <v>100000</v>
      </c>
      <c r="T413" s="1">
        <v>100000</v>
      </c>
      <c r="U413" s="1">
        <f t="shared" si="202"/>
        <v>100000</v>
      </c>
    </row>
    <row r="414" spans="1:25" s="23" customFormat="1" ht="15.75" hidden="1" x14ac:dyDescent="0.2">
      <c r="A414" s="24" t="s">
        <v>239</v>
      </c>
      <c r="B414" s="25">
        <v>11</v>
      </c>
      <c r="C414" s="49" t="s">
        <v>101</v>
      </c>
      <c r="D414" s="27">
        <v>423</v>
      </c>
      <c r="E414" s="20"/>
      <c r="F414" s="20"/>
      <c r="G414" s="21"/>
      <c r="H414" s="21"/>
      <c r="I414" s="21">
        <f>I415</f>
        <v>0</v>
      </c>
      <c r="J414" s="21">
        <f t="shared" ref="J414:U414" si="207">J415</f>
        <v>0</v>
      </c>
      <c r="K414" s="21">
        <f t="shared" si="207"/>
        <v>0</v>
      </c>
      <c r="L414" s="22" t="str">
        <f t="shared" si="186"/>
        <v>-</v>
      </c>
      <c r="M414" s="21">
        <f t="shared" si="207"/>
        <v>0</v>
      </c>
      <c r="N414" s="21">
        <f t="shared" si="207"/>
        <v>0</v>
      </c>
      <c r="O414" s="21">
        <f t="shared" si="207"/>
        <v>50000</v>
      </c>
      <c r="P414" s="21">
        <f t="shared" si="207"/>
        <v>50000</v>
      </c>
      <c r="Q414" s="21">
        <f t="shared" si="207"/>
        <v>0</v>
      </c>
      <c r="R414" s="21">
        <f t="shared" si="207"/>
        <v>50000</v>
      </c>
      <c r="S414" s="21">
        <f t="shared" si="207"/>
        <v>50000</v>
      </c>
      <c r="T414" s="21">
        <f t="shared" si="207"/>
        <v>50000</v>
      </c>
      <c r="U414" s="21">
        <f t="shared" si="207"/>
        <v>50000</v>
      </c>
      <c r="V414" s="21"/>
      <c r="W414" s="21"/>
      <c r="X414" s="21"/>
      <c r="Y414" s="12"/>
    </row>
    <row r="415" spans="1:25" ht="15.75" hidden="1" x14ac:dyDescent="0.2">
      <c r="A415" s="28" t="s">
        <v>239</v>
      </c>
      <c r="B415" s="29">
        <v>11</v>
      </c>
      <c r="C415" s="50" t="s">
        <v>101</v>
      </c>
      <c r="D415" s="31">
        <v>4231</v>
      </c>
      <c r="E415" s="32" t="s">
        <v>241</v>
      </c>
      <c r="L415" s="22" t="str">
        <f t="shared" si="186"/>
        <v>-</v>
      </c>
      <c r="M415" s="1"/>
      <c r="N415" s="1"/>
      <c r="O415" s="1">
        <v>50000</v>
      </c>
      <c r="P415" s="1">
        <f>O415</f>
        <v>50000</v>
      </c>
      <c r="Q415" s="1"/>
      <c r="R415" s="1">
        <v>50000</v>
      </c>
      <c r="S415" s="1">
        <f>R415</f>
        <v>50000</v>
      </c>
      <c r="T415" s="1">
        <v>50000</v>
      </c>
      <c r="U415" s="1">
        <f>T415</f>
        <v>50000</v>
      </c>
    </row>
    <row r="416" spans="1:25" s="23" customFormat="1" ht="15.75" hidden="1" x14ac:dyDescent="0.2">
      <c r="A416" s="24" t="s">
        <v>239</v>
      </c>
      <c r="B416" s="25">
        <v>11</v>
      </c>
      <c r="C416" s="49" t="s">
        <v>101</v>
      </c>
      <c r="D416" s="27">
        <v>453</v>
      </c>
      <c r="E416" s="20"/>
      <c r="F416" s="20"/>
      <c r="G416" s="21">
        <f>SUM(G417)</f>
        <v>750000</v>
      </c>
      <c r="H416" s="21">
        <f t="shared" ref="H416:U416" si="208">SUM(H417)</f>
        <v>750000</v>
      </c>
      <c r="I416" s="21">
        <f t="shared" si="208"/>
        <v>750000</v>
      </c>
      <c r="J416" s="21">
        <f t="shared" si="208"/>
        <v>750000</v>
      </c>
      <c r="K416" s="21">
        <f t="shared" si="208"/>
        <v>741713.55</v>
      </c>
      <c r="L416" s="22">
        <f t="shared" si="186"/>
        <v>98.895139999999998</v>
      </c>
      <c r="M416" s="21">
        <f t="shared" si="208"/>
        <v>1000000</v>
      </c>
      <c r="N416" s="21">
        <f t="shared" si="208"/>
        <v>1000000</v>
      </c>
      <c r="O416" s="21">
        <f t="shared" si="208"/>
        <v>1600000</v>
      </c>
      <c r="P416" s="21">
        <f t="shared" si="208"/>
        <v>1600000</v>
      </c>
      <c r="Q416" s="21">
        <f t="shared" si="208"/>
        <v>1000000</v>
      </c>
      <c r="R416" s="21">
        <f t="shared" si="208"/>
        <v>1600000</v>
      </c>
      <c r="S416" s="21">
        <f t="shared" si="208"/>
        <v>1600000</v>
      </c>
      <c r="T416" s="21">
        <f t="shared" si="208"/>
        <v>1600000</v>
      </c>
      <c r="U416" s="21">
        <f t="shared" si="208"/>
        <v>1600000</v>
      </c>
      <c r="V416" s="21"/>
      <c r="W416" s="21"/>
      <c r="X416" s="21"/>
      <c r="Y416" s="12"/>
    </row>
    <row r="417" spans="1:25" hidden="1" x14ac:dyDescent="0.2">
      <c r="A417" s="28" t="s">
        <v>239</v>
      </c>
      <c r="B417" s="29">
        <v>11</v>
      </c>
      <c r="C417" s="50" t="s">
        <v>101</v>
      </c>
      <c r="D417" s="31">
        <v>4531</v>
      </c>
      <c r="E417" s="32" t="s">
        <v>198</v>
      </c>
      <c r="G417" s="1">
        <v>750000</v>
      </c>
      <c r="H417" s="1">
        <v>750000</v>
      </c>
      <c r="I417" s="1">
        <v>750000</v>
      </c>
      <c r="J417" s="1">
        <v>750000</v>
      </c>
      <c r="K417" s="1">
        <v>741713.55</v>
      </c>
      <c r="L417" s="33">
        <f t="shared" si="186"/>
        <v>98.895139999999998</v>
      </c>
      <c r="M417" s="1">
        <v>1000000</v>
      </c>
      <c r="N417" s="1">
        <v>1000000</v>
      </c>
      <c r="O417" s="1">
        <v>1600000</v>
      </c>
      <c r="P417" s="1">
        <f t="shared" si="200"/>
        <v>1600000</v>
      </c>
      <c r="Q417" s="1">
        <v>1000000</v>
      </c>
      <c r="R417" s="1">
        <v>1600000</v>
      </c>
      <c r="S417" s="1">
        <f t="shared" si="201"/>
        <v>1600000</v>
      </c>
      <c r="T417" s="1">
        <v>1600000</v>
      </c>
      <c r="U417" s="1">
        <f t="shared" si="202"/>
        <v>1600000</v>
      </c>
    </row>
    <row r="418" spans="1:25" ht="63" x14ac:dyDescent="0.2">
      <c r="A418" s="439" t="s">
        <v>242</v>
      </c>
      <c r="B418" s="439"/>
      <c r="C418" s="439"/>
      <c r="D418" s="439"/>
      <c r="E418" s="20" t="s">
        <v>243</v>
      </c>
      <c r="F418" s="20" t="s">
        <v>237</v>
      </c>
      <c r="G418" s="21">
        <f>G419+G421+G426+G429+G431</f>
        <v>7540000</v>
      </c>
      <c r="H418" s="21">
        <f t="shared" ref="H418:U418" si="209">H419+H421+H426+H429+H431</f>
        <v>7540000</v>
      </c>
      <c r="I418" s="21">
        <f t="shared" si="209"/>
        <v>7540000</v>
      </c>
      <c r="J418" s="21">
        <f t="shared" si="209"/>
        <v>7540000</v>
      </c>
      <c r="K418" s="21">
        <f t="shared" si="209"/>
        <v>4129718.5</v>
      </c>
      <c r="L418" s="22">
        <f t="shared" si="186"/>
        <v>54.770802387267906</v>
      </c>
      <c r="M418" s="21">
        <f t="shared" si="209"/>
        <v>6840000</v>
      </c>
      <c r="N418" s="21">
        <f t="shared" si="209"/>
        <v>6840000</v>
      </c>
      <c r="O418" s="21">
        <f t="shared" si="209"/>
        <v>8240000</v>
      </c>
      <c r="P418" s="21">
        <f t="shared" si="209"/>
        <v>8240000</v>
      </c>
      <c r="Q418" s="21">
        <f t="shared" si="209"/>
        <v>6840000</v>
      </c>
      <c r="R418" s="21">
        <f t="shared" si="209"/>
        <v>8240000</v>
      </c>
      <c r="S418" s="21">
        <f t="shared" si="209"/>
        <v>8240000</v>
      </c>
      <c r="T418" s="21">
        <f t="shared" si="209"/>
        <v>8240000</v>
      </c>
      <c r="U418" s="21">
        <f t="shared" si="209"/>
        <v>8240000</v>
      </c>
    </row>
    <row r="419" spans="1:25" s="23" customFormat="1" ht="15.75" hidden="1" x14ac:dyDescent="0.2">
      <c r="A419" s="24" t="s">
        <v>242</v>
      </c>
      <c r="B419" s="25">
        <v>11</v>
      </c>
      <c r="C419" s="26" t="s">
        <v>101</v>
      </c>
      <c r="D419" s="27">
        <v>322</v>
      </c>
      <c r="E419" s="20"/>
      <c r="F419" s="20"/>
      <c r="G419" s="21">
        <f>SUM(G420)</f>
        <v>30000</v>
      </c>
      <c r="H419" s="21">
        <f t="shared" ref="H419:U419" si="210">SUM(H420)</f>
        <v>30000</v>
      </c>
      <c r="I419" s="21">
        <f t="shared" si="210"/>
        <v>30000</v>
      </c>
      <c r="J419" s="21">
        <f t="shared" si="210"/>
        <v>30000</v>
      </c>
      <c r="K419" s="21">
        <f t="shared" si="210"/>
        <v>0</v>
      </c>
      <c r="L419" s="22">
        <f t="shared" si="186"/>
        <v>0</v>
      </c>
      <c r="M419" s="21">
        <f t="shared" si="210"/>
        <v>30000</v>
      </c>
      <c r="N419" s="21">
        <f t="shared" si="210"/>
        <v>30000</v>
      </c>
      <c r="O419" s="21">
        <f t="shared" si="210"/>
        <v>0</v>
      </c>
      <c r="P419" s="21">
        <f t="shared" si="210"/>
        <v>0</v>
      </c>
      <c r="Q419" s="21">
        <f t="shared" si="210"/>
        <v>30000</v>
      </c>
      <c r="R419" s="21">
        <f t="shared" si="210"/>
        <v>0</v>
      </c>
      <c r="S419" s="21">
        <f t="shared" si="210"/>
        <v>0</v>
      </c>
      <c r="T419" s="21">
        <f t="shared" si="210"/>
        <v>0</v>
      </c>
      <c r="U419" s="21">
        <f t="shared" si="210"/>
        <v>0</v>
      </c>
      <c r="V419" s="21"/>
      <c r="W419" s="21"/>
      <c r="X419" s="21"/>
      <c r="Y419" s="12"/>
    </row>
    <row r="420" spans="1:25" ht="30" hidden="1" x14ac:dyDescent="0.2">
      <c r="A420" s="28" t="s">
        <v>242</v>
      </c>
      <c r="B420" s="29">
        <v>11</v>
      </c>
      <c r="C420" s="30" t="s">
        <v>101</v>
      </c>
      <c r="D420" s="31">
        <v>3224</v>
      </c>
      <c r="E420" s="32" t="s">
        <v>155</v>
      </c>
      <c r="G420" s="1">
        <v>30000</v>
      </c>
      <c r="H420" s="1">
        <v>30000</v>
      </c>
      <c r="I420" s="1">
        <v>30000</v>
      </c>
      <c r="J420" s="1">
        <v>30000</v>
      </c>
      <c r="K420" s="1">
        <v>0</v>
      </c>
      <c r="L420" s="33">
        <f t="shared" si="186"/>
        <v>0</v>
      </c>
      <c r="M420" s="1">
        <v>30000</v>
      </c>
      <c r="N420" s="1">
        <v>30000</v>
      </c>
      <c r="O420" s="1"/>
      <c r="P420" s="1">
        <f>O420</f>
        <v>0</v>
      </c>
      <c r="Q420" s="1">
        <v>30000</v>
      </c>
      <c r="R420" s="1"/>
      <c r="S420" s="1">
        <f>R420</f>
        <v>0</v>
      </c>
      <c r="T420" s="1"/>
      <c r="U420" s="1">
        <f>T420</f>
        <v>0</v>
      </c>
    </row>
    <row r="421" spans="1:25" s="23" customFormat="1" ht="15.75" hidden="1" x14ac:dyDescent="0.2">
      <c r="A421" s="24" t="s">
        <v>242</v>
      </c>
      <c r="B421" s="25">
        <v>11</v>
      </c>
      <c r="C421" s="26" t="s">
        <v>101</v>
      </c>
      <c r="D421" s="27">
        <v>323</v>
      </c>
      <c r="E421" s="20"/>
      <c r="F421" s="20"/>
      <c r="G421" s="21">
        <f>SUM(G422:G425)</f>
        <v>3770000</v>
      </c>
      <c r="H421" s="21">
        <f t="shared" ref="H421:U421" si="211">SUM(H422:H425)</f>
        <v>3770000</v>
      </c>
      <c r="I421" s="21">
        <f t="shared" si="211"/>
        <v>3770000</v>
      </c>
      <c r="J421" s="21">
        <f t="shared" si="211"/>
        <v>3770000</v>
      </c>
      <c r="K421" s="21">
        <f t="shared" si="211"/>
        <v>2688337.9199999999</v>
      </c>
      <c r="L421" s="22">
        <f t="shared" si="186"/>
        <v>71.308698143236072</v>
      </c>
      <c r="M421" s="21">
        <f t="shared" si="211"/>
        <v>3510000</v>
      </c>
      <c r="N421" s="21">
        <f t="shared" si="211"/>
        <v>3510000</v>
      </c>
      <c r="O421" s="21">
        <f t="shared" si="211"/>
        <v>4750000</v>
      </c>
      <c r="P421" s="21">
        <f t="shared" si="211"/>
        <v>4750000</v>
      </c>
      <c r="Q421" s="21">
        <f t="shared" si="211"/>
        <v>3510000</v>
      </c>
      <c r="R421" s="21">
        <f t="shared" si="211"/>
        <v>4750000</v>
      </c>
      <c r="S421" s="21">
        <f t="shared" si="211"/>
        <v>4750000</v>
      </c>
      <c r="T421" s="21">
        <f t="shared" si="211"/>
        <v>4750000</v>
      </c>
      <c r="U421" s="21">
        <f t="shared" si="211"/>
        <v>4750000</v>
      </c>
      <c r="V421" s="21"/>
      <c r="W421" s="21"/>
      <c r="X421" s="21"/>
      <c r="Y421" s="12"/>
    </row>
    <row r="422" spans="1:25" hidden="1" x14ac:dyDescent="0.2">
      <c r="A422" s="28" t="s">
        <v>242</v>
      </c>
      <c r="B422" s="29">
        <v>11</v>
      </c>
      <c r="C422" s="30" t="s">
        <v>101</v>
      </c>
      <c r="D422" s="31">
        <v>3232</v>
      </c>
      <c r="E422" s="32" t="s">
        <v>53</v>
      </c>
      <c r="G422" s="1">
        <v>1050000</v>
      </c>
      <c r="H422" s="1">
        <v>1050000</v>
      </c>
      <c r="I422" s="1">
        <v>1050000</v>
      </c>
      <c r="J422" s="1">
        <v>1050000</v>
      </c>
      <c r="K422" s="1">
        <v>702197.8</v>
      </c>
      <c r="L422" s="33">
        <f t="shared" si="186"/>
        <v>66.875980952380957</v>
      </c>
      <c r="M422" s="1">
        <v>1050000</v>
      </c>
      <c r="N422" s="1">
        <v>1050000</v>
      </c>
      <c r="O422" s="1">
        <v>900000</v>
      </c>
      <c r="P422" s="1">
        <f t="shared" ref="P422:P432" si="212">O422</f>
        <v>900000</v>
      </c>
      <c r="Q422" s="1">
        <v>1050000</v>
      </c>
      <c r="R422" s="1">
        <v>900000</v>
      </c>
      <c r="S422" s="1">
        <f t="shared" ref="S422:S432" si="213">R422</f>
        <v>900000</v>
      </c>
      <c r="T422" s="1">
        <v>900000</v>
      </c>
      <c r="U422" s="1">
        <f t="shared" ref="U422:U432" si="214">T422</f>
        <v>900000</v>
      </c>
    </row>
    <row r="423" spans="1:25" hidden="1" x14ac:dyDescent="0.2">
      <c r="A423" s="28" t="s">
        <v>242</v>
      </c>
      <c r="B423" s="29">
        <v>11</v>
      </c>
      <c r="C423" s="30" t="s">
        <v>101</v>
      </c>
      <c r="D423" s="31">
        <v>3235</v>
      </c>
      <c r="E423" s="32" t="s">
        <v>56</v>
      </c>
      <c r="G423" s="1">
        <v>420000</v>
      </c>
      <c r="H423" s="1">
        <v>420000</v>
      </c>
      <c r="I423" s="1">
        <v>420000</v>
      </c>
      <c r="J423" s="1">
        <v>420000</v>
      </c>
      <c r="K423" s="1">
        <v>296982.5</v>
      </c>
      <c r="L423" s="33">
        <f t="shared" si="186"/>
        <v>70.710119047619045</v>
      </c>
      <c r="M423" s="1">
        <v>60000</v>
      </c>
      <c r="N423" s="1">
        <v>60000</v>
      </c>
      <c r="O423" s="1">
        <v>1000000</v>
      </c>
      <c r="P423" s="1">
        <f t="shared" si="212"/>
        <v>1000000</v>
      </c>
      <c r="Q423" s="1">
        <v>60000</v>
      </c>
      <c r="R423" s="1">
        <v>1000000</v>
      </c>
      <c r="S423" s="1">
        <f t="shared" si="213"/>
        <v>1000000</v>
      </c>
      <c r="T423" s="1">
        <v>1000000</v>
      </c>
      <c r="U423" s="1">
        <f t="shared" si="214"/>
        <v>1000000</v>
      </c>
    </row>
    <row r="424" spans="1:25" hidden="1" x14ac:dyDescent="0.2">
      <c r="A424" s="28" t="s">
        <v>242</v>
      </c>
      <c r="B424" s="29">
        <v>11</v>
      </c>
      <c r="C424" s="30" t="s">
        <v>101</v>
      </c>
      <c r="D424" s="31">
        <v>3237</v>
      </c>
      <c r="E424" s="32" t="s">
        <v>58</v>
      </c>
      <c r="G424" s="1">
        <v>100000</v>
      </c>
      <c r="H424" s="1">
        <v>100000</v>
      </c>
      <c r="I424" s="1">
        <v>100000</v>
      </c>
      <c r="J424" s="1">
        <v>100000</v>
      </c>
      <c r="K424" s="1">
        <v>92563.87</v>
      </c>
      <c r="L424" s="33">
        <f t="shared" si="186"/>
        <v>92.563869999999994</v>
      </c>
      <c r="M424" s="1">
        <v>200000</v>
      </c>
      <c r="N424" s="1">
        <v>200000</v>
      </c>
      <c r="O424" s="1">
        <v>150000</v>
      </c>
      <c r="P424" s="1">
        <f t="shared" si="212"/>
        <v>150000</v>
      </c>
      <c r="Q424" s="1">
        <v>200000</v>
      </c>
      <c r="R424" s="1">
        <v>150000</v>
      </c>
      <c r="S424" s="1">
        <f t="shared" si="213"/>
        <v>150000</v>
      </c>
      <c r="T424" s="1">
        <v>150000</v>
      </c>
      <c r="U424" s="1">
        <f t="shared" si="214"/>
        <v>150000</v>
      </c>
    </row>
    <row r="425" spans="1:25" hidden="1" x14ac:dyDescent="0.2">
      <c r="A425" s="28" t="s">
        <v>242</v>
      </c>
      <c r="B425" s="29">
        <v>11</v>
      </c>
      <c r="C425" s="30" t="s">
        <v>101</v>
      </c>
      <c r="D425" s="31">
        <v>3238</v>
      </c>
      <c r="E425" s="32" t="s">
        <v>59</v>
      </c>
      <c r="G425" s="1">
        <v>2200000</v>
      </c>
      <c r="H425" s="1">
        <v>2200000</v>
      </c>
      <c r="I425" s="1">
        <v>2200000</v>
      </c>
      <c r="J425" s="1">
        <v>2200000</v>
      </c>
      <c r="K425" s="1">
        <v>1596593.75</v>
      </c>
      <c r="L425" s="33">
        <f t="shared" si="186"/>
        <v>72.572443181818187</v>
      </c>
      <c r="M425" s="1">
        <v>2200000</v>
      </c>
      <c r="N425" s="1">
        <v>2200000</v>
      </c>
      <c r="O425" s="1">
        <v>2700000</v>
      </c>
      <c r="P425" s="1">
        <f t="shared" si="212"/>
        <v>2700000</v>
      </c>
      <c r="Q425" s="1">
        <v>2200000</v>
      </c>
      <c r="R425" s="1">
        <v>2700000</v>
      </c>
      <c r="S425" s="1">
        <f t="shared" si="213"/>
        <v>2700000</v>
      </c>
      <c r="T425" s="1">
        <v>2700000</v>
      </c>
      <c r="U425" s="1">
        <f t="shared" si="214"/>
        <v>2700000</v>
      </c>
    </row>
    <row r="426" spans="1:25" s="23" customFormat="1" ht="15.75" hidden="1" x14ac:dyDescent="0.2">
      <c r="A426" s="24" t="s">
        <v>242</v>
      </c>
      <c r="B426" s="25">
        <v>11</v>
      </c>
      <c r="C426" s="26" t="s">
        <v>101</v>
      </c>
      <c r="D426" s="27">
        <v>412</v>
      </c>
      <c r="E426" s="20"/>
      <c r="F426" s="20"/>
      <c r="G426" s="21">
        <f>SUM(G427:G428)</f>
        <v>340000</v>
      </c>
      <c r="H426" s="21">
        <f t="shared" ref="H426:U426" si="215">SUM(H427:H428)</f>
        <v>340000</v>
      </c>
      <c r="I426" s="21">
        <f t="shared" si="215"/>
        <v>340000</v>
      </c>
      <c r="J426" s="21">
        <f t="shared" si="215"/>
        <v>340000</v>
      </c>
      <c r="K426" s="21">
        <f t="shared" si="215"/>
        <v>336538.81</v>
      </c>
      <c r="L426" s="22">
        <f t="shared" si="186"/>
        <v>98.982002941176475</v>
      </c>
      <c r="M426" s="21">
        <f t="shared" si="215"/>
        <v>700000</v>
      </c>
      <c r="N426" s="21">
        <f t="shared" si="215"/>
        <v>700000</v>
      </c>
      <c r="O426" s="21">
        <f t="shared" si="215"/>
        <v>340000</v>
      </c>
      <c r="P426" s="21">
        <f t="shared" si="215"/>
        <v>340000</v>
      </c>
      <c r="Q426" s="21">
        <f t="shared" si="215"/>
        <v>700000</v>
      </c>
      <c r="R426" s="21">
        <f t="shared" si="215"/>
        <v>340000</v>
      </c>
      <c r="S426" s="21">
        <f t="shared" si="215"/>
        <v>340000</v>
      </c>
      <c r="T426" s="21">
        <f t="shared" si="215"/>
        <v>340000</v>
      </c>
      <c r="U426" s="21">
        <f t="shared" si="215"/>
        <v>340000</v>
      </c>
      <c r="V426" s="21"/>
      <c r="W426" s="21"/>
      <c r="X426" s="21"/>
      <c r="Y426" s="12"/>
    </row>
    <row r="427" spans="1:25" s="23" customFormat="1" ht="15.75" hidden="1" x14ac:dyDescent="0.2">
      <c r="A427" s="28" t="s">
        <v>242</v>
      </c>
      <c r="B427" s="29">
        <v>11</v>
      </c>
      <c r="C427" s="30" t="s">
        <v>101</v>
      </c>
      <c r="D427" s="31">
        <v>4123</v>
      </c>
      <c r="E427" s="32" t="s">
        <v>83</v>
      </c>
      <c r="F427" s="32"/>
      <c r="G427" s="1">
        <v>240000</v>
      </c>
      <c r="H427" s="1">
        <v>240000</v>
      </c>
      <c r="I427" s="1">
        <v>240000</v>
      </c>
      <c r="J427" s="1">
        <v>240000</v>
      </c>
      <c r="K427" s="1">
        <v>236538.81</v>
      </c>
      <c r="L427" s="33">
        <f t="shared" si="186"/>
        <v>98.557837500000005</v>
      </c>
      <c r="M427" s="1">
        <v>600000</v>
      </c>
      <c r="N427" s="1">
        <v>600000</v>
      </c>
      <c r="O427" s="1">
        <v>290000</v>
      </c>
      <c r="P427" s="1">
        <f t="shared" si="212"/>
        <v>290000</v>
      </c>
      <c r="Q427" s="1">
        <v>600000</v>
      </c>
      <c r="R427" s="1">
        <v>290000</v>
      </c>
      <c r="S427" s="1">
        <f t="shared" si="213"/>
        <v>290000</v>
      </c>
      <c r="T427" s="1">
        <v>290000</v>
      </c>
      <c r="U427" s="1">
        <f t="shared" si="214"/>
        <v>290000</v>
      </c>
      <c r="V427" s="21"/>
      <c r="W427" s="21"/>
      <c r="X427" s="21"/>
      <c r="Y427" s="12"/>
    </row>
    <row r="428" spans="1:25" hidden="1" x14ac:dyDescent="0.2">
      <c r="A428" s="28" t="s">
        <v>242</v>
      </c>
      <c r="B428" s="29">
        <v>11</v>
      </c>
      <c r="C428" s="30" t="s">
        <v>101</v>
      </c>
      <c r="D428" s="31">
        <v>4126</v>
      </c>
      <c r="E428" s="32" t="s">
        <v>84</v>
      </c>
      <c r="G428" s="1">
        <v>100000</v>
      </c>
      <c r="H428" s="1">
        <v>100000</v>
      </c>
      <c r="I428" s="1">
        <v>100000</v>
      </c>
      <c r="J428" s="1">
        <v>100000</v>
      </c>
      <c r="K428" s="1">
        <v>100000</v>
      </c>
      <c r="L428" s="33">
        <f t="shared" ref="L428:L493" si="216">IF(I428=0, "-", K428/I428*100)</f>
        <v>100</v>
      </c>
      <c r="M428" s="1">
        <v>100000</v>
      </c>
      <c r="N428" s="1">
        <v>100000</v>
      </c>
      <c r="O428" s="1">
        <v>50000</v>
      </c>
      <c r="P428" s="1">
        <f t="shared" si="212"/>
        <v>50000</v>
      </c>
      <c r="Q428" s="1">
        <v>100000</v>
      </c>
      <c r="R428" s="1">
        <v>50000</v>
      </c>
      <c r="S428" s="1">
        <f t="shared" si="213"/>
        <v>50000</v>
      </c>
      <c r="T428" s="1">
        <v>50000</v>
      </c>
      <c r="U428" s="1">
        <f t="shared" si="214"/>
        <v>50000</v>
      </c>
    </row>
    <row r="429" spans="1:25" s="23" customFormat="1" ht="15.75" hidden="1" x14ac:dyDescent="0.2">
      <c r="A429" s="24" t="s">
        <v>242</v>
      </c>
      <c r="B429" s="25">
        <v>11</v>
      </c>
      <c r="C429" s="26" t="s">
        <v>101</v>
      </c>
      <c r="D429" s="27">
        <v>422</v>
      </c>
      <c r="E429" s="20"/>
      <c r="F429" s="20"/>
      <c r="G429" s="21">
        <f>SUM(G430)</f>
        <v>650000</v>
      </c>
      <c r="H429" s="21">
        <f t="shared" ref="H429:U429" si="217">SUM(H430)</f>
        <v>650000</v>
      </c>
      <c r="I429" s="21">
        <f t="shared" si="217"/>
        <v>650000</v>
      </c>
      <c r="J429" s="21">
        <f t="shared" si="217"/>
        <v>650000</v>
      </c>
      <c r="K429" s="21">
        <f t="shared" si="217"/>
        <v>288161.77</v>
      </c>
      <c r="L429" s="22">
        <f t="shared" si="216"/>
        <v>44.332580000000007</v>
      </c>
      <c r="M429" s="21">
        <f t="shared" si="217"/>
        <v>600000</v>
      </c>
      <c r="N429" s="21">
        <f t="shared" si="217"/>
        <v>600000</v>
      </c>
      <c r="O429" s="21">
        <f t="shared" si="217"/>
        <v>450000</v>
      </c>
      <c r="P429" s="21">
        <f t="shared" si="217"/>
        <v>450000</v>
      </c>
      <c r="Q429" s="21">
        <f t="shared" si="217"/>
        <v>600000</v>
      </c>
      <c r="R429" s="21">
        <f t="shared" si="217"/>
        <v>450000</v>
      </c>
      <c r="S429" s="21">
        <f t="shared" si="217"/>
        <v>450000</v>
      </c>
      <c r="T429" s="21">
        <f t="shared" si="217"/>
        <v>450000</v>
      </c>
      <c r="U429" s="21">
        <f t="shared" si="217"/>
        <v>450000</v>
      </c>
      <c r="V429" s="21"/>
      <c r="W429" s="21"/>
      <c r="X429" s="21"/>
      <c r="Y429" s="12"/>
    </row>
    <row r="430" spans="1:25" s="23" customFormat="1" ht="15.75" hidden="1" x14ac:dyDescent="0.2">
      <c r="A430" s="28" t="s">
        <v>242</v>
      </c>
      <c r="B430" s="29">
        <v>11</v>
      </c>
      <c r="C430" s="30" t="s">
        <v>101</v>
      </c>
      <c r="D430" s="31">
        <v>4221</v>
      </c>
      <c r="E430" s="32" t="s">
        <v>74</v>
      </c>
      <c r="F430" s="32"/>
      <c r="G430" s="1">
        <v>650000</v>
      </c>
      <c r="H430" s="1">
        <v>650000</v>
      </c>
      <c r="I430" s="1">
        <v>650000</v>
      </c>
      <c r="J430" s="1">
        <v>650000</v>
      </c>
      <c r="K430" s="1">
        <v>288161.77</v>
      </c>
      <c r="L430" s="33">
        <f t="shared" si="216"/>
        <v>44.332580000000007</v>
      </c>
      <c r="M430" s="1">
        <v>600000</v>
      </c>
      <c r="N430" s="1">
        <v>600000</v>
      </c>
      <c r="O430" s="1">
        <v>450000</v>
      </c>
      <c r="P430" s="1">
        <f t="shared" si="212"/>
        <v>450000</v>
      </c>
      <c r="Q430" s="1">
        <v>600000</v>
      </c>
      <c r="R430" s="1">
        <v>450000</v>
      </c>
      <c r="S430" s="1">
        <f t="shared" si="213"/>
        <v>450000</v>
      </c>
      <c r="T430" s="1">
        <v>450000</v>
      </c>
      <c r="U430" s="1">
        <f t="shared" si="214"/>
        <v>450000</v>
      </c>
      <c r="V430" s="21"/>
      <c r="W430" s="21"/>
      <c r="X430" s="21"/>
      <c r="Y430" s="12"/>
    </row>
    <row r="431" spans="1:25" s="23" customFormat="1" ht="15.75" hidden="1" x14ac:dyDescent="0.2">
      <c r="A431" s="24" t="s">
        <v>242</v>
      </c>
      <c r="B431" s="25">
        <v>11</v>
      </c>
      <c r="C431" s="26" t="s">
        <v>101</v>
      </c>
      <c r="D431" s="27">
        <v>426</v>
      </c>
      <c r="E431" s="20"/>
      <c r="F431" s="20"/>
      <c r="G431" s="21">
        <f>SUM(G432)</f>
        <v>2750000</v>
      </c>
      <c r="H431" s="21">
        <f t="shared" ref="H431:U431" si="218">SUM(H432)</f>
        <v>2750000</v>
      </c>
      <c r="I431" s="21">
        <f t="shared" si="218"/>
        <v>2750000</v>
      </c>
      <c r="J431" s="21">
        <f t="shared" si="218"/>
        <v>2750000</v>
      </c>
      <c r="K431" s="21">
        <f t="shared" si="218"/>
        <v>816680</v>
      </c>
      <c r="L431" s="22">
        <f t="shared" si="216"/>
        <v>29.697454545454544</v>
      </c>
      <c r="M431" s="21">
        <f t="shared" si="218"/>
        <v>2000000</v>
      </c>
      <c r="N431" s="21">
        <f t="shared" si="218"/>
        <v>2000000</v>
      </c>
      <c r="O431" s="21">
        <f t="shared" si="218"/>
        <v>2700000</v>
      </c>
      <c r="P431" s="21">
        <f t="shared" si="218"/>
        <v>2700000</v>
      </c>
      <c r="Q431" s="21">
        <f t="shared" si="218"/>
        <v>2000000</v>
      </c>
      <c r="R431" s="21">
        <f t="shared" si="218"/>
        <v>2700000</v>
      </c>
      <c r="S431" s="21">
        <f t="shared" si="218"/>
        <v>2700000</v>
      </c>
      <c r="T431" s="21">
        <f t="shared" si="218"/>
        <v>2700000</v>
      </c>
      <c r="U431" s="21">
        <f t="shared" si="218"/>
        <v>2700000</v>
      </c>
      <c r="V431" s="21"/>
      <c r="W431" s="21"/>
      <c r="X431" s="21"/>
      <c r="Y431" s="12"/>
    </row>
    <row r="432" spans="1:25" s="23" customFormat="1" ht="15.75" hidden="1" x14ac:dyDescent="0.2">
      <c r="A432" s="28" t="s">
        <v>242</v>
      </c>
      <c r="B432" s="29">
        <v>11</v>
      </c>
      <c r="C432" s="30" t="s">
        <v>101</v>
      </c>
      <c r="D432" s="31">
        <v>4262</v>
      </c>
      <c r="E432" s="32" t="s">
        <v>86</v>
      </c>
      <c r="F432" s="32"/>
      <c r="G432" s="1">
        <v>2750000</v>
      </c>
      <c r="H432" s="1">
        <v>2750000</v>
      </c>
      <c r="I432" s="1">
        <v>2750000</v>
      </c>
      <c r="J432" s="1">
        <v>2750000</v>
      </c>
      <c r="K432" s="1">
        <v>816680</v>
      </c>
      <c r="L432" s="33">
        <f t="shared" si="216"/>
        <v>29.697454545454544</v>
      </c>
      <c r="M432" s="1">
        <v>2000000</v>
      </c>
      <c r="N432" s="1">
        <v>2000000</v>
      </c>
      <c r="O432" s="1">
        <v>2700000</v>
      </c>
      <c r="P432" s="1">
        <f t="shared" si="212"/>
        <v>2700000</v>
      </c>
      <c r="Q432" s="1">
        <v>2000000</v>
      </c>
      <c r="R432" s="1">
        <v>2700000</v>
      </c>
      <c r="S432" s="1">
        <f t="shared" si="213"/>
        <v>2700000</v>
      </c>
      <c r="T432" s="1">
        <v>2700000</v>
      </c>
      <c r="U432" s="1">
        <f t="shared" si="214"/>
        <v>2700000</v>
      </c>
      <c r="V432" s="21"/>
      <c r="W432" s="21"/>
      <c r="X432" s="21"/>
      <c r="Y432" s="12"/>
    </row>
    <row r="433" spans="1:25" ht="63" x14ac:dyDescent="0.2">
      <c r="A433" s="439" t="s">
        <v>244</v>
      </c>
      <c r="B433" s="439"/>
      <c r="C433" s="439"/>
      <c r="D433" s="439"/>
      <c r="E433" s="20" t="s">
        <v>245</v>
      </c>
      <c r="F433" s="20" t="s">
        <v>237</v>
      </c>
      <c r="G433" s="21">
        <f>G434+G438+G440+G442+G444</f>
        <v>8750000</v>
      </c>
      <c r="H433" s="21">
        <f t="shared" ref="H433:U433" si="219">H434+H438+H440+H442+H444</f>
        <v>8750000</v>
      </c>
      <c r="I433" s="21">
        <f t="shared" si="219"/>
        <v>7750000</v>
      </c>
      <c r="J433" s="21">
        <f t="shared" si="219"/>
        <v>7750000</v>
      </c>
      <c r="K433" s="21">
        <f t="shared" si="219"/>
        <v>3221239.23</v>
      </c>
      <c r="L433" s="22">
        <f t="shared" si="216"/>
        <v>41.564377161290324</v>
      </c>
      <c r="M433" s="21">
        <f t="shared" si="219"/>
        <v>8800000</v>
      </c>
      <c r="N433" s="21">
        <f t="shared" si="219"/>
        <v>8800000</v>
      </c>
      <c r="O433" s="21">
        <f t="shared" si="219"/>
        <v>7552000</v>
      </c>
      <c r="P433" s="21">
        <f t="shared" si="219"/>
        <v>7552000</v>
      </c>
      <c r="Q433" s="21">
        <f t="shared" si="219"/>
        <v>8800000</v>
      </c>
      <c r="R433" s="21">
        <f t="shared" si="219"/>
        <v>7552000</v>
      </c>
      <c r="S433" s="21">
        <f t="shared" si="219"/>
        <v>7552000</v>
      </c>
      <c r="T433" s="21">
        <f t="shared" si="219"/>
        <v>7552000</v>
      </c>
      <c r="U433" s="21">
        <f t="shared" si="219"/>
        <v>7552000</v>
      </c>
    </row>
    <row r="434" spans="1:25" s="23" customFormat="1" ht="15.75" hidden="1" x14ac:dyDescent="0.2">
      <c r="A434" s="24" t="s">
        <v>244</v>
      </c>
      <c r="B434" s="25">
        <v>11</v>
      </c>
      <c r="C434" s="26" t="s">
        <v>101</v>
      </c>
      <c r="D434" s="27">
        <v>323</v>
      </c>
      <c r="E434" s="20"/>
      <c r="F434" s="20"/>
      <c r="G434" s="21">
        <f>SUM(G435:G437)</f>
        <v>4950000</v>
      </c>
      <c r="H434" s="21">
        <f t="shared" ref="H434:U434" si="220">SUM(H435:H437)</f>
        <v>4950000</v>
      </c>
      <c r="I434" s="21">
        <f t="shared" si="220"/>
        <v>4950000</v>
      </c>
      <c r="J434" s="21">
        <f t="shared" si="220"/>
        <v>4950000</v>
      </c>
      <c r="K434" s="21">
        <f t="shared" si="220"/>
        <v>2697472.98</v>
      </c>
      <c r="L434" s="22">
        <f t="shared" si="216"/>
        <v>54.494403636363629</v>
      </c>
      <c r="M434" s="21">
        <f t="shared" si="220"/>
        <v>4000000</v>
      </c>
      <c r="N434" s="21">
        <f t="shared" si="220"/>
        <v>4000000</v>
      </c>
      <c r="O434" s="21">
        <f t="shared" si="220"/>
        <v>5052000</v>
      </c>
      <c r="P434" s="21">
        <f t="shared" si="220"/>
        <v>5052000</v>
      </c>
      <c r="Q434" s="21">
        <f t="shared" si="220"/>
        <v>4000000</v>
      </c>
      <c r="R434" s="21">
        <f t="shared" si="220"/>
        <v>5052000</v>
      </c>
      <c r="S434" s="21">
        <f t="shared" si="220"/>
        <v>5052000</v>
      </c>
      <c r="T434" s="21">
        <f t="shared" si="220"/>
        <v>5052000</v>
      </c>
      <c r="U434" s="21">
        <f t="shared" si="220"/>
        <v>5052000</v>
      </c>
      <c r="V434" s="21"/>
      <c r="W434" s="21"/>
      <c r="X434" s="21"/>
      <c r="Y434" s="12"/>
    </row>
    <row r="435" spans="1:25" s="23" customFormat="1" ht="15.75" hidden="1" x14ac:dyDescent="0.2">
      <c r="A435" s="28" t="s">
        <v>244</v>
      </c>
      <c r="B435" s="29">
        <v>11</v>
      </c>
      <c r="C435" s="30" t="s">
        <v>101</v>
      </c>
      <c r="D435" s="31">
        <v>3232</v>
      </c>
      <c r="E435" s="32" t="s">
        <v>53</v>
      </c>
      <c r="F435" s="32"/>
      <c r="G435" s="1">
        <v>4250000</v>
      </c>
      <c r="H435" s="1">
        <v>4250000</v>
      </c>
      <c r="I435" s="1">
        <v>4250000</v>
      </c>
      <c r="J435" s="1">
        <v>4250000</v>
      </c>
      <c r="K435" s="1">
        <v>1999126.25</v>
      </c>
      <c r="L435" s="33">
        <f t="shared" si="216"/>
        <v>47.038264705882355</v>
      </c>
      <c r="M435" s="1">
        <v>3400000</v>
      </c>
      <c r="N435" s="1">
        <v>3400000</v>
      </c>
      <c r="O435" s="1">
        <v>4300000</v>
      </c>
      <c r="P435" s="1">
        <f>O435</f>
        <v>4300000</v>
      </c>
      <c r="Q435" s="1">
        <v>3400000</v>
      </c>
      <c r="R435" s="1">
        <v>4300000</v>
      </c>
      <c r="S435" s="1">
        <f>R435</f>
        <v>4300000</v>
      </c>
      <c r="T435" s="1">
        <v>4300000</v>
      </c>
      <c r="U435" s="1">
        <f>T435</f>
        <v>4300000</v>
      </c>
      <c r="V435" s="21"/>
      <c r="W435" s="21"/>
      <c r="X435" s="21"/>
      <c r="Y435" s="12"/>
    </row>
    <row r="436" spans="1:25" s="23" customFormat="1" ht="15.75" hidden="1" x14ac:dyDescent="0.2">
      <c r="A436" s="28" t="s">
        <v>244</v>
      </c>
      <c r="B436" s="29">
        <v>11</v>
      </c>
      <c r="C436" s="30" t="s">
        <v>101</v>
      </c>
      <c r="D436" s="31">
        <v>3235</v>
      </c>
      <c r="E436" s="32" t="s">
        <v>56</v>
      </c>
      <c r="F436" s="32"/>
      <c r="G436" s="1">
        <v>500000</v>
      </c>
      <c r="H436" s="1">
        <v>500000</v>
      </c>
      <c r="I436" s="1">
        <v>500000</v>
      </c>
      <c r="J436" s="1">
        <v>500000</v>
      </c>
      <c r="K436" s="1">
        <v>498618</v>
      </c>
      <c r="L436" s="33">
        <f t="shared" si="216"/>
        <v>99.723600000000005</v>
      </c>
      <c r="M436" s="1">
        <v>400000</v>
      </c>
      <c r="N436" s="1">
        <v>400000</v>
      </c>
      <c r="O436" s="1">
        <v>510000</v>
      </c>
      <c r="P436" s="1">
        <f t="shared" ref="P436:P445" si="221">O436</f>
        <v>510000</v>
      </c>
      <c r="Q436" s="1">
        <v>400000</v>
      </c>
      <c r="R436" s="1">
        <v>510000</v>
      </c>
      <c r="S436" s="1">
        <f t="shared" ref="S436:S445" si="222">R436</f>
        <v>510000</v>
      </c>
      <c r="T436" s="1">
        <v>510000</v>
      </c>
      <c r="U436" s="1">
        <f t="shared" ref="U436:U445" si="223">T436</f>
        <v>510000</v>
      </c>
      <c r="V436" s="21"/>
      <c r="W436" s="21"/>
      <c r="X436" s="21"/>
      <c r="Y436" s="12"/>
    </row>
    <row r="437" spans="1:25" hidden="1" x14ac:dyDescent="0.2">
      <c r="A437" s="28" t="s">
        <v>244</v>
      </c>
      <c r="B437" s="29">
        <v>11</v>
      </c>
      <c r="C437" s="30" t="s">
        <v>101</v>
      </c>
      <c r="D437" s="31">
        <v>3237</v>
      </c>
      <c r="E437" s="32" t="s">
        <v>58</v>
      </c>
      <c r="G437" s="1">
        <v>200000</v>
      </c>
      <c r="H437" s="1">
        <v>200000</v>
      </c>
      <c r="I437" s="1">
        <v>200000</v>
      </c>
      <c r="J437" s="1">
        <v>200000</v>
      </c>
      <c r="K437" s="1">
        <v>199728.73</v>
      </c>
      <c r="L437" s="33">
        <f t="shared" si="216"/>
        <v>99.864365000000006</v>
      </c>
      <c r="M437" s="1">
        <v>200000</v>
      </c>
      <c r="N437" s="1">
        <v>200000</v>
      </c>
      <c r="O437" s="1">
        <v>242000</v>
      </c>
      <c r="P437" s="1">
        <f t="shared" si="221"/>
        <v>242000</v>
      </c>
      <c r="Q437" s="1">
        <v>200000</v>
      </c>
      <c r="R437" s="1">
        <v>242000</v>
      </c>
      <c r="S437" s="1">
        <f t="shared" si="222"/>
        <v>242000</v>
      </c>
      <c r="T437" s="1">
        <v>242000</v>
      </c>
      <c r="U437" s="1">
        <f t="shared" si="223"/>
        <v>242000</v>
      </c>
    </row>
    <row r="438" spans="1:25" s="23" customFormat="1" ht="15.75" hidden="1" x14ac:dyDescent="0.2">
      <c r="A438" s="24" t="s">
        <v>244</v>
      </c>
      <c r="B438" s="25">
        <v>11</v>
      </c>
      <c r="C438" s="26" t="s">
        <v>101</v>
      </c>
      <c r="D438" s="27">
        <v>411</v>
      </c>
      <c r="E438" s="20"/>
      <c r="F438" s="20"/>
      <c r="G438" s="21">
        <f>SUM(G439)</f>
        <v>0</v>
      </c>
      <c r="H438" s="21">
        <f t="shared" ref="H438:U438" si="224">SUM(H439)</f>
        <v>0</v>
      </c>
      <c r="I438" s="21">
        <f t="shared" si="224"/>
        <v>0</v>
      </c>
      <c r="J438" s="21">
        <f t="shared" si="224"/>
        <v>0</v>
      </c>
      <c r="K438" s="21">
        <f t="shared" si="224"/>
        <v>0</v>
      </c>
      <c r="L438" s="22" t="str">
        <f t="shared" si="216"/>
        <v>-</v>
      </c>
      <c r="M438" s="21">
        <f t="shared" si="224"/>
        <v>100000</v>
      </c>
      <c r="N438" s="21">
        <f t="shared" si="224"/>
        <v>100000</v>
      </c>
      <c r="O438" s="21">
        <f t="shared" si="224"/>
        <v>0</v>
      </c>
      <c r="P438" s="21">
        <f t="shared" si="224"/>
        <v>0</v>
      </c>
      <c r="Q438" s="21">
        <f t="shared" si="224"/>
        <v>100000</v>
      </c>
      <c r="R438" s="21">
        <f t="shared" si="224"/>
        <v>0</v>
      </c>
      <c r="S438" s="21">
        <f t="shared" si="224"/>
        <v>0</v>
      </c>
      <c r="T438" s="21">
        <f t="shared" si="224"/>
        <v>0</v>
      </c>
      <c r="U438" s="21">
        <f t="shared" si="224"/>
        <v>0</v>
      </c>
      <c r="V438" s="21"/>
      <c r="W438" s="21"/>
      <c r="X438" s="21"/>
      <c r="Y438" s="12"/>
    </row>
    <row r="439" spans="1:25" hidden="1" x14ac:dyDescent="0.2">
      <c r="A439" s="28" t="s">
        <v>244</v>
      </c>
      <c r="B439" s="29">
        <v>11</v>
      </c>
      <c r="C439" s="30" t="s">
        <v>101</v>
      </c>
      <c r="D439" s="31">
        <v>4111</v>
      </c>
      <c r="E439" s="32" t="s">
        <v>246</v>
      </c>
      <c r="L439" s="33" t="str">
        <f t="shared" si="216"/>
        <v>-</v>
      </c>
      <c r="M439" s="1">
        <v>100000</v>
      </c>
      <c r="N439" s="1">
        <v>100000</v>
      </c>
      <c r="O439" s="1">
        <v>0</v>
      </c>
      <c r="P439" s="1">
        <f t="shared" si="221"/>
        <v>0</v>
      </c>
      <c r="Q439" s="1">
        <v>100000</v>
      </c>
      <c r="R439" s="1"/>
      <c r="S439" s="1">
        <f t="shared" si="222"/>
        <v>0</v>
      </c>
      <c r="T439" s="1"/>
      <c r="U439" s="1">
        <f t="shared" si="223"/>
        <v>0</v>
      </c>
    </row>
    <row r="440" spans="1:25" s="23" customFormat="1" ht="15.75" hidden="1" x14ac:dyDescent="0.2">
      <c r="A440" s="24" t="s">
        <v>244</v>
      </c>
      <c r="B440" s="25">
        <v>11</v>
      </c>
      <c r="C440" s="26" t="s">
        <v>101</v>
      </c>
      <c r="D440" s="27">
        <v>412</v>
      </c>
      <c r="E440" s="20"/>
      <c r="F440" s="20"/>
      <c r="G440" s="21">
        <f>SUM(G441)</f>
        <v>300000</v>
      </c>
      <c r="H440" s="21">
        <f t="shared" ref="H440:U440" si="225">SUM(H441)</f>
        <v>300000</v>
      </c>
      <c r="I440" s="21">
        <f t="shared" si="225"/>
        <v>300000</v>
      </c>
      <c r="J440" s="21">
        <f t="shared" si="225"/>
        <v>300000</v>
      </c>
      <c r="K440" s="21">
        <f t="shared" si="225"/>
        <v>0</v>
      </c>
      <c r="L440" s="22">
        <f t="shared" si="216"/>
        <v>0</v>
      </c>
      <c r="M440" s="21">
        <f t="shared" si="225"/>
        <v>450000</v>
      </c>
      <c r="N440" s="21">
        <f t="shared" si="225"/>
        <v>450000</v>
      </c>
      <c r="O440" s="21">
        <f t="shared" si="225"/>
        <v>200000</v>
      </c>
      <c r="P440" s="21">
        <f t="shared" si="225"/>
        <v>200000</v>
      </c>
      <c r="Q440" s="21">
        <f t="shared" si="225"/>
        <v>450000</v>
      </c>
      <c r="R440" s="21">
        <f t="shared" si="225"/>
        <v>200000</v>
      </c>
      <c r="S440" s="21">
        <f t="shared" si="225"/>
        <v>200000</v>
      </c>
      <c r="T440" s="21">
        <f t="shared" si="225"/>
        <v>200000</v>
      </c>
      <c r="U440" s="21">
        <f t="shared" si="225"/>
        <v>200000</v>
      </c>
      <c r="V440" s="21"/>
      <c r="W440" s="21"/>
      <c r="X440" s="21"/>
      <c r="Y440" s="12"/>
    </row>
    <row r="441" spans="1:25" hidden="1" x14ac:dyDescent="0.2">
      <c r="A441" s="28" t="s">
        <v>244</v>
      </c>
      <c r="B441" s="29">
        <v>11</v>
      </c>
      <c r="C441" s="30" t="s">
        <v>101</v>
      </c>
      <c r="D441" s="31">
        <v>4126</v>
      </c>
      <c r="E441" s="32" t="s">
        <v>84</v>
      </c>
      <c r="G441" s="1">
        <v>300000</v>
      </c>
      <c r="H441" s="1">
        <v>300000</v>
      </c>
      <c r="I441" s="1">
        <v>300000</v>
      </c>
      <c r="J441" s="1">
        <v>300000</v>
      </c>
      <c r="K441" s="1">
        <v>0</v>
      </c>
      <c r="L441" s="33">
        <f t="shared" si="216"/>
        <v>0</v>
      </c>
      <c r="M441" s="1">
        <v>450000</v>
      </c>
      <c r="N441" s="1">
        <v>450000</v>
      </c>
      <c r="O441" s="1">
        <v>200000</v>
      </c>
      <c r="P441" s="1">
        <f t="shared" si="221"/>
        <v>200000</v>
      </c>
      <c r="Q441" s="1">
        <v>450000</v>
      </c>
      <c r="R441" s="1">
        <v>200000</v>
      </c>
      <c r="S441" s="1">
        <f t="shared" si="222"/>
        <v>200000</v>
      </c>
      <c r="T441" s="1">
        <v>200000</v>
      </c>
      <c r="U441" s="1">
        <f t="shared" si="223"/>
        <v>200000</v>
      </c>
    </row>
    <row r="442" spans="1:25" s="23" customFormat="1" ht="15.75" hidden="1" x14ac:dyDescent="0.2">
      <c r="A442" s="24" t="s">
        <v>244</v>
      </c>
      <c r="B442" s="25">
        <v>11</v>
      </c>
      <c r="C442" s="26" t="s">
        <v>101</v>
      </c>
      <c r="D442" s="27">
        <v>422</v>
      </c>
      <c r="E442" s="20"/>
      <c r="F442" s="20"/>
      <c r="G442" s="21">
        <f>SUM(G443)</f>
        <v>3500000</v>
      </c>
      <c r="H442" s="21">
        <f t="shared" ref="H442:U442" si="226">SUM(H443)</f>
        <v>3500000</v>
      </c>
      <c r="I442" s="21">
        <f t="shared" si="226"/>
        <v>2500000</v>
      </c>
      <c r="J442" s="21">
        <f t="shared" si="226"/>
        <v>2500000</v>
      </c>
      <c r="K442" s="21">
        <f t="shared" si="226"/>
        <v>523766.25</v>
      </c>
      <c r="L442" s="22">
        <f t="shared" si="216"/>
        <v>20.95065</v>
      </c>
      <c r="M442" s="21">
        <f t="shared" si="226"/>
        <v>4000000</v>
      </c>
      <c r="N442" s="21">
        <f t="shared" si="226"/>
        <v>4000000</v>
      </c>
      <c r="O442" s="21">
        <f t="shared" si="226"/>
        <v>1750000</v>
      </c>
      <c r="P442" s="21">
        <f t="shared" si="226"/>
        <v>1750000</v>
      </c>
      <c r="Q442" s="21">
        <f t="shared" si="226"/>
        <v>4000000</v>
      </c>
      <c r="R442" s="21">
        <f t="shared" si="226"/>
        <v>1750000</v>
      </c>
      <c r="S442" s="21">
        <f t="shared" si="226"/>
        <v>1750000</v>
      </c>
      <c r="T442" s="21">
        <f t="shared" si="226"/>
        <v>1750000</v>
      </c>
      <c r="U442" s="21">
        <f t="shared" si="226"/>
        <v>1750000</v>
      </c>
      <c r="V442" s="21"/>
      <c r="W442" s="21"/>
      <c r="X442" s="21"/>
      <c r="Y442" s="12"/>
    </row>
    <row r="443" spans="1:25" hidden="1" x14ac:dyDescent="0.2">
      <c r="A443" s="28" t="s">
        <v>244</v>
      </c>
      <c r="B443" s="29">
        <v>11</v>
      </c>
      <c r="C443" s="30" t="s">
        <v>101</v>
      </c>
      <c r="D443" s="31">
        <v>4227</v>
      </c>
      <c r="E443" s="32" t="s">
        <v>77</v>
      </c>
      <c r="G443" s="1">
        <v>3500000</v>
      </c>
      <c r="H443" s="1">
        <v>3500000</v>
      </c>
      <c r="I443" s="1">
        <v>2500000</v>
      </c>
      <c r="J443" s="1">
        <v>2500000</v>
      </c>
      <c r="K443" s="1">
        <v>523766.25</v>
      </c>
      <c r="L443" s="33">
        <f t="shared" si="216"/>
        <v>20.95065</v>
      </c>
      <c r="M443" s="1">
        <v>4000000</v>
      </c>
      <c r="N443" s="1">
        <v>4000000</v>
      </c>
      <c r="O443" s="1">
        <v>1750000</v>
      </c>
      <c r="P443" s="1">
        <f t="shared" si="221"/>
        <v>1750000</v>
      </c>
      <c r="Q443" s="1">
        <v>4000000</v>
      </c>
      <c r="R443" s="1">
        <v>1750000</v>
      </c>
      <c r="S443" s="1">
        <f t="shared" si="222"/>
        <v>1750000</v>
      </c>
      <c r="T443" s="1">
        <v>1750000</v>
      </c>
      <c r="U443" s="1">
        <f t="shared" si="223"/>
        <v>1750000</v>
      </c>
    </row>
    <row r="444" spans="1:25" s="23" customFormat="1" ht="15.75" hidden="1" x14ac:dyDescent="0.2">
      <c r="A444" s="24" t="s">
        <v>244</v>
      </c>
      <c r="B444" s="25">
        <v>11</v>
      </c>
      <c r="C444" s="26" t="s">
        <v>101</v>
      </c>
      <c r="D444" s="27">
        <v>426</v>
      </c>
      <c r="E444" s="20"/>
      <c r="F444" s="20"/>
      <c r="G444" s="21">
        <f>SUM(G445)</f>
        <v>0</v>
      </c>
      <c r="H444" s="21">
        <f t="shared" ref="H444:U444" si="227">SUM(H445)</f>
        <v>0</v>
      </c>
      <c r="I444" s="21">
        <f t="shared" si="227"/>
        <v>0</v>
      </c>
      <c r="J444" s="21">
        <f t="shared" si="227"/>
        <v>0</v>
      </c>
      <c r="K444" s="21">
        <f t="shared" si="227"/>
        <v>0</v>
      </c>
      <c r="L444" s="22" t="str">
        <f t="shared" si="216"/>
        <v>-</v>
      </c>
      <c r="M444" s="21">
        <f t="shared" si="227"/>
        <v>250000</v>
      </c>
      <c r="N444" s="21">
        <f t="shared" si="227"/>
        <v>250000</v>
      </c>
      <c r="O444" s="21">
        <f t="shared" si="227"/>
        <v>550000</v>
      </c>
      <c r="P444" s="21">
        <f t="shared" si="227"/>
        <v>550000</v>
      </c>
      <c r="Q444" s="21">
        <f t="shared" si="227"/>
        <v>250000</v>
      </c>
      <c r="R444" s="21">
        <f t="shared" si="227"/>
        <v>550000</v>
      </c>
      <c r="S444" s="21">
        <f t="shared" si="227"/>
        <v>550000</v>
      </c>
      <c r="T444" s="21">
        <f t="shared" si="227"/>
        <v>550000</v>
      </c>
      <c r="U444" s="21">
        <f t="shared" si="227"/>
        <v>550000</v>
      </c>
      <c r="V444" s="21"/>
      <c r="W444" s="21"/>
      <c r="X444" s="21"/>
      <c r="Y444" s="12"/>
    </row>
    <row r="445" spans="1:25" hidden="1" x14ac:dyDescent="0.2">
      <c r="A445" s="28" t="s">
        <v>244</v>
      </c>
      <c r="B445" s="29">
        <v>11</v>
      </c>
      <c r="C445" s="30" t="s">
        <v>101</v>
      </c>
      <c r="D445" s="31">
        <v>4262</v>
      </c>
      <c r="E445" s="32" t="s">
        <v>86</v>
      </c>
      <c r="L445" s="33" t="str">
        <f t="shared" si="216"/>
        <v>-</v>
      </c>
      <c r="M445" s="1">
        <v>250000</v>
      </c>
      <c r="N445" s="1">
        <v>250000</v>
      </c>
      <c r="O445" s="1">
        <v>550000</v>
      </c>
      <c r="P445" s="1">
        <f t="shared" si="221"/>
        <v>550000</v>
      </c>
      <c r="Q445" s="1">
        <v>250000</v>
      </c>
      <c r="R445" s="1">
        <v>550000</v>
      </c>
      <c r="S445" s="1">
        <f t="shared" si="222"/>
        <v>550000</v>
      </c>
      <c r="T445" s="1">
        <v>550000</v>
      </c>
      <c r="U445" s="1">
        <f t="shared" si="223"/>
        <v>550000</v>
      </c>
    </row>
    <row r="446" spans="1:25" ht="63" x14ac:dyDescent="0.2">
      <c r="A446" s="439" t="s">
        <v>247</v>
      </c>
      <c r="B446" s="442"/>
      <c r="C446" s="442"/>
      <c r="D446" s="442"/>
      <c r="E446" s="20" t="s">
        <v>248</v>
      </c>
      <c r="F446" s="62" t="s">
        <v>237</v>
      </c>
      <c r="G446" s="21">
        <f>G447+G451+G453</f>
        <v>1340000</v>
      </c>
      <c r="H446" s="21">
        <f t="shared" ref="H446:U446" si="228">H447+H451+H453</f>
        <v>1340000</v>
      </c>
      <c r="I446" s="21">
        <f t="shared" si="228"/>
        <v>1340000</v>
      </c>
      <c r="J446" s="21">
        <f t="shared" si="228"/>
        <v>1340000</v>
      </c>
      <c r="K446" s="21">
        <f t="shared" si="228"/>
        <v>181589.45</v>
      </c>
      <c r="L446" s="22">
        <f t="shared" si="216"/>
        <v>13.551451492537314</v>
      </c>
      <c r="M446" s="21">
        <f t="shared" si="228"/>
        <v>1390000</v>
      </c>
      <c r="N446" s="21">
        <f t="shared" si="228"/>
        <v>1390000</v>
      </c>
      <c r="O446" s="21">
        <f t="shared" si="228"/>
        <v>1010000</v>
      </c>
      <c r="P446" s="21">
        <f t="shared" si="228"/>
        <v>1010000</v>
      </c>
      <c r="Q446" s="21">
        <f t="shared" si="228"/>
        <v>1390000</v>
      </c>
      <c r="R446" s="21">
        <f t="shared" si="228"/>
        <v>1010000</v>
      </c>
      <c r="S446" s="21">
        <f t="shared" si="228"/>
        <v>1010000</v>
      </c>
      <c r="T446" s="21">
        <f t="shared" si="228"/>
        <v>1010000</v>
      </c>
      <c r="U446" s="21">
        <f t="shared" si="228"/>
        <v>1010000</v>
      </c>
    </row>
    <row r="447" spans="1:25" s="23" customFormat="1" ht="15.75" hidden="1" x14ac:dyDescent="0.2">
      <c r="A447" s="25" t="s">
        <v>249</v>
      </c>
      <c r="B447" s="25">
        <v>11</v>
      </c>
      <c r="C447" s="26" t="s">
        <v>162</v>
      </c>
      <c r="D447" s="40">
        <v>323</v>
      </c>
      <c r="E447" s="20"/>
      <c r="F447" s="20"/>
      <c r="G447" s="21">
        <f>SUM(G448:G450)</f>
        <v>1000000</v>
      </c>
      <c r="H447" s="21">
        <f t="shared" ref="H447:U447" si="229">SUM(H448:H450)</f>
        <v>1000000</v>
      </c>
      <c r="I447" s="21">
        <f t="shared" si="229"/>
        <v>1000000</v>
      </c>
      <c r="J447" s="21">
        <f t="shared" si="229"/>
        <v>1000000</v>
      </c>
      <c r="K447" s="21">
        <f t="shared" si="229"/>
        <v>181589.45</v>
      </c>
      <c r="L447" s="22">
        <f t="shared" si="216"/>
        <v>18.158945000000003</v>
      </c>
      <c r="M447" s="21">
        <f t="shared" si="229"/>
        <v>950000</v>
      </c>
      <c r="N447" s="21">
        <f t="shared" si="229"/>
        <v>950000</v>
      </c>
      <c r="O447" s="21">
        <f t="shared" si="229"/>
        <v>700000</v>
      </c>
      <c r="P447" s="21">
        <f t="shared" si="229"/>
        <v>700000</v>
      </c>
      <c r="Q447" s="21">
        <f t="shared" si="229"/>
        <v>950000</v>
      </c>
      <c r="R447" s="21">
        <f t="shared" si="229"/>
        <v>700000</v>
      </c>
      <c r="S447" s="21">
        <f t="shared" si="229"/>
        <v>700000</v>
      </c>
      <c r="T447" s="21">
        <f t="shared" si="229"/>
        <v>700000</v>
      </c>
      <c r="U447" s="21">
        <f t="shared" si="229"/>
        <v>700000</v>
      </c>
      <c r="V447" s="21"/>
      <c r="W447" s="21"/>
      <c r="X447" s="21"/>
      <c r="Y447" s="12"/>
    </row>
    <row r="448" spans="1:25" hidden="1" x14ac:dyDescent="0.2">
      <c r="A448" s="29" t="s">
        <v>249</v>
      </c>
      <c r="B448" s="29">
        <v>11</v>
      </c>
      <c r="C448" s="30" t="s">
        <v>162</v>
      </c>
      <c r="D448" s="31">
        <v>3234</v>
      </c>
      <c r="E448" s="32" t="s">
        <v>55</v>
      </c>
      <c r="G448" s="1">
        <v>400000</v>
      </c>
      <c r="H448" s="1">
        <v>400000</v>
      </c>
      <c r="I448" s="1">
        <v>400000</v>
      </c>
      <c r="J448" s="1">
        <v>400000</v>
      </c>
      <c r="K448" s="1">
        <v>0</v>
      </c>
      <c r="L448" s="33">
        <f t="shared" si="216"/>
        <v>0</v>
      </c>
      <c r="M448" s="1">
        <v>400000</v>
      </c>
      <c r="N448" s="1">
        <v>400000</v>
      </c>
      <c r="O448" s="1">
        <v>200000</v>
      </c>
      <c r="P448" s="1">
        <f>O448</f>
        <v>200000</v>
      </c>
      <c r="Q448" s="1">
        <v>400000</v>
      </c>
      <c r="R448" s="1">
        <v>200000</v>
      </c>
      <c r="S448" s="1">
        <f>R448</f>
        <v>200000</v>
      </c>
      <c r="T448" s="1">
        <v>200000</v>
      </c>
      <c r="U448" s="1">
        <f>T448</f>
        <v>200000</v>
      </c>
    </row>
    <row r="449" spans="1:25" hidden="1" x14ac:dyDescent="0.2">
      <c r="A449" s="29" t="s">
        <v>249</v>
      </c>
      <c r="B449" s="29">
        <v>11</v>
      </c>
      <c r="C449" s="30" t="s">
        <v>162</v>
      </c>
      <c r="D449" s="31">
        <v>3235</v>
      </c>
      <c r="E449" s="32" t="s">
        <v>56</v>
      </c>
      <c r="G449" s="1">
        <v>400000</v>
      </c>
      <c r="H449" s="1">
        <v>400000</v>
      </c>
      <c r="I449" s="1">
        <v>400000</v>
      </c>
      <c r="J449" s="1">
        <v>400000</v>
      </c>
      <c r="K449" s="1">
        <v>0</v>
      </c>
      <c r="L449" s="33">
        <f t="shared" si="216"/>
        <v>0</v>
      </c>
      <c r="M449" s="1">
        <v>400000</v>
      </c>
      <c r="N449" s="1">
        <v>400000</v>
      </c>
      <c r="O449" s="1">
        <v>300000</v>
      </c>
      <c r="P449" s="1">
        <f>O449</f>
        <v>300000</v>
      </c>
      <c r="Q449" s="1">
        <v>400000</v>
      </c>
      <c r="R449" s="1">
        <v>300000</v>
      </c>
      <c r="S449" s="1">
        <f>R449</f>
        <v>300000</v>
      </c>
      <c r="T449" s="1">
        <v>300000</v>
      </c>
      <c r="U449" s="1">
        <f>T449</f>
        <v>300000</v>
      </c>
    </row>
    <row r="450" spans="1:25" s="23" customFormat="1" ht="15" hidden="1" customHeight="1" x14ac:dyDescent="0.2">
      <c r="A450" s="29" t="s">
        <v>249</v>
      </c>
      <c r="B450" s="29">
        <v>11</v>
      </c>
      <c r="C450" s="30" t="s">
        <v>162</v>
      </c>
      <c r="D450" s="31">
        <v>3237</v>
      </c>
      <c r="E450" s="32" t="s">
        <v>58</v>
      </c>
      <c r="F450" s="32"/>
      <c r="G450" s="1">
        <v>200000</v>
      </c>
      <c r="H450" s="1">
        <v>200000</v>
      </c>
      <c r="I450" s="1">
        <v>200000</v>
      </c>
      <c r="J450" s="1">
        <v>200000</v>
      </c>
      <c r="K450" s="1">
        <v>181589.45</v>
      </c>
      <c r="L450" s="33">
        <f t="shared" si="216"/>
        <v>90.794725000000014</v>
      </c>
      <c r="M450" s="1">
        <v>150000</v>
      </c>
      <c r="N450" s="1">
        <v>150000</v>
      </c>
      <c r="O450" s="1">
        <v>200000</v>
      </c>
      <c r="P450" s="1">
        <f>O450</f>
        <v>200000</v>
      </c>
      <c r="Q450" s="1">
        <v>150000</v>
      </c>
      <c r="R450" s="1">
        <v>200000</v>
      </c>
      <c r="S450" s="1">
        <f>R450</f>
        <v>200000</v>
      </c>
      <c r="T450" s="1">
        <v>200000</v>
      </c>
      <c r="U450" s="1">
        <f>T450</f>
        <v>200000</v>
      </c>
      <c r="V450" s="21"/>
      <c r="W450" s="21"/>
      <c r="X450" s="21"/>
      <c r="Y450" s="12"/>
    </row>
    <row r="451" spans="1:25" s="23" customFormat="1" ht="15" hidden="1" customHeight="1" x14ac:dyDescent="0.2">
      <c r="A451" s="25" t="s">
        <v>249</v>
      </c>
      <c r="B451" s="25">
        <v>11</v>
      </c>
      <c r="C451" s="26" t="s">
        <v>162</v>
      </c>
      <c r="D451" s="27">
        <v>324</v>
      </c>
      <c r="E451" s="20"/>
      <c r="F451" s="20"/>
      <c r="G451" s="21">
        <f>SUM(G452)</f>
        <v>40000</v>
      </c>
      <c r="H451" s="21">
        <f t="shared" ref="H451:U451" si="230">SUM(H452)</f>
        <v>40000</v>
      </c>
      <c r="I451" s="21">
        <f t="shared" si="230"/>
        <v>40000</v>
      </c>
      <c r="J451" s="21">
        <f t="shared" si="230"/>
        <v>40000</v>
      </c>
      <c r="K451" s="21">
        <f t="shared" si="230"/>
        <v>0</v>
      </c>
      <c r="L451" s="22">
        <f t="shared" si="216"/>
        <v>0</v>
      </c>
      <c r="M451" s="21">
        <f t="shared" si="230"/>
        <v>40000</v>
      </c>
      <c r="N451" s="21">
        <f t="shared" si="230"/>
        <v>40000</v>
      </c>
      <c r="O451" s="21">
        <f t="shared" si="230"/>
        <v>10000</v>
      </c>
      <c r="P451" s="21">
        <f t="shared" si="230"/>
        <v>10000</v>
      </c>
      <c r="Q451" s="21">
        <f t="shared" si="230"/>
        <v>40000</v>
      </c>
      <c r="R451" s="21">
        <f t="shared" si="230"/>
        <v>10000</v>
      </c>
      <c r="S451" s="21">
        <f t="shared" si="230"/>
        <v>10000</v>
      </c>
      <c r="T451" s="21">
        <f t="shared" si="230"/>
        <v>10000</v>
      </c>
      <c r="U451" s="21">
        <f t="shared" si="230"/>
        <v>10000</v>
      </c>
      <c r="V451" s="21"/>
      <c r="W451" s="21"/>
      <c r="X451" s="21"/>
      <c r="Y451" s="12"/>
    </row>
    <row r="452" spans="1:25" ht="30" hidden="1" x14ac:dyDescent="0.2">
      <c r="A452" s="29" t="s">
        <v>249</v>
      </c>
      <c r="B452" s="29">
        <v>11</v>
      </c>
      <c r="C452" s="30" t="s">
        <v>162</v>
      </c>
      <c r="D452" s="31">
        <v>3241</v>
      </c>
      <c r="E452" s="32" t="s">
        <v>205</v>
      </c>
      <c r="G452" s="1">
        <v>40000</v>
      </c>
      <c r="H452" s="1">
        <v>40000</v>
      </c>
      <c r="I452" s="1">
        <v>40000</v>
      </c>
      <c r="J452" s="1">
        <v>40000</v>
      </c>
      <c r="K452" s="1">
        <v>0</v>
      </c>
      <c r="L452" s="33">
        <f t="shared" si="216"/>
        <v>0</v>
      </c>
      <c r="M452" s="1">
        <v>40000</v>
      </c>
      <c r="N452" s="1">
        <v>40000</v>
      </c>
      <c r="O452" s="1">
        <v>10000</v>
      </c>
      <c r="P452" s="1">
        <f>O452</f>
        <v>10000</v>
      </c>
      <c r="Q452" s="1">
        <v>40000</v>
      </c>
      <c r="R452" s="1">
        <v>10000</v>
      </c>
      <c r="S452" s="1">
        <f>R452</f>
        <v>10000</v>
      </c>
      <c r="T452" s="1">
        <v>10000</v>
      </c>
      <c r="U452" s="1">
        <f>T452</f>
        <v>10000</v>
      </c>
    </row>
    <row r="453" spans="1:25" s="23" customFormat="1" ht="15.75" hidden="1" x14ac:dyDescent="0.2">
      <c r="A453" s="25" t="s">
        <v>249</v>
      </c>
      <c r="B453" s="25">
        <v>11</v>
      </c>
      <c r="C453" s="26" t="s">
        <v>162</v>
      </c>
      <c r="D453" s="27">
        <v>412</v>
      </c>
      <c r="E453" s="20"/>
      <c r="F453" s="20"/>
      <c r="G453" s="21">
        <f>SUM(G454)</f>
        <v>300000</v>
      </c>
      <c r="H453" s="21">
        <f t="shared" ref="H453:U453" si="231">SUM(H454)</f>
        <v>300000</v>
      </c>
      <c r="I453" s="21">
        <f t="shared" si="231"/>
        <v>300000</v>
      </c>
      <c r="J453" s="21">
        <f t="shared" si="231"/>
        <v>300000</v>
      </c>
      <c r="K453" s="21">
        <f t="shared" si="231"/>
        <v>0</v>
      </c>
      <c r="L453" s="22">
        <f t="shared" si="216"/>
        <v>0</v>
      </c>
      <c r="M453" s="21">
        <f t="shared" si="231"/>
        <v>400000</v>
      </c>
      <c r="N453" s="21">
        <f t="shared" si="231"/>
        <v>400000</v>
      </c>
      <c r="O453" s="21">
        <f t="shared" si="231"/>
        <v>300000</v>
      </c>
      <c r="P453" s="21">
        <f t="shared" si="231"/>
        <v>300000</v>
      </c>
      <c r="Q453" s="21">
        <f t="shared" si="231"/>
        <v>400000</v>
      </c>
      <c r="R453" s="21">
        <f t="shared" si="231"/>
        <v>300000</v>
      </c>
      <c r="S453" s="21">
        <f t="shared" si="231"/>
        <v>300000</v>
      </c>
      <c r="T453" s="21">
        <f t="shared" si="231"/>
        <v>300000</v>
      </c>
      <c r="U453" s="21">
        <f t="shared" si="231"/>
        <v>300000</v>
      </c>
      <c r="V453" s="21"/>
      <c r="W453" s="21"/>
      <c r="X453" s="21"/>
      <c r="Y453" s="12"/>
    </row>
    <row r="454" spans="1:25" hidden="1" x14ac:dyDescent="0.2">
      <c r="A454" s="29" t="s">
        <v>249</v>
      </c>
      <c r="B454" s="29">
        <v>11</v>
      </c>
      <c r="C454" s="30" t="s">
        <v>162</v>
      </c>
      <c r="D454" s="31">
        <v>4126</v>
      </c>
      <c r="E454" s="32" t="s">
        <v>84</v>
      </c>
      <c r="G454" s="1">
        <v>300000</v>
      </c>
      <c r="H454" s="1">
        <v>300000</v>
      </c>
      <c r="I454" s="1">
        <v>300000</v>
      </c>
      <c r="J454" s="1">
        <v>300000</v>
      </c>
      <c r="K454" s="1">
        <v>0</v>
      </c>
      <c r="L454" s="33">
        <f t="shared" si="216"/>
        <v>0</v>
      </c>
      <c r="M454" s="1">
        <v>400000</v>
      </c>
      <c r="N454" s="1">
        <v>400000</v>
      </c>
      <c r="O454" s="1">
        <v>300000</v>
      </c>
      <c r="P454" s="1">
        <f>O454</f>
        <v>300000</v>
      </c>
      <c r="Q454" s="1">
        <v>400000</v>
      </c>
      <c r="R454" s="1">
        <v>300000</v>
      </c>
      <c r="S454" s="1">
        <f>R454</f>
        <v>300000</v>
      </c>
      <c r="T454" s="1">
        <v>300000</v>
      </c>
      <c r="U454" s="1">
        <f>T454</f>
        <v>300000</v>
      </c>
    </row>
    <row r="455" spans="1:25" s="23" customFormat="1" ht="67.5" customHeight="1" x14ac:dyDescent="0.2">
      <c r="A455" s="439" t="s">
        <v>250</v>
      </c>
      <c r="B455" s="439"/>
      <c r="C455" s="439"/>
      <c r="D455" s="439"/>
      <c r="E455" s="20" t="s">
        <v>251</v>
      </c>
      <c r="F455" s="20" t="s">
        <v>237</v>
      </c>
      <c r="G455" s="21">
        <f>G456+G458+G461+G464</f>
        <v>2100000</v>
      </c>
      <c r="H455" s="21">
        <f t="shared" ref="H455:U455" si="232">H456+H458+H461+H464</f>
        <v>2100000</v>
      </c>
      <c r="I455" s="21">
        <f t="shared" si="232"/>
        <v>2100000</v>
      </c>
      <c r="J455" s="21">
        <f t="shared" si="232"/>
        <v>2100000</v>
      </c>
      <c r="K455" s="21">
        <f t="shared" si="232"/>
        <v>1365783.1800000002</v>
      </c>
      <c r="L455" s="22">
        <f t="shared" si="216"/>
        <v>65.037294285714296</v>
      </c>
      <c r="M455" s="21">
        <f t="shared" si="232"/>
        <v>3147000</v>
      </c>
      <c r="N455" s="21">
        <f t="shared" si="232"/>
        <v>3147000</v>
      </c>
      <c r="O455" s="21">
        <f t="shared" si="232"/>
        <v>1925000</v>
      </c>
      <c r="P455" s="21">
        <f t="shared" si="232"/>
        <v>1925000</v>
      </c>
      <c r="Q455" s="21">
        <f t="shared" si="232"/>
        <v>3147000</v>
      </c>
      <c r="R455" s="21">
        <f t="shared" si="232"/>
        <v>1925000</v>
      </c>
      <c r="S455" s="21">
        <f t="shared" si="232"/>
        <v>1925000</v>
      </c>
      <c r="T455" s="21">
        <f t="shared" si="232"/>
        <v>1925000</v>
      </c>
      <c r="U455" s="21">
        <f t="shared" si="232"/>
        <v>1925000</v>
      </c>
      <c r="V455" s="21"/>
      <c r="W455" s="21"/>
      <c r="X455" s="21"/>
      <c r="Y455" s="12"/>
    </row>
    <row r="456" spans="1:25" s="23" customFormat="1" ht="15.75" hidden="1" x14ac:dyDescent="0.2">
      <c r="A456" s="24" t="s">
        <v>250</v>
      </c>
      <c r="B456" s="25">
        <v>11</v>
      </c>
      <c r="C456" s="26" t="s">
        <v>101</v>
      </c>
      <c r="D456" s="27">
        <v>322</v>
      </c>
      <c r="E456" s="20"/>
      <c r="F456" s="20"/>
      <c r="G456" s="21">
        <f>SUM(G457)</f>
        <v>50000</v>
      </c>
      <c r="H456" s="21">
        <f t="shared" ref="H456:U456" si="233">SUM(H457)</f>
        <v>50000</v>
      </c>
      <c r="I456" s="21">
        <f t="shared" si="233"/>
        <v>50000</v>
      </c>
      <c r="J456" s="21">
        <f t="shared" si="233"/>
        <v>50000</v>
      </c>
      <c r="K456" s="21">
        <f t="shared" si="233"/>
        <v>3525</v>
      </c>
      <c r="L456" s="22">
        <f t="shared" si="216"/>
        <v>7.0499999999999989</v>
      </c>
      <c r="M456" s="21">
        <f t="shared" si="233"/>
        <v>50000</v>
      </c>
      <c r="N456" s="21">
        <f t="shared" si="233"/>
        <v>50000</v>
      </c>
      <c r="O456" s="21">
        <f t="shared" si="233"/>
        <v>0</v>
      </c>
      <c r="P456" s="21">
        <f t="shared" si="233"/>
        <v>0</v>
      </c>
      <c r="Q456" s="21">
        <f t="shared" si="233"/>
        <v>50000</v>
      </c>
      <c r="R456" s="21">
        <f t="shared" si="233"/>
        <v>0</v>
      </c>
      <c r="S456" s="21">
        <f t="shared" si="233"/>
        <v>0</v>
      </c>
      <c r="T456" s="21">
        <f t="shared" si="233"/>
        <v>0</v>
      </c>
      <c r="U456" s="21">
        <f t="shared" si="233"/>
        <v>0</v>
      </c>
      <c r="V456" s="21"/>
      <c r="W456" s="21"/>
      <c r="X456" s="21"/>
      <c r="Y456" s="12"/>
    </row>
    <row r="457" spans="1:25" ht="30" hidden="1" x14ac:dyDescent="0.2">
      <c r="A457" s="28" t="s">
        <v>250</v>
      </c>
      <c r="B457" s="29">
        <v>11</v>
      </c>
      <c r="C457" s="30" t="s">
        <v>101</v>
      </c>
      <c r="D457" s="31">
        <v>3224</v>
      </c>
      <c r="E457" s="32" t="s">
        <v>155</v>
      </c>
      <c r="G457" s="1">
        <v>50000</v>
      </c>
      <c r="H457" s="1">
        <v>50000</v>
      </c>
      <c r="I457" s="1">
        <v>50000</v>
      </c>
      <c r="J457" s="1">
        <v>50000</v>
      </c>
      <c r="K457" s="1">
        <v>3525</v>
      </c>
      <c r="L457" s="33">
        <f t="shared" si="216"/>
        <v>7.0499999999999989</v>
      </c>
      <c r="M457" s="1">
        <v>50000</v>
      </c>
      <c r="N457" s="1">
        <v>50000</v>
      </c>
      <c r="O457" s="1">
        <v>0</v>
      </c>
      <c r="P457" s="1">
        <f t="shared" ref="P457:P465" si="234">O457</f>
        <v>0</v>
      </c>
      <c r="Q457" s="1">
        <v>50000</v>
      </c>
      <c r="R457" s="1"/>
      <c r="S457" s="1">
        <f t="shared" ref="S457:S465" si="235">R457</f>
        <v>0</v>
      </c>
      <c r="T457" s="1"/>
      <c r="U457" s="1">
        <f t="shared" ref="U457:U465" si="236">T457</f>
        <v>0</v>
      </c>
    </row>
    <row r="458" spans="1:25" s="23" customFormat="1" ht="15.75" hidden="1" x14ac:dyDescent="0.2">
      <c r="A458" s="24" t="s">
        <v>250</v>
      </c>
      <c r="B458" s="25">
        <v>11</v>
      </c>
      <c r="C458" s="26" t="s">
        <v>101</v>
      </c>
      <c r="D458" s="27">
        <v>323</v>
      </c>
      <c r="E458" s="20"/>
      <c r="F458" s="20"/>
      <c r="G458" s="21">
        <f>SUM(G459:G460)</f>
        <v>600000</v>
      </c>
      <c r="H458" s="21">
        <f t="shared" ref="H458:U458" si="237">SUM(H459:H460)</f>
        <v>600000</v>
      </c>
      <c r="I458" s="21">
        <f t="shared" si="237"/>
        <v>600000</v>
      </c>
      <c r="J458" s="21">
        <f t="shared" si="237"/>
        <v>600000</v>
      </c>
      <c r="K458" s="21">
        <f t="shared" si="237"/>
        <v>528080.41</v>
      </c>
      <c r="L458" s="22">
        <f t="shared" si="216"/>
        <v>88.013401666666667</v>
      </c>
      <c r="M458" s="21">
        <f t="shared" si="237"/>
        <v>700000</v>
      </c>
      <c r="N458" s="21">
        <f t="shared" si="237"/>
        <v>700000</v>
      </c>
      <c r="O458" s="21">
        <f t="shared" si="237"/>
        <v>600000</v>
      </c>
      <c r="P458" s="21">
        <f t="shared" si="237"/>
        <v>600000</v>
      </c>
      <c r="Q458" s="21">
        <f t="shared" si="237"/>
        <v>700000</v>
      </c>
      <c r="R458" s="21">
        <f t="shared" si="237"/>
        <v>600000</v>
      </c>
      <c r="S458" s="21">
        <f t="shared" si="237"/>
        <v>600000</v>
      </c>
      <c r="T458" s="21">
        <f t="shared" si="237"/>
        <v>600000</v>
      </c>
      <c r="U458" s="21">
        <f t="shared" si="237"/>
        <v>600000</v>
      </c>
      <c r="V458" s="21"/>
      <c r="W458" s="21"/>
      <c r="X458" s="21"/>
      <c r="Y458" s="12"/>
    </row>
    <row r="459" spans="1:25" s="23" customFormat="1" ht="15.75" hidden="1" x14ac:dyDescent="0.2">
      <c r="A459" s="28" t="s">
        <v>250</v>
      </c>
      <c r="B459" s="29">
        <v>11</v>
      </c>
      <c r="C459" s="30" t="s">
        <v>101</v>
      </c>
      <c r="D459" s="31">
        <v>3232</v>
      </c>
      <c r="E459" s="32" t="s">
        <v>53</v>
      </c>
      <c r="F459" s="32"/>
      <c r="G459" s="1">
        <v>500000</v>
      </c>
      <c r="H459" s="1">
        <v>500000</v>
      </c>
      <c r="I459" s="1">
        <v>500000</v>
      </c>
      <c r="J459" s="1">
        <v>500000</v>
      </c>
      <c r="K459" s="1">
        <v>430777.13</v>
      </c>
      <c r="L459" s="33">
        <f t="shared" si="216"/>
        <v>86.155426000000006</v>
      </c>
      <c r="M459" s="1">
        <v>500000</v>
      </c>
      <c r="N459" s="1">
        <v>500000</v>
      </c>
      <c r="O459" s="1">
        <v>400000</v>
      </c>
      <c r="P459" s="1">
        <f t="shared" si="234"/>
        <v>400000</v>
      </c>
      <c r="Q459" s="1">
        <v>500000</v>
      </c>
      <c r="R459" s="1">
        <v>400000</v>
      </c>
      <c r="S459" s="1">
        <f t="shared" si="235"/>
        <v>400000</v>
      </c>
      <c r="T459" s="1">
        <v>400000</v>
      </c>
      <c r="U459" s="1">
        <f t="shared" si="236"/>
        <v>400000</v>
      </c>
      <c r="V459" s="21"/>
      <c r="W459" s="21"/>
      <c r="X459" s="21"/>
      <c r="Y459" s="12"/>
    </row>
    <row r="460" spans="1:25" hidden="1" x14ac:dyDescent="0.2">
      <c r="A460" s="28" t="s">
        <v>250</v>
      </c>
      <c r="B460" s="29">
        <v>11</v>
      </c>
      <c r="C460" s="30" t="s">
        <v>101</v>
      </c>
      <c r="D460" s="31">
        <v>3237</v>
      </c>
      <c r="E460" s="32" t="s">
        <v>58</v>
      </c>
      <c r="G460" s="1">
        <v>100000</v>
      </c>
      <c r="H460" s="1">
        <v>100000</v>
      </c>
      <c r="I460" s="1">
        <v>100000</v>
      </c>
      <c r="J460" s="1">
        <v>100000</v>
      </c>
      <c r="K460" s="1">
        <v>97303.28</v>
      </c>
      <c r="L460" s="33">
        <f t="shared" si="216"/>
        <v>97.303280000000001</v>
      </c>
      <c r="M460" s="1">
        <v>200000</v>
      </c>
      <c r="N460" s="1">
        <v>200000</v>
      </c>
      <c r="O460" s="1">
        <v>200000</v>
      </c>
      <c r="P460" s="1">
        <f t="shared" si="234"/>
        <v>200000</v>
      </c>
      <c r="Q460" s="1">
        <v>200000</v>
      </c>
      <c r="R460" s="1">
        <v>200000</v>
      </c>
      <c r="S460" s="1">
        <f t="shared" si="235"/>
        <v>200000</v>
      </c>
      <c r="T460" s="1">
        <v>200000</v>
      </c>
      <c r="U460" s="1">
        <f t="shared" si="236"/>
        <v>200000</v>
      </c>
    </row>
    <row r="461" spans="1:25" s="23" customFormat="1" ht="15.75" hidden="1" x14ac:dyDescent="0.2">
      <c r="A461" s="24" t="s">
        <v>250</v>
      </c>
      <c r="B461" s="25">
        <v>11</v>
      </c>
      <c r="C461" s="26" t="s">
        <v>101</v>
      </c>
      <c r="D461" s="27">
        <v>422</v>
      </c>
      <c r="E461" s="20"/>
      <c r="F461" s="20"/>
      <c r="G461" s="21">
        <f>SUM(G462:G463)</f>
        <v>450000</v>
      </c>
      <c r="H461" s="21">
        <f t="shared" ref="H461:U461" si="238">SUM(H462:H463)</f>
        <v>450000</v>
      </c>
      <c r="I461" s="21">
        <f t="shared" si="238"/>
        <v>450000</v>
      </c>
      <c r="J461" s="21">
        <f t="shared" si="238"/>
        <v>450000</v>
      </c>
      <c r="K461" s="21">
        <f t="shared" si="238"/>
        <v>145522.77000000002</v>
      </c>
      <c r="L461" s="22">
        <f t="shared" si="216"/>
        <v>32.338393333333336</v>
      </c>
      <c r="M461" s="21">
        <f t="shared" si="238"/>
        <v>600000</v>
      </c>
      <c r="N461" s="21">
        <f t="shared" si="238"/>
        <v>600000</v>
      </c>
      <c r="O461" s="21">
        <f t="shared" si="238"/>
        <v>175000</v>
      </c>
      <c r="P461" s="21">
        <f t="shared" si="238"/>
        <v>175000</v>
      </c>
      <c r="Q461" s="21">
        <f t="shared" si="238"/>
        <v>600000</v>
      </c>
      <c r="R461" s="21">
        <f t="shared" si="238"/>
        <v>175000</v>
      </c>
      <c r="S461" s="21">
        <f t="shared" si="238"/>
        <v>175000</v>
      </c>
      <c r="T461" s="21">
        <f t="shared" si="238"/>
        <v>175000</v>
      </c>
      <c r="U461" s="21">
        <f t="shared" si="238"/>
        <v>175000</v>
      </c>
      <c r="V461" s="21"/>
      <c r="W461" s="21"/>
      <c r="X461" s="21"/>
      <c r="Y461" s="12"/>
    </row>
    <row r="462" spans="1:25" hidden="1" x14ac:dyDescent="0.2">
      <c r="A462" s="28" t="s">
        <v>250</v>
      </c>
      <c r="B462" s="29">
        <v>11</v>
      </c>
      <c r="C462" s="30" t="s">
        <v>101</v>
      </c>
      <c r="D462" s="31">
        <v>4221</v>
      </c>
      <c r="E462" s="32" t="s">
        <v>74</v>
      </c>
      <c r="G462" s="1">
        <v>250000</v>
      </c>
      <c r="H462" s="1">
        <v>250000</v>
      </c>
      <c r="I462" s="1">
        <v>250000</v>
      </c>
      <c r="J462" s="1">
        <v>250000</v>
      </c>
      <c r="K462" s="1">
        <v>120754.27</v>
      </c>
      <c r="L462" s="33">
        <f t="shared" si="216"/>
        <v>48.301708000000005</v>
      </c>
      <c r="M462" s="1">
        <v>400000</v>
      </c>
      <c r="N462" s="1">
        <v>400000</v>
      </c>
      <c r="O462" s="1">
        <v>125000</v>
      </c>
      <c r="P462" s="1">
        <f t="shared" si="234"/>
        <v>125000</v>
      </c>
      <c r="Q462" s="1">
        <v>400000</v>
      </c>
      <c r="R462" s="1">
        <v>125000</v>
      </c>
      <c r="S462" s="1">
        <f t="shared" si="235"/>
        <v>125000</v>
      </c>
      <c r="T462" s="1">
        <v>125000</v>
      </c>
      <c r="U462" s="1">
        <f t="shared" si="236"/>
        <v>125000</v>
      </c>
    </row>
    <row r="463" spans="1:25" s="23" customFormat="1" ht="15" hidden="1" customHeight="1" x14ac:dyDescent="0.2">
      <c r="A463" s="28" t="s">
        <v>250</v>
      </c>
      <c r="B463" s="29">
        <v>11</v>
      </c>
      <c r="C463" s="30" t="s">
        <v>101</v>
      </c>
      <c r="D463" s="31">
        <v>4223</v>
      </c>
      <c r="E463" s="32" t="s">
        <v>76</v>
      </c>
      <c r="F463" s="32"/>
      <c r="G463" s="1">
        <v>200000</v>
      </c>
      <c r="H463" s="1">
        <v>200000</v>
      </c>
      <c r="I463" s="1">
        <v>200000</v>
      </c>
      <c r="J463" s="1">
        <v>200000</v>
      </c>
      <c r="K463" s="1">
        <v>24768.5</v>
      </c>
      <c r="L463" s="33">
        <f t="shared" si="216"/>
        <v>12.38425</v>
      </c>
      <c r="M463" s="1">
        <v>200000</v>
      </c>
      <c r="N463" s="1">
        <v>200000</v>
      </c>
      <c r="O463" s="1">
        <v>50000</v>
      </c>
      <c r="P463" s="1">
        <f t="shared" si="234"/>
        <v>50000</v>
      </c>
      <c r="Q463" s="1">
        <v>200000</v>
      </c>
      <c r="R463" s="1">
        <v>50000</v>
      </c>
      <c r="S463" s="1">
        <f t="shared" si="235"/>
        <v>50000</v>
      </c>
      <c r="T463" s="1">
        <v>50000</v>
      </c>
      <c r="U463" s="1">
        <f t="shared" si="236"/>
        <v>50000</v>
      </c>
      <c r="V463" s="21"/>
      <c r="W463" s="21"/>
      <c r="X463" s="21"/>
      <c r="Y463" s="12"/>
    </row>
    <row r="464" spans="1:25" s="23" customFormat="1" ht="15" hidden="1" customHeight="1" x14ac:dyDescent="0.2">
      <c r="A464" s="24" t="s">
        <v>250</v>
      </c>
      <c r="B464" s="25">
        <v>11</v>
      </c>
      <c r="C464" s="26" t="s">
        <v>101</v>
      </c>
      <c r="D464" s="27">
        <v>451</v>
      </c>
      <c r="E464" s="20"/>
      <c r="F464" s="20"/>
      <c r="G464" s="21">
        <f>SUM(G465)</f>
        <v>1000000</v>
      </c>
      <c r="H464" s="21">
        <f t="shared" ref="H464:U464" si="239">SUM(H465)</f>
        <v>1000000</v>
      </c>
      <c r="I464" s="21">
        <f t="shared" si="239"/>
        <v>1000000</v>
      </c>
      <c r="J464" s="21">
        <f t="shared" si="239"/>
        <v>1000000</v>
      </c>
      <c r="K464" s="21">
        <f t="shared" si="239"/>
        <v>688655</v>
      </c>
      <c r="L464" s="22">
        <f t="shared" si="216"/>
        <v>68.865499999999997</v>
      </c>
      <c r="M464" s="21">
        <f t="shared" si="239"/>
        <v>1797000</v>
      </c>
      <c r="N464" s="21">
        <f t="shared" si="239"/>
        <v>1797000</v>
      </c>
      <c r="O464" s="21">
        <f t="shared" si="239"/>
        <v>1150000</v>
      </c>
      <c r="P464" s="21">
        <f t="shared" si="239"/>
        <v>1150000</v>
      </c>
      <c r="Q464" s="21">
        <f t="shared" si="239"/>
        <v>1797000</v>
      </c>
      <c r="R464" s="21">
        <f t="shared" si="239"/>
        <v>1150000</v>
      </c>
      <c r="S464" s="21">
        <f t="shared" si="239"/>
        <v>1150000</v>
      </c>
      <c r="T464" s="21">
        <f t="shared" si="239"/>
        <v>1150000</v>
      </c>
      <c r="U464" s="21">
        <f t="shared" si="239"/>
        <v>1150000</v>
      </c>
      <c r="V464" s="21"/>
      <c r="W464" s="21"/>
      <c r="X464" s="21"/>
      <c r="Y464" s="12"/>
    </row>
    <row r="465" spans="1:25" hidden="1" x14ac:dyDescent="0.2">
      <c r="A465" s="28" t="s">
        <v>250</v>
      </c>
      <c r="B465" s="29">
        <v>11</v>
      </c>
      <c r="C465" s="30" t="s">
        <v>101</v>
      </c>
      <c r="D465" s="31">
        <v>4511</v>
      </c>
      <c r="E465" s="32" t="s">
        <v>91</v>
      </c>
      <c r="G465" s="1">
        <v>1000000</v>
      </c>
      <c r="H465" s="1">
        <v>1000000</v>
      </c>
      <c r="I465" s="1">
        <v>1000000</v>
      </c>
      <c r="J465" s="1">
        <v>1000000</v>
      </c>
      <c r="K465" s="1">
        <v>688655</v>
      </c>
      <c r="L465" s="33">
        <f t="shared" si="216"/>
        <v>68.865499999999997</v>
      </c>
      <c r="M465" s="1">
        <v>1797000</v>
      </c>
      <c r="N465" s="1">
        <v>1797000</v>
      </c>
      <c r="O465" s="1">
        <v>1150000</v>
      </c>
      <c r="P465" s="1">
        <f t="shared" si="234"/>
        <v>1150000</v>
      </c>
      <c r="Q465" s="1">
        <v>1797000</v>
      </c>
      <c r="R465" s="1">
        <v>1150000</v>
      </c>
      <c r="S465" s="1">
        <f t="shared" si="235"/>
        <v>1150000</v>
      </c>
      <c r="T465" s="1">
        <v>1150000</v>
      </c>
      <c r="U465" s="1">
        <f t="shared" si="236"/>
        <v>1150000</v>
      </c>
    </row>
    <row r="466" spans="1:25" s="47" customFormat="1" ht="15.75" x14ac:dyDescent="0.2">
      <c r="A466" s="436" t="s">
        <v>252</v>
      </c>
      <c r="B466" s="436"/>
      <c r="C466" s="436"/>
      <c r="D466" s="436"/>
      <c r="E466" s="436"/>
      <c r="F466" s="436"/>
      <c r="G466" s="45">
        <f>G467+G504+G572</f>
        <v>1516692750</v>
      </c>
      <c r="H466" s="45">
        <f>H467+H504+H572</f>
        <v>1514542750</v>
      </c>
      <c r="I466" s="45">
        <f>I467+I504+I572</f>
        <v>1238409240</v>
      </c>
      <c r="J466" s="45">
        <f>J467+J504+J572</f>
        <v>1234914240</v>
      </c>
      <c r="K466" s="45">
        <f>K467+K504+K572</f>
        <v>1228221403.4400003</v>
      </c>
      <c r="L466" s="46">
        <f t="shared" si="216"/>
        <v>99.177344917097059</v>
      </c>
      <c r="M466" s="45">
        <f t="shared" ref="M466:U466" si="240">M467+M504+M572</f>
        <v>1539400000</v>
      </c>
      <c r="N466" s="45">
        <f>N467+N504+N572</f>
        <v>1538700000</v>
      </c>
      <c r="O466" s="45">
        <f t="shared" si="240"/>
        <v>1356900000</v>
      </c>
      <c r="P466" s="45">
        <f t="shared" si="240"/>
        <v>1356900000</v>
      </c>
      <c r="Q466" s="45">
        <f t="shared" si="240"/>
        <v>1539085000</v>
      </c>
      <c r="R466" s="45">
        <f t="shared" si="240"/>
        <v>1329780000</v>
      </c>
      <c r="S466" s="45">
        <f t="shared" si="240"/>
        <v>1329780000</v>
      </c>
      <c r="T466" s="45">
        <f t="shared" si="240"/>
        <v>1303150000</v>
      </c>
      <c r="U466" s="45">
        <f t="shared" si="240"/>
        <v>1303150000</v>
      </c>
      <c r="V466" s="83"/>
      <c r="W466" s="83"/>
      <c r="X466" s="83"/>
      <c r="Y466" s="88"/>
    </row>
    <row r="467" spans="1:25" s="23" customFormat="1" ht="15.75" x14ac:dyDescent="0.2">
      <c r="A467" s="438" t="s">
        <v>253</v>
      </c>
      <c r="B467" s="438"/>
      <c r="C467" s="438"/>
      <c r="D467" s="438"/>
      <c r="E467" s="438"/>
      <c r="F467" s="438"/>
      <c r="G467" s="18">
        <f>G468+G471+G474+G477+G480+G485+G488+G493+G496+G499</f>
        <v>1395877750</v>
      </c>
      <c r="H467" s="18">
        <f t="shared" ref="H467:U467" si="241">H468+H471+H474+H477+H480+H485+H488+H493+H496+H499</f>
        <v>1394847750</v>
      </c>
      <c r="I467" s="18">
        <f t="shared" si="241"/>
        <v>1001087240</v>
      </c>
      <c r="J467" s="18">
        <f t="shared" si="241"/>
        <v>1000057240</v>
      </c>
      <c r="K467" s="18">
        <f t="shared" si="241"/>
        <v>994694321.29000008</v>
      </c>
      <c r="L467" s="19">
        <f t="shared" si="216"/>
        <v>99.361402437813524</v>
      </c>
      <c r="M467" s="18">
        <f t="shared" si="241"/>
        <v>1432330000</v>
      </c>
      <c r="N467" s="18">
        <f t="shared" si="241"/>
        <v>1431630000</v>
      </c>
      <c r="O467" s="18">
        <f t="shared" si="241"/>
        <v>1225380000</v>
      </c>
      <c r="P467" s="18">
        <f t="shared" si="241"/>
        <v>1225380000</v>
      </c>
      <c r="Q467" s="18">
        <f t="shared" si="241"/>
        <v>1431880000</v>
      </c>
      <c r="R467" s="18">
        <f t="shared" si="241"/>
        <v>1197480000</v>
      </c>
      <c r="S467" s="18">
        <f t="shared" si="241"/>
        <v>1197480000</v>
      </c>
      <c r="T467" s="18">
        <f t="shared" si="241"/>
        <v>1210780000</v>
      </c>
      <c r="U467" s="18">
        <f t="shared" si="241"/>
        <v>1210780000</v>
      </c>
      <c r="V467" s="21"/>
      <c r="W467" s="21"/>
      <c r="X467" s="21"/>
      <c r="Y467" s="12"/>
    </row>
    <row r="468" spans="1:25" s="23" customFormat="1" ht="78.75" x14ac:dyDescent="0.2">
      <c r="A468" s="439" t="s">
        <v>254</v>
      </c>
      <c r="B468" s="442"/>
      <c r="C468" s="442"/>
      <c r="D468" s="442"/>
      <c r="E468" s="63" t="s">
        <v>255</v>
      </c>
      <c r="F468" s="38" t="s">
        <v>256</v>
      </c>
      <c r="G468" s="21">
        <f>SUM(G469)</f>
        <v>200000</v>
      </c>
      <c r="H468" s="21">
        <f t="shared" ref="H468:U469" si="242">SUM(H469)</f>
        <v>200000</v>
      </c>
      <c r="I468" s="21">
        <f t="shared" si="242"/>
        <v>200000</v>
      </c>
      <c r="J468" s="21">
        <f t="shared" si="242"/>
        <v>200000</v>
      </c>
      <c r="K468" s="21">
        <f t="shared" si="242"/>
        <v>82500</v>
      </c>
      <c r="L468" s="22">
        <f t="shared" si="216"/>
        <v>41.25</v>
      </c>
      <c r="M468" s="21">
        <f t="shared" si="242"/>
        <v>200000</v>
      </c>
      <c r="N468" s="21">
        <f t="shared" si="242"/>
        <v>200000</v>
      </c>
      <c r="O468" s="21">
        <f t="shared" si="242"/>
        <v>400000</v>
      </c>
      <c r="P468" s="21">
        <f t="shared" si="242"/>
        <v>400000</v>
      </c>
      <c r="Q468" s="21">
        <f t="shared" si="242"/>
        <v>200000</v>
      </c>
      <c r="R468" s="21">
        <f t="shared" si="242"/>
        <v>300000</v>
      </c>
      <c r="S468" s="21">
        <f t="shared" si="242"/>
        <v>300000</v>
      </c>
      <c r="T468" s="21">
        <f t="shared" si="242"/>
        <v>200000</v>
      </c>
      <c r="U468" s="21">
        <f t="shared" si="242"/>
        <v>200000</v>
      </c>
      <c r="V468" s="21"/>
      <c r="W468" s="21"/>
      <c r="X468" s="21"/>
      <c r="Y468" s="12"/>
    </row>
    <row r="469" spans="1:25" s="23" customFormat="1" ht="15.75" hidden="1" x14ac:dyDescent="0.2">
      <c r="A469" s="24" t="s">
        <v>257</v>
      </c>
      <c r="B469" s="24">
        <v>11</v>
      </c>
      <c r="C469" s="49" t="s">
        <v>258</v>
      </c>
      <c r="D469" s="40">
        <v>323</v>
      </c>
      <c r="E469" s="20"/>
      <c r="F469" s="20"/>
      <c r="G469" s="21">
        <f>SUM(G470)</f>
        <v>200000</v>
      </c>
      <c r="H469" s="21">
        <f t="shared" si="242"/>
        <v>200000</v>
      </c>
      <c r="I469" s="21">
        <f t="shared" si="242"/>
        <v>200000</v>
      </c>
      <c r="J469" s="21">
        <f t="shared" si="242"/>
        <v>200000</v>
      </c>
      <c r="K469" s="21">
        <f t="shared" si="242"/>
        <v>82500</v>
      </c>
      <c r="L469" s="22">
        <f t="shared" si="216"/>
        <v>41.25</v>
      </c>
      <c r="M469" s="21">
        <f t="shared" si="242"/>
        <v>200000</v>
      </c>
      <c r="N469" s="21">
        <f t="shared" si="242"/>
        <v>200000</v>
      </c>
      <c r="O469" s="21">
        <f t="shared" si="242"/>
        <v>400000</v>
      </c>
      <c r="P469" s="21">
        <f t="shared" si="242"/>
        <v>400000</v>
      </c>
      <c r="Q469" s="21">
        <f t="shared" si="242"/>
        <v>200000</v>
      </c>
      <c r="R469" s="21">
        <f t="shared" si="242"/>
        <v>300000</v>
      </c>
      <c r="S469" s="21">
        <f t="shared" si="242"/>
        <v>300000</v>
      </c>
      <c r="T469" s="21">
        <f t="shared" si="242"/>
        <v>200000</v>
      </c>
      <c r="U469" s="21">
        <f t="shared" si="242"/>
        <v>200000</v>
      </c>
      <c r="V469" s="21"/>
      <c r="W469" s="21"/>
      <c r="X469" s="21"/>
      <c r="Y469" s="12"/>
    </row>
    <row r="470" spans="1:25" hidden="1" x14ac:dyDescent="0.2">
      <c r="A470" s="28" t="s">
        <v>257</v>
      </c>
      <c r="B470" s="28">
        <v>11</v>
      </c>
      <c r="C470" s="50" t="s">
        <v>258</v>
      </c>
      <c r="D470" s="53">
        <v>3238</v>
      </c>
      <c r="E470" s="32" t="s">
        <v>59</v>
      </c>
      <c r="G470" s="1">
        <v>200000</v>
      </c>
      <c r="H470" s="1">
        <v>200000</v>
      </c>
      <c r="I470" s="1">
        <v>200000</v>
      </c>
      <c r="J470" s="1">
        <v>200000</v>
      </c>
      <c r="K470" s="1">
        <v>82500</v>
      </c>
      <c r="L470" s="33">
        <f t="shared" si="216"/>
        <v>41.25</v>
      </c>
      <c r="M470" s="1">
        <v>200000</v>
      </c>
      <c r="N470" s="1">
        <v>200000</v>
      </c>
      <c r="O470" s="1">
        <v>400000</v>
      </c>
      <c r="P470" s="1">
        <f>O470</f>
        <v>400000</v>
      </c>
      <c r="Q470" s="1">
        <v>200000</v>
      </c>
      <c r="R470" s="1">
        <v>300000</v>
      </c>
      <c r="S470" s="1">
        <f>R470</f>
        <v>300000</v>
      </c>
      <c r="T470" s="1">
        <v>200000</v>
      </c>
      <c r="U470" s="1">
        <f>T470</f>
        <v>200000</v>
      </c>
    </row>
    <row r="471" spans="1:25" s="23" customFormat="1" ht="78.75" x14ac:dyDescent="0.2">
      <c r="A471" s="439" t="s">
        <v>259</v>
      </c>
      <c r="B471" s="442"/>
      <c r="C471" s="442"/>
      <c r="D471" s="442"/>
      <c r="E471" s="20" t="s">
        <v>260</v>
      </c>
      <c r="F471" s="38" t="s">
        <v>256</v>
      </c>
      <c r="G471" s="21">
        <f>SUM(G472)</f>
        <v>190000</v>
      </c>
      <c r="H471" s="21">
        <f t="shared" ref="H471:U472" si="243">SUM(H472)</f>
        <v>190000</v>
      </c>
      <c r="I471" s="21">
        <f t="shared" si="243"/>
        <v>190000</v>
      </c>
      <c r="J471" s="21">
        <f t="shared" si="243"/>
        <v>190000</v>
      </c>
      <c r="K471" s="21">
        <f t="shared" si="243"/>
        <v>100177.3</v>
      </c>
      <c r="L471" s="22">
        <f t="shared" si="216"/>
        <v>52.72489473684211</v>
      </c>
      <c r="M471" s="21">
        <f t="shared" si="243"/>
        <v>100000</v>
      </c>
      <c r="N471" s="21">
        <f t="shared" si="243"/>
        <v>100000</v>
      </c>
      <c r="O471" s="21">
        <f t="shared" si="243"/>
        <v>150000</v>
      </c>
      <c r="P471" s="21">
        <f t="shared" si="243"/>
        <v>150000</v>
      </c>
      <c r="Q471" s="21">
        <f t="shared" si="243"/>
        <v>100000</v>
      </c>
      <c r="R471" s="21">
        <f t="shared" si="243"/>
        <v>150000</v>
      </c>
      <c r="S471" s="21">
        <f t="shared" si="243"/>
        <v>150000</v>
      </c>
      <c r="T471" s="21">
        <f t="shared" si="243"/>
        <v>150000</v>
      </c>
      <c r="U471" s="21">
        <f t="shared" si="243"/>
        <v>150000</v>
      </c>
      <c r="V471" s="21"/>
      <c r="W471" s="21"/>
      <c r="X471" s="21"/>
      <c r="Y471" s="12"/>
    </row>
    <row r="472" spans="1:25" s="23" customFormat="1" ht="15.75" hidden="1" x14ac:dyDescent="0.2">
      <c r="A472" s="24" t="s">
        <v>261</v>
      </c>
      <c r="B472" s="24">
        <v>11</v>
      </c>
      <c r="C472" s="49" t="s">
        <v>258</v>
      </c>
      <c r="D472" s="40">
        <v>323</v>
      </c>
      <c r="E472" s="20"/>
      <c r="F472" s="20"/>
      <c r="G472" s="21">
        <f>SUM(G473)</f>
        <v>190000</v>
      </c>
      <c r="H472" s="21">
        <f t="shared" si="243"/>
        <v>190000</v>
      </c>
      <c r="I472" s="21">
        <f t="shared" si="243"/>
        <v>190000</v>
      </c>
      <c r="J472" s="21">
        <f t="shared" si="243"/>
        <v>190000</v>
      </c>
      <c r="K472" s="21">
        <f t="shared" si="243"/>
        <v>100177.3</v>
      </c>
      <c r="L472" s="22">
        <f t="shared" si="216"/>
        <v>52.72489473684211</v>
      </c>
      <c r="M472" s="21">
        <f t="shared" si="243"/>
        <v>100000</v>
      </c>
      <c r="N472" s="21">
        <f t="shared" si="243"/>
        <v>100000</v>
      </c>
      <c r="O472" s="21">
        <f t="shared" si="243"/>
        <v>150000</v>
      </c>
      <c r="P472" s="21">
        <f t="shared" si="243"/>
        <v>150000</v>
      </c>
      <c r="Q472" s="21">
        <f t="shared" si="243"/>
        <v>100000</v>
      </c>
      <c r="R472" s="21">
        <f t="shared" si="243"/>
        <v>150000</v>
      </c>
      <c r="S472" s="21">
        <f t="shared" si="243"/>
        <v>150000</v>
      </c>
      <c r="T472" s="21">
        <f t="shared" si="243"/>
        <v>150000</v>
      </c>
      <c r="U472" s="21">
        <f t="shared" si="243"/>
        <v>150000</v>
      </c>
      <c r="V472" s="21"/>
      <c r="W472" s="21"/>
      <c r="X472" s="21"/>
      <c r="Y472" s="12"/>
    </row>
    <row r="473" spans="1:25" hidden="1" x14ac:dyDescent="0.2">
      <c r="A473" s="28" t="s">
        <v>261</v>
      </c>
      <c r="B473" s="28">
        <v>11</v>
      </c>
      <c r="C473" s="50" t="s">
        <v>258</v>
      </c>
      <c r="D473" s="53">
        <v>3237</v>
      </c>
      <c r="E473" s="32" t="s">
        <v>58</v>
      </c>
      <c r="G473" s="1">
        <v>190000</v>
      </c>
      <c r="H473" s="1">
        <v>190000</v>
      </c>
      <c r="I473" s="1">
        <v>190000</v>
      </c>
      <c r="J473" s="1">
        <v>190000</v>
      </c>
      <c r="K473" s="1">
        <v>100177.3</v>
      </c>
      <c r="L473" s="33">
        <f t="shared" si="216"/>
        <v>52.72489473684211</v>
      </c>
      <c r="M473" s="1">
        <v>100000</v>
      </c>
      <c r="N473" s="1">
        <v>100000</v>
      </c>
      <c r="O473" s="1">
        <v>150000</v>
      </c>
      <c r="P473" s="1">
        <f>O473</f>
        <v>150000</v>
      </c>
      <c r="Q473" s="1">
        <v>100000</v>
      </c>
      <c r="R473" s="1">
        <v>150000</v>
      </c>
      <c r="S473" s="1">
        <f>R473</f>
        <v>150000</v>
      </c>
      <c r="T473" s="1">
        <v>150000</v>
      </c>
      <c r="U473" s="1">
        <f>T473</f>
        <v>150000</v>
      </c>
    </row>
    <row r="474" spans="1:25" ht="78.75" x14ac:dyDescent="0.2">
      <c r="A474" s="442" t="s">
        <v>262</v>
      </c>
      <c r="B474" s="442"/>
      <c r="C474" s="442"/>
      <c r="D474" s="442"/>
      <c r="E474" s="20" t="s">
        <v>263</v>
      </c>
      <c r="F474" s="38" t="s">
        <v>256</v>
      </c>
      <c r="G474" s="21">
        <f>SUM(G475)</f>
        <v>25300000</v>
      </c>
      <c r="H474" s="21">
        <f t="shared" ref="H474:U475" si="244">SUM(H475)</f>
        <v>25300000</v>
      </c>
      <c r="I474" s="21">
        <f t="shared" si="244"/>
        <v>25300000</v>
      </c>
      <c r="J474" s="21">
        <f t="shared" si="244"/>
        <v>25300000</v>
      </c>
      <c r="K474" s="21">
        <f t="shared" si="244"/>
        <v>21401312.219999999</v>
      </c>
      <c r="L474" s="22">
        <f t="shared" si="216"/>
        <v>84.590166877470352</v>
      </c>
      <c r="M474" s="21">
        <f t="shared" si="244"/>
        <v>25400000</v>
      </c>
      <c r="N474" s="21">
        <f t="shared" si="244"/>
        <v>25400000</v>
      </c>
      <c r="O474" s="21">
        <f t="shared" si="244"/>
        <v>27000000</v>
      </c>
      <c r="P474" s="21">
        <f t="shared" si="244"/>
        <v>27000000</v>
      </c>
      <c r="Q474" s="21">
        <f t="shared" si="244"/>
        <v>25650000</v>
      </c>
      <c r="R474" s="21">
        <f t="shared" si="244"/>
        <v>28000000</v>
      </c>
      <c r="S474" s="21">
        <f t="shared" si="244"/>
        <v>28000000</v>
      </c>
      <c r="T474" s="21">
        <f t="shared" si="244"/>
        <v>28000000</v>
      </c>
      <c r="U474" s="21">
        <f t="shared" si="244"/>
        <v>28000000</v>
      </c>
    </row>
    <row r="475" spans="1:25" s="23" customFormat="1" ht="15.75" hidden="1" x14ac:dyDescent="0.2">
      <c r="A475" s="24" t="s">
        <v>264</v>
      </c>
      <c r="B475" s="24">
        <v>11</v>
      </c>
      <c r="C475" s="49" t="s">
        <v>258</v>
      </c>
      <c r="D475" s="40">
        <v>372</v>
      </c>
      <c r="E475" s="20"/>
      <c r="F475" s="20"/>
      <c r="G475" s="21">
        <f>SUM(G476)</f>
        <v>25300000</v>
      </c>
      <c r="H475" s="21">
        <f t="shared" si="244"/>
        <v>25300000</v>
      </c>
      <c r="I475" s="21">
        <f t="shared" si="244"/>
        <v>25300000</v>
      </c>
      <c r="J475" s="21">
        <f t="shared" si="244"/>
        <v>25300000</v>
      </c>
      <c r="K475" s="21">
        <f t="shared" si="244"/>
        <v>21401312.219999999</v>
      </c>
      <c r="L475" s="22">
        <f t="shared" si="216"/>
        <v>84.590166877470352</v>
      </c>
      <c r="M475" s="21">
        <f t="shared" si="244"/>
        <v>25400000</v>
      </c>
      <c r="N475" s="21">
        <f t="shared" si="244"/>
        <v>25400000</v>
      </c>
      <c r="O475" s="21">
        <f t="shared" si="244"/>
        <v>27000000</v>
      </c>
      <c r="P475" s="21">
        <f t="shared" si="244"/>
        <v>27000000</v>
      </c>
      <c r="Q475" s="21">
        <f t="shared" si="244"/>
        <v>25650000</v>
      </c>
      <c r="R475" s="21">
        <f t="shared" si="244"/>
        <v>28000000</v>
      </c>
      <c r="S475" s="21">
        <f t="shared" si="244"/>
        <v>28000000</v>
      </c>
      <c r="T475" s="21">
        <f t="shared" si="244"/>
        <v>28000000</v>
      </c>
      <c r="U475" s="21">
        <f t="shared" si="244"/>
        <v>28000000</v>
      </c>
      <c r="V475" s="21"/>
      <c r="W475" s="21"/>
      <c r="X475" s="21"/>
      <c r="Y475" s="12"/>
    </row>
    <row r="476" spans="1:25" hidden="1" x14ac:dyDescent="0.2">
      <c r="A476" s="28" t="s">
        <v>264</v>
      </c>
      <c r="B476" s="28">
        <v>11</v>
      </c>
      <c r="C476" s="50" t="s">
        <v>258</v>
      </c>
      <c r="D476" s="53">
        <v>3721</v>
      </c>
      <c r="E476" s="32" t="s">
        <v>265</v>
      </c>
      <c r="G476" s="1">
        <v>25300000</v>
      </c>
      <c r="H476" s="1">
        <v>25300000</v>
      </c>
      <c r="I476" s="1">
        <v>25300000</v>
      </c>
      <c r="J476" s="1">
        <v>25300000</v>
      </c>
      <c r="K476" s="1">
        <v>21401312.219999999</v>
      </c>
      <c r="L476" s="33">
        <f t="shared" si="216"/>
        <v>84.590166877470352</v>
      </c>
      <c r="M476" s="1">
        <v>25400000</v>
      </c>
      <c r="N476" s="1">
        <v>25400000</v>
      </c>
      <c r="O476" s="1">
        <v>27000000</v>
      </c>
      <c r="P476" s="1">
        <f>O476</f>
        <v>27000000</v>
      </c>
      <c r="Q476" s="1">
        <v>25650000</v>
      </c>
      <c r="R476" s="1">
        <v>28000000</v>
      </c>
      <c r="S476" s="1">
        <f>R476</f>
        <v>28000000</v>
      </c>
      <c r="T476" s="1">
        <v>28000000</v>
      </c>
      <c r="U476" s="1">
        <f>T476</f>
        <v>28000000</v>
      </c>
    </row>
    <row r="477" spans="1:25" ht="78.75" x14ac:dyDescent="0.2">
      <c r="A477" s="442" t="s">
        <v>266</v>
      </c>
      <c r="B477" s="442"/>
      <c r="C477" s="442"/>
      <c r="D477" s="442"/>
      <c r="E477" s="20" t="s">
        <v>267</v>
      </c>
      <c r="F477" s="38" t="s">
        <v>268</v>
      </c>
      <c r="G477" s="21">
        <f>SUM(G478)</f>
        <v>2000000</v>
      </c>
      <c r="H477" s="21">
        <f t="shared" ref="H477:U478" si="245">SUM(H478)</f>
        <v>2000000</v>
      </c>
      <c r="I477" s="21">
        <f t="shared" si="245"/>
        <v>2000000</v>
      </c>
      <c r="J477" s="21">
        <f t="shared" si="245"/>
        <v>2000000</v>
      </c>
      <c r="K477" s="21">
        <f t="shared" si="245"/>
        <v>0</v>
      </c>
      <c r="L477" s="22">
        <f t="shared" si="216"/>
        <v>0</v>
      </c>
      <c r="M477" s="21">
        <f t="shared" si="245"/>
        <v>0</v>
      </c>
      <c r="N477" s="21">
        <f t="shared" si="245"/>
        <v>0</v>
      </c>
      <c r="O477" s="21">
        <f t="shared" si="245"/>
        <v>500000</v>
      </c>
      <c r="P477" s="21">
        <f t="shared" si="245"/>
        <v>500000</v>
      </c>
      <c r="Q477" s="21">
        <f t="shared" si="245"/>
        <v>0</v>
      </c>
      <c r="R477" s="21">
        <f t="shared" si="245"/>
        <v>0</v>
      </c>
      <c r="S477" s="21">
        <f t="shared" si="245"/>
        <v>0</v>
      </c>
      <c r="T477" s="21">
        <f t="shared" si="245"/>
        <v>0</v>
      </c>
      <c r="U477" s="21">
        <f t="shared" si="245"/>
        <v>0</v>
      </c>
    </row>
    <row r="478" spans="1:25" s="23" customFormat="1" ht="15.75" hidden="1" x14ac:dyDescent="0.2">
      <c r="A478" s="24" t="s">
        <v>269</v>
      </c>
      <c r="B478" s="25">
        <v>11</v>
      </c>
      <c r="C478" s="49" t="s">
        <v>270</v>
      </c>
      <c r="D478" s="40">
        <v>363</v>
      </c>
      <c r="E478" s="20"/>
      <c r="F478" s="20"/>
      <c r="G478" s="21">
        <f>SUM(G479)</f>
        <v>2000000</v>
      </c>
      <c r="H478" s="21">
        <f t="shared" si="245"/>
        <v>2000000</v>
      </c>
      <c r="I478" s="21">
        <f t="shared" si="245"/>
        <v>2000000</v>
      </c>
      <c r="J478" s="21">
        <f t="shared" si="245"/>
        <v>2000000</v>
      </c>
      <c r="K478" s="21">
        <f t="shared" si="245"/>
        <v>0</v>
      </c>
      <c r="L478" s="22">
        <f t="shared" si="216"/>
        <v>0</v>
      </c>
      <c r="M478" s="21">
        <f t="shared" si="245"/>
        <v>0</v>
      </c>
      <c r="N478" s="21">
        <f t="shared" si="245"/>
        <v>0</v>
      </c>
      <c r="O478" s="21">
        <f t="shared" si="245"/>
        <v>500000</v>
      </c>
      <c r="P478" s="21">
        <f t="shared" si="245"/>
        <v>500000</v>
      </c>
      <c r="Q478" s="21">
        <f t="shared" si="245"/>
        <v>0</v>
      </c>
      <c r="R478" s="21">
        <f t="shared" si="245"/>
        <v>0</v>
      </c>
      <c r="S478" s="21">
        <f t="shared" si="245"/>
        <v>0</v>
      </c>
      <c r="T478" s="21">
        <f t="shared" si="245"/>
        <v>0</v>
      </c>
      <c r="U478" s="21">
        <f t="shared" si="245"/>
        <v>0</v>
      </c>
      <c r="V478" s="21"/>
      <c r="W478" s="21"/>
      <c r="X478" s="21"/>
      <c r="Y478" s="12"/>
    </row>
    <row r="479" spans="1:25" hidden="1" x14ac:dyDescent="0.2">
      <c r="A479" s="28" t="s">
        <v>269</v>
      </c>
      <c r="B479" s="29">
        <v>11</v>
      </c>
      <c r="C479" s="50" t="s">
        <v>270</v>
      </c>
      <c r="D479" s="31">
        <v>3632</v>
      </c>
      <c r="E479" s="32" t="s">
        <v>183</v>
      </c>
      <c r="G479" s="1">
        <v>2000000</v>
      </c>
      <c r="H479" s="1">
        <v>2000000</v>
      </c>
      <c r="I479" s="1">
        <v>2000000</v>
      </c>
      <c r="J479" s="1">
        <v>2000000</v>
      </c>
      <c r="K479" s="1">
        <v>0</v>
      </c>
      <c r="L479" s="33">
        <f t="shared" si="216"/>
        <v>0</v>
      </c>
      <c r="M479" s="1">
        <v>0</v>
      </c>
      <c r="N479" s="1">
        <v>0</v>
      </c>
      <c r="O479" s="1">
        <v>500000</v>
      </c>
      <c r="P479" s="1">
        <f>O479</f>
        <v>500000</v>
      </c>
      <c r="Q479" s="1">
        <v>0</v>
      </c>
      <c r="R479" s="1">
        <v>0</v>
      </c>
      <c r="S479" s="1">
        <f>R479</f>
        <v>0</v>
      </c>
      <c r="T479" s="1">
        <v>0</v>
      </c>
      <c r="U479" s="1">
        <f>T479</f>
        <v>0</v>
      </c>
    </row>
    <row r="480" spans="1:25" ht="78.75" x14ac:dyDescent="0.2">
      <c r="A480" s="439" t="s">
        <v>271</v>
      </c>
      <c r="B480" s="439"/>
      <c r="C480" s="439"/>
      <c r="D480" s="439"/>
      <c r="E480" s="20" t="s">
        <v>272</v>
      </c>
      <c r="F480" s="38" t="s">
        <v>268</v>
      </c>
      <c r="G480" s="21">
        <f>G481+G483</f>
        <v>330000</v>
      </c>
      <c r="H480" s="21">
        <f t="shared" ref="H480:U480" si="246">H481+H483</f>
        <v>330000</v>
      </c>
      <c r="I480" s="21">
        <f t="shared" si="246"/>
        <v>330000</v>
      </c>
      <c r="J480" s="21">
        <f t="shared" si="246"/>
        <v>330000</v>
      </c>
      <c r="K480" s="21">
        <f t="shared" si="246"/>
        <v>206565.08</v>
      </c>
      <c r="L480" s="22">
        <f t="shared" si="216"/>
        <v>62.59547878787879</v>
      </c>
      <c r="M480" s="21">
        <f t="shared" si="246"/>
        <v>250000</v>
      </c>
      <c r="N480" s="21">
        <f t="shared" si="246"/>
        <v>250000</v>
      </c>
      <c r="O480" s="21">
        <f t="shared" si="246"/>
        <v>330000</v>
      </c>
      <c r="P480" s="21">
        <f t="shared" si="246"/>
        <v>330000</v>
      </c>
      <c r="Q480" s="21">
        <f t="shared" si="246"/>
        <v>330000</v>
      </c>
      <c r="R480" s="21">
        <f t="shared" si="246"/>
        <v>330000</v>
      </c>
      <c r="S480" s="21">
        <f t="shared" si="246"/>
        <v>330000</v>
      </c>
      <c r="T480" s="21">
        <f t="shared" si="246"/>
        <v>330000</v>
      </c>
      <c r="U480" s="21">
        <f t="shared" si="246"/>
        <v>330000</v>
      </c>
    </row>
    <row r="481" spans="1:25" s="23" customFormat="1" ht="15.75" hidden="1" x14ac:dyDescent="0.2">
      <c r="A481" s="24" t="s">
        <v>273</v>
      </c>
      <c r="B481" s="25">
        <v>11</v>
      </c>
      <c r="C481" s="49" t="s">
        <v>270</v>
      </c>
      <c r="D481" s="27">
        <v>323</v>
      </c>
      <c r="E481" s="20"/>
      <c r="F481" s="20"/>
      <c r="G481" s="21">
        <f>SUM(G482)</f>
        <v>100000</v>
      </c>
      <c r="H481" s="21">
        <f t="shared" ref="H481:U481" si="247">SUM(H482)</f>
        <v>100000</v>
      </c>
      <c r="I481" s="21">
        <f t="shared" si="247"/>
        <v>100000</v>
      </c>
      <c r="J481" s="21">
        <f t="shared" si="247"/>
        <v>100000</v>
      </c>
      <c r="K481" s="21">
        <f t="shared" si="247"/>
        <v>0</v>
      </c>
      <c r="L481" s="22">
        <f t="shared" si="216"/>
        <v>0</v>
      </c>
      <c r="M481" s="21">
        <f t="shared" si="247"/>
        <v>60000</v>
      </c>
      <c r="N481" s="21">
        <f t="shared" si="247"/>
        <v>60000</v>
      </c>
      <c r="O481" s="21">
        <f t="shared" si="247"/>
        <v>100000</v>
      </c>
      <c r="P481" s="21">
        <f t="shared" si="247"/>
        <v>100000</v>
      </c>
      <c r="Q481" s="21">
        <f t="shared" si="247"/>
        <v>100000</v>
      </c>
      <c r="R481" s="21">
        <f t="shared" si="247"/>
        <v>100000</v>
      </c>
      <c r="S481" s="21">
        <f t="shared" si="247"/>
        <v>100000</v>
      </c>
      <c r="T481" s="21">
        <f t="shared" si="247"/>
        <v>100000</v>
      </c>
      <c r="U481" s="21">
        <f t="shared" si="247"/>
        <v>100000</v>
      </c>
      <c r="V481" s="21"/>
      <c r="W481" s="21"/>
      <c r="X481" s="21"/>
      <c r="Y481" s="12"/>
    </row>
    <row r="482" spans="1:25" hidden="1" x14ac:dyDescent="0.2">
      <c r="A482" s="28" t="s">
        <v>273</v>
      </c>
      <c r="B482" s="29">
        <v>11</v>
      </c>
      <c r="C482" s="50" t="s">
        <v>270</v>
      </c>
      <c r="D482" s="53">
        <v>3237</v>
      </c>
      <c r="E482" s="32" t="s">
        <v>58</v>
      </c>
      <c r="G482" s="1">
        <v>100000</v>
      </c>
      <c r="H482" s="1">
        <v>100000</v>
      </c>
      <c r="I482" s="1">
        <v>100000</v>
      </c>
      <c r="J482" s="1">
        <v>100000</v>
      </c>
      <c r="K482" s="1">
        <v>0</v>
      </c>
      <c r="L482" s="33">
        <f t="shared" si="216"/>
        <v>0</v>
      </c>
      <c r="M482" s="1">
        <v>60000</v>
      </c>
      <c r="N482" s="1">
        <v>60000</v>
      </c>
      <c r="O482" s="1">
        <v>100000</v>
      </c>
      <c r="P482" s="1">
        <f>O482</f>
        <v>100000</v>
      </c>
      <c r="Q482" s="1">
        <v>100000</v>
      </c>
      <c r="R482" s="1">
        <v>100000</v>
      </c>
      <c r="S482" s="1">
        <f>R482</f>
        <v>100000</v>
      </c>
      <c r="T482" s="1">
        <v>100000</v>
      </c>
      <c r="U482" s="1">
        <f>T482</f>
        <v>100000</v>
      </c>
    </row>
    <row r="483" spans="1:25" s="23" customFormat="1" ht="15.75" hidden="1" x14ac:dyDescent="0.2">
      <c r="A483" s="24" t="s">
        <v>273</v>
      </c>
      <c r="B483" s="25">
        <v>11</v>
      </c>
      <c r="C483" s="49" t="s">
        <v>270</v>
      </c>
      <c r="D483" s="40">
        <v>329</v>
      </c>
      <c r="E483" s="20"/>
      <c r="F483" s="20"/>
      <c r="G483" s="21">
        <f>SUM(G484)</f>
        <v>230000</v>
      </c>
      <c r="H483" s="21">
        <f t="shared" ref="H483:U483" si="248">SUM(H484)</f>
        <v>230000</v>
      </c>
      <c r="I483" s="21">
        <f t="shared" si="248"/>
        <v>230000</v>
      </c>
      <c r="J483" s="21">
        <f t="shared" si="248"/>
        <v>230000</v>
      </c>
      <c r="K483" s="21">
        <f t="shared" si="248"/>
        <v>206565.08</v>
      </c>
      <c r="L483" s="22">
        <f t="shared" si="216"/>
        <v>89.810904347826082</v>
      </c>
      <c r="M483" s="21">
        <f t="shared" si="248"/>
        <v>190000</v>
      </c>
      <c r="N483" s="21">
        <f t="shared" si="248"/>
        <v>190000</v>
      </c>
      <c r="O483" s="21">
        <f t="shared" si="248"/>
        <v>230000</v>
      </c>
      <c r="P483" s="21">
        <f t="shared" si="248"/>
        <v>230000</v>
      </c>
      <c r="Q483" s="21">
        <f t="shared" si="248"/>
        <v>230000</v>
      </c>
      <c r="R483" s="21">
        <f t="shared" si="248"/>
        <v>230000</v>
      </c>
      <c r="S483" s="21">
        <f t="shared" si="248"/>
        <v>230000</v>
      </c>
      <c r="T483" s="21">
        <f t="shared" si="248"/>
        <v>230000</v>
      </c>
      <c r="U483" s="21">
        <f t="shared" si="248"/>
        <v>230000</v>
      </c>
      <c r="V483" s="21"/>
      <c r="W483" s="21"/>
      <c r="X483" s="21"/>
      <c r="Y483" s="12"/>
    </row>
    <row r="484" spans="1:25" hidden="1" x14ac:dyDescent="0.2">
      <c r="A484" s="28" t="s">
        <v>273</v>
      </c>
      <c r="B484" s="29">
        <v>11</v>
      </c>
      <c r="C484" s="50" t="s">
        <v>270</v>
      </c>
      <c r="D484" s="53">
        <v>3294</v>
      </c>
      <c r="E484" s="32" t="s">
        <v>65</v>
      </c>
      <c r="G484" s="1">
        <v>230000</v>
      </c>
      <c r="H484" s="1">
        <v>230000</v>
      </c>
      <c r="I484" s="1">
        <v>230000</v>
      </c>
      <c r="J484" s="1">
        <v>230000</v>
      </c>
      <c r="K484" s="1">
        <v>206565.08</v>
      </c>
      <c r="L484" s="33">
        <f t="shared" si="216"/>
        <v>89.810904347826082</v>
      </c>
      <c r="M484" s="1">
        <v>190000</v>
      </c>
      <c r="N484" s="1">
        <v>190000</v>
      </c>
      <c r="O484" s="1">
        <v>230000</v>
      </c>
      <c r="P484" s="1">
        <f>O484</f>
        <v>230000</v>
      </c>
      <c r="Q484" s="1">
        <v>230000</v>
      </c>
      <c r="R484" s="1">
        <v>230000</v>
      </c>
      <c r="S484" s="1">
        <f>R484</f>
        <v>230000</v>
      </c>
      <c r="T484" s="1">
        <v>230000</v>
      </c>
      <c r="U484" s="1">
        <f>T484</f>
        <v>230000</v>
      </c>
    </row>
    <row r="485" spans="1:25" s="23" customFormat="1" ht="78.75" x14ac:dyDescent="0.2">
      <c r="A485" s="439" t="s">
        <v>274</v>
      </c>
      <c r="B485" s="439"/>
      <c r="C485" s="439"/>
      <c r="D485" s="439"/>
      <c r="E485" s="20" t="s">
        <v>275</v>
      </c>
      <c r="F485" s="38" t="s">
        <v>268</v>
      </c>
      <c r="G485" s="21">
        <f>SUM(G486)</f>
        <v>45000000</v>
      </c>
      <c r="H485" s="21">
        <f t="shared" ref="H485:U486" si="249">SUM(H486)</f>
        <v>45000000</v>
      </c>
      <c r="I485" s="21">
        <f t="shared" si="249"/>
        <v>45000000</v>
      </c>
      <c r="J485" s="21">
        <f t="shared" si="249"/>
        <v>45000000</v>
      </c>
      <c r="K485" s="21">
        <f t="shared" si="249"/>
        <v>45000000</v>
      </c>
      <c r="L485" s="22">
        <f t="shared" si="216"/>
        <v>100</v>
      </c>
      <c r="M485" s="21">
        <f t="shared" si="249"/>
        <v>45000000</v>
      </c>
      <c r="N485" s="21">
        <f t="shared" si="249"/>
        <v>45000000</v>
      </c>
      <c r="O485" s="21">
        <f t="shared" si="249"/>
        <v>45000000</v>
      </c>
      <c r="P485" s="21">
        <f t="shared" si="249"/>
        <v>45000000</v>
      </c>
      <c r="Q485" s="21">
        <f t="shared" si="249"/>
        <v>45000000</v>
      </c>
      <c r="R485" s="21">
        <f t="shared" si="249"/>
        <v>16700000</v>
      </c>
      <c r="S485" s="21">
        <f t="shared" si="249"/>
        <v>16700000</v>
      </c>
      <c r="T485" s="21">
        <f t="shared" si="249"/>
        <v>30100000</v>
      </c>
      <c r="U485" s="21">
        <f t="shared" si="249"/>
        <v>30100000</v>
      </c>
      <c r="V485" s="21"/>
      <c r="W485" s="21"/>
      <c r="X485" s="21"/>
      <c r="Y485" s="12"/>
    </row>
    <row r="486" spans="1:25" s="23" customFormat="1" ht="15.75" hidden="1" x14ac:dyDescent="0.2">
      <c r="A486" s="24" t="s">
        <v>276</v>
      </c>
      <c r="B486" s="25">
        <v>11</v>
      </c>
      <c r="C486" s="49" t="s">
        <v>270</v>
      </c>
      <c r="D486" s="27">
        <v>386</v>
      </c>
      <c r="E486" s="20"/>
      <c r="F486" s="20"/>
      <c r="G486" s="21">
        <f>SUM(G487)</f>
        <v>45000000</v>
      </c>
      <c r="H486" s="21">
        <f t="shared" si="249"/>
        <v>45000000</v>
      </c>
      <c r="I486" s="21">
        <f t="shared" si="249"/>
        <v>45000000</v>
      </c>
      <c r="J486" s="21">
        <f t="shared" si="249"/>
        <v>45000000</v>
      </c>
      <c r="K486" s="21">
        <f t="shared" si="249"/>
        <v>45000000</v>
      </c>
      <c r="L486" s="22">
        <f t="shared" si="216"/>
        <v>100</v>
      </c>
      <c r="M486" s="21">
        <f t="shared" si="249"/>
        <v>45000000</v>
      </c>
      <c r="N486" s="21">
        <f t="shared" si="249"/>
        <v>45000000</v>
      </c>
      <c r="O486" s="21">
        <f t="shared" si="249"/>
        <v>45000000</v>
      </c>
      <c r="P486" s="21">
        <f t="shared" si="249"/>
        <v>45000000</v>
      </c>
      <c r="Q486" s="21">
        <f t="shared" si="249"/>
        <v>45000000</v>
      </c>
      <c r="R486" s="21">
        <f t="shared" si="249"/>
        <v>16700000</v>
      </c>
      <c r="S486" s="21">
        <f t="shared" si="249"/>
        <v>16700000</v>
      </c>
      <c r="T486" s="21">
        <f t="shared" si="249"/>
        <v>30100000</v>
      </c>
      <c r="U486" s="21">
        <f t="shared" si="249"/>
        <v>30100000</v>
      </c>
      <c r="V486" s="21"/>
      <c r="W486" s="21"/>
      <c r="X486" s="21"/>
      <c r="Y486" s="12"/>
    </row>
    <row r="487" spans="1:25" ht="45" hidden="1" x14ac:dyDescent="0.2">
      <c r="A487" s="28" t="s">
        <v>276</v>
      </c>
      <c r="B487" s="29">
        <v>11</v>
      </c>
      <c r="C487" s="50" t="s">
        <v>270</v>
      </c>
      <c r="D487" s="31">
        <v>3861</v>
      </c>
      <c r="E487" s="32" t="s">
        <v>277</v>
      </c>
      <c r="G487" s="1">
        <v>45000000</v>
      </c>
      <c r="H487" s="1">
        <v>45000000</v>
      </c>
      <c r="I487" s="1">
        <v>45000000</v>
      </c>
      <c r="J487" s="1">
        <v>45000000</v>
      </c>
      <c r="K487" s="1">
        <v>45000000</v>
      </c>
      <c r="L487" s="33">
        <f t="shared" si="216"/>
        <v>100</v>
      </c>
      <c r="M487" s="1">
        <v>45000000</v>
      </c>
      <c r="N487" s="1">
        <v>45000000</v>
      </c>
      <c r="O487" s="1">
        <v>45000000</v>
      </c>
      <c r="P487" s="1">
        <f>O487</f>
        <v>45000000</v>
      </c>
      <c r="Q487" s="1">
        <v>45000000</v>
      </c>
      <c r="R487" s="1">
        <v>16700000</v>
      </c>
      <c r="S487" s="1">
        <f>R487</f>
        <v>16700000</v>
      </c>
      <c r="T487" s="1">
        <v>30100000</v>
      </c>
      <c r="U487" s="1">
        <f>T487</f>
        <v>30100000</v>
      </c>
    </row>
    <row r="488" spans="1:25" s="23" customFormat="1" ht="78" customHeight="1" x14ac:dyDescent="0.2">
      <c r="A488" s="439" t="s">
        <v>278</v>
      </c>
      <c r="B488" s="439"/>
      <c r="C488" s="439"/>
      <c r="D488" s="439"/>
      <c r="E488" s="20" t="s">
        <v>279</v>
      </c>
      <c r="F488" s="38" t="s">
        <v>268</v>
      </c>
      <c r="G488" s="21">
        <f>SUM(G491)</f>
        <v>860600000</v>
      </c>
      <c r="H488" s="21">
        <f>SUM(H491)</f>
        <v>860600000</v>
      </c>
      <c r="I488" s="21">
        <f>SUM(I491+I489)</f>
        <v>515809490</v>
      </c>
      <c r="J488" s="21">
        <f t="shared" ref="J488:U488" si="250">SUM(J491+J489)</f>
        <v>515809490</v>
      </c>
      <c r="K488" s="21">
        <f t="shared" si="250"/>
        <v>515809490</v>
      </c>
      <c r="L488" s="22">
        <f t="shared" si="216"/>
        <v>100</v>
      </c>
      <c r="M488" s="21">
        <f t="shared" si="250"/>
        <v>860600000</v>
      </c>
      <c r="N488" s="21">
        <f t="shared" si="250"/>
        <v>860600000</v>
      </c>
      <c r="O488" s="21">
        <f t="shared" si="250"/>
        <v>516000000</v>
      </c>
      <c r="P488" s="21">
        <f t="shared" si="250"/>
        <v>516000000</v>
      </c>
      <c r="Q488" s="21">
        <f t="shared" si="250"/>
        <v>860600000</v>
      </c>
      <c r="R488" s="21">
        <f t="shared" si="250"/>
        <v>516000000</v>
      </c>
      <c r="S488" s="21">
        <f t="shared" si="250"/>
        <v>516000000</v>
      </c>
      <c r="T488" s="21">
        <f t="shared" si="250"/>
        <v>516000000</v>
      </c>
      <c r="U488" s="21">
        <f t="shared" si="250"/>
        <v>516000000</v>
      </c>
      <c r="V488" s="21"/>
      <c r="W488" s="21"/>
      <c r="X488" s="21"/>
      <c r="Y488" s="12"/>
    </row>
    <row r="489" spans="1:25" s="23" customFormat="1" ht="15.75" hidden="1" x14ac:dyDescent="0.2">
      <c r="A489" s="24" t="s">
        <v>280</v>
      </c>
      <c r="B489" s="25">
        <v>11</v>
      </c>
      <c r="C489" s="49" t="s">
        <v>270</v>
      </c>
      <c r="D489" s="27">
        <v>386</v>
      </c>
      <c r="E489" s="20"/>
      <c r="F489" s="38"/>
      <c r="G489" s="21"/>
      <c r="H489" s="21"/>
      <c r="I489" s="21">
        <f>I490</f>
        <v>0</v>
      </c>
      <c r="J489" s="21">
        <f t="shared" ref="J489:U489" si="251">J490</f>
        <v>0</v>
      </c>
      <c r="K489" s="21">
        <f t="shared" si="251"/>
        <v>0</v>
      </c>
      <c r="L489" s="22" t="str">
        <f t="shared" si="216"/>
        <v>-</v>
      </c>
      <c r="M489" s="21">
        <f t="shared" si="251"/>
        <v>0</v>
      </c>
      <c r="N489" s="21">
        <f t="shared" si="251"/>
        <v>0</v>
      </c>
      <c r="O489" s="21">
        <f t="shared" si="251"/>
        <v>516000000</v>
      </c>
      <c r="P489" s="21">
        <f t="shared" si="251"/>
        <v>516000000</v>
      </c>
      <c r="Q489" s="21">
        <f t="shared" si="251"/>
        <v>0</v>
      </c>
      <c r="R489" s="21">
        <f t="shared" si="251"/>
        <v>516000000</v>
      </c>
      <c r="S489" s="21">
        <f t="shared" si="251"/>
        <v>516000000</v>
      </c>
      <c r="T489" s="21">
        <f t="shared" si="251"/>
        <v>516000000</v>
      </c>
      <c r="U489" s="21">
        <f t="shared" si="251"/>
        <v>516000000</v>
      </c>
      <c r="V489" s="21"/>
      <c r="W489" s="21"/>
      <c r="X489" s="21"/>
      <c r="Y489" s="12"/>
    </row>
    <row r="490" spans="1:25" ht="45" hidden="1" x14ac:dyDescent="0.2">
      <c r="A490" s="28" t="s">
        <v>280</v>
      </c>
      <c r="B490" s="29">
        <v>11</v>
      </c>
      <c r="C490" s="50" t="s">
        <v>270</v>
      </c>
      <c r="D490" s="31">
        <v>3861</v>
      </c>
      <c r="E490" s="32" t="s">
        <v>277</v>
      </c>
      <c r="F490" s="36"/>
      <c r="L490" s="33" t="str">
        <f t="shared" si="216"/>
        <v>-</v>
      </c>
      <c r="M490" s="1"/>
      <c r="N490" s="1"/>
      <c r="O490" s="1">
        <v>516000000</v>
      </c>
      <c r="P490" s="1">
        <f>O490</f>
        <v>516000000</v>
      </c>
      <c r="Q490" s="1"/>
      <c r="R490" s="1">
        <v>516000000</v>
      </c>
      <c r="S490" s="1">
        <f>R490</f>
        <v>516000000</v>
      </c>
      <c r="T490" s="1">
        <v>516000000</v>
      </c>
      <c r="U490" s="1">
        <f>T490</f>
        <v>516000000</v>
      </c>
    </row>
    <row r="491" spans="1:25" s="23" customFormat="1" ht="15.75" hidden="1" x14ac:dyDescent="0.2">
      <c r="A491" s="24" t="s">
        <v>280</v>
      </c>
      <c r="B491" s="25">
        <v>11</v>
      </c>
      <c r="C491" s="49" t="s">
        <v>270</v>
      </c>
      <c r="D491" s="27">
        <v>351</v>
      </c>
      <c r="E491" s="20"/>
      <c r="F491" s="20"/>
      <c r="G491" s="21">
        <f>SUM(G492)</f>
        <v>860600000</v>
      </c>
      <c r="H491" s="21">
        <f t="shared" ref="H491:U491" si="252">SUM(H492)</f>
        <v>860600000</v>
      </c>
      <c r="I491" s="21">
        <f t="shared" si="252"/>
        <v>515809490</v>
      </c>
      <c r="J491" s="21">
        <f t="shared" si="252"/>
        <v>515809490</v>
      </c>
      <c r="K491" s="21">
        <f t="shared" si="252"/>
        <v>515809490</v>
      </c>
      <c r="L491" s="22">
        <f t="shared" si="216"/>
        <v>100</v>
      </c>
      <c r="M491" s="21">
        <f t="shared" si="252"/>
        <v>860600000</v>
      </c>
      <c r="N491" s="21">
        <f t="shared" si="252"/>
        <v>860600000</v>
      </c>
      <c r="O491" s="21">
        <f t="shared" si="252"/>
        <v>0</v>
      </c>
      <c r="P491" s="21">
        <f t="shared" si="252"/>
        <v>0</v>
      </c>
      <c r="Q491" s="21">
        <f t="shared" si="252"/>
        <v>860600000</v>
      </c>
      <c r="R491" s="21">
        <f t="shared" si="252"/>
        <v>0</v>
      </c>
      <c r="S491" s="21">
        <f t="shared" si="252"/>
        <v>0</v>
      </c>
      <c r="T491" s="21">
        <f t="shared" si="252"/>
        <v>0</v>
      </c>
      <c r="U491" s="21">
        <f t="shared" si="252"/>
        <v>0</v>
      </c>
      <c r="V491" s="21"/>
      <c r="W491" s="21"/>
      <c r="X491" s="21"/>
      <c r="Y491" s="12"/>
    </row>
    <row r="492" spans="1:25" ht="30" hidden="1" x14ac:dyDescent="0.2">
      <c r="A492" s="28" t="s">
        <v>280</v>
      </c>
      <c r="B492" s="29">
        <v>11</v>
      </c>
      <c r="C492" s="50" t="s">
        <v>270</v>
      </c>
      <c r="D492" s="31">
        <v>3512</v>
      </c>
      <c r="E492" s="32" t="s">
        <v>281</v>
      </c>
      <c r="G492" s="1">
        <v>860600000</v>
      </c>
      <c r="H492" s="1">
        <v>860600000</v>
      </c>
      <c r="I492" s="1">
        <v>515809490</v>
      </c>
      <c r="J492" s="1">
        <v>515809490</v>
      </c>
      <c r="K492" s="1">
        <v>515809490</v>
      </c>
      <c r="L492" s="33">
        <f t="shared" si="216"/>
        <v>100</v>
      </c>
      <c r="M492" s="1">
        <v>860600000</v>
      </c>
      <c r="N492" s="1">
        <v>860600000</v>
      </c>
      <c r="O492" s="1"/>
      <c r="P492" s="1">
        <f>O492</f>
        <v>0</v>
      </c>
      <c r="Q492" s="1">
        <v>860600000</v>
      </c>
      <c r="R492" s="1"/>
      <c r="S492" s="1">
        <f>R492</f>
        <v>0</v>
      </c>
      <c r="T492" s="1"/>
      <c r="U492" s="1">
        <f>T492</f>
        <v>0</v>
      </c>
    </row>
    <row r="493" spans="1:25" s="23" customFormat="1" ht="81" customHeight="1" x14ac:dyDescent="0.2">
      <c r="A493" s="439" t="s">
        <v>282</v>
      </c>
      <c r="B493" s="439"/>
      <c r="C493" s="439"/>
      <c r="D493" s="439"/>
      <c r="E493" s="20" t="s">
        <v>283</v>
      </c>
      <c r="F493" s="38" t="s">
        <v>268</v>
      </c>
      <c r="G493" s="21">
        <f>SUM(G494)</f>
        <v>106107750</v>
      </c>
      <c r="H493" s="21">
        <f t="shared" ref="H493:U494" si="253">SUM(H494)</f>
        <v>106107750</v>
      </c>
      <c r="I493" s="21">
        <f t="shared" si="253"/>
        <v>56107750</v>
      </c>
      <c r="J493" s="21">
        <f t="shared" si="253"/>
        <v>56107750</v>
      </c>
      <c r="K493" s="21">
        <f t="shared" si="253"/>
        <v>56107750</v>
      </c>
      <c r="L493" s="22">
        <f t="shared" si="216"/>
        <v>100</v>
      </c>
      <c r="M493" s="21">
        <f t="shared" si="253"/>
        <v>100000000</v>
      </c>
      <c r="N493" s="21">
        <f t="shared" si="253"/>
        <v>100000000</v>
      </c>
      <c r="O493" s="21">
        <f t="shared" si="253"/>
        <v>0</v>
      </c>
      <c r="P493" s="21">
        <f t="shared" si="253"/>
        <v>0</v>
      </c>
      <c r="Q493" s="21">
        <f t="shared" si="253"/>
        <v>100000000</v>
      </c>
      <c r="R493" s="21">
        <f t="shared" si="253"/>
        <v>0</v>
      </c>
      <c r="S493" s="21">
        <f t="shared" si="253"/>
        <v>0</v>
      </c>
      <c r="T493" s="21">
        <f t="shared" si="253"/>
        <v>0</v>
      </c>
      <c r="U493" s="21">
        <f t="shared" si="253"/>
        <v>0</v>
      </c>
      <c r="V493" s="21"/>
      <c r="W493" s="21"/>
      <c r="X493" s="21"/>
      <c r="Y493" s="12"/>
    </row>
    <row r="494" spans="1:25" s="23" customFormat="1" ht="15.75" hidden="1" x14ac:dyDescent="0.2">
      <c r="A494" s="24" t="s">
        <v>284</v>
      </c>
      <c r="B494" s="25">
        <v>11</v>
      </c>
      <c r="C494" s="49" t="s">
        <v>270</v>
      </c>
      <c r="D494" s="27">
        <v>386</v>
      </c>
      <c r="E494" s="20"/>
      <c r="F494" s="20"/>
      <c r="G494" s="21">
        <f>SUM(G495)</f>
        <v>106107750</v>
      </c>
      <c r="H494" s="21">
        <f t="shared" si="253"/>
        <v>106107750</v>
      </c>
      <c r="I494" s="21">
        <f t="shared" si="253"/>
        <v>56107750</v>
      </c>
      <c r="J494" s="21">
        <f t="shared" si="253"/>
        <v>56107750</v>
      </c>
      <c r="K494" s="21">
        <f t="shared" si="253"/>
        <v>56107750</v>
      </c>
      <c r="L494" s="22">
        <f t="shared" ref="L494:L557" si="254">IF(I494=0, "-", K494/I494*100)</f>
        <v>100</v>
      </c>
      <c r="M494" s="21">
        <f t="shared" si="253"/>
        <v>100000000</v>
      </c>
      <c r="N494" s="21">
        <f t="shared" si="253"/>
        <v>100000000</v>
      </c>
      <c r="O494" s="21">
        <f t="shared" si="253"/>
        <v>0</v>
      </c>
      <c r="P494" s="21">
        <f t="shared" si="253"/>
        <v>0</v>
      </c>
      <c r="Q494" s="21">
        <f t="shared" si="253"/>
        <v>100000000</v>
      </c>
      <c r="R494" s="21">
        <f t="shared" si="253"/>
        <v>0</v>
      </c>
      <c r="S494" s="21">
        <f t="shared" si="253"/>
        <v>0</v>
      </c>
      <c r="T494" s="21">
        <f t="shared" si="253"/>
        <v>0</v>
      </c>
      <c r="U494" s="21">
        <f t="shared" si="253"/>
        <v>0</v>
      </c>
      <c r="V494" s="21"/>
      <c r="W494" s="21"/>
      <c r="X494" s="21"/>
      <c r="Y494" s="12"/>
    </row>
    <row r="495" spans="1:25" ht="45" hidden="1" x14ac:dyDescent="0.2">
      <c r="A495" s="28" t="s">
        <v>284</v>
      </c>
      <c r="B495" s="29">
        <v>11</v>
      </c>
      <c r="C495" s="50" t="s">
        <v>270</v>
      </c>
      <c r="D495" s="53">
        <v>3861</v>
      </c>
      <c r="E495" s="32" t="s">
        <v>277</v>
      </c>
      <c r="G495" s="1">
        <v>106107750</v>
      </c>
      <c r="H495" s="1">
        <v>106107750</v>
      </c>
      <c r="I495" s="1">
        <v>56107750</v>
      </c>
      <c r="J495" s="1">
        <v>56107750</v>
      </c>
      <c r="K495" s="1">
        <v>56107750</v>
      </c>
      <c r="L495" s="33">
        <f t="shared" si="254"/>
        <v>100</v>
      </c>
      <c r="M495" s="1">
        <v>100000000</v>
      </c>
      <c r="N495" s="1">
        <v>100000000</v>
      </c>
      <c r="O495" s="1"/>
      <c r="P495" s="1">
        <f>O495</f>
        <v>0</v>
      </c>
      <c r="Q495" s="1">
        <v>100000000</v>
      </c>
      <c r="R495" s="1"/>
      <c r="S495" s="1">
        <f>R495</f>
        <v>0</v>
      </c>
      <c r="T495" s="1"/>
      <c r="U495" s="1">
        <f>T495</f>
        <v>0</v>
      </c>
    </row>
    <row r="496" spans="1:25" s="23" customFormat="1" ht="79.5" customHeight="1" x14ac:dyDescent="0.2">
      <c r="A496" s="439" t="s">
        <v>285</v>
      </c>
      <c r="B496" s="439"/>
      <c r="C496" s="439"/>
      <c r="D496" s="439"/>
      <c r="E496" s="20" t="s">
        <v>286</v>
      </c>
      <c r="F496" s="38" t="s">
        <v>268</v>
      </c>
      <c r="G496" s="21">
        <f>SUM(G497)</f>
        <v>355000000</v>
      </c>
      <c r="H496" s="21">
        <f t="shared" ref="H496:U497" si="255">SUM(H497)</f>
        <v>355000000</v>
      </c>
      <c r="I496" s="21">
        <f t="shared" si="255"/>
        <v>355000000</v>
      </c>
      <c r="J496" s="21">
        <f t="shared" si="255"/>
        <v>355000000</v>
      </c>
      <c r="K496" s="21">
        <f t="shared" si="255"/>
        <v>355000000</v>
      </c>
      <c r="L496" s="22">
        <f t="shared" si="254"/>
        <v>100</v>
      </c>
      <c r="M496" s="21">
        <f t="shared" si="255"/>
        <v>400000000</v>
      </c>
      <c r="N496" s="21">
        <f t="shared" si="255"/>
        <v>400000000</v>
      </c>
      <c r="O496" s="21">
        <f t="shared" si="255"/>
        <v>636000000</v>
      </c>
      <c r="P496" s="21">
        <f t="shared" si="255"/>
        <v>636000000</v>
      </c>
      <c r="Q496" s="21">
        <f t="shared" si="255"/>
        <v>400000000</v>
      </c>
      <c r="R496" s="21">
        <f t="shared" si="255"/>
        <v>636000000</v>
      </c>
      <c r="S496" s="21">
        <f t="shared" si="255"/>
        <v>636000000</v>
      </c>
      <c r="T496" s="21">
        <f t="shared" si="255"/>
        <v>636000000</v>
      </c>
      <c r="U496" s="21">
        <f t="shared" si="255"/>
        <v>636000000</v>
      </c>
      <c r="V496" s="21"/>
      <c r="W496" s="21"/>
      <c r="X496" s="21"/>
      <c r="Y496" s="12"/>
    </row>
    <row r="497" spans="1:25" s="23" customFormat="1" ht="15.75" hidden="1" x14ac:dyDescent="0.2">
      <c r="A497" s="24" t="s">
        <v>287</v>
      </c>
      <c r="B497" s="25">
        <v>11</v>
      </c>
      <c r="C497" s="49" t="s">
        <v>270</v>
      </c>
      <c r="D497" s="27">
        <v>351</v>
      </c>
      <c r="E497" s="20"/>
      <c r="F497" s="20"/>
      <c r="G497" s="21">
        <f>SUM(G498)</f>
        <v>355000000</v>
      </c>
      <c r="H497" s="21">
        <f t="shared" si="255"/>
        <v>355000000</v>
      </c>
      <c r="I497" s="21">
        <f t="shared" si="255"/>
        <v>355000000</v>
      </c>
      <c r="J497" s="21">
        <f t="shared" si="255"/>
        <v>355000000</v>
      </c>
      <c r="K497" s="21">
        <f t="shared" si="255"/>
        <v>355000000</v>
      </c>
      <c r="L497" s="22">
        <f t="shared" si="254"/>
        <v>100</v>
      </c>
      <c r="M497" s="21">
        <f t="shared" si="255"/>
        <v>400000000</v>
      </c>
      <c r="N497" s="21">
        <f t="shared" si="255"/>
        <v>400000000</v>
      </c>
      <c r="O497" s="21">
        <f t="shared" si="255"/>
        <v>636000000</v>
      </c>
      <c r="P497" s="21">
        <f t="shared" si="255"/>
        <v>636000000</v>
      </c>
      <c r="Q497" s="21">
        <f t="shared" si="255"/>
        <v>400000000</v>
      </c>
      <c r="R497" s="21">
        <f t="shared" si="255"/>
        <v>636000000</v>
      </c>
      <c r="S497" s="21">
        <f t="shared" si="255"/>
        <v>636000000</v>
      </c>
      <c r="T497" s="21">
        <f t="shared" si="255"/>
        <v>636000000</v>
      </c>
      <c r="U497" s="21">
        <f t="shared" si="255"/>
        <v>636000000</v>
      </c>
      <c r="V497" s="21"/>
      <c r="W497" s="21"/>
      <c r="X497" s="21"/>
      <c r="Y497" s="12"/>
    </row>
    <row r="498" spans="1:25" ht="30" hidden="1" x14ac:dyDescent="0.2">
      <c r="A498" s="28" t="s">
        <v>287</v>
      </c>
      <c r="B498" s="29">
        <v>11</v>
      </c>
      <c r="C498" s="50" t="s">
        <v>270</v>
      </c>
      <c r="D498" s="31">
        <v>3512</v>
      </c>
      <c r="E498" s="32" t="s">
        <v>281</v>
      </c>
      <c r="G498" s="1">
        <v>355000000</v>
      </c>
      <c r="H498" s="1">
        <v>355000000</v>
      </c>
      <c r="I498" s="1">
        <v>355000000</v>
      </c>
      <c r="J498" s="1">
        <v>355000000</v>
      </c>
      <c r="K498" s="1">
        <v>355000000</v>
      </c>
      <c r="L498" s="33">
        <f t="shared" si="254"/>
        <v>100</v>
      </c>
      <c r="M498" s="1">
        <v>400000000</v>
      </c>
      <c r="N498" s="1">
        <v>400000000</v>
      </c>
      <c r="O498" s="1">
        <v>636000000</v>
      </c>
      <c r="P498" s="1">
        <f>O498</f>
        <v>636000000</v>
      </c>
      <c r="Q498" s="1">
        <v>400000000</v>
      </c>
      <c r="R498" s="1">
        <v>636000000</v>
      </c>
      <c r="S498" s="1">
        <f>R498</f>
        <v>636000000</v>
      </c>
      <c r="T498" s="1">
        <v>636000000</v>
      </c>
      <c r="U498" s="1">
        <f>T498</f>
        <v>636000000</v>
      </c>
    </row>
    <row r="499" spans="1:25" s="39" customFormat="1" ht="78.75" x14ac:dyDescent="0.2">
      <c r="A499" s="439" t="s">
        <v>288</v>
      </c>
      <c r="B499" s="442"/>
      <c r="C499" s="442"/>
      <c r="D499" s="442"/>
      <c r="E499" s="20" t="s">
        <v>289</v>
      </c>
      <c r="F499" s="38" t="s">
        <v>268</v>
      </c>
      <c r="G499" s="21">
        <f>G500+G502</f>
        <v>1150000</v>
      </c>
      <c r="H499" s="21">
        <f t="shared" ref="H499:U499" si="256">H500+H502</f>
        <v>120000</v>
      </c>
      <c r="I499" s="21">
        <f t="shared" si="256"/>
        <v>1150000</v>
      </c>
      <c r="J499" s="21">
        <f t="shared" si="256"/>
        <v>120000</v>
      </c>
      <c r="K499" s="21">
        <f t="shared" si="256"/>
        <v>986526.69000000006</v>
      </c>
      <c r="L499" s="22">
        <f t="shared" si="254"/>
        <v>85.784929565217396</v>
      </c>
      <c r="M499" s="21">
        <f t="shared" si="256"/>
        <v>780000</v>
      </c>
      <c r="N499" s="21">
        <f t="shared" si="256"/>
        <v>80000</v>
      </c>
      <c r="O499" s="21">
        <f t="shared" si="256"/>
        <v>0</v>
      </c>
      <c r="P499" s="21">
        <f t="shared" si="256"/>
        <v>0</v>
      </c>
      <c r="Q499" s="21">
        <f t="shared" si="256"/>
        <v>0</v>
      </c>
      <c r="R499" s="21">
        <f t="shared" si="256"/>
        <v>0</v>
      </c>
      <c r="S499" s="21">
        <f t="shared" si="256"/>
        <v>0</v>
      </c>
      <c r="T499" s="21">
        <f t="shared" si="256"/>
        <v>0</v>
      </c>
      <c r="U499" s="21">
        <f t="shared" si="256"/>
        <v>0</v>
      </c>
      <c r="V499" s="82"/>
      <c r="W499" s="82"/>
      <c r="X499" s="82"/>
      <c r="Y499" s="87"/>
    </row>
    <row r="500" spans="1:25" s="39" customFormat="1" ht="15.75" hidden="1" x14ac:dyDescent="0.2">
      <c r="A500" s="24" t="s">
        <v>290</v>
      </c>
      <c r="B500" s="25">
        <v>12</v>
      </c>
      <c r="C500" s="49" t="s">
        <v>142</v>
      </c>
      <c r="D500" s="40">
        <v>323</v>
      </c>
      <c r="E500" s="20"/>
      <c r="F500" s="20"/>
      <c r="G500" s="21">
        <f>SUM(G501)</f>
        <v>120000</v>
      </c>
      <c r="H500" s="21">
        <f t="shared" ref="H500:U500" si="257">SUM(H501)</f>
        <v>120000</v>
      </c>
      <c r="I500" s="21">
        <f t="shared" si="257"/>
        <v>120000</v>
      </c>
      <c r="J500" s="21">
        <f t="shared" si="257"/>
        <v>120000</v>
      </c>
      <c r="K500" s="21">
        <f t="shared" si="257"/>
        <v>98652.67</v>
      </c>
      <c r="L500" s="22">
        <f t="shared" si="254"/>
        <v>82.210558333333324</v>
      </c>
      <c r="M500" s="21">
        <f t="shared" si="257"/>
        <v>80000</v>
      </c>
      <c r="N500" s="21">
        <f t="shared" si="257"/>
        <v>80000</v>
      </c>
      <c r="O500" s="21">
        <f t="shared" si="257"/>
        <v>0</v>
      </c>
      <c r="P500" s="21">
        <f t="shared" si="257"/>
        <v>0</v>
      </c>
      <c r="Q500" s="21">
        <f t="shared" si="257"/>
        <v>0</v>
      </c>
      <c r="R500" s="21">
        <f t="shared" si="257"/>
        <v>0</v>
      </c>
      <c r="S500" s="21">
        <f t="shared" si="257"/>
        <v>0</v>
      </c>
      <c r="T500" s="21">
        <f t="shared" si="257"/>
        <v>0</v>
      </c>
      <c r="U500" s="21">
        <f t="shared" si="257"/>
        <v>0</v>
      </c>
      <c r="V500" s="82"/>
      <c r="W500" s="82"/>
      <c r="X500" s="82"/>
      <c r="Y500" s="87"/>
    </row>
    <row r="501" spans="1:25" s="37" customFormat="1" hidden="1" x14ac:dyDescent="0.2">
      <c r="A501" s="28" t="s">
        <v>290</v>
      </c>
      <c r="B501" s="29">
        <v>12</v>
      </c>
      <c r="C501" s="50" t="s">
        <v>142</v>
      </c>
      <c r="D501" s="53">
        <v>3237</v>
      </c>
      <c r="E501" s="32" t="s">
        <v>58</v>
      </c>
      <c r="F501" s="32"/>
      <c r="G501" s="1">
        <v>120000</v>
      </c>
      <c r="H501" s="1">
        <v>120000</v>
      </c>
      <c r="I501" s="1">
        <v>120000</v>
      </c>
      <c r="J501" s="1">
        <v>120000</v>
      </c>
      <c r="K501" s="1">
        <v>98652.67</v>
      </c>
      <c r="L501" s="33">
        <f t="shared" si="254"/>
        <v>82.210558333333324</v>
      </c>
      <c r="M501" s="1">
        <v>80000</v>
      </c>
      <c r="N501" s="1">
        <v>80000</v>
      </c>
      <c r="O501" s="1"/>
      <c r="P501" s="1">
        <f>O501</f>
        <v>0</v>
      </c>
      <c r="Q501" s="1">
        <v>0</v>
      </c>
      <c r="R501" s="1"/>
      <c r="S501" s="1">
        <f>R501</f>
        <v>0</v>
      </c>
      <c r="T501" s="1"/>
      <c r="U501" s="1">
        <f>T501</f>
        <v>0</v>
      </c>
      <c r="V501" s="2"/>
      <c r="W501" s="2"/>
      <c r="X501" s="2"/>
      <c r="Y501" s="86"/>
    </row>
    <row r="502" spans="1:25" s="39" customFormat="1" ht="15.75" hidden="1" x14ac:dyDescent="0.2">
      <c r="A502" s="24" t="s">
        <v>290</v>
      </c>
      <c r="B502" s="25">
        <v>51</v>
      </c>
      <c r="C502" s="49" t="s">
        <v>142</v>
      </c>
      <c r="D502" s="40">
        <v>323</v>
      </c>
      <c r="E502" s="20"/>
      <c r="F502" s="20"/>
      <c r="G502" s="21">
        <f>SUM(G503)</f>
        <v>1030000</v>
      </c>
      <c r="H502" s="21">
        <f t="shared" ref="H502:U502" si="258">SUM(H503)</f>
        <v>0</v>
      </c>
      <c r="I502" s="21">
        <f t="shared" si="258"/>
        <v>1030000</v>
      </c>
      <c r="J502" s="21">
        <f t="shared" si="258"/>
        <v>0</v>
      </c>
      <c r="K502" s="21">
        <f t="shared" si="258"/>
        <v>887874.02</v>
      </c>
      <c r="L502" s="22">
        <f t="shared" si="254"/>
        <v>86.201361165048539</v>
      </c>
      <c r="M502" s="21">
        <f t="shared" si="258"/>
        <v>700000</v>
      </c>
      <c r="N502" s="21">
        <f t="shared" si="258"/>
        <v>0</v>
      </c>
      <c r="O502" s="21">
        <f t="shared" si="258"/>
        <v>0</v>
      </c>
      <c r="P502" s="21">
        <f t="shared" si="258"/>
        <v>0</v>
      </c>
      <c r="Q502" s="21">
        <f t="shared" si="258"/>
        <v>0</v>
      </c>
      <c r="R502" s="21">
        <f t="shared" si="258"/>
        <v>0</v>
      </c>
      <c r="S502" s="21">
        <f t="shared" si="258"/>
        <v>0</v>
      </c>
      <c r="T502" s="21">
        <f t="shared" si="258"/>
        <v>0</v>
      </c>
      <c r="U502" s="21">
        <f t="shared" si="258"/>
        <v>0</v>
      </c>
      <c r="V502" s="82"/>
      <c r="W502" s="82"/>
      <c r="X502" s="82"/>
      <c r="Y502" s="87"/>
    </row>
    <row r="503" spans="1:25" s="37" customFormat="1" hidden="1" x14ac:dyDescent="0.2">
      <c r="A503" s="28" t="s">
        <v>290</v>
      </c>
      <c r="B503" s="29">
        <v>51</v>
      </c>
      <c r="C503" s="50" t="s">
        <v>142</v>
      </c>
      <c r="D503" s="53">
        <v>3237</v>
      </c>
      <c r="E503" s="32" t="s">
        <v>58</v>
      </c>
      <c r="F503" s="32"/>
      <c r="G503" s="1">
        <v>1030000</v>
      </c>
      <c r="H503" s="55"/>
      <c r="I503" s="1">
        <v>1030000</v>
      </c>
      <c r="J503" s="55"/>
      <c r="K503" s="1">
        <v>887874.02</v>
      </c>
      <c r="L503" s="33">
        <f t="shared" si="254"/>
        <v>86.201361165048539</v>
      </c>
      <c r="M503" s="1">
        <v>700000</v>
      </c>
      <c r="N503" s="55"/>
      <c r="O503" s="1"/>
      <c r="P503" s="55"/>
      <c r="Q503" s="1">
        <v>0</v>
      </c>
      <c r="R503" s="1"/>
      <c r="S503" s="55"/>
      <c r="T503" s="1"/>
      <c r="U503" s="55"/>
      <c r="V503" s="2"/>
      <c r="W503" s="2"/>
      <c r="X503" s="2"/>
      <c r="Y503" s="86"/>
    </row>
    <row r="504" spans="1:25" s="23" customFormat="1" ht="15.75" x14ac:dyDescent="0.2">
      <c r="A504" s="438" t="s">
        <v>291</v>
      </c>
      <c r="B504" s="438"/>
      <c r="C504" s="438"/>
      <c r="D504" s="438"/>
      <c r="E504" s="438"/>
      <c r="F504" s="438"/>
      <c r="G504" s="18">
        <f>SUM(G505+G518+G523+G528+G536+G539+G542+G551+G558+G563+G566+G545+G548+G569)</f>
        <v>119465000</v>
      </c>
      <c r="H504" s="18">
        <f t="shared" ref="H504:U504" si="259">SUM(H505+H518+H523+H528+H536+H539+H542+H551+H558+H563+H566+H545+H548+H569)</f>
        <v>119095000</v>
      </c>
      <c r="I504" s="18">
        <f t="shared" si="259"/>
        <v>234465000</v>
      </c>
      <c r="J504" s="18">
        <f t="shared" si="259"/>
        <v>234095000</v>
      </c>
      <c r="K504" s="18">
        <f t="shared" si="259"/>
        <v>231622033.00999999</v>
      </c>
      <c r="L504" s="19">
        <f t="shared" si="254"/>
        <v>98.787466363849603</v>
      </c>
      <c r="M504" s="18">
        <f t="shared" si="259"/>
        <v>106440000</v>
      </c>
      <c r="N504" s="18">
        <f t="shared" si="259"/>
        <v>106440000</v>
      </c>
      <c r="O504" s="18">
        <f t="shared" si="259"/>
        <v>130890000</v>
      </c>
      <c r="P504" s="18">
        <f t="shared" si="259"/>
        <v>130890000</v>
      </c>
      <c r="Q504" s="18">
        <f t="shared" si="259"/>
        <v>106495000</v>
      </c>
      <c r="R504" s="18">
        <f t="shared" si="259"/>
        <v>131590000</v>
      </c>
      <c r="S504" s="18">
        <f t="shared" si="259"/>
        <v>131590000</v>
      </c>
      <c r="T504" s="18">
        <f t="shared" si="259"/>
        <v>91590000</v>
      </c>
      <c r="U504" s="18">
        <f t="shared" si="259"/>
        <v>91590000</v>
      </c>
      <c r="V504" s="21"/>
      <c r="W504" s="21"/>
      <c r="X504" s="21"/>
      <c r="Y504" s="12"/>
    </row>
    <row r="505" spans="1:25" ht="78.75" x14ac:dyDescent="0.2">
      <c r="A505" s="439" t="s">
        <v>292</v>
      </c>
      <c r="B505" s="439"/>
      <c r="C505" s="439"/>
      <c r="D505" s="439"/>
      <c r="E505" s="20" t="s">
        <v>293</v>
      </c>
      <c r="F505" s="38" t="s">
        <v>294</v>
      </c>
      <c r="G505" s="21">
        <f>G506+G508+G510+G515</f>
        <v>795000</v>
      </c>
      <c r="H505" s="21">
        <f t="shared" ref="H505:U505" si="260">H506+H508+H510+H515</f>
        <v>795000</v>
      </c>
      <c r="I505" s="21">
        <f t="shared" si="260"/>
        <v>795000</v>
      </c>
      <c r="J505" s="21">
        <f t="shared" si="260"/>
        <v>795000</v>
      </c>
      <c r="K505" s="21">
        <f t="shared" si="260"/>
        <v>514651.69</v>
      </c>
      <c r="L505" s="22">
        <f t="shared" si="254"/>
        <v>64.736061635220125</v>
      </c>
      <c r="M505" s="21">
        <f t="shared" si="260"/>
        <v>840000</v>
      </c>
      <c r="N505" s="21">
        <f t="shared" si="260"/>
        <v>840000</v>
      </c>
      <c r="O505" s="21">
        <f t="shared" si="260"/>
        <v>1390000</v>
      </c>
      <c r="P505" s="21">
        <f t="shared" si="260"/>
        <v>1390000</v>
      </c>
      <c r="Q505" s="21">
        <f t="shared" si="260"/>
        <v>895000</v>
      </c>
      <c r="R505" s="21">
        <f t="shared" si="260"/>
        <v>1390000</v>
      </c>
      <c r="S505" s="21">
        <f t="shared" si="260"/>
        <v>1390000</v>
      </c>
      <c r="T505" s="21">
        <f t="shared" si="260"/>
        <v>1390000</v>
      </c>
      <c r="U505" s="21">
        <f t="shared" si="260"/>
        <v>1390000</v>
      </c>
      <c r="Y505" s="1"/>
    </row>
    <row r="506" spans="1:25" s="23" customFormat="1" ht="15.75" hidden="1" x14ac:dyDescent="0.2">
      <c r="A506" s="24" t="s">
        <v>295</v>
      </c>
      <c r="B506" s="25">
        <v>11</v>
      </c>
      <c r="C506" s="49" t="s">
        <v>296</v>
      </c>
      <c r="D506" s="27">
        <v>321</v>
      </c>
      <c r="E506" s="20"/>
      <c r="F506" s="20"/>
      <c r="G506" s="21">
        <f>SUM(G507)</f>
        <v>10000</v>
      </c>
      <c r="H506" s="21">
        <f t="shared" ref="H506:U506" si="261">SUM(H507)</f>
        <v>10000</v>
      </c>
      <c r="I506" s="21">
        <f t="shared" si="261"/>
        <v>10000</v>
      </c>
      <c r="J506" s="21">
        <f t="shared" si="261"/>
        <v>10000</v>
      </c>
      <c r="K506" s="21">
        <f t="shared" si="261"/>
        <v>0</v>
      </c>
      <c r="L506" s="22">
        <f t="shared" si="254"/>
        <v>0</v>
      </c>
      <c r="M506" s="21">
        <f t="shared" si="261"/>
        <v>10000</v>
      </c>
      <c r="N506" s="21">
        <f t="shared" si="261"/>
        <v>10000</v>
      </c>
      <c r="O506" s="21">
        <f t="shared" si="261"/>
        <v>10000</v>
      </c>
      <c r="P506" s="21">
        <f t="shared" si="261"/>
        <v>10000</v>
      </c>
      <c r="Q506" s="21">
        <f t="shared" si="261"/>
        <v>10000</v>
      </c>
      <c r="R506" s="21">
        <f t="shared" si="261"/>
        <v>10000</v>
      </c>
      <c r="S506" s="21">
        <f t="shared" si="261"/>
        <v>10000</v>
      </c>
      <c r="T506" s="21">
        <f t="shared" si="261"/>
        <v>10000</v>
      </c>
      <c r="U506" s="21">
        <f t="shared" si="261"/>
        <v>10000</v>
      </c>
      <c r="V506" s="21"/>
      <c r="W506" s="21"/>
      <c r="X506" s="21"/>
      <c r="Y506" s="12"/>
    </row>
    <row r="507" spans="1:25" hidden="1" x14ac:dyDescent="0.2">
      <c r="A507" s="28" t="s">
        <v>295</v>
      </c>
      <c r="B507" s="29">
        <v>11</v>
      </c>
      <c r="C507" s="50" t="s">
        <v>296</v>
      </c>
      <c r="D507" s="31">
        <v>3213</v>
      </c>
      <c r="E507" s="32" t="s">
        <v>44</v>
      </c>
      <c r="G507" s="1">
        <v>10000</v>
      </c>
      <c r="H507" s="1">
        <v>10000</v>
      </c>
      <c r="I507" s="1">
        <v>10000</v>
      </c>
      <c r="J507" s="1">
        <v>10000</v>
      </c>
      <c r="K507" s="1">
        <v>0</v>
      </c>
      <c r="L507" s="33">
        <f t="shared" si="254"/>
        <v>0</v>
      </c>
      <c r="M507" s="1">
        <v>10000</v>
      </c>
      <c r="N507" s="1">
        <v>10000</v>
      </c>
      <c r="O507" s="1">
        <v>10000</v>
      </c>
      <c r="P507" s="1">
        <f>O507</f>
        <v>10000</v>
      </c>
      <c r="Q507" s="1">
        <v>10000</v>
      </c>
      <c r="R507" s="1">
        <v>10000</v>
      </c>
      <c r="S507" s="1">
        <f>R507</f>
        <v>10000</v>
      </c>
      <c r="T507" s="1">
        <v>10000</v>
      </c>
      <c r="U507" s="1">
        <f>T507</f>
        <v>10000</v>
      </c>
    </row>
    <row r="508" spans="1:25" s="23" customFormat="1" ht="15.75" hidden="1" x14ac:dyDescent="0.2">
      <c r="A508" s="24" t="s">
        <v>295</v>
      </c>
      <c r="B508" s="25">
        <v>11</v>
      </c>
      <c r="C508" s="49" t="s">
        <v>296</v>
      </c>
      <c r="D508" s="27">
        <v>322</v>
      </c>
      <c r="E508" s="20"/>
      <c r="F508" s="20"/>
      <c r="G508" s="21">
        <f>SUM(G509)</f>
        <v>5000</v>
      </c>
      <c r="H508" s="21">
        <f t="shared" ref="H508:U508" si="262">SUM(H509)</f>
        <v>5000</v>
      </c>
      <c r="I508" s="21">
        <f t="shared" si="262"/>
        <v>5000</v>
      </c>
      <c r="J508" s="21">
        <f t="shared" si="262"/>
        <v>5000</v>
      </c>
      <c r="K508" s="21">
        <f t="shared" si="262"/>
        <v>0</v>
      </c>
      <c r="L508" s="22">
        <f t="shared" si="254"/>
        <v>0</v>
      </c>
      <c r="M508" s="21">
        <f t="shared" si="262"/>
        <v>5000</v>
      </c>
      <c r="N508" s="21">
        <f t="shared" si="262"/>
        <v>5000</v>
      </c>
      <c r="O508" s="21">
        <f t="shared" si="262"/>
        <v>5000</v>
      </c>
      <c r="P508" s="21">
        <f t="shared" si="262"/>
        <v>5000</v>
      </c>
      <c r="Q508" s="21">
        <f t="shared" si="262"/>
        <v>5000</v>
      </c>
      <c r="R508" s="21">
        <f t="shared" si="262"/>
        <v>5000</v>
      </c>
      <c r="S508" s="21">
        <f t="shared" si="262"/>
        <v>5000</v>
      </c>
      <c r="T508" s="21">
        <f t="shared" si="262"/>
        <v>5000</v>
      </c>
      <c r="U508" s="21">
        <f t="shared" si="262"/>
        <v>5000</v>
      </c>
      <c r="V508" s="21"/>
      <c r="W508" s="21"/>
      <c r="X508" s="21"/>
      <c r="Y508" s="12"/>
    </row>
    <row r="509" spans="1:25" hidden="1" x14ac:dyDescent="0.2">
      <c r="A509" s="28" t="s">
        <v>295</v>
      </c>
      <c r="B509" s="29">
        <v>11</v>
      </c>
      <c r="C509" s="50" t="s">
        <v>296</v>
      </c>
      <c r="D509" s="31">
        <v>3221</v>
      </c>
      <c r="E509" s="32" t="s">
        <v>297</v>
      </c>
      <c r="G509" s="1">
        <v>5000</v>
      </c>
      <c r="H509" s="1">
        <v>5000</v>
      </c>
      <c r="I509" s="1">
        <v>5000</v>
      </c>
      <c r="J509" s="1">
        <v>5000</v>
      </c>
      <c r="K509" s="1">
        <v>0</v>
      </c>
      <c r="L509" s="33">
        <f t="shared" si="254"/>
        <v>0</v>
      </c>
      <c r="M509" s="1">
        <v>5000</v>
      </c>
      <c r="N509" s="1">
        <v>5000</v>
      </c>
      <c r="O509" s="1">
        <v>5000</v>
      </c>
      <c r="P509" s="1">
        <f t="shared" ref="P509:P517" si="263">O509</f>
        <v>5000</v>
      </c>
      <c r="Q509" s="1">
        <v>5000</v>
      </c>
      <c r="R509" s="1">
        <v>5000</v>
      </c>
      <c r="S509" s="1">
        <f t="shared" ref="S509:S517" si="264">R509</f>
        <v>5000</v>
      </c>
      <c r="T509" s="1">
        <v>5000</v>
      </c>
      <c r="U509" s="1">
        <f t="shared" ref="U509:U517" si="265">T509</f>
        <v>5000</v>
      </c>
    </row>
    <row r="510" spans="1:25" s="23" customFormat="1" ht="15.75" hidden="1" x14ac:dyDescent="0.2">
      <c r="A510" s="24" t="s">
        <v>295</v>
      </c>
      <c r="B510" s="25">
        <v>11</v>
      </c>
      <c r="C510" s="49" t="s">
        <v>296</v>
      </c>
      <c r="D510" s="27">
        <v>323</v>
      </c>
      <c r="E510" s="20"/>
      <c r="F510" s="20"/>
      <c r="G510" s="21">
        <f>SUM(G511:G514)</f>
        <v>210000</v>
      </c>
      <c r="H510" s="21">
        <f t="shared" ref="H510:U510" si="266">SUM(H511:H514)</f>
        <v>210000</v>
      </c>
      <c r="I510" s="21">
        <f t="shared" si="266"/>
        <v>210000</v>
      </c>
      <c r="J510" s="21">
        <f t="shared" si="266"/>
        <v>210000</v>
      </c>
      <c r="K510" s="21">
        <f t="shared" si="266"/>
        <v>99804</v>
      </c>
      <c r="L510" s="22">
        <f t="shared" si="254"/>
        <v>47.525714285714287</v>
      </c>
      <c r="M510" s="21">
        <f t="shared" si="266"/>
        <v>210000</v>
      </c>
      <c r="N510" s="21">
        <f t="shared" si="266"/>
        <v>210000</v>
      </c>
      <c r="O510" s="21">
        <f t="shared" si="266"/>
        <v>210000</v>
      </c>
      <c r="P510" s="21">
        <f t="shared" si="266"/>
        <v>210000</v>
      </c>
      <c r="Q510" s="21">
        <f t="shared" si="266"/>
        <v>215000</v>
      </c>
      <c r="R510" s="21">
        <f t="shared" si="266"/>
        <v>210000</v>
      </c>
      <c r="S510" s="21">
        <f t="shared" si="266"/>
        <v>210000</v>
      </c>
      <c r="T510" s="21">
        <f t="shared" si="266"/>
        <v>210000</v>
      </c>
      <c r="U510" s="21">
        <f t="shared" si="266"/>
        <v>210000</v>
      </c>
      <c r="V510" s="21"/>
      <c r="W510" s="21"/>
      <c r="X510" s="21"/>
      <c r="Y510" s="12"/>
    </row>
    <row r="511" spans="1:25" hidden="1" x14ac:dyDescent="0.2">
      <c r="A511" s="28" t="s">
        <v>295</v>
      </c>
      <c r="B511" s="29">
        <v>11</v>
      </c>
      <c r="C511" s="50" t="s">
        <v>296</v>
      </c>
      <c r="D511" s="31">
        <v>3231</v>
      </c>
      <c r="E511" s="32" t="s">
        <v>52</v>
      </c>
      <c r="G511" s="1">
        <v>50000</v>
      </c>
      <c r="H511" s="1">
        <v>50000</v>
      </c>
      <c r="I511" s="1">
        <v>50000</v>
      </c>
      <c r="J511" s="1">
        <v>50000</v>
      </c>
      <c r="K511" s="1">
        <v>36692.129999999997</v>
      </c>
      <c r="L511" s="33">
        <f t="shared" si="254"/>
        <v>73.384259999999983</v>
      </c>
      <c r="M511" s="1">
        <v>50000</v>
      </c>
      <c r="N511" s="1">
        <v>50000</v>
      </c>
      <c r="O511" s="1">
        <v>50000</v>
      </c>
      <c r="P511" s="1">
        <f t="shared" si="263"/>
        <v>50000</v>
      </c>
      <c r="Q511" s="1">
        <v>55000</v>
      </c>
      <c r="R511" s="1">
        <v>50000</v>
      </c>
      <c r="S511" s="1">
        <f t="shared" si="264"/>
        <v>50000</v>
      </c>
      <c r="T511" s="1">
        <v>50000</v>
      </c>
      <c r="U511" s="1">
        <f t="shared" si="265"/>
        <v>50000</v>
      </c>
    </row>
    <row r="512" spans="1:25" hidden="1" x14ac:dyDescent="0.2">
      <c r="A512" s="28" t="s">
        <v>295</v>
      </c>
      <c r="B512" s="29">
        <v>11</v>
      </c>
      <c r="C512" s="50" t="s">
        <v>296</v>
      </c>
      <c r="D512" s="31">
        <v>3235</v>
      </c>
      <c r="E512" s="32" t="s">
        <v>56</v>
      </c>
      <c r="G512" s="1">
        <v>10000</v>
      </c>
      <c r="H512" s="1">
        <v>10000</v>
      </c>
      <c r="I512" s="1">
        <v>10000</v>
      </c>
      <c r="J512" s="1">
        <v>10000</v>
      </c>
      <c r="K512" s="1">
        <v>0</v>
      </c>
      <c r="L512" s="33">
        <f t="shared" si="254"/>
        <v>0</v>
      </c>
      <c r="M512" s="1">
        <v>10000</v>
      </c>
      <c r="N512" s="1">
        <v>10000</v>
      </c>
      <c r="O512" s="1">
        <v>10000</v>
      </c>
      <c r="P512" s="1">
        <f t="shared" si="263"/>
        <v>10000</v>
      </c>
      <c r="Q512" s="1">
        <v>10000</v>
      </c>
      <c r="R512" s="1">
        <v>10000</v>
      </c>
      <c r="S512" s="1">
        <f t="shared" si="264"/>
        <v>10000</v>
      </c>
      <c r="T512" s="1">
        <v>10000</v>
      </c>
      <c r="U512" s="1">
        <f t="shared" si="265"/>
        <v>10000</v>
      </c>
    </row>
    <row r="513" spans="1:25" s="23" customFormat="1" ht="15.75" hidden="1" x14ac:dyDescent="0.2">
      <c r="A513" s="28" t="s">
        <v>295</v>
      </c>
      <c r="B513" s="29">
        <v>11</v>
      </c>
      <c r="C513" s="50" t="s">
        <v>296</v>
      </c>
      <c r="D513" s="31">
        <v>3237</v>
      </c>
      <c r="E513" s="32" t="s">
        <v>58</v>
      </c>
      <c r="F513" s="32"/>
      <c r="G513" s="1">
        <v>120000</v>
      </c>
      <c r="H513" s="1">
        <v>120000</v>
      </c>
      <c r="I513" s="1">
        <v>120000</v>
      </c>
      <c r="J513" s="1">
        <v>120000</v>
      </c>
      <c r="K513" s="1">
        <v>63111.87</v>
      </c>
      <c r="L513" s="33">
        <f t="shared" si="254"/>
        <v>52.593224999999997</v>
      </c>
      <c r="M513" s="1">
        <v>120000</v>
      </c>
      <c r="N513" s="1">
        <v>120000</v>
      </c>
      <c r="O513" s="1">
        <v>120000</v>
      </c>
      <c r="P513" s="1">
        <f t="shared" si="263"/>
        <v>120000</v>
      </c>
      <c r="Q513" s="1">
        <v>120000</v>
      </c>
      <c r="R513" s="1">
        <v>120000</v>
      </c>
      <c r="S513" s="1">
        <f t="shared" si="264"/>
        <v>120000</v>
      </c>
      <c r="T513" s="1">
        <v>120000</v>
      </c>
      <c r="U513" s="1">
        <f t="shared" si="265"/>
        <v>120000</v>
      </c>
      <c r="V513" s="21"/>
      <c r="W513" s="21"/>
      <c r="X513" s="21"/>
      <c r="Y513" s="12"/>
    </row>
    <row r="514" spans="1:25" s="23" customFormat="1" ht="15.75" hidden="1" x14ac:dyDescent="0.2">
      <c r="A514" s="28" t="s">
        <v>295</v>
      </c>
      <c r="B514" s="29">
        <v>11</v>
      </c>
      <c r="C514" s="50" t="s">
        <v>296</v>
      </c>
      <c r="D514" s="31">
        <v>3238</v>
      </c>
      <c r="E514" s="32" t="s">
        <v>59</v>
      </c>
      <c r="F514" s="32"/>
      <c r="G514" s="1">
        <v>30000</v>
      </c>
      <c r="H514" s="1">
        <v>30000</v>
      </c>
      <c r="I514" s="1">
        <v>30000</v>
      </c>
      <c r="J514" s="1">
        <v>30000</v>
      </c>
      <c r="K514" s="1">
        <v>0</v>
      </c>
      <c r="L514" s="33">
        <f t="shared" si="254"/>
        <v>0</v>
      </c>
      <c r="M514" s="1">
        <v>30000</v>
      </c>
      <c r="N514" s="1">
        <v>30000</v>
      </c>
      <c r="O514" s="1">
        <v>30000</v>
      </c>
      <c r="P514" s="1">
        <f t="shared" si="263"/>
        <v>30000</v>
      </c>
      <c r="Q514" s="1">
        <v>30000</v>
      </c>
      <c r="R514" s="1">
        <v>30000</v>
      </c>
      <c r="S514" s="1">
        <f t="shared" si="264"/>
        <v>30000</v>
      </c>
      <c r="T514" s="1">
        <v>30000</v>
      </c>
      <c r="U514" s="1">
        <f t="shared" si="265"/>
        <v>30000</v>
      </c>
      <c r="V514" s="21"/>
      <c r="W514" s="21"/>
      <c r="X514" s="21"/>
      <c r="Y514" s="12"/>
    </row>
    <row r="515" spans="1:25" s="23" customFormat="1" ht="15.75" hidden="1" x14ac:dyDescent="0.2">
      <c r="A515" s="24" t="s">
        <v>295</v>
      </c>
      <c r="B515" s="25">
        <v>11</v>
      </c>
      <c r="C515" s="49" t="s">
        <v>296</v>
      </c>
      <c r="D515" s="27">
        <v>329</v>
      </c>
      <c r="E515" s="20"/>
      <c r="F515" s="20"/>
      <c r="G515" s="21">
        <f>SUM(G516:G517)</f>
        <v>570000</v>
      </c>
      <c r="H515" s="21">
        <f t="shared" ref="H515:U515" si="267">SUM(H516:H517)</f>
        <v>570000</v>
      </c>
      <c r="I515" s="21">
        <f t="shared" si="267"/>
        <v>570000</v>
      </c>
      <c r="J515" s="21">
        <f t="shared" si="267"/>
        <v>570000</v>
      </c>
      <c r="K515" s="21">
        <f t="shared" si="267"/>
        <v>414847.69</v>
      </c>
      <c r="L515" s="22">
        <f t="shared" si="254"/>
        <v>72.780296491228071</v>
      </c>
      <c r="M515" s="21">
        <f t="shared" si="267"/>
        <v>615000</v>
      </c>
      <c r="N515" s="21">
        <f t="shared" si="267"/>
        <v>615000</v>
      </c>
      <c r="O515" s="21">
        <f t="shared" si="267"/>
        <v>1165000</v>
      </c>
      <c r="P515" s="21">
        <f t="shared" si="267"/>
        <v>1165000</v>
      </c>
      <c r="Q515" s="21">
        <f t="shared" si="267"/>
        <v>665000</v>
      </c>
      <c r="R515" s="21">
        <f t="shared" si="267"/>
        <v>1165000</v>
      </c>
      <c r="S515" s="21">
        <f t="shared" si="267"/>
        <v>1165000</v>
      </c>
      <c r="T515" s="21">
        <f t="shared" si="267"/>
        <v>1165000</v>
      </c>
      <c r="U515" s="21">
        <f t="shared" si="267"/>
        <v>1165000</v>
      </c>
      <c r="V515" s="21"/>
      <c r="W515" s="21"/>
      <c r="X515" s="21"/>
      <c r="Y515" s="12"/>
    </row>
    <row r="516" spans="1:25" hidden="1" x14ac:dyDescent="0.2">
      <c r="A516" s="28" t="s">
        <v>295</v>
      </c>
      <c r="B516" s="29">
        <v>11</v>
      </c>
      <c r="C516" s="50" t="s">
        <v>296</v>
      </c>
      <c r="D516" s="31">
        <v>3294</v>
      </c>
      <c r="E516" s="32" t="s">
        <v>65</v>
      </c>
      <c r="G516" s="1">
        <v>550000</v>
      </c>
      <c r="H516" s="1">
        <v>550000</v>
      </c>
      <c r="I516" s="1">
        <v>550000</v>
      </c>
      <c r="J516" s="1">
        <v>550000</v>
      </c>
      <c r="K516" s="1">
        <v>414847.69</v>
      </c>
      <c r="L516" s="33">
        <f t="shared" si="254"/>
        <v>75.426852727272731</v>
      </c>
      <c r="M516" s="1">
        <v>600000</v>
      </c>
      <c r="N516" s="1">
        <v>600000</v>
      </c>
      <c r="O516" s="1">
        <v>1165000</v>
      </c>
      <c r="P516" s="1">
        <f t="shared" si="263"/>
        <v>1165000</v>
      </c>
      <c r="Q516" s="1">
        <v>650000</v>
      </c>
      <c r="R516" s="1">
        <v>1165000</v>
      </c>
      <c r="S516" s="1">
        <f t="shared" si="264"/>
        <v>1165000</v>
      </c>
      <c r="T516" s="1">
        <v>1165000</v>
      </c>
      <c r="U516" s="1">
        <f t="shared" si="265"/>
        <v>1165000</v>
      </c>
    </row>
    <row r="517" spans="1:25" hidden="1" x14ac:dyDescent="0.2">
      <c r="A517" s="28" t="s">
        <v>295</v>
      </c>
      <c r="B517" s="29">
        <v>11</v>
      </c>
      <c r="C517" s="50" t="s">
        <v>296</v>
      </c>
      <c r="D517" s="31">
        <v>3299</v>
      </c>
      <c r="E517" s="32" t="s">
        <v>67</v>
      </c>
      <c r="G517" s="1">
        <v>20000</v>
      </c>
      <c r="H517" s="1">
        <v>20000</v>
      </c>
      <c r="I517" s="1">
        <v>20000</v>
      </c>
      <c r="J517" s="1">
        <v>20000</v>
      </c>
      <c r="K517" s="1">
        <v>0</v>
      </c>
      <c r="L517" s="33">
        <f t="shared" si="254"/>
        <v>0</v>
      </c>
      <c r="M517" s="1">
        <v>15000</v>
      </c>
      <c r="N517" s="1">
        <v>15000</v>
      </c>
      <c r="O517" s="1"/>
      <c r="P517" s="1">
        <f t="shared" si="263"/>
        <v>0</v>
      </c>
      <c r="Q517" s="1">
        <v>15000</v>
      </c>
      <c r="R517" s="1"/>
      <c r="S517" s="1">
        <f t="shared" si="264"/>
        <v>0</v>
      </c>
      <c r="T517" s="1"/>
      <c r="U517" s="1">
        <f t="shared" si="265"/>
        <v>0</v>
      </c>
    </row>
    <row r="518" spans="1:25" ht="78.75" x14ac:dyDescent="0.2">
      <c r="A518" s="439" t="s">
        <v>298</v>
      </c>
      <c r="B518" s="439"/>
      <c r="C518" s="439"/>
      <c r="D518" s="439"/>
      <c r="E518" s="20" t="s">
        <v>299</v>
      </c>
      <c r="F518" s="38" t="s">
        <v>294</v>
      </c>
      <c r="G518" s="21">
        <f>G519+G521</f>
        <v>650000</v>
      </c>
      <c r="H518" s="21">
        <f t="shared" ref="H518:U518" si="268">H519+H521</f>
        <v>650000</v>
      </c>
      <c r="I518" s="21">
        <f t="shared" si="268"/>
        <v>650000</v>
      </c>
      <c r="J518" s="21">
        <f t="shared" si="268"/>
        <v>650000</v>
      </c>
      <c r="K518" s="21">
        <f t="shared" si="268"/>
        <v>0</v>
      </c>
      <c r="L518" s="22">
        <f t="shared" si="254"/>
        <v>0</v>
      </c>
      <c r="M518" s="21">
        <f t="shared" si="268"/>
        <v>650000</v>
      </c>
      <c r="N518" s="21">
        <f t="shared" si="268"/>
        <v>650000</v>
      </c>
      <c r="O518" s="21">
        <f t="shared" si="268"/>
        <v>650000</v>
      </c>
      <c r="P518" s="21">
        <f t="shared" si="268"/>
        <v>650000</v>
      </c>
      <c r="Q518" s="21">
        <f t="shared" si="268"/>
        <v>650000</v>
      </c>
      <c r="R518" s="21">
        <f t="shared" si="268"/>
        <v>650000</v>
      </c>
      <c r="S518" s="21">
        <f t="shared" si="268"/>
        <v>650000</v>
      </c>
      <c r="T518" s="21">
        <f t="shared" si="268"/>
        <v>650000</v>
      </c>
      <c r="U518" s="21">
        <f t="shared" si="268"/>
        <v>650000</v>
      </c>
    </row>
    <row r="519" spans="1:25" s="23" customFormat="1" ht="15.75" hidden="1" x14ac:dyDescent="0.2">
      <c r="A519" s="24" t="s">
        <v>300</v>
      </c>
      <c r="B519" s="25">
        <v>11</v>
      </c>
      <c r="C519" s="26" t="s">
        <v>31</v>
      </c>
      <c r="D519" s="27">
        <v>381</v>
      </c>
      <c r="E519" s="20"/>
      <c r="F519" s="20"/>
      <c r="G519" s="21">
        <f>SUM(G520)</f>
        <v>250000</v>
      </c>
      <c r="H519" s="21">
        <f t="shared" ref="H519:U519" si="269">SUM(H520)</f>
        <v>250000</v>
      </c>
      <c r="I519" s="21">
        <f t="shared" si="269"/>
        <v>250000</v>
      </c>
      <c r="J519" s="21">
        <f t="shared" si="269"/>
        <v>250000</v>
      </c>
      <c r="K519" s="21">
        <f t="shared" si="269"/>
        <v>0</v>
      </c>
      <c r="L519" s="22">
        <f t="shared" si="254"/>
        <v>0</v>
      </c>
      <c r="M519" s="21">
        <f t="shared" si="269"/>
        <v>250000</v>
      </c>
      <c r="N519" s="21">
        <f t="shared" si="269"/>
        <v>250000</v>
      </c>
      <c r="O519" s="21">
        <f t="shared" si="269"/>
        <v>250000</v>
      </c>
      <c r="P519" s="21">
        <f t="shared" si="269"/>
        <v>250000</v>
      </c>
      <c r="Q519" s="21">
        <f t="shared" si="269"/>
        <v>250000</v>
      </c>
      <c r="R519" s="21">
        <f t="shared" si="269"/>
        <v>250000</v>
      </c>
      <c r="S519" s="21">
        <f t="shared" si="269"/>
        <v>250000</v>
      </c>
      <c r="T519" s="21">
        <f t="shared" si="269"/>
        <v>250000</v>
      </c>
      <c r="U519" s="21">
        <f t="shared" si="269"/>
        <v>250000</v>
      </c>
      <c r="V519" s="21"/>
      <c r="W519" s="21"/>
      <c r="X519" s="21"/>
      <c r="Y519" s="12"/>
    </row>
    <row r="520" spans="1:25" hidden="1" x14ac:dyDescent="0.2">
      <c r="A520" s="28" t="s">
        <v>300</v>
      </c>
      <c r="B520" s="29">
        <v>11</v>
      </c>
      <c r="C520" s="30" t="s">
        <v>31</v>
      </c>
      <c r="D520" s="31">
        <v>3811</v>
      </c>
      <c r="E520" s="32" t="s">
        <v>73</v>
      </c>
      <c r="G520" s="1">
        <v>250000</v>
      </c>
      <c r="H520" s="1">
        <v>250000</v>
      </c>
      <c r="I520" s="1">
        <v>250000</v>
      </c>
      <c r="J520" s="1">
        <v>250000</v>
      </c>
      <c r="K520" s="1">
        <v>0</v>
      </c>
      <c r="L520" s="33">
        <f t="shared" si="254"/>
        <v>0</v>
      </c>
      <c r="M520" s="1">
        <v>250000</v>
      </c>
      <c r="N520" s="1">
        <v>250000</v>
      </c>
      <c r="O520" s="1">
        <v>250000</v>
      </c>
      <c r="P520" s="1">
        <f>O520</f>
        <v>250000</v>
      </c>
      <c r="Q520" s="1">
        <v>250000</v>
      </c>
      <c r="R520" s="1">
        <v>250000</v>
      </c>
      <c r="S520" s="1">
        <f>R520</f>
        <v>250000</v>
      </c>
      <c r="T520" s="1">
        <v>250000</v>
      </c>
      <c r="U520" s="1">
        <f>T520</f>
        <v>250000</v>
      </c>
    </row>
    <row r="521" spans="1:25" s="23" customFormat="1" ht="15.75" hidden="1" x14ac:dyDescent="0.2">
      <c r="A521" s="24" t="s">
        <v>300</v>
      </c>
      <c r="B521" s="25">
        <v>11</v>
      </c>
      <c r="C521" s="26" t="s">
        <v>31</v>
      </c>
      <c r="D521" s="27">
        <v>382</v>
      </c>
      <c r="E521" s="20"/>
      <c r="F521" s="20"/>
      <c r="G521" s="21">
        <f>SUM(G522)</f>
        <v>400000</v>
      </c>
      <c r="H521" s="21">
        <f t="shared" ref="H521:U521" si="270">SUM(H522)</f>
        <v>400000</v>
      </c>
      <c r="I521" s="21">
        <f t="shared" si="270"/>
        <v>400000</v>
      </c>
      <c r="J521" s="21">
        <f t="shared" si="270"/>
        <v>400000</v>
      </c>
      <c r="K521" s="21">
        <f t="shared" si="270"/>
        <v>0</v>
      </c>
      <c r="L521" s="22">
        <f t="shared" si="254"/>
        <v>0</v>
      </c>
      <c r="M521" s="21">
        <f t="shared" si="270"/>
        <v>400000</v>
      </c>
      <c r="N521" s="21">
        <f t="shared" si="270"/>
        <v>400000</v>
      </c>
      <c r="O521" s="21">
        <f t="shared" si="270"/>
        <v>400000</v>
      </c>
      <c r="P521" s="21">
        <f t="shared" si="270"/>
        <v>400000</v>
      </c>
      <c r="Q521" s="21">
        <f t="shared" si="270"/>
        <v>400000</v>
      </c>
      <c r="R521" s="21">
        <f t="shared" si="270"/>
        <v>400000</v>
      </c>
      <c r="S521" s="21">
        <f t="shared" si="270"/>
        <v>400000</v>
      </c>
      <c r="T521" s="21">
        <f t="shared" si="270"/>
        <v>400000</v>
      </c>
      <c r="U521" s="21">
        <f t="shared" si="270"/>
        <v>400000</v>
      </c>
      <c r="V521" s="21"/>
      <c r="W521" s="21"/>
      <c r="X521" s="21"/>
      <c r="Y521" s="12"/>
    </row>
    <row r="522" spans="1:25" ht="35.25" hidden="1" customHeight="1" x14ac:dyDescent="0.2">
      <c r="A522" s="28" t="s">
        <v>300</v>
      </c>
      <c r="B522" s="29">
        <v>11</v>
      </c>
      <c r="C522" s="30" t="s">
        <v>31</v>
      </c>
      <c r="D522" s="31">
        <v>3821</v>
      </c>
      <c r="E522" s="32" t="s">
        <v>102</v>
      </c>
      <c r="G522" s="1">
        <v>400000</v>
      </c>
      <c r="H522" s="1">
        <v>400000</v>
      </c>
      <c r="I522" s="1">
        <v>400000</v>
      </c>
      <c r="J522" s="1">
        <v>400000</v>
      </c>
      <c r="K522" s="1">
        <v>0</v>
      </c>
      <c r="L522" s="33">
        <f t="shared" si="254"/>
        <v>0</v>
      </c>
      <c r="M522" s="1">
        <v>400000</v>
      </c>
      <c r="N522" s="1">
        <v>400000</v>
      </c>
      <c r="O522" s="1">
        <v>400000</v>
      </c>
      <c r="P522" s="1">
        <f>O522</f>
        <v>400000</v>
      </c>
      <c r="Q522" s="1">
        <v>400000</v>
      </c>
      <c r="R522" s="1">
        <v>400000</v>
      </c>
      <c r="S522" s="1">
        <f>R522</f>
        <v>400000</v>
      </c>
      <c r="T522" s="1">
        <v>400000</v>
      </c>
      <c r="U522" s="1">
        <f>T522</f>
        <v>400000</v>
      </c>
    </row>
    <row r="523" spans="1:25" ht="78.75" x14ac:dyDescent="0.2">
      <c r="A523" s="439" t="s">
        <v>301</v>
      </c>
      <c r="B523" s="439"/>
      <c r="C523" s="439"/>
      <c r="D523" s="439"/>
      <c r="E523" s="20" t="s">
        <v>302</v>
      </c>
      <c r="F523" s="38" t="s">
        <v>294</v>
      </c>
      <c r="G523" s="21">
        <f>G524+G526</f>
        <v>6500000</v>
      </c>
      <c r="H523" s="21">
        <f t="shared" ref="H523:U523" si="271">H524+H526</f>
        <v>6500000</v>
      </c>
      <c r="I523" s="21">
        <f t="shared" si="271"/>
        <v>6500000</v>
      </c>
      <c r="J523" s="21">
        <f t="shared" si="271"/>
        <v>6500000</v>
      </c>
      <c r="K523" s="21">
        <f t="shared" si="271"/>
        <v>6000000</v>
      </c>
      <c r="L523" s="22">
        <f t="shared" si="254"/>
        <v>92.307692307692307</v>
      </c>
      <c r="M523" s="21">
        <f t="shared" si="271"/>
        <v>6500000</v>
      </c>
      <c r="N523" s="21">
        <f t="shared" si="271"/>
        <v>6500000</v>
      </c>
      <c r="O523" s="21">
        <f t="shared" si="271"/>
        <v>6500000</v>
      </c>
      <c r="P523" s="21">
        <f t="shared" si="271"/>
        <v>6500000</v>
      </c>
      <c r="Q523" s="21">
        <f t="shared" si="271"/>
        <v>6500000</v>
      </c>
      <c r="R523" s="21">
        <f t="shared" si="271"/>
        <v>6500000</v>
      </c>
      <c r="S523" s="21">
        <f t="shared" si="271"/>
        <v>6500000</v>
      </c>
      <c r="T523" s="21">
        <f t="shared" si="271"/>
        <v>6500000</v>
      </c>
      <c r="U523" s="21">
        <f t="shared" si="271"/>
        <v>6500000</v>
      </c>
    </row>
    <row r="524" spans="1:25" s="23" customFormat="1" ht="15.75" hidden="1" x14ac:dyDescent="0.2">
      <c r="A524" s="24" t="s">
        <v>303</v>
      </c>
      <c r="B524" s="25">
        <v>11</v>
      </c>
      <c r="C524" s="49" t="s">
        <v>296</v>
      </c>
      <c r="D524" s="27">
        <v>363</v>
      </c>
      <c r="E524" s="20"/>
      <c r="F524" s="20"/>
      <c r="G524" s="21">
        <f>SUM(G525)</f>
        <v>500000</v>
      </c>
      <c r="H524" s="21">
        <f t="shared" ref="H524:U524" si="272">SUM(H525)</f>
        <v>500000</v>
      </c>
      <c r="I524" s="21">
        <f t="shared" si="272"/>
        <v>500000</v>
      </c>
      <c r="J524" s="21">
        <f t="shared" si="272"/>
        <v>500000</v>
      </c>
      <c r="K524" s="21">
        <f t="shared" si="272"/>
        <v>0</v>
      </c>
      <c r="L524" s="22">
        <f t="shared" si="254"/>
        <v>0</v>
      </c>
      <c r="M524" s="21">
        <f t="shared" si="272"/>
        <v>500000</v>
      </c>
      <c r="N524" s="21">
        <f t="shared" si="272"/>
        <v>500000</v>
      </c>
      <c r="O524" s="21">
        <f t="shared" si="272"/>
        <v>500000</v>
      </c>
      <c r="P524" s="21">
        <f t="shared" si="272"/>
        <v>500000</v>
      </c>
      <c r="Q524" s="21">
        <f t="shared" si="272"/>
        <v>500000</v>
      </c>
      <c r="R524" s="21">
        <f t="shared" si="272"/>
        <v>500000</v>
      </c>
      <c r="S524" s="21">
        <f t="shared" si="272"/>
        <v>500000</v>
      </c>
      <c r="T524" s="21">
        <f t="shared" si="272"/>
        <v>500000</v>
      </c>
      <c r="U524" s="21">
        <f t="shared" si="272"/>
        <v>500000</v>
      </c>
      <c r="V524" s="21"/>
      <c r="W524" s="21"/>
      <c r="X524" s="21"/>
      <c r="Y524" s="12"/>
    </row>
    <row r="525" spans="1:25" hidden="1" x14ac:dyDescent="0.2">
      <c r="A525" s="28" t="s">
        <v>303</v>
      </c>
      <c r="B525" s="29">
        <v>11</v>
      </c>
      <c r="C525" s="50" t="s">
        <v>296</v>
      </c>
      <c r="D525" s="31">
        <v>3632</v>
      </c>
      <c r="E525" s="32" t="s">
        <v>183</v>
      </c>
      <c r="G525" s="1">
        <v>500000</v>
      </c>
      <c r="H525" s="1">
        <v>500000</v>
      </c>
      <c r="I525" s="1">
        <v>500000</v>
      </c>
      <c r="J525" s="1">
        <v>500000</v>
      </c>
      <c r="K525" s="1">
        <v>0</v>
      </c>
      <c r="L525" s="33">
        <f t="shared" si="254"/>
        <v>0</v>
      </c>
      <c r="M525" s="1">
        <v>500000</v>
      </c>
      <c r="N525" s="1">
        <v>500000</v>
      </c>
      <c r="O525" s="1">
        <v>500000</v>
      </c>
      <c r="P525" s="1">
        <f>O525</f>
        <v>500000</v>
      </c>
      <c r="Q525" s="1">
        <v>500000</v>
      </c>
      <c r="R525" s="1">
        <v>500000</v>
      </c>
      <c r="S525" s="1">
        <f>R525</f>
        <v>500000</v>
      </c>
      <c r="T525" s="1">
        <v>500000</v>
      </c>
      <c r="U525" s="1">
        <f>T525</f>
        <v>500000</v>
      </c>
    </row>
    <row r="526" spans="1:25" s="23" customFormat="1" ht="15.75" hidden="1" x14ac:dyDescent="0.2">
      <c r="A526" s="24" t="s">
        <v>303</v>
      </c>
      <c r="B526" s="25">
        <v>11</v>
      </c>
      <c r="C526" s="49" t="s">
        <v>296</v>
      </c>
      <c r="D526" s="27">
        <v>386</v>
      </c>
      <c r="E526" s="20"/>
      <c r="F526" s="20"/>
      <c r="G526" s="21">
        <f>SUM(G527)</f>
        <v>6000000</v>
      </c>
      <c r="H526" s="21">
        <f t="shared" ref="H526:U526" si="273">SUM(H527)</f>
        <v>6000000</v>
      </c>
      <c r="I526" s="21">
        <f t="shared" si="273"/>
        <v>6000000</v>
      </c>
      <c r="J526" s="21">
        <f t="shared" si="273"/>
        <v>6000000</v>
      </c>
      <c r="K526" s="21">
        <f t="shared" si="273"/>
        <v>6000000</v>
      </c>
      <c r="L526" s="22">
        <f t="shared" si="254"/>
        <v>100</v>
      </c>
      <c r="M526" s="21">
        <f t="shared" si="273"/>
        <v>6000000</v>
      </c>
      <c r="N526" s="21">
        <f t="shared" si="273"/>
        <v>6000000</v>
      </c>
      <c r="O526" s="21">
        <f t="shared" si="273"/>
        <v>6000000</v>
      </c>
      <c r="P526" s="21">
        <f t="shared" si="273"/>
        <v>6000000</v>
      </c>
      <c r="Q526" s="21">
        <f t="shared" si="273"/>
        <v>6000000</v>
      </c>
      <c r="R526" s="21">
        <f t="shared" si="273"/>
        <v>6000000</v>
      </c>
      <c r="S526" s="21">
        <f t="shared" si="273"/>
        <v>6000000</v>
      </c>
      <c r="T526" s="21">
        <f t="shared" si="273"/>
        <v>6000000</v>
      </c>
      <c r="U526" s="21">
        <f t="shared" si="273"/>
        <v>6000000</v>
      </c>
      <c r="V526" s="21"/>
      <c r="W526" s="21"/>
      <c r="X526" s="21"/>
      <c r="Y526" s="12"/>
    </row>
    <row r="527" spans="1:25" ht="45" hidden="1" x14ac:dyDescent="0.2">
      <c r="A527" s="28" t="s">
        <v>303</v>
      </c>
      <c r="B527" s="29">
        <v>11</v>
      </c>
      <c r="C527" s="50" t="s">
        <v>296</v>
      </c>
      <c r="D527" s="31">
        <v>3861</v>
      </c>
      <c r="E527" s="32" t="s">
        <v>277</v>
      </c>
      <c r="G527" s="1">
        <v>6000000</v>
      </c>
      <c r="H527" s="1">
        <v>6000000</v>
      </c>
      <c r="I527" s="1">
        <v>6000000</v>
      </c>
      <c r="J527" s="1">
        <v>6000000</v>
      </c>
      <c r="K527" s="1">
        <v>6000000</v>
      </c>
      <c r="L527" s="33">
        <f t="shared" si="254"/>
        <v>100</v>
      </c>
      <c r="M527" s="1">
        <v>6000000</v>
      </c>
      <c r="N527" s="1">
        <v>6000000</v>
      </c>
      <c r="O527" s="1">
        <v>6000000</v>
      </c>
      <c r="P527" s="1">
        <f>O527</f>
        <v>6000000</v>
      </c>
      <c r="Q527" s="1">
        <v>6000000</v>
      </c>
      <c r="R527" s="1">
        <v>6000000</v>
      </c>
      <c r="S527" s="1">
        <f>R527</f>
        <v>6000000</v>
      </c>
      <c r="T527" s="1">
        <v>6000000</v>
      </c>
      <c r="U527" s="1">
        <f>T527</f>
        <v>6000000</v>
      </c>
    </row>
    <row r="528" spans="1:25" ht="78.75" x14ac:dyDescent="0.2">
      <c r="A528" s="439" t="s">
        <v>304</v>
      </c>
      <c r="B528" s="439"/>
      <c r="C528" s="439"/>
      <c r="D528" s="439"/>
      <c r="E528" s="20" t="s">
        <v>305</v>
      </c>
      <c r="F528" s="38" t="s">
        <v>294</v>
      </c>
      <c r="G528" s="21">
        <f>G529+G531</f>
        <v>17500000</v>
      </c>
      <c r="H528" s="21">
        <f t="shared" ref="H528:U528" si="274">H529+H531</f>
        <v>17500000</v>
      </c>
      <c r="I528" s="21">
        <f t="shared" si="274"/>
        <v>17500000</v>
      </c>
      <c r="J528" s="21">
        <f t="shared" si="274"/>
        <v>17500000</v>
      </c>
      <c r="K528" s="21">
        <f t="shared" si="274"/>
        <v>17500000</v>
      </c>
      <c r="L528" s="22">
        <f t="shared" si="254"/>
        <v>100</v>
      </c>
      <c r="M528" s="21">
        <f t="shared" si="274"/>
        <v>17300000</v>
      </c>
      <c r="N528" s="21">
        <f t="shared" si="274"/>
        <v>17300000</v>
      </c>
      <c r="O528" s="21">
        <f t="shared" si="274"/>
        <v>17400000</v>
      </c>
      <c r="P528" s="21">
        <f t="shared" si="274"/>
        <v>17400000</v>
      </c>
      <c r="Q528" s="21">
        <f t="shared" si="274"/>
        <v>17300000</v>
      </c>
      <c r="R528" s="21">
        <f t="shared" si="274"/>
        <v>17400000</v>
      </c>
      <c r="S528" s="21">
        <f t="shared" si="274"/>
        <v>17400000</v>
      </c>
      <c r="T528" s="21">
        <f t="shared" si="274"/>
        <v>17400000</v>
      </c>
      <c r="U528" s="21">
        <f t="shared" si="274"/>
        <v>17400000</v>
      </c>
    </row>
    <row r="529" spans="1:25" s="23" customFormat="1" ht="15.75" hidden="1" x14ac:dyDescent="0.2">
      <c r="A529" s="24" t="s">
        <v>306</v>
      </c>
      <c r="B529" s="25">
        <v>11</v>
      </c>
      <c r="C529" s="49" t="s">
        <v>296</v>
      </c>
      <c r="D529" s="27">
        <v>351</v>
      </c>
      <c r="E529" s="20"/>
      <c r="F529" s="20"/>
      <c r="G529" s="21">
        <f>SUM(G530)</f>
        <v>6500000</v>
      </c>
      <c r="H529" s="21">
        <f t="shared" ref="H529:U529" si="275">SUM(H530)</f>
        <v>6500000</v>
      </c>
      <c r="I529" s="21">
        <f t="shared" si="275"/>
        <v>6500000</v>
      </c>
      <c r="J529" s="21">
        <f t="shared" si="275"/>
        <v>6500000</v>
      </c>
      <c r="K529" s="21">
        <f t="shared" si="275"/>
        <v>6500000</v>
      </c>
      <c r="L529" s="22">
        <f t="shared" si="254"/>
        <v>100</v>
      </c>
      <c r="M529" s="21">
        <f t="shared" si="275"/>
        <v>6300000</v>
      </c>
      <c r="N529" s="21">
        <f t="shared" si="275"/>
        <v>6300000</v>
      </c>
      <c r="O529" s="21">
        <f t="shared" si="275"/>
        <v>6400000</v>
      </c>
      <c r="P529" s="21">
        <f t="shared" si="275"/>
        <v>6400000</v>
      </c>
      <c r="Q529" s="21">
        <f t="shared" si="275"/>
        <v>6300000</v>
      </c>
      <c r="R529" s="21">
        <f t="shared" si="275"/>
        <v>6400000</v>
      </c>
      <c r="S529" s="21">
        <f t="shared" si="275"/>
        <v>6400000</v>
      </c>
      <c r="T529" s="21">
        <f t="shared" si="275"/>
        <v>6400000</v>
      </c>
      <c r="U529" s="21">
        <f t="shared" si="275"/>
        <v>6400000</v>
      </c>
      <c r="V529" s="21"/>
      <c r="W529" s="21"/>
      <c r="X529" s="21"/>
      <c r="Y529" s="12"/>
    </row>
    <row r="530" spans="1:25" ht="30" hidden="1" x14ac:dyDescent="0.2">
      <c r="A530" s="28" t="s">
        <v>306</v>
      </c>
      <c r="B530" s="29">
        <v>11</v>
      </c>
      <c r="C530" s="50" t="s">
        <v>296</v>
      </c>
      <c r="D530" s="31">
        <v>3512</v>
      </c>
      <c r="E530" s="32" t="s">
        <v>281</v>
      </c>
      <c r="G530" s="1">
        <v>6500000</v>
      </c>
      <c r="H530" s="1">
        <v>6500000</v>
      </c>
      <c r="I530" s="1">
        <v>6500000</v>
      </c>
      <c r="J530" s="1">
        <v>6500000</v>
      </c>
      <c r="K530" s="1">
        <v>6500000</v>
      </c>
      <c r="L530" s="33">
        <f t="shared" si="254"/>
        <v>100</v>
      </c>
      <c r="M530" s="1">
        <v>6300000</v>
      </c>
      <c r="N530" s="1">
        <v>6300000</v>
      </c>
      <c r="O530" s="1">
        <v>6400000</v>
      </c>
      <c r="P530" s="1">
        <f>O530</f>
        <v>6400000</v>
      </c>
      <c r="Q530" s="1">
        <v>6300000</v>
      </c>
      <c r="R530" s="1">
        <v>6400000</v>
      </c>
      <c r="S530" s="1">
        <f>R530</f>
        <v>6400000</v>
      </c>
      <c r="T530" s="1">
        <v>6400000</v>
      </c>
      <c r="U530" s="1">
        <f>T530</f>
        <v>6400000</v>
      </c>
    </row>
    <row r="531" spans="1:25" s="23" customFormat="1" ht="15.75" hidden="1" x14ac:dyDescent="0.2">
      <c r="A531" s="24" t="s">
        <v>306</v>
      </c>
      <c r="B531" s="25">
        <v>11</v>
      </c>
      <c r="C531" s="49" t="s">
        <v>296</v>
      </c>
      <c r="D531" s="27">
        <v>386</v>
      </c>
      <c r="E531" s="20"/>
      <c r="F531" s="20"/>
      <c r="G531" s="21">
        <f>SUM(G532)</f>
        <v>11000000</v>
      </c>
      <c r="H531" s="21">
        <f t="shared" ref="H531:U531" si="276">SUM(H532)</f>
        <v>11000000</v>
      </c>
      <c r="I531" s="21">
        <f t="shared" si="276"/>
        <v>11000000</v>
      </c>
      <c r="J531" s="21">
        <f t="shared" si="276"/>
        <v>11000000</v>
      </c>
      <c r="K531" s="21">
        <f t="shared" si="276"/>
        <v>11000000</v>
      </c>
      <c r="L531" s="22">
        <f t="shared" si="254"/>
        <v>100</v>
      </c>
      <c r="M531" s="21">
        <f t="shared" si="276"/>
        <v>11000000</v>
      </c>
      <c r="N531" s="21">
        <f t="shared" si="276"/>
        <v>11000000</v>
      </c>
      <c r="O531" s="21">
        <f t="shared" si="276"/>
        <v>11000000</v>
      </c>
      <c r="P531" s="21">
        <f t="shared" si="276"/>
        <v>11000000</v>
      </c>
      <c r="Q531" s="21">
        <f t="shared" si="276"/>
        <v>11000000</v>
      </c>
      <c r="R531" s="21">
        <f t="shared" si="276"/>
        <v>11000000</v>
      </c>
      <c r="S531" s="21">
        <f t="shared" si="276"/>
        <v>11000000</v>
      </c>
      <c r="T531" s="21">
        <f t="shared" si="276"/>
        <v>11000000</v>
      </c>
      <c r="U531" s="21">
        <f t="shared" si="276"/>
        <v>11000000</v>
      </c>
      <c r="V531" s="21"/>
      <c r="W531" s="21"/>
      <c r="X531" s="21"/>
      <c r="Y531" s="12"/>
    </row>
    <row r="532" spans="1:25" ht="45" hidden="1" x14ac:dyDescent="0.2">
      <c r="A532" s="28" t="s">
        <v>306</v>
      </c>
      <c r="B532" s="29">
        <v>11</v>
      </c>
      <c r="C532" s="50" t="s">
        <v>296</v>
      </c>
      <c r="D532" s="31">
        <v>3861</v>
      </c>
      <c r="E532" s="32" t="s">
        <v>277</v>
      </c>
      <c r="G532" s="1">
        <v>11000000</v>
      </c>
      <c r="H532" s="1">
        <v>11000000</v>
      </c>
      <c r="I532" s="1">
        <v>11000000</v>
      </c>
      <c r="J532" s="1">
        <v>11000000</v>
      </c>
      <c r="K532" s="1">
        <v>11000000</v>
      </c>
      <c r="L532" s="33">
        <f t="shared" si="254"/>
        <v>100</v>
      </c>
      <c r="M532" s="1">
        <v>11000000</v>
      </c>
      <c r="N532" s="1">
        <v>11000000</v>
      </c>
      <c r="O532" s="1">
        <v>11000000</v>
      </c>
      <c r="P532" s="1">
        <f>O532</f>
        <v>11000000</v>
      </c>
      <c r="Q532" s="1">
        <v>11000000</v>
      </c>
      <c r="R532" s="1">
        <v>11000000</v>
      </c>
      <c r="S532" s="1">
        <f>R532</f>
        <v>11000000</v>
      </c>
      <c r="T532" s="1">
        <v>11000000</v>
      </c>
      <c r="U532" s="1">
        <f>T532</f>
        <v>11000000</v>
      </c>
    </row>
    <row r="533" spans="1:25" s="23" customFormat="1" ht="78.75" x14ac:dyDescent="0.2">
      <c r="A533" s="439" t="s">
        <v>307</v>
      </c>
      <c r="B533" s="439"/>
      <c r="C533" s="439"/>
      <c r="D533" s="439"/>
      <c r="E533" s="20" t="s">
        <v>308</v>
      </c>
      <c r="F533" s="38" t="s">
        <v>294</v>
      </c>
      <c r="G533" s="21">
        <f>SUM(G534)</f>
        <v>0</v>
      </c>
      <c r="H533" s="21">
        <f t="shared" ref="H533:U534" si="277">SUM(H534)</f>
        <v>0</v>
      </c>
      <c r="I533" s="21">
        <f t="shared" si="277"/>
        <v>0</v>
      </c>
      <c r="J533" s="21">
        <f t="shared" si="277"/>
        <v>0</v>
      </c>
      <c r="K533" s="21">
        <f t="shared" si="277"/>
        <v>0</v>
      </c>
      <c r="L533" s="22" t="str">
        <f t="shared" si="254"/>
        <v>-</v>
      </c>
      <c r="M533" s="21">
        <f t="shared" si="277"/>
        <v>600000</v>
      </c>
      <c r="N533" s="21">
        <f t="shared" si="277"/>
        <v>600000</v>
      </c>
      <c r="O533" s="21">
        <f t="shared" si="277"/>
        <v>0</v>
      </c>
      <c r="P533" s="21">
        <f t="shared" si="277"/>
        <v>0</v>
      </c>
      <c r="Q533" s="21">
        <f t="shared" si="277"/>
        <v>0</v>
      </c>
      <c r="R533" s="21">
        <f t="shared" si="277"/>
        <v>0</v>
      </c>
      <c r="S533" s="21">
        <f t="shared" si="277"/>
        <v>0</v>
      </c>
      <c r="T533" s="21">
        <f t="shared" si="277"/>
        <v>0</v>
      </c>
      <c r="U533" s="21">
        <f t="shared" si="277"/>
        <v>0</v>
      </c>
      <c r="V533" s="21"/>
      <c r="W533" s="21"/>
      <c r="X533" s="21"/>
      <c r="Y533" s="12"/>
    </row>
    <row r="534" spans="1:25" s="23" customFormat="1" ht="15.75" hidden="1" x14ac:dyDescent="0.2">
      <c r="A534" s="24" t="s">
        <v>309</v>
      </c>
      <c r="B534" s="25">
        <v>11</v>
      </c>
      <c r="C534" s="49" t="s">
        <v>296</v>
      </c>
      <c r="D534" s="27">
        <v>412</v>
      </c>
      <c r="E534" s="20"/>
      <c r="F534" s="20"/>
      <c r="G534" s="21">
        <f>SUM(G535)</f>
        <v>0</v>
      </c>
      <c r="H534" s="21">
        <f t="shared" si="277"/>
        <v>0</v>
      </c>
      <c r="I534" s="21">
        <f t="shared" si="277"/>
        <v>0</v>
      </c>
      <c r="J534" s="21">
        <f t="shared" si="277"/>
        <v>0</v>
      </c>
      <c r="K534" s="21">
        <f t="shared" si="277"/>
        <v>0</v>
      </c>
      <c r="L534" s="22" t="str">
        <f t="shared" si="254"/>
        <v>-</v>
      </c>
      <c r="M534" s="21">
        <f t="shared" si="277"/>
        <v>600000</v>
      </c>
      <c r="N534" s="21">
        <f t="shared" si="277"/>
        <v>600000</v>
      </c>
      <c r="O534" s="21">
        <f t="shared" si="277"/>
        <v>0</v>
      </c>
      <c r="P534" s="21">
        <f t="shared" si="277"/>
        <v>0</v>
      </c>
      <c r="Q534" s="21">
        <f t="shared" si="277"/>
        <v>0</v>
      </c>
      <c r="R534" s="21">
        <f t="shared" si="277"/>
        <v>0</v>
      </c>
      <c r="S534" s="21">
        <f t="shared" si="277"/>
        <v>0</v>
      </c>
      <c r="T534" s="21">
        <f t="shared" si="277"/>
        <v>0</v>
      </c>
      <c r="U534" s="21">
        <f t="shared" si="277"/>
        <v>0</v>
      </c>
      <c r="V534" s="21"/>
      <c r="W534" s="21"/>
      <c r="X534" s="21"/>
      <c r="Y534" s="12"/>
    </row>
    <row r="535" spans="1:25" hidden="1" x14ac:dyDescent="0.2">
      <c r="A535" s="28" t="s">
        <v>309</v>
      </c>
      <c r="B535" s="29">
        <v>11</v>
      </c>
      <c r="C535" s="50" t="s">
        <v>296</v>
      </c>
      <c r="D535" s="31">
        <v>4126</v>
      </c>
      <c r="E535" s="32" t="s">
        <v>84</v>
      </c>
      <c r="L535" s="33" t="str">
        <f t="shared" si="254"/>
        <v>-</v>
      </c>
      <c r="M535" s="1">
        <v>600000</v>
      </c>
      <c r="N535" s="1">
        <v>600000</v>
      </c>
      <c r="O535" s="1"/>
      <c r="P535" s="1">
        <f>O535</f>
        <v>0</v>
      </c>
      <c r="Q535" s="1">
        <v>0</v>
      </c>
      <c r="R535" s="1"/>
      <c r="S535" s="1">
        <v>0</v>
      </c>
      <c r="T535" s="1"/>
      <c r="U535" s="1">
        <f>T535</f>
        <v>0</v>
      </c>
    </row>
    <row r="536" spans="1:25" ht="78.75" x14ac:dyDescent="0.2">
      <c r="A536" s="439" t="s">
        <v>310</v>
      </c>
      <c r="B536" s="439"/>
      <c r="C536" s="439"/>
      <c r="D536" s="439"/>
      <c r="E536" s="20" t="s">
        <v>311</v>
      </c>
      <c r="F536" s="38" t="s">
        <v>294</v>
      </c>
      <c r="G536" s="21">
        <f>SUM(G537)</f>
        <v>450000</v>
      </c>
      <c r="H536" s="21">
        <f t="shared" ref="H536:U537" si="278">SUM(H537)</f>
        <v>450000</v>
      </c>
      <c r="I536" s="21">
        <f t="shared" si="278"/>
        <v>450000</v>
      </c>
      <c r="J536" s="21">
        <f t="shared" si="278"/>
        <v>450000</v>
      </c>
      <c r="K536" s="21">
        <f t="shared" si="278"/>
        <v>302203.40999999997</v>
      </c>
      <c r="L536" s="22">
        <f t="shared" si="254"/>
        <v>67.15631333333333</v>
      </c>
      <c r="M536" s="21">
        <f t="shared" si="278"/>
        <v>550000</v>
      </c>
      <c r="N536" s="21">
        <f t="shared" si="278"/>
        <v>550000</v>
      </c>
      <c r="O536" s="21">
        <f t="shared" si="278"/>
        <v>450000</v>
      </c>
      <c r="P536" s="21">
        <f t="shared" si="278"/>
        <v>450000</v>
      </c>
      <c r="Q536" s="21">
        <f t="shared" si="278"/>
        <v>550000</v>
      </c>
      <c r="R536" s="21">
        <f t="shared" si="278"/>
        <v>450000</v>
      </c>
      <c r="S536" s="21">
        <f t="shared" si="278"/>
        <v>450000</v>
      </c>
      <c r="T536" s="21">
        <f t="shared" si="278"/>
        <v>450000</v>
      </c>
      <c r="U536" s="21">
        <f t="shared" si="278"/>
        <v>450000</v>
      </c>
    </row>
    <row r="537" spans="1:25" s="23" customFormat="1" ht="15.75" hidden="1" x14ac:dyDescent="0.2">
      <c r="A537" s="24" t="s">
        <v>312</v>
      </c>
      <c r="B537" s="25">
        <v>11</v>
      </c>
      <c r="C537" s="49" t="s">
        <v>296</v>
      </c>
      <c r="D537" s="27">
        <v>329</v>
      </c>
      <c r="E537" s="20"/>
      <c r="F537" s="20"/>
      <c r="G537" s="21">
        <f>SUM(G538)</f>
        <v>450000</v>
      </c>
      <c r="H537" s="21">
        <f t="shared" si="278"/>
        <v>450000</v>
      </c>
      <c r="I537" s="21">
        <f t="shared" si="278"/>
        <v>450000</v>
      </c>
      <c r="J537" s="21">
        <f t="shared" si="278"/>
        <v>450000</v>
      </c>
      <c r="K537" s="21">
        <f t="shared" si="278"/>
        <v>302203.40999999997</v>
      </c>
      <c r="L537" s="22">
        <f t="shared" si="254"/>
        <v>67.15631333333333</v>
      </c>
      <c r="M537" s="21">
        <f t="shared" si="278"/>
        <v>550000</v>
      </c>
      <c r="N537" s="21">
        <f t="shared" si="278"/>
        <v>550000</v>
      </c>
      <c r="O537" s="21">
        <f t="shared" si="278"/>
        <v>450000</v>
      </c>
      <c r="P537" s="21">
        <f t="shared" si="278"/>
        <v>450000</v>
      </c>
      <c r="Q537" s="21">
        <f t="shared" si="278"/>
        <v>550000</v>
      </c>
      <c r="R537" s="21">
        <f t="shared" si="278"/>
        <v>450000</v>
      </c>
      <c r="S537" s="21">
        <f t="shared" si="278"/>
        <v>450000</v>
      </c>
      <c r="T537" s="21">
        <f t="shared" si="278"/>
        <v>450000</v>
      </c>
      <c r="U537" s="21">
        <f t="shared" si="278"/>
        <v>450000</v>
      </c>
      <c r="V537" s="21"/>
      <c r="W537" s="21"/>
      <c r="X537" s="21"/>
      <c r="Y537" s="12"/>
    </row>
    <row r="538" spans="1:25" ht="30" hidden="1" x14ac:dyDescent="0.2">
      <c r="A538" s="28" t="s">
        <v>312</v>
      </c>
      <c r="B538" s="29">
        <v>11</v>
      </c>
      <c r="C538" s="50" t="s">
        <v>296</v>
      </c>
      <c r="D538" s="31">
        <v>3291</v>
      </c>
      <c r="E538" s="32" t="s">
        <v>62</v>
      </c>
      <c r="G538" s="1">
        <v>450000</v>
      </c>
      <c r="H538" s="1">
        <v>450000</v>
      </c>
      <c r="I538" s="1">
        <v>450000</v>
      </c>
      <c r="J538" s="1">
        <v>450000</v>
      </c>
      <c r="K538" s="1">
        <v>302203.40999999997</v>
      </c>
      <c r="L538" s="33">
        <f t="shared" si="254"/>
        <v>67.15631333333333</v>
      </c>
      <c r="M538" s="1">
        <v>550000</v>
      </c>
      <c r="N538" s="1">
        <v>550000</v>
      </c>
      <c r="O538" s="1">
        <v>450000</v>
      </c>
      <c r="P538" s="1">
        <f>O538</f>
        <v>450000</v>
      </c>
      <c r="Q538" s="1">
        <v>550000</v>
      </c>
      <c r="R538" s="1">
        <v>450000</v>
      </c>
      <c r="S538" s="1">
        <f>R538</f>
        <v>450000</v>
      </c>
      <c r="T538" s="1">
        <v>450000</v>
      </c>
      <c r="U538" s="1">
        <f>T538</f>
        <v>450000</v>
      </c>
    </row>
    <row r="539" spans="1:25" s="23" customFormat="1" ht="78.75" x14ac:dyDescent="0.2">
      <c r="A539" s="442" t="s">
        <v>313</v>
      </c>
      <c r="B539" s="442"/>
      <c r="C539" s="442"/>
      <c r="D539" s="442"/>
      <c r="E539" s="20" t="s">
        <v>314</v>
      </c>
      <c r="F539" s="38" t="s">
        <v>294</v>
      </c>
      <c r="G539" s="21">
        <f>SUM(G540)</f>
        <v>100000</v>
      </c>
      <c r="H539" s="21">
        <f t="shared" ref="H539:U540" si="279">SUM(H540)</f>
        <v>100000</v>
      </c>
      <c r="I539" s="21">
        <f t="shared" si="279"/>
        <v>100000</v>
      </c>
      <c r="J539" s="21">
        <f t="shared" si="279"/>
        <v>100000</v>
      </c>
      <c r="K539" s="21">
        <f t="shared" si="279"/>
        <v>0</v>
      </c>
      <c r="L539" s="22">
        <f t="shared" si="254"/>
        <v>0</v>
      </c>
      <c r="M539" s="21">
        <f t="shared" si="279"/>
        <v>1500000</v>
      </c>
      <c r="N539" s="21">
        <f t="shared" si="279"/>
        <v>1500000</v>
      </c>
      <c r="O539" s="21">
        <f t="shared" si="279"/>
        <v>100000</v>
      </c>
      <c r="P539" s="21">
        <f t="shared" si="279"/>
        <v>100000</v>
      </c>
      <c r="Q539" s="21">
        <f t="shared" si="279"/>
        <v>1500000</v>
      </c>
      <c r="R539" s="21">
        <f t="shared" si="279"/>
        <v>100000</v>
      </c>
      <c r="S539" s="21">
        <f t="shared" si="279"/>
        <v>100000</v>
      </c>
      <c r="T539" s="21">
        <f t="shared" si="279"/>
        <v>100000</v>
      </c>
      <c r="U539" s="21">
        <f t="shared" si="279"/>
        <v>100000</v>
      </c>
      <c r="V539" s="21"/>
      <c r="W539" s="21"/>
      <c r="X539" s="21"/>
      <c r="Y539" s="12"/>
    </row>
    <row r="540" spans="1:25" s="23" customFormat="1" ht="15.75" hidden="1" x14ac:dyDescent="0.2">
      <c r="A540" s="24" t="s">
        <v>315</v>
      </c>
      <c r="B540" s="25">
        <v>11</v>
      </c>
      <c r="C540" s="49" t="s">
        <v>296</v>
      </c>
      <c r="D540" s="40">
        <v>323</v>
      </c>
      <c r="E540" s="20"/>
      <c r="F540" s="20"/>
      <c r="G540" s="21">
        <f>SUM(G541)</f>
        <v>100000</v>
      </c>
      <c r="H540" s="21">
        <f t="shared" si="279"/>
        <v>100000</v>
      </c>
      <c r="I540" s="21">
        <f t="shared" si="279"/>
        <v>100000</v>
      </c>
      <c r="J540" s="21">
        <f t="shared" si="279"/>
        <v>100000</v>
      </c>
      <c r="K540" s="21">
        <f t="shared" si="279"/>
        <v>0</v>
      </c>
      <c r="L540" s="22">
        <f t="shared" si="254"/>
        <v>0</v>
      </c>
      <c r="M540" s="21">
        <f t="shared" si="279"/>
        <v>1500000</v>
      </c>
      <c r="N540" s="21">
        <f t="shared" si="279"/>
        <v>1500000</v>
      </c>
      <c r="O540" s="21">
        <f t="shared" si="279"/>
        <v>100000</v>
      </c>
      <c r="P540" s="21">
        <f t="shared" si="279"/>
        <v>100000</v>
      </c>
      <c r="Q540" s="21">
        <f t="shared" si="279"/>
        <v>1500000</v>
      </c>
      <c r="R540" s="21">
        <f t="shared" si="279"/>
        <v>100000</v>
      </c>
      <c r="S540" s="21">
        <f t="shared" si="279"/>
        <v>100000</v>
      </c>
      <c r="T540" s="21">
        <f t="shared" si="279"/>
        <v>100000</v>
      </c>
      <c r="U540" s="21">
        <f t="shared" si="279"/>
        <v>100000</v>
      </c>
      <c r="V540" s="21"/>
      <c r="W540" s="21"/>
      <c r="X540" s="21"/>
      <c r="Y540" s="12"/>
    </row>
    <row r="541" spans="1:25" hidden="1" x14ac:dyDescent="0.2">
      <c r="A541" s="28" t="s">
        <v>315</v>
      </c>
      <c r="B541" s="29">
        <v>11</v>
      </c>
      <c r="C541" s="50" t="s">
        <v>296</v>
      </c>
      <c r="D541" s="53">
        <v>3239</v>
      </c>
      <c r="E541" s="32" t="s">
        <v>316</v>
      </c>
      <c r="G541" s="1">
        <v>100000</v>
      </c>
      <c r="H541" s="1">
        <v>100000</v>
      </c>
      <c r="I541" s="1">
        <v>100000</v>
      </c>
      <c r="J541" s="1">
        <v>100000</v>
      </c>
      <c r="K541" s="1">
        <v>0</v>
      </c>
      <c r="L541" s="33">
        <f t="shared" si="254"/>
        <v>0</v>
      </c>
      <c r="M541" s="1">
        <v>1500000</v>
      </c>
      <c r="N541" s="1">
        <v>1500000</v>
      </c>
      <c r="O541" s="1">
        <v>100000</v>
      </c>
      <c r="P541" s="1">
        <f>O541</f>
        <v>100000</v>
      </c>
      <c r="Q541" s="1">
        <v>1500000</v>
      </c>
      <c r="R541" s="1">
        <v>100000</v>
      </c>
      <c r="S541" s="1">
        <f>R541</f>
        <v>100000</v>
      </c>
      <c r="T541" s="1">
        <v>100000</v>
      </c>
      <c r="U541" s="1">
        <f>T541</f>
        <v>100000</v>
      </c>
    </row>
    <row r="542" spans="1:25" s="23" customFormat="1" ht="78.75" x14ac:dyDescent="0.2">
      <c r="A542" s="439" t="s">
        <v>317</v>
      </c>
      <c r="B542" s="439"/>
      <c r="C542" s="439"/>
      <c r="D542" s="439"/>
      <c r="E542" s="20" t="s">
        <v>318</v>
      </c>
      <c r="F542" s="38" t="s">
        <v>294</v>
      </c>
      <c r="G542" s="21">
        <f>SUM(G543)</f>
        <v>90000000</v>
      </c>
      <c r="H542" s="21">
        <f t="shared" ref="H542:U543" si="280">SUM(H543)</f>
        <v>90000000</v>
      </c>
      <c r="I542" s="21">
        <f t="shared" si="280"/>
        <v>205000000</v>
      </c>
      <c r="J542" s="21">
        <f t="shared" si="280"/>
        <v>205000000</v>
      </c>
      <c r="K542" s="21">
        <f t="shared" si="280"/>
        <v>205000000</v>
      </c>
      <c r="L542" s="22">
        <f t="shared" si="254"/>
        <v>100</v>
      </c>
      <c r="M542" s="21">
        <f t="shared" si="280"/>
        <v>76000000</v>
      </c>
      <c r="N542" s="21">
        <f t="shared" si="280"/>
        <v>76000000</v>
      </c>
      <c r="O542" s="21">
        <f t="shared" si="280"/>
        <v>100000000</v>
      </c>
      <c r="P542" s="21">
        <f t="shared" si="280"/>
        <v>100000000</v>
      </c>
      <c r="Q542" s="21">
        <f t="shared" si="280"/>
        <v>76000000</v>
      </c>
      <c r="R542" s="21">
        <f t="shared" si="280"/>
        <v>100000000</v>
      </c>
      <c r="S542" s="21">
        <f t="shared" si="280"/>
        <v>100000000</v>
      </c>
      <c r="T542" s="21">
        <f t="shared" si="280"/>
        <v>60000000</v>
      </c>
      <c r="U542" s="21">
        <f t="shared" si="280"/>
        <v>60000000</v>
      </c>
      <c r="V542" s="21"/>
      <c r="W542" s="21"/>
      <c r="X542" s="21"/>
      <c r="Y542" s="12"/>
    </row>
    <row r="543" spans="1:25" s="23" customFormat="1" ht="15.75" hidden="1" x14ac:dyDescent="0.2">
      <c r="A543" s="24" t="s">
        <v>319</v>
      </c>
      <c r="B543" s="25">
        <v>11</v>
      </c>
      <c r="C543" s="49" t="s">
        <v>296</v>
      </c>
      <c r="D543" s="27">
        <v>351</v>
      </c>
      <c r="E543" s="20"/>
      <c r="F543" s="20"/>
      <c r="G543" s="21">
        <f>SUM(G544)</f>
        <v>90000000</v>
      </c>
      <c r="H543" s="21">
        <f t="shared" si="280"/>
        <v>90000000</v>
      </c>
      <c r="I543" s="21">
        <f t="shared" si="280"/>
        <v>205000000</v>
      </c>
      <c r="J543" s="21">
        <f t="shared" si="280"/>
        <v>205000000</v>
      </c>
      <c r="K543" s="21">
        <f t="shared" si="280"/>
        <v>205000000</v>
      </c>
      <c r="L543" s="22">
        <f t="shared" si="254"/>
        <v>100</v>
      </c>
      <c r="M543" s="21">
        <f t="shared" si="280"/>
        <v>76000000</v>
      </c>
      <c r="N543" s="21">
        <f t="shared" si="280"/>
        <v>76000000</v>
      </c>
      <c r="O543" s="21">
        <f t="shared" si="280"/>
        <v>100000000</v>
      </c>
      <c r="P543" s="21">
        <f t="shared" si="280"/>
        <v>100000000</v>
      </c>
      <c r="Q543" s="21">
        <f t="shared" si="280"/>
        <v>76000000</v>
      </c>
      <c r="R543" s="21">
        <f t="shared" si="280"/>
        <v>100000000</v>
      </c>
      <c r="S543" s="21">
        <f t="shared" si="280"/>
        <v>100000000</v>
      </c>
      <c r="T543" s="21">
        <f t="shared" si="280"/>
        <v>60000000</v>
      </c>
      <c r="U543" s="21">
        <f t="shared" si="280"/>
        <v>60000000</v>
      </c>
      <c r="V543" s="21"/>
      <c r="W543" s="21"/>
      <c r="X543" s="21"/>
      <c r="Y543" s="12"/>
    </row>
    <row r="544" spans="1:25" ht="30" hidden="1" x14ac:dyDescent="0.2">
      <c r="A544" s="28" t="s">
        <v>319</v>
      </c>
      <c r="B544" s="29">
        <v>11</v>
      </c>
      <c r="C544" s="50" t="s">
        <v>296</v>
      </c>
      <c r="D544" s="53">
        <v>3512</v>
      </c>
      <c r="E544" s="32" t="s">
        <v>281</v>
      </c>
      <c r="G544" s="1">
        <v>90000000</v>
      </c>
      <c r="H544" s="1">
        <v>90000000</v>
      </c>
      <c r="I544" s="1">
        <v>205000000</v>
      </c>
      <c r="J544" s="1">
        <v>205000000</v>
      </c>
      <c r="K544" s="1">
        <v>205000000</v>
      </c>
      <c r="L544" s="33">
        <f t="shared" si="254"/>
        <v>100</v>
      </c>
      <c r="M544" s="1">
        <v>76000000</v>
      </c>
      <c r="N544" s="1">
        <v>76000000</v>
      </c>
      <c r="O544" s="1">
        <v>100000000</v>
      </c>
      <c r="P544" s="1">
        <f>O544</f>
        <v>100000000</v>
      </c>
      <c r="Q544" s="1">
        <v>76000000</v>
      </c>
      <c r="R544" s="1">
        <v>100000000</v>
      </c>
      <c r="S544" s="1">
        <f>R544</f>
        <v>100000000</v>
      </c>
      <c r="T544" s="1">
        <v>60000000</v>
      </c>
      <c r="U544" s="1">
        <f>T544</f>
        <v>60000000</v>
      </c>
    </row>
    <row r="545" spans="1:25" s="23" customFormat="1" ht="78.75" x14ac:dyDescent="0.2">
      <c r="A545" s="440" t="s">
        <v>176</v>
      </c>
      <c r="B545" s="440"/>
      <c r="C545" s="440"/>
      <c r="D545" s="440"/>
      <c r="E545" s="38" t="s">
        <v>320</v>
      </c>
      <c r="F545" s="38" t="s">
        <v>294</v>
      </c>
      <c r="G545" s="21">
        <f>SUM(G546)</f>
        <v>0</v>
      </c>
      <c r="H545" s="21">
        <f t="shared" ref="H545:U546" si="281">SUM(H546)</f>
        <v>0</v>
      </c>
      <c r="I545" s="21">
        <f t="shared" si="281"/>
        <v>0</v>
      </c>
      <c r="J545" s="21">
        <f t="shared" si="281"/>
        <v>0</v>
      </c>
      <c r="K545" s="21">
        <f t="shared" si="281"/>
        <v>0</v>
      </c>
      <c r="L545" s="22" t="str">
        <f t="shared" si="254"/>
        <v>-</v>
      </c>
      <c r="M545" s="21">
        <f t="shared" si="281"/>
        <v>0</v>
      </c>
      <c r="N545" s="21">
        <f t="shared" si="281"/>
        <v>0</v>
      </c>
      <c r="O545" s="21">
        <f t="shared" si="281"/>
        <v>1000000</v>
      </c>
      <c r="P545" s="21">
        <f t="shared" si="281"/>
        <v>1000000</v>
      </c>
      <c r="Q545" s="21">
        <f t="shared" si="281"/>
        <v>0</v>
      </c>
      <c r="R545" s="21">
        <f t="shared" si="281"/>
        <v>2000000</v>
      </c>
      <c r="S545" s="21">
        <f t="shared" si="281"/>
        <v>2000000</v>
      </c>
      <c r="T545" s="21">
        <f t="shared" si="281"/>
        <v>2000000</v>
      </c>
      <c r="U545" s="21">
        <f t="shared" si="281"/>
        <v>2000000</v>
      </c>
      <c r="V545" s="21"/>
      <c r="W545" s="21"/>
      <c r="X545" s="21"/>
      <c r="Y545" s="12"/>
    </row>
    <row r="546" spans="1:25" s="23" customFormat="1" ht="15.75" hidden="1" x14ac:dyDescent="0.2">
      <c r="A546" s="24"/>
      <c r="B546" s="25">
        <v>11</v>
      </c>
      <c r="C546" s="49" t="s">
        <v>296</v>
      </c>
      <c r="D546" s="40">
        <v>351</v>
      </c>
      <c r="E546" s="20"/>
      <c r="F546" s="20"/>
      <c r="G546" s="21">
        <f>SUM(G547)</f>
        <v>0</v>
      </c>
      <c r="H546" s="21">
        <f t="shared" si="281"/>
        <v>0</v>
      </c>
      <c r="I546" s="21">
        <f t="shared" si="281"/>
        <v>0</v>
      </c>
      <c r="J546" s="21">
        <f t="shared" si="281"/>
        <v>0</v>
      </c>
      <c r="K546" s="21">
        <f t="shared" si="281"/>
        <v>0</v>
      </c>
      <c r="L546" s="22" t="str">
        <f t="shared" si="254"/>
        <v>-</v>
      </c>
      <c r="M546" s="21">
        <f t="shared" si="281"/>
        <v>0</v>
      </c>
      <c r="N546" s="21">
        <f t="shared" si="281"/>
        <v>0</v>
      </c>
      <c r="O546" s="21">
        <f t="shared" si="281"/>
        <v>1000000</v>
      </c>
      <c r="P546" s="21">
        <f t="shared" si="281"/>
        <v>1000000</v>
      </c>
      <c r="Q546" s="21">
        <f t="shared" si="281"/>
        <v>0</v>
      </c>
      <c r="R546" s="21">
        <f t="shared" si="281"/>
        <v>2000000</v>
      </c>
      <c r="S546" s="21">
        <f t="shared" si="281"/>
        <v>2000000</v>
      </c>
      <c r="T546" s="21">
        <f t="shared" si="281"/>
        <v>2000000</v>
      </c>
      <c r="U546" s="21">
        <f t="shared" si="281"/>
        <v>2000000</v>
      </c>
      <c r="V546" s="21"/>
      <c r="W546" s="21"/>
      <c r="X546" s="21"/>
      <c r="Y546" s="12"/>
    </row>
    <row r="547" spans="1:25" hidden="1" x14ac:dyDescent="0.2">
      <c r="A547" s="41"/>
      <c r="B547" s="42">
        <v>11</v>
      </c>
      <c r="C547" s="59" t="s">
        <v>296</v>
      </c>
      <c r="D547" s="64">
        <v>3512</v>
      </c>
      <c r="E547" s="36"/>
      <c r="F547" s="36"/>
      <c r="G547" s="2"/>
      <c r="H547" s="2"/>
      <c r="I547" s="2"/>
      <c r="J547" s="2"/>
      <c r="K547" s="2"/>
      <c r="L547" s="61" t="str">
        <f t="shared" si="254"/>
        <v>-</v>
      </c>
      <c r="M547" s="2"/>
      <c r="N547" s="2"/>
      <c r="O547" s="1">
        <v>1000000</v>
      </c>
      <c r="P547" s="1">
        <f>O547</f>
        <v>1000000</v>
      </c>
      <c r="Q547" s="1"/>
      <c r="R547" s="1">
        <v>2000000</v>
      </c>
      <c r="S547" s="1">
        <f>R547</f>
        <v>2000000</v>
      </c>
      <c r="T547" s="1">
        <v>2000000</v>
      </c>
      <c r="U547" s="1">
        <f>T547</f>
        <v>2000000</v>
      </c>
    </row>
    <row r="548" spans="1:25" s="23" customFormat="1" ht="78.75" hidden="1" x14ac:dyDescent="0.2">
      <c r="A548" s="440" t="s">
        <v>93</v>
      </c>
      <c r="B548" s="440"/>
      <c r="C548" s="440"/>
      <c r="D548" s="440"/>
      <c r="E548" s="38" t="s">
        <v>321</v>
      </c>
      <c r="F548" s="38" t="s">
        <v>294</v>
      </c>
      <c r="G548" s="21">
        <f>SUM(G549)</f>
        <v>0</v>
      </c>
      <c r="H548" s="21">
        <f t="shared" ref="H548:U549" si="282">SUM(H549)</f>
        <v>0</v>
      </c>
      <c r="I548" s="21">
        <f t="shared" si="282"/>
        <v>0</v>
      </c>
      <c r="J548" s="21">
        <f t="shared" si="282"/>
        <v>0</v>
      </c>
      <c r="K548" s="21">
        <f t="shared" si="282"/>
        <v>0</v>
      </c>
      <c r="L548" s="22" t="str">
        <f t="shared" si="254"/>
        <v>-</v>
      </c>
      <c r="M548" s="21">
        <f t="shared" si="282"/>
        <v>0</v>
      </c>
      <c r="N548" s="21">
        <f t="shared" si="282"/>
        <v>0</v>
      </c>
      <c r="O548" s="21">
        <f t="shared" si="282"/>
        <v>0</v>
      </c>
      <c r="P548" s="21">
        <f t="shared" si="282"/>
        <v>0</v>
      </c>
      <c r="Q548" s="21">
        <f t="shared" si="282"/>
        <v>0</v>
      </c>
      <c r="R548" s="21">
        <f t="shared" si="282"/>
        <v>0</v>
      </c>
      <c r="S548" s="21">
        <f t="shared" si="282"/>
        <v>0</v>
      </c>
      <c r="T548" s="21">
        <f t="shared" si="282"/>
        <v>0</v>
      </c>
      <c r="U548" s="21">
        <f t="shared" si="282"/>
        <v>0</v>
      </c>
      <c r="V548" s="21"/>
      <c r="W548" s="21"/>
      <c r="X548" s="21"/>
      <c r="Y548" s="12"/>
    </row>
    <row r="549" spans="1:25" s="23" customFormat="1" ht="15.75" hidden="1" x14ac:dyDescent="0.2">
      <c r="A549" s="24"/>
      <c r="B549" s="25">
        <v>11</v>
      </c>
      <c r="C549" s="49" t="s">
        <v>296</v>
      </c>
      <c r="D549" s="40">
        <v>386</v>
      </c>
      <c r="E549" s="20"/>
      <c r="F549" s="20"/>
      <c r="G549" s="21">
        <f>SUM(G550)</f>
        <v>0</v>
      </c>
      <c r="H549" s="21">
        <f t="shared" si="282"/>
        <v>0</v>
      </c>
      <c r="I549" s="21">
        <f t="shared" si="282"/>
        <v>0</v>
      </c>
      <c r="J549" s="21">
        <f t="shared" si="282"/>
        <v>0</v>
      </c>
      <c r="K549" s="21">
        <f t="shared" si="282"/>
        <v>0</v>
      </c>
      <c r="L549" s="22" t="str">
        <f t="shared" si="254"/>
        <v>-</v>
      </c>
      <c r="M549" s="21">
        <f t="shared" si="282"/>
        <v>0</v>
      </c>
      <c r="N549" s="21">
        <f t="shared" si="282"/>
        <v>0</v>
      </c>
      <c r="O549" s="21">
        <f t="shared" si="282"/>
        <v>0</v>
      </c>
      <c r="P549" s="21">
        <f t="shared" si="282"/>
        <v>0</v>
      </c>
      <c r="Q549" s="21">
        <f t="shared" si="282"/>
        <v>0</v>
      </c>
      <c r="R549" s="21">
        <f t="shared" si="282"/>
        <v>0</v>
      </c>
      <c r="S549" s="21">
        <f t="shared" si="282"/>
        <v>0</v>
      </c>
      <c r="T549" s="21">
        <f t="shared" si="282"/>
        <v>0</v>
      </c>
      <c r="U549" s="21">
        <f t="shared" si="282"/>
        <v>0</v>
      </c>
      <c r="V549" s="21"/>
      <c r="W549" s="21"/>
      <c r="X549" s="21"/>
      <c r="Y549" s="12"/>
    </row>
    <row r="550" spans="1:25" hidden="1" x14ac:dyDescent="0.2">
      <c r="A550" s="41"/>
      <c r="B550" s="42">
        <v>11</v>
      </c>
      <c r="C550" s="59" t="s">
        <v>296</v>
      </c>
      <c r="D550" s="64">
        <v>3861</v>
      </c>
      <c r="E550" s="36"/>
      <c r="F550" s="36"/>
      <c r="G550" s="2"/>
      <c r="H550" s="2"/>
      <c r="I550" s="2"/>
      <c r="J550" s="2"/>
      <c r="K550" s="2"/>
      <c r="L550" s="61" t="str">
        <f t="shared" si="254"/>
        <v>-</v>
      </c>
      <c r="M550" s="2"/>
      <c r="N550" s="2"/>
      <c r="O550" s="1">
        <v>0</v>
      </c>
      <c r="P550" s="1">
        <f>O550</f>
        <v>0</v>
      </c>
      <c r="Q550" s="1"/>
      <c r="R550" s="1"/>
      <c r="S550" s="1">
        <f>R550</f>
        <v>0</v>
      </c>
      <c r="T550" s="1"/>
      <c r="U550" s="1">
        <f>T550</f>
        <v>0</v>
      </c>
    </row>
    <row r="551" spans="1:25" ht="94.5" x14ac:dyDescent="0.2">
      <c r="A551" s="439" t="s">
        <v>322</v>
      </c>
      <c r="B551" s="439"/>
      <c r="C551" s="439"/>
      <c r="D551" s="439"/>
      <c r="E551" s="20" t="s">
        <v>323</v>
      </c>
      <c r="F551" s="20" t="s">
        <v>324</v>
      </c>
      <c r="G551" s="21">
        <f>G552+G554+G556</f>
        <v>2200000</v>
      </c>
      <c r="H551" s="21">
        <f t="shared" ref="H551:U551" si="283">H552+H554+H556</f>
        <v>2200000</v>
      </c>
      <c r="I551" s="21">
        <f t="shared" si="283"/>
        <v>2200000</v>
      </c>
      <c r="J551" s="21">
        <f t="shared" si="283"/>
        <v>2200000</v>
      </c>
      <c r="K551" s="21">
        <f t="shared" si="283"/>
        <v>1463591.6600000001</v>
      </c>
      <c r="L551" s="22">
        <f t="shared" si="254"/>
        <v>66.526893636363639</v>
      </c>
      <c r="M551" s="21">
        <f t="shared" si="283"/>
        <v>2000000</v>
      </c>
      <c r="N551" s="21">
        <f t="shared" si="283"/>
        <v>2000000</v>
      </c>
      <c r="O551" s="21">
        <f t="shared" si="283"/>
        <v>2000000</v>
      </c>
      <c r="P551" s="21">
        <f t="shared" si="283"/>
        <v>2000000</v>
      </c>
      <c r="Q551" s="21">
        <f t="shared" si="283"/>
        <v>2000000</v>
      </c>
      <c r="R551" s="21">
        <f t="shared" si="283"/>
        <v>2000000</v>
      </c>
      <c r="S551" s="21">
        <f t="shared" si="283"/>
        <v>2000000</v>
      </c>
      <c r="T551" s="21">
        <f t="shared" si="283"/>
        <v>2000000</v>
      </c>
      <c r="U551" s="21">
        <f t="shared" si="283"/>
        <v>2000000</v>
      </c>
    </row>
    <row r="552" spans="1:25" s="23" customFormat="1" ht="15.75" hidden="1" x14ac:dyDescent="0.2">
      <c r="A552" s="24" t="s">
        <v>322</v>
      </c>
      <c r="B552" s="25">
        <v>11</v>
      </c>
      <c r="C552" s="26" t="s">
        <v>325</v>
      </c>
      <c r="D552" s="27">
        <v>323</v>
      </c>
      <c r="E552" s="20"/>
      <c r="F552" s="20"/>
      <c r="G552" s="21">
        <f>SUM(G553)</f>
        <v>100000</v>
      </c>
      <c r="H552" s="21">
        <f t="shared" ref="H552:U552" si="284">SUM(H553)</f>
        <v>100000</v>
      </c>
      <c r="I552" s="21">
        <f t="shared" si="284"/>
        <v>100000</v>
      </c>
      <c r="J552" s="21">
        <f t="shared" si="284"/>
        <v>100000</v>
      </c>
      <c r="K552" s="21">
        <f t="shared" si="284"/>
        <v>11162.5</v>
      </c>
      <c r="L552" s="22">
        <f t="shared" si="254"/>
        <v>11.1625</v>
      </c>
      <c r="M552" s="21">
        <f t="shared" si="284"/>
        <v>100000</v>
      </c>
      <c r="N552" s="21">
        <f t="shared" si="284"/>
        <v>100000</v>
      </c>
      <c r="O552" s="21">
        <f t="shared" si="284"/>
        <v>100000</v>
      </c>
      <c r="P552" s="21">
        <f t="shared" si="284"/>
        <v>100000</v>
      </c>
      <c r="Q552" s="21">
        <f t="shared" si="284"/>
        <v>100000</v>
      </c>
      <c r="R552" s="21">
        <f t="shared" si="284"/>
        <v>100000</v>
      </c>
      <c r="S552" s="21">
        <f t="shared" si="284"/>
        <v>100000</v>
      </c>
      <c r="T552" s="21">
        <f t="shared" si="284"/>
        <v>100000</v>
      </c>
      <c r="U552" s="21">
        <f t="shared" si="284"/>
        <v>100000</v>
      </c>
      <c r="V552" s="21"/>
      <c r="W552" s="21"/>
      <c r="X552" s="21"/>
      <c r="Y552" s="12"/>
    </row>
    <row r="553" spans="1:25" s="23" customFormat="1" ht="15.75" hidden="1" x14ac:dyDescent="0.2">
      <c r="A553" s="28" t="s">
        <v>322</v>
      </c>
      <c r="B553" s="29">
        <v>11</v>
      </c>
      <c r="C553" s="30" t="s">
        <v>325</v>
      </c>
      <c r="D553" s="31">
        <v>3237</v>
      </c>
      <c r="E553" s="32" t="s">
        <v>58</v>
      </c>
      <c r="F553" s="32"/>
      <c r="G553" s="1">
        <v>100000</v>
      </c>
      <c r="H553" s="1">
        <v>100000</v>
      </c>
      <c r="I553" s="1">
        <v>100000</v>
      </c>
      <c r="J553" s="1">
        <v>100000</v>
      </c>
      <c r="K553" s="1">
        <v>11162.5</v>
      </c>
      <c r="L553" s="33">
        <f t="shared" si="254"/>
        <v>11.1625</v>
      </c>
      <c r="M553" s="1">
        <v>100000</v>
      </c>
      <c r="N553" s="1">
        <v>100000</v>
      </c>
      <c r="O553" s="1">
        <v>100000</v>
      </c>
      <c r="P553" s="1">
        <f>O553</f>
        <v>100000</v>
      </c>
      <c r="Q553" s="1">
        <v>100000</v>
      </c>
      <c r="R553" s="1">
        <v>100000</v>
      </c>
      <c r="S553" s="1">
        <f>R553</f>
        <v>100000</v>
      </c>
      <c r="T553" s="1">
        <v>100000</v>
      </c>
      <c r="U553" s="1">
        <f>T553</f>
        <v>100000</v>
      </c>
      <c r="V553" s="21"/>
      <c r="W553" s="21"/>
      <c r="X553" s="21"/>
      <c r="Y553" s="12"/>
    </row>
    <row r="554" spans="1:25" s="23" customFormat="1" ht="15.75" hidden="1" x14ac:dyDescent="0.2">
      <c r="A554" s="24" t="s">
        <v>322</v>
      </c>
      <c r="B554" s="25">
        <v>11</v>
      </c>
      <c r="C554" s="26" t="s">
        <v>325</v>
      </c>
      <c r="D554" s="27">
        <v>329</v>
      </c>
      <c r="E554" s="20"/>
      <c r="F554" s="20"/>
      <c r="G554" s="21">
        <f>SUM(G555)</f>
        <v>1800000</v>
      </c>
      <c r="H554" s="21">
        <f t="shared" ref="H554:U554" si="285">SUM(H555)</f>
        <v>1800000</v>
      </c>
      <c r="I554" s="21">
        <f t="shared" si="285"/>
        <v>1800000</v>
      </c>
      <c r="J554" s="21">
        <f t="shared" si="285"/>
        <v>1800000</v>
      </c>
      <c r="K554" s="21">
        <f t="shared" si="285"/>
        <v>1240392.04</v>
      </c>
      <c r="L554" s="22">
        <f t="shared" si="254"/>
        <v>68.910668888888893</v>
      </c>
      <c r="M554" s="21">
        <f t="shared" si="285"/>
        <v>1800000</v>
      </c>
      <c r="N554" s="21">
        <f t="shared" si="285"/>
        <v>1800000</v>
      </c>
      <c r="O554" s="21">
        <f t="shared" si="285"/>
        <v>1800000</v>
      </c>
      <c r="P554" s="21">
        <f t="shared" si="285"/>
        <v>1800000</v>
      </c>
      <c r="Q554" s="21">
        <f t="shared" si="285"/>
        <v>1800000</v>
      </c>
      <c r="R554" s="21">
        <f t="shared" si="285"/>
        <v>1800000</v>
      </c>
      <c r="S554" s="21">
        <f t="shared" si="285"/>
        <v>1800000</v>
      </c>
      <c r="T554" s="21">
        <f t="shared" si="285"/>
        <v>1800000</v>
      </c>
      <c r="U554" s="21">
        <f t="shared" si="285"/>
        <v>1800000</v>
      </c>
      <c r="V554" s="21"/>
      <c r="W554" s="21"/>
      <c r="X554" s="21"/>
      <c r="Y554" s="12"/>
    </row>
    <row r="555" spans="1:25" hidden="1" x14ac:dyDescent="0.2">
      <c r="A555" s="28" t="s">
        <v>322</v>
      </c>
      <c r="B555" s="29">
        <v>11</v>
      </c>
      <c r="C555" s="30" t="s">
        <v>325</v>
      </c>
      <c r="D555" s="31">
        <v>3294</v>
      </c>
      <c r="E555" s="32" t="s">
        <v>65</v>
      </c>
      <c r="G555" s="1">
        <v>1800000</v>
      </c>
      <c r="H555" s="1">
        <v>1800000</v>
      </c>
      <c r="I555" s="1">
        <v>1800000</v>
      </c>
      <c r="J555" s="1">
        <v>1800000</v>
      </c>
      <c r="K555" s="1">
        <v>1240392.04</v>
      </c>
      <c r="L555" s="33">
        <f t="shared" si="254"/>
        <v>68.910668888888893</v>
      </c>
      <c r="M555" s="1">
        <v>1800000</v>
      </c>
      <c r="N555" s="1">
        <v>1800000</v>
      </c>
      <c r="O555" s="1">
        <v>1800000</v>
      </c>
      <c r="P555" s="1">
        <f>O555</f>
        <v>1800000</v>
      </c>
      <c r="Q555" s="1">
        <v>1800000</v>
      </c>
      <c r="R555" s="1">
        <v>1800000</v>
      </c>
      <c r="S555" s="1">
        <f>R555</f>
        <v>1800000</v>
      </c>
      <c r="T555" s="1">
        <v>1800000</v>
      </c>
      <c r="U555" s="1">
        <f>T555</f>
        <v>1800000</v>
      </c>
    </row>
    <row r="556" spans="1:25" s="23" customFormat="1" ht="15.75" hidden="1" x14ac:dyDescent="0.2">
      <c r="A556" s="24" t="s">
        <v>322</v>
      </c>
      <c r="B556" s="25">
        <v>11</v>
      </c>
      <c r="C556" s="26" t="s">
        <v>325</v>
      </c>
      <c r="D556" s="27">
        <v>381</v>
      </c>
      <c r="E556" s="20"/>
      <c r="F556" s="20"/>
      <c r="G556" s="21">
        <f>SUM(G557)</f>
        <v>300000</v>
      </c>
      <c r="H556" s="21">
        <f t="shared" ref="H556:U556" si="286">SUM(H557)</f>
        <v>300000</v>
      </c>
      <c r="I556" s="21">
        <f t="shared" si="286"/>
        <v>300000</v>
      </c>
      <c r="J556" s="21">
        <f t="shared" si="286"/>
        <v>300000</v>
      </c>
      <c r="K556" s="21">
        <f t="shared" si="286"/>
        <v>212037.12</v>
      </c>
      <c r="L556" s="22">
        <f t="shared" si="254"/>
        <v>70.679039999999986</v>
      </c>
      <c r="M556" s="21">
        <f t="shared" si="286"/>
        <v>100000</v>
      </c>
      <c r="N556" s="21">
        <f t="shared" si="286"/>
        <v>100000</v>
      </c>
      <c r="O556" s="21">
        <f t="shared" si="286"/>
        <v>100000</v>
      </c>
      <c r="P556" s="21">
        <f t="shared" si="286"/>
        <v>100000</v>
      </c>
      <c r="Q556" s="21">
        <f t="shared" si="286"/>
        <v>100000</v>
      </c>
      <c r="R556" s="21">
        <f t="shared" si="286"/>
        <v>100000</v>
      </c>
      <c r="S556" s="21">
        <f t="shared" si="286"/>
        <v>100000</v>
      </c>
      <c r="T556" s="21">
        <f t="shared" si="286"/>
        <v>100000</v>
      </c>
      <c r="U556" s="21">
        <f t="shared" si="286"/>
        <v>100000</v>
      </c>
      <c r="V556" s="21"/>
      <c r="W556" s="21"/>
      <c r="X556" s="21"/>
      <c r="Y556" s="12"/>
    </row>
    <row r="557" spans="1:25" hidden="1" x14ac:dyDescent="0.2">
      <c r="A557" s="28" t="s">
        <v>322</v>
      </c>
      <c r="B557" s="29">
        <v>11</v>
      </c>
      <c r="C557" s="30" t="s">
        <v>325</v>
      </c>
      <c r="D557" s="31">
        <v>3811</v>
      </c>
      <c r="E557" s="32" t="s">
        <v>73</v>
      </c>
      <c r="G557" s="1">
        <v>300000</v>
      </c>
      <c r="H557" s="1">
        <v>300000</v>
      </c>
      <c r="I557" s="1">
        <v>300000</v>
      </c>
      <c r="J557" s="1">
        <v>300000</v>
      </c>
      <c r="K557" s="1">
        <v>212037.12</v>
      </c>
      <c r="L557" s="33">
        <f t="shared" si="254"/>
        <v>70.679039999999986</v>
      </c>
      <c r="M557" s="1">
        <v>100000</v>
      </c>
      <c r="N557" s="1">
        <v>100000</v>
      </c>
      <c r="O557" s="1">
        <v>100000</v>
      </c>
      <c r="P557" s="1">
        <f>O557</f>
        <v>100000</v>
      </c>
      <c r="Q557" s="1">
        <v>100000</v>
      </c>
      <c r="R557" s="1">
        <v>100000</v>
      </c>
      <c r="S557" s="1">
        <f>R557</f>
        <v>100000</v>
      </c>
      <c r="T557" s="1">
        <v>100000</v>
      </c>
      <c r="U557" s="1">
        <f>T557</f>
        <v>100000</v>
      </c>
    </row>
    <row r="558" spans="1:25" s="23" customFormat="1" ht="94.5" x14ac:dyDescent="0.2">
      <c r="A558" s="439" t="s">
        <v>326</v>
      </c>
      <c r="B558" s="439"/>
      <c r="C558" s="439"/>
      <c r="D558" s="439"/>
      <c r="E558" s="20" t="s">
        <v>327</v>
      </c>
      <c r="F558" s="20" t="s">
        <v>324</v>
      </c>
      <c r="G558" s="21">
        <f>G559+G561</f>
        <v>900000</v>
      </c>
      <c r="H558" s="21">
        <f t="shared" ref="H558:U558" si="287">H559+H561</f>
        <v>900000</v>
      </c>
      <c r="I558" s="21">
        <f t="shared" si="287"/>
        <v>900000</v>
      </c>
      <c r="J558" s="21">
        <f t="shared" si="287"/>
        <v>900000</v>
      </c>
      <c r="K558" s="21">
        <f t="shared" si="287"/>
        <v>450000</v>
      </c>
      <c r="L558" s="22">
        <f t="shared" ref="L558:L639" si="288">IF(I558=0, "-", K558/I558*100)</f>
        <v>50</v>
      </c>
      <c r="M558" s="21">
        <f t="shared" si="287"/>
        <v>1100000</v>
      </c>
      <c r="N558" s="21">
        <f t="shared" si="287"/>
        <v>1100000</v>
      </c>
      <c r="O558" s="21">
        <f t="shared" si="287"/>
        <v>800000</v>
      </c>
      <c r="P558" s="21">
        <f t="shared" si="287"/>
        <v>800000</v>
      </c>
      <c r="Q558" s="21">
        <f t="shared" si="287"/>
        <v>1100000</v>
      </c>
      <c r="R558" s="21">
        <f t="shared" si="287"/>
        <v>1100000</v>
      </c>
      <c r="S558" s="21">
        <f t="shared" si="287"/>
        <v>1100000</v>
      </c>
      <c r="T558" s="21">
        <f t="shared" si="287"/>
        <v>1100000</v>
      </c>
      <c r="U558" s="21">
        <f t="shared" si="287"/>
        <v>1100000</v>
      </c>
      <c r="V558" s="21"/>
      <c r="W558" s="21"/>
      <c r="X558" s="21"/>
      <c r="Y558" s="12"/>
    </row>
    <row r="559" spans="1:25" s="23" customFormat="1" ht="15.75" hidden="1" x14ac:dyDescent="0.2">
      <c r="A559" s="24" t="s">
        <v>326</v>
      </c>
      <c r="B559" s="25">
        <v>11</v>
      </c>
      <c r="C559" s="26" t="s">
        <v>325</v>
      </c>
      <c r="D559" s="27">
        <v>323</v>
      </c>
      <c r="E559" s="20"/>
      <c r="F559" s="20"/>
      <c r="G559" s="21">
        <f>SUM(G560)</f>
        <v>450000</v>
      </c>
      <c r="H559" s="21">
        <f t="shared" ref="H559:U559" si="289">SUM(H560)</f>
        <v>450000</v>
      </c>
      <c r="I559" s="21">
        <f t="shared" si="289"/>
        <v>450000</v>
      </c>
      <c r="J559" s="21">
        <f t="shared" si="289"/>
        <v>450000</v>
      </c>
      <c r="K559" s="21">
        <f t="shared" si="289"/>
        <v>0</v>
      </c>
      <c r="L559" s="22">
        <f t="shared" si="288"/>
        <v>0</v>
      </c>
      <c r="M559" s="21">
        <f t="shared" si="289"/>
        <v>0</v>
      </c>
      <c r="N559" s="21">
        <f t="shared" si="289"/>
        <v>0</v>
      </c>
      <c r="O559" s="21">
        <f t="shared" si="289"/>
        <v>600000</v>
      </c>
      <c r="P559" s="21">
        <f t="shared" si="289"/>
        <v>600000</v>
      </c>
      <c r="Q559" s="21">
        <f t="shared" si="289"/>
        <v>0</v>
      </c>
      <c r="R559" s="21">
        <f t="shared" si="289"/>
        <v>500000</v>
      </c>
      <c r="S559" s="21">
        <f t="shared" si="289"/>
        <v>500000</v>
      </c>
      <c r="T559" s="21">
        <f t="shared" si="289"/>
        <v>500000</v>
      </c>
      <c r="U559" s="21">
        <f t="shared" si="289"/>
        <v>500000</v>
      </c>
      <c r="V559" s="21"/>
      <c r="W559" s="21"/>
      <c r="X559" s="21"/>
      <c r="Y559" s="12"/>
    </row>
    <row r="560" spans="1:25" hidden="1" x14ac:dyDescent="0.2">
      <c r="A560" s="28" t="s">
        <v>326</v>
      </c>
      <c r="B560" s="29">
        <v>11</v>
      </c>
      <c r="C560" s="30" t="s">
        <v>325</v>
      </c>
      <c r="D560" s="31">
        <v>3239</v>
      </c>
      <c r="E560" s="32" t="s">
        <v>316</v>
      </c>
      <c r="G560" s="1">
        <v>450000</v>
      </c>
      <c r="H560" s="1">
        <v>450000</v>
      </c>
      <c r="I560" s="1">
        <v>450000</v>
      </c>
      <c r="J560" s="1">
        <v>450000</v>
      </c>
      <c r="K560" s="1">
        <v>0</v>
      </c>
      <c r="L560" s="33">
        <f t="shared" si="288"/>
        <v>0</v>
      </c>
      <c r="M560" s="1">
        <v>0</v>
      </c>
      <c r="N560" s="1">
        <v>0</v>
      </c>
      <c r="O560" s="1">
        <v>600000</v>
      </c>
      <c r="P560" s="1">
        <f>O560</f>
        <v>600000</v>
      </c>
      <c r="Q560" s="1">
        <v>0</v>
      </c>
      <c r="R560" s="1">
        <v>500000</v>
      </c>
      <c r="S560" s="1">
        <f>R560</f>
        <v>500000</v>
      </c>
      <c r="T560" s="1">
        <v>500000</v>
      </c>
      <c r="U560" s="1">
        <f>T560</f>
        <v>500000</v>
      </c>
    </row>
    <row r="561" spans="1:25" s="23" customFormat="1" ht="15.75" hidden="1" x14ac:dyDescent="0.2">
      <c r="A561" s="24" t="s">
        <v>326</v>
      </c>
      <c r="B561" s="25">
        <v>11</v>
      </c>
      <c r="C561" s="26" t="s">
        <v>325</v>
      </c>
      <c r="D561" s="27">
        <v>412</v>
      </c>
      <c r="E561" s="20"/>
      <c r="F561" s="20"/>
      <c r="G561" s="21">
        <f>SUM(G562)</f>
        <v>450000</v>
      </c>
      <c r="H561" s="21">
        <f t="shared" ref="H561:U561" si="290">SUM(H562)</f>
        <v>450000</v>
      </c>
      <c r="I561" s="21">
        <f t="shared" si="290"/>
        <v>450000</v>
      </c>
      <c r="J561" s="21">
        <f t="shared" si="290"/>
        <v>450000</v>
      </c>
      <c r="K561" s="21">
        <f t="shared" si="290"/>
        <v>450000</v>
      </c>
      <c r="L561" s="22">
        <f t="shared" si="288"/>
        <v>100</v>
      </c>
      <c r="M561" s="21">
        <f t="shared" si="290"/>
        <v>1100000</v>
      </c>
      <c r="N561" s="21">
        <f t="shared" si="290"/>
        <v>1100000</v>
      </c>
      <c r="O561" s="21">
        <f t="shared" si="290"/>
        <v>200000</v>
      </c>
      <c r="P561" s="21">
        <f t="shared" si="290"/>
        <v>200000</v>
      </c>
      <c r="Q561" s="21">
        <f t="shared" si="290"/>
        <v>1100000</v>
      </c>
      <c r="R561" s="21">
        <f t="shared" si="290"/>
        <v>600000</v>
      </c>
      <c r="S561" s="21">
        <f t="shared" si="290"/>
        <v>600000</v>
      </c>
      <c r="T561" s="21">
        <f t="shared" si="290"/>
        <v>600000</v>
      </c>
      <c r="U561" s="21">
        <f t="shared" si="290"/>
        <v>600000</v>
      </c>
      <c r="V561" s="21"/>
      <c r="W561" s="21"/>
      <c r="X561" s="21"/>
      <c r="Y561" s="12"/>
    </row>
    <row r="562" spans="1:25" hidden="1" x14ac:dyDescent="0.2">
      <c r="A562" s="28" t="s">
        <v>326</v>
      </c>
      <c r="B562" s="29">
        <v>11</v>
      </c>
      <c r="C562" s="30" t="s">
        <v>325</v>
      </c>
      <c r="D562" s="31">
        <v>4126</v>
      </c>
      <c r="E562" s="32" t="s">
        <v>84</v>
      </c>
      <c r="G562" s="1">
        <v>450000</v>
      </c>
      <c r="H562" s="1">
        <v>450000</v>
      </c>
      <c r="I562" s="1">
        <v>450000</v>
      </c>
      <c r="J562" s="1">
        <v>450000</v>
      </c>
      <c r="K562" s="1">
        <v>450000</v>
      </c>
      <c r="L562" s="33">
        <f t="shared" si="288"/>
        <v>100</v>
      </c>
      <c r="M562" s="1">
        <v>1100000</v>
      </c>
      <c r="N562" s="1">
        <v>1100000</v>
      </c>
      <c r="O562" s="1">
        <v>200000</v>
      </c>
      <c r="P562" s="1">
        <f>O562</f>
        <v>200000</v>
      </c>
      <c r="Q562" s="1">
        <v>1100000</v>
      </c>
      <c r="R562" s="1">
        <v>600000</v>
      </c>
      <c r="S562" s="1">
        <f>R562</f>
        <v>600000</v>
      </c>
      <c r="T562" s="1">
        <v>600000</v>
      </c>
      <c r="U562" s="1">
        <f>T562</f>
        <v>600000</v>
      </c>
    </row>
    <row r="563" spans="1:25" s="12" customFormat="1" ht="94.5" x14ac:dyDescent="0.2">
      <c r="A563" s="439" t="s">
        <v>328</v>
      </c>
      <c r="B563" s="442"/>
      <c r="C563" s="442"/>
      <c r="D563" s="442"/>
      <c r="E563" s="20" t="s">
        <v>329</v>
      </c>
      <c r="F563" s="20" t="s">
        <v>324</v>
      </c>
      <c r="G563" s="21">
        <f>SUM(G564)</f>
        <v>370000</v>
      </c>
      <c r="H563" s="21">
        <f t="shared" ref="H563:U564" si="291">SUM(H564)</f>
        <v>0</v>
      </c>
      <c r="I563" s="21">
        <f t="shared" si="291"/>
        <v>370000</v>
      </c>
      <c r="J563" s="21">
        <f t="shared" si="291"/>
        <v>0</v>
      </c>
      <c r="K563" s="21">
        <f t="shared" si="291"/>
        <v>185732.65</v>
      </c>
      <c r="L563" s="22">
        <f t="shared" si="288"/>
        <v>50.198013513513516</v>
      </c>
      <c r="M563" s="21">
        <f t="shared" si="291"/>
        <v>0</v>
      </c>
      <c r="N563" s="21">
        <f t="shared" si="291"/>
        <v>0</v>
      </c>
      <c r="O563" s="21">
        <f t="shared" si="291"/>
        <v>0</v>
      </c>
      <c r="P563" s="21">
        <f t="shared" si="291"/>
        <v>0</v>
      </c>
      <c r="Q563" s="21">
        <f t="shared" si="291"/>
        <v>0</v>
      </c>
      <c r="R563" s="21">
        <f t="shared" si="291"/>
        <v>0</v>
      </c>
      <c r="S563" s="21">
        <f t="shared" si="291"/>
        <v>0</v>
      </c>
      <c r="T563" s="21">
        <f t="shared" si="291"/>
        <v>0</v>
      </c>
      <c r="U563" s="21">
        <f t="shared" si="291"/>
        <v>0</v>
      </c>
      <c r="V563" s="21"/>
      <c r="W563" s="21"/>
      <c r="X563" s="21"/>
    </row>
    <row r="564" spans="1:25" s="12" customFormat="1" ht="15.75" hidden="1" x14ac:dyDescent="0.2">
      <c r="A564" s="24" t="s">
        <v>330</v>
      </c>
      <c r="B564" s="25">
        <v>51</v>
      </c>
      <c r="C564" s="26" t="s">
        <v>325</v>
      </c>
      <c r="D564" s="40">
        <v>381</v>
      </c>
      <c r="E564" s="20"/>
      <c r="F564" s="20"/>
      <c r="G564" s="21">
        <f>SUM(G565)</f>
        <v>370000</v>
      </c>
      <c r="H564" s="21">
        <f t="shared" si="291"/>
        <v>0</v>
      </c>
      <c r="I564" s="21">
        <f t="shared" si="291"/>
        <v>370000</v>
      </c>
      <c r="J564" s="21">
        <f t="shared" si="291"/>
        <v>0</v>
      </c>
      <c r="K564" s="21">
        <f t="shared" si="291"/>
        <v>185732.65</v>
      </c>
      <c r="L564" s="22">
        <f t="shared" si="288"/>
        <v>50.198013513513516</v>
      </c>
      <c r="M564" s="21">
        <f t="shared" si="291"/>
        <v>0</v>
      </c>
      <c r="N564" s="21">
        <f t="shared" si="291"/>
        <v>0</v>
      </c>
      <c r="O564" s="21">
        <f t="shared" si="291"/>
        <v>0</v>
      </c>
      <c r="P564" s="21">
        <f t="shared" si="291"/>
        <v>0</v>
      </c>
      <c r="Q564" s="21">
        <f t="shared" si="291"/>
        <v>0</v>
      </c>
      <c r="R564" s="21">
        <f t="shared" si="291"/>
        <v>0</v>
      </c>
      <c r="S564" s="21">
        <f t="shared" si="291"/>
        <v>0</v>
      </c>
      <c r="T564" s="21">
        <f t="shared" si="291"/>
        <v>0</v>
      </c>
      <c r="U564" s="21">
        <f t="shared" si="291"/>
        <v>0</v>
      </c>
      <c r="V564" s="21"/>
      <c r="W564" s="21"/>
      <c r="X564" s="21"/>
    </row>
    <row r="565" spans="1:25" s="65" customFormat="1" hidden="1" x14ac:dyDescent="0.2">
      <c r="A565" s="28" t="s">
        <v>330</v>
      </c>
      <c r="B565" s="29">
        <v>51</v>
      </c>
      <c r="C565" s="30" t="s">
        <v>325</v>
      </c>
      <c r="D565" s="53">
        <v>3811</v>
      </c>
      <c r="E565" s="32" t="s">
        <v>73</v>
      </c>
      <c r="F565" s="32"/>
      <c r="G565" s="1">
        <v>370000</v>
      </c>
      <c r="H565" s="55"/>
      <c r="I565" s="1">
        <v>370000</v>
      </c>
      <c r="J565" s="55"/>
      <c r="K565" s="1">
        <v>185732.65</v>
      </c>
      <c r="L565" s="33">
        <f t="shared" si="288"/>
        <v>50.198013513513516</v>
      </c>
      <c r="M565" s="1">
        <v>0</v>
      </c>
      <c r="N565" s="55"/>
      <c r="O565" s="1"/>
      <c r="P565" s="55"/>
      <c r="Q565" s="1">
        <v>0</v>
      </c>
      <c r="R565" s="1"/>
      <c r="S565" s="55"/>
      <c r="T565" s="1"/>
      <c r="U565" s="55"/>
      <c r="V565" s="1"/>
      <c r="W565" s="1"/>
      <c r="X565" s="1"/>
    </row>
    <row r="566" spans="1:25" s="65" customFormat="1" ht="94.5" x14ac:dyDescent="0.2">
      <c r="A566" s="439" t="s">
        <v>331</v>
      </c>
      <c r="B566" s="442"/>
      <c r="C566" s="442"/>
      <c r="D566" s="442"/>
      <c r="E566" s="20" t="s">
        <v>332</v>
      </c>
      <c r="F566" s="20" t="s">
        <v>324</v>
      </c>
      <c r="G566" s="21">
        <f>SUM(G567)</f>
        <v>0</v>
      </c>
      <c r="H566" s="21">
        <f t="shared" ref="H566:U567" si="292">SUM(H567)</f>
        <v>0</v>
      </c>
      <c r="I566" s="21">
        <f t="shared" si="292"/>
        <v>0</v>
      </c>
      <c r="J566" s="21">
        <f t="shared" si="292"/>
        <v>0</v>
      </c>
      <c r="K566" s="21">
        <f t="shared" si="292"/>
        <v>205853.6</v>
      </c>
      <c r="L566" s="22" t="str">
        <f t="shared" si="288"/>
        <v>-</v>
      </c>
      <c r="M566" s="21">
        <f t="shared" si="292"/>
        <v>0</v>
      </c>
      <c r="N566" s="21">
        <f t="shared" si="292"/>
        <v>0</v>
      </c>
      <c r="O566" s="21">
        <f t="shared" si="292"/>
        <v>0</v>
      </c>
      <c r="P566" s="21">
        <f t="shared" si="292"/>
        <v>0</v>
      </c>
      <c r="Q566" s="21">
        <f t="shared" si="292"/>
        <v>0</v>
      </c>
      <c r="R566" s="21">
        <f t="shared" si="292"/>
        <v>0</v>
      </c>
      <c r="S566" s="21">
        <f t="shared" si="292"/>
        <v>0</v>
      </c>
      <c r="T566" s="21">
        <f t="shared" si="292"/>
        <v>0</v>
      </c>
      <c r="U566" s="21">
        <f t="shared" si="292"/>
        <v>0</v>
      </c>
      <c r="V566" s="1"/>
      <c r="W566" s="1"/>
      <c r="X566" s="1"/>
    </row>
    <row r="567" spans="1:25" s="12" customFormat="1" ht="15.75" hidden="1" x14ac:dyDescent="0.2">
      <c r="A567" s="24" t="s">
        <v>333</v>
      </c>
      <c r="B567" s="25">
        <v>51</v>
      </c>
      <c r="C567" s="26" t="s">
        <v>325</v>
      </c>
      <c r="D567" s="40">
        <v>381</v>
      </c>
      <c r="E567" s="20"/>
      <c r="F567" s="20"/>
      <c r="G567" s="21">
        <f>SUM(G568)</f>
        <v>0</v>
      </c>
      <c r="H567" s="21">
        <f t="shared" si="292"/>
        <v>0</v>
      </c>
      <c r="I567" s="21">
        <f t="shared" si="292"/>
        <v>0</v>
      </c>
      <c r="J567" s="21">
        <f t="shared" si="292"/>
        <v>0</v>
      </c>
      <c r="K567" s="21">
        <f t="shared" si="292"/>
        <v>205853.6</v>
      </c>
      <c r="L567" s="22" t="str">
        <f t="shared" si="288"/>
        <v>-</v>
      </c>
      <c r="M567" s="21">
        <f t="shared" si="292"/>
        <v>0</v>
      </c>
      <c r="N567" s="21">
        <f t="shared" si="292"/>
        <v>0</v>
      </c>
      <c r="O567" s="21">
        <f t="shared" si="292"/>
        <v>0</v>
      </c>
      <c r="P567" s="21">
        <f t="shared" si="292"/>
        <v>0</v>
      </c>
      <c r="Q567" s="21">
        <f t="shared" si="292"/>
        <v>0</v>
      </c>
      <c r="R567" s="21">
        <f t="shared" si="292"/>
        <v>0</v>
      </c>
      <c r="S567" s="21">
        <f t="shared" si="292"/>
        <v>0</v>
      </c>
      <c r="T567" s="21">
        <f t="shared" si="292"/>
        <v>0</v>
      </c>
      <c r="U567" s="21">
        <f t="shared" si="292"/>
        <v>0</v>
      </c>
      <c r="V567" s="21"/>
      <c r="W567" s="21"/>
      <c r="X567" s="21"/>
    </row>
    <row r="568" spans="1:25" s="65" customFormat="1" hidden="1" x14ac:dyDescent="0.2">
      <c r="A568" s="28" t="s">
        <v>333</v>
      </c>
      <c r="B568" s="29">
        <v>51</v>
      </c>
      <c r="C568" s="30" t="s">
        <v>325</v>
      </c>
      <c r="D568" s="53">
        <v>3811</v>
      </c>
      <c r="E568" s="32" t="s">
        <v>73</v>
      </c>
      <c r="F568" s="32"/>
      <c r="G568" s="1">
        <v>0</v>
      </c>
      <c r="H568" s="55"/>
      <c r="I568" s="1">
        <v>0</v>
      </c>
      <c r="J568" s="55"/>
      <c r="K568" s="1">
        <v>205853.6</v>
      </c>
      <c r="L568" s="33" t="str">
        <f t="shared" si="288"/>
        <v>-</v>
      </c>
      <c r="M568" s="1">
        <v>0</v>
      </c>
      <c r="N568" s="55"/>
      <c r="O568" s="1"/>
      <c r="P568" s="55"/>
      <c r="Q568" s="1">
        <v>0</v>
      </c>
      <c r="R568" s="1"/>
      <c r="S568" s="55"/>
      <c r="T568" s="1"/>
      <c r="U568" s="55"/>
      <c r="V568" s="1"/>
      <c r="W568" s="1"/>
      <c r="X568" s="1"/>
    </row>
    <row r="569" spans="1:25" s="12" customFormat="1" ht="94.5" x14ac:dyDescent="0.2">
      <c r="A569" s="443" t="s">
        <v>334</v>
      </c>
      <c r="B569" s="440"/>
      <c r="C569" s="440"/>
      <c r="D569" s="440"/>
      <c r="E569" s="38" t="s">
        <v>335</v>
      </c>
      <c r="F569" s="20" t="s">
        <v>324</v>
      </c>
      <c r="G569" s="21">
        <f>SUM(G570)</f>
        <v>0</v>
      </c>
      <c r="H569" s="21">
        <f t="shared" ref="H569:U570" si="293">SUM(H570)</f>
        <v>0</v>
      </c>
      <c r="I569" s="21">
        <f t="shared" si="293"/>
        <v>0</v>
      </c>
      <c r="J569" s="21">
        <f t="shared" si="293"/>
        <v>0</v>
      </c>
      <c r="K569" s="21">
        <f t="shared" si="293"/>
        <v>0</v>
      </c>
      <c r="L569" s="22" t="str">
        <f t="shared" si="288"/>
        <v>-</v>
      </c>
      <c r="M569" s="21">
        <f t="shared" si="293"/>
        <v>0</v>
      </c>
      <c r="N569" s="21">
        <f t="shared" si="293"/>
        <v>0</v>
      </c>
      <c r="O569" s="21">
        <f t="shared" si="293"/>
        <v>600000</v>
      </c>
      <c r="P569" s="21">
        <f t="shared" si="293"/>
        <v>600000</v>
      </c>
      <c r="Q569" s="21">
        <f t="shared" si="293"/>
        <v>0</v>
      </c>
      <c r="R569" s="21">
        <f t="shared" si="293"/>
        <v>0</v>
      </c>
      <c r="S569" s="21">
        <f t="shared" si="293"/>
        <v>0</v>
      </c>
      <c r="T569" s="21">
        <f t="shared" si="293"/>
        <v>0</v>
      </c>
      <c r="U569" s="21">
        <f t="shared" si="293"/>
        <v>0</v>
      </c>
      <c r="V569" s="21"/>
      <c r="W569" s="21"/>
      <c r="X569" s="21"/>
    </row>
    <row r="570" spans="1:25" s="12" customFormat="1" ht="15.75" hidden="1" x14ac:dyDescent="0.2">
      <c r="A570" s="24" t="s">
        <v>336</v>
      </c>
      <c r="B570" s="25">
        <v>11</v>
      </c>
      <c r="C570" s="26" t="s">
        <v>325</v>
      </c>
      <c r="D570" s="40">
        <v>412</v>
      </c>
      <c r="E570" s="20"/>
      <c r="F570" s="20"/>
      <c r="G570" s="21">
        <f>SUM(G571)</f>
        <v>0</v>
      </c>
      <c r="H570" s="21">
        <f t="shared" si="293"/>
        <v>0</v>
      </c>
      <c r="I570" s="21">
        <f t="shared" si="293"/>
        <v>0</v>
      </c>
      <c r="J570" s="21">
        <f t="shared" si="293"/>
        <v>0</v>
      </c>
      <c r="K570" s="21">
        <f t="shared" si="293"/>
        <v>0</v>
      </c>
      <c r="L570" s="22" t="str">
        <f t="shared" si="288"/>
        <v>-</v>
      </c>
      <c r="M570" s="21">
        <f t="shared" si="293"/>
        <v>0</v>
      </c>
      <c r="N570" s="21">
        <f t="shared" si="293"/>
        <v>0</v>
      </c>
      <c r="O570" s="21">
        <f t="shared" si="293"/>
        <v>600000</v>
      </c>
      <c r="P570" s="21">
        <f t="shared" si="293"/>
        <v>600000</v>
      </c>
      <c r="Q570" s="21">
        <f t="shared" si="293"/>
        <v>0</v>
      </c>
      <c r="R570" s="21">
        <f t="shared" si="293"/>
        <v>0</v>
      </c>
      <c r="S570" s="21">
        <f t="shared" si="293"/>
        <v>0</v>
      </c>
      <c r="T570" s="21">
        <f t="shared" si="293"/>
        <v>0</v>
      </c>
      <c r="U570" s="21">
        <f t="shared" si="293"/>
        <v>0</v>
      </c>
      <c r="V570" s="21"/>
      <c r="W570" s="21"/>
      <c r="X570" s="21"/>
    </row>
    <row r="571" spans="1:25" s="65" customFormat="1" hidden="1" x14ac:dyDescent="0.2">
      <c r="A571" s="41" t="s">
        <v>336</v>
      </c>
      <c r="B571" s="42">
        <v>11</v>
      </c>
      <c r="C571" s="43" t="s">
        <v>325</v>
      </c>
      <c r="D571" s="64">
        <v>4126</v>
      </c>
      <c r="E571" s="36" t="s">
        <v>84</v>
      </c>
      <c r="F571" s="32"/>
      <c r="G571" s="1"/>
      <c r="H571" s="1"/>
      <c r="I571" s="1"/>
      <c r="J571" s="1"/>
      <c r="K571" s="1"/>
      <c r="L571" s="33" t="str">
        <f t="shared" si="288"/>
        <v>-</v>
      </c>
      <c r="M571" s="1"/>
      <c r="N571" s="1"/>
      <c r="O571" s="1">
        <v>600000</v>
      </c>
      <c r="P571" s="1">
        <f>O571</f>
        <v>600000</v>
      </c>
      <c r="Q571" s="1"/>
      <c r="R571" s="1">
        <v>0</v>
      </c>
      <c r="S571" s="1">
        <f>R571</f>
        <v>0</v>
      </c>
      <c r="T571" s="1">
        <v>0</v>
      </c>
      <c r="U571" s="1">
        <f>T571</f>
        <v>0</v>
      </c>
      <c r="V571" s="1"/>
      <c r="W571" s="1"/>
      <c r="X571" s="1"/>
    </row>
    <row r="572" spans="1:25" s="23" customFormat="1" ht="15.75" x14ac:dyDescent="0.2">
      <c r="A572" s="438" t="s">
        <v>337</v>
      </c>
      <c r="B572" s="438"/>
      <c r="C572" s="438"/>
      <c r="D572" s="438"/>
      <c r="E572" s="438"/>
      <c r="F572" s="438"/>
      <c r="G572" s="18">
        <f>G573+G583</f>
        <v>1350000</v>
      </c>
      <c r="H572" s="18">
        <f t="shared" ref="H572:U572" si="294">H573+H583</f>
        <v>600000</v>
      </c>
      <c r="I572" s="18">
        <f t="shared" si="294"/>
        <v>2857000</v>
      </c>
      <c r="J572" s="18">
        <f t="shared" si="294"/>
        <v>762000</v>
      </c>
      <c r="K572" s="18">
        <f t="shared" si="294"/>
        <v>1905049.14</v>
      </c>
      <c r="L572" s="19">
        <f t="shared" si="288"/>
        <v>66.680053902695136</v>
      </c>
      <c r="M572" s="18">
        <f t="shared" si="294"/>
        <v>630000</v>
      </c>
      <c r="N572" s="18">
        <f t="shared" si="294"/>
        <v>630000</v>
      </c>
      <c r="O572" s="18">
        <f t="shared" si="294"/>
        <v>630000</v>
      </c>
      <c r="P572" s="18">
        <f t="shared" si="294"/>
        <v>630000</v>
      </c>
      <c r="Q572" s="18">
        <f t="shared" si="294"/>
        <v>710000</v>
      </c>
      <c r="R572" s="18">
        <f t="shared" si="294"/>
        <v>710000</v>
      </c>
      <c r="S572" s="18">
        <f t="shared" si="294"/>
        <v>710000</v>
      </c>
      <c r="T572" s="18">
        <f t="shared" si="294"/>
        <v>780000</v>
      </c>
      <c r="U572" s="18">
        <f t="shared" si="294"/>
        <v>780000</v>
      </c>
      <c r="V572" s="21"/>
      <c r="W572" s="21"/>
      <c r="X572" s="21"/>
      <c r="Y572" s="12"/>
    </row>
    <row r="573" spans="1:25" ht="94.5" x14ac:dyDescent="0.2">
      <c r="A573" s="439" t="s">
        <v>338</v>
      </c>
      <c r="B573" s="439"/>
      <c r="C573" s="439"/>
      <c r="D573" s="439"/>
      <c r="E573" s="20" t="s">
        <v>339</v>
      </c>
      <c r="F573" s="38" t="s">
        <v>340</v>
      </c>
      <c r="G573" s="21">
        <f>G574+G576+G581</f>
        <v>550000</v>
      </c>
      <c r="H573" s="21">
        <f t="shared" ref="H573:U573" si="295">H574+H576+H581</f>
        <v>550000</v>
      </c>
      <c r="I573" s="21">
        <f t="shared" si="295"/>
        <v>550000</v>
      </c>
      <c r="J573" s="21">
        <f t="shared" si="295"/>
        <v>550000</v>
      </c>
      <c r="K573" s="21">
        <f t="shared" si="295"/>
        <v>110998.71</v>
      </c>
      <c r="L573" s="22">
        <f t="shared" si="288"/>
        <v>20.181583636363637</v>
      </c>
      <c r="M573" s="21">
        <f t="shared" si="295"/>
        <v>630000</v>
      </c>
      <c r="N573" s="21">
        <f t="shared" si="295"/>
        <v>630000</v>
      </c>
      <c r="O573" s="21">
        <f t="shared" si="295"/>
        <v>630000</v>
      </c>
      <c r="P573" s="21">
        <f t="shared" si="295"/>
        <v>630000</v>
      </c>
      <c r="Q573" s="21">
        <f t="shared" si="295"/>
        <v>710000</v>
      </c>
      <c r="R573" s="21">
        <f t="shared" si="295"/>
        <v>710000</v>
      </c>
      <c r="S573" s="21">
        <f t="shared" si="295"/>
        <v>710000</v>
      </c>
      <c r="T573" s="21">
        <f t="shared" si="295"/>
        <v>780000</v>
      </c>
      <c r="U573" s="21">
        <f t="shared" si="295"/>
        <v>780000</v>
      </c>
    </row>
    <row r="574" spans="1:25" s="23" customFormat="1" ht="15.75" hidden="1" x14ac:dyDescent="0.2">
      <c r="A574" s="24" t="s">
        <v>341</v>
      </c>
      <c r="B574" s="25">
        <v>11</v>
      </c>
      <c r="C574" s="26" t="s">
        <v>258</v>
      </c>
      <c r="D574" s="27">
        <v>323</v>
      </c>
      <c r="E574" s="20"/>
      <c r="F574" s="20"/>
      <c r="G574" s="21">
        <f>SUM(G575)</f>
        <v>40000</v>
      </c>
      <c r="H574" s="21">
        <f t="shared" ref="H574:U574" si="296">SUM(H575)</f>
        <v>40000</v>
      </c>
      <c r="I574" s="21">
        <f t="shared" si="296"/>
        <v>40000</v>
      </c>
      <c r="J574" s="21">
        <f t="shared" si="296"/>
        <v>40000</v>
      </c>
      <c r="K574" s="21">
        <f t="shared" si="296"/>
        <v>18768.75</v>
      </c>
      <c r="L574" s="22">
        <f t="shared" si="288"/>
        <v>46.921875</v>
      </c>
      <c r="M574" s="21">
        <f t="shared" si="296"/>
        <v>50000</v>
      </c>
      <c r="N574" s="21">
        <f t="shared" si="296"/>
        <v>50000</v>
      </c>
      <c r="O574" s="21">
        <f t="shared" si="296"/>
        <v>50000</v>
      </c>
      <c r="P574" s="21">
        <f t="shared" si="296"/>
        <v>50000</v>
      </c>
      <c r="Q574" s="21">
        <f t="shared" si="296"/>
        <v>50000</v>
      </c>
      <c r="R574" s="21">
        <f t="shared" si="296"/>
        <v>50000</v>
      </c>
      <c r="S574" s="21">
        <f t="shared" si="296"/>
        <v>50000</v>
      </c>
      <c r="T574" s="21">
        <f t="shared" si="296"/>
        <v>50000</v>
      </c>
      <c r="U574" s="21">
        <f t="shared" si="296"/>
        <v>50000</v>
      </c>
      <c r="V574" s="21"/>
      <c r="W574" s="21"/>
      <c r="X574" s="21"/>
      <c r="Y574" s="12"/>
    </row>
    <row r="575" spans="1:25" hidden="1" x14ac:dyDescent="0.2">
      <c r="A575" s="28" t="s">
        <v>341</v>
      </c>
      <c r="B575" s="29">
        <v>11</v>
      </c>
      <c r="C575" s="30" t="s">
        <v>258</v>
      </c>
      <c r="D575" s="31">
        <v>3232</v>
      </c>
      <c r="E575" s="32" t="s">
        <v>53</v>
      </c>
      <c r="G575" s="1">
        <v>40000</v>
      </c>
      <c r="H575" s="1">
        <v>40000</v>
      </c>
      <c r="I575" s="1">
        <v>40000</v>
      </c>
      <c r="J575" s="1">
        <v>40000</v>
      </c>
      <c r="K575" s="1">
        <v>18768.75</v>
      </c>
      <c r="L575" s="33">
        <f t="shared" si="288"/>
        <v>46.921875</v>
      </c>
      <c r="M575" s="1">
        <v>50000</v>
      </c>
      <c r="N575" s="1">
        <v>50000</v>
      </c>
      <c r="O575" s="1">
        <v>50000</v>
      </c>
      <c r="P575" s="1">
        <f>O575</f>
        <v>50000</v>
      </c>
      <c r="Q575" s="1">
        <v>50000</v>
      </c>
      <c r="R575" s="1">
        <v>50000</v>
      </c>
      <c r="S575" s="1">
        <f>R575</f>
        <v>50000</v>
      </c>
      <c r="T575" s="1">
        <v>50000</v>
      </c>
      <c r="U575" s="1">
        <f>T575</f>
        <v>50000</v>
      </c>
    </row>
    <row r="576" spans="1:25" s="23" customFormat="1" ht="15.75" hidden="1" x14ac:dyDescent="0.2">
      <c r="A576" s="24" t="s">
        <v>341</v>
      </c>
      <c r="B576" s="25">
        <v>11</v>
      </c>
      <c r="C576" s="26" t="s">
        <v>258</v>
      </c>
      <c r="D576" s="27">
        <v>422</v>
      </c>
      <c r="E576" s="20"/>
      <c r="F576" s="20"/>
      <c r="G576" s="21">
        <f>SUM(G577:G580)</f>
        <v>410000</v>
      </c>
      <c r="H576" s="21">
        <f t="shared" ref="H576:U576" si="297">SUM(H577:H580)</f>
        <v>410000</v>
      </c>
      <c r="I576" s="21">
        <f t="shared" si="297"/>
        <v>260000</v>
      </c>
      <c r="J576" s="21">
        <f t="shared" si="297"/>
        <v>260000</v>
      </c>
      <c r="K576" s="21">
        <f t="shared" si="297"/>
        <v>6313.3</v>
      </c>
      <c r="L576" s="22">
        <f t="shared" si="288"/>
        <v>2.4281923076923078</v>
      </c>
      <c r="M576" s="21">
        <f t="shared" si="297"/>
        <v>430000</v>
      </c>
      <c r="N576" s="21">
        <f t="shared" si="297"/>
        <v>430000</v>
      </c>
      <c r="O576" s="21">
        <f t="shared" si="297"/>
        <v>430000</v>
      </c>
      <c r="P576" s="21">
        <f t="shared" si="297"/>
        <v>430000</v>
      </c>
      <c r="Q576" s="21">
        <f t="shared" si="297"/>
        <v>510000</v>
      </c>
      <c r="R576" s="21">
        <f t="shared" si="297"/>
        <v>510000</v>
      </c>
      <c r="S576" s="21">
        <f t="shared" si="297"/>
        <v>510000</v>
      </c>
      <c r="T576" s="21">
        <f t="shared" si="297"/>
        <v>530000</v>
      </c>
      <c r="U576" s="21">
        <f t="shared" si="297"/>
        <v>530000</v>
      </c>
      <c r="V576" s="21"/>
      <c r="W576" s="21"/>
      <c r="X576" s="21"/>
      <c r="Y576" s="12"/>
    </row>
    <row r="577" spans="1:25" hidden="1" x14ac:dyDescent="0.2">
      <c r="A577" s="28" t="s">
        <v>341</v>
      </c>
      <c r="B577" s="29">
        <v>11</v>
      </c>
      <c r="C577" s="30" t="s">
        <v>258</v>
      </c>
      <c r="D577" s="31">
        <v>4221</v>
      </c>
      <c r="E577" s="32" t="s">
        <v>74</v>
      </c>
      <c r="G577" s="1">
        <v>60000</v>
      </c>
      <c r="H577" s="1">
        <v>60000</v>
      </c>
      <c r="I577" s="1">
        <v>60000</v>
      </c>
      <c r="J577" s="1">
        <v>60000</v>
      </c>
      <c r="K577" s="1">
        <v>1313.3</v>
      </c>
      <c r="L577" s="33">
        <f t="shared" si="288"/>
        <v>2.1888333333333332</v>
      </c>
      <c r="M577" s="1">
        <v>60000</v>
      </c>
      <c r="N577" s="1">
        <v>60000</v>
      </c>
      <c r="O577" s="1">
        <v>50000</v>
      </c>
      <c r="P577" s="1">
        <f>O577</f>
        <v>50000</v>
      </c>
      <c r="Q577" s="1">
        <v>60000</v>
      </c>
      <c r="R577" s="1">
        <v>50000</v>
      </c>
      <c r="S577" s="1">
        <f>R577</f>
        <v>50000</v>
      </c>
      <c r="T577" s="1">
        <v>50000</v>
      </c>
      <c r="U577" s="1">
        <f>T577</f>
        <v>50000</v>
      </c>
    </row>
    <row r="578" spans="1:25" s="23" customFormat="1" ht="15.75" hidden="1" x14ac:dyDescent="0.2">
      <c r="A578" s="28" t="s">
        <v>341</v>
      </c>
      <c r="B578" s="29">
        <v>11</v>
      </c>
      <c r="C578" s="30" t="s">
        <v>258</v>
      </c>
      <c r="D578" s="31">
        <v>4222</v>
      </c>
      <c r="E578" s="32" t="s">
        <v>75</v>
      </c>
      <c r="F578" s="32"/>
      <c r="G578" s="1">
        <v>50000</v>
      </c>
      <c r="H578" s="1">
        <v>50000</v>
      </c>
      <c r="I578" s="1">
        <v>50000</v>
      </c>
      <c r="J578" s="1">
        <v>50000</v>
      </c>
      <c r="K578" s="1">
        <v>0</v>
      </c>
      <c r="L578" s="33">
        <f t="shared" si="288"/>
        <v>0</v>
      </c>
      <c r="M578" s="1">
        <v>70000</v>
      </c>
      <c r="N578" s="1">
        <v>70000</v>
      </c>
      <c r="O578" s="1">
        <v>70000</v>
      </c>
      <c r="P578" s="1">
        <f>O578</f>
        <v>70000</v>
      </c>
      <c r="Q578" s="1">
        <v>70000</v>
      </c>
      <c r="R578" s="1">
        <v>70000</v>
      </c>
      <c r="S578" s="1">
        <f>R578</f>
        <v>70000</v>
      </c>
      <c r="T578" s="1">
        <v>70000</v>
      </c>
      <c r="U578" s="1">
        <f>T578</f>
        <v>70000</v>
      </c>
      <c r="V578" s="21"/>
      <c r="W578" s="21"/>
      <c r="X578" s="21"/>
      <c r="Y578" s="12"/>
    </row>
    <row r="579" spans="1:25" s="23" customFormat="1" ht="15.75" hidden="1" x14ac:dyDescent="0.2">
      <c r="A579" s="28" t="s">
        <v>341</v>
      </c>
      <c r="B579" s="29">
        <v>11</v>
      </c>
      <c r="C579" s="30" t="s">
        <v>258</v>
      </c>
      <c r="D579" s="31">
        <v>4223</v>
      </c>
      <c r="E579" s="32"/>
      <c r="F579" s="32"/>
      <c r="G579" s="1"/>
      <c r="H579" s="1"/>
      <c r="I579" s="1"/>
      <c r="J579" s="1"/>
      <c r="K579" s="1"/>
      <c r="L579" s="33"/>
      <c r="M579" s="1"/>
      <c r="N579" s="1"/>
      <c r="O579" s="1">
        <v>10000</v>
      </c>
      <c r="P579" s="1">
        <f>O579</f>
        <v>10000</v>
      </c>
      <c r="Q579" s="1"/>
      <c r="R579" s="1">
        <v>10000</v>
      </c>
      <c r="S579" s="1">
        <f>R579</f>
        <v>10000</v>
      </c>
      <c r="T579" s="1">
        <v>10000</v>
      </c>
      <c r="U579" s="1">
        <f>T579</f>
        <v>10000</v>
      </c>
      <c r="V579" s="21"/>
      <c r="W579" s="21"/>
      <c r="X579" s="21"/>
      <c r="Y579" s="12"/>
    </row>
    <row r="580" spans="1:25" hidden="1" x14ac:dyDescent="0.2">
      <c r="A580" s="28" t="s">
        <v>341</v>
      </c>
      <c r="B580" s="29">
        <v>11</v>
      </c>
      <c r="C580" s="30" t="s">
        <v>258</v>
      </c>
      <c r="D580" s="31">
        <v>4227</v>
      </c>
      <c r="E580" s="32" t="s">
        <v>77</v>
      </c>
      <c r="G580" s="1">
        <v>300000</v>
      </c>
      <c r="H580" s="1">
        <v>300000</v>
      </c>
      <c r="I580" s="1">
        <v>150000</v>
      </c>
      <c r="J580" s="1">
        <v>150000</v>
      </c>
      <c r="K580" s="1">
        <v>5000</v>
      </c>
      <c r="L580" s="33">
        <f t="shared" si="288"/>
        <v>3.3333333333333335</v>
      </c>
      <c r="M580" s="1">
        <v>300000</v>
      </c>
      <c r="N580" s="1">
        <v>300000</v>
      </c>
      <c r="O580" s="1">
        <v>300000</v>
      </c>
      <c r="P580" s="1">
        <f>O580</f>
        <v>300000</v>
      </c>
      <c r="Q580" s="1">
        <v>380000</v>
      </c>
      <c r="R580" s="1">
        <v>380000</v>
      </c>
      <c r="S580" s="1">
        <f>R580</f>
        <v>380000</v>
      </c>
      <c r="T580" s="1">
        <v>400000</v>
      </c>
      <c r="U580" s="1">
        <f>T580</f>
        <v>400000</v>
      </c>
    </row>
    <row r="581" spans="1:25" s="23" customFormat="1" ht="15.75" hidden="1" x14ac:dyDescent="0.2">
      <c r="A581" s="24" t="s">
        <v>341</v>
      </c>
      <c r="B581" s="25">
        <v>11</v>
      </c>
      <c r="C581" s="26" t="s">
        <v>258</v>
      </c>
      <c r="D581" s="27">
        <v>426</v>
      </c>
      <c r="E581" s="20"/>
      <c r="F581" s="20"/>
      <c r="G581" s="21">
        <f>SUM(G582)</f>
        <v>100000</v>
      </c>
      <c r="H581" s="21">
        <f t="shared" ref="H581:U581" si="298">SUM(H582)</f>
        <v>100000</v>
      </c>
      <c r="I581" s="21">
        <f t="shared" si="298"/>
        <v>250000</v>
      </c>
      <c r="J581" s="21">
        <f t="shared" si="298"/>
        <v>250000</v>
      </c>
      <c r="K581" s="21">
        <f t="shared" si="298"/>
        <v>85916.66</v>
      </c>
      <c r="L581" s="22">
        <f t="shared" si="288"/>
        <v>34.366664</v>
      </c>
      <c r="M581" s="21">
        <f t="shared" si="298"/>
        <v>150000</v>
      </c>
      <c r="N581" s="21">
        <f t="shared" si="298"/>
        <v>150000</v>
      </c>
      <c r="O581" s="21">
        <f t="shared" si="298"/>
        <v>150000</v>
      </c>
      <c r="P581" s="21">
        <f t="shared" si="298"/>
        <v>150000</v>
      </c>
      <c r="Q581" s="21">
        <f t="shared" si="298"/>
        <v>150000</v>
      </c>
      <c r="R581" s="21">
        <f t="shared" si="298"/>
        <v>150000</v>
      </c>
      <c r="S581" s="21">
        <f t="shared" si="298"/>
        <v>150000</v>
      </c>
      <c r="T581" s="21">
        <f t="shared" si="298"/>
        <v>200000</v>
      </c>
      <c r="U581" s="21">
        <f t="shared" si="298"/>
        <v>200000</v>
      </c>
      <c r="V581" s="21"/>
      <c r="W581" s="21"/>
      <c r="X581" s="21"/>
      <c r="Y581" s="12"/>
    </row>
    <row r="582" spans="1:25" hidden="1" x14ac:dyDescent="0.2">
      <c r="A582" s="28" t="s">
        <v>341</v>
      </c>
      <c r="B582" s="29">
        <v>11</v>
      </c>
      <c r="C582" s="30" t="s">
        <v>258</v>
      </c>
      <c r="D582" s="31">
        <v>4262</v>
      </c>
      <c r="E582" s="32" t="s">
        <v>218</v>
      </c>
      <c r="G582" s="1">
        <v>100000</v>
      </c>
      <c r="H582" s="1">
        <v>100000</v>
      </c>
      <c r="I582" s="1">
        <v>250000</v>
      </c>
      <c r="J582" s="1">
        <v>250000</v>
      </c>
      <c r="K582" s="1">
        <v>85916.66</v>
      </c>
      <c r="L582" s="33">
        <f t="shared" si="288"/>
        <v>34.366664</v>
      </c>
      <c r="M582" s="1">
        <v>150000</v>
      </c>
      <c r="N582" s="1">
        <v>150000</v>
      </c>
      <c r="O582" s="1">
        <v>150000</v>
      </c>
      <c r="P582" s="1">
        <f>O582</f>
        <v>150000</v>
      </c>
      <c r="Q582" s="1">
        <v>150000</v>
      </c>
      <c r="R582" s="1">
        <v>150000</v>
      </c>
      <c r="S582" s="1">
        <f>R582</f>
        <v>150000</v>
      </c>
      <c r="T582" s="1">
        <v>200000</v>
      </c>
      <c r="U582" s="1">
        <f>T582</f>
        <v>200000</v>
      </c>
    </row>
    <row r="583" spans="1:25" ht="94.5" x14ac:dyDescent="0.2">
      <c r="A583" s="439" t="s">
        <v>342</v>
      </c>
      <c r="B583" s="439"/>
      <c r="C583" s="439"/>
      <c r="D583" s="439"/>
      <c r="E583" s="20" t="s">
        <v>343</v>
      </c>
      <c r="F583" s="38" t="s">
        <v>340</v>
      </c>
      <c r="G583" s="21">
        <f>G584+G586+G588+G590</f>
        <v>800000</v>
      </c>
      <c r="H583" s="21">
        <f t="shared" ref="H583:U583" si="299">H584+H586+H588+H590</f>
        <v>50000</v>
      </c>
      <c r="I583" s="21">
        <f t="shared" si="299"/>
        <v>2307000</v>
      </c>
      <c r="J583" s="21">
        <f t="shared" si="299"/>
        <v>212000</v>
      </c>
      <c r="K583" s="21">
        <f t="shared" si="299"/>
        <v>1794050.43</v>
      </c>
      <c r="L583" s="22">
        <f t="shared" si="288"/>
        <v>77.765514954486349</v>
      </c>
      <c r="M583" s="21">
        <f t="shared" si="299"/>
        <v>0</v>
      </c>
      <c r="N583" s="21">
        <f t="shared" si="299"/>
        <v>0</v>
      </c>
      <c r="O583" s="21">
        <f t="shared" si="299"/>
        <v>0</v>
      </c>
      <c r="P583" s="21">
        <f t="shared" si="299"/>
        <v>0</v>
      </c>
      <c r="Q583" s="21">
        <f t="shared" si="299"/>
        <v>0</v>
      </c>
      <c r="R583" s="21">
        <f t="shared" si="299"/>
        <v>0</v>
      </c>
      <c r="S583" s="21">
        <f t="shared" si="299"/>
        <v>0</v>
      </c>
      <c r="T583" s="21">
        <f t="shared" si="299"/>
        <v>0</v>
      </c>
      <c r="U583" s="21">
        <f t="shared" si="299"/>
        <v>0</v>
      </c>
    </row>
    <row r="584" spans="1:25" s="23" customFormat="1" ht="15.75" hidden="1" x14ac:dyDescent="0.2">
      <c r="A584" s="25" t="s">
        <v>344</v>
      </c>
      <c r="B584" s="25">
        <v>12</v>
      </c>
      <c r="C584" s="26" t="s">
        <v>258</v>
      </c>
      <c r="D584" s="27">
        <v>323</v>
      </c>
      <c r="E584" s="20"/>
      <c r="F584" s="20"/>
      <c r="G584" s="21">
        <f>SUM(G585)</f>
        <v>50000</v>
      </c>
      <c r="H584" s="21">
        <f t="shared" ref="H584:U584" si="300">SUM(H585)</f>
        <v>50000</v>
      </c>
      <c r="I584" s="21">
        <f t="shared" si="300"/>
        <v>92000</v>
      </c>
      <c r="J584" s="21">
        <f t="shared" si="300"/>
        <v>92000</v>
      </c>
      <c r="K584" s="21">
        <f t="shared" si="300"/>
        <v>66005.399999999994</v>
      </c>
      <c r="L584" s="22">
        <f t="shared" si="288"/>
        <v>71.74499999999999</v>
      </c>
      <c r="M584" s="21">
        <f t="shared" si="300"/>
        <v>0</v>
      </c>
      <c r="N584" s="21">
        <f t="shared" si="300"/>
        <v>0</v>
      </c>
      <c r="O584" s="21">
        <f t="shared" si="300"/>
        <v>0</v>
      </c>
      <c r="P584" s="21">
        <f t="shared" si="300"/>
        <v>0</v>
      </c>
      <c r="Q584" s="21">
        <f t="shared" si="300"/>
        <v>0</v>
      </c>
      <c r="R584" s="21">
        <f t="shared" si="300"/>
        <v>0</v>
      </c>
      <c r="S584" s="21">
        <f t="shared" si="300"/>
        <v>0</v>
      </c>
      <c r="T584" s="21">
        <f t="shared" si="300"/>
        <v>0</v>
      </c>
      <c r="U584" s="21">
        <f t="shared" si="300"/>
        <v>0</v>
      </c>
      <c r="V584" s="21"/>
      <c r="W584" s="21"/>
      <c r="X584" s="21"/>
      <c r="Y584" s="12"/>
    </row>
    <row r="585" spans="1:25" s="23" customFormat="1" ht="15.75" hidden="1" x14ac:dyDescent="0.2">
      <c r="A585" s="29" t="s">
        <v>344</v>
      </c>
      <c r="B585" s="29">
        <v>12</v>
      </c>
      <c r="C585" s="30" t="s">
        <v>258</v>
      </c>
      <c r="D585" s="31">
        <v>3237</v>
      </c>
      <c r="E585" s="32" t="s">
        <v>58</v>
      </c>
      <c r="F585" s="32"/>
      <c r="G585" s="1">
        <v>50000</v>
      </c>
      <c r="H585" s="1">
        <v>50000</v>
      </c>
      <c r="I585" s="1">
        <v>92000</v>
      </c>
      <c r="J585" s="1">
        <v>92000</v>
      </c>
      <c r="K585" s="1">
        <v>66005.399999999994</v>
      </c>
      <c r="L585" s="33">
        <f t="shared" si="288"/>
        <v>71.74499999999999</v>
      </c>
      <c r="M585" s="1">
        <v>0</v>
      </c>
      <c r="N585" s="1">
        <v>0</v>
      </c>
      <c r="O585" s="1"/>
      <c r="P585" s="1">
        <f>O585</f>
        <v>0</v>
      </c>
      <c r="Q585" s="1">
        <v>0</v>
      </c>
      <c r="R585" s="1"/>
      <c r="S585" s="1">
        <f>R585</f>
        <v>0</v>
      </c>
      <c r="T585" s="1"/>
      <c r="U585" s="1">
        <f>T585</f>
        <v>0</v>
      </c>
      <c r="V585" s="21"/>
      <c r="W585" s="21"/>
      <c r="X585" s="21"/>
      <c r="Y585" s="12"/>
    </row>
    <row r="586" spans="1:25" s="23" customFormat="1" ht="15.75" hidden="1" x14ac:dyDescent="0.2">
      <c r="A586" s="25" t="s">
        <v>344</v>
      </c>
      <c r="B586" s="25">
        <v>12</v>
      </c>
      <c r="C586" s="26" t="s">
        <v>258</v>
      </c>
      <c r="D586" s="27">
        <v>422</v>
      </c>
      <c r="E586" s="20"/>
      <c r="F586" s="20"/>
      <c r="G586" s="21">
        <f>SUM(G587)</f>
        <v>0</v>
      </c>
      <c r="H586" s="21">
        <f t="shared" ref="H586:U586" si="301">SUM(H587)</f>
        <v>0</v>
      </c>
      <c r="I586" s="21">
        <f t="shared" si="301"/>
        <v>120000</v>
      </c>
      <c r="J586" s="21">
        <f t="shared" si="301"/>
        <v>120000</v>
      </c>
      <c r="K586" s="21">
        <f t="shared" si="301"/>
        <v>118538.07</v>
      </c>
      <c r="L586" s="22">
        <f t="shared" si="288"/>
        <v>98.781725000000009</v>
      </c>
      <c r="M586" s="21">
        <f t="shared" si="301"/>
        <v>0</v>
      </c>
      <c r="N586" s="21">
        <f t="shared" si="301"/>
        <v>0</v>
      </c>
      <c r="O586" s="21">
        <f t="shared" si="301"/>
        <v>0</v>
      </c>
      <c r="P586" s="21">
        <f t="shared" si="301"/>
        <v>0</v>
      </c>
      <c r="Q586" s="21">
        <f t="shared" si="301"/>
        <v>0</v>
      </c>
      <c r="R586" s="21">
        <f t="shared" si="301"/>
        <v>0</v>
      </c>
      <c r="S586" s="21">
        <f t="shared" si="301"/>
        <v>0</v>
      </c>
      <c r="T586" s="21">
        <f t="shared" si="301"/>
        <v>0</v>
      </c>
      <c r="U586" s="21">
        <f t="shared" si="301"/>
        <v>0</v>
      </c>
      <c r="V586" s="21"/>
      <c r="W586" s="21"/>
      <c r="X586" s="21"/>
      <c r="Y586" s="12"/>
    </row>
    <row r="587" spans="1:25" s="23" customFormat="1" ht="15.75" hidden="1" x14ac:dyDescent="0.2">
      <c r="A587" s="29" t="s">
        <v>344</v>
      </c>
      <c r="B587" s="29">
        <v>12</v>
      </c>
      <c r="C587" s="30" t="s">
        <v>258</v>
      </c>
      <c r="D587" s="31">
        <v>4227</v>
      </c>
      <c r="E587" s="32" t="s">
        <v>77</v>
      </c>
      <c r="F587" s="32"/>
      <c r="G587" s="1">
        <v>0</v>
      </c>
      <c r="H587" s="1">
        <v>0</v>
      </c>
      <c r="I587" s="1">
        <v>120000</v>
      </c>
      <c r="J587" s="1">
        <v>120000</v>
      </c>
      <c r="K587" s="1">
        <v>118538.07</v>
      </c>
      <c r="L587" s="33">
        <f t="shared" si="288"/>
        <v>98.781725000000009</v>
      </c>
      <c r="M587" s="1">
        <v>0</v>
      </c>
      <c r="N587" s="1">
        <v>0</v>
      </c>
      <c r="O587" s="1"/>
      <c r="P587" s="1">
        <f>O587</f>
        <v>0</v>
      </c>
      <c r="Q587" s="1">
        <v>0</v>
      </c>
      <c r="R587" s="1"/>
      <c r="S587" s="1">
        <f>R587</f>
        <v>0</v>
      </c>
      <c r="T587" s="1"/>
      <c r="U587" s="1">
        <f>T587</f>
        <v>0</v>
      </c>
      <c r="V587" s="21"/>
      <c r="W587" s="21"/>
      <c r="X587" s="21"/>
      <c r="Y587" s="12"/>
    </row>
    <row r="588" spans="1:25" s="23" customFormat="1" ht="15.75" hidden="1" x14ac:dyDescent="0.2">
      <c r="A588" s="24" t="s">
        <v>344</v>
      </c>
      <c r="B588" s="25">
        <v>51</v>
      </c>
      <c r="C588" s="26" t="s">
        <v>258</v>
      </c>
      <c r="D588" s="27">
        <v>323</v>
      </c>
      <c r="E588" s="20"/>
      <c r="F588" s="20"/>
      <c r="G588" s="21">
        <f>SUM(G589)</f>
        <v>750000</v>
      </c>
      <c r="H588" s="21">
        <f t="shared" ref="H588:U588" si="302">SUM(H589)</f>
        <v>0</v>
      </c>
      <c r="I588" s="21">
        <f t="shared" si="302"/>
        <v>1735000</v>
      </c>
      <c r="J588" s="21">
        <f t="shared" si="302"/>
        <v>0</v>
      </c>
      <c r="K588" s="21">
        <f t="shared" si="302"/>
        <v>1254103.6499999999</v>
      </c>
      <c r="L588" s="22">
        <f t="shared" si="288"/>
        <v>72.282631123919302</v>
      </c>
      <c r="M588" s="21">
        <f t="shared" si="302"/>
        <v>0</v>
      </c>
      <c r="N588" s="21">
        <f t="shared" si="302"/>
        <v>0</v>
      </c>
      <c r="O588" s="21">
        <f t="shared" si="302"/>
        <v>0</v>
      </c>
      <c r="P588" s="21">
        <f t="shared" si="302"/>
        <v>0</v>
      </c>
      <c r="Q588" s="21">
        <f t="shared" si="302"/>
        <v>0</v>
      </c>
      <c r="R588" s="21">
        <f t="shared" si="302"/>
        <v>0</v>
      </c>
      <c r="S588" s="21">
        <f t="shared" si="302"/>
        <v>0</v>
      </c>
      <c r="T588" s="21">
        <f t="shared" si="302"/>
        <v>0</v>
      </c>
      <c r="U588" s="21">
        <f t="shared" si="302"/>
        <v>0</v>
      </c>
      <c r="V588" s="21"/>
      <c r="W588" s="21"/>
      <c r="X588" s="21"/>
      <c r="Y588" s="12"/>
    </row>
    <row r="589" spans="1:25" hidden="1" x14ac:dyDescent="0.2">
      <c r="A589" s="28" t="s">
        <v>344</v>
      </c>
      <c r="B589" s="29">
        <v>51</v>
      </c>
      <c r="C589" s="30" t="s">
        <v>258</v>
      </c>
      <c r="D589" s="31">
        <v>3237</v>
      </c>
      <c r="E589" s="32" t="s">
        <v>58</v>
      </c>
      <c r="G589" s="1">
        <v>750000</v>
      </c>
      <c r="H589" s="55"/>
      <c r="I589" s="1">
        <v>1735000</v>
      </c>
      <c r="J589" s="55"/>
      <c r="K589" s="1">
        <v>1254103.6499999999</v>
      </c>
      <c r="L589" s="33">
        <f t="shared" si="288"/>
        <v>72.282631123919302</v>
      </c>
      <c r="M589" s="1">
        <v>0</v>
      </c>
      <c r="N589" s="55"/>
      <c r="O589" s="1"/>
      <c r="P589" s="55"/>
      <c r="Q589" s="1">
        <v>0</v>
      </c>
      <c r="R589" s="1"/>
      <c r="S589" s="55"/>
      <c r="T589" s="1"/>
      <c r="U589" s="55"/>
    </row>
    <row r="590" spans="1:25" s="23" customFormat="1" ht="15.75" hidden="1" x14ac:dyDescent="0.2">
      <c r="A590" s="24" t="s">
        <v>344</v>
      </c>
      <c r="B590" s="25">
        <v>51</v>
      </c>
      <c r="C590" s="26" t="s">
        <v>258</v>
      </c>
      <c r="D590" s="27">
        <v>422</v>
      </c>
      <c r="E590" s="20"/>
      <c r="F590" s="20"/>
      <c r="G590" s="21">
        <f>SUM(G591)</f>
        <v>0</v>
      </c>
      <c r="H590" s="21">
        <f t="shared" ref="H590:U590" si="303">SUM(H591)</f>
        <v>0</v>
      </c>
      <c r="I590" s="21">
        <f t="shared" si="303"/>
        <v>360000</v>
      </c>
      <c r="J590" s="21">
        <f t="shared" si="303"/>
        <v>0</v>
      </c>
      <c r="K590" s="21">
        <f t="shared" si="303"/>
        <v>355403.31</v>
      </c>
      <c r="L590" s="22">
        <f t="shared" si="288"/>
        <v>98.723141666666663</v>
      </c>
      <c r="M590" s="21">
        <f t="shared" si="303"/>
        <v>0</v>
      </c>
      <c r="N590" s="21">
        <f t="shared" si="303"/>
        <v>0</v>
      </c>
      <c r="O590" s="21">
        <f t="shared" si="303"/>
        <v>0</v>
      </c>
      <c r="P590" s="21">
        <f t="shared" si="303"/>
        <v>0</v>
      </c>
      <c r="Q590" s="21">
        <f t="shared" si="303"/>
        <v>0</v>
      </c>
      <c r="R590" s="21">
        <f t="shared" si="303"/>
        <v>0</v>
      </c>
      <c r="S590" s="21">
        <f t="shared" si="303"/>
        <v>0</v>
      </c>
      <c r="T590" s="21">
        <f t="shared" si="303"/>
        <v>0</v>
      </c>
      <c r="U590" s="21">
        <f t="shared" si="303"/>
        <v>0</v>
      </c>
      <c r="V590" s="21"/>
      <c r="W590" s="21"/>
      <c r="X590" s="21"/>
      <c r="Y590" s="12"/>
    </row>
    <row r="591" spans="1:25" hidden="1" x14ac:dyDescent="0.2">
      <c r="A591" s="28" t="s">
        <v>344</v>
      </c>
      <c r="B591" s="29">
        <v>51</v>
      </c>
      <c r="C591" s="30" t="s">
        <v>258</v>
      </c>
      <c r="D591" s="31">
        <v>4227</v>
      </c>
      <c r="E591" s="32" t="s">
        <v>77</v>
      </c>
      <c r="G591" s="1">
        <v>0</v>
      </c>
      <c r="H591" s="55"/>
      <c r="I591" s="1">
        <v>360000</v>
      </c>
      <c r="J591" s="55"/>
      <c r="K591" s="1">
        <v>355403.31</v>
      </c>
      <c r="L591" s="33">
        <f t="shared" si="288"/>
        <v>98.723141666666663</v>
      </c>
      <c r="M591" s="1">
        <v>0</v>
      </c>
      <c r="N591" s="55"/>
      <c r="O591" s="1"/>
      <c r="P591" s="55"/>
      <c r="Q591" s="1">
        <v>0</v>
      </c>
      <c r="R591" s="1"/>
      <c r="S591" s="55"/>
      <c r="T591" s="1"/>
      <c r="U591" s="55"/>
    </row>
    <row r="592" spans="1:25" s="66" customFormat="1" ht="15.75" x14ac:dyDescent="0.2">
      <c r="A592" s="441" t="s">
        <v>345</v>
      </c>
      <c r="B592" s="441"/>
      <c r="C592" s="441"/>
      <c r="D592" s="441"/>
      <c r="E592" s="441"/>
      <c r="F592" s="441"/>
      <c r="G592" s="45">
        <f>SUM(G593)</f>
        <v>3572165476</v>
      </c>
      <c r="H592" s="45">
        <f>SUM(H593)</f>
        <v>3302165613</v>
      </c>
      <c r="I592" s="45">
        <f>SUM(I593)</f>
        <v>3582423222</v>
      </c>
      <c r="J592" s="45">
        <f>SUM(J593)</f>
        <v>3313768359</v>
      </c>
      <c r="K592" s="45">
        <f>SUM(K593)</f>
        <v>2817203667.3600001</v>
      </c>
      <c r="L592" s="46">
        <f t="shared" si="288"/>
        <v>78.63961047537002</v>
      </c>
      <c r="M592" s="45">
        <f t="shared" ref="M592:U592" si="304">SUM(M593)</f>
        <v>3933537372</v>
      </c>
      <c r="N592" s="45">
        <f t="shared" si="304"/>
        <v>3332369541</v>
      </c>
      <c r="O592" s="45">
        <f t="shared" si="304"/>
        <v>3693596995.3699999</v>
      </c>
      <c r="P592" s="45">
        <f t="shared" si="304"/>
        <v>3343680325.52</v>
      </c>
      <c r="Q592" s="45">
        <f t="shared" si="304"/>
        <v>8037843129</v>
      </c>
      <c r="R592" s="45">
        <f t="shared" si="304"/>
        <v>4325385460.6700001</v>
      </c>
      <c r="S592" s="45">
        <f t="shared" si="304"/>
        <v>3295624435.6700001</v>
      </c>
      <c r="T592" s="45">
        <f t="shared" si="304"/>
        <v>4816407478</v>
      </c>
      <c r="U592" s="45">
        <f t="shared" si="304"/>
        <v>3578381690</v>
      </c>
      <c r="V592" s="84"/>
      <c r="W592" s="84"/>
      <c r="X592" s="84"/>
      <c r="Y592" s="15"/>
    </row>
    <row r="593" spans="1:25" ht="15.75" x14ac:dyDescent="0.2">
      <c r="A593" s="438" t="s">
        <v>346</v>
      </c>
      <c r="B593" s="438"/>
      <c r="C593" s="438"/>
      <c r="D593" s="438"/>
      <c r="E593" s="438"/>
      <c r="F593" s="438"/>
      <c r="G593" s="18">
        <f>G604+G613+G622+G631+G640+G649+G662+G671+G678+G687+G696+G703+G710+G717+G726+G733+G744+G753+G760+G784+G787+G802+G809+G816+G823+G828+G853+G856+G862+G865+G868+G873+G876+G879+G767+G774+G779+G840</f>
        <v>3572165476</v>
      </c>
      <c r="H593" s="18">
        <f>H604+H613+H622+H631+H640+H649+H662+H671+H678+H687+H696+H703+H710+H717+H726+H733+H744+H753+H760+H784+H787+H802+H809+H816+H823+H828+H853+H856+H862+H865+H868+H873+H876+H879+H767+H774+H779+H840</f>
        <v>3302165613</v>
      </c>
      <c r="I593" s="18">
        <f>I604+I613+I622+I631+I640+I649+I662+I671+I678+I687+I696+I703+I710+I717+I726+I733+I744+I753+I760+I784+I787+I802+I809+I816+I823+I828+I853+I856+I862+I865+I868+I873+I876+I879+I767+I774+I779+I840+I835+I594+I859</f>
        <v>3582423222</v>
      </c>
      <c r="J593" s="18">
        <f t="shared" ref="J593:U593" si="305">J604+J613+J622+J631+J640+J649+J662+J671+J678+J687+J696+J703+J710+J717+J726+J733+J744+J753+J760+J784+J787+J802+J809+J816+J823+J828+J853+J856+J862+J865+J868+J873+J876+J879+J767+J774+J779+J840+J835+J594+J859</f>
        <v>3313768359</v>
      </c>
      <c r="K593" s="18">
        <f t="shared" si="305"/>
        <v>2817203667.3600001</v>
      </c>
      <c r="L593" s="48">
        <f t="shared" si="288"/>
        <v>78.63961047537002</v>
      </c>
      <c r="M593" s="18">
        <f t="shared" si="305"/>
        <v>3933537372</v>
      </c>
      <c r="N593" s="18">
        <f t="shared" si="305"/>
        <v>3332369541</v>
      </c>
      <c r="O593" s="18">
        <f t="shared" si="305"/>
        <v>3693596995.3699999</v>
      </c>
      <c r="P593" s="18">
        <f t="shared" si="305"/>
        <v>3343680325.52</v>
      </c>
      <c r="Q593" s="18">
        <f t="shared" si="305"/>
        <v>8037843129</v>
      </c>
      <c r="R593" s="18">
        <f t="shared" si="305"/>
        <v>4325385460.6700001</v>
      </c>
      <c r="S593" s="18">
        <f t="shared" si="305"/>
        <v>3295624435.6700001</v>
      </c>
      <c r="T593" s="18">
        <f t="shared" si="305"/>
        <v>4816407478</v>
      </c>
      <c r="U593" s="18">
        <f t="shared" si="305"/>
        <v>3578381690</v>
      </c>
    </row>
    <row r="594" spans="1:25" ht="110.25" x14ac:dyDescent="0.2">
      <c r="A594" s="444" t="s">
        <v>347</v>
      </c>
      <c r="B594" s="444"/>
      <c r="C594" s="444"/>
      <c r="D594" s="444"/>
      <c r="E594" s="38" t="s">
        <v>348</v>
      </c>
      <c r="F594" s="38" t="s">
        <v>349</v>
      </c>
      <c r="G594" s="21"/>
      <c r="H594" s="21"/>
      <c r="I594" s="21">
        <f>SUM(I595:I603)</f>
        <v>0</v>
      </c>
      <c r="J594" s="21">
        <f t="shared" ref="J594:U594" si="306">SUM(J595:J603)</f>
        <v>0</v>
      </c>
      <c r="K594" s="21">
        <f t="shared" si="306"/>
        <v>0</v>
      </c>
      <c r="L594" s="22" t="str">
        <f t="shared" si="288"/>
        <v>-</v>
      </c>
      <c r="M594" s="21">
        <f t="shared" si="306"/>
        <v>0</v>
      </c>
      <c r="N594" s="21">
        <f t="shared" si="306"/>
        <v>0</v>
      </c>
      <c r="O594" s="21">
        <f t="shared" si="306"/>
        <v>473198969.37</v>
      </c>
      <c r="P594" s="21">
        <f t="shared" si="306"/>
        <v>160803329.51999998</v>
      </c>
      <c r="Q594" s="21">
        <f t="shared" si="306"/>
        <v>3360663717</v>
      </c>
      <c r="R594" s="21">
        <f t="shared" si="306"/>
        <v>1500320946.6700001</v>
      </c>
      <c r="S594" s="21">
        <f t="shared" si="306"/>
        <v>497987091.66999996</v>
      </c>
      <c r="T594" s="21">
        <f t="shared" si="306"/>
        <v>1973758600</v>
      </c>
      <c r="U594" s="21">
        <f t="shared" si="306"/>
        <v>765040240</v>
      </c>
    </row>
    <row r="595" spans="1:25" ht="15.75" x14ac:dyDescent="0.2">
      <c r="A595" s="8"/>
      <c r="B595" s="8"/>
      <c r="C595" s="8"/>
      <c r="D595" s="20"/>
      <c r="E595" s="8"/>
      <c r="F595" s="8"/>
      <c r="G595" s="21"/>
      <c r="H595" s="21"/>
      <c r="I595" s="21"/>
      <c r="J595" s="21"/>
      <c r="K595" s="21"/>
      <c r="L595" s="22" t="str">
        <f t="shared" si="288"/>
        <v>-</v>
      </c>
      <c r="M595" s="21"/>
      <c r="N595" s="21"/>
      <c r="O595" s="1">
        <v>473198969.37</v>
      </c>
      <c r="P595" s="1">
        <v>160803329.51999998</v>
      </c>
      <c r="Q595" s="1">
        <v>3360663717</v>
      </c>
      <c r="R595" s="1">
        <v>1500320946.6700001</v>
      </c>
      <c r="S595" s="1">
        <v>497987091.66999996</v>
      </c>
      <c r="T595" s="1">
        <v>1973758600</v>
      </c>
      <c r="U595" s="1">
        <v>765040240</v>
      </c>
    </row>
    <row r="596" spans="1:25" ht="15.75" hidden="1" x14ac:dyDescent="0.2">
      <c r="A596" s="8"/>
      <c r="B596" s="8"/>
      <c r="C596" s="8"/>
      <c r="D596" s="20"/>
      <c r="E596" s="8"/>
      <c r="F596" s="8"/>
      <c r="G596" s="21"/>
      <c r="H596" s="21"/>
      <c r="I596" s="21"/>
      <c r="J596" s="21"/>
      <c r="K596" s="21"/>
      <c r="L596" s="22" t="str">
        <f t="shared" si="288"/>
        <v>-</v>
      </c>
      <c r="M596" s="21"/>
      <c r="N596" s="21"/>
      <c r="O596" s="21"/>
      <c r="P596" s="21"/>
      <c r="Q596" s="21"/>
      <c r="R596" s="21"/>
      <c r="S596" s="21"/>
      <c r="T596" s="21"/>
      <c r="U596" s="21"/>
    </row>
    <row r="597" spans="1:25" ht="15.75" hidden="1" x14ac:dyDescent="0.2">
      <c r="A597" s="8"/>
      <c r="B597" s="8"/>
      <c r="C597" s="8"/>
      <c r="D597" s="20"/>
      <c r="E597" s="8"/>
      <c r="F597" s="8"/>
      <c r="G597" s="21"/>
      <c r="H597" s="21"/>
      <c r="I597" s="21"/>
      <c r="J597" s="21"/>
      <c r="K597" s="21"/>
      <c r="L597" s="22" t="str">
        <f t="shared" si="288"/>
        <v>-</v>
      </c>
      <c r="M597" s="21"/>
      <c r="N597" s="21"/>
      <c r="O597" s="21"/>
      <c r="P597" s="21"/>
      <c r="Q597" s="21"/>
      <c r="R597" s="21"/>
      <c r="S597" s="21"/>
      <c r="T597" s="21"/>
      <c r="U597" s="21"/>
    </row>
    <row r="598" spans="1:25" ht="15.75" hidden="1" x14ac:dyDescent="0.2">
      <c r="A598" s="8"/>
      <c r="B598" s="8"/>
      <c r="C598" s="8"/>
      <c r="D598" s="20"/>
      <c r="E598" s="8"/>
      <c r="F598" s="8"/>
      <c r="G598" s="21"/>
      <c r="H598" s="21"/>
      <c r="I598" s="21"/>
      <c r="J598" s="21"/>
      <c r="K598" s="21"/>
      <c r="L598" s="22" t="str">
        <f t="shared" si="288"/>
        <v>-</v>
      </c>
      <c r="M598" s="21"/>
      <c r="N598" s="21"/>
      <c r="O598" s="21"/>
      <c r="P598" s="21"/>
      <c r="Q598" s="21"/>
      <c r="R598" s="21"/>
      <c r="S598" s="21"/>
      <c r="T598" s="21"/>
      <c r="U598" s="21"/>
    </row>
    <row r="599" spans="1:25" ht="15.75" hidden="1" x14ac:dyDescent="0.2">
      <c r="A599" s="8"/>
      <c r="B599" s="8"/>
      <c r="C599" s="8"/>
      <c r="D599" s="20"/>
      <c r="E599" s="8"/>
      <c r="F599" s="8"/>
      <c r="G599" s="21"/>
      <c r="H599" s="21"/>
      <c r="I599" s="21"/>
      <c r="J599" s="21"/>
      <c r="K599" s="21"/>
      <c r="L599" s="22" t="str">
        <f t="shared" si="288"/>
        <v>-</v>
      </c>
      <c r="M599" s="21"/>
      <c r="N599" s="21"/>
      <c r="O599" s="21"/>
      <c r="P599" s="21"/>
      <c r="Q599" s="21"/>
      <c r="R599" s="21"/>
      <c r="S599" s="21"/>
      <c r="T599" s="21"/>
      <c r="U599" s="21"/>
    </row>
    <row r="600" spans="1:25" ht="15.75" hidden="1" x14ac:dyDescent="0.2">
      <c r="A600" s="8"/>
      <c r="B600" s="8"/>
      <c r="C600" s="8"/>
      <c r="D600" s="20"/>
      <c r="E600" s="8"/>
      <c r="F600" s="8"/>
      <c r="G600" s="21"/>
      <c r="H600" s="21"/>
      <c r="I600" s="21"/>
      <c r="J600" s="21"/>
      <c r="K600" s="21"/>
      <c r="L600" s="22" t="str">
        <f t="shared" si="288"/>
        <v>-</v>
      </c>
      <c r="M600" s="21"/>
      <c r="N600" s="21"/>
      <c r="O600" s="21"/>
      <c r="P600" s="21"/>
      <c r="Q600" s="21"/>
      <c r="R600" s="21"/>
      <c r="S600" s="21"/>
      <c r="T600" s="21"/>
      <c r="U600" s="21"/>
    </row>
    <row r="601" spans="1:25" ht="15.75" hidden="1" x14ac:dyDescent="0.2">
      <c r="A601" s="8"/>
      <c r="B601" s="8"/>
      <c r="C601" s="8"/>
      <c r="D601" s="20"/>
      <c r="E601" s="8"/>
      <c r="F601" s="8"/>
      <c r="G601" s="21"/>
      <c r="H601" s="21"/>
      <c r="I601" s="21"/>
      <c r="J601" s="21"/>
      <c r="K601" s="21"/>
      <c r="L601" s="22" t="str">
        <f t="shared" si="288"/>
        <v>-</v>
      </c>
      <c r="M601" s="21"/>
      <c r="N601" s="21"/>
      <c r="O601" s="21"/>
      <c r="P601" s="21"/>
      <c r="Q601" s="21"/>
      <c r="R601" s="21"/>
      <c r="S601" s="21"/>
      <c r="T601" s="21"/>
      <c r="U601" s="21"/>
    </row>
    <row r="602" spans="1:25" ht="15.75" hidden="1" x14ac:dyDescent="0.2">
      <c r="A602" s="8"/>
      <c r="B602" s="8"/>
      <c r="C602" s="8"/>
      <c r="D602" s="20"/>
      <c r="E602" s="8"/>
      <c r="F602" s="8"/>
      <c r="G602" s="21"/>
      <c r="H602" s="21"/>
      <c r="I602" s="21"/>
      <c r="J602" s="21"/>
      <c r="K602" s="21"/>
      <c r="L602" s="22" t="str">
        <f t="shared" si="288"/>
        <v>-</v>
      </c>
      <c r="M602" s="21"/>
      <c r="N602" s="21"/>
      <c r="O602" s="21"/>
      <c r="P602" s="21"/>
      <c r="Q602" s="21"/>
      <c r="R602" s="21"/>
      <c r="S602" s="21"/>
      <c r="T602" s="21"/>
      <c r="U602" s="21"/>
    </row>
    <row r="603" spans="1:25" ht="15.75" hidden="1" x14ac:dyDescent="0.2">
      <c r="A603" s="8"/>
      <c r="B603" s="8"/>
      <c r="C603" s="8"/>
      <c r="D603" s="20"/>
      <c r="E603" s="8"/>
      <c r="F603" s="8"/>
      <c r="G603" s="21"/>
      <c r="H603" s="21"/>
      <c r="I603" s="21"/>
      <c r="J603" s="21"/>
      <c r="K603" s="21"/>
      <c r="L603" s="22" t="str">
        <f t="shared" si="288"/>
        <v>-</v>
      </c>
      <c r="M603" s="21"/>
      <c r="N603" s="21"/>
      <c r="O603" s="21"/>
      <c r="P603" s="21"/>
      <c r="Q603" s="21"/>
      <c r="R603" s="21"/>
      <c r="S603" s="21"/>
      <c r="T603" s="21"/>
      <c r="U603" s="21"/>
    </row>
    <row r="604" spans="1:25" ht="110.25" x14ac:dyDescent="0.2">
      <c r="A604" s="439" t="s">
        <v>350</v>
      </c>
      <c r="B604" s="439"/>
      <c r="C604" s="439"/>
      <c r="D604" s="439"/>
      <c r="E604" s="20" t="s">
        <v>351</v>
      </c>
      <c r="F604" s="20" t="s">
        <v>352</v>
      </c>
      <c r="G604" s="21">
        <f>G605+G607+G609</f>
        <v>8200000</v>
      </c>
      <c r="H604" s="21">
        <f>H605+H607+H609</f>
        <v>1315000</v>
      </c>
      <c r="I604" s="21">
        <f>I605+I607+I609+I611</f>
        <v>8200000</v>
      </c>
      <c r="J604" s="21">
        <f t="shared" ref="J604:U604" si="307">J605+J607+J609+J611</f>
        <v>1315000</v>
      </c>
      <c r="K604" s="21">
        <f t="shared" si="307"/>
        <v>7380887.6099999994</v>
      </c>
      <c r="L604" s="22">
        <f t="shared" si="288"/>
        <v>90.010824512195114</v>
      </c>
      <c r="M604" s="21">
        <f t="shared" si="307"/>
        <v>7750000</v>
      </c>
      <c r="N604" s="21">
        <f t="shared" si="307"/>
        <v>3160000</v>
      </c>
      <c r="O604" s="21">
        <f t="shared" si="307"/>
        <v>0</v>
      </c>
      <c r="P604" s="21">
        <f t="shared" si="307"/>
        <v>0</v>
      </c>
      <c r="Q604" s="21">
        <f t="shared" si="307"/>
        <v>0</v>
      </c>
      <c r="R604" s="21">
        <f t="shared" si="307"/>
        <v>0</v>
      </c>
      <c r="S604" s="21">
        <f t="shared" si="307"/>
        <v>0</v>
      </c>
      <c r="T604" s="21">
        <f t="shared" si="307"/>
        <v>0</v>
      </c>
      <c r="U604" s="21">
        <f t="shared" si="307"/>
        <v>0</v>
      </c>
    </row>
    <row r="605" spans="1:25" s="23" customFormat="1" ht="15.75" hidden="1" x14ac:dyDescent="0.2">
      <c r="A605" s="24" t="s">
        <v>353</v>
      </c>
      <c r="B605" s="25">
        <v>11</v>
      </c>
      <c r="C605" s="26" t="s">
        <v>101</v>
      </c>
      <c r="D605" s="27">
        <v>381</v>
      </c>
      <c r="E605" s="20"/>
      <c r="F605" s="20"/>
      <c r="G605" s="21">
        <f>SUM(G606)</f>
        <v>100000</v>
      </c>
      <c r="H605" s="21">
        <f t="shared" ref="H605:U605" si="308">SUM(H606)</f>
        <v>100000</v>
      </c>
      <c r="I605" s="21">
        <f t="shared" si="308"/>
        <v>100000</v>
      </c>
      <c r="J605" s="21">
        <f t="shared" si="308"/>
        <v>100000</v>
      </c>
      <c r="K605" s="21">
        <f t="shared" si="308"/>
        <v>100000</v>
      </c>
      <c r="L605" s="22">
        <f t="shared" si="288"/>
        <v>100</v>
      </c>
      <c r="M605" s="21">
        <f t="shared" si="308"/>
        <v>2350000</v>
      </c>
      <c r="N605" s="21">
        <f t="shared" si="308"/>
        <v>2350000</v>
      </c>
      <c r="O605" s="21">
        <f t="shared" si="308"/>
        <v>0</v>
      </c>
      <c r="P605" s="21">
        <f t="shared" si="308"/>
        <v>0</v>
      </c>
      <c r="Q605" s="21">
        <f t="shared" si="308"/>
        <v>0</v>
      </c>
      <c r="R605" s="21">
        <f t="shared" si="308"/>
        <v>0</v>
      </c>
      <c r="S605" s="21">
        <f t="shared" si="308"/>
        <v>0</v>
      </c>
      <c r="T605" s="21">
        <f t="shared" si="308"/>
        <v>0</v>
      </c>
      <c r="U605" s="21">
        <f t="shared" si="308"/>
        <v>0</v>
      </c>
      <c r="V605" s="21"/>
      <c r="W605" s="21"/>
      <c r="X605" s="21"/>
      <c r="Y605" s="12"/>
    </row>
    <row r="606" spans="1:25" hidden="1" x14ac:dyDescent="0.2">
      <c r="A606" s="28" t="s">
        <v>353</v>
      </c>
      <c r="B606" s="29">
        <v>11</v>
      </c>
      <c r="C606" s="30" t="s">
        <v>101</v>
      </c>
      <c r="D606" s="31">
        <v>3811</v>
      </c>
      <c r="E606" s="32" t="s">
        <v>73</v>
      </c>
      <c r="G606" s="1">
        <v>100000</v>
      </c>
      <c r="H606" s="1">
        <v>100000</v>
      </c>
      <c r="I606" s="1">
        <v>100000</v>
      </c>
      <c r="J606" s="1">
        <v>100000</v>
      </c>
      <c r="K606" s="1">
        <v>100000</v>
      </c>
      <c r="L606" s="33">
        <f t="shared" si="288"/>
        <v>100</v>
      </c>
      <c r="M606" s="1">
        <v>2350000</v>
      </c>
      <c r="N606" s="1">
        <v>2350000</v>
      </c>
      <c r="O606" s="1">
        <v>0</v>
      </c>
      <c r="P606" s="1">
        <f>O606</f>
        <v>0</v>
      </c>
      <c r="Q606" s="1">
        <v>0</v>
      </c>
      <c r="R606" s="1">
        <v>0</v>
      </c>
      <c r="S606" s="1">
        <f>R606</f>
        <v>0</v>
      </c>
      <c r="T606" s="1">
        <v>0</v>
      </c>
      <c r="U606" s="1">
        <f>T606</f>
        <v>0</v>
      </c>
    </row>
    <row r="607" spans="1:25" s="23" customFormat="1" ht="15.75" hidden="1" x14ac:dyDescent="0.2">
      <c r="A607" s="24" t="s">
        <v>353</v>
      </c>
      <c r="B607" s="25">
        <v>12</v>
      </c>
      <c r="C607" s="26" t="s">
        <v>101</v>
      </c>
      <c r="D607" s="27">
        <v>382</v>
      </c>
      <c r="E607" s="20"/>
      <c r="F607" s="20"/>
      <c r="G607" s="21">
        <f>SUM(G608)</f>
        <v>1215000</v>
      </c>
      <c r="H607" s="21">
        <f t="shared" ref="H607:U607" si="309">SUM(H608)</f>
        <v>1215000</v>
      </c>
      <c r="I607" s="21">
        <f t="shared" si="309"/>
        <v>1215000</v>
      </c>
      <c r="J607" s="21">
        <f t="shared" si="309"/>
        <v>1215000</v>
      </c>
      <c r="K607" s="21">
        <f t="shared" si="309"/>
        <v>1148063.02</v>
      </c>
      <c r="L607" s="22">
        <f t="shared" si="288"/>
        <v>94.49078353909465</v>
      </c>
      <c r="M607" s="21">
        <f t="shared" si="309"/>
        <v>810000</v>
      </c>
      <c r="N607" s="21">
        <f t="shared" si="309"/>
        <v>810000</v>
      </c>
      <c r="O607" s="21">
        <f t="shared" si="309"/>
        <v>0</v>
      </c>
      <c r="P607" s="21">
        <f t="shared" si="309"/>
        <v>0</v>
      </c>
      <c r="Q607" s="21">
        <f t="shared" si="309"/>
        <v>0</v>
      </c>
      <c r="R607" s="21">
        <f t="shared" si="309"/>
        <v>0</v>
      </c>
      <c r="S607" s="21">
        <f t="shared" si="309"/>
        <v>0</v>
      </c>
      <c r="T607" s="21">
        <f t="shared" si="309"/>
        <v>0</v>
      </c>
      <c r="U607" s="21">
        <f t="shared" si="309"/>
        <v>0</v>
      </c>
      <c r="V607" s="21"/>
      <c r="W607" s="21"/>
      <c r="X607" s="21"/>
      <c r="Y607" s="12"/>
    </row>
    <row r="608" spans="1:25" ht="30" hidden="1" customHeight="1" x14ac:dyDescent="0.2">
      <c r="A608" s="28" t="s">
        <v>353</v>
      </c>
      <c r="B608" s="29">
        <v>12</v>
      </c>
      <c r="C608" s="30" t="s">
        <v>101</v>
      </c>
      <c r="D608" s="31">
        <v>3821</v>
      </c>
      <c r="E608" s="32" t="s">
        <v>102</v>
      </c>
      <c r="G608" s="1">
        <v>1215000</v>
      </c>
      <c r="H608" s="1">
        <v>1215000</v>
      </c>
      <c r="I608" s="1">
        <v>1215000</v>
      </c>
      <c r="J608" s="1">
        <v>1215000</v>
      </c>
      <c r="K608" s="1">
        <v>1148063.02</v>
      </c>
      <c r="L608" s="33">
        <f t="shared" si="288"/>
        <v>94.49078353909465</v>
      </c>
      <c r="M608" s="1">
        <v>810000</v>
      </c>
      <c r="N608" s="1">
        <v>810000</v>
      </c>
      <c r="O608" s="1">
        <v>0</v>
      </c>
      <c r="P608" s="1">
        <f>O608</f>
        <v>0</v>
      </c>
      <c r="Q608" s="1">
        <v>0</v>
      </c>
      <c r="R608" s="1"/>
      <c r="S608" s="1">
        <f>R608</f>
        <v>0</v>
      </c>
      <c r="T608" s="1">
        <v>0</v>
      </c>
      <c r="U608" s="1">
        <f>T608</f>
        <v>0</v>
      </c>
    </row>
    <row r="609" spans="1:25" s="23" customFormat="1" ht="15.75" hidden="1" x14ac:dyDescent="0.2">
      <c r="A609" s="24" t="s">
        <v>353</v>
      </c>
      <c r="B609" s="25">
        <v>51</v>
      </c>
      <c r="C609" s="26" t="s">
        <v>101</v>
      </c>
      <c r="D609" s="27">
        <v>382</v>
      </c>
      <c r="E609" s="20"/>
      <c r="F609" s="20"/>
      <c r="G609" s="21">
        <f>SUM(G610)</f>
        <v>6885000</v>
      </c>
      <c r="H609" s="21">
        <f t="shared" ref="H609:U609" si="310">SUM(H610)</f>
        <v>0</v>
      </c>
      <c r="I609" s="21">
        <f t="shared" si="310"/>
        <v>6885000</v>
      </c>
      <c r="J609" s="21">
        <f t="shared" si="310"/>
        <v>0</v>
      </c>
      <c r="K609" s="21">
        <f t="shared" si="310"/>
        <v>6132824.5899999999</v>
      </c>
      <c r="L609" s="22">
        <f t="shared" si="288"/>
        <v>89.075157443718226</v>
      </c>
      <c r="M609" s="21">
        <f t="shared" si="310"/>
        <v>4590000</v>
      </c>
      <c r="N609" s="21">
        <f t="shared" si="310"/>
        <v>0</v>
      </c>
      <c r="O609" s="21">
        <f t="shared" si="310"/>
        <v>0</v>
      </c>
      <c r="P609" s="21">
        <f t="shared" si="310"/>
        <v>0</v>
      </c>
      <c r="Q609" s="21">
        <f t="shared" si="310"/>
        <v>0</v>
      </c>
      <c r="R609" s="21">
        <f t="shared" si="310"/>
        <v>0</v>
      </c>
      <c r="S609" s="21">
        <f t="shared" si="310"/>
        <v>0</v>
      </c>
      <c r="T609" s="21">
        <f t="shared" si="310"/>
        <v>0</v>
      </c>
      <c r="U609" s="21">
        <f t="shared" si="310"/>
        <v>0</v>
      </c>
      <c r="V609" s="21"/>
      <c r="W609" s="21"/>
      <c r="X609" s="21"/>
      <c r="Y609" s="12"/>
    </row>
    <row r="610" spans="1:25" ht="33.75" hidden="1" customHeight="1" x14ac:dyDescent="0.2">
      <c r="A610" s="28" t="s">
        <v>353</v>
      </c>
      <c r="B610" s="29">
        <v>51</v>
      </c>
      <c r="C610" s="30" t="s">
        <v>101</v>
      </c>
      <c r="D610" s="31">
        <v>3821</v>
      </c>
      <c r="E610" s="32" t="s">
        <v>102</v>
      </c>
      <c r="G610" s="1">
        <v>6885000</v>
      </c>
      <c r="H610" s="55"/>
      <c r="I610" s="1">
        <v>6885000</v>
      </c>
      <c r="J610" s="55"/>
      <c r="K610" s="1">
        <v>6132824.5899999999</v>
      </c>
      <c r="L610" s="33">
        <f t="shared" si="288"/>
        <v>89.075157443718226</v>
      </c>
      <c r="M610" s="1">
        <v>4590000</v>
      </c>
      <c r="N610" s="55"/>
      <c r="O610" s="1">
        <v>0</v>
      </c>
      <c r="P610" s="55"/>
      <c r="Q610" s="1">
        <v>0</v>
      </c>
      <c r="R610" s="1"/>
      <c r="S610" s="55"/>
      <c r="T610" s="1">
        <v>0</v>
      </c>
      <c r="U610" s="55"/>
    </row>
    <row r="611" spans="1:25" s="23" customFormat="1" ht="15.75" hidden="1" x14ac:dyDescent="0.2">
      <c r="A611" s="24" t="s">
        <v>353</v>
      </c>
      <c r="B611" s="25">
        <v>563</v>
      </c>
      <c r="C611" s="26" t="s">
        <v>101</v>
      </c>
      <c r="D611" s="27">
        <v>382</v>
      </c>
      <c r="E611" s="20"/>
      <c r="F611" s="20"/>
      <c r="G611" s="21"/>
      <c r="H611" s="21"/>
      <c r="I611" s="21">
        <f>I612</f>
        <v>0</v>
      </c>
      <c r="J611" s="21">
        <f t="shared" ref="J611:U611" si="311">J612</f>
        <v>0</v>
      </c>
      <c r="K611" s="21">
        <f t="shared" si="311"/>
        <v>0</v>
      </c>
      <c r="L611" s="22" t="str">
        <f t="shared" si="288"/>
        <v>-</v>
      </c>
      <c r="M611" s="21">
        <f t="shared" si="311"/>
        <v>0</v>
      </c>
      <c r="N611" s="21">
        <f t="shared" si="311"/>
        <v>0</v>
      </c>
      <c r="O611" s="21">
        <f t="shared" si="311"/>
        <v>0</v>
      </c>
      <c r="P611" s="21">
        <f t="shared" si="311"/>
        <v>0</v>
      </c>
      <c r="Q611" s="21">
        <f t="shared" si="311"/>
        <v>0</v>
      </c>
      <c r="R611" s="21">
        <f t="shared" si="311"/>
        <v>0</v>
      </c>
      <c r="S611" s="21">
        <f t="shared" si="311"/>
        <v>0</v>
      </c>
      <c r="T611" s="21">
        <f t="shared" si="311"/>
        <v>0</v>
      </c>
      <c r="U611" s="21">
        <f t="shared" si="311"/>
        <v>0</v>
      </c>
      <c r="V611" s="21"/>
      <c r="W611" s="21"/>
      <c r="X611" s="21"/>
      <c r="Y611" s="12"/>
    </row>
    <row r="612" spans="1:25" hidden="1" x14ac:dyDescent="0.2">
      <c r="A612" s="28" t="s">
        <v>353</v>
      </c>
      <c r="B612" s="29">
        <v>563</v>
      </c>
      <c r="C612" s="30" t="s">
        <v>101</v>
      </c>
      <c r="D612" s="31">
        <v>3821</v>
      </c>
      <c r="E612" s="32" t="s">
        <v>102</v>
      </c>
      <c r="J612" s="55"/>
      <c r="L612" s="33" t="str">
        <f t="shared" si="288"/>
        <v>-</v>
      </c>
      <c r="M612" s="1"/>
      <c r="N612" s="1"/>
      <c r="O612" s="1"/>
      <c r="P612" s="55"/>
      <c r="Q612" s="1"/>
      <c r="R612" s="1"/>
      <c r="S612" s="55"/>
      <c r="T612" s="1"/>
      <c r="U612" s="55"/>
    </row>
    <row r="613" spans="1:25" ht="110.25" x14ac:dyDescent="0.2">
      <c r="A613" s="439" t="s">
        <v>354</v>
      </c>
      <c r="B613" s="439"/>
      <c r="C613" s="439"/>
      <c r="D613" s="439"/>
      <c r="E613" s="20" t="s">
        <v>355</v>
      </c>
      <c r="F613" s="20" t="s">
        <v>352</v>
      </c>
      <c r="G613" s="21">
        <f>G614+G616+G618</f>
        <v>4430109</v>
      </c>
      <c r="H613" s="21">
        <f>H614+H616+H618</f>
        <v>770109</v>
      </c>
      <c r="I613" s="21">
        <f>I614+I616+I618+I620</f>
        <v>4430109</v>
      </c>
      <c r="J613" s="21">
        <f t="shared" ref="J613:U613" si="312">J614+J616+J618+J620</f>
        <v>770109</v>
      </c>
      <c r="K613" s="21">
        <f t="shared" si="312"/>
        <v>120000.07</v>
      </c>
      <c r="L613" s="22">
        <f t="shared" si="288"/>
        <v>2.7087385434534457</v>
      </c>
      <c r="M613" s="21">
        <f t="shared" si="312"/>
        <v>50000</v>
      </c>
      <c r="N613" s="21">
        <f t="shared" si="312"/>
        <v>50000</v>
      </c>
      <c r="O613" s="21">
        <f t="shared" si="312"/>
        <v>0</v>
      </c>
      <c r="P613" s="21">
        <f t="shared" si="312"/>
        <v>0</v>
      </c>
      <c r="Q613" s="21">
        <f t="shared" si="312"/>
        <v>0</v>
      </c>
      <c r="R613" s="21">
        <f t="shared" si="312"/>
        <v>0</v>
      </c>
      <c r="S613" s="21">
        <f t="shared" si="312"/>
        <v>0</v>
      </c>
      <c r="T613" s="21">
        <f t="shared" si="312"/>
        <v>0</v>
      </c>
      <c r="U613" s="21">
        <f t="shared" si="312"/>
        <v>0</v>
      </c>
    </row>
    <row r="614" spans="1:25" s="23" customFormat="1" ht="15.75" hidden="1" x14ac:dyDescent="0.2">
      <c r="A614" s="24" t="s">
        <v>356</v>
      </c>
      <c r="B614" s="25">
        <v>11</v>
      </c>
      <c r="C614" s="26" t="s">
        <v>101</v>
      </c>
      <c r="D614" s="27">
        <v>381</v>
      </c>
      <c r="E614" s="20"/>
      <c r="F614" s="20"/>
      <c r="G614" s="21">
        <f>SUM(G615)</f>
        <v>120000</v>
      </c>
      <c r="H614" s="21">
        <f t="shared" ref="H614:U614" si="313">SUM(H615)</f>
        <v>120000</v>
      </c>
      <c r="I614" s="21">
        <f t="shared" si="313"/>
        <v>120000</v>
      </c>
      <c r="J614" s="21">
        <f t="shared" si="313"/>
        <v>120000</v>
      </c>
      <c r="K614" s="21">
        <f t="shared" si="313"/>
        <v>120000</v>
      </c>
      <c r="L614" s="22">
        <f t="shared" si="288"/>
        <v>100</v>
      </c>
      <c r="M614" s="21">
        <f t="shared" si="313"/>
        <v>50000</v>
      </c>
      <c r="N614" s="21">
        <f t="shared" si="313"/>
        <v>50000</v>
      </c>
      <c r="O614" s="21">
        <f t="shared" si="313"/>
        <v>0</v>
      </c>
      <c r="P614" s="21">
        <f t="shared" si="313"/>
        <v>0</v>
      </c>
      <c r="Q614" s="21">
        <f t="shared" si="313"/>
        <v>0</v>
      </c>
      <c r="R614" s="21">
        <f t="shared" si="313"/>
        <v>0</v>
      </c>
      <c r="S614" s="21">
        <f t="shared" si="313"/>
        <v>0</v>
      </c>
      <c r="T614" s="21">
        <f t="shared" si="313"/>
        <v>0</v>
      </c>
      <c r="U614" s="21">
        <f t="shared" si="313"/>
        <v>0</v>
      </c>
      <c r="V614" s="21"/>
      <c r="W614" s="21"/>
      <c r="X614" s="21"/>
      <c r="Y614" s="12"/>
    </row>
    <row r="615" spans="1:25" hidden="1" x14ac:dyDescent="0.2">
      <c r="A615" s="28" t="s">
        <v>356</v>
      </c>
      <c r="B615" s="29">
        <v>11</v>
      </c>
      <c r="C615" s="30" t="s">
        <v>101</v>
      </c>
      <c r="D615" s="31">
        <v>3811</v>
      </c>
      <c r="E615" s="32" t="s">
        <v>73</v>
      </c>
      <c r="G615" s="1">
        <v>120000</v>
      </c>
      <c r="H615" s="1">
        <v>120000</v>
      </c>
      <c r="I615" s="1">
        <v>120000</v>
      </c>
      <c r="J615" s="1">
        <v>120000</v>
      </c>
      <c r="K615" s="1">
        <v>120000</v>
      </c>
      <c r="L615" s="33">
        <f t="shared" si="288"/>
        <v>100</v>
      </c>
      <c r="M615" s="1">
        <v>50000</v>
      </c>
      <c r="N615" s="1">
        <v>50000</v>
      </c>
      <c r="O615" s="1">
        <v>0</v>
      </c>
      <c r="P615" s="1">
        <f>O615</f>
        <v>0</v>
      </c>
      <c r="Q615" s="1">
        <v>0</v>
      </c>
      <c r="R615" s="1">
        <v>0</v>
      </c>
      <c r="S615" s="1">
        <f>R615</f>
        <v>0</v>
      </c>
      <c r="T615" s="1">
        <v>0</v>
      </c>
      <c r="U615" s="1">
        <f>T615</f>
        <v>0</v>
      </c>
    </row>
    <row r="616" spans="1:25" s="23" customFormat="1" ht="15.75" hidden="1" x14ac:dyDescent="0.2">
      <c r="A616" s="24" t="s">
        <v>356</v>
      </c>
      <c r="B616" s="25">
        <v>12</v>
      </c>
      <c r="C616" s="26" t="s">
        <v>101</v>
      </c>
      <c r="D616" s="27">
        <v>382</v>
      </c>
      <c r="E616" s="20"/>
      <c r="F616" s="20"/>
      <c r="G616" s="21">
        <f>SUM(G617)</f>
        <v>650109</v>
      </c>
      <c r="H616" s="21">
        <f t="shared" ref="H616:U616" si="314">SUM(H617)</f>
        <v>650109</v>
      </c>
      <c r="I616" s="21">
        <f t="shared" si="314"/>
        <v>650109</v>
      </c>
      <c r="J616" s="21">
        <f t="shared" si="314"/>
        <v>650109</v>
      </c>
      <c r="K616" s="21">
        <f t="shared" si="314"/>
        <v>7.0000000000000007E-2</v>
      </c>
      <c r="L616" s="22">
        <f t="shared" si="288"/>
        <v>1.0767425154858647E-5</v>
      </c>
      <c r="M616" s="21">
        <f t="shared" si="314"/>
        <v>0</v>
      </c>
      <c r="N616" s="21">
        <f t="shared" si="314"/>
        <v>0</v>
      </c>
      <c r="O616" s="21">
        <f t="shared" si="314"/>
        <v>0</v>
      </c>
      <c r="P616" s="21">
        <f t="shared" si="314"/>
        <v>0</v>
      </c>
      <c r="Q616" s="21">
        <f t="shared" si="314"/>
        <v>0</v>
      </c>
      <c r="R616" s="21">
        <f t="shared" si="314"/>
        <v>0</v>
      </c>
      <c r="S616" s="21">
        <f t="shared" si="314"/>
        <v>0</v>
      </c>
      <c r="T616" s="21">
        <f t="shared" si="314"/>
        <v>0</v>
      </c>
      <c r="U616" s="21">
        <f t="shared" si="314"/>
        <v>0</v>
      </c>
      <c r="V616" s="21"/>
      <c r="W616" s="21"/>
      <c r="X616" s="21"/>
      <c r="Y616" s="12"/>
    </row>
    <row r="617" spans="1:25" ht="30.75" hidden="1" customHeight="1" x14ac:dyDescent="0.2">
      <c r="A617" s="28" t="s">
        <v>356</v>
      </c>
      <c r="B617" s="29">
        <v>12</v>
      </c>
      <c r="C617" s="30" t="s">
        <v>101</v>
      </c>
      <c r="D617" s="31">
        <v>3821</v>
      </c>
      <c r="E617" s="32" t="s">
        <v>102</v>
      </c>
      <c r="G617" s="1">
        <v>650109</v>
      </c>
      <c r="H617" s="1">
        <v>650109</v>
      </c>
      <c r="I617" s="1">
        <v>650109</v>
      </c>
      <c r="J617" s="1">
        <v>650109</v>
      </c>
      <c r="K617" s="1">
        <v>7.0000000000000007E-2</v>
      </c>
      <c r="L617" s="33">
        <f t="shared" si="288"/>
        <v>1.0767425154858647E-5</v>
      </c>
      <c r="M617" s="1">
        <v>0</v>
      </c>
      <c r="N617" s="1">
        <v>0</v>
      </c>
      <c r="O617" s="1"/>
      <c r="P617" s="1">
        <f>O617</f>
        <v>0</v>
      </c>
      <c r="Q617" s="1">
        <v>0</v>
      </c>
      <c r="R617" s="1">
        <v>0</v>
      </c>
      <c r="S617" s="1">
        <f>R617</f>
        <v>0</v>
      </c>
      <c r="T617" s="1">
        <v>0</v>
      </c>
      <c r="U617" s="1">
        <f>T617</f>
        <v>0</v>
      </c>
    </row>
    <row r="618" spans="1:25" s="23" customFormat="1" ht="15.75" hidden="1" x14ac:dyDescent="0.2">
      <c r="A618" s="24" t="s">
        <v>356</v>
      </c>
      <c r="B618" s="25">
        <v>51</v>
      </c>
      <c r="C618" s="26" t="s">
        <v>101</v>
      </c>
      <c r="D618" s="27">
        <v>382</v>
      </c>
      <c r="E618" s="20"/>
      <c r="F618" s="20"/>
      <c r="G618" s="21">
        <f>SUM(G619)</f>
        <v>3660000</v>
      </c>
      <c r="H618" s="21">
        <f t="shared" ref="H618:U618" si="315">SUM(H619)</f>
        <v>0</v>
      </c>
      <c r="I618" s="21">
        <f t="shared" si="315"/>
        <v>3660000</v>
      </c>
      <c r="J618" s="21">
        <f t="shared" si="315"/>
        <v>0</v>
      </c>
      <c r="K618" s="21">
        <f t="shared" si="315"/>
        <v>0</v>
      </c>
      <c r="L618" s="22">
        <f t="shared" si="288"/>
        <v>0</v>
      </c>
      <c r="M618" s="21">
        <f t="shared" si="315"/>
        <v>0</v>
      </c>
      <c r="N618" s="21">
        <f t="shared" si="315"/>
        <v>0</v>
      </c>
      <c r="O618" s="21">
        <f t="shared" si="315"/>
        <v>0</v>
      </c>
      <c r="P618" s="21">
        <f t="shared" si="315"/>
        <v>0</v>
      </c>
      <c r="Q618" s="21">
        <f t="shared" si="315"/>
        <v>0</v>
      </c>
      <c r="R618" s="21">
        <f t="shared" si="315"/>
        <v>0</v>
      </c>
      <c r="S618" s="21">
        <f t="shared" si="315"/>
        <v>0</v>
      </c>
      <c r="T618" s="21">
        <f t="shared" si="315"/>
        <v>0</v>
      </c>
      <c r="U618" s="21">
        <f t="shared" si="315"/>
        <v>0</v>
      </c>
      <c r="V618" s="21"/>
      <c r="W618" s="21"/>
      <c r="X618" s="21"/>
      <c r="Y618" s="12"/>
    </row>
    <row r="619" spans="1:25" ht="33" hidden="1" customHeight="1" x14ac:dyDescent="0.2">
      <c r="A619" s="28" t="s">
        <v>356</v>
      </c>
      <c r="B619" s="29">
        <v>51</v>
      </c>
      <c r="C619" s="30" t="s">
        <v>101</v>
      </c>
      <c r="D619" s="31">
        <v>3821</v>
      </c>
      <c r="E619" s="32" t="s">
        <v>102</v>
      </c>
      <c r="G619" s="1">
        <v>3660000</v>
      </c>
      <c r="H619" s="55"/>
      <c r="I619" s="1">
        <v>3660000</v>
      </c>
      <c r="J619" s="55"/>
      <c r="K619" s="1">
        <v>0</v>
      </c>
      <c r="L619" s="33">
        <f t="shared" si="288"/>
        <v>0</v>
      </c>
      <c r="M619" s="1">
        <v>0</v>
      </c>
      <c r="N619" s="55"/>
      <c r="O619" s="1"/>
      <c r="P619" s="55"/>
      <c r="Q619" s="1">
        <v>0</v>
      </c>
      <c r="R619" s="1">
        <v>0</v>
      </c>
      <c r="S619" s="55"/>
      <c r="T619" s="1">
        <v>0</v>
      </c>
      <c r="U619" s="55"/>
    </row>
    <row r="620" spans="1:25" s="23" customFormat="1" ht="15.75" hidden="1" x14ac:dyDescent="0.2">
      <c r="A620" s="24" t="s">
        <v>356</v>
      </c>
      <c r="B620" s="25">
        <v>563</v>
      </c>
      <c r="C620" s="26" t="s">
        <v>101</v>
      </c>
      <c r="D620" s="27">
        <v>382</v>
      </c>
      <c r="E620" s="20"/>
      <c r="F620" s="20"/>
      <c r="G620" s="21"/>
      <c r="H620" s="21"/>
      <c r="I620" s="21">
        <f>I621</f>
        <v>0</v>
      </c>
      <c r="J620" s="21">
        <f t="shared" ref="J620:U620" si="316">J621</f>
        <v>0</v>
      </c>
      <c r="K620" s="21">
        <f t="shared" si="316"/>
        <v>0</v>
      </c>
      <c r="L620" s="22" t="str">
        <f t="shared" si="288"/>
        <v>-</v>
      </c>
      <c r="M620" s="21">
        <f t="shared" si="316"/>
        <v>0</v>
      </c>
      <c r="N620" s="21">
        <f t="shared" si="316"/>
        <v>0</v>
      </c>
      <c r="O620" s="21">
        <f t="shared" si="316"/>
        <v>0</v>
      </c>
      <c r="P620" s="21">
        <f t="shared" si="316"/>
        <v>0</v>
      </c>
      <c r="Q620" s="21">
        <f t="shared" si="316"/>
        <v>0</v>
      </c>
      <c r="R620" s="21">
        <f t="shared" si="316"/>
        <v>0</v>
      </c>
      <c r="S620" s="21">
        <f t="shared" si="316"/>
        <v>0</v>
      </c>
      <c r="T620" s="21">
        <f t="shared" si="316"/>
        <v>0</v>
      </c>
      <c r="U620" s="21">
        <f t="shared" si="316"/>
        <v>0</v>
      </c>
      <c r="V620" s="21"/>
      <c r="W620" s="21"/>
      <c r="X620" s="21"/>
      <c r="Y620" s="12"/>
    </row>
    <row r="621" spans="1:25" hidden="1" x14ac:dyDescent="0.2">
      <c r="A621" s="28" t="s">
        <v>356</v>
      </c>
      <c r="B621" s="29">
        <v>563</v>
      </c>
      <c r="C621" s="30" t="s">
        <v>101</v>
      </c>
      <c r="D621" s="31">
        <v>3821</v>
      </c>
      <c r="E621" s="32" t="s">
        <v>102</v>
      </c>
      <c r="J621" s="55"/>
      <c r="L621" s="33" t="str">
        <f t="shared" si="288"/>
        <v>-</v>
      </c>
      <c r="M621" s="1"/>
      <c r="N621" s="1"/>
      <c r="O621" s="1"/>
      <c r="P621" s="55"/>
      <c r="Q621" s="1"/>
      <c r="R621" s="1"/>
      <c r="S621" s="55"/>
      <c r="T621" s="1"/>
      <c r="U621" s="55"/>
    </row>
    <row r="622" spans="1:25" ht="110.25" x14ac:dyDescent="0.2">
      <c r="A622" s="439" t="s">
        <v>357</v>
      </c>
      <c r="B622" s="439"/>
      <c r="C622" s="439"/>
      <c r="D622" s="439"/>
      <c r="E622" s="20" t="s">
        <v>358</v>
      </c>
      <c r="F622" s="20" t="s">
        <v>352</v>
      </c>
      <c r="G622" s="21">
        <f>G623+G625+G627</f>
        <v>1550000</v>
      </c>
      <c r="H622" s="21">
        <f>H623+H625+H627</f>
        <v>275000</v>
      </c>
      <c r="I622" s="21">
        <f>I623+I625+I627+I629</f>
        <v>1550000</v>
      </c>
      <c r="J622" s="21">
        <f t="shared" ref="J622:U622" si="317">J623+J625+J627+J629</f>
        <v>275000</v>
      </c>
      <c r="K622" s="21">
        <f t="shared" si="317"/>
        <v>846191.57</v>
      </c>
      <c r="L622" s="22">
        <f t="shared" si="288"/>
        <v>54.593004516129028</v>
      </c>
      <c r="M622" s="21">
        <f t="shared" si="317"/>
        <v>0</v>
      </c>
      <c r="N622" s="21">
        <f t="shared" si="317"/>
        <v>0</v>
      </c>
      <c r="O622" s="21">
        <f t="shared" si="317"/>
        <v>0</v>
      </c>
      <c r="P622" s="21">
        <f t="shared" si="317"/>
        <v>0</v>
      </c>
      <c r="Q622" s="21">
        <f t="shared" si="317"/>
        <v>0</v>
      </c>
      <c r="R622" s="21">
        <f t="shared" si="317"/>
        <v>0</v>
      </c>
      <c r="S622" s="21">
        <f t="shared" si="317"/>
        <v>0</v>
      </c>
      <c r="T622" s="21">
        <f t="shared" si="317"/>
        <v>0</v>
      </c>
      <c r="U622" s="21">
        <f t="shared" si="317"/>
        <v>0</v>
      </c>
    </row>
    <row r="623" spans="1:25" s="23" customFormat="1" ht="15.75" hidden="1" x14ac:dyDescent="0.2">
      <c r="A623" s="24" t="s">
        <v>359</v>
      </c>
      <c r="B623" s="25">
        <v>11</v>
      </c>
      <c r="C623" s="26" t="s">
        <v>101</v>
      </c>
      <c r="D623" s="27">
        <v>381</v>
      </c>
      <c r="E623" s="20"/>
      <c r="F623" s="20"/>
      <c r="G623" s="21">
        <f>SUM(G624)</f>
        <v>50000</v>
      </c>
      <c r="H623" s="21">
        <f t="shared" ref="H623:U623" si="318">SUM(H624)</f>
        <v>50000</v>
      </c>
      <c r="I623" s="21">
        <f t="shared" si="318"/>
        <v>50000</v>
      </c>
      <c r="J623" s="21">
        <f t="shared" si="318"/>
        <v>50000</v>
      </c>
      <c r="K623" s="21">
        <f t="shared" si="318"/>
        <v>50000</v>
      </c>
      <c r="L623" s="22">
        <f t="shared" si="288"/>
        <v>100</v>
      </c>
      <c r="M623" s="21">
        <f t="shared" si="318"/>
        <v>0</v>
      </c>
      <c r="N623" s="21">
        <f t="shared" si="318"/>
        <v>0</v>
      </c>
      <c r="O623" s="21">
        <f t="shared" si="318"/>
        <v>0</v>
      </c>
      <c r="P623" s="21">
        <f t="shared" si="318"/>
        <v>0</v>
      </c>
      <c r="Q623" s="21">
        <f t="shared" si="318"/>
        <v>0</v>
      </c>
      <c r="R623" s="21">
        <f t="shared" si="318"/>
        <v>0</v>
      </c>
      <c r="S623" s="21">
        <f t="shared" si="318"/>
        <v>0</v>
      </c>
      <c r="T623" s="21">
        <f t="shared" si="318"/>
        <v>0</v>
      </c>
      <c r="U623" s="21">
        <f t="shared" si="318"/>
        <v>0</v>
      </c>
      <c r="V623" s="21"/>
      <c r="W623" s="21"/>
      <c r="X623" s="21"/>
      <c r="Y623" s="12"/>
    </row>
    <row r="624" spans="1:25" hidden="1" x14ac:dyDescent="0.2">
      <c r="A624" s="28" t="s">
        <v>359</v>
      </c>
      <c r="B624" s="29">
        <v>11</v>
      </c>
      <c r="C624" s="30" t="s">
        <v>101</v>
      </c>
      <c r="D624" s="31">
        <v>3811</v>
      </c>
      <c r="E624" s="32" t="s">
        <v>73</v>
      </c>
      <c r="G624" s="1">
        <v>50000</v>
      </c>
      <c r="H624" s="1">
        <v>50000</v>
      </c>
      <c r="I624" s="1">
        <v>50000</v>
      </c>
      <c r="J624" s="1">
        <v>50000</v>
      </c>
      <c r="K624" s="1">
        <v>50000</v>
      </c>
      <c r="L624" s="33">
        <f t="shared" si="288"/>
        <v>100</v>
      </c>
      <c r="M624" s="1">
        <v>0</v>
      </c>
      <c r="N624" s="1">
        <v>0</v>
      </c>
      <c r="O624" s="1">
        <v>0</v>
      </c>
      <c r="P624" s="1">
        <f>O624</f>
        <v>0</v>
      </c>
      <c r="Q624" s="1">
        <v>0</v>
      </c>
      <c r="R624" s="1">
        <v>0</v>
      </c>
      <c r="S624" s="1">
        <f>R624</f>
        <v>0</v>
      </c>
      <c r="T624" s="1">
        <v>0</v>
      </c>
      <c r="U624" s="1">
        <f>T624</f>
        <v>0</v>
      </c>
    </row>
    <row r="625" spans="1:25" s="23" customFormat="1" ht="15.75" hidden="1" x14ac:dyDescent="0.2">
      <c r="A625" s="24" t="s">
        <v>359</v>
      </c>
      <c r="B625" s="25">
        <v>12</v>
      </c>
      <c r="C625" s="26" t="s">
        <v>101</v>
      </c>
      <c r="D625" s="27">
        <v>382</v>
      </c>
      <c r="E625" s="20"/>
      <c r="F625" s="20"/>
      <c r="G625" s="21">
        <f>SUM(G626)</f>
        <v>225000</v>
      </c>
      <c r="H625" s="21">
        <f t="shared" ref="H625:U625" si="319">SUM(H626)</f>
        <v>225000</v>
      </c>
      <c r="I625" s="21">
        <f t="shared" si="319"/>
        <v>225000</v>
      </c>
      <c r="J625" s="21">
        <f t="shared" si="319"/>
        <v>225000</v>
      </c>
      <c r="K625" s="21">
        <f t="shared" si="319"/>
        <v>119428.74</v>
      </c>
      <c r="L625" s="22">
        <f t="shared" si="288"/>
        <v>53.079439999999998</v>
      </c>
      <c r="M625" s="21">
        <f t="shared" si="319"/>
        <v>0</v>
      </c>
      <c r="N625" s="21">
        <f t="shared" si="319"/>
        <v>0</v>
      </c>
      <c r="O625" s="21">
        <f t="shared" si="319"/>
        <v>0</v>
      </c>
      <c r="P625" s="21">
        <f t="shared" si="319"/>
        <v>0</v>
      </c>
      <c r="Q625" s="21">
        <f t="shared" si="319"/>
        <v>0</v>
      </c>
      <c r="R625" s="21">
        <f t="shared" si="319"/>
        <v>0</v>
      </c>
      <c r="S625" s="21">
        <f t="shared" si="319"/>
        <v>0</v>
      </c>
      <c r="T625" s="21">
        <f t="shared" si="319"/>
        <v>0</v>
      </c>
      <c r="U625" s="21">
        <f t="shared" si="319"/>
        <v>0</v>
      </c>
      <c r="V625" s="21"/>
      <c r="W625" s="21"/>
      <c r="X625" s="21"/>
      <c r="Y625" s="12"/>
    </row>
    <row r="626" spans="1:25" ht="30.75" hidden="1" customHeight="1" x14ac:dyDescent="0.2">
      <c r="A626" s="28" t="s">
        <v>359</v>
      </c>
      <c r="B626" s="29">
        <v>12</v>
      </c>
      <c r="C626" s="30" t="s">
        <v>101</v>
      </c>
      <c r="D626" s="31">
        <v>3821</v>
      </c>
      <c r="E626" s="32" t="s">
        <v>102</v>
      </c>
      <c r="G626" s="1">
        <v>225000</v>
      </c>
      <c r="H626" s="1">
        <v>225000</v>
      </c>
      <c r="I626" s="1">
        <v>225000</v>
      </c>
      <c r="J626" s="1">
        <v>225000</v>
      </c>
      <c r="K626" s="1">
        <v>119428.74</v>
      </c>
      <c r="L626" s="33">
        <f t="shared" si="288"/>
        <v>53.079439999999998</v>
      </c>
      <c r="M626" s="1">
        <v>0</v>
      </c>
      <c r="N626" s="1">
        <v>0</v>
      </c>
      <c r="O626" s="1"/>
      <c r="P626" s="1">
        <f>O626</f>
        <v>0</v>
      </c>
      <c r="Q626" s="1">
        <v>0</v>
      </c>
      <c r="R626" s="1">
        <v>0</v>
      </c>
      <c r="S626" s="1">
        <f>R626</f>
        <v>0</v>
      </c>
      <c r="T626" s="1">
        <v>0</v>
      </c>
      <c r="U626" s="1">
        <f>T626</f>
        <v>0</v>
      </c>
    </row>
    <row r="627" spans="1:25" s="23" customFormat="1" ht="15.75" hidden="1" x14ac:dyDescent="0.2">
      <c r="A627" s="24" t="s">
        <v>359</v>
      </c>
      <c r="B627" s="25">
        <v>51</v>
      </c>
      <c r="C627" s="26" t="s">
        <v>101</v>
      </c>
      <c r="D627" s="27">
        <v>382</v>
      </c>
      <c r="E627" s="20"/>
      <c r="F627" s="20"/>
      <c r="G627" s="21">
        <f>SUM(G628)</f>
        <v>1275000</v>
      </c>
      <c r="H627" s="21">
        <f t="shared" ref="H627:U627" si="320">SUM(H628)</f>
        <v>0</v>
      </c>
      <c r="I627" s="21">
        <f t="shared" si="320"/>
        <v>1275000</v>
      </c>
      <c r="J627" s="21">
        <f t="shared" si="320"/>
        <v>0</v>
      </c>
      <c r="K627" s="21">
        <f t="shared" si="320"/>
        <v>676762.83</v>
      </c>
      <c r="L627" s="22">
        <f t="shared" si="288"/>
        <v>53.079437647058825</v>
      </c>
      <c r="M627" s="21">
        <f t="shared" si="320"/>
        <v>0</v>
      </c>
      <c r="N627" s="21">
        <f t="shared" si="320"/>
        <v>0</v>
      </c>
      <c r="O627" s="21">
        <f t="shared" si="320"/>
        <v>0</v>
      </c>
      <c r="P627" s="21">
        <f t="shared" si="320"/>
        <v>0</v>
      </c>
      <c r="Q627" s="21">
        <f t="shared" si="320"/>
        <v>0</v>
      </c>
      <c r="R627" s="21">
        <f t="shared" si="320"/>
        <v>0</v>
      </c>
      <c r="S627" s="21">
        <f t="shared" si="320"/>
        <v>0</v>
      </c>
      <c r="T627" s="21">
        <f t="shared" si="320"/>
        <v>0</v>
      </c>
      <c r="U627" s="21">
        <f t="shared" si="320"/>
        <v>0</v>
      </c>
      <c r="V627" s="21"/>
      <c r="W627" s="21"/>
      <c r="X627" s="21"/>
      <c r="Y627" s="12"/>
    </row>
    <row r="628" spans="1:25" ht="34.5" hidden="1" customHeight="1" x14ac:dyDescent="0.2">
      <c r="A628" s="28" t="s">
        <v>359</v>
      </c>
      <c r="B628" s="29">
        <v>51</v>
      </c>
      <c r="C628" s="30" t="s">
        <v>101</v>
      </c>
      <c r="D628" s="31">
        <v>3821</v>
      </c>
      <c r="E628" s="32" t="s">
        <v>102</v>
      </c>
      <c r="G628" s="1">
        <v>1275000</v>
      </c>
      <c r="H628" s="55"/>
      <c r="I628" s="1">
        <v>1275000</v>
      </c>
      <c r="J628" s="55"/>
      <c r="K628" s="1">
        <v>676762.83</v>
      </c>
      <c r="L628" s="33">
        <f t="shared" si="288"/>
        <v>53.079437647058825</v>
      </c>
      <c r="M628" s="1">
        <v>0</v>
      </c>
      <c r="N628" s="55"/>
      <c r="O628" s="1"/>
      <c r="P628" s="55"/>
      <c r="Q628" s="1">
        <v>0</v>
      </c>
      <c r="R628" s="1">
        <v>0</v>
      </c>
      <c r="S628" s="55"/>
      <c r="T628" s="1">
        <v>0</v>
      </c>
      <c r="U628" s="55"/>
    </row>
    <row r="629" spans="1:25" s="23" customFormat="1" ht="15.75" hidden="1" x14ac:dyDescent="0.2">
      <c r="A629" s="24" t="s">
        <v>359</v>
      </c>
      <c r="B629" s="25">
        <v>563</v>
      </c>
      <c r="C629" s="26" t="s">
        <v>101</v>
      </c>
      <c r="D629" s="27">
        <v>382</v>
      </c>
      <c r="E629" s="20"/>
      <c r="F629" s="20"/>
      <c r="G629" s="21"/>
      <c r="H629" s="21"/>
      <c r="I629" s="21">
        <f>I630</f>
        <v>0</v>
      </c>
      <c r="J629" s="21">
        <f t="shared" ref="J629:U629" si="321">J630</f>
        <v>0</v>
      </c>
      <c r="K629" s="21">
        <f t="shared" si="321"/>
        <v>0</v>
      </c>
      <c r="L629" s="22" t="str">
        <f t="shared" si="288"/>
        <v>-</v>
      </c>
      <c r="M629" s="21">
        <f t="shared" si="321"/>
        <v>0</v>
      </c>
      <c r="N629" s="21">
        <f t="shared" si="321"/>
        <v>0</v>
      </c>
      <c r="O629" s="21">
        <f t="shared" si="321"/>
        <v>0</v>
      </c>
      <c r="P629" s="21">
        <f t="shared" si="321"/>
        <v>0</v>
      </c>
      <c r="Q629" s="21">
        <f t="shared" si="321"/>
        <v>0</v>
      </c>
      <c r="R629" s="21">
        <f t="shared" si="321"/>
        <v>0</v>
      </c>
      <c r="S629" s="21">
        <f t="shared" si="321"/>
        <v>0</v>
      </c>
      <c r="T629" s="21">
        <f t="shared" si="321"/>
        <v>0</v>
      </c>
      <c r="U629" s="21">
        <f t="shared" si="321"/>
        <v>0</v>
      </c>
      <c r="V629" s="21"/>
      <c r="W629" s="21"/>
      <c r="X629" s="21"/>
      <c r="Y629" s="12"/>
    </row>
    <row r="630" spans="1:25" hidden="1" x14ac:dyDescent="0.2">
      <c r="A630" s="28" t="s">
        <v>359</v>
      </c>
      <c r="B630" s="29">
        <v>563</v>
      </c>
      <c r="C630" s="30" t="s">
        <v>101</v>
      </c>
      <c r="D630" s="31">
        <v>3821</v>
      </c>
      <c r="E630" s="32" t="s">
        <v>102</v>
      </c>
      <c r="J630" s="55"/>
      <c r="L630" s="33" t="str">
        <f t="shared" si="288"/>
        <v>-</v>
      </c>
      <c r="M630" s="1"/>
      <c r="N630" s="1"/>
      <c r="O630" s="1"/>
      <c r="P630" s="55"/>
      <c r="Q630" s="1"/>
      <c r="R630" s="1"/>
      <c r="S630" s="55"/>
      <c r="T630" s="1"/>
      <c r="U630" s="55"/>
    </row>
    <row r="631" spans="1:25" ht="110.25" x14ac:dyDescent="0.2">
      <c r="A631" s="439" t="s">
        <v>360</v>
      </c>
      <c r="B631" s="439"/>
      <c r="C631" s="439"/>
      <c r="D631" s="439"/>
      <c r="E631" s="20" t="s">
        <v>361</v>
      </c>
      <c r="F631" s="20" t="s">
        <v>352</v>
      </c>
      <c r="G631" s="21">
        <f>G632+G634+G636</f>
        <v>5850000</v>
      </c>
      <c r="H631" s="21">
        <f>H632+H634+H636</f>
        <v>877500</v>
      </c>
      <c r="I631" s="21">
        <f>I632+I634+I636+I638</f>
        <v>5950000</v>
      </c>
      <c r="J631" s="21">
        <f t="shared" ref="J631:U631" si="322">J632+J634+J636+J638</f>
        <v>977500</v>
      </c>
      <c r="K631" s="21">
        <f t="shared" si="322"/>
        <v>100000</v>
      </c>
      <c r="L631" s="22">
        <f t="shared" si="288"/>
        <v>1.680672268907563</v>
      </c>
      <c r="M631" s="21">
        <f t="shared" si="322"/>
        <v>3900000</v>
      </c>
      <c r="N631" s="21">
        <f t="shared" si="322"/>
        <v>585000</v>
      </c>
      <c r="O631" s="21">
        <f t="shared" si="322"/>
        <v>0</v>
      </c>
      <c r="P631" s="21">
        <f t="shared" si="322"/>
        <v>0</v>
      </c>
      <c r="Q631" s="21">
        <f t="shared" si="322"/>
        <v>0</v>
      </c>
      <c r="R631" s="21">
        <f t="shared" si="322"/>
        <v>0</v>
      </c>
      <c r="S631" s="21">
        <f t="shared" si="322"/>
        <v>0</v>
      </c>
      <c r="T631" s="21">
        <f t="shared" si="322"/>
        <v>0</v>
      </c>
      <c r="U631" s="21">
        <f t="shared" si="322"/>
        <v>0</v>
      </c>
    </row>
    <row r="632" spans="1:25" s="23" customFormat="1" ht="15.75" hidden="1" x14ac:dyDescent="0.2">
      <c r="A632" s="24" t="s">
        <v>362</v>
      </c>
      <c r="B632" s="25">
        <v>11</v>
      </c>
      <c r="C632" s="26" t="s">
        <v>101</v>
      </c>
      <c r="D632" s="27">
        <v>381</v>
      </c>
      <c r="E632" s="20"/>
      <c r="F632" s="20"/>
      <c r="G632" s="21">
        <f>SUM(G633)</f>
        <v>0</v>
      </c>
      <c r="H632" s="21">
        <f t="shared" ref="H632:U632" si="323">SUM(H633)</f>
        <v>0</v>
      </c>
      <c r="I632" s="21">
        <f t="shared" si="323"/>
        <v>100000</v>
      </c>
      <c r="J632" s="21">
        <f t="shared" si="323"/>
        <v>100000</v>
      </c>
      <c r="K632" s="21">
        <f t="shared" si="323"/>
        <v>100000</v>
      </c>
      <c r="L632" s="22">
        <f t="shared" si="288"/>
        <v>100</v>
      </c>
      <c r="M632" s="21">
        <f t="shared" si="323"/>
        <v>0</v>
      </c>
      <c r="N632" s="21">
        <f t="shared" si="323"/>
        <v>0</v>
      </c>
      <c r="O632" s="21">
        <f t="shared" si="323"/>
        <v>0</v>
      </c>
      <c r="P632" s="21">
        <f t="shared" si="323"/>
        <v>0</v>
      </c>
      <c r="Q632" s="21">
        <f t="shared" si="323"/>
        <v>0</v>
      </c>
      <c r="R632" s="21">
        <f t="shared" si="323"/>
        <v>0</v>
      </c>
      <c r="S632" s="21">
        <f t="shared" si="323"/>
        <v>0</v>
      </c>
      <c r="T632" s="21">
        <f t="shared" si="323"/>
        <v>0</v>
      </c>
      <c r="U632" s="21">
        <f t="shared" si="323"/>
        <v>0</v>
      </c>
      <c r="V632" s="21"/>
      <c r="W632" s="21"/>
      <c r="X632" s="21"/>
      <c r="Y632" s="12"/>
    </row>
    <row r="633" spans="1:25" ht="15.75" hidden="1" x14ac:dyDescent="0.2">
      <c r="A633" s="28" t="s">
        <v>362</v>
      </c>
      <c r="B633" s="29">
        <v>11</v>
      </c>
      <c r="C633" s="30" t="s">
        <v>101</v>
      </c>
      <c r="D633" s="31">
        <v>3811</v>
      </c>
      <c r="E633" s="32" t="s">
        <v>73</v>
      </c>
      <c r="F633" s="20"/>
      <c r="G633" s="1">
        <v>0</v>
      </c>
      <c r="H633" s="1">
        <v>0</v>
      </c>
      <c r="I633" s="1">
        <v>100000</v>
      </c>
      <c r="J633" s="1">
        <v>100000</v>
      </c>
      <c r="K633" s="1">
        <v>100000</v>
      </c>
      <c r="L633" s="33">
        <f t="shared" si="288"/>
        <v>100</v>
      </c>
      <c r="M633" s="1">
        <v>0</v>
      </c>
      <c r="N633" s="1">
        <v>0</v>
      </c>
      <c r="O633" s="1">
        <v>0</v>
      </c>
      <c r="P633" s="1">
        <f>O633</f>
        <v>0</v>
      </c>
      <c r="Q633" s="1">
        <v>0</v>
      </c>
      <c r="R633" s="1">
        <v>0</v>
      </c>
      <c r="S633" s="1">
        <f>R633</f>
        <v>0</v>
      </c>
      <c r="T633" s="1">
        <v>0</v>
      </c>
      <c r="U633" s="1">
        <f>T633</f>
        <v>0</v>
      </c>
    </row>
    <row r="634" spans="1:25" s="23" customFormat="1" ht="15.75" hidden="1" x14ac:dyDescent="0.2">
      <c r="A634" s="24" t="s">
        <v>362</v>
      </c>
      <c r="B634" s="25">
        <v>12</v>
      </c>
      <c r="C634" s="26" t="s">
        <v>101</v>
      </c>
      <c r="D634" s="27">
        <v>382</v>
      </c>
      <c r="E634" s="20"/>
      <c r="F634" s="20"/>
      <c r="G634" s="21">
        <f>SUM(G635)</f>
        <v>877500</v>
      </c>
      <c r="H634" s="21">
        <f t="shared" ref="H634:U634" si="324">SUM(H635)</f>
        <v>877500</v>
      </c>
      <c r="I634" s="21">
        <f t="shared" si="324"/>
        <v>877500</v>
      </c>
      <c r="J634" s="21">
        <f t="shared" si="324"/>
        <v>877500</v>
      </c>
      <c r="K634" s="21">
        <f t="shared" si="324"/>
        <v>0</v>
      </c>
      <c r="L634" s="22">
        <f t="shared" si="288"/>
        <v>0</v>
      </c>
      <c r="M634" s="21">
        <f t="shared" si="324"/>
        <v>585000</v>
      </c>
      <c r="N634" s="21">
        <f t="shared" si="324"/>
        <v>585000</v>
      </c>
      <c r="O634" s="21">
        <f t="shared" si="324"/>
        <v>0</v>
      </c>
      <c r="P634" s="21">
        <f t="shared" si="324"/>
        <v>0</v>
      </c>
      <c r="Q634" s="21">
        <f t="shared" si="324"/>
        <v>0</v>
      </c>
      <c r="R634" s="21">
        <f t="shared" si="324"/>
        <v>0</v>
      </c>
      <c r="S634" s="21">
        <f t="shared" si="324"/>
        <v>0</v>
      </c>
      <c r="T634" s="21">
        <f t="shared" si="324"/>
        <v>0</v>
      </c>
      <c r="U634" s="21">
        <f t="shared" si="324"/>
        <v>0</v>
      </c>
      <c r="V634" s="21"/>
      <c r="W634" s="21"/>
      <c r="X634" s="21"/>
      <c r="Y634" s="12"/>
    </row>
    <row r="635" spans="1:25" ht="31.5" hidden="1" customHeight="1" x14ac:dyDescent="0.2">
      <c r="A635" s="28" t="s">
        <v>362</v>
      </c>
      <c r="B635" s="29">
        <v>12</v>
      </c>
      <c r="C635" s="30" t="s">
        <v>101</v>
      </c>
      <c r="D635" s="31">
        <v>3821</v>
      </c>
      <c r="E635" s="32" t="s">
        <v>102</v>
      </c>
      <c r="G635" s="1">
        <v>877500</v>
      </c>
      <c r="H635" s="1">
        <v>877500</v>
      </c>
      <c r="I635" s="1">
        <v>877500</v>
      </c>
      <c r="J635" s="1">
        <v>877500</v>
      </c>
      <c r="K635" s="1">
        <v>0</v>
      </c>
      <c r="L635" s="33">
        <f t="shared" si="288"/>
        <v>0</v>
      </c>
      <c r="M635" s="1">
        <v>585000</v>
      </c>
      <c r="N635" s="1">
        <v>585000</v>
      </c>
      <c r="O635" s="1">
        <v>0</v>
      </c>
      <c r="P635" s="1">
        <f>O635</f>
        <v>0</v>
      </c>
      <c r="Q635" s="1">
        <v>0</v>
      </c>
      <c r="R635" s="1"/>
      <c r="S635" s="1">
        <f>R635</f>
        <v>0</v>
      </c>
      <c r="T635" s="1">
        <v>0</v>
      </c>
      <c r="U635" s="1">
        <f>T635</f>
        <v>0</v>
      </c>
    </row>
    <row r="636" spans="1:25" s="23" customFormat="1" ht="15.75" hidden="1" x14ac:dyDescent="0.2">
      <c r="A636" s="24" t="s">
        <v>362</v>
      </c>
      <c r="B636" s="25">
        <v>51</v>
      </c>
      <c r="C636" s="26" t="s">
        <v>101</v>
      </c>
      <c r="D636" s="27">
        <v>382</v>
      </c>
      <c r="E636" s="20"/>
      <c r="F636" s="20"/>
      <c r="G636" s="21">
        <f>SUM(G637)</f>
        <v>4972500</v>
      </c>
      <c r="H636" s="21">
        <f t="shared" ref="H636:U636" si="325">SUM(H637)</f>
        <v>0</v>
      </c>
      <c r="I636" s="21">
        <f t="shared" si="325"/>
        <v>4972500</v>
      </c>
      <c r="J636" s="21">
        <f t="shared" si="325"/>
        <v>0</v>
      </c>
      <c r="K636" s="21">
        <f t="shared" si="325"/>
        <v>0</v>
      </c>
      <c r="L636" s="22">
        <f t="shared" si="288"/>
        <v>0</v>
      </c>
      <c r="M636" s="21">
        <f t="shared" si="325"/>
        <v>3315000</v>
      </c>
      <c r="N636" s="21">
        <f t="shared" si="325"/>
        <v>0</v>
      </c>
      <c r="O636" s="21">
        <f t="shared" si="325"/>
        <v>0</v>
      </c>
      <c r="P636" s="21">
        <f t="shared" si="325"/>
        <v>0</v>
      </c>
      <c r="Q636" s="21">
        <f t="shared" si="325"/>
        <v>0</v>
      </c>
      <c r="R636" s="21">
        <f t="shared" si="325"/>
        <v>0</v>
      </c>
      <c r="S636" s="21">
        <f t="shared" si="325"/>
        <v>0</v>
      </c>
      <c r="T636" s="21">
        <f t="shared" si="325"/>
        <v>0</v>
      </c>
      <c r="U636" s="21">
        <f t="shared" si="325"/>
        <v>0</v>
      </c>
      <c r="V636" s="21"/>
      <c r="W636" s="21"/>
      <c r="X636" s="21"/>
      <c r="Y636" s="12"/>
    </row>
    <row r="637" spans="1:25" ht="32.25" hidden="1" customHeight="1" x14ac:dyDescent="0.2">
      <c r="A637" s="28" t="s">
        <v>362</v>
      </c>
      <c r="B637" s="29">
        <v>51</v>
      </c>
      <c r="C637" s="30" t="s">
        <v>101</v>
      </c>
      <c r="D637" s="31">
        <v>3821</v>
      </c>
      <c r="E637" s="32" t="s">
        <v>102</v>
      </c>
      <c r="G637" s="1">
        <v>4972500</v>
      </c>
      <c r="H637" s="55"/>
      <c r="I637" s="1">
        <v>4972500</v>
      </c>
      <c r="J637" s="55"/>
      <c r="K637" s="1">
        <v>0</v>
      </c>
      <c r="L637" s="33">
        <f t="shared" si="288"/>
        <v>0</v>
      </c>
      <c r="M637" s="1">
        <v>3315000</v>
      </c>
      <c r="N637" s="55"/>
      <c r="O637" s="1">
        <v>0</v>
      </c>
      <c r="P637" s="55"/>
      <c r="Q637" s="1">
        <v>0</v>
      </c>
      <c r="R637" s="1"/>
      <c r="S637" s="55"/>
      <c r="T637" s="1">
        <v>0</v>
      </c>
      <c r="U637" s="55"/>
    </row>
    <row r="638" spans="1:25" s="23" customFormat="1" ht="15.75" hidden="1" x14ac:dyDescent="0.2">
      <c r="A638" s="24" t="s">
        <v>362</v>
      </c>
      <c r="B638" s="25">
        <v>563</v>
      </c>
      <c r="C638" s="26" t="s">
        <v>101</v>
      </c>
      <c r="D638" s="27">
        <v>382</v>
      </c>
      <c r="E638" s="20"/>
      <c r="F638" s="20"/>
      <c r="G638" s="21"/>
      <c r="H638" s="21"/>
      <c r="I638" s="21">
        <f>I639</f>
        <v>0</v>
      </c>
      <c r="J638" s="21">
        <f t="shared" ref="J638:U638" si="326">J639</f>
        <v>0</v>
      </c>
      <c r="K638" s="21">
        <f t="shared" si="326"/>
        <v>0</v>
      </c>
      <c r="L638" s="22" t="str">
        <f t="shared" si="288"/>
        <v>-</v>
      </c>
      <c r="M638" s="21">
        <f t="shared" si="326"/>
        <v>0</v>
      </c>
      <c r="N638" s="21">
        <f t="shared" si="326"/>
        <v>0</v>
      </c>
      <c r="O638" s="21">
        <f t="shared" si="326"/>
        <v>0</v>
      </c>
      <c r="P638" s="21">
        <f t="shared" si="326"/>
        <v>0</v>
      </c>
      <c r="Q638" s="21">
        <f t="shared" si="326"/>
        <v>0</v>
      </c>
      <c r="R638" s="21">
        <f t="shared" si="326"/>
        <v>0</v>
      </c>
      <c r="S638" s="21">
        <f t="shared" si="326"/>
        <v>0</v>
      </c>
      <c r="T638" s="21">
        <f t="shared" si="326"/>
        <v>0</v>
      </c>
      <c r="U638" s="21">
        <f t="shared" si="326"/>
        <v>0</v>
      </c>
      <c r="V638" s="21"/>
      <c r="W638" s="21"/>
      <c r="X638" s="21"/>
      <c r="Y638" s="12"/>
    </row>
    <row r="639" spans="1:25" hidden="1" x14ac:dyDescent="0.2">
      <c r="A639" s="28" t="s">
        <v>362</v>
      </c>
      <c r="B639" s="29">
        <v>563</v>
      </c>
      <c r="C639" s="30" t="s">
        <v>101</v>
      </c>
      <c r="D639" s="31">
        <v>3821</v>
      </c>
      <c r="E639" s="32" t="s">
        <v>102</v>
      </c>
      <c r="J639" s="55"/>
      <c r="L639" s="33" t="str">
        <f t="shared" si="288"/>
        <v>-</v>
      </c>
      <c r="M639" s="1"/>
      <c r="N639" s="1"/>
      <c r="O639" s="1"/>
      <c r="P639" s="55"/>
      <c r="Q639" s="1"/>
      <c r="R639" s="1"/>
      <c r="S639" s="55"/>
      <c r="T639" s="1"/>
      <c r="U639" s="55"/>
    </row>
    <row r="640" spans="1:25" ht="110.25" x14ac:dyDescent="0.2">
      <c r="A640" s="439" t="s">
        <v>363</v>
      </c>
      <c r="B640" s="439"/>
      <c r="C640" s="439"/>
      <c r="D640" s="439"/>
      <c r="E640" s="20" t="s">
        <v>364</v>
      </c>
      <c r="F640" s="20" t="s">
        <v>352</v>
      </c>
      <c r="G640" s="21">
        <f>G641+G643+G645</f>
        <v>15300000</v>
      </c>
      <c r="H640" s="21">
        <f>H641+H643+H645</f>
        <v>6502500</v>
      </c>
      <c r="I640" s="21">
        <f>I641+I643+I645+I647</f>
        <v>15300000</v>
      </c>
      <c r="J640" s="21">
        <f t="shared" ref="J640:U640" si="327">J641+J643+J645+J647</f>
        <v>6502500</v>
      </c>
      <c r="K640" s="21">
        <f t="shared" si="327"/>
        <v>10304501.16</v>
      </c>
      <c r="L640" s="22">
        <f t="shared" ref="L640:L716" si="328">IF(I640=0, "-", K640/I640*100)</f>
        <v>67.349680784313719</v>
      </c>
      <c r="M640" s="21">
        <f t="shared" si="327"/>
        <v>9975000</v>
      </c>
      <c r="N640" s="21">
        <f t="shared" si="327"/>
        <v>4110000</v>
      </c>
      <c r="O640" s="21">
        <f t="shared" si="327"/>
        <v>0</v>
      </c>
      <c r="P640" s="21">
        <f t="shared" si="327"/>
        <v>0</v>
      </c>
      <c r="Q640" s="21">
        <f t="shared" si="327"/>
        <v>0</v>
      </c>
      <c r="R640" s="21">
        <f t="shared" si="327"/>
        <v>0</v>
      </c>
      <c r="S640" s="21">
        <f t="shared" si="327"/>
        <v>0</v>
      </c>
      <c r="T640" s="21">
        <f t="shared" si="327"/>
        <v>0</v>
      </c>
      <c r="U640" s="21">
        <f t="shared" si="327"/>
        <v>0</v>
      </c>
    </row>
    <row r="641" spans="1:25" s="23" customFormat="1" ht="15.75" hidden="1" x14ac:dyDescent="0.2">
      <c r="A641" s="24" t="s">
        <v>365</v>
      </c>
      <c r="B641" s="25">
        <v>11</v>
      </c>
      <c r="C641" s="49" t="s">
        <v>101</v>
      </c>
      <c r="D641" s="27">
        <v>386</v>
      </c>
      <c r="E641" s="20"/>
      <c r="F641" s="20"/>
      <c r="G641" s="21">
        <f>SUM(G642)</f>
        <v>4950000</v>
      </c>
      <c r="H641" s="21">
        <f t="shared" ref="H641:U641" si="329">SUM(H642)</f>
        <v>4950000</v>
      </c>
      <c r="I641" s="21">
        <f t="shared" si="329"/>
        <v>4950000</v>
      </c>
      <c r="J641" s="21">
        <f t="shared" si="329"/>
        <v>4950000</v>
      </c>
      <c r="K641" s="21">
        <f t="shared" si="329"/>
        <v>0</v>
      </c>
      <c r="L641" s="22">
        <f t="shared" si="328"/>
        <v>0</v>
      </c>
      <c r="M641" s="21">
        <f t="shared" si="329"/>
        <v>3075000</v>
      </c>
      <c r="N641" s="21">
        <f t="shared" si="329"/>
        <v>3075000</v>
      </c>
      <c r="O641" s="21">
        <f t="shared" si="329"/>
        <v>0</v>
      </c>
      <c r="P641" s="21">
        <f t="shared" si="329"/>
        <v>0</v>
      </c>
      <c r="Q641" s="21">
        <f t="shared" si="329"/>
        <v>0</v>
      </c>
      <c r="R641" s="21">
        <f t="shared" si="329"/>
        <v>0</v>
      </c>
      <c r="S641" s="21">
        <f t="shared" si="329"/>
        <v>0</v>
      </c>
      <c r="T641" s="21">
        <f t="shared" si="329"/>
        <v>0</v>
      </c>
      <c r="U641" s="21">
        <f t="shared" si="329"/>
        <v>0</v>
      </c>
      <c r="V641" s="21"/>
      <c r="W641" s="21"/>
      <c r="X641" s="21"/>
      <c r="Y641" s="12"/>
    </row>
    <row r="642" spans="1:25" ht="45" hidden="1" x14ac:dyDescent="0.2">
      <c r="A642" s="28" t="s">
        <v>365</v>
      </c>
      <c r="B642" s="29">
        <v>11</v>
      </c>
      <c r="C642" s="50" t="s">
        <v>101</v>
      </c>
      <c r="D642" s="31">
        <v>3861</v>
      </c>
      <c r="E642" s="32" t="s">
        <v>277</v>
      </c>
      <c r="G642" s="51">
        <v>4950000</v>
      </c>
      <c r="H642" s="51">
        <v>4950000</v>
      </c>
      <c r="I642" s="51">
        <v>4950000</v>
      </c>
      <c r="J642" s="51">
        <v>4950000</v>
      </c>
      <c r="K642" s="51">
        <v>0</v>
      </c>
      <c r="L642" s="33">
        <f t="shared" si="328"/>
        <v>0</v>
      </c>
      <c r="M642" s="51">
        <v>3075000</v>
      </c>
      <c r="N642" s="51">
        <v>3075000</v>
      </c>
      <c r="O642" s="51">
        <v>0</v>
      </c>
      <c r="P642" s="51">
        <f>O642</f>
        <v>0</v>
      </c>
      <c r="Q642" s="51">
        <v>0</v>
      </c>
      <c r="R642" s="51">
        <v>0</v>
      </c>
      <c r="S642" s="51">
        <f>R642</f>
        <v>0</v>
      </c>
      <c r="T642" s="51">
        <v>0</v>
      </c>
      <c r="U642" s="51">
        <f>T642</f>
        <v>0</v>
      </c>
    </row>
    <row r="643" spans="1:25" s="23" customFormat="1" ht="15.75" hidden="1" x14ac:dyDescent="0.2">
      <c r="A643" s="24" t="s">
        <v>365</v>
      </c>
      <c r="B643" s="25">
        <v>12</v>
      </c>
      <c r="C643" s="49" t="s">
        <v>101</v>
      </c>
      <c r="D643" s="27">
        <v>386</v>
      </c>
      <c r="E643" s="20"/>
      <c r="F643" s="20"/>
      <c r="G643" s="52">
        <f>SUM(G644)</f>
        <v>1552500</v>
      </c>
      <c r="H643" s="52">
        <f t="shared" ref="H643:U643" si="330">SUM(H644)</f>
        <v>1552500</v>
      </c>
      <c r="I643" s="52">
        <f t="shared" si="330"/>
        <v>1552500</v>
      </c>
      <c r="J643" s="52">
        <f t="shared" si="330"/>
        <v>1552500</v>
      </c>
      <c r="K643" s="52">
        <f t="shared" si="330"/>
        <v>1545675.17</v>
      </c>
      <c r="L643" s="22">
        <f t="shared" si="328"/>
        <v>99.560397423510466</v>
      </c>
      <c r="M643" s="52">
        <f t="shared" si="330"/>
        <v>1035000</v>
      </c>
      <c r="N643" s="52">
        <f t="shared" si="330"/>
        <v>1035000</v>
      </c>
      <c r="O643" s="52">
        <f t="shared" si="330"/>
        <v>0</v>
      </c>
      <c r="P643" s="52">
        <f t="shared" si="330"/>
        <v>0</v>
      </c>
      <c r="Q643" s="52">
        <f t="shared" si="330"/>
        <v>0</v>
      </c>
      <c r="R643" s="52">
        <f t="shared" si="330"/>
        <v>0</v>
      </c>
      <c r="S643" s="52">
        <f t="shared" si="330"/>
        <v>0</v>
      </c>
      <c r="T643" s="52">
        <f t="shared" si="330"/>
        <v>0</v>
      </c>
      <c r="U643" s="52">
        <f t="shared" si="330"/>
        <v>0</v>
      </c>
      <c r="V643" s="21"/>
      <c r="W643" s="21"/>
      <c r="X643" s="21"/>
      <c r="Y643" s="12"/>
    </row>
    <row r="644" spans="1:25" ht="45" hidden="1" x14ac:dyDescent="0.2">
      <c r="A644" s="28" t="s">
        <v>365</v>
      </c>
      <c r="B644" s="29">
        <v>12</v>
      </c>
      <c r="C644" s="50" t="s">
        <v>101</v>
      </c>
      <c r="D644" s="31">
        <v>3861</v>
      </c>
      <c r="E644" s="32" t="s">
        <v>277</v>
      </c>
      <c r="G644" s="51">
        <v>1552500</v>
      </c>
      <c r="H644" s="51">
        <v>1552500</v>
      </c>
      <c r="I644" s="51">
        <v>1552500</v>
      </c>
      <c r="J644" s="51">
        <v>1552500</v>
      </c>
      <c r="K644" s="51">
        <v>1545675.17</v>
      </c>
      <c r="L644" s="33">
        <f t="shared" si="328"/>
        <v>99.560397423510466</v>
      </c>
      <c r="M644" s="51">
        <v>1035000</v>
      </c>
      <c r="N644" s="51">
        <v>1035000</v>
      </c>
      <c r="O644" s="51">
        <v>0</v>
      </c>
      <c r="P644" s="51">
        <f>O644</f>
        <v>0</v>
      </c>
      <c r="Q644" s="51">
        <v>0</v>
      </c>
      <c r="R644" s="51"/>
      <c r="S644" s="51">
        <f>R644</f>
        <v>0</v>
      </c>
      <c r="T644" s="51">
        <v>0</v>
      </c>
      <c r="U644" s="51">
        <f>T644</f>
        <v>0</v>
      </c>
    </row>
    <row r="645" spans="1:25" s="23" customFormat="1" ht="15.75" hidden="1" x14ac:dyDescent="0.2">
      <c r="A645" s="24" t="s">
        <v>365</v>
      </c>
      <c r="B645" s="25">
        <v>51</v>
      </c>
      <c r="C645" s="49" t="s">
        <v>101</v>
      </c>
      <c r="D645" s="27">
        <v>386</v>
      </c>
      <c r="E645" s="20"/>
      <c r="F645" s="20"/>
      <c r="G645" s="52">
        <f>SUM(G646)</f>
        <v>8797500</v>
      </c>
      <c r="H645" s="52">
        <f t="shared" ref="H645:U645" si="331">SUM(H646)</f>
        <v>0</v>
      </c>
      <c r="I645" s="52">
        <f t="shared" si="331"/>
        <v>8797500</v>
      </c>
      <c r="J645" s="52">
        <f t="shared" si="331"/>
        <v>0</v>
      </c>
      <c r="K645" s="52">
        <f t="shared" si="331"/>
        <v>8758825.9900000002</v>
      </c>
      <c r="L645" s="22">
        <f t="shared" si="328"/>
        <v>99.560397726626888</v>
      </c>
      <c r="M645" s="52">
        <f t="shared" si="331"/>
        <v>5865000</v>
      </c>
      <c r="N645" s="52">
        <f t="shared" si="331"/>
        <v>0</v>
      </c>
      <c r="O645" s="52">
        <f t="shared" si="331"/>
        <v>0</v>
      </c>
      <c r="P645" s="52">
        <f t="shared" si="331"/>
        <v>0</v>
      </c>
      <c r="Q645" s="52">
        <f t="shared" si="331"/>
        <v>0</v>
      </c>
      <c r="R645" s="52">
        <f t="shared" si="331"/>
        <v>0</v>
      </c>
      <c r="S645" s="52">
        <f t="shared" si="331"/>
        <v>0</v>
      </c>
      <c r="T645" s="52">
        <f t="shared" si="331"/>
        <v>0</v>
      </c>
      <c r="U645" s="52">
        <f t="shared" si="331"/>
        <v>0</v>
      </c>
      <c r="V645" s="21"/>
      <c r="W645" s="21"/>
      <c r="X645" s="21"/>
      <c r="Y645" s="12"/>
    </row>
    <row r="646" spans="1:25" ht="45" hidden="1" x14ac:dyDescent="0.2">
      <c r="A646" s="28" t="s">
        <v>365</v>
      </c>
      <c r="B646" s="29">
        <v>51</v>
      </c>
      <c r="C646" s="50" t="s">
        <v>101</v>
      </c>
      <c r="D646" s="31">
        <v>3861</v>
      </c>
      <c r="E646" s="32" t="s">
        <v>277</v>
      </c>
      <c r="G646" s="51">
        <v>8797500</v>
      </c>
      <c r="H646" s="67"/>
      <c r="I646" s="51">
        <v>8797500</v>
      </c>
      <c r="J646" s="55"/>
      <c r="K646" s="51">
        <v>8758825.9900000002</v>
      </c>
      <c r="L646" s="33">
        <f t="shared" si="328"/>
        <v>99.560397726626888</v>
      </c>
      <c r="M646" s="51">
        <v>5865000</v>
      </c>
      <c r="N646" s="67"/>
      <c r="O646" s="51">
        <v>0</v>
      </c>
      <c r="P646" s="55"/>
      <c r="Q646" s="51">
        <v>0</v>
      </c>
      <c r="R646" s="51"/>
      <c r="S646" s="55"/>
      <c r="T646" s="51">
        <v>0</v>
      </c>
      <c r="U646" s="55"/>
    </row>
    <row r="647" spans="1:25" s="23" customFormat="1" ht="15.75" hidden="1" x14ac:dyDescent="0.2">
      <c r="A647" s="24" t="s">
        <v>365</v>
      </c>
      <c r="B647" s="25">
        <v>563</v>
      </c>
      <c r="C647" s="49" t="s">
        <v>101</v>
      </c>
      <c r="D647" s="27">
        <v>386</v>
      </c>
      <c r="E647" s="20"/>
      <c r="F647" s="20"/>
      <c r="G647" s="52"/>
      <c r="H647" s="52"/>
      <c r="I647" s="52">
        <f>I648</f>
        <v>0</v>
      </c>
      <c r="J647" s="52">
        <f t="shared" ref="J647:U647" si="332">J648</f>
        <v>0</v>
      </c>
      <c r="K647" s="52">
        <f t="shared" si="332"/>
        <v>0</v>
      </c>
      <c r="L647" s="22" t="str">
        <f t="shared" si="328"/>
        <v>-</v>
      </c>
      <c r="M647" s="52">
        <f t="shared" si="332"/>
        <v>0</v>
      </c>
      <c r="N647" s="52">
        <f t="shared" si="332"/>
        <v>0</v>
      </c>
      <c r="O647" s="52">
        <f t="shared" si="332"/>
        <v>0</v>
      </c>
      <c r="P647" s="52">
        <f t="shared" si="332"/>
        <v>0</v>
      </c>
      <c r="Q647" s="52">
        <f t="shared" si="332"/>
        <v>0</v>
      </c>
      <c r="R647" s="52">
        <f t="shared" si="332"/>
        <v>0</v>
      </c>
      <c r="S647" s="52">
        <f t="shared" si="332"/>
        <v>0</v>
      </c>
      <c r="T647" s="52">
        <f t="shared" si="332"/>
        <v>0</v>
      </c>
      <c r="U647" s="52">
        <f t="shared" si="332"/>
        <v>0</v>
      </c>
      <c r="V647" s="21"/>
      <c r="W647" s="21"/>
      <c r="X647" s="21"/>
      <c r="Y647" s="12"/>
    </row>
    <row r="648" spans="1:25" ht="45" hidden="1" x14ac:dyDescent="0.2">
      <c r="A648" s="28" t="s">
        <v>365</v>
      </c>
      <c r="B648" s="29">
        <v>563</v>
      </c>
      <c r="C648" s="50" t="s">
        <v>101</v>
      </c>
      <c r="D648" s="31">
        <v>3861</v>
      </c>
      <c r="E648" s="32" t="s">
        <v>277</v>
      </c>
      <c r="G648" s="51"/>
      <c r="H648" s="51"/>
      <c r="I648" s="51"/>
      <c r="J648" s="55"/>
      <c r="K648" s="51"/>
      <c r="L648" s="33" t="str">
        <f t="shared" si="328"/>
        <v>-</v>
      </c>
      <c r="M648" s="51"/>
      <c r="N648" s="51"/>
      <c r="O648" s="51"/>
      <c r="P648" s="55"/>
      <c r="Q648" s="51"/>
      <c r="R648" s="51"/>
      <c r="S648" s="55"/>
      <c r="T648" s="51"/>
      <c r="U648" s="55"/>
    </row>
    <row r="649" spans="1:25" s="23" customFormat="1" ht="110.25" x14ac:dyDescent="0.2">
      <c r="A649" s="439" t="s">
        <v>366</v>
      </c>
      <c r="B649" s="439"/>
      <c r="C649" s="439"/>
      <c r="D649" s="439"/>
      <c r="E649" s="20" t="s">
        <v>367</v>
      </c>
      <c r="F649" s="20" t="s">
        <v>352</v>
      </c>
      <c r="G649" s="52">
        <f>G650+G652+G654+G656</f>
        <v>8400000</v>
      </c>
      <c r="H649" s="52">
        <f>H650+H652+H654+H656</f>
        <v>1260000</v>
      </c>
      <c r="I649" s="52">
        <f>I650+I652+I654+I656+I658+I660</f>
        <v>8400000</v>
      </c>
      <c r="J649" s="52">
        <f t="shared" ref="J649:U649" si="333">J650+J652+J654+J656+J658+J660</f>
        <v>1260000</v>
      </c>
      <c r="K649" s="52">
        <f t="shared" si="333"/>
        <v>0</v>
      </c>
      <c r="L649" s="22">
        <f t="shared" si="328"/>
        <v>0</v>
      </c>
      <c r="M649" s="52">
        <f t="shared" si="333"/>
        <v>0</v>
      </c>
      <c r="N649" s="52">
        <f t="shared" si="333"/>
        <v>0</v>
      </c>
      <c r="O649" s="52">
        <f t="shared" si="333"/>
        <v>0</v>
      </c>
      <c r="P649" s="52">
        <f t="shared" si="333"/>
        <v>0</v>
      </c>
      <c r="Q649" s="52">
        <f t="shared" si="333"/>
        <v>3600000</v>
      </c>
      <c r="R649" s="52">
        <f t="shared" si="333"/>
        <v>0</v>
      </c>
      <c r="S649" s="52">
        <f t="shared" si="333"/>
        <v>0</v>
      </c>
      <c r="T649" s="52">
        <f t="shared" si="333"/>
        <v>0</v>
      </c>
      <c r="U649" s="52">
        <f t="shared" si="333"/>
        <v>0</v>
      </c>
      <c r="V649" s="21"/>
      <c r="W649" s="21"/>
      <c r="X649" s="21"/>
      <c r="Y649" s="12"/>
    </row>
    <row r="650" spans="1:25" s="23" customFormat="1" ht="15.75" hidden="1" x14ac:dyDescent="0.2">
      <c r="A650" s="24" t="s">
        <v>368</v>
      </c>
      <c r="B650" s="25">
        <v>12</v>
      </c>
      <c r="C650" s="24" t="s">
        <v>101</v>
      </c>
      <c r="D650" s="40">
        <v>323</v>
      </c>
      <c r="E650" s="20"/>
      <c r="F650" s="20"/>
      <c r="G650" s="52">
        <f>SUM(G651)</f>
        <v>810000</v>
      </c>
      <c r="H650" s="52">
        <f t="shared" ref="H650:U650" si="334">SUM(H651)</f>
        <v>810000</v>
      </c>
      <c r="I650" s="52">
        <f t="shared" si="334"/>
        <v>810000</v>
      </c>
      <c r="J650" s="52">
        <f t="shared" si="334"/>
        <v>810000</v>
      </c>
      <c r="K650" s="52">
        <f t="shared" si="334"/>
        <v>0</v>
      </c>
      <c r="L650" s="22">
        <f t="shared" si="328"/>
        <v>0</v>
      </c>
      <c r="M650" s="52">
        <f t="shared" si="334"/>
        <v>0</v>
      </c>
      <c r="N650" s="52">
        <f t="shared" si="334"/>
        <v>0</v>
      </c>
      <c r="O650" s="52">
        <f t="shared" si="334"/>
        <v>0</v>
      </c>
      <c r="P650" s="52">
        <f t="shared" si="334"/>
        <v>0</v>
      </c>
      <c r="Q650" s="52">
        <f t="shared" si="334"/>
        <v>540000</v>
      </c>
      <c r="R650" s="52">
        <f t="shared" si="334"/>
        <v>0</v>
      </c>
      <c r="S650" s="52">
        <f t="shared" si="334"/>
        <v>0</v>
      </c>
      <c r="T650" s="52">
        <f t="shared" si="334"/>
        <v>0</v>
      </c>
      <c r="U650" s="52">
        <f t="shared" si="334"/>
        <v>0</v>
      </c>
      <c r="V650" s="21"/>
      <c r="W650" s="21"/>
      <c r="X650" s="21"/>
      <c r="Y650" s="12"/>
    </row>
    <row r="651" spans="1:25" s="23" customFormat="1" ht="15.75" hidden="1" x14ac:dyDescent="0.2">
      <c r="A651" s="28" t="s">
        <v>368</v>
      </c>
      <c r="B651" s="29">
        <v>12</v>
      </c>
      <c r="C651" s="28" t="s">
        <v>101</v>
      </c>
      <c r="D651" s="53">
        <v>3238</v>
      </c>
      <c r="E651" s="32" t="s">
        <v>59</v>
      </c>
      <c r="F651" s="32"/>
      <c r="G651" s="51">
        <v>810000</v>
      </c>
      <c r="H651" s="51">
        <v>810000</v>
      </c>
      <c r="I651" s="51">
        <v>810000</v>
      </c>
      <c r="J651" s="51">
        <v>810000</v>
      </c>
      <c r="K651" s="51">
        <v>0</v>
      </c>
      <c r="L651" s="33">
        <f t="shared" si="328"/>
        <v>0</v>
      </c>
      <c r="M651" s="51">
        <v>0</v>
      </c>
      <c r="N651" s="51">
        <v>0</v>
      </c>
      <c r="O651" s="51"/>
      <c r="P651" s="51">
        <f>O651</f>
        <v>0</v>
      </c>
      <c r="Q651" s="51">
        <v>540000</v>
      </c>
      <c r="R651" s="51"/>
      <c r="S651" s="51">
        <f>R651</f>
        <v>0</v>
      </c>
      <c r="T651" s="51"/>
      <c r="U651" s="51">
        <f>T651</f>
        <v>0</v>
      </c>
      <c r="V651" s="21"/>
      <c r="W651" s="21"/>
      <c r="X651" s="21"/>
      <c r="Y651" s="12"/>
    </row>
    <row r="652" spans="1:25" s="23" customFormat="1" ht="15.75" hidden="1" x14ac:dyDescent="0.2">
      <c r="A652" s="24" t="s">
        <v>368</v>
      </c>
      <c r="B652" s="25">
        <v>12</v>
      </c>
      <c r="C652" s="24" t="s">
        <v>101</v>
      </c>
      <c r="D652" s="40">
        <v>422</v>
      </c>
      <c r="E652" s="20"/>
      <c r="F652" s="20"/>
      <c r="G652" s="52">
        <f>SUM(G653)</f>
        <v>450000</v>
      </c>
      <c r="H652" s="52">
        <f t="shared" ref="H652:U652" si="335">SUM(H653)</f>
        <v>450000</v>
      </c>
      <c r="I652" s="52">
        <f t="shared" si="335"/>
        <v>450000</v>
      </c>
      <c r="J652" s="52">
        <f t="shared" si="335"/>
        <v>450000</v>
      </c>
      <c r="K652" s="52">
        <f t="shared" si="335"/>
        <v>0</v>
      </c>
      <c r="L652" s="22">
        <f t="shared" si="328"/>
        <v>0</v>
      </c>
      <c r="M652" s="52">
        <f t="shared" si="335"/>
        <v>0</v>
      </c>
      <c r="N652" s="52">
        <f t="shared" si="335"/>
        <v>0</v>
      </c>
      <c r="O652" s="52">
        <f t="shared" si="335"/>
        <v>0</v>
      </c>
      <c r="P652" s="52">
        <f t="shared" si="335"/>
        <v>0</v>
      </c>
      <c r="Q652" s="52">
        <f t="shared" si="335"/>
        <v>0</v>
      </c>
      <c r="R652" s="52">
        <f t="shared" si="335"/>
        <v>0</v>
      </c>
      <c r="S652" s="52">
        <f t="shared" si="335"/>
        <v>0</v>
      </c>
      <c r="T652" s="52">
        <f t="shared" si="335"/>
        <v>0</v>
      </c>
      <c r="U652" s="52">
        <f t="shared" si="335"/>
        <v>0</v>
      </c>
      <c r="V652" s="21"/>
      <c r="W652" s="21"/>
      <c r="X652" s="21"/>
      <c r="Y652" s="12"/>
    </row>
    <row r="653" spans="1:25" hidden="1" x14ac:dyDescent="0.2">
      <c r="A653" s="28" t="s">
        <v>368</v>
      </c>
      <c r="B653" s="29">
        <v>12</v>
      </c>
      <c r="C653" s="28" t="s">
        <v>101</v>
      </c>
      <c r="D653" s="53">
        <v>4222</v>
      </c>
      <c r="E653" s="32" t="s">
        <v>75</v>
      </c>
      <c r="G653" s="51">
        <v>450000</v>
      </c>
      <c r="H653" s="51">
        <v>450000</v>
      </c>
      <c r="I653" s="51">
        <v>450000</v>
      </c>
      <c r="J653" s="51">
        <v>450000</v>
      </c>
      <c r="K653" s="51">
        <v>0</v>
      </c>
      <c r="L653" s="33">
        <f t="shared" si="328"/>
        <v>0</v>
      </c>
      <c r="M653" s="51">
        <v>0</v>
      </c>
      <c r="N653" s="51">
        <v>0</v>
      </c>
      <c r="O653" s="51"/>
      <c r="P653" s="51">
        <f>O653</f>
        <v>0</v>
      </c>
      <c r="Q653" s="51">
        <v>0</v>
      </c>
      <c r="R653" s="51"/>
      <c r="S653" s="51">
        <f>R653</f>
        <v>0</v>
      </c>
      <c r="T653" s="51"/>
      <c r="U653" s="51">
        <f>T653</f>
        <v>0</v>
      </c>
    </row>
    <row r="654" spans="1:25" s="23" customFormat="1" ht="15.75" hidden="1" x14ac:dyDescent="0.2">
      <c r="A654" s="24" t="s">
        <v>368</v>
      </c>
      <c r="B654" s="25">
        <v>51</v>
      </c>
      <c r="C654" s="24" t="s">
        <v>101</v>
      </c>
      <c r="D654" s="40">
        <v>323</v>
      </c>
      <c r="E654" s="20"/>
      <c r="F654" s="20"/>
      <c r="G654" s="52">
        <f>SUM(G655)</f>
        <v>4590000</v>
      </c>
      <c r="H654" s="52">
        <f t="shared" ref="H654:U654" si="336">SUM(H655)</f>
        <v>0</v>
      </c>
      <c r="I654" s="52">
        <f t="shared" si="336"/>
        <v>4590000</v>
      </c>
      <c r="J654" s="52">
        <f t="shared" si="336"/>
        <v>0</v>
      </c>
      <c r="K654" s="52">
        <f t="shared" si="336"/>
        <v>0</v>
      </c>
      <c r="L654" s="22">
        <f t="shared" si="328"/>
        <v>0</v>
      </c>
      <c r="M654" s="52">
        <f t="shared" si="336"/>
        <v>0</v>
      </c>
      <c r="N654" s="52">
        <f t="shared" si="336"/>
        <v>0</v>
      </c>
      <c r="O654" s="52">
        <f t="shared" si="336"/>
        <v>0</v>
      </c>
      <c r="P654" s="52">
        <f t="shared" si="336"/>
        <v>0</v>
      </c>
      <c r="Q654" s="52">
        <f t="shared" si="336"/>
        <v>3060000</v>
      </c>
      <c r="R654" s="52">
        <f t="shared" si="336"/>
        <v>0</v>
      </c>
      <c r="S654" s="52">
        <f t="shared" si="336"/>
        <v>0</v>
      </c>
      <c r="T654" s="52">
        <f t="shared" si="336"/>
        <v>0</v>
      </c>
      <c r="U654" s="52">
        <f t="shared" si="336"/>
        <v>0</v>
      </c>
      <c r="V654" s="21"/>
      <c r="W654" s="21"/>
      <c r="X654" s="21"/>
      <c r="Y654" s="12"/>
    </row>
    <row r="655" spans="1:25" hidden="1" x14ac:dyDescent="0.2">
      <c r="A655" s="28" t="s">
        <v>368</v>
      </c>
      <c r="B655" s="29">
        <v>51</v>
      </c>
      <c r="C655" s="28" t="s">
        <v>101</v>
      </c>
      <c r="D655" s="53">
        <v>3238</v>
      </c>
      <c r="E655" s="32" t="s">
        <v>59</v>
      </c>
      <c r="G655" s="51">
        <v>4590000</v>
      </c>
      <c r="H655" s="67"/>
      <c r="I655" s="51">
        <v>4590000</v>
      </c>
      <c r="J655" s="55"/>
      <c r="K655" s="51">
        <v>0</v>
      </c>
      <c r="L655" s="33">
        <f t="shared" si="328"/>
        <v>0</v>
      </c>
      <c r="M655" s="51">
        <v>0</v>
      </c>
      <c r="N655" s="67"/>
      <c r="O655" s="51"/>
      <c r="P655" s="55"/>
      <c r="Q655" s="51">
        <v>3060000</v>
      </c>
      <c r="R655" s="51"/>
      <c r="S655" s="55"/>
      <c r="T655" s="51"/>
      <c r="U655" s="55"/>
    </row>
    <row r="656" spans="1:25" s="23" customFormat="1" ht="15.75" hidden="1" x14ac:dyDescent="0.2">
      <c r="A656" s="24" t="s">
        <v>368</v>
      </c>
      <c r="B656" s="25">
        <v>51</v>
      </c>
      <c r="C656" s="24" t="s">
        <v>101</v>
      </c>
      <c r="D656" s="40">
        <v>422</v>
      </c>
      <c r="E656" s="20"/>
      <c r="F656" s="20"/>
      <c r="G656" s="52">
        <f>SUM(G657)</f>
        <v>2550000</v>
      </c>
      <c r="H656" s="52">
        <f t="shared" ref="H656:U656" si="337">SUM(H657)</f>
        <v>0</v>
      </c>
      <c r="I656" s="52">
        <f t="shared" si="337"/>
        <v>2550000</v>
      </c>
      <c r="J656" s="52">
        <f t="shared" si="337"/>
        <v>0</v>
      </c>
      <c r="K656" s="52">
        <f t="shared" si="337"/>
        <v>0</v>
      </c>
      <c r="L656" s="22">
        <f t="shared" si="328"/>
        <v>0</v>
      </c>
      <c r="M656" s="52">
        <f t="shared" si="337"/>
        <v>0</v>
      </c>
      <c r="N656" s="52">
        <f t="shared" si="337"/>
        <v>0</v>
      </c>
      <c r="O656" s="52">
        <f t="shared" si="337"/>
        <v>0</v>
      </c>
      <c r="P656" s="52">
        <f t="shared" si="337"/>
        <v>0</v>
      </c>
      <c r="Q656" s="52">
        <f t="shared" si="337"/>
        <v>0</v>
      </c>
      <c r="R656" s="52">
        <f t="shared" si="337"/>
        <v>0</v>
      </c>
      <c r="S656" s="52">
        <f t="shared" si="337"/>
        <v>0</v>
      </c>
      <c r="T656" s="52">
        <f t="shared" si="337"/>
        <v>0</v>
      </c>
      <c r="U656" s="52">
        <f t="shared" si="337"/>
        <v>0</v>
      </c>
      <c r="V656" s="21"/>
      <c r="W656" s="21"/>
      <c r="X656" s="21"/>
      <c r="Y656" s="12"/>
    </row>
    <row r="657" spans="1:25" s="23" customFormat="1" ht="15.75" hidden="1" x14ac:dyDescent="0.2">
      <c r="A657" s="28" t="s">
        <v>368</v>
      </c>
      <c r="B657" s="29">
        <v>51</v>
      </c>
      <c r="C657" s="28" t="s">
        <v>101</v>
      </c>
      <c r="D657" s="53">
        <v>4222</v>
      </c>
      <c r="E657" s="32" t="s">
        <v>75</v>
      </c>
      <c r="F657" s="32"/>
      <c r="G657" s="51">
        <v>2550000</v>
      </c>
      <c r="H657" s="67"/>
      <c r="I657" s="51">
        <v>2550000</v>
      </c>
      <c r="J657" s="55"/>
      <c r="K657" s="51">
        <v>0</v>
      </c>
      <c r="L657" s="33">
        <f t="shared" si="328"/>
        <v>0</v>
      </c>
      <c r="M657" s="51">
        <v>0</v>
      </c>
      <c r="N657" s="67"/>
      <c r="O657" s="51"/>
      <c r="P657" s="55"/>
      <c r="Q657" s="51">
        <v>0</v>
      </c>
      <c r="R657" s="51"/>
      <c r="S657" s="55"/>
      <c r="T657" s="51"/>
      <c r="U657" s="55"/>
      <c r="V657" s="21"/>
      <c r="W657" s="21"/>
      <c r="X657" s="21"/>
      <c r="Y657" s="12"/>
    </row>
    <row r="658" spans="1:25" s="23" customFormat="1" ht="15.75" hidden="1" x14ac:dyDescent="0.2">
      <c r="A658" s="24" t="s">
        <v>368</v>
      </c>
      <c r="B658" s="25">
        <v>563</v>
      </c>
      <c r="C658" s="24" t="s">
        <v>101</v>
      </c>
      <c r="D658" s="40">
        <v>323</v>
      </c>
      <c r="E658" s="20"/>
      <c r="F658" s="20"/>
      <c r="G658" s="52"/>
      <c r="H658" s="52"/>
      <c r="I658" s="52">
        <f>I659</f>
        <v>0</v>
      </c>
      <c r="J658" s="52">
        <f t="shared" ref="J658:U658" si="338">J659</f>
        <v>0</v>
      </c>
      <c r="K658" s="52">
        <f t="shared" si="338"/>
        <v>0</v>
      </c>
      <c r="L658" s="22" t="str">
        <f t="shared" si="328"/>
        <v>-</v>
      </c>
      <c r="M658" s="52">
        <f t="shared" si="338"/>
        <v>0</v>
      </c>
      <c r="N658" s="52">
        <f t="shared" si="338"/>
        <v>0</v>
      </c>
      <c r="O658" s="52">
        <f t="shared" si="338"/>
        <v>0</v>
      </c>
      <c r="P658" s="52">
        <f t="shared" si="338"/>
        <v>0</v>
      </c>
      <c r="Q658" s="52">
        <f t="shared" si="338"/>
        <v>0</v>
      </c>
      <c r="R658" s="52">
        <f t="shared" si="338"/>
        <v>0</v>
      </c>
      <c r="S658" s="52">
        <f t="shared" si="338"/>
        <v>0</v>
      </c>
      <c r="T658" s="52">
        <f t="shared" si="338"/>
        <v>0</v>
      </c>
      <c r="U658" s="52">
        <f t="shared" si="338"/>
        <v>0</v>
      </c>
      <c r="V658" s="21"/>
      <c r="W658" s="21"/>
      <c r="X658" s="21"/>
      <c r="Y658" s="12"/>
    </row>
    <row r="659" spans="1:25" s="23" customFormat="1" ht="15.75" hidden="1" x14ac:dyDescent="0.2">
      <c r="A659" s="28" t="s">
        <v>368</v>
      </c>
      <c r="B659" s="29">
        <v>563</v>
      </c>
      <c r="C659" s="28" t="s">
        <v>101</v>
      </c>
      <c r="D659" s="53">
        <v>3238</v>
      </c>
      <c r="E659" s="32" t="s">
        <v>59</v>
      </c>
      <c r="F659" s="32"/>
      <c r="G659" s="51"/>
      <c r="H659" s="51"/>
      <c r="I659" s="51"/>
      <c r="J659" s="55"/>
      <c r="K659" s="51"/>
      <c r="L659" s="33" t="str">
        <f t="shared" si="328"/>
        <v>-</v>
      </c>
      <c r="M659" s="51"/>
      <c r="N659" s="51"/>
      <c r="O659" s="51"/>
      <c r="P659" s="55"/>
      <c r="Q659" s="51"/>
      <c r="R659" s="51"/>
      <c r="S659" s="55"/>
      <c r="T659" s="51"/>
      <c r="U659" s="55"/>
      <c r="V659" s="21"/>
      <c r="W659" s="21"/>
      <c r="X659" s="21"/>
      <c r="Y659" s="12"/>
    </row>
    <row r="660" spans="1:25" s="23" customFormat="1" ht="15.75" hidden="1" x14ac:dyDescent="0.2">
      <c r="A660" s="24" t="s">
        <v>368</v>
      </c>
      <c r="B660" s="25">
        <v>563</v>
      </c>
      <c r="C660" s="24" t="s">
        <v>101</v>
      </c>
      <c r="D660" s="40">
        <v>422</v>
      </c>
      <c r="E660" s="20"/>
      <c r="F660" s="20"/>
      <c r="G660" s="52"/>
      <c r="H660" s="52"/>
      <c r="I660" s="52">
        <f>I661</f>
        <v>0</v>
      </c>
      <c r="J660" s="52">
        <f t="shared" ref="J660:U660" si="339">J661</f>
        <v>0</v>
      </c>
      <c r="K660" s="52">
        <f t="shared" si="339"/>
        <v>0</v>
      </c>
      <c r="L660" s="22" t="str">
        <f t="shared" si="328"/>
        <v>-</v>
      </c>
      <c r="M660" s="52">
        <f t="shared" si="339"/>
        <v>0</v>
      </c>
      <c r="N660" s="52">
        <f t="shared" si="339"/>
        <v>0</v>
      </c>
      <c r="O660" s="52">
        <f t="shared" si="339"/>
        <v>0</v>
      </c>
      <c r="P660" s="52">
        <f t="shared" si="339"/>
        <v>0</v>
      </c>
      <c r="Q660" s="52">
        <f t="shared" si="339"/>
        <v>0</v>
      </c>
      <c r="R660" s="52">
        <f t="shared" si="339"/>
        <v>0</v>
      </c>
      <c r="S660" s="52">
        <f t="shared" si="339"/>
        <v>0</v>
      </c>
      <c r="T660" s="52">
        <f t="shared" si="339"/>
        <v>0</v>
      </c>
      <c r="U660" s="52">
        <f t="shared" si="339"/>
        <v>0</v>
      </c>
      <c r="V660" s="21"/>
      <c r="W660" s="21"/>
      <c r="X660" s="21"/>
      <c r="Y660" s="12"/>
    </row>
    <row r="661" spans="1:25" s="23" customFormat="1" ht="15.75" hidden="1" x14ac:dyDescent="0.2">
      <c r="A661" s="28" t="s">
        <v>368</v>
      </c>
      <c r="B661" s="29">
        <v>563</v>
      </c>
      <c r="C661" s="28" t="s">
        <v>101</v>
      </c>
      <c r="D661" s="53">
        <v>4222</v>
      </c>
      <c r="E661" s="32" t="s">
        <v>75</v>
      </c>
      <c r="F661" s="32"/>
      <c r="G661" s="51"/>
      <c r="H661" s="51"/>
      <c r="I661" s="51"/>
      <c r="J661" s="55"/>
      <c r="K661" s="51"/>
      <c r="L661" s="33" t="str">
        <f t="shared" si="328"/>
        <v>-</v>
      </c>
      <c r="M661" s="51"/>
      <c r="N661" s="51"/>
      <c r="O661" s="51"/>
      <c r="P661" s="55"/>
      <c r="Q661" s="51"/>
      <c r="R661" s="51"/>
      <c r="S661" s="55"/>
      <c r="T661" s="51"/>
      <c r="U661" s="55"/>
      <c r="V661" s="21"/>
      <c r="W661" s="21"/>
      <c r="X661" s="21"/>
      <c r="Y661" s="12"/>
    </row>
    <row r="662" spans="1:25" s="23" customFormat="1" ht="86.25" customHeight="1" x14ac:dyDescent="0.2">
      <c r="A662" s="439" t="s">
        <v>369</v>
      </c>
      <c r="B662" s="439"/>
      <c r="C662" s="439"/>
      <c r="D662" s="439"/>
      <c r="E662" s="20" t="s">
        <v>370</v>
      </c>
      <c r="F662" s="20" t="s">
        <v>371</v>
      </c>
      <c r="G662" s="21">
        <f>G663+G665+G667</f>
        <v>165204251</v>
      </c>
      <c r="H662" s="21">
        <f>H663+H665+H667</f>
        <v>26905638</v>
      </c>
      <c r="I662" s="21">
        <f>I663+I665+I667+I669</f>
        <v>170204251</v>
      </c>
      <c r="J662" s="21">
        <f t="shared" ref="J662:U662" si="340">J663+J665+J667+J669</f>
        <v>31905638</v>
      </c>
      <c r="K662" s="21">
        <f t="shared" si="340"/>
        <v>68850577.24000001</v>
      </c>
      <c r="L662" s="22">
        <f t="shared" si="328"/>
        <v>40.451737741849939</v>
      </c>
      <c r="M662" s="21">
        <f t="shared" si="340"/>
        <v>29179251</v>
      </c>
      <c r="N662" s="21">
        <f t="shared" si="340"/>
        <v>6076888</v>
      </c>
      <c r="O662" s="21">
        <f t="shared" si="340"/>
        <v>0</v>
      </c>
      <c r="P662" s="21">
        <f t="shared" si="340"/>
        <v>0</v>
      </c>
      <c r="Q662" s="21">
        <f t="shared" si="340"/>
        <v>0</v>
      </c>
      <c r="R662" s="21">
        <f t="shared" si="340"/>
        <v>0</v>
      </c>
      <c r="S662" s="21">
        <f t="shared" si="340"/>
        <v>0</v>
      </c>
      <c r="T662" s="21">
        <f t="shared" si="340"/>
        <v>0</v>
      </c>
      <c r="U662" s="21">
        <f t="shared" si="340"/>
        <v>0</v>
      </c>
      <c r="V662" s="21"/>
      <c r="W662" s="21"/>
      <c r="X662" s="21"/>
      <c r="Y662" s="12"/>
    </row>
    <row r="663" spans="1:25" s="23" customFormat="1" ht="15.75" hidden="1" x14ac:dyDescent="0.2">
      <c r="A663" s="24" t="s">
        <v>372</v>
      </c>
      <c r="B663" s="25">
        <v>11</v>
      </c>
      <c r="C663" s="49" t="s">
        <v>270</v>
      </c>
      <c r="D663" s="27">
        <v>386</v>
      </c>
      <c r="E663" s="20"/>
      <c r="F663" s="20"/>
      <c r="G663" s="21">
        <f>SUM(G664)</f>
        <v>2500000</v>
      </c>
      <c r="H663" s="21">
        <f t="shared" ref="H663:U663" si="341">SUM(H664)</f>
        <v>2500000</v>
      </c>
      <c r="I663" s="21">
        <f t="shared" si="341"/>
        <v>7500000</v>
      </c>
      <c r="J663" s="21">
        <f t="shared" si="341"/>
        <v>7500000</v>
      </c>
      <c r="K663" s="21">
        <f t="shared" si="341"/>
        <v>7500000</v>
      </c>
      <c r="L663" s="22">
        <f t="shared" si="328"/>
        <v>100</v>
      </c>
      <c r="M663" s="21">
        <f t="shared" si="341"/>
        <v>2000000</v>
      </c>
      <c r="N663" s="21">
        <f t="shared" si="341"/>
        <v>2000000</v>
      </c>
      <c r="O663" s="21">
        <f t="shared" si="341"/>
        <v>0</v>
      </c>
      <c r="P663" s="21">
        <f t="shared" si="341"/>
        <v>0</v>
      </c>
      <c r="Q663" s="21">
        <f t="shared" si="341"/>
        <v>0</v>
      </c>
      <c r="R663" s="21">
        <f t="shared" si="341"/>
        <v>0</v>
      </c>
      <c r="S663" s="21">
        <f t="shared" si="341"/>
        <v>0</v>
      </c>
      <c r="T663" s="21">
        <f t="shared" si="341"/>
        <v>0</v>
      </c>
      <c r="U663" s="21">
        <f t="shared" si="341"/>
        <v>0</v>
      </c>
      <c r="V663" s="21"/>
      <c r="W663" s="21"/>
      <c r="X663" s="21"/>
      <c r="Y663" s="12"/>
    </row>
    <row r="664" spans="1:25" ht="48.75" hidden="1" customHeight="1" x14ac:dyDescent="0.2">
      <c r="A664" s="28" t="s">
        <v>372</v>
      </c>
      <c r="B664" s="29">
        <v>11</v>
      </c>
      <c r="C664" s="50" t="s">
        <v>270</v>
      </c>
      <c r="D664" s="31">
        <v>3861</v>
      </c>
      <c r="E664" s="32" t="s">
        <v>277</v>
      </c>
      <c r="F664" s="20"/>
      <c r="G664" s="1">
        <v>2500000</v>
      </c>
      <c r="H664" s="1">
        <v>2500000</v>
      </c>
      <c r="I664" s="1">
        <v>7500000</v>
      </c>
      <c r="J664" s="1">
        <v>7500000</v>
      </c>
      <c r="K664" s="1">
        <v>7500000</v>
      </c>
      <c r="L664" s="33">
        <f t="shared" si="328"/>
        <v>100</v>
      </c>
      <c r="M664" s="1">
        <v>2000000</v>
      </c>
      <c r="N664" s="1">
        <v>2000000</v>
      </c>
      <c r="O664" s="1"/>
      <c r="P664" s="1">
        <f>O664</f>
        <v>0</v>
      </c>
      <c r="Q664" s="1">
        <v>0</v>
      </c>
      <c r="R664" s="1">
        <v>0</v>
      </c>
      <c r="S664" s="1">
        <f>R664</f>
        <v>0</v>
      </c>
      <c r="T664" s="1">
        <v>0</v>
      </c>
      <c r="U664" s="1">
        <f>T664</f>
        <v>0</v>
      </c>
    </row>
    <row r="665" spans="1:25" s="23" customFormat="1" ht="15.75" hidden="1" x14ac:dyDescent="0.2">
      <c r="A665" s="24" t="s">
        <v>372</v>
      </c>
      <c r="B665" s="25">
        <v>12</v>
      </c>
      <c r="C665" s="49" t="s">
        <v>270</v>
      </c>
      <c r="D665" s="27">
        <v>386</v>
      </c>
      <c r="E665" s="20"/>
      <c r="F665" s="20"/>
      <c r="G665" s="21">
        <f>SUM(G666)</f>
        <v>24405638</v>
      </c>
      <c r="H665" s="21">
        <f t="shared" ref="H665:U665" si="342">SUM(H666)</f>
        <v>24405638</v>
      </c>
      <c r="I665" s="21">
        <f t="shared" si="342"/>
        <v>24405638</v>
      </c>
      <c r="J665" s="21">
        <f t="shared" si="342"/>
        <v>24405638</v>
      </c>
      <c r="K665" s="21">
        <f t="shared" si="342"/>
        <v>9202586.5700000003</v>
      </c>
      <c r="L665" s="22">
        <f t="shared" si="328"/>
        <v>37.706805984748279</v>
      </c>
      <c r="M665" s="21">
        <f t="shared" si="342"/>
        <v>4076888</v>
      </c>
      <c r="N665" s="21">
        <f t="shared" si="342"/>
        <v>4076888</v>
      </c>
      <c r="O665" s="21">
        <f t="shared" si="342"/>
        <v>0</v>
      </c>
      <c r="P665" s="21">
        <f t="shared" si="342"/>
        <v>0</v>
      </c>
      <c r="Q665" s="21">
        <f t="shared" si="342"/>
        <v>0</v>
      </c>
      <c r="R665" s="21">
        <f t="shared" si="342"/>
        <v>0</v>
      </c>
      <c r="S665" s="21">
        <f t="shared" si="342"/>
        <v>0</v>
      </c>
      <c r="T665" s="21">
        <f t="shared" si="342"/>
        <v>0</v>
      </c>
      <c r="U665" s="21">
        <f t="shared" si="342"/>
        <v>0</v>
      </c>
      <c r="V665" s="21"/>
      <c r="W665" s="21"/>
      <c r="X665" s="21"/>
      <c r="Y665" s="12"/>
    </row>
    <row r="666" spans="1:25" ht="48.75" hidden="1" customHeight="1" x14ac:dyDescent="0.2">
      <c r="A666" s="28" t="s">
        <v>372</v>
      </c>
      <c r="B666" s="29">
        <v>12</v>
      </c>
      <c r="C666" s="50" t="s">
        <v>270</v>
      </c>
      <c r="D666" s="31">
        <v>3861</v>
      </c>
      <c r="E666" s="32" t="s">
        <v>277</v>
      </c>
      <c r="G666" s="1">
        <v>24405638</v>
      </c>
      <c r="H666" s="1">
        <v>24405638</v>
      </c>
      <c r="I666" s="1">
        <v>24405638</v>
      </c>
      <c r="J666" s="1">
        <v>24405638</v>
      </c>
      <c r="K666" s="1">
        <v>9202586.5700000003</v>
      </c>
      <c r="L666" s="33">
        <f t="shared" si="328"/>
        <v>37.706805984748279</v>
      </c>
      <c r="M666" s="1">
        <v>4076888</v>
      </c>
      <c r="N666" s="1">
        <v>4076888</v>
      </c>
      <c r="O666" s="1"/>
      <c r="P666" s="1">
        <f>O666</f>
        <v>0</v>
      </c>
      <c r="Q666" s="1">
        <v>0</v>
      </c>
      <c r="R666" s="1">
        <v>0</v>
      </c>
      <c r="S666" s="1">
        <f>R666</f>
        <v>0</v>
      </c>
      <c r="T666" s="1">
        <v>0</v>
      </c>
      <c r="U666" s="1">
        <f>T666</f>
        <v>0</v>
      </c>
    </row>
    <row r="667" spans="1:25" s="23" customFormat="1" ht="15.75" hidden="1" x14ac:dyDescent="0.2">
      <c r="A667" s="24" t="s">
        <v>372</v>
      </c>
      <c r="B667" s="25">
        <v>51</v>
      </c>
      <c r="C667" s="49" t="s">
        <v>270</v>
      </c>
      <c r="D667" s="27">
        <v>386</v>
      </c>
      <c r="E667" s="20"/>
      <c r="F667" s="20"/>
      <c r="G667" s="21">
        <f>SUM(G668)</f>
        <v>138298613</v>
      </c>
      <c r="H667" s="21">
        <f t="shared" ref="H667:U667" si="343">SUM(H668)</f>
        <v>0</v>
      </c>
      <c r="I667" s="21">
        <f t="shared" si="343"/>
        <v>138298613</v>
      </c>
      <c r="J667" s="21">
        <f t="shared" si="343"/>
        <v>0</v>
      </c>
      <c r="K667" s="21">
        <f t="shared" si="343"/>
        <v>52147990.670000002</v>
      </c>
      <c r="L667" s="22">
        <f t="shared" si="328"/>
        <v>37.706806698054166</v>
      </c>
      <c r="M667" s="21">
        <f t="shared" si="343"/>
        <v>23102363</v>
      </c>
      <c r="N667" s="21">
        <f t="shared" si="343"/>
        <v>0</v>
      </c>
      <c r="O667" s="21">
        <f t="shared" si="343"/>
        <v>0</v>
      </c>
      <c r="P667" s="21">
        <f t="shared" si="343"/>
        <v>0</v>
      </c>
      <c r="Q667" s="21">
        <f t="shared" si="343"/>
        <v>0</v>
      </c>
      <c r="R667" s="21">
        <f t="shared" si="343"/>
        <v>0</v>
      </c>
      <c r="S667" s="21">
        <f t="shared" si="343"/>
        <v>0</v>
      </c>
      <c r="T667" s="21">
        <f t="shared" si="343"/>
        <v>0</v>
      </c>
      <c r="U667" s="21">
        <f t="shared" si="343"/>
        <v>0</v>
      </c>
      <c r="V667" s="21"/>
      <c r="W667" s="21"/>
      <c r="X667" s="21"/>
      <c r="Y667" s="12"/>
    </row>
    <row r="668" spans="1:25" s="39" customFormat="1" ht="45" hidden="1" x14ac:dyDescent="0.2">
      <c r="A668" s="28" t="s">
        <v>372</v>
      </c>
      <c r="B668" s="29">
        <v>51</v>
      </c>
      <c r="C668" s="50" t="s">
        <v>270</v>
      </c>
      <c r="D668" s="31">
        <v>3861</v>
      </c>
      <c r="E668" s="32" t="s">
        <v>277</v>
      </c>
      <c r="F668" s="32"/>
      <c r="G668" s="1">
        <v>138298613</v>
      </c>
      <c r="H668" s="55"/>
      <c r="I668" s="1">
        <v>138298613</v>
      </c>
      <c r="J668" s="55"/>
      <c r="K668" s="1">
        <v>52147990.670000002</v>
      </c>
      <c r="L668" s="33">
        <f t="shared" si="328"/>
        <v>37.706806698054166</v>
      </c>
      <c r="M668" s="1">
        <v>23102363</v>
      </c>
      <c r="N668" s="55"/>
      <c r="O668" s="1"/>
      <c r="P668" s="55"/>
      <c r="Q668" s="1">
        <v>0</v>
      </c>
      <c r="R668" s="1">
        <v>0</v>
      </c>
      <c r="S668" s="55"/>
      <c r="T668" s="1">
        <v>0</v>
      </c>
      <c r="U668" s="55"/>
      <c r="V668" s="82"/>
      <c r="W668" s="82"/>
      <c r="X668" s="82"/>
      <c r="Y668" s="87"/>
    </row>
    <row r="669" spans="1:25" s="39" customFormat="1" ht="15.75" hidden="1" x14ac:dyDescent="0.2">
      <c r="A669" s="24" t="s">
        <v>372</v>
      </c>
      <c r="B669" s="25">
        <v>563</v>
      </c>
      <c r="C669" s="49" t="s">
        <v>270</v>
      </c>
      <c r="D669" s="27">
        <v>386</v>
      </c>
      <c r="E669" s="20"/>
      <c r="F669" s="20"/>
      <c r="G669" s="21"/>
      <c r="H669" s="21"/>
      <c r="I669" s="21">
        <f>I670</f>
        <v>0</v>
      </c>
      <c r="J669" s="21">
        <f t="shared" ref="J669:U669" si="344">J670</f>
        <v>0</v>
      </c>
      <c r="K669" s="21">
        <f t="shared" si="344"/>
        <v>0</v>
      </c>
      <c r="L669" s="21">
        <f t="shared" si="344"/>
        <v>0</v>
      </c>
      <c r="M669" s="21">
        <f t="shared" si="344"/>
        <v>0</v>
      </c>
      <c r="N669" s="21">
        <f t="shared" si="344"/>
        <v>0</v>
      </c>
      <c r="O669" s="21">
        <f t="shared" si="344"/>
        <v>0</v>
      </c>
      <c r="P669" s="21">
        <f t="shared" si="344"/>
        <v>0</v>
      </c>
      <c r="Q669" s="21">
        <f t="shared" si="344"/>
        <v>0</v>
      </c>
      <c r="R669" s="21">
        <f t="shared" si="344"/>
        <v>0</v>
      </c>
      <c r="S669" s="21">
        <f t="shared" si="344"/>
        <v>0</v>
      </c>
      <c r="T669" s="21">
        <f t="shared" si="344"/>
        <v>0</v>
      </c>
      <c r="U669" s="21">
        <f t="shared" si="344"/>
        <v>0</v>
      </c>
      <c r="V669" s="82"/>
      <c r="W669" s="82"/>
      <c r="X669" s="82"/>
      <c r="Y669" s="87"/>
    </row>
    <row r="670" spans="1:25" s="39" customFormat="1" ht="45" hidden="1" x14ac:dyDescent="0.2">
      <c r="A670" s="28" t="s">
        <v>372</v>
      </c>
      <c r="B670" s="29">
        <v>563</v>
      </c>
      <c r="C670" s="50" t="s">
        <v>270</v>
      </c>
      <c r="D670" s="31">
        <v>3861</v>
      </c>
      <c r="E670" s="32" t="s">
        <v>277</v>
      </c>
      <c r="F670" s="32"/>
      <c r="G670" s="1"/>
      <c r="H670" s="1"/>
      <c r="I670" s="1"/>
      <c r="J670" s="55"/>
      <c r="K670" s="1"/>
      <c r="L670" s="33"/>
      <c r="M670" s="1"/>
      <c r="N670" s="1"/>
      <c r="O670" s="1"/>
      <c r="P670" s="55"/>
      <c r="Q670" s="1"/>
      <c r="R670" s="1"/>
      <c r="S670" s="55"/>
      <c r="T670" s="1"/>
      <c r="U670" s="55"/>
      <c r="V670" s="82"/>
      <c r="W670" s="82"/>
      <c r="X670" s="82"/>
      <c r="Y670" s="87"/>
    </row>
    <row r="671" spans="1:25" ht="94.5" x14ac:dyDescent="0.2">
      <c r="A671" s="439" t="s">
        <v>373</v>
      </c>
      <c r="B671" s="442"/>
      <c r="C671" s="442"/>
      <c r="D671" s="442"/>
      <c r="E671" s="20" t="s">
        <v>374</v>
      </c>
      <c r="F671" s="20" t="s">
        <v>371</v>
      </c>
      <c r="G671" s="21">
        <f>G672+G674+G676</f>
        <v>36175000</v>
      </c>
      <c r="H671" s="21">
        <f t="shared" ref="H671:U671" si="345">H672+H674+H676</f>
        <v>36175000</v>
      </c>
      <c r="I671" s="21">
        <f t="shared" si="345"/>
        <v>3250000</v>
      </c>
      <c r="J671" s="21">
        <f t="shared" si="345"/>
        <v>3250000</v>
      </c>
      <c r="K671" s="21">
        <f t="shared" si="345"/>
        <v>3250000</v>
      </c>
      <c r="L671" s="22">
        <f t="shared" si="328"/>
        <v>100</v>
      </c>
      <c r="M671" s="21">
        <f t="shared" si="345"/>
        <v>126746115</v>
      </c>
      <c r="N671" s="21">
        <f t="shared" si="345"/>
        <v>112970917</v>
      </c>
      <c r="O671" s="21">
        <f t="shared" si="345"/>
        <v>0</v>
      </c>
      <c r="P671" s="21">
        <f t="shared" si="345"/>
        <v>0</v>
      </c>
      <c r="Q671" s="21">
        <f t="shared" si="345"/>
        <v>144500000</v>
      </c>
      <c r="R671" s="21">
        <f t="shared" si="345"/>
        <v>0</v>
      </c>
      <c r="S671" s="21">
        <f t="shared" si="345"/>
        <v>0</v>
      </c>
      <c r="T671" s="21">
        <f t="shared" si="345"/>
        <v>0</v>
      </c>
      <c r="U671" s="21">
        <f t="shared" si="345"/>
        <v>0</v>
      </c>
    </row>
    <row r="672" spans="1:25" s="23" customFormat="1" ht="15.75" hidden="1" x14ac:dyDescent="0.2">
      <c r="A672" s="24" t="s">
        <v>375</v>
      </c>
      <c r="B672" s="24">
        <v>11</v>
      </c>
      <c r="C672" s="49" t="s">
        <v>270</v>
      </c>
      <c r="D672" s="27">
        <v>386</v>
      </c>
      <c r="E672" s="20"/>
      <c r="F672" s="20"/>
      <c r="G672" s="21">
        <f>SUM(G673)</f>
        <v>36175000</v>
      </c>
      <c r="H672" s="21">
        <f t="shared" ref="H672:U672" si="346">SUM(H673)</f>
        <v>36175000</v>
      </c>
      <c r="I672" s="21">
        <f t="shared" si="346"/>
        <v>3250000</v>
      </c>
      <c r="J672" s="21">
        <f t="shared" si="346"/>
        <v>3250000</v>
      </c>
      <c r="K672" s="21">
        <f t="shared" si="346"/>
        <v>3250000</v>
      </c>
      <c r="L672" s="22">
        <f t="shared" si="328"/>
        <v>100</v>
      </c>
      <c r="M672" s="21">
        <f t="shared" si="346"/>
        <v>110540000</v>
      </c>
      <c r="N672" s="21">
        <f t="shared" si="346"/>
        <v>110540000</v>
      </c>
      <c r="O672" s="21">
        <f t="shared" si="346"/>
        <v>0</v>
      </c>
      <c r="P672" s="21">
        <f t="shared" si="346"/>
        <v>0</v>
      </c>
      <c r="Q672" s="21">
        <f t="shared" si="346"/>
        <v>0</v>
      </c>
      <c r="R672" s="21">
        <f t="shared" si="346"/>
        <v>0</v>
      </c>
      <c r="S672" s="21">
        <f t="shared" si="346"/>
        <v>0</v>
      </c>
      <c r="T672" s="21">
        <f t="shared" si="346"/>
        <v>0</v>
      </c>
      <c r="U672" s="21">
        <f t="shared" si="346"/>
        <v>0</v>
      </c>
      <c r="V672" s="21"/>
      <c r="W672" s="21"/>
      <c r="X672" s="21"/>
      <c r="Y672" s="12"/>
    </row>
    <row r="673" spans="1:25" ht="48.75" hidden="1" customHeight="1" x14ac:dyDescent="0.2">
      <c r="A673" s="28" t="s">
        <v>375</v>
      </c>
      <c r="B673" s="28">
        <v>11</v>
      </c>
      <c r="C673" s="50" t="s">
        <v>270</v>
      </c>
      <c r="D673" s="31">
        <v>3861</v>
      </c>
      <c r="E673" s="32" t="s">
        <v>277</v>
      </c>
      <c r="F673" s="20"/>
      <c r="G673" s="1">
        <v>36175000</v>
      </c>
      <c r="H673" s="1">
        <v>36175000</v>
      </c>
      <c r="I673" s="1">
        <v>3250000</v>
      </c>
      <c r="J673" s="1">
        <v>3250000</v>
      </c>
      <c r="K673" s="1">
        <v>3250000</v>
      </c>
      <c r="L673" s="33">
        <f t="shared" si="328"/>
        <v>100</v>
      </c>
      <c r="M673" s="1">
        <v>110540000</v>
      </c>
      <c r="N673" s="1">
        <v>110540000</v>
      </c>
      <c r="O673" s="1"/>
      <c r="P673" s="1">
        <f>O673</f>
        <v>0</v>
      </c>
      <c r="Q673" s="1">
        <v>0</v>
      </c>
      <c r="R673" s="1"/>
      <c r="S673" s="1">
        <f>R673</f>
        <v>0</v>
      </c>
      <c r="T673" s="1"/>
      <c r="U673" s="1">
        <f>T673</f>
        <v>0</v>
      </c>
    </row>
    <row r="674" spans="1:25" s="23" customFormat="1" ht="15.75" hidden="1" x14ac:dyDescent="0.2">
      <c r="A674" s="24" t="s">
        <v>375</v>
      </c>
      <c r="B674" s="25">
        <v>12</v>
      </c>
      <c r="C674" s="49" t="s">
        <v>270</v>
      </c>
      <c r="D674" s="27">
        <v>386</v>
      </c>
      <c r="E674" s="20"/>
      <c r="F674" s="20"/>
      <c r="G674" s="21">
        <f>SUM(G675)</f>
        <v>0</v>
      </c>
      <c r="H674" s="21">
        <f t="shared" ref="H674:U674" si="347">SUM(H675)</f>
        <v>0</v>
      </c>
      <c r="I674" s="21">
        <f t="shared" si="347"/>
        <v>0</v>
      </c>
      <c r="J674" s="21">
        <f t="shared" si="347"/>
        <v>0</v>
      </c>
      <c r="K674" s="21">
        <f t="shared" si="347"/>
        <v>0</v>
      </c>
      <c r="L674" s="22" t="str">
        <f t="shared" si="328"/>
        <v>-</v>
      </c>
      <c r="M674" s="21">
        <f t="shared" si="347"/>
        <v>2430917</v>
      </c>
      <c r="N674" s="21">
        <f t="shared" si="347"/>
        <v>2430917</v>
      </c>
      <c r="O674" s="21">
        <f t="shared" si="347"/>
        <v>0</v>
      </c>
      <c r="P674" s="21">
        <f t="shared" si="347"/>
        <v>0</v>
      </c>
      <c r="Q674" s="21">
        <f t="shared" si="347"/>
        <v>21675000</v>
      </c>
      <c r="R674" s="21">
        <f t="shared" si="347"/>
        <v>0</v>
      </c>
      <c r="S674" s="21">
        <f t="shared" si="347"/>
        <v>0</v>
      </c>
      <c r="T674" s="21">
        <f t="shared" si="347"/>
        <v>0</v>
      </c>
      <c r="U674" s="21">
        <f t="shared" si="347"/>
        <v>0</v>
      </c>
      <c r="V674" s="21"/>
      <c r="W674" s="21"/>
      <c r="X674" s="21"/>
      <c r="Y674" s="12"/>
    </row>
    <row r="675" spans="1:25" ht="48.75" hidden="1" customHeight="1" x14ac:dyDescent="0.2">
      <c r="A675" s="28" t="s">
        <v>375</v>
      </c>
      <c r="B675" s="29">
        <v>12</v>
      </c>
      <c r="C675" s="50" t="s">
        <v>270</v>
      </c>
      <c r="D675" s="31">
        <v>3861</v>
      </c>
      <c r="E675" s="32" t="s">
        <v>277</v>
      </c>
      <c r="F675" s="20"/>
      <c r="L675" s="33" t="str">
        <f t="shared" si="328"/>
        <v>-</v>
      </c>
      <c r="M675" s="1">
        <v>2430917</v>
      </c>
      <c r="N675" s="1">
        <v>2430917</v>
      </c>
      <c r="O675" s="1"/>
      <c r="P675" s="1">
        <f>O675</f>
        <v>0</v>
      </c>
      <c r="Q675" s="1">
        <v>21675000</v>
      </c>
      <c r="R675" s="1">
        <v>0</v>
      </c>
      <c r="S675" s="1">
        <f>R675</f>
        <v>0</v>
      </c>
      <c r="T675" s="1"/>
      <c r="U675" s="1">
        <f>T675</f>
        <v>0</v>
      </c>
    </row>
    <row r="676" spans="1:25" s="23" customFormat="1" ht="15.75" hidden="1" x14ac:dyDescent="0.2">
      <c r="A676" s="24" t="s">
        <v>375</v>
      </c>
      <c r="B676" s="25">
        <v>51</v>
      </c>
      <c r="C676" s="49" t="s">
        <v>270</v>
      </c>
      <c r="D676" s="27">
        <v>386</v>
      </c>
      <c r="E676" s="20"/>
      <c r="F676" s="20"/>
      <c r="G676" s="21">
        <f>SUM(G677)</f>
        <v>0</v>
      </c>
      <c r="H676" s="21">
        <f t="shared" ref="H676:U676" si="348">SUM(H677)</f>
        <v>0</v>
      </c>
      <c r="I676" s="21">
        <f t="shared" si="348"/>
        <v>0</v>
      </c>
      <c r="J676" s="21">
        <f t="shared" si="348"/>
        <v>0</v>
      </c>
      <c r="K676" s="21">
        <f t="shared" si="348"/>
        <v>0</v>
      </c>
      <c r="L676" s="22" t="str">
        <f t="shared" si="328"/>
        <v>-</v>
      </c>
      <c r="M676" s="21">
        <f t="shared" si="348"/>
        <v>13775198</v>
      </c>
      <c r="N676" s="21">
        <f t="shared" si="348"/>
        <v>0</v>
      </c>
      <c r="O676" s="21">
        <f t="shared" si="348"/>
        <v>0</v>
      </c>
      <c r="P676" s="21">
        <f t="shared" si="348"/>
        <v>0</v>
      </c>
      <c r="Q676" s="21">
        <f t="shared" si="348"/>
        <v>122825000</v>
      </c>
      <c r="R676" s="21">
        <f t="shared" si="348"/>
        <v>0</v>
      </c>
      <c r="S676" s="21">
        <f t="shared" si="348"/>
        <v>0</v>
      </c>
      <c r="T676" s="21">
        <f t="shared" si="348"/>
        <v>0</v>
      </c>
      <c r="U676" s="21">
        <f t="shared" si="348"/>
        <v>0</v>
      </c>
      <c r="V676" s="21"/>
      <c r="W676" s="21"/>
      <c r="X676" s="21"/>
      <c r="Y676" s="12"/>
    </row>
    <row r="677" spans="1:25" ht="48.75" hidden="1" customHeight="1" x14ac:dyDescent="0.2">
      <c r="A677" s="28" t="s">
        <v>375</v>
      </c>
      <c r="B677" s="29">
        <v>51</v>
      </c>
      <c r="C677" s="50" t="s">
        <v>270</v>
      </c>
      <c r="D677" s="31">
        <v>3861</v>
      </c>
      <c r="E677" s="32" t="s">
        <v>277</v>
      </c>
      <c r="F677" s="20"/>
      <c r="H677" s="55"/>
      <c r="J677" s="55"/>
      <c r="L677" s="33" t="str">
        <f t="shared" si="328"/>
        <v>-</v>
      </c>
      <c r="M677" s="1">
        <v>13775198</v>
      </c>
      <c r="N677" s="55"/>
      <c r="O677" s="1"/>
      <c r="P677" s="55"/>
      <c r="Q677" s="1">
        <v>122825000</v>
      </c>
      <c r="R677" s="1">
        <v>0</v>
      </c>
      <c r="S677" s="55"/>
      <c r="T677" s="1"/>
      <c r="U677" s="55"/>
    </row>
    <row r="678" spans="1:25" ht="94.5" x14ac:dyDescent="0.2">
      <c r="A678" s="439" t="s">
        <v>376</v>
      </c>
      <c r="B678" s="442"/>
      <c r="C678" s="442"/>
      <c r="D678" s="442"/>
      <c r="E678" s="20" t="s">
        <v>377</v>
      </c>
      <c r="F678" s="20" t="s">
        <v>371</v>
      </c>
      <c r="G678" s="21">
        <f>G679+G681+G683</f>
        <v>79335000</v>
      </c>
      <c r="H678" s="21">
        <f>H679+H681+H683</f>
        <v>16796250</v>
      </c>
      <c r="I678" s="21">
        <f>I679+I681+I683+I685</f>
        <v>75175000</v>
      </c>
      <c r="J678" s="21">
        <f t="shared" ref="J678:U678" si="349">J679+J681+J683+J685</f>
        <v>12636250</v>
      </c>
      <c r="K678" s="21">
        <f t="shared" si="349"/>
        <v>0</v>
      </c>
      <c r="L678" s="22">
        <f t="shared" si="328"/>
        <v>0</v>
      </c>
      <c r="M678" s="21">
        <f t="shared" si="349"/>
        <v>71266560</v>
      </c>
      <c r="N678" s="21">
        <f t="shared" si="349"/>
        <v>71266560</v>
      </c>
      <c r="O678" s="21">
        <f t="shared" si="349"/>
        <v>0</v>
      </c>
      <c r="P678" s="21">
        <f t="shared" si="349"/>
        <v>0</v>
      </c>
      <c r="Q678" s="21">
        <f t="shared" si="349"/>
        <v>294868936</v>
      </c>
      <c r="R678" s="21">
        <f t="shared" si="349"/>
        <v>0</v>
      </c>
      <c r="S678" s="21">
        <f t="shared" si="349"/>
        <v>0</v>
      </c>
      <c r="T678" s="21">
        <f t="shared" si="349"/>
        <v>0</v>
      </c>
      <c r="U678" s="21">
        <f t="shared" si="349"/>
        <v>0</v>
      </c>
    </row>
    <row r="679" spans="1:25" s="23" customFormat="1" ht="15.75" hidden="1" x14ac:dyDescent="0.2">
      <c r="A679" s="24" t="s">
        <v>378</v>
      </c>
      <c r="B679" s="24">
        <v>11</v>
      </c>
      <c r="C679" s="49" t="s">
        <v>270</v>
      </c>
      <c r="D679" s="40">
        <v>386</v>
      </c>
      <c r="E679" s="20"/>
      <c r="F679" s="20"/>
      <c r="G679" s="21">
        <f>SUM(G680)</f>
        <v>5760000</v>
      </c>
      <c r="H679" s="21">
        <f t="shared" ref="H679:U679" si="350">SUM(H680)</f>
        <v>5760000</v>
      </c>
      <c r="I679" s="21">
        <f t="shared" si="350"/>
        <v>1600000</v>
      </c>
      <c r="J679" s="21">
        <f t="shared" si="350"/>
        <v>1600000</v>
      </c>
      <c r="K679" s="21">
        <f t="shared" si="350"/>
        <v>0</v>
      </c>
      <c r="L679" s="22">
        <f t="shared" si="328"/>
        <v>0</v>
      </c>
      <c r="M679" s="21">
        <f t="shared" si="350"/>
        <v>71266560</v>
      </c>
      <c r="N679" s="21">
        <f t="shared" si="350"/>
        <v>71266560</v>
      </c>
      <c r="O679" s="21">
        <f t="shared" si="350"/>
        <v>0</v>
      </c>
      <c r="P679" s="21">
        <f t="shared" si="350"/>
        <v>0</v>
      </c>
      <c r="Q679" s="21">
        <f t="shared" si="350"/>
        <v>88618936</v>
      </c>
      <c r="R679" s="21">
        <f t="shared" si="350"/>
        <v>0</v>
      </c>
      <c r="S679" s="21">
        <f t="shared" si="350"/>
        <v>0</v>
      </c>
      <c r="T679" s="21">
        <f t="shared" si="350"/>
        <v>0</v>
      </c>
      <c r="U679" s="21">
        <f t="shared" si="350"/>
        <v>0</v>
      </c>
      <c r="V679" s="21"/>
      <c r="W679" s="21"/>
      <c r="X679" s="21"/>
      <c r="Y679" s="12"/>
    </row>
    <row r="680" spans="1:25" ht="48.75" hidden="1" customHeight="1" x14ac:dyDescent="0.2">
      <c r="A680" s="28" t="s">
        <v>378</v>
      </c>
      <c r="B680" s="28">
        <v>11</v>
      </c>
      <c r="C680" s="50" t="s">
        <v>270</v>
      </c>
      <c r="D680" s="53">
        <v>3861</v>
      </c>
      <c r="E680" s="32" t="s">
        <v>277</v>
      </c>
      <c r="G680" s="1">
        <v>5760000</v>
      </c>
      <c r="H680" s="1">
        <v>5760000</v>
      </c>
      <c r="I680" s="1">
        <v>1600000</v>
      </c>
      <c r="J680" s="1">
        <v>1600000</v>
      </c>
      <c r="K680" s="1">
        <v>0</v>
      </c>
      <c r="L680" s="33">
        <f t="shared" si="328"/>
        <v>0</v>
      </c>
      <c r="M680" s="1">
        <v>71266560</v>
      </c>
      <c r="N680" s="1">
        <v>71266560</v>
      </c>
      <c r="O680" s="1"/>
      <c r="P680" s="1">
        <f>O680</f>
        <v>0</v>
      </c>
      <c r="Q680" s="1">
        <v>88618936</v>
      </c>
      <c r="R680" s="1"/>
      <c r="S680" s="1">
        <f>R680</f>
        <v>0</v>
      </c>
      <c r="T680" s="1"/>
      <c r="U680" s="1">
        <f>T680</f>
        <v>0</v>
      </c>
    </row>
    <row r="681" spans="1:25" s="23" customFormat="1" ht="15.75" hidden="1" x14ac:dyDescent="0.2">
      <c r="A681" s="24" t="s">
        <v>378</v>
      </c>
      <c r="B681" s="25">
        <v>12</v>
      </c>
      <c r="C681" s="49" t="s">
        <v>270</v>
      </c>
      <c r="D681" s="40">
        <v>386</v>
      </c>
      <c r="E681" s="20"/>
      <c r="F681" s="20"/>
      <c r="G681" s="21">
        <f>SUM(G682)</f>
        <v>11036250</v>
      </c>
      <c r="H681" s="21">
        <f t="shared" ref="H681:U681" si="351">SUM(H682)</f>
        <v>11036250</v>
      </c>
      <c r="I681" s="21">
        <f t="shared" si="351"/>
        <v>11036250</v>
      </c>
      <c r="J681" s="21">
        <f t="shared" si="351"/>
        <v>11036250</v>
      </c>
      <c r="K681" s="21">
        <f t="shared" si="351"/>
        <v>0</v>
      </c>
      <c r="L681" s="22">
        <f t="shared" si="328"/>
        <v>0</v>
      </c>
      <c r="M681" s="21">
        <f t="shared" si="351"/>
        <v>0</v>
      </c>
      <c r="N681" s="21">
        <f t="shared" si="351"/>
        <v>0</v>
      </c>
      <c r="O681" s="21">
        <f t="shared" si="351"/>
        <v>0</v>
      </c>
      <c r="P681" s="21">
        <f t="shared" si="351"/>
        <v>0</v>
      </c>
      <c r="Q681" s="21">
        <f t="shared" si="351"/>
        <v>30937500</v>
      </c>
      <c r="R681" s="21">
        <f t="shared" si="351"/>
        <v>0</v>
      </c>
      <c r="S681" s="21">
        <f t="shared" si="351"/>
        <v>0</v>
      </c>
      <c r="T681" s="21">
        <f t="shared" si="351"/>
        <v>0</v>
      </c>
      <c r="U681" s="21">
        <f t="shared" si="351"/>
        <v>0</v>
      </c>
      <c r="V681" s="21"/>
      <c r="W681" s="21"/>
      <c r="X681" s="21"/>
      <c r="Y681" s="12"/>
    </row>
    <row r="682" spans="1:25" ht="48.75" hidden="1" customHeight="1" x14ac:dyDescent="0.2">
      <c r="A682" s="28" t="s">
        <v>378</v>
      </c>
      <c r="B682" s="29">
        <v>12</v>
      </c>
      <c r="C682" s="50" t="s">
        <v>270</v>
      </c>
      <c r="D682" s="53">
        <v>3861</v>
      </c>
      <c r="E682" s="32" t="s">
        <v>277</v>
      </c>
      <c r="G682" s="1">
        <v>11036250</v>
      </c>
      <c r="H682" s="1">
        <v>11036250</v>
      </c>
      <c r="I682" s="1">
        <v>11036250</v>
      </c>
      <c r="J682" s="1">
        <v>11036250</v>
      </c>
      <c r="K682" s="1">
        <v>0</v>
      </c>
      <c r="L682" s="33">
        <f t="shared" si="328"/>
        <v>0</v>
      </c>
      <c r="M682" s="1">
        <v>0</v>
      </c>
      <c r="N682" s="1">
        <v>0</v>
      </c>
      <c r="O682" s="1"/>
      <c r="P682" s="1">
        <f>O682</f>
        <v>0</v>
      </c>
      <c r="Q682" s="1">
        <v>30937500</v>
      </c>
      <c r="R682" s="1"/>
      <c r="S682" s="1">
        <f>R682</f>
        <v>0</v>
      </c>
      <c r="T682" s="1"/>
      <c r="U682" s="1">
        <f>T682</f>
        <v>0</v>
      </c>
    </row>
    <row r="683" spans="1:25" s="23" customFormat="1" ht="15.75" hidden="1" x14ac:dyDescent="0.2">
      <c r="A683" s="24" t="s">
        <v>378</v>
      </c>
      <c r="B683" s="25">
        <v>51</v>
      </c>
      <c r="C683" s="49" t="s">
        <v>270</v>
      </c>
      <c r="D683" s="40">
        <v>386</v>
      </c>
      <c r="E683" s="20"/>
      <c r="F683" s="20"/>
      <c r="G683" s="21">
        <f>SUM(G684)</f>
        <v>62538750</v>
      </c>
      <c r="H683" s="21">
        <f t="shared" ref="H683:U683" si="352">SUM(H684)</f>
        <v>0</v>
      </c>
      <c r="I683" s="21">
        <f t="shared" si="352"/>
        <v>62538750</v>
      </c>
      <c r="J683" s="21">
        <f t="shared" si="352"/>
        <v>0</v>
      </c>
      <c r="K683" s="21">
        <f t="shared" si="352"/>
        <v>0</v>
      </c>
      <c r="L683" s="22">
        <f t="shared" si="328"/>
        <v>0</v>
      </c>
      <c r="M683" s="21">
        <f t="shared" si="352"/>
        <v>0</v>
      </c>
      <c r="N683" s="21">
        <f t="shared" si="352"/>
        <v>0</v>
      </c>
      <c r="O683" s="21">
        <f t="shared" si="352"/>
        <v>0</v>
      </c>
      <c r="P683" s="21">
        <f t="shared" si="352"/>
        <v>0</v>
      </c>
      <c r="Q683" s="21">
        <f t="shared" si="352"/>
        <v>175312500</v>
      </c>
      <c r="R683" s="21">
        <f t="shared" si="352"/>
        <v>0</v>
      </c>
      <c r="S683" s="21">
        <f t="shared" si="352"/>
        <v>0</v>
      </c>
      <c r="T683" s="21">
        <f t="shared" si="352"/>
        <v>0</v>
      </c>
      <c r="U683" s="21">
        <f t="shared" si="352"/>
        <v>0</v>
      </c>
      <c r="V683" s="21"/>
      <c r="W683" s="21"/>
      <c r="X683" s="21"/>
      <c r="Y683" s="12"/>
    </row>
    <row r="684" spans="1:25" ht="45" hidden="1" x14ac:dyDescent="0.2">
      <c r="A684" s="28" t="s">
        <v>378</v>
      </c>
      <c r="B684" s="29">
        <v>51</v>
      </c>
      <c r="C684" s="50" t="s">
        <v>270</v>
      </c>
      <c r="D684" s="53">
        <v>3861</v>
      </c>
      <c r="E684" s="32" t="s">
        <v>277</v>
      </c>
      <c r="G684" s="1">
        <v>62538750</v>
      </c>
      <c r="H684" s="55"/>
      <c r="I684" s="1">
        <v>62538750</v>
      </c>
      <c r="J684" s="55"/>
      <c r="K684" s="1">
        <v>0</v>
      </c>
      <c r="L684" s="33">
        <f t="shared" si="328"/>
        <v>0</v>
      </c>
      <c r="M684" s="1">
        <v>0</v>
      </c>
      <c r="N684" s="55"/>
      <c r="O684" s="1"/>
      <c r="P684" s="55"/>
      <c r="Q684" s="1">
        <v>175312500</v>
      </c>
      <c r="R684" s="1"/>
      <c r="S684" s="55"/>
      <c r="T684" s="1"/>
      <c r="U684" s="55"/>
    </row>
    <row r="685" spans="1:25" s="23" customFormat="1" ht="15.75" hidden="1" x14ac:dyDescent="0.2">
      <c r="A685" s="24" t="s">
        <v>378</v>
      </c>
      <c r="B685" s="25">
        <v>563</v>
      </c>
      <c r="C685" s="49" t="s">
        <v>270</v>
      </c>
      <c r="D685" s="40">
        <v>386</v>
      </c>
      <c r="E685" s="20"/>
      <c r="F685" s="20"/>
      <c r="G685" s="21"/>
      <c r="H685" s="21"/>
      <c r="I685" s="21">
        <f>I686</f>
        <v>0</v>
      </c>
      <c r="J685" s="21">
        <f t="shared" ref="J685:U685" si="353">J686</f>
        <v>0</v>
      </c>
      <c r="K685" s="21">
        <f t="shared" si="353"/>
        <v>0</v>
      </c>
      <c r="L685" s="22" t="str">
        <f t="shared" si="328"/>
        <v>-</v>
      </c>
      <c r="M685" s="21">
        <f t="shared" si="353"/>
        <v>0</v>
      </c>
      <c r="N685" s="21">
        <f t="shared" si="353"/>
        <v>0</v>
      </c>
      <c r="O685" s="21">
        <f t="shared" si="353"/>
        <v>0</v>
      </c>
      <c r="P685" s="21">
        <f t="shared" si="353"/>
        <v>0</v>
      </c>
      <c r="Q685" s="21">
        <f t="shared" si="353"/>
        <v>0</v>
      </c>
      <c r="R685" s="21">
        <f t="shared" si="353"/>
        <v>0</v>
      </c>
      <c r="S685" s="21">
        <f t="shared" si="353"/>
        <v>0</v>
      </c>
      <c r="T685" s="21">
        <f t="shared" si="353"/>
        <v>0</v>
      </c>
      <c r="U685" s="21">
        <f t="shared" si="353"/>
        <v>0</v>
      </c>
      <c r="V685" s="21"/>
      <c r="W685" s="21"/>
      <c r="X685" s="21"/>
      <c r="Y685" s="12"/>
    </row>
    <row r="686" spans="1:25" ht="45" hidden="1" x14ac:dyDescent="0.2">
      <c r="A686" s="28" t="s">
        <v>378</v>
      </c>
      <c r="B686" s="29">
        <v>563</v>
      </c>
      <c r="C686" s="50" t="s">
        <v>270</v>
      </c>
      <c r="D686" s="53">
        <v>3861</v>
      </c>
      <c r="E686" s="32" t="s">
        <v>277</v>
      </c>
      <c r="J686" s="55"/>
      <c r="L686" s="33" t="str">
        <f t="shared" si="328"/>
        <v>-</v>
      </c>
      <c r="M686" s="1"/>
      <c r="N686" s="1"/>
      <c r="O686" s="1"/>
      <c r="P686" s="55"/>
      <c r="Q686" s="1"/>
      <c r="R686" s="1"/>
      <c r="S686" s="55"/>
      <c r="T686" s="1"/>
      <c r="U686" s="55"/>
    </row>
    <row r="687" spans="1:25" ht="94.5" x14ac:dyDescent="0.2">
      <c r="A687" s="439" t="s">
        <v>379</v>
      </c>
      <c r="B687" s="442"/>
      <c r="C687" s="442"/>
      <c r="D687" s="442"/>
      <c r="E687" s="20" t="s">
        <v>380</v>
      </c>
      <c r="F687" s="20" t="s">
        <v>371</v>
      </c>
      <c r="G687" s="21">
        <f>G688+G690+G692</f>
        <v>17390000</v>
      </c>
      <c r="H687" s="21">
        <f>H688+H690+H692</f>
        <v>4767500</v>
      </c>
      <c r="I687" s="21">
        <f>I688+I690+I692+I694</f>
        <v>14990000</v>
      </c>
      <c r="J687" s="21">
        <f t="shared" ref="J687:U687" si="354">J688+J690+J692+J694</f>
        <v>2367500</v>
      </c>
      <c r="K687" s="21">
        <f t="shared" si="354"/>
        <v>140000</v>
      </c>
      <c r="L687" s="22">
        <f t="shared" si="328"/>
        <v>0.93395597064709812</v>
      </c>
      <c r="M687" s="21">
        <f t="shared" si="354"/>
        <v>5080000</v>
      </c>
      <c r="N687" s="21">
        <f t="shared" si="354"/>
        <v>5080000</v>
      </c>
      <c r="O687" s="21">
        <f t="shared" si="354"/>
        <v>0</v>
      </c>
      <c r="P687" s="21">
        <f t="shared" si="354"/>
        <v>0</v>
      </c>
      <c r="Q687" s="21">
        <f t="shared" si="354"/>
        <v>14980000</v>
      </c>
      <c r="R687" s="21">
        <f t="shared" si="354"/>
        <v>0</v>
      </c>
      <c r="S687" s="21">
        <f t="shared" si="354"/>
        <v>0</v>
      </c>
      <c r="T687" s="21">
        <f t="shared" si="354"/>
        <v>0</v>
      </c>
      <c r="U687" s="21">
        <f t="shared" si="354"/>
        <v>0</v>
      </c>
    </row>
    <row r="688" spans="1:25" s="23" customFormat="1" ht="15.75" hidden="1" x14ac:dyDescent="0.2">
      <c r="A688" s="24" t="s">
        <v>381</v>
      </c>
      <c r="B688" s="24">
        <v>11</v>
      </c>
      <c r="C688" s="49" t="s">
        <v>270</v>
      </c>
      <c r="D688" s="40">
        <v>386</v>
      </c>
      <c r="E688" s="20"/>
      <c r="F688" s="20"/>
      <c r="G688" s="21">
        <f>SUM(G689)</f>
        <v>2540000</v>
      </c>
      <c r="H688" s="21">
        <f t="shared" ref="H688:U688" si="355">SUM(H689)</f>
        <v>2540000</v>
      </c>
      <c r="I688" s="21">
        <f t="shared" si="355"/>
        <v>140000</v>
      </c>
      <c r="J688" s="21">
        <f t="shared" si="355"/>
        <v>140000</v>
      </c>
      <c r="K688" s="21">
        <f t="shared" si="355"/>
        <v>140000</v>
      </c>
      <c r="L688" s="22">
        <f t="shared" si="328"/>
        <v>100</v>
      </c>
      <c r="M688" s="21">
        <f t="shared" si="355"/>
        <v>5080000</v>
      </c>
      <c r="N688" s="21">
        <f t="shared" si="355"/>
        <v>5080000</v>
      </c>
      <c r="O688" s="21">
        <f t="shared" si="355"/>
        <v>0</v>
      </c>
      <c r="P688" s="21">
        <f t="shared" si="355"/>
        <v>0</v>
      </c>
      <c r="Q688" s="21">
        <f t="shared" si="355"/>
        <v>5080000</v>
      </c>
      <c r="R688" s="21">
        <f t="shared" si="355"/>
        <v>0</v>
      </c>
      <c r="S688" s="21">
        <f t="shared" si="355"/>
        <v>0</v>
      </c>
      <c r="T688" s="21">
        <f t="shared" si="355"/>
        <v>0</v>
      </c>
      <c r="U688" s="21">
        <f t="shared" si="355"/>
        <v>0</v>
      </c>
      <c r="V688" s="21"/>
      <c r="W688" s="21"/>
      <c r="X688" s="21"/>
      <c r="Y688" s="12"/>
    </row>
    <row r="689" spans="1:25" ht="48.75" hidden="1" customHeight="1" x14ac:dyDescent="0.2">
      <c r="A689" s="28" t="s">
        <v>381</v>
      </c>
      <c r="B689" s="28">
        <v>11</v>
      </c>
      <c r="C689" s="50" t="s">
        <v>270</v>
      </c>
      <c r="D689" s="53">
        <v>3861</v>
      </c>
      <c r="E689" s="32" t="s">
        <v>277</v>
      </c>
      <c r="G689" s="1">
        <v>2540000</v>
      </c>
      <c r="H689" s="1">
        <v>2540000</v>
      </c>
      <c r="I689" s="1">
        <v>140000</v>
      </c>
      <c r="J689" s="1">
        <v>140000</v>
      </c>
      <c r="K689" s="1">
        <v>140000</v>
      </c>
      <c r="L689" s="33">
        <f t="shared" si="328"/>
        <v>100</v>
      </c>
      <c r="M689" s="1">
        <v>5080000</v>
      </c>
      <c r="N689" s="1">
        <v>5080000</v>
      </c>
      <c r="O689" s="1"/>
      <c r="P689" s="1">
        <f>O689</f>
        <v>0</v>
      </c>
      <c r="Q689" s="1">
        <v>5080000</v>
      </c>
      <c r="R689" s="1"/>
      <c r="S689" s="1">
        <f>R689</f>
        <v>0</v>
      </c>
      <c r="T689" s="1">
        <v>0</v>
      </c>
      <c r="U689" s="1">
        <f>T689</f>
        <v>0</v>
      </c>
    </row>
    <row r="690" spans="1:25" s="23" customFormat="1" ht="15.75" hidden="1" x14ac:dyDescent="0.2">
      <c r="A690" s="24" t="s">
        <v>381</v>
      </c>
      <c r="B690" s="25">
        <v>12</v>
      </c>
      <c r="C690" s="49" t="s">
        <v>270</v>
      </c>
      <c r="D690" s="40">
        <v>386</v>
      </c>
      <c r="E690" s="20"/>
      <c r="F690" s="20"/>
      <c r="G690" s="21">
        <f>SUM(G691)</f>
        <v>2227500</v>
      </c>
      <c r="H690" s="21">
        <f t="shared" ref="H690:U690" si="356">SUM(H691)</f>
        <v>2227500</v>
      </c>
      <c r="I690" s="21">
        <f t="shared" si="356"/>
        <v>2227500</v>
      </c>
      <c r="J690" s="21">
        <f t="shared" si="356"/>
        <v>2227500</v>
      </c>
      <c r="K690" s="21">
        <f t="shared" si="356"/>
        <v>0</v>
      </c>
      <c r="L690" s="22">
        <f t="shared" si="328"/>
        <v>0</v>
      </c>
      <c r="M690" s="21">
        <f t="shared" si="356"/>
        <v>0</v>
      </c>
      <c r="N690" s="21">
        <f t="shared" si="356"/>
        <v>0</v>
      </c>
      <c r="O690" s="21">
        <f t="shared" si="356"/>
        <v>0</v>
      </c>
      <c r="P690" s="21">
        <f t="shared" si="356"/>
        <v>0</v>
      </c>
      <c r="Q690" s="21">
        <f t="shared" si="356"/>
        <v>1485000</v>
      </c>
      <c r="R690" s="21">
        <f t="shared" si="356"/>
        <v>0</v>
      </c>
      <c r="S690" s="21">
        <f t="shared" si="356"/>
        <v>0</v>
      </c>
      <c r="T690" s="21">
        <f t="shared" si="356"/>
        <v>0</v>
      </c>
      <c r="U690" s="21">
        <f t="shared" si="356"/>
        <v>0</v>
      </c>
      <c r="V690" s="21"/>
      <c r="W690" s="21"/>
      <c r="X690" s="21"/>
      <c r="Y690" s="12"/>
    </row>
    <row r="691" spans="1:25" ht="48.75" hidden="1" customHeight="1" x14ac:dyDescent="0.2">
      <c r="A691" s="28" t="s">
        <v>381</v>
      </c>
      <c r="B691" s="29">
        <v>12</v>
      </c>
      <c r="C691" s="50" t="s">
        <v>270</v>
      </c>
      <c r="D691" s="53">
        <v>3861</v>
      </c>
      <c r="E691" s="32" t="s">
        <v>277</v>
      </c>
      <c r="G691" s="1">
        <v>2227500</v>
      </c>
      <c r="H691" s="1">
        <v>2227500</v>
      </c>
      <c r="I691" s="1">
        <v>2227500</v>
      </c>
      <c r="J691" s="1">
        <v>2227500</v>
      </c>
      <c r="K691" s="1">
        <v>0</v>
      </c>
      <c r="L691" s="33">
        <f t="shared" si="328"/>
        <v>0</v>
      </c>
      <c r="M691" s="1">
        <v>0</v>
      </c>
      <c r="N691" s="1">
        <v>0</v>
      </c>
      <c r="O691" s="1">
        <v>0</v>
      </c>
      <c r="P691" s="1">
        <f>O691</f>
        <v>0</v>
      </c>
      <c r="Q691" s="1">
        <v>1485000</v>
      </c>
      <c r="R691" s="1"/>
      <c r="S691" s="1">
        <f>R691</f>
        <v>0</v>
      </c>
      <c r="T691" s="1"/>
      <c r="U691" s="1">
        <f>T691</f>
        <v>0</v>
      </c>
    </row>
    <row r="692" spans="1:25" s="23" customFormat="1" ht="15.75" hidden="1" x14ac:dyDescent="0.2">
      <c r="A692" s="24" t="s">
        <v>381</v>
      </c>
      <c r="B692" s="25">
        <v>51</v>
      </c>
      <c r="C692" s="49" t="s">
        <v>270</v>
      </c>
      <c r="D692" s="40">
        <v>386</v>
      </c>
      <c r="E692" s="20"/>
      <c r="F692" s="20"/>
      <c r="G692" s="21">
        <f>SUM(G693)</f>
        <v>12622500</v>
      </c>
      <c r="H692" s="21">
        <f t="shared" ref="H692:U692" si="357">SUM(H693)</f>
        <v>0</v>
      </c>
      <c r="I692" s="21">
        <f t="shared" si="357"/>
        <v>12622500</v>
      </c>
      <c r="J692" s="21">
        <f t="shared" si="357"/>
        <v>0</v>
      </c>
      <c r="K692" s="21">
        <f t="shared" si="357"/>
        <v>0</v>
      </c>
      <c r="L692" s="22">
        <f t="shared" si="328"/>
        <v>0</v>
      </c>
      <c r="M692" s="21">
        <f t="shared" si="357"/>
        <v>0</v>
      </c>
      <c r="N692" s="21">
        <f t="shared" si="357"/>
        <v>0</v>
      </c>
      <c r="O692" s="21">
        <f t="shared" si="357"/>
        <v>0</v>
      </c>
      <c r="P692" s="21">
        <f t="shared" si="357"/>
        <v>0</v>
      </c>
      <c r="Q692" s="21">
        <f t="shared" si="357"/>
        <v>8415000</v>
      </c>
      <c r="R692" s="21">
        <f t="shared" si="357"/>
        <v>0</v>
      </c>
      <c r="S692" s="21">
        <f t="shared" si="357"/>
        <v>0</v>
      </c>
      <c r="T692" s="21">
        <f t="shared" si="357"/>
        <v>0</v>
      </c>
      <c r="U692" s="21">
        <f t="shared" si="357"/>
        <v>0</v>
      </c>
      <c r="V692" s="21"/>
      <c r="W692" s="21"/>
      <c r="X692" s="21"/>
      <c r="Y692" s="12"/>
    </row>
    <row r="693" spans="1:25" ht="45" hidden="1" x14ac:dyDescent="0.2">
      <c r="A693" s="28" t="s">
        <v>381</v>
      </c>
      <c r="B693" s="29">
        <v>51</v>
      </c>
      <c r="C693" s="50" t="s">
        <v>270</v>
      </c>
      <c r="D693" s="53">
        <v>3861</v>
      </c>
      <c r="E693" s="32" t="s">
        <v>277</v>
      </c>
      <c r="G693" s="1">
        <v>12622500</v>
      </c>
      <c r="H693" s="55"/>
      <c r="I693" s="1">
        <v>12622500</v>
      </c>
      <c r="J693" s="55"/>
      <c r="K693" s="1">
        <v>0</v>
      </c>
      <c r="L693" s="33">
        <f t="shared" si="328"/>
        <v>0</v>
      </c>
      <c r="M693" s="1">
        <v>0</v>
      </c>
      <c r="N693" s="55"/>
      <c r="O693" s="1">
        <v>0</v>
      </c>
      <c r="P693" s="55"/>
      <c r="Q693" s="1">
        <v>8415000</v>
      </c>
      <c r="R693" s="1"/>
      <c r="S693" s="55"/>
      <c r="T693" s="1"/>
      <c r="U693" s="55"/>
    </row>
    <row r="694" spans="1:25" s="23" customFormat="1" ht="15.75" hidden="1" x14ac:dyDescent="0.2">
      <c r="A694" s="24" t="s">
        <v>381</v>
      </c>
      <c r="B694" s="25">
        <v>563</v>
      </c>
      <c r="C694" s="49" t="s">
        <v>270</v>
      </c>
      <c r="D694" s="40">
        <v>386</v>
      </c>
      <c r="E694" s="20"/>
      <c r="F694" s="20"/>
      <c r="G694" s="21"/>
      <c r="H694" s="21"/>
      <c r="I694" s="21">
        <f>I695</f>
        <v>0</v>
      </c>
      <c r="J694" s="21">
        <f t="shared" ref="J694:U694" si="358">J695</f>
        <v>0</v>
      </c>
      <c r="K694" s="21">
        <f t="shared" si="358"/>
        <v>0</v>
      </c>
      <c r="L694" s="22" t="str">
        <f t="shared" si="328"/>
        <v>-</v>
      </c>
      <c r="M694" s="21">
        <f t="shared" si="358"/>
        <v>0</v>
      </c>
      <c r="N694" s="21">
        <f t="shared" si="358"/>
        <v>0</v>
      </c>
      <c r="O694" s="21">
        <f t="shared" si="358"/>
        <v>0</v>
      </c>
      <c r="P694" s="21">
        <f t="shared" si="358"/>
        <v>0</v>
      </c>
      <c r="Q694" s="21">
        <f t="shared" si="358"/>
        <v>0</v>
      </c>
      <c r="R694" s="21">
        <f t="shared" si="358"/>
        <v>0</v>
      </c>
      <c r="S694" s="21">
        <f t="shared" si="358"/>
        <v>0</v>
      </c>
      <c r="T694" s="21">
        <f t="shared" si="358"/>
        <v>0</v>
      </c>
      <c r="U694" s="21">
        <f t="shared" si="358"/>
        <v>0</v>
      </c>
      <c r="V694" s="21"/>
      <c r="W694" s="21"/>
      <c r="X694" s="21"/>
      <c r="Y694" s="12"/>
    </row>
    <row r="695" spans="1:25" ht="45" hidden="1" x14ac:dyDescent="0.2">
      <c r="A695" s="28" t="s">
        <v>381</v>
      </c>
      <c r="B695" s="29">
        <v>563</v>
      </c>
      <c r="C695" s="50" t="s">
        <v>270</v>
      </c>
      <c r="D695" s="53">
        <v>3861</v>
      </c>
      <c r="E695" s="32" t="s">
        <v>277</v>
      </c>
      <c r="J695" s="55"/>
      <c r="L695" s="33" t="str">
        <f t="shared" si="328"/>
        <v>-</v>
      </c>
      <c r="M695" s="1"/>
      <c r="N695" s="1"/>
      <c r="O695" s="1"/>
      <c r="P695" s="55"/>
      <c r="Q695" s="1"/>
      <c r="R695" s="1"/>
      <c r="S695" s="55"/>
      <c r="T695" s="1"/>
      <c r="U695" s="55"/>
    </row>
    <row r="696" spans="1:25" ht="84.75" customHeight="1" x14ac:dyDescent="0.2">
      <c r="A696" s="439" t="s">
        <v>382</v>
      </c>
      <c r="B696" s="442"/>
      <c r="C696" s="442"/>
      <c r="D696" s="442"/>
      <c r="E696" s="20" t="s">
        <v>383</v>
      </c>
      <c r="F696" s="20" t="s">
        <v>371</v>
      </c>
      <c r="G696" s="21">
        <f>G697+G699+G701</f>
        <v>48500000</v>
      </c>
      <c r="H696" s="21">
        <f t="shared" ref="H696:T696" si="359">H697+H699+H701</f>
        <v>48500000</v>
      </c>
      <c r="I696" s="21">
        <f t="shared" si="359"/>
        <v>3800000</v>
      </c>
      <c r="J696" s="21">
        <f t="shared" si="359"/>
        <v>3800000</v>
      </c>
      <c r="K696" s="21">
        <f t="shared" si="359"/>
        <v>3800000</v>
      </c>
      <c r="L696" s="22">
        <f t="shared" si="328"/>
        <v>100</v>
      </c>
      <c r="M696" s="21">
        <f t="shared" si="359"/>
        <v>153000000</v>
      </c>
      <c r="N696" s="21">
        <f t="shared" si="359"/>
        <v>22950000</v>
      </c>
      <c r="O696" s="21">
        <f t="shared" si="359"/>
        <v>0</v>
      </c>
      <c r="P696" s="21">
        <f t="shared" si="359"/>
        <v>0</v>
      </c>
      <c r="Q696" s="21">
        <f t="shared" si="359"/>
        <v>204000000</v>
      </c>
      <c r="R696" s="21">
        <f t="shared" si="359"/>
        <v>0</v>
      </c>
      <c r="S696" s="21">
        <f t="shared" si="359"/>
        <v>0</v>
      </c>
      <c r="T696" s="21">
        <f t="shared" si="359"/>
        <v>0</v>
      </c>
      <c r="U696" s="21">
        <f>U697+U699+U701</f>
        <v>0</v>
      </c>
    </row>
    <row r="697" spans="1:25" s="23" customFormat="1" ht="15.75" hidden="1" x14ac:dyDescent="0.2">
      <c r="A697" s="24" t="s">
        <v>384</v>
      </c>
      <c r="B697" s="24">
        <v>11</v>
      </c>
      <c r="C697" s="49" t="s">
        <v>270</v>
      </c>
      <c r="D697" s="40">
        <v>386</v>
      </c>
      <c r="E697" s="20"/>
      <c r="F697" s="20"/>
      <c r="G697" s="21">
        <f>SUM(G698)</f>
        <v>48500000</v>
      </c>
      <c r="H697" s="21">
        <f t="shared" ref="H697:U697" si="360">SUM(H698)</f>
        <v>48500000</v>
      </c>
      <c r="I697" s="21">
        <f t="shared" si="360"/>
        <v>3800000</v>
      </c>
      <c r="J697" s="21">
        <f t="shared" si="360"/>
        <v>3800000</v>
      </c>
      <c r="K697" s="21">
        <f t="shared" si="360"/>
        <v>3800000</v>
      </c>
      <c r="L697" s="22">
        <f t="shared" si="328"/>
        <v>100</v>
      </c>
      <c r="M697" s="21">
        <f t="shared" si="360"/>
        <v>0</v>
      </c>
      <c r="N697" s="21">
        <f t="shared" si="360"/>
        <v>0</v>
      </c>
      <c r="O697" s="21">
        <f t="shared" si="360"/>
        <v>0</v>
      </c>
      <c r="P697" s="21">
        <f t="shared" si="360"/>
        <v>0</v>
      </c>
      <c r="Q697" s="21">
        <f t="shared" si="360"/>
        <v>0</v>
      </c>
      <c r="R697" s="21">
        <f t="shared" si="360"/>
        <v>0</v>
      </c>
      <c r="S697" s="21">
        <f t="shared" si="360"/>
        <v>0</v>
      </c>
      <c r="T697" s="21">
        <f t="shared" si="360"/>
        <v>0</v>
      </c>
      <c r="U697" s="21">
        <f t="shared" si="360"/>
        <v>0</v>
      </c>
      <c r="V697" s="21"/>
      <c r="W697" s="21"/>
      <c r="X697" s="21"/>
      <c r="Y697" s="12"/>
    </row>
    <row r="698" spans="1:25" ht="48.75" hidden="1" customHeight="1" x14ac:dyDescent="0.2">
      <c r="A698" s="28" t="s">
        <v>384</v>
      </c>
      <c r="B698" s="28">
        <v>11</v>
      </c>
      <c r="C698" s="50" t="s">
        <v>270</v>
      </c>
      <c r="D698" s="53">
        <v>3861</v>
      </c>
      <c r="E698" s="32" t="s">
        <v>277</v>
      </c>
      <c r="G698" s="1">
        <v>48500000</v>
      </c>
      <c r="H698" s="1">
        <v>48500000</v>
      </c>
      <c r="I698" s="1">
        <v>3800000</v>
      </c>
      <c r="J698" s="1">
        <v>3800000</v>
      </c>
      <c r="K698" s="1">
        <v>3800000</v>
      </c>
      <c r="L698" s="33">
        <f t="shared" si="328"/>
        <v>100</v>
      </c>
      <c r="M698" s="1">
        <v>0</v>
      </c>
      <c r="N698" s="1">
        <v>0</v>
      </c>
      <c r="O698" s="1"/>
      <c r="P698" s="1">
        <f>O698</f>
        <v>0</v>
      </c>
      <c r="Q698" s="1">
        <v>0</v>
      </c>
      <c r="R698" s="1">
        <v>0</v>
      </c>
      <c r="S698" s="1">
        <f>R698</f>
        <v>0</v>
      </c>
      <c r="T698" s="1">
        <v>0</v>
      </c>
      <c r="U698" s="1">
        <f>T698</f>
        <v>0</v>
      </c>
    </row>
    <row r="699" spans="1:25" s="23" customFormat="1" ht="15.75" hidden="1" x14ac:dyDescent="0.2">
      <c r="A699" s="24" t="s">
        <v>384</v>
      </c>
      <c r="B699" s="24">
        <v>12</v>
      </c>
      <c r="C699" s="49" t="s">
        <v>270</v>
      </c>
      <c r="D699" s="40">
        <v>386</v>
      </c>
      <c r="E699" s="20"/>
      <c r="F699" s="20"/>
      <c r="G699" s="21">
        <f>SUM(G700)</f>
        <v>0</v>
      </c>
      <c r="H699" s="21">
        <f t="shared" ref="H699:U699" si="361">SUM(H700)</f>
        <v>0</v>
      </c>
      <c r="I699" s="21">
        <f t="shared" si="361"/>
        <v>0</v>
      </c>
      <c r="J699" s="21">
        <f t="shared" si="361"/>
        <v>0</v>
      </c>
      <c r="K699" s="21">
        <f t="shared" si="361"/>
        <v>0</v>
      </c>
      <c r="L699" s="22" t="str">
        <f t="shared" si="328"/>
        <v>-</v>
      </c>
      <c r="M699" s="21">
        <f t="shared" si="361"/>
        <v>22950000</v>
      </c>
      <c r="N699" s="21">
        <f t="shared" si="361"/>
        <v>22950000</v>
      </c>
      <c r="O699" s="21">
        <f t="shared" si="361"/>
        <v>0</v>
      </c>
      <c r="P699" s="21">
        <f t="shared" si="361"/>
        <v>0</v>
      </c>
      <c r="Q699" s="21">
        <f t="shared" si="361"/>
        <v>30600000</v>
      </c>
      <c r="R699" s="21">
        <f t="shared" si="361"/>
        <v>0</v>
      </c>
      <c r="S699" s="21">
        <f t="shared" si="361"/>
        <v>0</v>
      </c>
      <c r="T699" s="21">
        <f t="shared" si="361"/>
        <v>0</v>
      </c>
      <c r="U699" s="21">
        <f t="shared" si="361"/>
        <v>0</v>
      </c>
      <c r="V699" s="21"/>
      <c r="W699" s="21"/>
      <c r="X699" s="21"/>
      <c r="Y699" s="12"/>
    </row>
    <row r="700" spans="1:25" ht="48.75" hidden="1" customHeight="1" x14ac:dyDescent="0.2">
      <c r="A700" s="28" t="s">
        <v>384</v>
      </c>
      <c r="B700" s="28">
        <v>12</v>
      </c>
      <c r="C700" s="50" t="s">
        <v>270</v>
      </c>
      <c r="D700" s="53">
        <v>3861</v>
      </c>
      <c r="E700" s="32" t="s">
        <v>277</v>
      </c>
      <c r="L700" s="33" t="str">
        <f t="shared" si="328"/>
        <v>-</v>
      </c>
      <c r="M700" s="1">
        <v>22950000</v>
      </c>
      <c r="N700" s="1">
        <v>22950000</v>
      </c>
      <c r="O700" s="1">
        <v>0</v>
      </c>
      <c r="P700" s="1">
        <f>O700</f>
        <v>0</v>
      </c>
      <c r="Q700" s="1">
        <v>30600000</v>
      </c>
      <c r="R700" s="1"/>
      <c r="S700" s="1">
        <f>R700</f>
        <v>0</v>
      </c>
      <c r="T700" s="1"/>
      <c r="U700" s="1">
        <f>T700</f>
        <v>0</v>
      </c>
    </row>
    <row r="701" spans="1:25" s="23" customFormat="1" ht="15.75" hidden="1" x14ac:dyDescent="0.2">
      <c r="A701" s="24" t="s">
        <v>384</v>
      </c>
      <c r="B701" s="24">
        <v>51</v>
      </c>
      <c r="C701" s="49" t="s">
        <v>270</v>
      </c>
      <c r="D701" s="40">
        <v>386</v>
      </c>
      <c r="E701" s="20"/>
      <c r="F701" s="20"/>
      <c r="G701" s="21">
        <f>SUM(G702)</f>
        <v>0</v>
      </c>
      <c r="H701" s="21">
        <f t="shared" ref="H701:U701" si="362">SUM(H702)</f>
        <v>0</v>
      </c>
      <c r="I701" s="21">
        <f t="shared" si="362"/>
        <v>0</v>
      </c>
      <c r="J701" s="21">
        <f t="shared" si="362"/>
        <v>0</v>
      </c>
      <c r="K701" s="21">
        <f t="shared" si="362"/>
        <v>0</v>
      </c>
      <c r="L701" s="22" t="str">
        <f t="shared" si="328"/>
        <v>-</v>
      </c>
      <c r="M701" s="21">
        <f t="shared" si="362"/>
        <v>130050000</v>
      </c>
      <c r="N701" s="21">
        <f t="shared" si="362"/>
        <v>0</v>
      </c>
      <c r="O701" s="21">
        <f t="shared" si="362"/>
        <v>0</v>
      </c>
      <c r="P701" s="21">
        <f t="shared" si="362"/>
        <v>0</v>
      </c>
      <c r="Q701" s="21">
        <f t="shared" si="362"/>
        <v>173400000</v>
      </c>
      <c r="R701" s="21">
        <f t="shared" si="362"/>
        <v>0</v>
      </c>
      <c r="S701" s="21">
        <f t="shared" si="362"/>
        <v>0</v>
      </c>
      <c r="T701" s="21">
        <f t="shared" si="362"/>
        <v>0</v>
      </c>
      <c r="U701" s="21">
        <f t="shared" si="362"/>
        <v>0</v>
      </c>
      <c r="V701" s="21"/>
      <c r="W701" s="21"/>
      <c r="X701" s="21"/>
      <c r="Y701" s="12"/>
    </row>
    <row r="702" spans="1:25" ht="48.75" hidden="1" customHeight="1" x14ac:dyDescent="0.2">
      <c r="A702" s="28" t="s">
        <v>384</v>
      </c>
      <c r="B702" s="28">
        <v>51</v>
      </c>
      <c r="C702" s="50" t="s">
        <v>270</v>
      </c>
      <c r="D702" s="53">
        <v>3861</v>
      </c>
      <c r="E702" s="32" t="s">
        <v>277</v>
      </c>
      <c r="H702" s="55"/>
      <c r="J702" s="55"/>
      <c r="L702" s="33" t="str">
        <f t="shared" si="328"/>
        <v>-</v>
      </c>
      <c r="M702" s="1">
        <v>130050000</v>
      </c>
      <c r="N702" s="55"/>
      <c r="O702" s="1">
        <v>0</v>
      </c>
      <c r="P702" s="55"/>
      <c r="Q702" s="1">
        <v>173400000</v>
      </c>
      <c r="R702" s="1"/>
      <c r="S702" s="55"/>
      <c r="T702" s="1"/>
      <c r="U702" s="55"/>
    </row>
    <row r="703" spans="1:25" ht="86.25" customHeight="1" x14ac:dyDescent="0.2">
      <c r="A703" s="439" t="s">
        <v>385</v>
      </c>
      <c r="B703" s="442"/>
      <c r="C703" s="442"/>
      <c r="D703" s="442"/>
      <c r="E703" s="20" t="s">
        <v>386</v>
      </c>
      <c r="F703" s="20" t="s">
        <v>371</v>
      </c>
      <c r="G703" s="21">
        <f>G704+G706+G708</f>
        <v>4000000</v>
      </c>
      <c r="H703" s="21">
        <f t="shared" ref="H703:U703" si="363">H704+H706+H708</f>
        <v>4000000</v>
      </c>
      <c r="I703" s="21">
        <f t="shared" si="363"/>
        <v>4000000</v>
      </c>
      <c r="J703" s="21">
        <f t="shared" si="363"/>
        <v>4000000</v>
      </c>
      <c r="K703" s="21">
        <f t="shared" si="363"/>
        <v>4000000</v>
      </c>
      <c r="L703" s="22">
        <f t="shared" si="328"/>
        <v>100</v>
      </c>
      <c r="M703" s="21">
        <f t="shared" si="363"/>
        <v>60000000</v>
      </c>
      <c r="N703" s="21">
        <f t="shared" si="363"/>
        <v>9000000</v>
      </c>
      <c r="O703" s="21">
        <f t="shared" si="363"/>
        <v>0</v>
      </c>
      <c r="P703" s="21">
        <f t="shared" si="363"/>
        <v>0</v>
      </c>
      <c r="Q703" s="21">
        <f t="shared" si="363"/>
        <v>100000000</v>
      </c>
      <c r="R703" s="21">
        <f t="shared" si="363"/>
        <v>0</v>
      </c>
      <c r="S703" s="21">
        <f t="shared" si="363"/>
        <v>0</v>
      </c>
      <c r="T703" s="21">
        <f t="shared" si="363"/>
        <v>0</v>
      </c>
      <c r="U703" s="21">
        <f t="shared" si="363"/>
        <v>0</v>
      </c>
    </row>
    <row r="704" spans="1:25" s="23" customFormat="1" ht="15.75" hidden="1" x14ac:dyDescent="0.2">
      <c r="A704" s="24" t="s">
        <v>387</v>
      </c>
      <c r="B704" s="24">
        <v>11</v>
      </c>
      <c r="C704" s="49" t="s">
        <v>270</v>
      </c>
      <c r="D704" s="40">
        <v>386</v>
      </c>
      <c r="E704" s="20"/>
      <c r="F704" s="20"/>
      <c r="G704" s="21">
        <f>SUM(G705)</f>
        <v>4000000</v>
      </c>
      <c r="H704" s="21">
        <f t="shared" ref="H704:U704" si="364">SUM(H705)</f>
        <v>4000000</v>
      </c>
      <c r="I704" s="21">
        <f t="shared" si="364"/>
        <v>4000000</v>
      </c>
      <c r="J704" s="21">
        <f t="shared" si="364"/>
        <v>4000000</v>
      </c>
      <c r="K704" s="21">
        <f t="shared" si="364"/>
        <v>4000000</v>
      </c>
      <c r="L704" s="22">
        <f t="shared" si="328"/>
        <v>100</v>
      </c>
      <c r="M704" s="21">
        <f t="shared" si="364"/>
        <v>0</v>
      </c>
      <c r="N704" s="21">
        <f t="shared" si="364"/>
        <v>0</v>
      </c>
      <c r="O704" s="21">
        <f t="shared" si="364"/>
        <v>0</v>
      </c>
      <c r="P704" s="21">
        <f t="shared" si="364"/>
        <v>0</v>
      </c>
      <c r="Q704" s="21">
        <f t="shared" si="364"/>
        <v>0</v>
      </c>
      <c r="R704" s="21">
        <f t="shared" si="364"/>
        <v>0</v>
      </c>
      <c r="S704" s="21">
        <f t="shared" si="364"/>
        <v>0</v>
      </c>
      <c r="T704" s="21">
        <f t="shared" si="364"/>
        <v>0</v>
      </c>
      <c r="U704" s="21">
        <f t="shared" si="364"/>
        <v>0</v>
      </c>
      <c r="V704" s="21"/>
      <c r="W704" s="21"/>
      <c r="X704" s="21"/>
      <c r="Y704" s="12"/>
    </row>
    <row r="705" spans="1:25" ht="48.75" hidden="1" customHeight="1" x14ac:dyDescent="0.2">
      <c r="A705" s="28" t="s">
        <v>387</v>
      </c>
      <c r="B705" s="28">
        <v>11</v>
      </c>
      <c r="C705" s="50" t="s">
        <v>270</v>
      </c>
      <c r="D705" s="53">
        <v>3861</v>
      </c>
      <c r="E705" s="32" t="s">
        <v>277</v>
      </c>
      <c r="G705" s="1">
        <v>4000000</v>
      </c>
      <c r="H705" s="1">
        <v>4000000</v>
      </c>
      <c r="I705" s="1">
        <v>4000000</v>
      </c>
      <c r="J705" s="1">
        <v>4000000</v>
      </c>
      <c r="K705" s="1">
        <v>4000000</v>
      </c>
      <c r="L705" s="33">
        <f t="shared" si="328"/>
        <v>100</v>
      </c>
      <c r="M705" s="1">
        <v>0</v>
      </c>
      <c r="N705" s="1">
        <v>0</v>
      </c>
      <c r="O705" s="1">
        <v>0</v>
      </c>
      <c r="P705" s="1">
        <f>O705</f>
        <v>0</v>
      </c>
      <c r="Q705" s="1">
        <v>0</v>
      </c>
      <c r="R705" s="1">
        <v>0</v>
      </c>
      <c r="S705" s="1">
        <f>R705</f>
        <v>0</v>
      </c>
      <c r="T705" s="1">
        <v>0</v>
      </c>
      <c r="U705" s="1">
        <f>T705</f>
        <v>0</v>
      </c>
    </row>
    <row r="706" spans="1:25" s="23" customFormat="1" ht="15.75" hidden="1" x14ac:dyDescent="0.2">
      <c r="A706" s="24" t="s">
        <v>387</v>
      </c>
      <c r="B706" s="24">
        <v>12</v>
      </c>
      <c r="C706" s="49" t="s">
        <v>270</v>
      </c>
      <c r="D706" s="40">
        <v>386</v>
      </c>
      <c r="E706" s="20"/>
      <c r="F706" s="20"/>
      <c r="G706" s="21">
        <f>SUM(G707)</f>
        <v>0</v>
      </c>
      <c r="H706" s="21">
        <f t="shared" ref="H706:U706" si="365">SUM(H707)</f>
        <v>0</v>
      </c>
      <c r="I706" s="21">
        <f t="shared" si="365"/>
        <v>0</v>
      </c>
      <c r="J706" s="21">
        <f t="shared" si="365"/>
        <v>0</v>
      </c>
      <c r="K706" s="21">
        <f t="shared" si="365"/>
        <v>0</v>
      </c>
      <c r="L706" s="22" t="str">
        <f t="shared" si="328"/>
        <v>-</v>
      </c>
      <c r="M706" s="21">
        <f t="shared" si="365"/>
        <v>9000000</v>
      </c>
      <c r="N706" s="21">
        <f t="shared" si="365"/>
        <v>9000000</v>
      </c>
      <c r="O706" s="21">
        <f t="shared" si="365"/>
        <v>0</v>
      </c>
      <c r="P706" s="21">
        <f t="shared" si="365"/>
        <v>0</v>
      </c>
      <c r="Q706" s="21">
        <f t="shared" si="365"/>
        <v>15000000</v>
      </c>
      <c r="R706" s="21">
        <f t="shared" si="365"/>
        <v>0</v>
      </c>
      <c r="S706" s="21">
        <f t="shared" si="365"/>
        <v>0</v>
      </c>
      <c r="T706" s="21">
        <f t="shared" si="365"/>
        <v>0</v>
      </c>
      <c r="U706" s="21">
        <f t="shared" si="365"/>
        <v>0</v>
      </c>
      <c r="V706" s="21"/>
      <c r="W706" s="21"/>
      <c r="X706" s="21"/>
      <c r="Y706" s="12"/>
    </row>
    <row r="707" spans="1:25" ht="48.75" hidden="1" customHeight="1" x14ac:dyDescent="0.2">
      <c r="A707" s="28" t="s">
        <v>387</v>
      </c>
      <c r="B707" s="28">
        <v>12</v>
      </c>
      <c r="C707" s="50" t="s">
        <v>270</v>
      </c>
      <c r="D707" s="53">
        <v>3861</v>
      </c>
      <c r="E707" s="32" t="s">
        <v>277</v>
      </c>
      <c r="L707" s="33" t="str">
        <f t="shared" si="328"/>
        <v>-</v>
      </c>
      <c r="M707" s="1">
        <v>9000000</v>
      </c>
      <c r="N707" s="1">
        <v>9000000</v>
      </c>
      <c r="O707" s="1"/>
      <c r="P707" s="1">
        <f>O707</f>
        <v>0</v>
      </c>
      <c r="Q707" s="1">
        <v>15000000</v>
      </c>
      <c r="R707" s="1"/>
      <c r="S707" s="1">
        <f>R707</f>
        <v>0</v>
      </c>
      <c r="T707" s="1"/>
      <c r="U707" s="1">
        <f>T707</f>
        <v>0</v>
      </c>
    </row>
    <row r="708" spans="1:25" s="23" customFormat="1" ht="15.75" hidden="1" x14ac:dyDescent="0.2">
      <c r="A708" s="24" t="s">
        <v>387</v>
      </c>
      <c r="B708" s="24">
        <v>51</v>
      </c>
      <c r="C708" s="49" t="s">
        <v>270</v>
      </c>
      <c r="D708" s="40">
        <v>386</v>
      </c>
      <c r="E708" s="20"/>
      <c r="F708" s="20"/>
      <c r="G708" s="21">
        <f>SUM(G709)</f>
        <v>0</v>
      </c>
      <c r="H708" s="21">
        <f t="shared" ref="H708:U708" si="366">SUM(H709)</f>
        <v>0</v>
      </c>
      <c r="I708" s="21">
        <f t="shared" si="366"/>
        <v>0</v>
      </c>
      <c r="J708" s="21">
        <f t="shared" si="366"/>
        <v>0</v>
      </c>
      <c r="K708" s="21">
        <f t="shared" si="366"/>
        <v>0</v>
      </c>
      <c r="L708" s="22" t="str">
        <f t="shared" si="328"/>
        <v>-</v>
      </c>
      <c r="M708" s="21">
        <f t="shared" si="366"/>
        <v>51000000</v>
      </c>
      <c r="N708" s="21">
        <f t="shared" si="366"/>
        <v>0</v>
      </c>
      <c r="O708" s="21">
        <f t="shared" si="366"/>
        <v>0</v>
      </c>
      <c r="P708" s="21">
        <f t="shared" si="366"/>
        <v>0</v>
      </c>
      <c r="Q708" s="21">
        <f t="shared" si="366"/>
        <v>85000000</v>
      </c>
      <c r="R708" s="21">
        <f t="shared" si="366"/>
        <v>0</v>
      </c>
      <c r="S708" s="21">
        <f t="shared" si="366"/>
        <v>0</v>
      </c>
      <c r="T708" s="21">
        <f t="shared" si="366"/>
        <v>0</v>
      </c>
      <c r="U708" s="21">
        <f t="shared" si="366"/>
        <v>0</v>
      </c>
      <c r="V708" s="21"/>
      <c r="W708" s="21"/>
      <c r="X708" s="21"/>
      <c r="Y708" s="12"/>
    </row>
    <row r="709" spans="1:25" ht="48.75" hidden="1" customHeight="1" x14ac:dyDescent="0.2">
      <c r="A709" s="28" t="s">
        <v>387</v>
      </c>
      <c r="B709" s="28">
        <v>51</v>
      </c>
      <c r="C709" s="50" t="s">
        <v>270</v>
      </c>
      <c r="D709" s="53">
        <v>3861</v>
      </c>
      <c r="E709" s="32" t="s">
        <v>277</v>
      </c>
      <c r="H709" s="55"/>
      <c r="J709" s="55"/>
      <c r="L709" s="33" t="str">
        <f t="shared" si="328"/>
        <v>-</v>
      </c>
      <c r="M709" s="1">
        <v>51000000</v>
      </c>
      <c r="N709" s="55"/>
      <c r="O709" s="1"/>
      <c r="P709" s="55"/>
      <c r="Q709" s="1">
        <v>85000000</v>
      </c>
      <c r="R709" s="1"/>
      <c r="S709" s="55"/>
      <c r="T709" s="1"/>
      <c r="U709" s="55"/>
    </row>
    <row r="710" spans="1:25" s="23" customFormat="1" ht="94.5" x14ac:dyDescent="0.2">
      <c r="A710" s="439" t="s">
        <v>388</v>
      </c>
      <c r="B710" s="442"/>
      <c r="C710" s="442"/>
      <c r="D710" s="442"/>
      <c r="E710" s="20" t="s">
        <v>389</v>
      </c>
      <c r="F710" s="20" t="s">
        <v>371</v>
      </c>
      <c r="G710" s="21">
        <f>G711+G713+G715</f>
        <v>36000000</v>
      </c>
      <c r="H710" s="21">
        <f t="shared" ref="H710:U710" si="367">H711+H713+H715</f>
        <v>36000000</v>
      </c>
      <c r="I710" s="21">
        <f t="shared" si="367"/>
        <v>6000000</v>
      </c>
      <c r="J710" s="21">
        <f t="shared" si="367"/>
        <v>6000000</v>
      </c>
      <c r="K710" s="21">
        <f t="shared" si="367"/>
        <v>6000000</v>
      </c>
      <c r="L710" s="22">
        <f t="shared" si="328"/>
        <v>100</v>
      </c>
      <c r="M710" s="21">
        <f t="shared" si="367"/>
        <v>145798200</v>
      </c>
      <c r="N710" s="21">
        <f t="shared" si="367"/>
        <v>21869730</v>
      </c>
      <c r="O710" s="21">
        <f t="shared" si="367"/>
        <v>0</v>
      </c>
      <c r="P710" s="21">
        <f t="shared" si="367"/>
        <v>0</v>
      </c>
      <c r="Q710" s="21">
        <f t="shared" si="367"/>
        <v>194397600</v>
      </c>
      <c r="R710" s="21">
        <f t="shared" si="367"/>
        <v>0</v>
      </c>
      <c r="S710" s="21">
        <f t="shared" si="367"/>
        <v>0</v>
      </c>
      <c r="T710" s="21">
        <f t="shared" si="367"/>
        <v>0</v>
      </c>
      <c r="U710" s="21">
        <f t="shared" si="367"/>
        <v>0</v>
      </c>
      <c r="V710" s="21"/>
      <c r="W710" s="21"/>
      <c r="X710" s="21"/>
      <c r="Y710" s="12"/>
    </row>
    <row r="711" spans="1:25" s="23" customFormat="1" ht="15.75" hidden="1" x14ac:dyDescent="0.2">
      <c r="A711" s="24" t="s">
        <v>390</v>
      </c>
      <c r="B711" s="24">
        <v>11</v>
      </c>
      <c r="C711" s="49" t="s">
        <v>270</v>
      </c>
      <c r="D711" s="40">
        <v>386</v>
      </c>
      <c r="E711" s="20"/>
      <c r="F711" s="20"/>
      <c r="G711" s="21">
        <f>SUM(G712)</f>
        <v>36000000</v>
      </c>
      <c r="H711" s="21">
        <f t="shared" ref="H711:U711" si="368">SUM(H712)</f>
        <v>36000000</v>
      </c>
      <c r="I711" s="21">
        <f t="shared" si="368"/>
        <v>6000000</v>
      </c>
      <c r="J711" s="21">
        <f t="shared" si="368"/>
        <v>6000000</v>
      </c>
      <c r="K711" s="21">
        <f t="shared" si="368"/>
        <v>6000000</v>
      </c>
      <c r="L711" s="22">
        <f t="shared" si="328"/>
        <v>100</v>
      </c>
      <c r="M711" s="21">
        <f t="shared" si="368"/>
        <v>0</v>
      </c>
      <c r="N711" s="21">
        <f t="shared" si="368"/>
        <v>0</v>
      </c>
      <c r="O711" s="21">
        <f t="shared" si="368"/>
        <v>0</v>
      </c>
      <c r="P711" s="21">
        <f t="shared" si="368"/>
        <v>0</v>
      </c>
      <c r="Q711" s="21">
        <f t="shared" si="368"/>
        <v>0</v>
      </c>
      <c r="R711" s="21">
        <f t="shared" si="368"/>
        <v>0</v>
      </c>
      <c r="S711" s="21">
        <f t="shared" si="368"/>
        <v>0</v>
      </c>
      <c r="T711" s="21">
        <f t="shared" si="368"/>
        <v>0</v>
      </c>
      <c r="U711" s="21">
        <f t="shared" si="368"/>
        <v>0</v>
      </c>
      <c r="V711" s="21"/>
      <c r="W711" s="21"/>
      <c r="X711" s="21"/>
      <c r="Y711" s="12"/>
    </row>
    <row r="712" spans="1:25" ht="45" hidden="1" x14ac:dyDescent="0.2">
      <c r="A712" s="28" t="s">
        <v>390</v>
      </c>
      <c r="B712" s="28">
        <v>11</v>
      </c>
      <c r="C712" s="50" t="s">
        <v>270</v>
      </c>
      <c r="D712" s="53">
        <v>3861</v>
      </c>
      <c r="E712" s="32" t="s">
        <v>277</v>
      </c>
      <c r="G712" s="1">
        <v>36000000</v>
      </c>
      <c r="H712" s="1">
        <v>36000000</v>
      </c>
      <c r="I712" s="1">
        <v>6000000</v>
      </c>
      <c r="J712" s="1">
        <v>6000000</v>
      </c>
      <c r="K712" s="1">
        <v>6000000</v>
      </c>
      <c r="L712" s="33">
        <f t="shared" si="328"/>
        <v>100</v>
      </c>
      <c r="M712" s="1">
        <v>0</v>
      </c>
      <c r="N712" s="1">
        <v>0</v>
      </c>
      <c r="O712" s="1">
        <v>0</v>
      </c>
      <c r="P712" s="1">
        <f>O712</f>
        <v>0</v>
      </c>
      <c r="Q712" s="1">
        <v>0</v>
      </c>
      <c r="R712" s="1">
        <v>0</v>
      </c>
      <c r="S712" s="1">
        <f>R712</f>
        <v>0</v>
      </c>
      <c r="T712" s="1">
        <v>0</v>
      </c>
      <c r="U712" s="1">
        <f>T712</f>
        <v>0</v>
      </c>
    </row>
    <row r="713" spans="1:25" s="23" customFormat="1" ht="15.75" hidden="1" x14ac:dyDescent="0.2">
      <c r="A713" s="24" t="s">
        <v>390</v>
      </c>
      <c r="B713" s="24">
        <v>12</v>
      </c>
      <c r="C713" s="49" t="s">
        <v>270</v>
      </c>
      <c r="D713" s="40">
        <v>386</v>
      </c>
      <c r="E713" s="20"/>
      <c r="F713" s="20"/>
      <c r="G713" s="21">
        <f>SUM(G714)</f>
        <v>0</v>
      </c>
      <c r="H713" s="21">
        <f t="shared" ref="H713:U713" si="369">SUM(H714)</f>
        <v>0</v>
      </c>
      <c r="I713" s="21">
        <f t="shared" si="369"/>
        <v>0</v>
      </c>
      <c r="J713" s="21">
        <f t="shared" si="369"/>
        <v>0</v>
      </c>
      <c r="K713" s="21">
        <f t="shared" si="369"/>
        <v>0</v>
      </c>
      <c r="L713" s="22" t="str">
        <f t="shared" si="328"/>
        <v>-</v>
      </c>
      <c r="M713" s="21">
        <f t="shared" si="369"/>
        <v>21869730</v>
      </c>
      <c r="N713" s="21">
        <f t="shared" si="369"/>
        <v>21869730</v>
      </c>
      <c r="O713" s="21">
        <f t="shared" si="369"/>
        <v>0</v>
      </c>
      <c r="P713" s="21">
        <f t="shared" si="369"/>
        <v>0</v>
      </c>
      <c r="Q713" s="21">
        <f t="shared" si="369"/>
        <v>29159640</v>
      </c>
      <c r="R713" s="21">
        <f t="shared" si="369"/>
        <v>0</v>
      </c>
      <c r="S713" s="21">
        <f t="shared" si="369"/>
        <v>0</v>
      </c>
      <c r="T713" s="21">
        <f t="shared" si="369"/>
        <v>0</v>
      </c>
      <c r="U713" s="21">
        <f t="shared" si="369"/>
        <v>0</v>
      </c>
      <c r="V713" s="21"/>
      <c r="W713" s="21"/>
      <c r="X713" s="21"/>
      <c r="Y713" s="12"/>
    </row>
    <row r="714" spans="1:25" ht="45" hidden="1" x14ac:dyDescent="0.2">
      <c r="A714" s="28" t="s">
        <v>390</v>
      </c>
      <c r="B714" s="28">
        <v>12</v>
      </c>
      <c r="C714" s="50" t="s">
        <v>270</v>
      </c>
      <c r="D714" s="53">
        <v>3861</v>
      </c>
      <c r="E714" s="32" t="s">
        <v>277</v>
      </c>
      <c r="L714" s="33" t="str">
        <f t="shared" si="328"/>
        <v>-</v>
      </c>
      <c r="M714" s="1">
        <v>21869730</v>
      </c>
      <c r="N714" s="1">
        <v>21869730</v>
      </c>
      <c r="O714" s="1"/>
      <c r="P714" s="1">
        <f>O714</f>
        <v>0</v>
      </c>
      <c r="Q714" s="1">
        <v>29159640</v>
      </c>
      <c r="R714" s="1"/>
      <c r="S714" s="1">
        <f>R714</f>
        <v>0</v>
      </c>
      <c r="T714" s="1"/>
      <c r="U714" s="1">
        <f>T714</f>
        <v>0</v>
      </c>
    </row>
    <row r="715" spans="1:25" s="23" customFormat="1" ht="15.75" hidden="1" x14ac:dyDescent="0.2">
      <c r="A715" s="24" t="s">
        <v>390</v>
      </c>
      <c r="B715" s="24">
        <v>51</v>
      </c>
      <c r="C715" s="49" t="s">
        <v>270</v>
      </c>
      <c r="D715" s="40">
        <v>386</v>
      </c>
      <c r="E715" s="20"/>
      <c r="F715" s="20"/>
      <c r="G715" s="21">
        <f>SUM(G716)</f>
        <v>0</v>
      </c>
      <c r="H715" s="21">
        <f t="shared" ref="H715:U715" si="370">SUM(H716)</f>
        <v>0</v>
      </c>
      <c r="I715" s="21">
        <f t="shared" si="370"/>
        <v>0</v>
      </c>
      <c r="J715" s="21">
        <f t="shared" si="370"/>
        <v>0</v>
      </c>
      <c r="K715" s="21">
        <f t="shared" si="370"/>
        <v>0</v>
      </c>
      <c r="L715" s="22" t="str">
        <f t="shared" si="328"/>
        <v>-</v>
      </c>
      <c r="M715" s="21">
        <f t="shared" si="370"/>
        <v>123928470</v>
      </c>
      <c r="N715" s="21">
        <f t="shared" si="370"/>
        <v>0</v>
      </c>
      <c r="O715" s="21">
        <f t="shared" si="370"/>
        <v>0</v>
      </c>
      <c r="P715" s="21">
        <f t="shared" si="370"/>
        <v>0</v>
      </c>
      <c r="Q715" s="21">
        <f t="shared" si="370"/>
        <v>165237960</v>
      </c>
      <c r="R715" s="21">
        <f t="shared" si="370"/>
        <v>0</v>
      </c>
      <c r="S715" s="21">
        <f t="shared" si="370"/>
        <v>0</v>
      </c>
      <c r="T715" s="21">
        <f t="shared" si="370"/>
        <v>0</v>
      </c>
      <c r="U715" s="21">
        <f t="shared" si="370"/>
        <v>0</v>
      </c>
      <c r="V715" s="21"/>
      <c r="W715" s="21"/>
      <c r="X715" s="21"/>
      <c r="Y715" s="12"/>
    </row>
    <row r="716" spans="1:25" ht="45" hidden="1" x14ac:dyDescent="0.2">
      <c r="A716" s="28" t="s">
        <v>390</v>
      </c>
      <c r="B716" s="28">
        <v>51</v>
      </c>
      <c r="C716" s="50" t="s">
        <v>270</v>
      </c>
      <c r="D716" s="53">
        <v>3861</v>
      </c>
      <c r="E716" s="32" t="s">
        <v>277</v>
      </c>
      <c r="H716" s="55"/>
      <c r="J716" s="55"/>
      <c r="L716" s="33" t="str">
        <f t="shared" si="328"/>
        <v>-</v>
      </c>
      <c r="M716" s="1">
        <v>123928470</v>
      </c>
      <c r="N716" s="55"/>
      <c r="O716" s="1"/>
      <c r="P716" s="55"/>
      <c r="Q716" s="1">
        <v>165237960</v>
      </c>
      <c r="R716" s="1"/>
      <c r="S716" s="55"/>
      <c r="T716" s="1"/>
      <c r="U716" s="55"/>
    </row>
    <row r="717" spans="1:25" ht="94.5" x14ac:dyDescent="0.2">
      <c r="A717" s="439" t="s">
        <v>391</v>
      </c>
      <c r="B717" s="439"/>
      <c r="C717" s="439"/>
      <c r="D717" s="439"/>
      <c r="E717" s="20" t="s">
        <v>392</v>
      </c>
      <c r="F717" s="20" t="s">
        <v>371</v>
      </c>
      <c r="G717" s="21">
        <f>G718+G720+G722</f>
        <v>12000000</v>
      </c>
      <c r="H717" s="21">
        <f>H718+H720+H722</f>
        <v>2905000</v>
      </c>
      <c r="I717" s="21">
        <f>I718+I720+I722+I724</f>
        <v>18795231</v>
      </c>
      <c r="J717" s="21">
        <f t="shared" ref="J717:U717" si="371">J718+J720+J722+J724</f>
        <v>7330231</v>
      </c>
      <c r="K717" s="21">
        <f t="shared" si="371"/>
        <v>20197452.469999999</v>
      </c>
      <c r="L717" s="22">
        <f t="shared" ref="L717:L788" si="372">IF(I717=0, "-", K717/I717*100)</f>
        <v>107.46051735144941</v>
      </c>
      <c r="M717" s="21">
        <f t="shared" si="371"/>
        <v>0</v>
      </c>
      <c r="N717" s="21">
        <f t="shared" si="371"/>
        <v>0</v>
      </c>
      <c r="O717" s="21">
        <f t="shared" si="371"/>
        <v>0</v>
      </c>
      <c r="P717" s="21">
        <f t="shared" si="371"/>
        <v>0</v>
      </c>
      <c r="Q717" s="21">
        <f t="shared" si="371"/>
        <v>0</v>
      </c>
      <c r="R717" s="21">
        <f t="shared" si="371"/>
        <v>0</v>
      </c>
      <c r="S717" s="21">
        <f t="shared" si="371"/>
        <v>0</v>
      </c>
      <c r="T717" s="21">
        <f t="shared" si="371"/>
        <v>0</v>
      </c>
      <c r="U717" s="21">
        <f t="shared" si="371"/>
        <v>0</v>
      </c>
    </row>
    <row r="718" spans="1:25" s="23" customFormat="1" ht="15.75" hidden="1" x14ac:dyDescent="0.2">
      <c r="A718" s="24" t="s">
        <v>393</v>
      </c>
      <c r="B718" s="25">
        <v>11</v>
      </c>
      <c r="C718" s="49" t="s">
        <v>270</v>
      </c>
      <c r="D718" s="27">
        <v>386</v>
      </c>
      <c r="E718" s="20"/>
      <c r="F718" s="20"/>
      <c r="G718" s="21">
        <f>SUM(G719)</f>
        <v>1300000</v>
      </c>
      <c r="H718" s="21">
        <f t="shared" ref="H718:U718" si="373">SUM(H719)</f>
        <v>1300000</v>
      </c>
      <c r="I718" s="21">
        <f t="shared" si="373"/>
        <v>5045107</v>
      </c>
      <c r="J718" s="21">
        <f t="shared" si="373"/>
        <v>5045107</v>
      </c>
      <c r="K718" s="21">
        <f t="shared" si="373"/>
        <v>5045107</v>
      </c>
      <c r="L718" s="22">
        <f t="shared" si="372"/>
        <v>100</v>
      </c>
      <c r="M718" s="21">
        <f t="shared" si="373"/>
        <v>0</v>
      </c>
      <c r="N718" s="21">
        <f t="shared" si="373"/>
        <v>0</v>
      </c>
      <c r="O718" s="21">
        <f t="shared" si="373"/>
        <v>0</v>
      </c>
      <c r="P718" s="21">
        <f t="shared" si="373"/>
        <v>0</v>
      </c>
      <c r="Q718" s="21">
        <f t="shared" si="373"/>
        <v>0</v>
      </c>
      <c r="R718" s="21">
        <f t="shared" si="373"/>
        <v>0</v>
      </c>
      <c r="S718" s="21">
        <f t="shared" si="373"/>
        <v>0</v>
      </c>
      <c r="T718" s="21">
        <f t="shared" si="373"/>
        <v>0</v>
      </c>
      <c r="U718" s="21">
        <f t="shared" si="373"/>
        <v>0</v>
      </c>
      <c r="V718" s="21"/>
      <c r="W718" s="21"/>
      <c r="X718" s="21"/>
      <c r="Y718" s="12"/>
    </row>
    <row r="719" spans="1:25" ht="45" hidden="1" x14ac:dyDescent="0.2">
      <c r="A719" s="28" t="s">
        <v>393</v>
      </c>
      <c r="B719" s="29">
        <v>11</v>
      </c>
      <c r="C719" s="50" t="s">
        <v>270</v>
      </c>
      <c r="D719" s="31">
        <v>3861</v>
      </c>
      <c r="E719" s="32" t="s">
        <v>277</v>
      </c>
      <c r="F719" s="20"/>
      <c r="G719" s="1">
        <v>1300000</v>
      </c>
      <c r="H719" s="1">
        <v>1300000</v>
      </c>
      <c r="I719" s="1">
        <v>5045107</v>
      </c>
      <c r="J719" s="1">
        <v>5045107</v>
      </c>
      <c r="K719" s="1">
        <v>5045107</v>
      </c>
      <c r="L719" s="33">
        <f t="shared" si="372"/>
        <v>100</v>
      </c>
      <c r="M719" s="1">
        <v>0</v>
      </c>
      <c r="N719" s="1">
        <v>0</v>
      </c>
      <c r="O719" s="1"/>
      <c r="P719" s="1">
        <f>O719</f>
        <v>0</v>
      </c>
      <c r="Q719" s="1">
        <v>0</v>
      </c>
      <c r="R719" s="1"/>
      <c r="S719" s="1">
        <f>R719</f>
        <v>0</v>
      </c>
      <c r="T719" s="1"/>
      <c r="U719" s="1">
        <f>T719</f>
        <v>0</v>
      </c>
    </row>
    <row r="720" spans="1:25" s="23" customFormat="1" ht="15.75" hidden="1" x14ac:dyDescent="0.2">
      <c r="A720" s="24" t="s">
        <v>393</v>
      </c>
      <c r="B720" s="25">
        <v>12</v>
      </c>
      <c r="C720" s="49" t="s">
        <v>270</v>
      </c>
      <c r="D720" s="27">
        <v>386</v>
      </c>
      <c r="E720" s="20"/>
      <c r="F720" s="20"/>
      <c r="G720" s="21">
        <f>SUM(G721)</f>
        <v>1605000</v>
      </c>
      <c r="H720" s="21">
        <f t="shared" ref="H720:U720" si="374">SUM(H721)</f>
        <v>1605000</v>
      </c>
      <c r="I720" s="21">
        <f t="shared" si="374"/>
        <v>2285124</v>
      </c>
      <c r="J720" s="21">
        <f t="shared" si="374"/>
        <v>2285124</v>
      </c>
      <c r="K720" s="21">
        <f t="shared" si="374"/>
        <v>2272851.94</v>
      </c>
      <c r="L720" s="22">
        <f t="shared" si="372"/>
        <v>99.462958684080164</v>
      </c>
      <c r="M720" s="21">
        <f t="shared" si="374"/>
        <v>0</v>
      </c>
      <c r="N720" s="21">
        <f t="shared" si="374"/>
        <v>0</v>
      </c>
      <c r="O720" s="21">
        <f t="shared" si="374"/>
        <v>0</v>
      </c>
      <c r="P720" s="21">
        <f t="shared" si="374"/>
        <v>0</v>
      </c>
      <c r="Q720" s="21">
        <f t="shared" si="374"/>
        <v>0</v>
      </c>
      <c r="R720" s="21">
        <f t="shared" si="374"/>
        <v>0</v>
      </c>
      <c r="S720" s="21">
        <f t="shared" si="374"/>
        <v>0</v>
      </c>
      <c r="T720" s="21">
        <f t="shared" si="374"/>
        <v>0</v>
      </c>
      <c r="U720" s="21">
        <f t="shared" si="374"/>
        <v>0</v>
      </c>
      <c r="V720" s="21"/>
      <c r="W720" s="21"/>
      <c r="X720" s="21"/>
      <c r="Y720" s="12"/>
    </row>
    <row r="721" spans="1:25" s="23" customFormat="1" ht="45" hidden="1" x14ac:dyDescent="0.2">
      <c r="A721" s="28" t="s">
        <v>393</v>
      </c>
      <c r="B721" s="29">
        <v>12</v>
      </c>
      <c r="C721" s="50" t="s">
        <v>270</v>
      </c>
      <c r="D721" s="31">
        <v>3861</v>
      </c>
      <c r="E721" s="32" t="s">
        <v>277</v>
      </c>
      <c r="F721" s="32"/>
      <c r="G721" s="1">
        <v>1605000</v>
      </c>
      <c r="H721" s="1">
        <v>1605000</v>
      </c>
      <c r="I721" s="1">
        <v>2285124</v>
      </c>
      <c r="J721" s="1">
        <v>2285124</v>
      </c>
      <c r="K721" s="1">
        <v>2272851.94</v>
      </c>
      <c r="L721" s="33">
        <f t="shared" si="372"/>
        <v>99.462958684080164</v>
      </c>
      <c r="M721" s="1">
        <v>0</v>
      </c>
      <c r="N721" s="1">
        <v>0</v>
      </c>
      <c r="O721" s="1"/>
      <c r="P721" s="1">
        <f>O721</f>
        <v>0</v>
      </c>
      <c r="Q721" s="1">
        <v>0</v>
      </c>
      <c r="R721" s="1"/>
      <c r="S721" s="1">
        <f>R721</f>
        <v>0</v>
      </c>
      <c r="T721" s="1"/>
      <c r="U721" s="1">
        <f>T721</f>
        <v>0</v>
      </c>
      <c r="V721" s="21"/>
      <c r="W721" s="21"/>
      <c r="X721" s="21"/>
      <c r="Y721" s="12"/>
    </row>
    <row r="722" spans="1:25" s="23" customFormat="1" ht="15.75" hidden="1" x14ac:dyDescent="0.2">
      <c r="A722" s="24" t="s">
        <v>393</v>
      </c>
      <c r="B722" s="25">
        <v>51</v>
      </c>
      <c r="C722" s="49" t="s">
        <v>270</v>
      </c>
      <c r="D722" s="27">
        <v>386</v>
      </c>
      <c r="E722" s="20"/>
      <c r="F722" s="20"/>
      <c r="G722" s="21">
        <f>SUM(G723)</f>
        <v>9095000</v>
      </c>
      <c r="H722" s="21">
        <f t="shared" ref="H722:U722" si="375">SUM(H723)</f>
        <v>0</v>
      </c>
      <c r="I722" s="21">
        <f t="shared" si="375"/>
        <v>11465000</v>
      </c>
      <c r="J722" s="21">
        <f t="shared" si="375"/>
        <v>0</v>
      </c>
      <c r="K722" s="21">
        <f t="shared" si="375"/>
        <v>12879493.529999999</v>
      </c>
      <c r="L722" s="22">
        <f t="shared" si="372"/>
        <v>112.33749262974268</v>
      </c>
      <c r="M722" s="21">
        <f t="shared" si="375"/>
        <v>0</v>
      </c>
      <c r="N722" s="21">
        <f t="shared" si="375"/>
        <v>0</v>
      </c>
      <c r="O722" s="21">
        <f t="shared" si="375"/>
        <v>0</v>
      </c>
      <c r="P722" s="21">
        <f t="shared" si="375"/>
        <v>0</v>
      </c>
      <c r="Q722" s="21">
        <f t="shared" si="375"/>
        <v>0</v>
      </c>
      <c r="R722" s="21">
        <f t="shared" si="375"/>
        <v>0</v>
      </c>
      <c r="S722" s="21">
        <f t="shared" si="375"/>
        <v>0</v>
      </c>
      <c r="T722" s="21">
        <f t="shared" si="375"/>
        <v>0</v>
      </c>
      <c r="U722" s="21">
        <f t="shared" si="375"/>
        <v>0</v>
      </c>
      <c r="V722" s="21"/>
      <c r="W722" s="21"/>
      <c r="X722" s="21"/>
      <c r="Y722" s="12"/>
    </row>
    <row r="723" spans="1:25" ht="45" hidden="1" x14ac:dyDescent="0.2">
      <c r="A723" s="28" t="s">
        <v>393</v>
      </c>
      <c r="B723" s="29">
        <v>51</v>
      </c>
      <c r="C723" s="50" t="s">
        <v>270</v>
      </c>
      <c r="D723" s="31">
        <v>3861</v>
      </c>
      <c r="E723" s="32" t="s">
        <v>277</v>
      </c>
      <c r="G723" s="1">
        <v>9095000</v>
      </c>
      <c r="H723" s="55"/>
      <c r="I723" s="1">
        <v>11465000</v>
      </c>
      <c r="J723" s="55"/>
      <c r="K723" s="1">
        <v>12879493.529999999</v>
      </c>
      <c r="L723" s="33">
        <f t="shared" si="372"/>
        <v>112.33749262974268</v>
      </c>
      <c r="M723" s="1">
        <v>0</v>
      </c>
      <c r="N723" s="55"/>
      <c r="O723" s="1"/>
      <c r="P723" s="55"/>
      <c r="Q723" s="1">
        <v>0</v>
      </c>
      <c r="R723" s="1"/>
      <c r="S723" s="55"/>
      <c r="T723" s="1"/>
      <c r="U723" s="55"/>
    </row>
    <row r="724" spans="1:25" s="23" customFormat="1" ht="15.75" hidden="1" x14ac:dyDescent="0.2">
      <c r="A724" s="24" t="s">
        <v>393</v>
      </c>
      <c r="B724" s="25">
        <v>563</v>
      </c>
      <c r="C724" s="49" t="s">
        <v>270</v>
      </c>
      <c r="D724" s="27">
        <v>386</v>
      </c>
      <c r="E724" s="20"/>
      <c r="F724" s="20"/>
      <c r="G724" s="21"/>
      <c r="H724" s="21"/>
      <c r="I724" s="21">
        <f>I725</f>
        <v>0</v>
      </c>
      <c r="J724" s="21">
        <f t="shared" ref="J724:U724" si="376">J725</f>
        <v>0</v>
      </c>
      <c r="K724" s="21">
        <f t="shared" si="376"/>
        <v>0</v>
      </c>
      <c r="L724" s="22" t="str">
        <f t="shared" si="372"/>
        <v>-</v>
      </c>
      <c r="M724" s="21">
        <f t="shared" si="376"/>
        <v>0</v>
      </c>
      <c r="N724" s="21">
        <f t="shared" si="376"/>
        <v>0</v>
      </c>
      <c r="O724" s="21">
        <f t="shared" si="376"/>
        <v>0</v>
      </c>
      <c r="P724" s="21">
        <f t="shared" si="376"/>
        <v>0</v>
      </c>
      <c r="Q724" s="21">
        <f t="shared" si="376"/>
        <v>0</v>
      </c>
      <c r="R724" s="21">
        <f t="shared" si="376"/>
        <v>0</v>
      </c>
      <c r="S724" s="21">
        <f t="shared" si="376"/>
        <v>0</v>
      </c>
      <c r="T724" s="21">
        <f t="shared" si="376"/>
        <v>0</v>
      </c>
      <c r="U724" s="21">
        <f t="shared" si="376"/>
        <v>0</v>
      </c>
      <c r="V724" s="21"/>
      <c r="W724" s="21"/>
      <c r="X724" s="21"/>
      <c r="Y724" s="12"/>
    </row>
    <row r="725" spans="1:25" ht="45" hidden="1" x14ac:dyDescent="0.2">
      <c r="A725" s="28" t="s">
        <v>393</v>
      </c>
      <c r="B725" s="29">
        <v>563</v>
      </c>
      <c r="C725" s="50" t="s">
        <v>270</v>
      </c>
      <c r="D725" s="31">
        <v>3861</v>
      </c>
      <c r="E725" s="32" t="s">
        <v>277</v>
      </c>
      <c r="J725" s="55"/>
      <c r="L725" s="33" t="str">
        <f t="shared" si="372"/>
        <v>-</v>
      </c>
      <c r="M725" s="1"/>
      <c r="N725" s="1"/>
      <c r="O725" s="1"/>
      <c r="P725" s="55"/>
      <c r="Q725" s="1"/>
      <c r="R725" s="1"/>
      <c r="S725" s="55"/>
      <c r="T725" s="1"/>
      <c r="U725" s="55"/>
    </row>
    <row r="726" spans="1:25" ht="78.75" x14ac:dyDescent="0.2">
      <c r="A726" s="439" t="s">
        <v>394</v>
      </c>
      <c r="B726" s="442"/>
      <c r="C726" s="442"/>
      <c r="D726" s="442"/>
      <c r="E726" s="20" t="s">
        <v>395</v>
      </c>
      <c r="F726" s="20" t="s">
        <v>30</v>
      </c>
      <c r="G726" s="52">
        <f>G727+G729</f>
        <v>1800000</v>
      </c>
      <c r="H726" s="52">
        <f>H727+H729</f>
        <v>270000</v>
      </c>
      <c r="I726" s="52">
        <f>I727+I729+I731</f>
        <v>1857000</v>
      </c>
      <c r="J726" s="52">
        <f t="shared" ref="J726:U726" si="377">J727+J729+J731</f>
        <v>327000</v>
      </c>
      <c r="K726" s="52">
        <f t="shared" si="377"/>
        <v>1074909.33</v>
      </c>
      <c r="L726" s="22">
        <f t="shared" si="372"/>
        <v>57.884185783521815</v>
      </c>
      <c r="M726" s="52">
        <f t="shared" si="377"/>
        <v>0</v>
      </c>
      <c r="N726" s="52">
        <f t="shared" si="377"/>
        <v>0</v>
      </c>
      <c r="O726" s="52">
        <f t="shared" si="377"/>
        <v>0</v>
      </c>
      <c r="P726" s="52">
        <f t="shared" si="377"/>
        <v>0</v>
      </c>
      <c r="Q726" s="52">
        <f t="shared" si="377"/>
        <v>0</v>
      </c>
      <c r="R726" s="52">
        <f t="shared" si="377"/>
        <v>0</v>
      </c>
      <c r="S726" s="52">
        <f t="shared" si="377"/>
        <v>0</v>
      </c>
      <c r="T726" s="52">
        <f t="shared" si="377"/>
        <v>0</v>
      </c>
      <c r="U726" s="52">
        <f t="shared" si="377"/>
        <v>0</v>
      </c>
    </row>
    <row r="727" spans="1:25" s="23" customFormat="1" ht="15.75" hidden="1" x14ac:dyDescent="0.2">
      <c r="A727" s="24" t="s">
        <v>396</v>
      </c>
      <c r="B727" s="25">
        <v>12</v>
      </c>
      <c r="C727" s="49" t="s">
        <v>142</v>
      </c>
      <c r="D727" s="40">
        <v>323</v>
      </c>
      <c r="E727" s="20"/>
      <c r="F727" s="20"/>
      <c r="G727" s="52">
        <f>SUM(G728)</f>
        <v>270000</v>
      </c>
      <c r="H727" s="52">
        <f t="shared" ref="H727:U727" si="378">SUM(H728)</f>
        <v>270000</v>
      </c>
      <c r="I727" s="52">
        <f t="shared" si="378"/>
        <v>327000</v>
      </c>
      <c r="J727" s="52">
        <f t="shared" si="378"/>
        <v>327000</v>
      </c>
      <c r="K727" s="52">
        <f t="shared" si="378"/>
        <v>161236.4</v>
      </c>
      <c r="L727" s="22">
        <f t="shared" si="372"/>
        <v>49.307767584097853</v>
      </c>
      <c r="M727" s="52">
        <f t="shared" si="378"/>
        <v>0</v>
      </c>
      <c r="N727" s="52">
        <f t="shared" si="378"/>
        <v>0</v>
      </c>
      <c r="O727" s="52">
        <f t="shared" si="378"/>
        <v>0</v>
      </c>
      <c r="P727" s="52">
        <f t="shared" si="378"/>
        <v>0</v>
      </c>
      <c r="Q727" s="52">
        <f t="shared" si="378"/>
        <v>0</v>
      </c>
      <c r="R727" s="52">
        <f t="shared" si="378"/>
        <v>0</v>
      </c>
      <c r="S727" s="52">
        <f t="shared" si="378"/>
        <v>0</v>
      </c>
      <c r="T727" s="52">
        <f t="shared" si="378"/>
        <v>0</v>
      </c>
      <c r="U727" s="52">
        <f t="shared" si="378"/>
        <v>0</v>
      </c>
      <c r="V727" s="21"/>
      <c r="W727" s="21"/>
      <c r="X727" s="21"/>
      <c r="Y727" s="12"/>
    </row>
    <row r="728" spans="1:25" hidden="1" x14ac:dyDescent="0.2">
      <c r="A728" s="28" t="s">
        <v>396</v>
      </c>
      <c r="B728" s="29">
        <v>12</v>
      </c>
      <c r="C728" s="50" t="s">
        <v>142</v>
      </c>
      <c r="D728" s="31">
        <v>3237</v>
      </c>
      <c r="E728" s="32" t="s">
        <v>58</v>
      </c>
      <c r="G728" s="51">
        <v>270000</v>
      </c>
      <c r="H728" s="51">
        <v>270000</v>
      </c>
      <c r="I728" s="51">
        <v>327000</v>
      </c>
      <c r="J728" s="51">
        <v>327000</v>
      </c>
      <c r="K728" s="51">
        <v>161236.4</v>
      </c>
      <c r="L728" s="33">
        <f t="shared" si="372"/>
        <v>49.307767584097853</v>
      </c>
      <c r="M728" s="51">
        <v>0</v>
      </c>
      <c r="N728" s="51">
        <v>0</v>
      </c>
      <c r="O728" s="51"/>
      <c r="P728" s="51">
        <f>O728</f>
        <v>0</v>
      </c>
      <c r="Q728" s="51">
        <v>0</v>
      </c>
      <c r="R728" s="51"/>
      <c r="S728" s="51">
        <f>R728</f>
        <v>0</v>
      </c>
      <c r="T728" s="51"/>
      <c r="U728" s="51">
        <f>T728</f>
        <v>0</v>
      </c>
    </row>
    <row r="729" spans="1:25" s="23" customFormat="1" ht="15.75" hidden="1" x14ac:dyDescent="0.2">
      <c r="A729" s="24" t="s">
        <v>396</v>
      </c>
      <c r="B729" s="25">
        <v>51</v>
      </c>
      <c r="C729" s="49" t="s">
        <v>142</v>
      </c>
      <c r="D729" s="27">
        <v>323</v>
      </c>
      <c r="E729" s="20"/>
      <c r="F729" s="20"/>
      <c r="G729" s="52">
        <f>SUM(G730)</f>
        <v>1530000</v>
      </c>
      <c r="H729" s="52">
        <f t="shared" ref="H729:U729" si="379">SUM(H730)</f>
        <v>0</v>
      </c>
      <c r="I729" s="52">
        <f t="shared" si="379"/>
        <v>1530000</v>
      </c>
      <c r="J729" s="52">
        <f t="shared" si="379"/>
        <v>0</v>
      </c>
      <c r="K729" s="52">
        <f t="shared" si="379"/>
        <v>913672.93</v>
      </c>
      <c r="L729" s="22">
        <f t="shared" si="372"/>
        <v>59.717184967320271</v>
      </c>
      <c r="M729" s="52">
        <f t="shared" si="379"/>
        <v>0</v>
      </c>
      <c r="N729" s="52">
        <f t="shared" si="379"/>
        <v>0</v>
      </c>
      <c r="O729" s="52">
        <f t="shared" si="379"/>
        <v>0</v>
      </c>
      <c r="P729" s="52">
        <f t="shared" si="379"/>
        <v>0</v>
      </c>
      <c r="Q729" s="52">
        <f t="shared" si="379"/>
        <v>0</v>
      </c>
      <c r="R729" s="52">
        <f t="shared" si="379"/>
        <v>0</v>
      </c>
      <c r="S729" s="52">
        <f t="shared" si="379"/>
        <v>0</v>
      </c>
      <c r="T729" s="52">
        <f t="shared" si="379"/>
        <v>0</v>
      </c>
      <c r="U729" s="52">
        <f t="shared" si="379"/>
        <v>0</v>
      </c>
      <c r="V729" s="21"/>
      <c r="W729" s="21"/>
      <c r="X729" s="21"/>
      <c r="Y729" s="12"/>
    </row>
    <row r="730" spans="1:25" hidden="1" x14ac:dyDescent="0.2">
      <c r="A730" s="28" t="s">
        <v>396</v>
      </c>
      <c r="B730" s="29">
        <v>51</v>
      </c>
      <c r="C730" s="50" t="s">
        <v>142</v>
      </c>
      <c r="D730" s="31">
        <v>3237</v>
      </c>
      <c r="E730" s="32" t="s">
        <v>58</v>
      </c>
      <c r="G730" s="51">
        <v>1530000</v>
      </c>
      <c r="H730" s="67"/>
      <c r="I730" s="51">
        <v>1530000</v>
      </c>
      <c r="J730" s="55"/>
      <c r="K730" s="51">
        <v>913672.93</v>
      </c>
      <c r="L730" s="33">
        <f t="shared" si="372"/>
        <v>59.717184967320271</v>
      </c>
      <c r="M730" s="51">
        <v>0</v>
      </c>
      <c r="N730" s="67"/>
      <c r="O730" s="51"/>
      <c r="P730" s="55"/>
      <c r="Q730" s="51">
        <v>0</v>
      </c>
      <c r="R730" s="51"/>
      <c r="S730" s="55"/>
      <c r="T730" s="51"/>
      <c r="U730" s="55"/>
    </row>
    <row r="731" spans="1:25" s="23" customFormat="1" ht="15.75" hidden="1" x14ac:dyDescent="0.2">
      <c r="A731" s="24" t="s">
        <v>396</v>
      </c>
      <c r="B731" s="25">
        <v>563</v>
      </c>
      <c r="C731" s="49" t="s">
        <v>142</v>
      </c>
      <c r="D731" s="27">
        <v>323</v>
      </c>
      <c r="E731" s="20"/>
      <c r="F731" s="20"/>
      <c r="G731" s="52"/>
      <c r="H731" s="52"/>
      <c r="I731" s="52">
        <f>I732</f>
        <v>0</v>
      </c>
      <c r="J731" s="52">
        <f t="shared" ref="J731:U731" si="380">J732</f>
        <v>0</v>
      </c>
      <c r="K731" s="52">
        <f t="shared" si="380"/>
        <v>0</v>
      </c>
      <c r="L731" s="22" t="str">
        <f t="shared" si="372"/>
        <v>-</v>
      </c>
      <c r="M731" s="52">
        <f t="shared" si="380"/>
        <v>0</v>
      </c>
      <c r="N731" s="52">
        <f t="shared" si="380"/>
        <v>0</v>
      </c>
      <c r="O731" s="52">
        <f t="shared" si="380"/>
        <v>0</v>
      </c>
      <c r="P731" s="52">
        <f t="shared" si="380"/>
        <v>0</v>
      </c>
      <c r="Q731" s="52">
        <f t="shared" si="380"/>
        <v>0</v>
      </c>
      <c r="R731" s="52">
        <f t="shared" si="380"/>
        <v>0</v>
      </c>
      <c r="S731" s="52">
        <f t="shared" si="380"/>
        <v>0</v>
      </c>
      <c r="T731" s="52">
        <f t="shared" si="380"/>
        <v>0</v>
      </c>
      <c r="U731" s="52">
        <f t="shared" si="380"/>
        <v>0</v>
      </c>
      <c r="V731" s="21"/>
      <c r="W731" s="21"/>
      <c r="X731" s="21"/>
      <c r="Y731" s="12"/>
    </row>
    <row r="732" spans="1:25" hidden="1" x14ac:dyDescent="0.2">
      <c r="A732" s="28" t="s">
        <v>396</v>
      </c>
      <c r="B732" s="29">
        <v>563</v>
      </c>
      <c r="C732" s="50" t="s">
        <v>142</v>
      </c>
      <c r="D732" s="31">
        <v>3237</v>
      </c>
      <c r="E732" s="32" t="s">
        <v>58</v>
      </c>
      <c r="G732" s="51"/>
      <c r="H732" s="51"/>
      <c r="I732" s="51"/>
      <c r="J732" s="55"/>
      <c r="K732" s="51"/>
      <c r="L732" s="33" t="str">
        <f t="shared" si="372"/>
        <v>-</v>
      </c>
      <c r="M732" s="51"/>
      <c r="N732" s="51"/>
      <c r="O732" s="51"/>
      <c r="P732" s="55"/>
      <c r="Q732" s="51"/>
      <c r="R732" s="51"/>
      <c r="S732" s="55"/>
      <c r="T732" s="51"/>
      <c r="U732" s="55"/>
    </row>
    <row r="733" spans="1:25" ht="110.25" x14ac:dyDescent="0.2">
      <c r="A733" s="439" t="s">
        <v>397</v>
      </c>
      <c r="B733" s="442"/>
      <c r="C733" s="442"/>
      <c r="D733" s="442"/>
      <c r="E733" s="20" t="s">
        <v>398</v>
      </c>
      <c r="F733" s="20" t="s">
        <v>352</v>
      </c>
      <c r="G733" s="52">
        <f>G734+G736+G738+G740</f>
        <v>795703</v>
      </c>
      <c r="H733" s="52">
        <f>H734+H736+H738+H740</f>
        <v>120703</v>
      </c>
      <c r="I733" s="52">
        <f>I734+I736+I738+I740+I742</f>
        <v>795703</v>
      </c>
      <c r="J733" s="52">
        <f t="shared" ref="J733:U733" si="381">J734+J736+J738+J740+J742</f>
        <v>120703</v>
      </c>
      <c r="K733" s="52">
        <f t="shared" si="381"/>
        <v>0</v>
      </c>
      <c r="L733" s="22">
        <f t="shared" si="372"/>
        <v>0</v>
      </c>
      <c r="M733" s="52">
        <f t="shared" si="381"/>
        <v>1856246</v>
      </c>
      <c r="N733" s="52">
        <f t="shared" si="381"/>
        <v>281246</v>
      </c>
      <c r="O733" s="52">
        <f t="shared" si="381"/>
        <v>0</v>
      </c>
      <c r="P733" s="52">
        <f t="shared" si="381"/>
        <v>0</v>
      </c>
      <c r="Q733" s="52">
        <f t="shared" si="381"/>
        <v>1325476</v>
      </c>
      <c r="R733" s="52">
        <f t="shared" si="381"/>
        <v>0</v>
      </c>
      <c r="S733" s="52">
        <f t="shared" si="381"/>
        <v>0</v>
      </c>
      <c r="T733" s="52">
        <f t="shared" si="381"/>
        <v>0</v>
      </c>
      <c r="U733" s="52">
        <f t="shared" si="381"/>
        <v>0</v>
      </c>
    </row>
    <row r="734" spans="1:25" s="23" customFormat="1" ht="15.75" hidden="1" x14ac:dyDescent="0.2">
      <c r="A734" s="24" t="s">
        <v>399</v>
      </c>
      <c r="B734" s="25">
        <v>12</v>
      </c>
      <c r="C734" s="49" t="s">
        <v>142</v>
      </c>
      <c r="D734" s="27">
        <v>323</v>
      </c>
      <c r="E734" s="20"/>
      <c r="F734" s="20"/>
      <c r="G734" s="52">
        <f>SUM(G735)</f>
        <v>120703</v>
      </c>
      <c r="H734" s="52">
        <f t="shared" ref="H734:U734" si="382">SUM(H735)</f>
        <v>120703</v>
      </c>
      <c r="I734" s="52">
        <f t="shared" si="382"/>
        <v>120703</v>
      </c>
      <c r="J734" s="52">
        <f t="shared" si="382"/>
        <v>120703</v>
      </c>
      <c r="K734" s="52">
        <f t="shared" si="382"/>
        <v>0</v>
      </c>
      <c r="L734" s="22">
        <f t="shared" si="372"/>
        <v>0</v>
      </c>
      <c r="M734" s="52">
        <f t="shared" si="382"/>
        <v>281246</v>
      </c>
      <c r="N734" s="52">
        <f t="shared" si="382"/>
        <v>281246</v>
      </c>
      <c r="O734" s="52">
        <f t="shared" si="382"/>
        <v>0</v>
      </c>
      <c r="P734" s="52">
        <f t="shared" si="382"/>
        <v>0</v>
      </c>
      <c r="Q734" s="52">
        <f t="shared" si="382"/>
        <v>200476</v>
      </c>
      <c r="R734" s="52">
        <f t="shared" si="382"/>
        <v>0</v>
      </c>
      <c r="S734" s="52">
        <f t="shared" si="382"/>
        <v>0</v>
      </c>
      <c r="T734" s="52">
        <f t="shared" si="382"/>
        <v>0</v>
      </c>
      <c r="U734" s="52">
        <f t="shared" si="382"/>
        <v>0</v>
      </c>
      <c r="V734" s="21"/>
      <c r="W734" s="21"/>
      <c r="X734" s="21"/>
      <c r="Y734" s="12"/>
    </row>
    <row r="735" spans="1:25" s="23" customFormat="1" ht="15.75" hidden="1" x14ac:dyDescent="0.2">
      <c r="A735" s="28" t="s">
        <v>399</v>
      </c>
      <c r="B735" s="29">
        <v>12</v>
      </c>
      <c r="C735" s="50" t="s">
        <v>142</v>
      </c>
      <c r="D735" s="31">
        <v>3237</v>
      </c>
      <c r="E735" s="32" t="s">
        <v>58</v>
      </c>
      <c r="F735" s="32"/>
      <c r="G735" s="51">
        <v>120703</v>
      </c>
      <c r="H735" s="51">
        <v>120703</v>
      </c>
      <c r="I735" s="51">
        <v>120703</v>
      </c>
      <c r="J735" s="51">
        <v>120703</v>
      </c>
      <c r="K735" s="51">
        <v>0</v>
      </c>
      <c r="L735" s="33">
        <f t="shared" si="372"/>
        <v>0</v>
      </c>
      <c r="M735" s="51">
        <v>281246</v>
      </c>
      <c r="N735" s="51">
        <v>281246</v>
      </c>
      <c r="O735" s="51"/>
      <c r="P735" s="51">
        <f>O735</f>
        <v>0</v>
      </c>
      <c r="Q735" s="51">
        <v>200476</v>
      </c>
      <c r="R735" s="51"/>
      <c r="S735" s="51">
        <f>R735</f>
        <v>0</v>
      </c>
      <c r="T735" s="51">
        <v>0</v>
      </c>
      <c r="U735" s="51">
        <f>T735</f>
        <v>0</v>
      </c>
      <c r="V735" s="21"/>
      <c r="W735" s="21"/>
      <c r="X735" s="21"/>
      <c r="Y735" s="12"/>
    </row>
    <row r="736" spans="1:25" s="23" customFormat="1" ht="15.75" hidden="1" x14ac:dyDescent="0.2">
      <c r="A736" s="24" t="s">
        <v>399</v>
      </c>
      <c r="B736" s="25">
        <v>12</v>
      </c>
      <c r="C736" s="49" t="s">
        <v>142</v>
      </c>
      <c r="D736" s="27">
        <v>386</v>
      </c>
      <c r="E736" s="20"/>
      <c r="F736" s="20"/>
      <c r="G736" s="52">
        <f>SUM(G737)</f>
        <v>0</v>
      </c>
      <c r="H736" s="52">
        <f t="shared" ref="H736:U736" si="383">SUM(H737)</f>
        <v>0</v>
      </c>
      <c r="I736" s="52">
        <f t="shared" si="383"/>
        <v>0</v>
      </c>
      <c r="J736" s="52">
        <f t="shared" si="383"/>
        <v>0</v>
      </c>
      <c r="K736" s="52">
        <f t="shared" si="383"/>
        <v>0</v>
      </c>
      <c r="L736" s="22" t="str">
        <f t="shared" si="372"/>
        <v>-</v>
      </c>
      <c r="M736" s="52">
        <f t="shared" si="383"/>
        <v>0</v>
      </c>
      <c r="N736" s="52">
        <f t="shared" si="383"/>
        <v>0</v>
      </c>
      <c r="O736" s="52">
        <f t="shared" si="383"/>
        <v>0</v>
      </c>
      <c r="P736" s="52">
        <f t="shared" si="383"/>
        <v>0</v>
      </c>
      <c r="Q736" s="52">
        <f t="shared" si="383"/>
        <v>0</v>
      </c>
      <c r="R736" s="52">
        <f t="shared" si="383"/>
        <v>0</v>
      </c>
      <c r="S736" s="52">
        <f t="shared" si="383"/>
        <v>0</v>
      </c>
      <c r="T736" s="52">
        <f t="shared" si="383"/>
        <v>0</v>
      </c>
      <c r="U736" s="52">
        <f t="shared" si="383"/>
        <v>0</v>
      </c>
      <c r="V736" s="21"/>
      <c r="W736" s="21"/>
      <c r="X736" s="21"/>
      <c r="Y736" s="12"/>
    </row>
    <row r="737" spans="1:25" s="23" customFormat="1" ht="15.75" hidden="1" x14ac:dyDescent="0.2">
      <c r="A737" s="28" t="s">
        <v>399</v>
      </c>
      <c r="B737" s="29">
        <v>12</v>
      </c>
      <c r="C737" s="50" t="s">
        <v>142</v>
      </c>
      <c r="D737" s="44" t="s">
        <v>400</v>
      </c>
      <c r="E737" s="36"/>
      <c r="F737" s="32"/>
      <c r="G737" s="51"/>
      <c r="H737" s="51"/>
      <c r="I737" s="51"/>
      <c r="J737" s="51"/>
      <c r="K737" s="51"/>
      <c r="L737" s="33" t="str">
        <f t="shared" si="372"/>
        <v>-</v>
      </c>
      <c r="M737" s="51"/>
      <c r="N737" s="51"/>
      <c r="O737" s="51"/>
      <c r="P737" s="51">
        <f>O737</f>
        <v>0</v>
      </c>
      <c r="Q737" s="51"/>
      <c r="R737" s="51"/>
      <c r="S737" s="51">
        <f>R737</f>
        <v>0</v>
      </c>
      <c r="T737" s="51"/>
      <c r="U737" s="51">
        <f>T737</f>
        <v>0</v>
      </c>
      <c r="V737" s="21"/>
      <c r="W737" s="21"/>
      <c r="X737" s="21"/>
      <c r="Y737" s="12"/>
    </row>
    <row r="738" spans="1:25" s="23" customFormat="1" ht="15.75" hidden="1" x14ac:dyDescent="0.2">
      <c r="A738" s="24" t="s">
        <v>399</v>
      </c>
      <c r="B738" s="25">
        <v>51</v>
      </c>
      <c r="C738" s="49" t="s">
        <v>142</v>
      </c>
      <c r="D738" s="27">
        <v>323</v>
      </c>
      <c r="E738" s="20"/>
      <c r="F738" s="20"/>
      <c r="G738" s="52">
        <f>SUM(G739)</f>
        <v>675000</v>
      </c>
      <c r="H738" s="52">
        <f t="shared" ref="H738:U738" si="384">SUM(H739)</f>
        <v>0</v>
      </c>
      <c r="I738" s="52">
        <f t="shared" si="384"/>
        <v>675000</v>
      </c>
      <c r="J738" s="52">
        <f t="shared" si="384"/>
        <v>0</v>
      </c>
      <c r="K738" s="52">
        <f t="shared" si="384"/>
        <v>0</v>
      </c>
      <c r="L738" s="22">
        <f t="shared" si="372"/>
        <v>0</v>
      </c>
      <c r="M738" s="52">
        <f t="shared" si="384"/>
        <v>1575000</v>
      </c>
      <c r="N738" s="52">
        <f t="shared" si="384"/>
        <v>0</v>
      </c>
      <c r="O738" s="52">
        <f t="shared" si="384"/>
        <v>0</v>
      </c>
      <c r="P738" s="52">
        <f t="shared" si="384"/>
        <v>0</v>
      </c>
      <c r="Q738" s="52">
        <f t="shared" si="384"/>
        <v>1125000</v>
      </c>
      <c r="R738" s="52">
        <f t="shared" si="384"/>
        <v>0</v>
      </c>
      <c r="S738" s="52">
        <f t="shared" si="384"/>
        <v>0</v>
      </c>
      <c r="T738" s="52">
        <f t="shared" si="384"/>
        <v>0</v>
      </c>
      <c r="U738" s="52">
        <f t="shared" si="384"/>
        <v>0</v>
      </c>
      <c r="V738" s="21"/>
      <c r="W738" s="21"/>
      <c r="X738" s="21"/>
      <c r="Y738" s="12"/>
    </row>
    <row r="739" spans="1:25" s="23" customFormat="1" ht="15.75" hidden="1" x14ac:dyDescent="0.2">
      <c r="A739" s="28" t="s">
        <v>399</v>
      </c>
      <c r="B739" s="29">
        <v>51</v>
      </c>
      <c r="C739" s="50" t="s">
        <v>142</v>
      </c>
      <c r="D739" s="31">
        <v>3237</v>
      </c>
      <c r="E739" s="32" t="s">
        <v>58</v>
      </c>
      <c r="F739" s="32"/>
      <c r="G739" s="51">
        <v>675000</v>
      </c>
      <c r="H739" s="67"/>
      <c r="I739" s="51">
        <v>675000</v>
      </c>
      <c r="J739" s="55"/>
      <c r="K739" s="51">
        <v>0</v>
      </c>
      <c r="L739" s="33">
        <f t="shared" si="372"/>
        <v>0</v>
      </c>
      <c r="M739" s="51">
        <v>1575000</v>
      </c>
      <c r="N739" s="67"/>
      <c r="O739" s="51"/>
      <c r="P739" s="55"/>
      <c r="Q739" s="51">
        <v>1125000</v>
      </c>
      <c r="R739" s="51"/>
      <c r="S739" s="55"/>
      <c r="T739" s="51">
        <v>0</v>
      </c>
      <c r="U739" s="55"/>
      <c r="V739" s="21"/>
      <c r="W739" s="21"/>
      <c r="X739" s="21"/>
      <c r="Y739" s="12"/>
    </row>
    <row r="740" spans="1:25" s="23" customFormat="1" ht="15.75" hidden="1" x14ac:dyDescent="0.2">
      <c r="A740" s="24" t="s">
        <v>399</v>
      </c>
      <c r="B740" s="25">
        <v>51</v>
      </c>
      <c r="C740" s="49" t="s">
        <v>142</v>
      </c>
      <c r="D740" s="27">
        <v>386</v>
      </c>
      <c r="E740" s="20"/>
      <c r="F740" s="20"/>
      <c r="G740" s="52">
        <f>SUM(G741)</f>
        <v>0</v>
      </c>
      <c r="H740" s="52">
        <f t="shared" ref="H740:U740" si="385">SUM(H741)</f>
        <v>0</v>
      </c>
      <c r="I740" s="52">
        <f t="shared" si="385"/>
        <v>0</v>
      </c>
      <c r="J740" s="52">
        <f t="shared" si="385"/>
        <v>0</v>
      </c>
      <c r="K740" s="52">
        <f t="shared" si="385"/>
        <v>0</v>
      </c>
      <c r="L740" s="22" t="str">
        <f t="shared" si="372"/>
        <v>-</v>
      </c>
      <c r="M740" s="52">
        <f t="shared" si="385"/>
        <v>0</v>
      </c>
      <c r="N740" s="52">
        <f t="shared" si="385"/>
        <v>0</v>
      </c>
      <c r="O740" s="52">
        <f t="shared" si="385"/>
        <v>0</v>
      </c>
      <c r="P740" s="52">
        <f t="shared" si="385"/>
        <v>0</v>
      </c>
      <c r="Q740" s="52">
        <f t="shared" si="385"/>
        <v>0</v>
      </c>
      <c r="R740" s="52">
        <f t="shared" si="385"/>
        <v>0</v>
      </c>
      <c r="S740" s="52">
        <f t="shared" si="385"/>
        <v>0</v>
      </c>
      <c r="T740" s="52">
        <f t="shared" si="385"/>
        <v>0</v>
      </c>
      <c r="U740" s="52">
        <f t="shared" si="385"/>
        <v>0</v>
      </c>
      <c r="V740" s="21"/>
      <c r="W740" s="21"/>
      <c r="X740" s="21"/>
      <c r="Y740" s="12"/>
    </row>
    <row r="741" spans="1:25" s="23" customFormat="1" ht="45" hidden="1" x14ac:dyDescent="0.2">
      <c r="A741" s="28" t="s">
        <v>399</v>
      </c>
      <c r="B741" s="29">
        <v>51</v>
      </c>
      <c r="C741" s="50" t="s">
        <v>142</v>
      </c>
      <c r="D741" s="31">
        <v>3861</v>
      </c>
      <c r="E741" s="32" t="s">
        <v>277</v>
      </c>
      <c r="F741" s="32"/>
      <c r="G741" s="51"/>
      <c r="H741" s="51"/>
      <c r="I741" s="51"/>
      <c r="J741" s="55"/>
      <c r="K741" s="51"/>
      <c r="L741" s="33" t="str">
        <f t="shared" si="372"/>
        <v>-</v>
      </c>
      <c r="M741" s="51"/>
      <c r="N741" s="51"/>
      <c r="O741" s="51"/>
      <c r="P741" s="55"/>
      <c r="Q741" s="51"/>
      <c r="R741" s="51"/>
      <c r="S741" s="55"/>
      <c r="T741" s="51"/>
      <c r="U741" s="55"/>
      <c r="V741" s="21"/>
      <c r="W741" s="21"/>
      <c r="X741" s="21"/>
      <c r="Y741" s="12"/>
    </row>
    <row r="742" spans="1:25" s="23" customFormat="1" ht="15.75" hidden="1" x14ac:dyDescent="0.2">
      <c r="A742" s="24" t="s">
        <v>399</v>
      </c>
      <c r="B742" s="25">
        <v>563</v>
      </c>
      <c r="C742" s="49" t="s">
        <v>142</v>
      </c>
      <c r="D742" s="27">
        <v>323</v>
      </c>
      <c r="E742" s="20"/>
      <c r="F742" s="20"/>
      <c r="G742" s="52"/>
      <c r="H742" s="52"/>
      <c r="I742" s="52">
        <f>I743</f>
        <v>0</v>
      </c>
      <c r="J742" s="52">
        <f t="shared" ref="J742:U742" si="386">J743</f>
        <v>0</v>
      </c>
      <c r="K742" s="52">
        <f t="shared" si="386"/>
        <v>0</v>
      </c>
      <c r="L742" s="22" t="str">
        <f t="shared" si="372"/>
        <v>-</v>
      </c>
      <c r="M742" s="52">
        <f t="shared" si="386"/>
        <v>0</v>
      </c>
      <c r="N742" s="52">
        <f t="shared" si="386"/>
        <v>0</v>
      </c>
      <c r="O742" s="52">
        <f t="shared" si="386"/>
        <v>0</v>
      </c>
      <c r="P742" s="52">
        <f t="shared" si="386"/>
        <v>0</v>
      </c>
      <c r="Q742" s="52">
        <f t="shared" si="386"/>
        <v>0</v>
      </c>
      <c r="R742" s="52">
        <f t="shared" si="386"/>
        <v>0</v>
      </c>
      <c r="S742" s="52">
        <f t="shared" si="386"/>
        <v>0</v>
      </c>
      <c r="T742" s="52">
        <f t="shared" si="386"/>
        <v>0</v>
      </c>
      <c r="U742" s="52">
        <f t="shared" si="386"/>
        <v>0</v>
      </c>
      <c r="V742" s="21"/>
      <c r="W742" s="21"/>
      <c r="X742" s="21"/>
      <c r="Y742" s="12"/>
    </row>
    <row r="743" spans="1:25" s="23" customFormat="1" ht="15.75" hidden="1" x14ac:dyDescent="0.2">
      <c r="A743" s="28" t="s">
        <v>399</v>
      </c>
      <c r="B743" s="29">
        <v>563</v>
      </c>
      <c r="C743" s="50" t="s">
        <v>142</v>
      </c>
      <c r="D743" s="31">
        <v>3237</v>
      </c>
      <c r="E743" s="32" t="s">
        <v>58</v>
      </c>
      <c r="F743" s="32"/>
      <c r="G743" s="51"/>
      <c r="H743" s="51"/>
      <c r="I743" s="51"/>
      <c r="J743" s="55"/>
      <c r="K743" s="51"/>
      <c r="L743" s="33" t="str">
        <f t="shared" si="372"/>
        <v>-</v>
      </c>
      <c r="M743" s="51"/>
      <c r="N743" s="51"/>
      <c r="O743" s="51"/>
      <c r="P743" s="55"/>
      <c r="Q743" s="51"/>
      <c r="R743" s="51"/>
      <c r="S743" s="55"/>
      <c r="T743" s="51"/>
      <c r="U743" s="55"/>
      <c r="V743" s="21"/>
      <c r="W743" s="21"/>
      <c r="X743" s="21"/>
      <c r="Y743" s="12"/>
    </row>
    <row r="744" spans="1:25" ht="93.75" customHeight="1" x14ac:dyDescent="0.2">
      <c r="A744" s="439" t="s">
        <v>401</v>
      </c>
      <c r="B744" s="442"/>
      <c r="C744" s="442"/>
      <c r="D744" s="442"/>
      <c r="E744" s="20" t="s">
        <v>402</v>
      </c>
      <c r="F744" s="20" t="s">
        <v>371</v>
      </c>
      <c r="G744" s="52">
        <f>G745+G747+G749</f>
        <v>3600000</v>
      </c>
      <c r="H744" s="52">
        <f>H745+H747+H749</f>
        <v>540000</v>
      </c>
      <c r="I744" s="52">
        <f>I745+I747+I749+I751</f>
        <v>3600000</v>
      </c>
      <c r="J744" s="52">
        <f t="shared" ref="J744:U744" si="387">J745+J747+J749+J751</f>
        <v>540000</v>
      </c>
      <c r="K744" s="52">
        <f t="shared" si="387"/>
        <v>2494873.91</v>
      </c>
      <c r="L744" s="22">
        <f t="shared" si="372"/>
        <v>69.302053055555561</v>
      </c>
      <c r="M744" s="52">
        <f t="shared" si="387"/>
        <v>2400000</v>
      </c>
      <c r="N744" s="52">
        <f t="shared" si="387"/>
        <v>360000</v>
      </c>
      <c r="O744" s="52">
        <f t="shared" si="387"/>
        <v>0</v>
      </c>
      <c r="P744" s="52">
        <f t="shared" si="387"/>
        <v>0</v>
      </c>
      <c r="Q744" s="52">
        <f t="shared" si="387"/>
        <v>0</v>
      </c>
      <c r="R744" s="52">
        <f t="shared" si="387"/>
        <v>0</v>
      </c>
      <c r="S744" s="52">
        <f t="shared" si="387"/>
        <v>0</v>
      </c>
      <c r="T744" s="52">
        <f t="shared" si="387"/>
        <v>0</v>
      </c>
      <c r="U744" s="52">
        <f t="shared" si="387"/>
        <v>0</v>
      </c>
    </row>
    <row r="745" spans="1:25" s="23" customFormat="1" ht="15.75" hidden="1" x14ac:dyDescent="0.2">
      <c r="A745" s="24" t="s">
        <v>403</v>
      </c>
      <c r="B745" s="25">
        <v>11</v>
      </c>
      <c r="C745" s="49" t="s">
        <v>270</v>
      </c>
      <c r="D745" s="40">
        <v>386</v>
      </c>
      <c r="E745" s="20"/>
      <c r="F745" s="20"/>
      <c r="G745" s="52">
        <f>SUM(G746)</f>
        <v>0</v>
      </c>
      <c r="H745" s="52">
        <f t="shared" ref="H745:U745" si="388">SUM(H746)</f>
        <v>0</v>
      </c>
      <c r="I745" s="52">
        <f t="shared" si="388"/>
        <v>0</v>
      </c>
      <c r="J745" s="52">
        <f t="shared" si="388"/>
        <v>0</v>
      </c>
      <c r="K745" s="52">
        <f t="shared" si="388"/>
        <v>0</v>
      </c>
      <c r="L745" s="22" t="str">
        <f t="shared" si="372"/>
        <v>-</v>
      </c>
      <c r="M745" s="52">
        <f t="shared" si="388"/>
        <v>0</v>
      </c>
      <c r="N745" s="52">
        <f t="shared" si="388"/>
        <v>0</v>
      </c>
      <c r="O745" s="52">
        <f t="shared" si="388"/>
        <v>0</v>
      </c>
      <c r="P745" s="52">
        <f t="shared" si="388"/>
        <v>0</v>
      </c>
      <c r="Q745" s="52">
        <f t="shared" si="388"/>
        <v>0</v>
      </c>
      <c r="R745" s="52">
        <f t="shared" si="388"/>
        <v>0</v>
      </c>
      <c r="S745" s="52">
        <f t="shared" si="388"/>
        <v>0</v>
      </c>
      <c r="T745" s="52">
        <f t="shared" si="388"/>
        <v>0</v>
      </c>
      <c r="U745" s="52">
        <f t="shared" si="388"/>
        <v>0</v>
      </c>
      <c r="V745" s="21"/>
      <c r="W745" s="21"/>
      <c r="X745" s="21"/>
      <c r="Y745" s="12"/>
    </row>
    <row r="746" spans="1:25" ht="45" hidden="1" x14ac:dyDescent="0.2">
      <c r="A746" s="28" t="s">
        <v>403</v>
      </c>
      <c r="B746" s="29">
        <v>11</v>
      </c>
      <c r="C746" s="50" t="s">
        <v>270</v>
      </c>
      <c r="D746" s="31">
        <v>3861</v>
      </c>
      <c r="E746" s="32" t="s">
        <v>277</v>
      </c>
      <c r="G746" s="51"/>
      <c r="H746" s="51"/>
      <c r="I746" s="51">
        <v>0</v>
      </c>
      <c r="J746" s="51">
        <v>0</v>
      </c>
      <c r="K746" s="51"/>
      <c r="L746" s="33" t="str">
        <f t="shared" si="372"/>
        <v>-</v>
      </c>
      <c r="M746" s="51"/>
      <c r="N746" s="51"/>
      <c r="O746" s="51"/>
      <c r="P746" s="51">
        <f>O746</f>
        <v>0</v>
      </c>
      <c r="Q746" s="51"/>
      <c r="R746" s="51">
        <v>0</v>
      </c>
      <c r="S746" s="51">
        <f>R746</f>
        <v>0</v>
      </c>
      <c r="T746" s="51">
        <v>0</v>
      </c>
      <c r="U746" s="51">
        <f>T746</f>
        <v>0</v>
      </c>
    </row>
    <row r="747" spans="1:25" s="23" customFormat="1" ht="15.75" hidden="1" x14ac:dyDescent="0.2">
      <c r="A747" s="24" t="s">
        <v>403</v>
      </c>
      <c r="B747" s="25">
        <v>12</v>
      </c>
      <c r="C747" s="49" t="s">
        <v>270</v>
      </c>
      <c r="D747" s="27">
        <v>386</v>
      </c>
      <c r="E747" s="20"/>
      <c r="F747" s="20"/>
      <c r="G747" s="52">
        <f>SUM(G748)</f>
        <v>540000</v>
      </c>
      <c r="H747" s="52">
        <f t="shared" ref="H747:U747" si="389">SUM(H748)</f>
        <v>540000</v>
      </c>
      <c r="I747" s="52">
        <f t="shared" si="389"/>
        <v>540000</v>
      </c>
      <c r="J747" s="52">
        <f t="shared" si="389"/>
        <v>540000</v>
      </c>
      <c r="K747" s="52">
        <f t="shared" si="389"/>
        <v>374231.08</v>
      </c>
      <c r="L747" s="22">
        <f t="shared" si="372"/>
        <v>69.302051851851857</v>
      </c>
      <c r="M747" s="52">
        <f t="shared" si="389"/>
        <v>360000</v>
      </c>
      <c r="N747" s="52">
        <f t="shared" si="389"/>
        <v>360000</v>
      </c>
      <c r="O747" s="52">
        <f t="shared" si="389"/>
        <v>0</v>
      </c>
      <c r="P747" s="52">
        <f t="shared" si="389"/>
        <v>0</v>
      </c>
      <c r="Q747" s="52">
        <f t="shared" si="389"/>
        <v>0</v>
      </c>
      <c r="R747" s="52">
        <f t="shared" si="389"/>
        <v>0</v>
      </c>
      <c r="S747" s="52">
        <f t="shared" si="389"/>
        <v>0</v>
      </c>
      <c r="T747" s="52">
        <f t="shared" si="389"/>
        <v>0</v>
      </c>
      <c r="U747" s="52">
        <f t="shared" si="389"/>
        <v>0</v>
      </c>
      <c r="V747" s="21"/>
      <c r="W747" s="21"/>
      <c r="X747" s="21"/>
      <c r="Y747" s="12"/>
    </row>
    <row r="748" spans="1:25" ht="45" hidden="1" x14ac:dyDescent="0.2">
      <c r="A748" s="28" t="s">
        <v>403</v>
      </c>
      <c r="B748" s="29">
        <v>12</v>
      </c>
      <c r="C748" s="50" t="s">
        <v>270</v>
      </c>
      <c r="D748" s="31">
        <v>3861</v>
      </c>
      <c r="E748" s="32" t="s">
        <v>277</v>
      </c>
      <c r="G748" s="51">
        <v>540000</v>
      </c>
      <c r="H748" s="51">
        <v>540000</v>
      </c>
      <c r="I748" s="51">
        <v>540000</v>
      </c>
      <c r="J748" s="51">
        <v>540000</v>
      </c>
      <c r="K748" s="51">
        <v>374231.08</v>
      </c>
      <c r="L748" s="33">
        <f t="shared" si="372"/>
        <v>69.302051851851857</v>
      </c>
      <c r="M748" s="51">
        <v>360000</v>
      </c>
      <c r="N748" s="51">
        <v>360000</v>
      </c>
      <c r="O748" s="51"/>
      <c r="P748" s="51">
        <f>O748</f>
        <v>0</v>
      </c>
      <c r="Q748" s="51">
        <v>0</v>
      </c>
      <c r="R748" s="51">
        <v>0</v>
      </c>
      <c r="S748" s="51">
        <f>R748</f>
        <v>0</v>
      </c>
      <c r="T748" s="51">
        <v>0</v>
      </c>
      <c r="U748" s="51">
        <f>T748</f>
        <v>0</v>
      </c>
    </row>
    <row r="749" spans="1:25" s="23" customFormat="1" ht="15.75" hidden="1" x14ac:dyDescent="0.2">
      <c r="A749" s="24" t="s">
        <v>403</v>
      </c>
      <c r="B749" s="25">
        <v>51</v>
      </c>
      <c r="C749" s="49" t="s">
        <v>270</v>
      </c>
      <c r="D749" s="27">
        <v>386</v>
      </c>
      <c r="E749" s="20"/>
      <c r="F749" s="20"/>
      <c r="G749" s="52">
        <f>SUM(G750)</f>
        <v>3060000</v>
      </c>
      <c r="H749" s="52">
        <f t="shared" ref="H749:U749" si="390">SUM(H750)</f>
        <v>0</v>
      </c>
      <c r="I749" s="52">
        <f t="shared" si="390"/>
        <v>3060000</v>
      </c>
      <c r="J749" s="52">
        <f t="shared" si="390"/>
        <v>0</v>
      </c>
      <c r="K749" s="52">
        <f t="shared" si="390"/>
        <v>2120642.83</v>
      </c>
      <c r="L749" s="22">
        <f t="shared" si="372"/>
        <v>69.302053267973861</v>
      </c>
      <c r="M749" s="52">
        <f t="shared" si="390"/>
        <v>2040000</v>
      </c>
      <c r="N749" s="52">
        <f t="shared" si="390"/>
        <v>0</v>
      </c>
      <c r="O749" s="52">
        <f t="shared" si="390"/>
        <v>0</v>
      </c>
      <c r="P749" s="52">
        <f t="shared" si="390"/>
        <v>0</v>
      </c>
      <c r="Q749" s="52">
        <f t="shared" si="390"/>
        <v>0</v>
      </c>
      <c r="R749" s="52">
        <f t="shared" si="390"/>
        <v>0</v>
      </c>
      <c r="S749" s="52">
        <f t="shared" si="390"/>
        <v>0</v>
      </c>
      <c r="T749" s="52">
        <f t="shared" si="390"/>
        <v>0</v>
      </c>
      <c r="U749" s="52">
        <f t="shared" si="390"/>
        <v>0</v>
      </c>
      <c r="V749" s="21"/>
      <c r="W749" s="21"/>
      <c r="X749" s="21"/>
      <c r="Y749" s="12"/>
    </row>
    <row r="750" spans="1:25" s="23" customFormat="1" ht="45" hidden="1" x14ac:dyDescent="0.2">
      <c r="A750" s="28" t="s">
        <v>403</v>
      </c>
      <c r="B750" s="29">
        <v>51</v>
      </c>
      <c r="C750" s="50" t="s">
        <v>270</v>
      </c>
      <c r="D750" s="31">
        <v>3861</v>
      </c>
      <c r="E750" s="32" t="s">
        <v>277</v>
      </c>
      <c r="F750" s="32"/>
      <c r="G750" s="51">
        <v>3060000</v>
      </c>
      <c r="H750" s="67"/>
      <c r="I750" s="51">
        <v>3060000</v>
      </c>
      <c r="J750" s="55"/>
      <c r="K750" s="51">
        <v>2120642.83</v>
      </c>
      <c r="L750" s="33">
        <f t="shared" si="372"/>
        <v>69.302053267973861</v>
      </c>
      <c r="M750" s="51">
        <v>2040000</v>
      </c>
      <c r="N750" s="67"/>
      <c r="O750" s="51"/>
      <c r="P750" s="55"/>
      <c r="Q750" s="51">
        <v>0</v>
      </c>
      <c r="R750" s="51">
        <v>0</v>
      </c>
      <c r="S750" s="55"/>
      <c r="T750" s="51">
        <v>0</v>
      </c>
      <c r="U750" s="55"/>
      <c r="V750" s="21"/>
      <c r="W750" s="21"/>
      <c r="X750" s="21"/>
      <c r="Y750" s="12"/>
    </row>
    <row r="751" spans="1:25" s="23" customFormat="1" ht="15.75" hidden="1" x14ac:dyDescent="0.2">
      <c r="A751" s="24" t="s">
        <v>403</v>
      </c>
      <c r="B751" s="25">
        <v>563</v>
      </c>
      <c r="C751" s="49" t="s">
        <v>270</v>
      </c>
      <c r="D751" s="27">
        <v>386</v>
      </c>
      <c r="E751" s="20"/>
      <c r="F751" s="20"/>
      <c r="G751" s="52"/>
      <c r="H751" s="52"/>
      <c r="I751" s="52">
        <f>I752</f>
        <v>0</v>
      </c>
      <c r="J751" s="52">
        <f t="shared" ref="J751:U751" si="391">J752</f>
        <v>0</v>
      </c>
      <c r="K751" s="52">
        <f t="shared" si="391"/>
        <v>0</v>
      </c>
      <c r="L751" s="22" t="str">
        <f t="shared" si="372"/>
        <v>-</v>
      </c>
      <c r="M751" s="52">
        <f t="shared" si="391"/>
        <v>0</v>
      </c>
      <c r="N751" s="52">
        <f t="shared" si="391"/>
        <v>0</v>
      </c>
      <c r="O751" s="52">
        <f t="shared" si="391"/>
        <v>0</v>
      </c>
      <c r="P751" s="52">
        <f t="shared" si="391"/>
        <v>0</v>
      </c>
      <c r="Q751" s="52">
        <f t="shared" si="391"/>
        <v>0</v>
      </c>
      <c r="R751" s="52">
        <f t="shared" si="391"/>
        <v>0</v>
      </c>
      <c r="S751" s="52">
        <f t="shared" si="391"/>
        <v>0</v>
      </c>
      <c r="T751" s="52">
        <f t="shared" si="391"/>
        <v>0</v>
      </c>
      <c r="U751" s="52">
        <f t="shared" si="391"/>
        <v>0</v>
      </c>
      <c r="V751" s="21"/>
      <c r="W751" s="21"/>
      <c r="X751" s="21"/>
      <c r="Y751" s="12"/>
    </row>
    <row r="752" spans="1:25" s="23" customFormat="1" ht="45" hidden="1" x14ac:dyDescent="0.2">
      <c r="A752" s="28" t="s">
        <v>403</v>
      </c>
      <c r="B752" s="29">
        <v>563</v>
      </c>
      <c r="C752" s="50" t="s">
        <v>270</v>
      </c>
      <c r="D752" s="31">
        <v>3861</v>
      </c>
      <c r="E752" s="32" t="s">
        <v>277</v>
      </c>
      <c r="F752" s="32"/>
      <c r="G752" s="51"/>
      <c r="H752" s="51"/>
      <c r="I752" s="51"/>
      <c r="J752" s="55"/>
      <c r="K752" s="51"/>
      <c r="L752" s="33" t="str">
        <f t="shared" si="372"/>
        <v>-</v>
      </c>
      <c r="M752" s="51"/>
      <c r="N752" s="51"/>
      <c r="O752" s="51"/>
      <c r="P752" s="55"/>
      <c r="Q752" s="51"/>
      <c r="R752" s="51"/>
      <c r="S752" s="55"/>
      <c r="T752" s="51"/>
      <c r="U752" s="55"/>
      <c r="V752" s="21"/>
      <c r="W752" s="21"/>
      <c r="X752" s="21"/>
      <c r="Y752" s="12"/>
    </row>
    <row r="753" spans="1:25" s="23" customFormat="1" ht="94.5" x14ac:dyDescent="0.2">
      <c r="A753" s="439" t="s">
        <v>404</v>
      </c>
      <c r="B753" s="442"/>
      <c r="C753" s="442"/>
      <c r="D753" s="442"/>
      <c r="E753" s="20" t="s">
        <v>405</v>
      </c>
      <c r="F753" s="20" t="s">
        <v>371</v>
      </c>
      <c r="G753" s="52">
        <f>G754+G756+G758</f>
        <v>500000</v>
      </c>
      <c r="H753" s="52">
        <f t="shared" ref="H753:U753" si="392">H754+H756+H758</f>
        <v>500000</v>
      </c>
      <c r="I753" s="52">
        <f t="shared" si="392"/>
        <v>500000</v>
      </c>
      <c r="J753" s="52">
        <f t="shared" si="392"/>
        <v>500000</v>
      </c>
      <c r="K753" s="52">
        <f t="shared" si="392"/>
        <v>500000</v>
      </c>
      <c r="L753" s="22">
        <f t="shared" si="372"/>
        <v>100</v>
      </c>
      <c r="M753" s="52">
        <f t="shared" si="392"/>
        <v>20000000</v>
      </c>
      <c r="N753" s="52">
        <f t="shared" si="392"/>
        <v>20000000</v>
      </c>
      <c r="O753" s="52">
        <f t="shared" si="392"/>
        <v>0</v>
      </c>
      <c r="P753" s="52">
        <f t="shared" si="392"/>
        <v>0</v>
      </c>
      <c r="Q753" s="52">
        <f t="shared" si="392"/>
        <v>85000000</v>
      </c>
      <c r="R753" s="52">
        <f t="shared" si="392"/>
        <v>0</v>
      </c>
      <c r="S753" s="52">
        <f t="shared" si="392"/>
        <v>0</v>
      </c>
      <c r="T753" s="52">
        <f t="shared" si="392"/>
        <v>0</v>
      </c>
      <c r="U753" s="52">
        <f t="shared" si="392"/>
        <v>0</v>
      </c>
      <c r="V753" s="21"/>
      <c r="W753" s="21"/>
      <c r="X753" s="21"/>
      <c r="Y753" s="12"/>
    </row>
    <row r="754" spans="1:25" s="23" customFormat="1" ht="15.75" hidden="1" x14ac:dyDescent="0.2">
      <c r="A754" s="25" t="s">
        <v>406</v>
      </c>
      <c r="B754" s="28">
        <v>11</v>
      </c>
      <c r="C754" s="50" t="s">
        <v>101</v>
      </c>
      <c r="D754" s="40">
        <v>386</v>
      </c>
      <c r="E754" s="20"/>
      <c r="F754" s="20"/>
      <c r="G754" s="52">
        <f>SUM(G755)</f>
        <v>500000</v>
      </c>
      <c r="H754" s="52">
        <f t="shared" ref="H754:U754" si="393">SUM(H755)</f>
        <v>500000</v>
      </c>
      <c r="I754" s="52">
        <f t="shared" si="393"/>
        <v>500000</v>
      </c>
      <c r="J754" s="52">
        <f t="shared" si="393"/>
        <v>500000</v>
      </c>
      <c r="K754" s="52">
        <f t="shared" si="393"/>
        <v>500000</v>
      </c>
      <c r="L754" s="22">
        <f t="shared" si="372"/>
        <v>100</v>
      </c>
      <c r="M754" s="52">
        <f t="shared" si="393"/>
        <v>20000000</v>
      </c>
      <c r="N754" s="52">
        <f t="shared" si="393"/>
        <v>20000000</v>
      </c>
      <c r="O754" s="52">
        <f t="shared" si="393"/>
        <v>0</v>
      </c>
      <c r="P754" s="52">
        <f t="shared" si="393"/>
        <v>0</v>
      </c>
      <c r="Q754" s="52">
        <f t="shared" si="393"/>
        <v>85000000</v>
      </c>
      <c r="R754" s="52">
        <f t="shared" si="393"/>
        <v>0</v>
      </c>
      <c r="S754" s="52">
        <f t="shared" si="393"/>
        <v>0</v>
      </c>
      <c r="T754" s="52">
        <f t="shared" si="393"/>
        <v>0</v>
      </c>
      <c r="U754" s="52">
        <f t="shared" si="393"/>
        <v>0</v>
      </c>
      <c r="V754" s="21"/>
      <c r="W754" s="21"/>
      <c r="X754" s="21"/>
      <c r="Y754" s="12"/>
    </row>
    <row r="755" spans="1:25" ht="45" hidden="1" x14ac:dyDescent="0.2">
      <c r="A755" s="29" t="s">
        <v>406</v>
      </c>
      <c r="B755" s="28">
        <v>11</v>
      </c>
      <c r="C755" s="50" t="s">
        <v>101</v>
      </c>
      <c r="D755" s="53">
        <v>3861</v>
      </c>
      <c r="E755" s="32" t="s">
        <v>277</v>
      </c>
      <c r="F755" s="20"/>
      <c r="G755" s="51">
        <v>500000</v>
      </c>
      <c r="H755" s="51">
        <v>500000</v>
      </c>
      <c r="I755" s="51">
        <v>500000</v>
      </c>
      <c r="J755" s="51">
        <v>500000</v>
      </c>
      <c r="K755" s="51">
        <v>500000</v>
      </c>
      <c r="L755" s="33">
        <f t="shared" si="372"/>
        <v>100</v>
      </c>
      <c r="M755" s="51">
        <v>20000000</v>
      </c>
      <c r="N755" s="51">
        <v>20000000</v>
      </c>
      <c r="O755" s="51"/>
      <c r="P755" s="51">
        <f>O755</f>
        <v>0</v>
      </c>
      <c r="Q755" s="51">
        <v>85000000</v>
      </c>
      <c r="R755" s="51"/>
      <c r="S755" s="51">
        <f>R755</f>
        <v>0</v>
      </c>
      <c r="T755" s="51"/>
      <c r="U755" s="51">
        <f>T755</f>
        <v>0</v>
      </c>
    </row>
    <row r="756" spans="1:25" s="23" customFormat="1" ht="15.75" hidden="1" x14ac:dyDescent="0.2">
      <c r="A756" s="25" t="s">
        <v>406</v>
      </c>
      <c r="B756" s="24">
        <v>12</v>
      </c>
      <c r="C756" s="49" t="s">
        <v>101</v>
      </c>
      <c r="D756" s="40">
        <v>386</v>
      </c>
      <c r="E756" s="20"/>
      <c r="F756" s="20"/>
      <c r="G756" s="52">
        <f>SUM(G757)</f>
        <v>0</v>
      </c>
      <c r="H756" s="52">
        <f t="shared" ref="H756:U756" si="394">SUM(H757)</f>
        <v>0</v>
      </c>
      <c r="I756" s="52">
        <f t="shared" si="394"/>
        <v>0</v>
      </c>
      <c r="J756" s="52">
        <f t="shared" si="394"/>
        <v>0</v>
      </c>
      <c r="K756" s="52">
        <f t="shared" si="394"/>
        <v>0</v>
      </c>
      <c r="L756" s="22" t="str">
        <f t="shared" si="372"/>
        <v>-</v>
      </c>
      <c r="M756" s="52">
        <f t="shared" si="394"/>
        <v>0</v>
      </c>
      <c r="N756" s="52">
        <f t="shared" si="394"/>
        <v>0</v>
      </c>
      <c r="O756" s="52">
        <f t="shared" si="394"/>
        <v>0</v>
      </c>
      <c r="P756" s="52">
        <f t="shared" si="394"/>
        <v>0</v>
      </c>
      <c r="Q756" s="52">
        <f t="shared" si="394"/>
        <v>0</v>
      </c>
      <c r="R756" s="52">
        <f t="shared" si="394"/>
        <v>0</v>
      </c>
      <c r="S756" s="52">
        <f t="shared" si="394"/>
        <v>0</v>
      </c>
      <c r="T756" s="52">
        <f t="shared" si="394"/>
        <v>0</v>
      </c>
      <c r="U756" s="52">
        <f t="shared" si="394"/>
        <v>0</v>
      </c>
      <c r="V756" s="21"/>
      <c r="W756" s="21"/>
      <c r="X756" s="21"/>
      <c r="Y756" s="12"/>
    </row>
    <row r="757" spans="1:25" ht="45" hidden="1" x14ac:dyDescent="0.2">
      <c r="A757" s="29" t="s">
        <v>406</v>
      </c>
      <c r="B757" s="28">
        <v>12</v>
      </c>
      <c r="C757" s="50" t="s">
        <v>101</v>
      </c>
      <c r="D757" s="53">
        <v>3861</v>
      </c>
      <c r="E757" s="32" t="s">
        <v>277</v>
      </c>
      <c r="F757" s="20"/>
      <c r="G757" s="51"/>
      <c r="H757" s="51"/>
      <c r="I757" s="51"/>
      <c r="J757" s="51"/>
      <c r="K757" s="51"/>
      <c r="L757" s="33" t="str">
        <f t="shared" si="372"/>
        <v>-</v>
      </c>
      <c r="M757" s="51"/>
      <c r="N757" s="51"/>
      <c r="O757" s="51">
        <v>0</v>
      </c>
      <c r="P757" s="51">
        <f>O757</f>
        <v>0</v>
      </c>
      <c r="Q757" s="51"/>
      <c r="R757" s="51"/>
      <c r="S757" s="51">
        <f>R757</f>
        <v>0</v>
      </c>
      <c r="T757" s="51">
        <v>0</v>
      </c>
      <c r="U757" s="51">
        <f>T757</f>
        <v>0</v>
      </c>
    </row>
    <row r="758" spans="1:25" s="23" customFormat="1" ht="15.75" hidden="1" x14ac:dyDescent="0.2">
      <c r="A758" s="25" t="s">
        <v>406</v>
      </c>
      <c r="B758" s="24">
        <v>51</v>
      </c>
      <c r="C758" s="49" t="s">
        <v>101</v>
      </c>
      <c r="D758" s="40">
        <v>386</v>
      </c>
      <c r="E758" s="20"/>
      <c r="F758" s="20"/>
      <c r="G758" s="52">
        <f>SUM(G759)</f>
        <v>0</v>
      </c>
      <c r="H758" s="52">
        <f t="shared" ref="H758:U758" si="395">SUM(H759)</f>
        <v>0</v>
      </c>
      <c r="I758" s="52">
        <f t="shared" si="395"/>
        <v>0</v>
      </c>
      <c r="J758" s="52">
        <f t="shared" si="395"/>
        <v>0</v>
      </c>
      <c r="K758" s="52">
        <f t="shared" si="395"/>
        <v>0</v>
      </c>
      <c r="L758" s="22" t="str">
        <f t="shared" si="372"/>
        <v>-</v>
      </c>
      <c r="M758" s="52">
        <f t="shared" si="395"/>
        <v>0</v>
      </c>
      <c r="N758" s="52">
        <f t="shared" si="395"/>
        <v>0</v>
      </c>
      <c r="O758" s="52">
        <f t="shared" si="395"/>
        <v>0</v>
      </c>
      <c r="P758" s="52">
        <f t="shared" si="395"/>
        <v>0</v>
      </c>
      <c r="Q758" s="52">
        <f t="shared" si="395"/>
        <v>0</v>
      </c>
      <c r="R758" s="52">
        <f t="shared" si="395"/>
        <v>0</v>
      </c>
      <c r="S758" s="52">
        <f t="shared" si="395"/>
        <v>0</v>
      </c>
      <c r="T758" s="52">
        <f t="shared" si="395"/>
        <v>0</v>
      </c>
      <c r="U758" s="52">
        <f t="shared" si="395"/>
        <v>0</v>
      </c>
      <c r="V758" s="21"/>
      <c r="W758" s="21"/>
      <c r="X758" s="21"/>
      <c r="Y758" s="12"/>
    </row>
    <row r="759" spans="1:25" ht="45" hidden="1" x14ac:dyDescent="0.2">
      <c r="A759" s="29" t="s">
        <v>406</v>
      </c>
      <c r="B759" s="28">
        <v>51</v>
      </c>
      <c r="C759" s="50" t="s">
        <v>101</v>
      </c>
      <c r="D759" s="53">
        <v>3861</v>
      </c>
      <c r="E759" s="32" t="s">
        <v>277</v>
      </c>
      <c r="F759" s="20"/>
      <c r="G759" s="51"/>
      <c r="H759" s="51"/>
      <c r="I759" s="51"/>
      <c r="J759" s="55"/>
      <c r="K759" s="51"/>
      <c r="L759" s="33" t="str">
        <f t="shared" si="372"/>
        <v>-</v>
      </c>
      <c r="M759" s="51"/>
      <c r="N759" s="51"/>
      <c r="O759" s="51">
        <v>0</v>
      </c>
      <c r="P759" s="55"/>
      <c r="Q759" s="51"/>
      <c r="R759" s="51"/>
      <c r="S759" s="55"/>
      <c r="T759" s="51">
        <v>0</v>
      </c>
      <c r="U759" s="55"/>
    </row>
    <row r="760" spans="1:25" ht="94.5" x14ac:dyDescent="0.2">
      <c r="A760" s="439" t="s">
        <v>407</v>
      </c>
      <c r="B760" s="442"/>
      <c r="C760" s="442"/>
      <c r="D760" s="442"/>
      <c r="E760" s="20" t="s">
        <v>408</v>
      </c>
      <c r="F760" s="20" t="s">
        <v>371</v>
      </c>
      <c r="G760" s="52">
        <f>G761+G763+G765</f>
        <v>1000000</v>
      </c>
      <c r="H760" s="52">
        <f t="shared" ref="H760:U760" si="396">H761+H763+H765</f>
        <v>1000000</v>
      </c>
      <c r="I760" s="52">
        <f t="shared" si="396"/>
        <v>1000000</v>
      </c>
      <c r="J760" s="52">
        <f t="shared" si="396"/>
        <v>1000000</v>
      </c>
      <c r="K760" s="52">
        <f t="shared" si="396"/>
        <v>1000000</v>
      </c>
      <c r="L760" s="22">
        <f t="shared" si="372"/>
        <v>100</v>
      </c>
      <c r="M760" s="52">
        <f t="shared" si="396"/>
        <v>25000000</v>
      </c>
      <c r="N760" s="52">
        <f t="shared" si="396"/>
        <v>25000000</v>
      </c>
      <c r="O760" s="52">
        <f t="shared" si="396"/>
        <v>0</v>
      </c>
      <c r="P760" s="52">
        <f t="shared" si="396"/>
        <v>0</v>
      </c>
      <c r="Q760" s="52">
        <f t="shared" si="396"/>
        <v>120000000</v>
      </c>
      <c r="R760" s="52">
        <f t="shared" si="396"/>
        <v>0</v>
      </c>
      <c r="S760" s="52">
        <f t="shared" si="396"/>
        <v>0</v>
      </c>
      <c r="T760" s="52">
        <f t="shared" si="396"/>
        <v>0</v>
      </c>
      <c r="U760" s="52">
        <f t="shared" si="396"/>
        <v>0</v>
      </c>
    </row>
    <row r="761" spans="1:25" s="23" customFormat="1" ht="15.75" hidden="1" x14ac:dyDescent="0.2">
      <c r="A761" s="24" t="s">
        <v>409</v>
      </c>
      <c r="B761" s="25">
        <v>11</v>
      </c>
      <c r="C761" s="49" t="s">
        <v>270</v>
      </c>
      <c r="D761" s="40">
        <v>386</v>
      </c>
      <c r="E761" s="20"/>
      <c r="F761" s="20"/>
      <c r="G761" s="52">
        <f>SUM(G762)</f>
        <v>1000000</v>
      </c>
      <c r="H761" s="52">
        <f t="shared" ref="H761:U761" si="397">SUM(H762)</f>
        <v>1000000</v>
      </c>
      <c r="I761" s="52">
        <f t="shared" si="397"/>
        <v>1000000</v>
      </c>
      <c r="J761" s="52">
        <f t="shared" si="397"/>
        <v>1000000</v>
      </c>
      <c r="K761" s="52">
        <f t="shared" si="397"/>
        <v>1000000</v>
      </c>
      <c r="L761" s="22">
        <f t="shared" si="372"/>
        <v>100</v>
      </c>
      <c r="M761" s="52">
        <f t="shared" si="397"/>
        <v>25000000</v>
      </c>
      <c r="N761" s="52">
        <f t="shared" si="397"/>
        <v>25000000</v>
      </c>
      <c r="O761" s="52">
        <f t="shared" si="397"/>
        <v>0</v>
      </c>
      <c r="P761" s="52">
        <f t="shared" si="397"/>
        <v>0</v>
      </c>
      <c r="Q761" s="52">
        <f t="shared" si="397"/>
        <v>120000000</v>
      </c>
      <c r="R761" s="52">
        <f t="shared" si="397"/>
        <v>0</v>
      </c>
      <c r="S761" s="52">
        <f t="shared" si="397"/>
        <v>0</v>
      </c>
      <c r="T761" s="52">
        <f t="shared" si="397"/>
        <v>0</v>
      </c>
      <c r="U761" s="52">
        <f t="shared" si="397"/>
        <v>0</v>
      </c>
      <c r="V761" s="21"/>
      <c r="W761" s="21"/>
      <c r="X761" s="21"/>
      <c r="Y761" s="12"/>
    </row>
    <row r="762" spans="1:25" ht="45" hidden="1" x14ac:dyDescent="0.2">
      <c r="A762" s="28" t="s">
        <v>409</v>
      </c>
      <c r="B762" s="29">
        <v>11</v>
      </c>
      <c r="C762" s="50" t="s">
        <v>270</v>
      </c>
      <c r="D762" s="31">
        <v>3861</v>
      </c>
      <c r="E762" s="32" t="s">
        <v>277</v>
      </c>
      <c r="F762" s="20"/>
      <c r="G762" s="51">
        <v>1000000</v>
      </c>
      <c r="H762" s="51">
        <v>1000000</v>
      </c>
      <c r="I762" s="51">
        <v>1000000</v>
      </c>
      <c r="J762" s="51">
        <v>1000000</v>
      </c>
      <c r="K762" s="51">
        <v>1000000</v>
      </c>
      <c r="L762" s="33">
        <f t="shared" si="372"/>
        <v>100</v>
      </c>
      <c r="M762" s="51">
        <v>25000000</v>
      </c>
      <c r="N762" s="51">
        <v>25000000</v>
      </c>
      <c r="O762" s="51"/>
      <c r="P762" s="51">
        <f>O762</f>
        <v>0</v>
      </c>
      <c r="Q762" s="51">
        <v>120000000</v>
      </c>
      <c r="R762" s="51"/>
      <c r="S762" s="51">
        <f>R762</f>
        <v>0</v>
      </c>
      <c r="T762" s="51">
        <v>0</v>
      </c>
      <c r="U762" s="51">
        <f>T762</f>
        <v>0</v>
      </c>
    </row>
    <row r="763" spans="1:25" s="23" customFormat="1" ht="15.75" hidden="1" x14ac:dyDescent="0.2">
      <c r="A763" s="24" t="s">
        <v>409</v>
      </c>
      <c r="B763" s="25">
        <v>12</v>
      </c>
      <c r="C763" s="49" t="s">
        <v>270</v>
      </c>
      <c r="D763" s="27">
        <v>386</v>
      </c>
      <c r="E763" s="20"/>
      <c r="F763" s="20"/>
      <c r="G763" s="52">
        <f>SUM(G764)</f>
        <v>0</v>
      </c>
      <c r="H763" s="52">
        <f t="shared" ref="H763:U763" si="398">SUM(H764)</f>
        <v>0</v>
      </c>
      <c r="I763" s="52">
        <f t="shared" si="398"/>
        <v>0</v>
      </c>
      <c r="J763" s="52">
        <f t="shared" si="398"/>
        <v>0</v>
      </c>
      <c r="K763" s="52">
        <f t="shared" si="398"/>
        <v>0</v>
      </c>
      <c r="L763" s="22" t="str">
        <f t="shared" si="372"/>
        <v>-</v>
      </c>
      <c r="M763" s="52">
        <f t="shared" si="398"/>
        <v>0</v>
      </c>
      <c r="N763" s="52">
        <f t="shared" si="398"/>
        <v>0</v>
      </c>
      <c r="O763" s="52">
        <f t="shared" si="398"/>
        <v>0</v>
      </c>
      <c r="P763" s="52">
        <f t="shared" si="398"/>
        <v>0</v>
      </c>
      <c r="Q763" s="52">
        <f t="shared" si="398"/>
        <v>0</v>
      </c>
      <c r="R763" s="52">
        <f t="shared" si="398"/>
        <v>0</v>
      </c>
      <c r="S763" s="52">
        <f t="shared" si="398"/>
        <v>0</v>
      </c>
      <c r="T763" s="52">
        <f t="shared" si="398"/>
        <v>0</v>
      </c>
      <c r="U763" s="52">
        <f t="shared" si="398"/>
        <v>0</v>
      </c>
      <c r="V763" s="21"/>
      <c r="W763" s="21"/>
      <c r="X763" s="21"/>
      <c r="Y763" s="12"/>
    </row>
    <row r="764" spans="1:25" ht="45" hidden="1" x14ac:dyDescent="0.2">
      <c r="A764" s="28" t="s">
        <v>409</v>
      </c>
      <c r="B764" s="29">
        <v>12</v>
      </c>
      <c r="C764" s="50" t="s">
        <v>270</v>
      </c>
      <c r="D764" s="31">
        <v>3861</v>
      </c>
      <c r="E764" s="32" t="s">
        <v>277</v>
      </c>
      <c r="F764" s="20"/>
      <c r="G764" s="51"/>
      <c r="H764" s="51"/>
      <c r="I764" s="51"/>
      <c r="J764" s="51"/>
      <c r="K764" s="51"/>
      <c r="L764" s="33" t="str">
        <f t="shared" si="372"/>
        <v>-</v>
      </c>
      <c r="M764" s="51"/>
      <c r="N764" s="51"/>
      <c r="O764" s="51">
        <v>0</v>
      </c>
      <c r="P764" s="51">
        <f>O764</f>
        <v>0</v>
      </c>
      <c r="Q764" s="51"/>
      <c r="R764" s="51"/>
      <c r="S764" s="51">
        <f>R764</f>
        <v>0</v>
      </c>
      <c r="T764" s="51">
        <v>0</v>
      </c>
      <c r="U764" s="51">
        <f>T764</f>
        <v>0</v>
      </c>
    </row>
    <row r="765" spans="1:25" s="23" customFormat="1" ht="15.75" hidden="1" x14ac:dyDescent="0.2">
      <c r="A765" s="24" t="s">
        <v>409</v>
      </c>
      <c r="B765" s="25">
        <v>51</v>
      </c>
      <c r="C765" s="49" t="s">
        <v>270</v>
      </c>
      <c r="D765" s="27">
        <v>386</v>
      </c>
      <c r="E765" s="20"/>
      <c r="F765" s="20"/>
      <c r="G765" s="52">
        <f>SUM(G766)</f>
        <v>0</v>
      </c>
      <c r="H765" s="52">
        <f t="shared" ref="H765:U765" si="399">SUM(H766)</f>
        <v>0</v>
      </c>
      <c r="I765" s="52">
        <f t="shared" si="399"/>
        <v>0</v>
      </c>
      <c r="J765" s="52">
        <f t="shared" si="399"/>
        <v>0</v>
      </c>
      <c r="K765" s="52">
        <f t="shared" si="399"/>
        <v>0</v>
      </c>
      <c r="L765" s="22" t="str">
        <f t="shared" si="372"/>
        <v>-</v>
      </c>
      <c r="M765" s="52">
        <f t="shared" si="399"/>
        <v>0</v>
      </c>
      <c r="N765" s="52">
        <f t="shared" si="399"/>
        <v>0</v>
      </c>
      <c r="O765" s="52">
        <f t="shared" si="399"/>
        <v>0</v>
      </c>
      <c r="P765" s="52">
        <f t="shared" si="399"/>
        <v>0</v>
      </c>
      <c r="Q765" s="52">
        <f t="shared" si="399"/>
        <v>0</v>
      </c>
      <c r="R765" s="52">
        <f t="shared" si="399"/>
        <v>0</v>
      </c>
      <c r="S765" s="52">
        <f t="shared" si="399"/>
        <v>0</v>
      </c>
      <c r="T765" s="52">
        <f t="shared" si="399"/>
        <v>0</v>
      </c>
      <c r="U765" s="52">
        <f t="shared" si="399"/>
        <v>0</v>
      </c>
      <c r="V765" s="21"/>
      <c r="W765" s="21"/>
      <c r="X765" s="21"/>
      <c r="Y765" s="12"/>
    </row>
    <row r="766" spans="1:25" ht="45" hidden="1" x14ac:dyDescent="0.2">
      <c r="A766" s="28" t="s">
        <v>409</v>
      </c>
      <c r="B766" s="29">
        <v>51</v>
      </c>
      <c r="C766" s="50" t="s">
        <v>270</v>
      </c>
      <c r="D766" s="31">
        <v>3861</v>
      </c>
      <c r="E766" s="32" t="s">
        <v>277</v>
      </c>
      <c r="F766" s="20"/>
      <c r="G766" s="51"/>
      <c r="H766" s="51"/>
      <c r="I766" s="51"/>
      <c r="J766" s="55"/>
      <c r="K766" s="51"/>
      <c r="L766" s="33" t="str">
        <f t="shared" si="372"/>
        <v>-</v>
      </c>
      <c r="M766" s="51"/>
      <c r="N766" s="51"/>
      <c r="O766" s="51">
        <v>0</v>
      </c>
      <c r="P766" s="55"/>
      <c r="Q766" s="51"/>
      <c r="R766" s="51"/>
      <c r="S766" s="55"/>
      <c r="T766" s="51">
        <v>0</v>
      </c>
      <c r="U766" s="55"/>
    </row>
    <row r="767" spans="1:25" s="23" customFormat="1" ht="31.5" x14ac:dyDescent="0.2">
      <c r="A767" s="440" t="s">
        <v>93</v>
      </c>
      <c r="B767" s="440"/>
      <c r="C767" s="440"/>
      <c r="D767" s="440"/>
      <c r="E767" s="38" t="s">
        <v>410</v>
      </c>
      <c r="F767" s="20"/>
      <c r="G767" s="52">
        <f>G768+G770+G772</f>
        <v>0</v>
      </c>
      <c r="H767" s="52">
        <f t="shared" ref="H767:U767" si="400">H768+H770+H772</f>
        <v>0</v>
      </c>
      <c r="I767" s="52">
        <f t="shared" si="400"/>
        <v>0</v>
      </c>
      <c r="J767" s="52">
        <f t="shared" si="400"/>
        <v>0</v>
      </c>
      <c r="K767" s="52">
        <f t="shared" si="400"/>
        <v>0</v>
      </c>
      <c r="L767" s="22" t="str">
        <f t="shared" si="372"/>
        <v>-</v>
      </c>
      <c r="M767" s="52">
        <f t="shared" si="400"/>
        <v>0</v>
      </c>
      <c r="N767" s="52">
        <f t="shared" si="400"/>
        <v>0</v>
      </c>
      <c r="O767" s="52">
        <f t="shared" si="400"/>
        <v>0</v>
      </c>
      <c r="P767" s="52">
        <f t="shared" si="400"/>
        <v>0</v>
      </c>
      <c r="Q767" s="52">
        <f t="shared" si="400"/>
        <v>0</v>
      </c>
      <c r="R767" s="52">
        <f t="shared" si="400"/>
        <v>0</v>
      </c>
      <c r="S767" s="52">
        <f t="shared" si="400"/>
        <v>0</v>
      </c>
      <c r="T767" s="52">
        <f t="shared" si="400"/>
        <v>0</v>
      </c>
      <c r="U767" s="52">
        <f t="shared" si="400"/>
        <v>0</v>
      </c>
      <c r="V767" s="21"/>
      <c r="W767" s="21"/>
      <c r="X767" s="21"/>
      <c r="Y767" s="12"/>
    </row>
    <row r="768" spans="1:25" s="23" customFormat="1" ht="15.75" hidden="1" x14ac:dyDescent="0.2">
      <c r="A768" s="24"/>
      <c r="B768" s="25">
        <v>11</v>
      </c>
      <c r="C768" s="49" t="s">
        <v>270</v>
      </c>
      <c r="D768" s="27">
        <v>386</v>
      </c>
      <c r="E768" s="20"/>
      <c r="F768" s="20"/>
      <c r="G768" s="52">
        <f>SUM(G769)</f>
        <v>0</v>
      </c>
      <c r="H768" s="52">
        <f t="shared" ref="H768:U768" si="401">SUM(H769)</f>
        <v>0</v>
      </c>
      <c r="I768" s="52">
        <f t="shared" si="401"/>
        <v>0</v>
      </c>
      <c r="J768" s="52">
        <f t="shared" si="401"/>
        <v>0</v>
      </c>
      <c r="K768" s="52">
        <f t="shared" si="401"/>
        <v>0</v>
      </c>
      <c r="L768" s="22" t="str">
        <f t="shared" si="372"/>
        <v>-</v>
      </c>
      <c r="M768" s="52">
        <f t="shared" si="401"/>
        <v>0</v>
      </c>
      <c r="N768" s="52">
        <f t="shared" si="401"/>
        <v>0</v>
      </c>
      <c r="O768" s="52">
        <f t="shared" si="401"/>
        <v>0</v>
      </c>
      <c r="P768" s="52">
        <f t="shared" si="401"/>
        <v>0</v>
      </c>
      <c r="Q768" s="52">
        <f t="shared" si="401"/>
        <v>0</v>
      </c>
      <c r="R768" s="52">
        <f t="shared" si="401"/>
        <v>0</v>
      </c>
      <c r="S768" s="52">
        <f t="shared" si="401"/>
        <v>0</v>
      </c>
      <c r="T768" s="52">
        <f t="shared" si="401"/>
        <v>0</v>
      </c>
      <c r="U768" s="52">
        <f t="shared" si="401"/>
        <v>0</v>
      </c>
      <c r="V768" s="21"/>
      <c r="W768" s="21"/>
      <c r="X768" s="21"/>
      <c r="Y768" s="12"/>
    </row>
    <row r="769" spans="1:25" ht="15.75" hidden="1" x14ac:dyDescent="0.2">
      <c r="A769" s="41"/>
      <c r="B769" s="42">
        <v>11</v>
      </c>
      <c r="C769" s="59" t="s">
        <v>270</v>
      </c>
      <c r="D769" s="44" t="s">
        <v>400</v>
      </c>
      <c r="E769" s="36"/>
      <c r="F769" s="20"/>
      <c r="G769" s="51"/>
      <c r="H769" s="51"/>
      <c r="I769" s="51"/>
      <c r="J769" s="51"/>
      <c r="K769" s="51"/>
      <c r="L769" s="33" t="str">
        <f t="shared" si="372"/>
        <v>-</v>
      </c>
      <c r="M769" s="51"/>
      <c r="N769" s="51"/>
      <c r="O769" s="51">
        <v>0</v>
      </c>
      <c r="P769" s="51">
        <f>O769</f>
        <v>0</v>
      </c>
      <c r="Q769" s="51"/>
      <c r="R769" s="51"/>
      <c r="S769" s="51">
        <f>R769</f>
        <v>0</v>
      </c>
      <c r="T769" s="51"/>
      <c r="U769" s="51">
        <f>T769</f>
        <v>0</v>
      </c>
    </row>
    <row r="770" spans="1:25" s="23" customFormat="1" ht="15.75" hidden="1" x14ac:dyDescent="0.2">
      <c r="A770" s="24"/>
      <c r="B770" s="25">
        <v>12</v>
      </c>
      <c r="C770" s="49" t="s">
        <v>270</v>
      </c>
      <c r="D770" s="27">
        <v>386</v>
      </c>
      <c r="E770" s="20"/>
      <c r="F770" s="20"/>
      <c r="G770" s="52">
        <f>SUM(G771)</f>
        <v>0</v>
      </c>
      <c r="H770" s="52">
        <f t="shared" ref="H770:U770" si="402">SUM(H771)</f>
        <v>0</v>
      </c>
      <c r="I770" s="52">
        <f t="shared" si="402"/>
        <v>0</v>
      </c>
      <c r="J770" s="52">
        <f t="shared" si="402"/>
        <v>0</v>
      </c>
      <c r="K770" s="52">
        <f t="shared" si="402"/>
        <v>0</v>
      </c>
      <c r="L770" s="22" t="str">
        <f t="shared" si="372"/>
        <v>-</v>
      </c>
      <c r="M770" s="52">
        <f t="shared" si="402"/>
        <v>0</v>
      </c>
      <c r="N770" s="52">
        <f t="shared" si="402"/>
        <v>0</v>
      </c>
      <c r="O770" s="52">
        <f t="shared" si="402"/>
        <v>0</v>
      </c>
      <c r="P770" s="52">
        <f t="shared" si="402"/>
        <v>0</v>
      </c>
      <c r="Q770" s="52">
        <f t="shared" si="402"/>
        <v>0</v>
      </c>
      <c r="R770" s="52">
        <f t="shared" si="402"/>
        <v>0</v>
      </c>
      <c r="S770" s="52">
        <f t="shared" si="402"/>
        <v>0</v>
      </c>
      <c r="T770" s="52">
        <f t="shared" si="402"/>
        <v>0</v>
      </c>
      <c r="U770" s="52">
        <f t="shared" si="402"/>
        <v>0</v>
      </c>
      <c r="V770" s="21"/>
      <c r="W770" s="21"/>
      <c r="X770" s="21"/>
      <c r="Y770" s="12"/>
    </row>
    <row r="771" spans="1:25" ht="15.75" hidden="1" x14ac:dyDescent="0.2">
      <c r="A771" s="41"/>
      <c r="B771" s="42">
        <v>12</v>
      </c>
      <c r="C771" s="59" t="s">
        <v>270</v>
      </c>
      <c r="D771" s="44" t="s">
        <v>400</v>
      </c>
      <c r="E771" s="36"/>
      <c r="F771" s="20"/>
      <c r="G771" s="51"/>
      <c r="H771" s="51"/>
      <c r="I771" s="51"/>
      <c r="J771" s="51"/>
      <c r="K771" s="51"/>
      <c r="L771" s="33" t="str">
        <f t="shared" si="372"/>
        <v>-</v>
      </c>
      <c r="M771" s="51"/>
      <c r="N771" s="51"/>
      <c r="O771" s="51"/>
      <c r="P771" s="51">
        <f>O771</f>
        <v>0</v>
      </c>
      <c r="Q771" s="51"/>
      <c r="R771" s="51"/>
      <c r="S771" s="51">
        <f>R771</f>
        <v>0</v>
      </c>
      <c r="T771" s="51"/>
      <c r="U771" s="51">
        <f>T771</f>
        <v>0</v>
      </c>
    </row>
    <row r="772" spans="1:25" s="23" customFormat="1" ht="15.75" hidden="1" x14ac:dyDescent="0.2">
      <c r="A772" s="24"/>
      <c r="B772" s="25">
        <v>51</v>
      </c>
      <c r="C772" s="49" t="s">
        <v>270</v>
      </c>
      <c r="D772" s="27">
        <v>386</v>
      </c>
      <c r="E772" s="20"/>
      <c r="F772" s="20"/>
      <c r="G772" s="52">
        <f>SUM(G773)</f>
        <v>0</v>
      </c>
      <c r="H772" s="52">
        <f t="shared" ref="H772:U772" si="403">SUM(H773)</f>
        <v>0</v>
      </c>
      <c r="I772" s="52">
        <f t="shared" si="403"/>
        <v>0</v>
      </c>
      <c r="J772" s="52">
        <f t="shared" si="403"/>
        <v>0</v>
      </c>
      <c r="K772" s="52">
        <f t="shared" si="403"/>
        <v>0</v>
      </c>
      <c r="L772" s="22" t="str">
        <f t="shared" si="372"/>
        <v>-</v>
      </c>
      <c r="M772" s="52">
        <f t="shared" si="403"/>
        <v>0</v>
      </c>
      <c r="N772" s="52">
        <f t="shared" si="403"/>
        <v>0</v>
      </c>
      <c r="O772" s="52">
        <f t="shared" si="403"/>
        <v>0</v>
      </c>
      <c r="P772" s="52">
        <f t="shared" si="403"/>
        <v>0</v>
      </c>
      <c r="Q772" s="52">
        <f t="shared" si="403"/>
        <v>0</v>
      </c>
      <c r="R772" s="52">
        <f t="shared" si="403"/>
        <v>0</v>
      </c>
      <c r="S772" s="52">
        <f t="shared" si="403"/>
        <v>0</v>
      </c>
      <c r="T772" s="52">
        <f t="shared" si="403"/>
        <v>0</v>
      </c>
      <c r="U772" s="52">
        <f t="shared" si="403"/>
        <v>0</v>
      </c>
      <c r="V772" s="21"/>
      <c r="W772" s="21"/>
      <c r="X772" s="21"/>
      <c r="Y772" s="12"/>
    </row>
    <row r="773" spans="1:25" ht="15.75" hidden="1" x14ac:dyDescent="0.2">
      <c r="A773" s="41"/>
      <c r="B773" s="42">
        <v>51</v>
      </c>
      <c r="C773" s="59" t="s">
        <v>270</v>
      </c>
      <c r="D773" s="44" t="s">
        <v>400</v>
      </c>
      <c r="E773" s="36"/>
      <c r="F773" s="20"/>
      <c r="G773" s="51"/>
      <c r="H773" s="51"/>
      <c r="I773" s="51"/>
      <c r="J773" s="55"/>
      <c r="K773" s="51"/>
      <c r="L773" s="33" t="str">
        <f t="shared" si="372"/>
        <v>-</v>
      </c>
      <c r="M773" s="51"/>
      <c r="N773" s="51"/>
      <c r="O773" s="51"/>
      <c r="P773" s="55"/>
      <c r="Q773" s="51"/>
      <c r="R773" s="51"/>
      <c r="S773" s="55"/>
      <c r="T773" s="51"/>
      <c r="U773" s="55"/>
    </row>
    <row r="774" spans="1:25" s="23" customFormat="1" ht="48" customHeight="1" x14ac:dyDescent="0.2">
      <c r="A774" s="440" t="s">
        <v>93</v>
      </c>
      <c r="B774" s="440"/>
      <c r="C774" s="440"/>
      <c r="D774" s="440"/>
      <c r="E774" s="38" t="s">
        <v>411</v>
      </c>
      <c r="F774" s="20"/>
      <c r="G774" s="52">
        <f>G775+G777</f>
        <v>0</v>
      </c>
      <c r="H774" s="52">
        <f t="shared" ref="H774:U774" si="404">H775+H777</f>
        <v>0</v>
      </c>
      <c r="I774" s="52">
        <f t="shared" si="404"/>
        <v>0</v>
      </c>
      <c r="J774" s="52">
        <f t="shared" si="404"/>
        <v>0</v>
      </c>
      <c r="K774" s="52">
        <f t="shared" si="404"/>
        <v>0</v>
      </c>
      <c r="L774" s="22" t="str">
        <f t="shared" si="372"/>
        <v>-</v>
      </c>
      <c r="M774" s="52">
        <f t="shared" si="404"/>
        <v>0</v>
      </c>
      <c r="N774" s="52">
        <f t="shared" si="404"/>
        <v>0</v>
      </c>
      <c r="O774" s="52">
        <f t="shared" si="404"/>
        <v>0</v>
      </c>
      <c r="P774" s="52">
        <f t="shared" si="404"/>
        <v>0</v>
      </c>
      <c r="Q774" s="52">
        <f t="shared" si="404"/>
        <v>0</v>
      </c>
      <c r="R774" s="52">
        <f t="shared" si="404"/>
        <v>0</v>
      </c>
      <c r="S774" s="52">
        <f t="shared" si="404"/>
        <v>0</v>
      </c>
      <c r="T774" s="52">
        <f t="shared" si="404"/>
        <v>0</v>
      </c>
      <c r="U774" s="52">
        <f t="shared" si="404"/>
        <v>0</v>
      </c>
      <c r="V774" s="21"/>
      <c r="W774" s="21"/>
      <c r="X774" s="21"/>
      <c r="Y774" s="12"/>
    </row>
    <row r="775" spans="1:25" s="23" customFormat="1" ht="15.75" hidden="1" x14ac:dyDescent="0.2">
      <c r="A775" s="24"/>
      <c r="B775" s="25">
        <v>12</v>
      </c>
      <c r="C775" s="49" t="s">
        <v>270</v>
      </c>
      <c r="D775" s="27">
        <v>386</v>
      </c>
      <c r="E775" s="20"/>
      <c r="F775" s="20"/>
      <c r="G775" s="52">
        <f>SUM(G776)</f>
        <v>0</v>
      </c>
      <c r="H775" s="52">
        <f t="shared" ref="H775:U775" si="405">SUM(H776)</f>
        <v>0</v>
      </c>
      <c r="I775" s="52">
        <f t="shared" si="405"/>
        <v>0</v>
      </c>
      <c r="J775" s="52">
        <f t="shared" si="405"/>
        <v>0</v>
      </c>
      <c r="K775" s="52">
        <f t="shared" si="405"/>
        <v>0</v>
      </c>
      <c r="L775" s="22" t="str">
        <f t="shared" si="372"/>
        <v>-</v>
      </c>
      <c r="M775" s="52">
        <f t="shared" si="405"/>
        <v>0</v>
      </c>
      <c r="N775" s="52">
        <f t="shared" si="405"/>
        <v>0</v>
      </c>
      <c r="O775" s="52">
        <f t="shared" si="405"/>
        <v>0</v>
      </c>
      <c r="P775" s="52">
        <f t="shared" si="405"/>
        <v>0</v>
      </c>
      <c r="Q775" s="52">
        <f t="shared" si="405"/>
        <v>0</v>
      </c>
      <c r="R775" s="52">
        <f t="shared" si="405"/>
        <v>0</v>
      </c>
      <c r="S775" s="52">
        <f t="shared" si="405"/>
        <v>0</v>
      </c>
      <c r="T775" s="52">
        <f t="shared" si="405"/>
        <v>0</v>
      </c>
      <c r="U775" s="52">
        <f t="shared" si="405"/>
        <v>0</v>
      </c>
      <c r="V775" s="21"/>
      <c r="W775" s="21"/>
      <c r="X775" s="21"/>
      <c r="Y775" s="12"/>
    </row>
    <row r="776" spans="1:25" ht="15.75" hidden="1" x14ac:dyDescent="0.2">
      <c r="A776" s="41"/>
      <c r="B776" s="42">
        <v>12</v>
      </c>
      <c r="C776" s="59" t="s">
        <v>270</v>
      </c>
      <c r="D776" s="44" t="s">
        <v>400</v>
      </c>
      <c r="E776" s="36"/>
      <c r="F776" s="20"/>
      <c r="G776" s="51"/>
      <c r="H776" s="51"/>
      <c r="I776" s="51"/>
      <c r="J776" s="51"/>
      <c r="K776" s="51"/>
      <c r="L776" s="33" t="str">
        <f t="shared" si="372"/>
        <v>-</v>
      </c>
      <c r="M776" s="51"/>
      <c r="N776" s="51"/>
      <c r="O776" s="51">
        <v>0</v>
      </c>
      <c r="P776" s="51">
        <f>O776</f>
        <v>0</v>
      </c>
      <c r="Q776" s="51"/>
      <c r="R776" s="51"/>
      <c r="S776" s="51">
        <f>R776</f>
        <v>0</v>
      </c>
      <c r="T776" s="51"/>
      <c r="U776" s="51">
        <f>T776</f>
        <v>0</v>
      </c>
    </row>
    <row r="777" spans="1:25" s="23" customFormat="1" ht="15.75" hidden="1" x14ac:dyDescent="0.2">
      <c r="A777" s="24"/>
      <c r="B777" s="25">
        <v>51</v>
      </c>
      <c r="C777" s="49" t="s">
        <v>270</v>
      </c>
      <c r="D777" s="27">
        <v>386</v>
      </c>
      <c r="E777" s="20"/>
      <c r="F777" s="20"/>
      <c r="G777" s="52">
        <f>SUM(G778)</f>
        <v>0</v>
      </c>
      <c r="H777" s="52">
        <f t="shared" ref="H777:U777" si="406">SUM(H778)</f>
        <v>0</v>
      </c>
      <c r="I777" s="52">
        <f t="shared" si="406"/>
        <v>0</v>
      </c>
      <c r="J777" s="52">
        <f t="shared" si="406"/>
        <v>0</v>
      </c>
      <c r="K777" s="52">
        <f t="shared" si="406"/>
        <v>0</v>
      </c>
      <c r="L777" s="22" t="str">
        <f t="shared" si="372"/>
        <v>-</v>
      </c>
      <c r="M777" s="52">
        <f t="shared" si="406"/>
        <v>0</v>
      </c>
      <c r="N777" s="52">
        <f t="shared" si="406"/>
        <v>0</v>
      </c>
      <c r="O777" s="52">
        <f t="shared" si="406"/>
        <v>0</v>
      </c>
      <c r="P777" s="52">
        <f t="shared" si="406"/>
        <v>0</v>
      </c>
      <c r="Q777" s="52">
        <f t="shared" si="406"/>
        <v>0</v>
      </c>
      <c r="R777" s="52">
        <f t="shared" si="406"/>
        <v>0</v>
      </c>
      <c r="S777" s="52">
        <f t="shared" si="406"/>
        <v>0</v>
      </c>
      <c r="T777" s="52">
        <f t="shared" si="406"/>
        <v>0</v>
      </c>
      <c r="U777" s="52">
        <f t="shared" si="406"/>
        <v>0</v>
      </c>
      <c r="V777" s="21"/>
      <c r="W777" s="21"/>
      <c r="X777" s="21"/>
      <c r="Y777" s="12"/>
    </row>
    <row r="778" spans="1:25" ht="15.75" hidden="1" x14ac:dyDescent="0.2">
      <c r="A778" s="41"/>
      <c r="B778" s="42">
        <v>51</v>
      </c>
      <c r="C778" s="59" t="s">
        <v>270</v>
      </c>
      <c r="D778" s="44" t="s">
        <v>400</v>
      </c>
      <c r="E778" s="36"/>
      <c r="F778" s="20"/>
      <c r="G778" s="51"/>
      <c r="H778" s="51"/>
      <c r="I778" s="51"/>
      <c r="J778" s="55"/>
      <c r="K778" s="51"/>
      <c r="L778" s="33" t="str">
        <f t="shared" si="372"/>
        <v>-</v>
      </c>
      <c r="M778" s="51"/>
      <c r="N778" s="51"/>
      <c r="O778" s="51">
        <v>0</v>
      </c>
      <c r="P778" s="55"/>
      <c r="Q778" s="51"/>
      <c r="R778" s="51"/>
      <c r="S778" s="55"/>
      <c r="T778" s="51"/>
      <c r="U778" s="55"/>
    </row>
    <row r="779" spans="1:25" s="23" customFormat="1" ht="31.5" x14ac:dyDescent="0.2">
      <c r="A779" s="440" t="s">
        <v>93</v>
      </c>
      <c r="B779" s="440"/>
      <c r="C779" s="440"/>
      <c r="D779" s="440"/>
      <c r="E779" s="38" t="s">
        <v>412</v>
      </c>
      <c r="F779" s="20"/>
      <c r="G779" s="52">
        <f>G780+G782</f>
        <v>0</v>
      </c>
      <c r="H779" s="52">
        <f t="shared" ref="H779:U779" si="407">H780+H782</f>
        <v>0</v>
      </c>
      <c r="I779" s="52">
        <f t="shared" si="407"/>
        <v>0</v>
      </c>
      <c r="J779" s="52">
        <f t="shared" si="407"/>
        <v>0</v>
      </c>
      <c r="K779" s="52">
        <f t="shared" si="407"/>
        <v>0</v>
      </c>
      <c r="L779" s="22" t="str">
        <f t="shared" si="372"/>
        <v>-</v>
      </c>
      <c r="M779" s="52">
        <f t="shared" si="407"/>
        <v>0</v>
      </c>
      <c r="N779" s="52">
        <f t="shared" si="407"/>
        <v>0</v>
      </c>
      <c r="O779" s="52">
        <f t="shared" si="407"/>
        <v>0</v>
      </c>
      <c r="P779" s="52">
        <f t="shared" si="407"/>
        <v>0</v>
      </c>
      <c r="Q779" s="52">
        <f t="shared" si="407"/>
        <v>0</v>
      </c>
      <c r="R779" s="52">
        <f t="shared" si="407"/>
        <v>0</v>
      </c>
      <c r="S779" s="52">
        <f t="shared" si="407"/>
        <v>0</v>
      </c>
      <c r="T779" s="52">
        <f t="shared" si="407"/>
        <v>0</v>
      </c>
      <c r="U779" s="52">
        <f t="shared" si="407"/>
        <v>0</v>
      </c>
      <c r="V779" s="21"/>
      <c r="W779" s="21"/>
      <c r="X779" s="21"/>
      <c r="Y779" s="12"/>
    </row>
    <row r="780" spans="1:25" s="23" customFormat="1" ht="15.75" hidden="1" x14ac:dyDescent="0.2">
      <c r="A780" s="24"/>
      <c r="B780" s="25">
        <v>12</v>
      </c>
      <c r="C780" s="49" t="s">
        <v>270</v>
      </c>
      <c r="D780" s="27">
        <v>386</v>
      </c>
      <c r="E780" s="20"/>
      <c r="F780" s="20"/>
      <c r="G780" s="52">
        <f>SUM(G781)</f>
        <v>0</v>
      </c>
      <c r="H780" s="52">
        <f t="shared" ref="H780:U780" si="408">SUM(H781)</f>
        <v>0</v>
      </c>
      <c r="I780" s="52">
        <f t="shared" si="408"/>
        <v>0</v>
      </c>
      <c r="J780" s="52">
        <f t="shared" si="408"/>
        <v>0</v>
      </c>
      <c r="K780" s="52">
        <f t="shared" si="408"/>
        <v>0</v>
      </c>
      <c r="L780" s="22" t="str">
        <f t="shared" si="372"/>
        <v>-</v>
      </c>
      <c r="M780" s="52">
        <f t="shared" si="408"/>
        <v>0</v>
      </c>
      <c r="N780" s="52">
        <f t="shared" si="408"/>
        <v>0</v>
      </c>
      <c r="O780" s="52">
        <f t="shared" si="408"/>
        <v>0</v>
      </c>
      <c r="P780" s="52">
        <f t="shared" si="408"/>
        <v>0</v>
      </c>
      <c r="Q780" s="52">
        <f t="shared" si="408"/>
        <v>0</v>
      </c>
      <c r="R780" s="52">
        <f t="shared" si="408"/>
        <v>0</v>
      </c>
      <c r="S780" s="52">
        <f t="shared" si="408"/>
        <v>0</v>
      </c>
      <c r="T780" s="52">
        <f t="shared" si="408"/>
        <v>0</v>
      </c>
      <c r="U780" s="52">
        <f t="shared" si="408"/>
        <v>0</v>
      </c>
      <c r="V780" s="21"/>
      <c r="W780" s="21"/>
      <c r="X780" s="21"/>
      <c r="Y780" s="12"/>
    </row>
    <row r="781" spans="1:25" ht="15.75" hidden="1" x14ac:dyDescent="0.2">
      <c r="A781" s="41"/>
      <c r="B781" s="42">
        <v>12</v>
      </c>
      <c r="C781" s="59" t="s">
        <v>270</v>
      </c>
      <c r="D781" s="44" t="s">
        <v>400</v>
      </c>
      <c r="E781" s="36"/>
      <c r="F781" s="20"/>
      <c r="G781" s="51"/>
      <c r="H781" s="51"/>
      <c r="I781" s="51"/>
      <c r="J781" s="51"/>
      <c r="K781" s="51"/>
      <c r="L781" s="33" t="str">
        <f t="shared" si="372"/>
        <v>-</v>
      </c>
      <c r="M781" s="51"/>
      <c r="N781" s="51"/>
      <c r="O781" s="51">
        <v>0</v>
      </c>
      <c r="P781" s="51">
        <f>O781</f>
        <v>0</v>
      </c>
      <c r="Q781" s="51"/>
      <c r="R781" s="51"/>
      <c r="S781" s="51">
        <f>R781</f>
        <v>0</v>
      </c>
      <c r="T781" s="51"/>
      <c r="U781" s="51">
        <f>T781</f>
        <v>0</v>
      </c>
    </row>
    <row r="782" spans="1:25" s="23" customFormat="1" ht="15.75" hidden="1" x14ac:dyDescent="0.2">
      <c r="A782" s="24"/>
      <c r="B782" s="25">
        <v>51</v>
      </c>
      <c r="C782" s="49" t="s">
        <v>270</v>
      </c>
      <c r="D782" s="27">
        <v>386</v>
      </c>
      <c r="E782" s="20"/>
      <c r="F782" s="20"/>
      <c r="G782" s="52">
        <f>SUM(G783)</f>
        <v>0</v>
      </c>
      <c r="H782" s="52">
        <f t="shared" ref="H782:U782" si="409">SUM(H783)</f>
        <v>0</v>
      </c>
      <c r="I782" s="52">
        <f t="shared" si="409"/>
        <v>0</v>
      </c>
      <c r="J782" s="52">
        <f t="shared" si="409"/>
        <v>0</v>
      </c>
      <c r="K782" s="52">
        <f t="shared" si="409"/>
        <v>0</v>
      </c>
      <c r="L782" s="22" t="str">
        <f t="shared" si="372"/>
        <v>-</v>
      </c>
      <c r="M782" s="52">
        <f t="shared" si="409"/>
        <v>0</v>
      </c>
      <c r="N782" s="52">
        <f t="shared" si="409"/>
        <v>0</v>
      </c>
      <c r="O782" s="52">
        <f t="shared" si="409"/>
        <v>0</v>
      </c>
      <c r="P782" s="52">
        <f t="shared" si="409"/>
        <v>0</v>
      </c>
      <c r="Q782" s="52">
        <f t="shared" si="409"/>
        <v>0</v>
      </c>
      <c r="R782" s="52">
        <f t="shared" si="409"/>
        <v>0</v>
      </c>
      <c r="S782" s="52">
        <f t="shared" si="409"/>
        <v>0</v>
      </c>
      <c r="T782" s="52">
        <f t="shared" si="409"/>
        <v>0</v>
      </c>
      <c r="U782" s="52">
        <f t="shared" si="409"/>
        <v>0</v>
      </c>
      <c r="V782" s="21"/>
      <c r="W782" s="21"/>
      <c r="X782" s="21"/>
      <c r="Y782" s="12"/>
    </row>
    <row r="783" spans="1:25" ht="15.75" hidden="1" x14ac:dyDescent="0.2">
      <c r="A783" s="41"/>
      <c r="B783" s="42">
        <v>51</v>
      </c>
      <c r="C783" s="59" t="s">
        <v>270</v>
      </c>
      <c r="D783" s="44" t="s">
        <v>400</v>
      </c>
      <c r="E783" s="36"/>
      <c r="F783" s="20"/>
      <c r="G783" s="51"/>
      <c r="H783" s="51"/>
      <c r="I783" s="51"/>
      <c r="J783" s="55"/>
      <c r="K783" s="51"/>
      <c r="L783" s="33" t="str">
        <f t="shared" si="372"/>
        <v>-</v>
      </c>
      <c r="M783" s="51"/>
      <c r="N783" s="51"/>
      <c r="O783" s="51">
        <v>0</v>
      </c>
      <c r="P783" s="55"/>
      <c r="Q783" s="51"/>
      <c r="R783" s="51"/>
      <c r="S783" s="55"/>
      <c r="T783" s="51"/>
      <c r="U783" s="55"/>
    </row>
    <row r="784" spans="1:25" s="23" customFormat="1" ht="65.25" customHeight="1" x14ac:dyDescent="0.2">
      <c r="A784" s="439" t="s">
        <v>413</v>
      </c>
      <c r="B784" s="439"/>
      <c r="C784" s="439"/>
      <c r="D784" s="439"/>
      <c r="E784" s="20" t="s">
        <v>414</v>
      </c>
      <c r="F784" s="20" t="s">
        <v>30</v>
      </c>
      <c r="G784" s="21">
        <f>SUM(G785)</f>
        <v>285000</v>
      </c>
      <c r="H784" s="21">
        <f t="shared" ref="H784:U785" si="410">SUM(H785)</f>
        <v>285000</v>
      </c>
      <c r="I784" s="21">
        <f t="shared" si="410"/>
        <v>285000</v>
      </c>
      <c r="J784" s="21">
        <f t="shared" si="410"/>
        <v>285000</v>
      </c>
      <c r="K784" s="21">
        <f t="shared" si="410"/>
        <v>134079.69</v>
      </c>
      <c r="L784" s="22">
        <f t="shared" si="372"/>
        <v>47.045505263157892</v>
      </c>
      <c r="M784" s="21">
        <f t="shared" si="410"/>
        <v>0</v>
      </c>
      <c r="N784" s="21">
        <f t="shared" si="410"/>
        <v>0</v>
      </c>
      <c r="O784" s="21">
        <f t="shared" si="410"/>
        <v>0</v>
      </c>
      <c r="P784" s="21">
        <f t="shared" si="410"/>
        <v>0</v>
      </c>
      <c r="Q784" s="21">
        <f t="shared" si="410"/>
        <v>0</v>
      </c>
      <c r="R784" s="21">
        <f t="shared" si="410"/>
        <v>0</v>
      </c>
      <c r="S784" s="21">
        <f t="shared" si="410"/>
        <v>0</v>
      </c>
      <c r="T784" s="21">
        <f t="shared" si="410"/>
        <v>0</v>
      </c>
      <c r="U784" s="21">
        <f t="shared" si="410"/>
        <v>0</v>
      </c>
      <c r="V784" s="21"/>
      <c r="W784" s="21"/>
      <c r="X784" s="21"/>
      <c r="Y784" s="12"/>
    </row>
    <row r="785" spans="1:25" s="23" customFormat="1" ht="15.75" hidden="1" x14ac:dyDescent="0.2">
      <c r="A785" s="24" t="s">
        <v>413</v>
      </c>
      <c r="B785" s="25">
        <v>11</v>
      </c>
      <c r="C785" s="49" t="s">
        <v>142</v>
      </c>
      <c r="D785" s="40">
        <v>329</v>
      </c>
      <c r="E785" s="20"/>
      <c r="F785" s="20"/>
      <c r="G785" s="21">
        <f>SUM(G786)</f>
        <v>285000</v>
      </c>
      <c r="H785" s="21">
        <f t="shared" si="410"/>
        <v>285000</v>
      </c>
      <c r="I785" s="21">
        <f t="shared" si="410"/>
        <v>285000</v>
      </c>
      <c r="J785" s="21">
        <f t="shared" si="410"/>
        <v>285000</v>
      </c>
      <c r="K785" s="21">
        <f t="shared" si="410"/>
        <v>134079.69</v>
      </c>
      <c r="L785" s="22">
        <f t="shared" si="372"/>
        <v>47.045505263157892</v>
      </c>
      <c r="M785" s="21">
        <f t="shared" si="410"/>
        <v>0</v>
      </c>
      <c r="N785" s="21">
        <f t="shared" si="410"/>
        <v>0</v>
      </c>
      <c r="O785" s="21">
        <f t="shared" si="410"/>
        <v>0</v>
      </c>
      <c r="P785" s="21">
        <f t="shared" si="410"/>
        <v>0</v>
      </c>
      <c r="Q785" s="21">
        <f t="shared" si="410"/>
        <v>0</v>
      </c>
      <c r="R785" s="21">
        <f t="shared" si="410"/>
        <v>0</v>
      </c>
      <c r="S785" s="21">
        <f t="shared" si="410"/>
        <v>0</v>
      </c>
      <c r="T785" s="21">
        <f t="shared" si="410"/>
        <v>0</v>
      </c>
      <c r="U785" s="21">
        <f t="shared" si="410"/>
        <v>0</v>
      </c>
      <c r="V785" s="21"/>
      <c r="W785" s="21"/>
      <c r="X785" s="21"/>
      <c r="Y785" s="12"/>
    </row>
    <row r="786" spans="1:25" hidden="1" x14ac:dyDescent="0.2">
      <c r="A786" s="28" t="s">
        <v>413</v>
      </c>
      <c r="B786" s="29">
        <v>11</v>
      </c>
      <c r="C786" s="50" t="s">
        <v>142</v>
      </c>
      <c r="D786" s="53">
        <v>3294</v>
      </c>
      <c r="E786" s="32" t="s">
        <v>65</v>
      </c>
      <c r="G786" s="1">
        <v>285000</v>
      </c>
      <c r="H786" s="1">
        <v>285000</v>
      </c>
      <c r="I786" s="1">
        <v>285000</v>
      </c>
      <c r="J786" s="1">
        <v>285000</v>
      </c>
      <c r="K786" s="1">
        <v>134079.69</v>
      </c>
      <c r="L786" s="33">
        <f t="shared" si="372"/>
        <v>47.045505263157892</v>
      </c>
      <c r="M786" s="1">
        <v>0</v>
      </c>
      <c r="N786" s="1">
        <v>0</v>
      </c>
      <c r="O786" s="1"/>
      <c r="P786" s="1">
        <f>O786</f>
        <v>0</v>
      </c>
      <c r="Q786" s="1">
        <v>0</v>
      </c>
      <c r="R786" s="1"/>
      <c r="S786" s="1">
        <f>R786</f>
        <v>0</v>
      </c>
      <c r="T786" s="1"/>
      <c r="U786" s="1">
        <f>T786</f>
        <v>0</v>
      </c>
    </row>
    <row r="787" spans="1:25" ht="78.75" x14ac:dyDescent="0.2">
      <c r="A787" s="439" t="s">
        <v>415</v>
      </c>
      <c r="B787" s="439"/>
      <c r="C787" s="439"/>
      <c r="D787" s="439"/>
      <c r="E787" s="20" t="s">
        <v>416</v>
      </c>
      <c r="F787" s="20" t="s">
        <v>30</v>
      </c>
      <c r="G787" s="21">
        <f>G788+G790+G792+G794+G796</f>
        <v>5300000</v>
      </c>
      <c r="H787" s="21">
        <f>H788+H790+H792+H794+H796</f>
        <v>965000</v>
      </c>
      <c r="I787" s="21">
        <f>I788+I790+I792+I794+I796+I798+I800</f>
        <v>5300000</v>
      </c>
      <c r="J787" s="21">
        <f t="shared" ref="J787:U787" si="411">J788+J790+J792+J794+J796+J798+J800</f>
        <v>965000</v>
      </c>
      <c r="K787" s="21">
        <f t="shared" si="411"/>
        <v>1498084.2200000002</v>
      </c>
      <c r="L787" s="22">
        <f t="shared" si="372"/>
        <v>28.265740000000005</v>
      </c>
      <c r="M787" s="21">
        <f t="shared" si="411"/>
        <v>1208000</v>
      </c>
      <c r="N787" s="21">
        <f t="shared" si="411"/>
        <v>181200</v>
      </c>
      <c r="O787" s="21">
        <f t="shared" si="411"/>
        <v>0</v>
      </c>
      <c r="P787" s="21">
        <f t="shared" si="411"/>
        <v>0</v>
      </c>
      <c r="Q787" s="21">
        <f t="shared" si="411"/>
        <v>3624000</v>
      </c>
      <c r="R787" s="21">
        <f t="shared" si="411"/>
        <v>0</v>
      </c>
      <c r="S787" s="21">
        <f t="shared" si="411"/>
        <v>0</v>
      </c>
      <c r="T787" s="21">
        <f t="shared" si="411"/>
        <v>0</v>
      </c>
      <c r="U787" s="21">
        <f t="shared" si="411"/>
        <v>0</v>
      </c>
    </row>
    <row r="788" spans="1:25" s="23" customFormat="1" ht="15.75" hidden="1" x14ac:dyDescent="0.2">
      <c r="A788" s="25" t="s">
        <v>417</v>
      </c>
      <c r="B788" s="25">
        <v>11</v>
      </c>
      <c r="C788" s="49" t="s">
        <v>142</v>
      </c>
      <c r="D788" s="27">
        <v>323</v>
      </c>
      <c r="E788" s="20"/>
      <c r="F788" s="20"/>
      <c r="G788" s="21">
        <f>SUM(G789)</f>
        <v>200000</v>
      </c>
      <c r="H788" s="21">
        <f t="shared" ref="H788:U788" si="412">SUM(H789)</f>
        <v>200000</v>
      </c>
      <c r="I788" s="21">
        <f t="shared" si="412"/>
        <v>200000</v>
      </c>
      <c r="J788" s="21">
        <f t="shared" si="412"/>
        <v>200000</v>
      </c>
      <c r="K788" s="21">
        <f t="shared" si="412"/>
        <v>0</v>
      </c>
      <c r="L788" s="22">
        <f t="shared" si="372"/>
        <v>0</v>
      </c>
      <c r="M788" s="21">
        <f t="shared" si="412"/>
        <v>0</v>
      </c>
      <c r="N788" s="21">
        <f t="shared" si="412"/>
        <v>0</v>
      </c>
      <c r="O788" s="21">
        <f t="shared" si="412"/>
        <v>0</v>
      </c>
      <c r="P788" s="21">
        <f t="shared" si="412"/>
        <v>0</v>
      </c>
      <c r="Q788" s="21">
        <f t="shared" si="412"/>
        <v>0</v>
      </c>
      <c r="R788" s="21">
        <f t="shared" si="412"/>
        <v>0</v>
      </c>
      <c r="S788" s="21">
        <f t="shared" si="412"/>
        <v>0</v>
      </c>
      <c r="T788" s="21">
        <f t="shared" si="412"/>
        <v>0</v>
      </c>
      <c r="U788" s="21">
        <f t="shared" si="412"/>
        <v>0</v>
      </c>
      <c r="V788" s="21"/>
      <c r="W788" s="21"/>
      <c r="X788" s="21"/>
      <c r="Y788" s="12"/>
    </row>
    <row r="789" spans="1:25" s="23" customFormat="1" ht="15.75" hidden="1" x14ac:dyDescent="0.2">
      <c r="A789" s="29" t="s">
        <v>417</v>
      </c>
      <c r="B789" s="29">
        <v>11</v>
      </c>
      <c r="C789" s="50" t="s">
        <v>142</v>
      </c>
      <c r="D789" s="53">
        <v>3237</v>
      </c>
      <c r="E789" s="32" t="s">
        <v>58</v>
      </c>
      <c r="F789" s="32"/>
      <c r="G789" s="1">
        <v>200000</v>
      </c>
      <c r="H789" s="1">
        <v>200000</v>
      </c>
      <c r="I789" s="1">
        <v>200000</v>
      </c>
      <c r="J789" s="1">
        <v>200000</v>
      </c>
      <c r="K789" s="1">
        <v>0</v>
      </c>
      <c r="L789" s="33">
        <f t="shared" ref="L789:L866" si="413">IF(I789=0, "-", K789/I789*100)</f>
        <v>0</v>
      </c>
      <c r="M789" s="1">
        <v>0</v>
      </c>
      <c r="N789" s="1">
        <v>0</v>
      </c>
      <c r="O789" s="1"/>
      <c r="P789" s="1">
        <f>O789</f>
        <v>0</v>
      </c>
      <c r="Q789" s="1">
        <v>0</v>
      </c>
      <c r="R789" s="1"/>
      <c r="S789" s="1">
        <f>R789</f>
        <v>0</v>
      </c>
      <c r="T789" s="1"/>
      <c r="U789" s="1">
        <f>T789</f>
        <v>0</v>
      </c>
      <c r="V789" s="21"/>
      <c r="W789" s="21"/>
      <c r="X789" s="21"/>
      <c r="Y789" s="12"/>
    </row>
    <row r="790" spans="1:25" s="23" customFormat="1" ht="15.75" hidden="1" x14ac:dyDescent="0.2">
      <c r="A790" s="25" t="s">
        <v>417</v>
      </c>
      <c r="B790" s="25">
        <v>12</v>
      </c>
      <c r="C790" s="49" t="s">
        <v>142</v>
      </c>
      <c r="D790" s="40">
        <v>323</v>
      </c>
      <c r="E790" s="20"/>
      <c r="F790" s="20"/>
      <c r="G790" s="21">
        <f>SUM(G791)</f>
        <v>90000</v>
      </c>
      <c r="H790" s="21">
        <f t="shared" ref="H790:U790" si="414">SUM(H791)</f>
        <v>90000</v>
      </c>
      <c r="I790" s="21">
        <f t="shared" si="414"/>
        <v>90000</v>
      </c>
      <c r="J790" s="21">
        <f t="shared" si="414"/>
        <v>90000</v>
      </c>
      <c r="K790" s="21">
        <f t="shared" si="414"/>
        <v>0</v>
      </c>
      <c r="L790" s="22">
        <f t="shared" si="413"/>
        <v>0</v>
      </c>
      <c r="M790" s="21">
        <f t="shared" si="414"/>
        <v>0</v>
      </c>
      <c r="N790" s="21">
        <f t="shared" si="414"/>
        <v>0</v>
      </c>
      <c r="O790" s="21">
        <f t="shared" si="414"/>
        <v>0</v>
      </c>
      <c r="P790" s="21">
        <f t="shared" si="414"/>
        <v>0</v>
      </c>
      <c r="Q790" s="21">
        <f t="shared" si="414"/>
        <v>0</v>
      </c>
      <c r="R790" s="21">
        <f t="shared" si="414"/>
        <v>0</v>
      </c>
      <c r="S790" s="21">
        <f t="shared" si="414"/>
        <v>0</v>
      </c>
      <c r="T790" s="21">
        <f t="shared" si="414"/>
        <v>0</v>
      </c>
      <c r="U790" s="21">
        <f t="shared" si="414"/>
        <v>0</v>
      </c>
      <c r="V790" s="21"/>
      <c r="W790" s="21"/>
      <c r="X790" s="21"/>
      <c r="Y790" s="12"/>
    </row>
    <row r="791" spans="1:25" hidden="1" x14ac:dyDescent="0.2">
      <c r="A791" s="29" t="s">
        <v>417</v>
      </c>
      <c r="B791" s="29">
        <v>12</v>
      </c>
      <c r="C791" s="50" t="s">
        <v>142</v>
      </c>
      <c r="D791" s="53">
        <v>3237</v>
      </c>
      <c r="E791" s="32" t="s">
        <v>58</v>
      </c>
      <c r="G791" s="1">
        <v>90000</v>
      </c>
      <c r="H791" s="1">
        <v>90000</v>
      </c>
      <c r="I791" s="1">
        <v>90000</v>
      </c>
      <c r="J791" s="1">
        <v>90000</v>
      </c>
      <c r="K791" s="1">
        <v>0</v>
      </c>
      <c r="L791" s="33">
        <f t="shared" si="413"/>
        <v>0</v>
      </c>
      <c r="M791" s="1">
        <v>0</v>
      </c>
      <c r="N791" s="1">
        <v>0</v>
      </c>
      <c r="O791" s="1"/>
      <c r="P791" s="1">
        <f>O791</f>
        <v>0</v>
      </c>
      <c r="Q791" s="1">
        <v>0</v>
      </c>
      <c r="R791" s="1"/>
      <c r="S791" s="1">
        <f>R791</f>
        <v>0</v>
      </c>
      <c r="T791" s="1"/>
      <c r="U791" s="1">
        <f>T791</f>
        <v>0</v>
      </c>
    </row>
    <row r="792" spans="1:25" s="23" customFormat="1" ht="15.75" hidden="1" x14ac:dyDescent="0.2">
      <c r="A792" s="25" t="s">
        <v>417</v>
      </c>
      <c r="B792" s="25">
        <v>12</v>
      </c>
      <c r="C792" s="49" t="s">
        <v>142</v>
      </c>
      <c r="D792" s="40">
        <v>412</v>
      </c>
      <c r="E792" s="20"/>
      <c r="F792" s="20"/>
      <c r="G792" s="21">
        <f>SUM(G793)</f>
        <v>675000</v>
      </c>
      <c r="H792" s="21">
        <f t="shared" ref="H792:U792" si="415">SUM(H793)</f>
        <v>675000</v>
      </c>
      <c r="I792" s="21">
        <f t="shared" si="415"/>
        <v>675000</v>
      </c>
      <c r="J792" s="21">
        <f t="shared" si="415"/>
        <v>675000</v>
      </c>
      <c r="K792" s="21">
        <f t="shared" si="415"/>
        <v>224712.63</v>
      </c>
      <c r="L792" s="22">
        <f t="shared" si="413"/>
        <v>33.290760000000006</v>
      </c>
      <c r="M792" s="21">
        <f t="shared" si="415"/>
        <v>181200</v>
      </c>
      <c r="N792" s="21">
        <f t="shared" si="415"/>
        <v>181200</v>
      </c>
      <c r="O792" s="21">
        <f t="shared" si="415"/>
        <v>0</v>
      </c>
      <c r="P792" s="21">
        <f t="shared" si="415"/>
        <v>0</v>
      </c>
      <c r="Q792" s="21">
        <f t="shared" si="415"/>
        <v>543600</v>
      </c>
      <c r="R792" s="21">
        <f t="shared" si="415"/>
        <v>0</v>
      </c>
      <c r="S792" s="21">
        <f t="shared" si="415"/>
        <v>0</v>
      </c>
      <c r="T792" s="21">
        <f t="shared" si="415"/>
        <v>0</v>
      </c>
      <c r="U792" s="21">
        <f t="shared" si="415"/>
        <v>0</v>
      </c>
      <c r="V792" s="21"/>
      <c r="W792" s="21"/>
      <c r="X792" s="21"/>
      <c r="Y792" s="12"/>
    </row>
    <row r="793" spans="1:25" hidden="1" x14ac:dyDescent="0.2">
      <c r="A793" s="29" t="s">
        <v>417</v>
      </c>
      <c r="B793" s="29">
        <v>12</v>
      </c>
      <c r="C793" s="50" t="s">
        <v>142</v>
      </c>
      <c r="D793" s="53">
        <v>4126</v>
      </c>
      <c r="E793" s="32" t="s">
        <v>84</v>
      </c>
      <c r="G793" s="1">
        <v>675000</v>
      </c>
      <c r="H793" s="1">
        <v>675000</v>
      </c>
      <c r="I793" s="1">
        <v>675000</v>
      </c>
      <c r="J793" s="1">
        <v>675000</v>
      </c>
      <c r="K793" s="1">
        <v>224712.63</v>
      </c>
      <c r="L793" s="33">
        <f t="shared" si="413"/>
        <v>33.290760000000006</v>
      </c>
      <c r="M793" s="1">
        <v>181200</v>
      </c>
      <c r="N793" s="1">
        <v>181200</v>
      </c>
      <c r="O793" s="1"/>
      <c r="P793" s="1">
        <f>O793</f>
        <v>0</v>
      </c>
      <c r="Q793" s="1">
        <v>543600</v>
      </c>
      <c r="R793" s="1"/>
      <c r="S793" s="1">
        <f>R793</f>
        <v>0</v>
      </c>
      <c r="T793" s="1"/>
      <c r="U793" s="1">
        <f>T793</f>
        <v>0</v>
      </c>
    </row>
    <row r="794" spans="1:25" s="23" customFormat="1" ht="15.75" hidden="1" x14ac:dyDescent="0.2">
      <c r="A794" s="25" t="s">
        <v>417</v>
      </c>
      <c r="B794" s="25">
        <v>51</v>
      </c>
      <c r="C794" s="49" t="s">
        <v>142</v>
      </c>
      <c r="D794" s="40">
        <v>323</v>
      </c>
      <c r="E794" s="20"/>
      <c r="F794" s="20"/>
      <c r="G794" s="21">
        <f>SUM(G795)</f>
        <v>510000</v>
      </c>
      <c r="H794" s="21">
        <f t="shared" ref="H794:U794" si="416">SUM(H795)</f>
        <v>0</v>
      </c>
      <c r="I794" s="21">
        <f t="shared" si="416"/>
        <v>510000</v>
      </c>
      <c r="J794" s="21">
        <f t="shared" si="416"/>
        <v>0</v>
      </c>
      <c r="K794" s="21">
        <f t="shared" si="416"/>
        <v>0</v>
      </c>
      <c r="L794" s="22">
        <f t="shared" si="413"/>
        <v>0</v>
      </c>
      <c r="M794" s="21">
        <f t="shared" si="416"/>
        <v>0</v>
      </c>
      <c r="N794" s="21">
        <f t="shared" si="416"/>
        <v>0</v>
      </c>
      <c r="O794" s="21">
        <f t="shared" si="416"/>
        <v>0</v>
      </c>
      <c r="P794" s="21">
        <f t="shared" si="416"/>
        <v>0</v>
      </c>
      <c r="Q794" s="21">
        <f t="shared" si="416"/>
        <v>0</v>
      </c>
      <c r="R794" s="21">
        <f t="shared" si="416"/>
        <v>0</v>
      </c>
      <c r="S794" s="21">
        <f t="shared" si="416"/>
        <v>0</v>
      </c>
      <c r="T794" s="21">
        <f t="shared" si="416"/>
        <v>0</v>
      </c>
      <c r="U794" s="21">
        <f t="shared" si="416"/>
        <v>0</v>
      </c>
      <c r="V794" s="21"/>
      <c r="W794" s="21"/>
      <c r="X794" s="21"/>
      <c r="Y794" s="12"/>
    </row>
    <row r="795" spans="1:25" hidden="1" x14ac:dyDescent="0.2">
      <c r="A795" s="29" t="s">
        <v>417</v>
      </c>
      <c r="B795" s="29">
        <v>51</v>
      </c>
      <c r="C795" s="50" t="s">
        <v>142</v>
      </c>
      <c r="D795" s="53">
        <v>3237</v>
      </c>
      <c r="E795" s="32" t="s">
        <v>58</v>
      </c>
      <c r="G795" s="1">
        <v>510000</v>
      </c>
      <c r="H795" s="55"/>
      <c r="I795" s="1">
        <v>510000</v>
      </c>
      <c r="J795" s="55"/>
      <c r="K795" s="1">
        <v>0</v>
      </c>
      <c r="L795" s="33">
        <f t="shared" si="413"/>
        <v>0</v>
      </c>
      <c r="M795" s="1">
        <v>0</v>
      </c>
      <c r="N795" s="55"/>
      <c r="O795" s="1"/>
      <c r="P795" s="55"/>
      <c r="Q795" s="1">
        <v>0</v>
      </c>
      <c r="R795" s="1"/>
      <c r="S795" s="55"/>
      <c r="T795" s="1"/>
      <c r="U795" s="55"/>
    </row>
    <row r="796" spans="1:25" s="23" customFormat="1" ht="15.75" hidden="1" x14ac:dyDescent="0.2">
      <c r="A796" s="25" t="s">
        <v>417</v>
      </c>
      <c r="B796" s="25">
        <v>51</v>
      </c>
      <c r="C796" s="49" t="s">
        <v>142</v>
      </c>
      <c r="D796" s="40">
        <v>412</v>
      </c>
      <c r="E796" s="20"/>
      <c r="F796" s="20"/>
      <c r="G796" s="21">
        <f>SUM(G797)</f>
        <v>3825000</v>
      </c>
      <c r="H796" s="21">
        <f t="shared" ref="H796:U796" si="417">SUM(H797)</f>
        <v>0</v>
      </c>
      <c r="I796" s="21">
        <f t="shared" si="417"/>
        <v>3825000</v>
      </c>
      <c r="J796" s="21">
        <f t="shared" si="417"/>
        <v>0</v>
      </c>
      <c r="K796" s="21">
        <f t="shared" si="417"/>
        <v>1273371.5900000001</v>
      </c>
      <c r="L796" s="22">
        <f t="shared" si="413"/>
        <v>33.290760522875814</v>
      </c>
      <c r="M796" s="21">
        <f t="shared" si="417"/>
        <v>1026800</v>
      </c>
      <c r="N796" s="21">
        <f t="shared" si="417"/>
        <v>0</v>
      </c>
      <c r="O796" s="21">
        <f t="shared" si="417"/>
        <v>0</v>
      </c>
      <c r="P796" s="21">
        <f t="shared" si="417"/>
        <v>0</v>
      </c>
      <c r="Q796" s="21">
        <f t="shared" si="417"/>
        <v>3080400</v>
      </c>
      <c r="R796" s="21">
        <f t="shared" si="417"/>
        <v>0</v>
      </c>
      <c r="S796" s="21">
        <f t="shared" si="417"/>
        <v>0</v>
      </c>
      <c r="T796" s="21">
        <f t="shared" si="417"/>
        <v>0</v>
      </c>
      <c r="U796" s="21">
        <f t="shared" si="417"/>
        <v>0</v>
      </c>
      <c r="V796" s="21"/>
      <c r="W796" s="21"/>
      <c r="X796" s="21"/>
      <c r="Y796" s="12"/>
    </row>
    <row r="797" spans="1:25" s="23" customFormat="1" ht="15.75" hidden="1" x14ac:dyDescent="0.2">
      <c r="A797" s="29" t="s">
        <v>417</v>
      </c>
      <c r="B797" s="29">
        <v>51</v>
      </c>
      <c r="C797" s="50" t="s">
        <v>142</v>
      </c>
      <c r="D797" s="53">
        <v>4126</v>
      </c>
      <c r="E797" s="32" t="s">
        <v>84</v>
      </c>
      <c r="F797" s="32"/>
      <c r="G797" s="1">
        <v>3825000</v>
      </c>
      <c r="H797" s="55"/>
      <c r="I797" s="1">
        <v>3825000</v>
      </c>
      <c r="J797" s="55"/>
      <c r="K797" s="1">
        <v>1273371.5900000001</v>
      </c>
      <c r="L797" s="33">
        <f t="shared" si="413"/>
        <v>33.290760522875814</v>
      </c>
      <c r="M797" s="1">
        <v>1026800</v>
      </c>
      <c r="N797" s="55"/>
      <c r="O797" s="1"/>
      <c r="P797" s="55"/>
      <c r="Q797" s="1">
        <v>3080400</v>
      </c>
      <c r="R797" s="1"/>
      <c r="S797" s="55"/>
      <c r="T797" s="1"/>
      <c r="U797" s="55"/>
      <c r="V797" s="21"/>
      <c r="W797" s="21"/>
      <c r="X797" s="21"/>
      <c r="Y797" s="12"/>
    </row>
    <row r="798" spans="1:25" s="23" customFormat="1" ht="15.75" hidden="1" x14ac:dyDescent="0.2">
      <c r="A798" s="25" t="s">
        <v>417</v>
      </c>
      <c r="B798" s="25">
        <v>563</v>
      </c>
      <c r="C798" s="49" t="s">
        <v>142</v>
      </c>
      <c r="D798" s="40">
        <v>323</v>
      </c>
      <c r="E798" s="20"/>
      <c r="F798" s="20"/>
      <c r="G798" s="21"/>
      <c r="H798" s="21"/>
      <c r="I798" s="21">
        <f>I799</f>
        <v>0</v>
      </c>
      <c r="J798" s="21">
        <f t="shared" ref="J798:U798" si="418">J799</f>
        <v>0</v>
      </c>
      <c r="K798" s="21">
        <f t="shared" si="418"/>
        <v>0</v>
      </c>
      <c r="L798" s="22" t="str">
        <f t="shared" si="413"/>
        <v>-</v>
      </c>
      <c r="M798" s="21">
        <f t="shared" si="418"/>
        <v>0</v>
      </c>
      <c r="N798" s="21">
        <f t="shared" si="418"/>
        <v>0</v>
      </c>
      <c r="O798" s="21">
        <f t="shared" si="418"/>
        <v>0</v>
      </c>
      <c r="P798" s="21">
        <f t="shared" si="418"/>
        <v>0</v>
      </c>
      <c r="Q798" s="21">
        <f t="shared" si="418"/>
        <v>0</v>
      </c>
      <c r="R798" s="21">
        <f t="shared" si="418"/>
        <v>0</v>
      </c>
      <c r="S798" s="21">
        <f t="shared" si="418"/>
        <v>0</v>
      </c>
      <c r="T798" s="21">
        <f t="shared" si="418"/>
        <v>0</v>
      </c>
      <c r="U798" s="21">
        <f t="shared" si="418"/>
        <v>0</v>
      </c>
      <c r="V798" s="21"/>
      <c r="W798" s="21"/>
      <c r="X798" s="21"/>
      <c r="Y798" s="12"/>
    </row>
    <row r="799" spans="1:25" s="23" customFormat="1" ht="15.75" hidden="1" x14ac:dyDescent="0.2">
      <c r="A799" s="29" t="s">
        <v>417</v>
      </c>
      <c r="B799" s="29">
        <v>563</v>
      </c>
      <c r="C799" s="50" t="s">
        <v>142</v>
      </c>
      <c r="D799" s="53">
        <v>3237</v>
      </c>
      <c r="E799" s="32" t="s">
        <v>58</v>
      </c>
      <c r="F799" s="32"/>
      <c r="G799" s="1"/>
      <c r="H799" s="1"/>
      <c r="I799" s="1"/>
      <c r="J799" s="55"/>
      <c r="K799" s="1"/>
      <c r="L799" s="33" t="str">
        <f t="shared" si="413"/>
        <v>-</v>
      </c>
      <c r="M799" s="1"/>
      <c r="N799" s="1"/>
      <c r="O799" s="1"/>
      <c r="P799" s="55"/>
      <c r="Q799" s="1"/>
      <c r="R799" s="1"/>
      <c r="S799" s="55"/>
      <c r="T799" s="1"/>
      <c r="U799" s="55"/>
      <c r="V799" s="21"/>
      <c r="W799" s="21"/>
      <c r="X799" s="21"/>
      <c r="Y799" s="12"/>
    </row>
    <row r="800" spans="1:25" s="23" customFormat="1" ht="15.75" hidden="1" x14ac:dyDescent="0.2">
      <c r="A800" s="25" t="s">
        <v>417</v>
      </c>
      <c r="B800" s="25">
        <v>563</v>
      </c>
      <c r="C800" s="49" t="s">
        <v>142</v>
      </c>
      <c r="D800" s="40">
        <v>412</v>
      </c>
      <c r="E800" s="20"/>
      <c r="F800" s="20"/>
      <c r="G800" s="21"/>
      <c r="H800" s="21"/>
      <c r="I800" s="21">
        <f>I801</f>
        <v>0</v>
      </c>
      <c r="J800" s="21">
        <f t="shared" ref="J800:U800" si="419">J801</f>
        <v>0</v>
      </c>
      <c r="K800" s="21">
        <f t="shared" si="419"/>
        <v>0</v>
      </c>
      <c r="L800" s="22" t="str">
        <f t="shared" si="413"/>
        <v>-</v>
      </c>
      <c r="M800" s="21">
        <f t="shared" si="419"/>
        <v>0</v>
      </c>
      <c r="N800" s="21">
        <f t="shared" si="419"/>
        <v>0</v>
      </c>
      <c r="O800" s="21">
        <f t="shared" si="419"/>
        <v>0</v>
      </c>
      <c r="P800" s="21">
        <f t="shared" si="419"/>
        <v>0</v>
      </c>
      <c r="Q800" s="21">
        <f t="shared" si="419"/>
        <v>0</v>
      </c>
      <c r="R800" s="21">
        <f t="shared" si="419"/>
        <v>0</v>
      </c>
      <c r="S800" s="21">
        <f t="shared" si="419"/>
        <v>0</v>
      </c>
      <c r="T800" s="21">
        <f t="shared" si="419"/>
        <v>0</v>
      </c>
      <c r="U800" s="21">
        <f t="shared" si="419"/>
        <v>0</v>
      </c>
      <c r="V800" s="21"/>
      <c r="W800" s="21"/>
      <c r="X800" s="21"/>
      <c r="Y800" s="12"/>
    </row>
    <row r="801" spans="1:25" s="23" customFormat="1" ht="15.75" hidden="1" x14ac:dyDescent="0.2">
      <c r="A801" s="29" t="s">
        <v>417</v>
      </c>
      <c r="B801" s="29">
        <v>563</v>
      </c>
      <c r="C801" s="50" t="s">
        <v>142</v>
      </c>
      <c r="D801" s="53">
        <v>4126</v>
      </c>
      <c r="E801" s="32" t="s">
        <v>84</v>
      </c>
      <c r="F801" s="32"/>
      <c r="G801" s="1"/>
      <c r="H801" s="1"/>
      <c r="I801" s="1"/>
      <c r="J801" s="55"/>
      <c r="K801" s="1"/>
      <c r="L801" s="33" t="str">
        <f t="shared" si="413"/>
        <v>-</v>
      </c>
      <c r="M801" s="1"/>
      <c r="N801" s="1"/>
      <c r="O801" s="1"/>
      <c r="P801" s="55"/>
      <c r="Q801" s="1"/>
      <c r="R801" s="1"/>
      <c r="S801" s="55"/>
      <c r="T801" s="1"/>
      <c r="U801" s="55"/>
      <c r="V801" s="21"/>
      <c r="W801" s="21"/>
      <c r="X801" s="21"/>
      <c r="Y801" s="12"/>
    </row>
    <row r="802" spans="1:25" ht="90.75" customHeight="1" x14ac:dyDescent="0.2">
      <c r="A802" s="439" t="s">
        <v>418</v>
      </c>
      <c r="B802" s="439"/>
      <c r="C802" s="439"/>
      <c r="D802" s="439"/>
      <c r="E802" s="20" t="s">
        <v>419</v>
      </c>
      <c r="F802" s="20" t="s">
        <v>371</v>
      </c>
      <c r="G802" s="21">
        <f>G803+G805+G807</f>
        <v>8600000</v>
      </c>
      <c r="H802" s="21">
        <f t="shared" ref="H802:U802" si="420">H803+H805+H807</f>
        <v>4885000</v>
      </c>
      <c r="I802" s="21">
        <f t="shared" si="420"/>
        <v>3985876</v>
      </c>
      <c r="J802" s="21">
        <f t="shared" si="420"/>
        <v>3985876</v>
      </c>
      <c r="K802" s="21">
        <f t="shared" si="420"/>
        <v>700000</v>
      </c>
      <c r="L802" s="22">
        <f t="shared" si="413"/>
        <v>17.562011462473993</v>
      </c>
      <c r="M802" s="21">
        <f t="shared" si="420"/>
        <v>44148000</v>
      </c>
      <c r="N802" s="21">
        <f t="shared" si="420"/>
        <v>44148000</v>
      </c>
      <c r="O802" s="21">
        <f t="shared" si="420"/>
        <v>0</v>
      </c>
      <c r="P802" s="21">
        <f t="shared" si="420"/>
        <v>0</v>
      </c>
      <c r="Q802" s="21">
        <f t="shared" si="420"/>
        <v>77882000</v>
      </c>
      <c r="R802" s="21">
        <f t="shared" si="420"/>
        <v>0</v>
      </c>
      <c r="S802" s="21">
        <f t="shared" si="420"/>
        <v>0</v>
      </c>
      <c r="T802" s="21">
        <f t="shared" si="420"/>
        <v>0</v>
      </c>
      <c r="U802" s="21">
        <f t="shared" si="420"/>
        <v>0</v>
      </c>
    </row>
    <row r="803" spans="1:25" s="23" customFormat="1" ht="15.75" hidden="1" x14ac:dyDescent="0.2">
      <c r="A803" s="25" t="s">
        <v>420</v>
      </c>
      <c r="B803" s="25">
        <v>11</v>
      </c>
      <c r="C803" s="49" t="s">
        <v>270</v>
      </c>
      <c r="D803" s="27">
        <v>386</v>
      </c>
      <c r="E803" s="20"/>
      <c r="F803" s="20"/>
      <c r="G803" s="21">
        <f>SUM(G804)</f>
        <v>700000</v>
      </c>
      <c r="H803" s="21">
        <f t="shared" ref="H803:U803" si="421">SUM(H804)</f>
        <v>700000</v>
      </c>
      <c r="I803" s="21">
        <f t="shared" si="421"/>
        <v>700000</v>
      </c>
      <c r="J803" s="21">
        <f t="shared" si="421"/>
        <v>700000</v>
      </c>
      <c r="K803" s="21">
        <f t="shared" si="421"/>
        <v>700000</v>
      </c>
      <c r="L803" s="22">
        <f t="shared" si="413"/>
        <v>100</v>
      </c>
      <c r="M803" s="21">
        <f t="shared" si="421"/>
        <v>44148000</v>
      </c>
      <c r="N803" s="21">
        <f t="shared" si="421"/>
        <v>44148000</v>
      </c>
      <c r="O803" s="21">
        <f t="shared" si="421"/>
        <v>0</v>
      </c>
      <c r="P803" s="21">
        <f t="shared" si="421"/>
        <v>0</v>
      </c>
      <c r="Q803" s="21">
        <f t="shared" si="421"/>
        <v>77882000</v>
      </c>
      <c r="R803" s="21">
        <f t="shared" si="421"/>
        <v>0</v>
      </c>
      <c r="S803" s="21">
        <f t="shared" si="421"/>
        <v>0</v>
      </c>
      <c r="T803" s="21">
        <f t="shared" si="421"/>
        <v>0</v>
      </c>
      <c r="U803" s="21">
        <f t="shared" si="421"/>
        <v>0</v>
      </c>
      <c r="V803" s="21"/>
      <c r="W803" s="21"/>
      <c r="X803" s="21"/>
      <c r="Y803" s="12"/>
    </row>
    <row r="804" spans="1:25" ht="45.75" hidden="1" customHeight="1" x14ac:dyDescent="0.2">
      <c r="A804" s="29" t="s">
        <v>420</v>
      </c>
      <c r="B804" s="29">
        <v>11</v>
      </c>
      <c r="C804" s="50" t="s">
        <v>270</v>
      </c>
      <c r="D804" s="31">
        <v>3861</v>
      </c>
      <c r="E804" s="32" t="s">
        <v>277</v>
      </c>
      <c r="G804" s="1">
        <v>700000</v>
      </c>
      <c r="H804" s="1">
        <v>700000</v>
      </c>
      <c r="I804" s="1">
        <v>700000</v>
      </c>
      <c r="J804" s="1">
        <v>700000</v>
      </c>
      <c r="K804" s="1">
        <v>700000</v>
      </c>
      <c r="L804" s="33">
        <f t="shared" si="413"/>
        <v>100</v>
      </c>
      <c r="M804" s="1">
        <v>44148000</v>
      </c>
      <c r="N804" s="1">
        <v>44148000</v>
      </c>
      <c r="O804" s="1"/>
      <c r="P804" s="1">
        <f>O804</f>
        <v>0</v>
      </c>
      <c r="Q804" s="1">
        <v>77882000</v>
      </c>
      <c r="R804" s="1"/>
      <c r="S804" s="1">
        <f>R804</f>
        <v>0</v>
      </c>
      <c r="T804" s="1"/>
      <c r="U804" s="1">
        <f>T804</f>
        <v>0</v>
      </c>
    </row>
    <row r="805" spans="1:25" s="23" customFormat="1" ht="15.75" hidden="1" x14ac:dyDescent="0.2">
      <c r="A805" s="25" t="s">
        <v>420</v>
      </c>
      <c r="B805" s="25">
        <v>12</v>
      </c>
      <c r="C805" s="49" t="s">
        <v>270</v>
      </c>
      <c r="D805" s="27">
        <v>386</v>
      </c>
      <c r="E805" s="20"/>
      <c r="F805" s="20"/>
      <c r="G805" s="21">
        <f>SUM(G806)</f>
        <v>4185000</v>
      </c>
      <c r="H805" s="21">
        <f t="shared" ref="H805:U805" si="422">SUM(H806)</f>
        <v>4185000</v>
      </c>
      <c r="I805" s="21">
        <f t="shared" si="422"/>
        <v>3285876</v>
      </c>
      <c r="J805" s="21">
        <f t="shared" si="422"/>
        <v>3285876</v>
      </c>
      <c r="K805" s="21">
        <f t="shared" si="422"/>
        <v>0</v>
      </c>
      <c r="L805" s="22">
        <f t="shared" si="413"/>
        <v>0</v>
      </c>
      <c r="M805" s="21">
        <f t="shared" si="422"/>
        <v>0</v>
      </c>
      <c r="N805" s="21">
        <f t="shared" si="422"/>
        <v>0</v>
      </c>
      <c r="O805" s="21">
        <f t="shared" si="422"/>
        <v>0</v>
      </c>
      <c r="P805" s="21">
        <f t="shared" si="422"/>
        <v>0</v>
      </c>
      <c r="Q805" s="21">
        <f t="shared" si="422"/>
        <v>0</v>
      </c>
      <c r="R805" s="21">
        <f t="shared" si="422"/>
        <v>0</v>
      </c>
      <c r="S805" s="21">
        <f t="shared" si="422"/>
        <v>0</v>
      </c>
      <c r="T805" s="21">
        <f t="shared" si="422"/>
        <v>0</v>
      </c>
      <c r="U805" s="21">
        <f t="shared" si="422"/>
        <v>0</v>
      </c>
      <c r="V805" s="21"/>
      <c r="W805" s="21"/>
      <c r="X805" s="21"/>
      <c r="Y805" s="12"/>
    </row>
    <row r="806" spans="1:25" ht="47.25" hidden="1" customHeight="1" x14ac:dyDescent="0.2">
      <c r="A806" s="29" t="s">
        <v>420</v>
      </c>
      <c r="B806" s="29">
        <v>12</v>
      </c>
      <c r="C806" s="50" t="s">
        <v>270</v>
      </c>
      <c r="D806" s="31">
        <v>3861</v>
      </c>
      <c r="E806" s="32" t="s">
        <v>277</v>
      </c>
      <c r="G806" s="1">
        <v>4185000</v>
      </c>
      <c r="H806" s="1">
        <v>4185000</v>
      </c>
      <c r="I806" s="1">
        <v>3285876</v>
      </c>
      <c r="J806" s="1">
        <v>3285876</v>
      </c>
      <c r="L806" s="33">
        <f t="shared" si="413"/>
        <v>0</v>
      </c>
      <c r="M806" s="1">
        <v>0</v>
      </c>
      <c r="N806" s="1">
        <v>0</v>
      </c>
      <c r="O806" s="1">
        <v>0</v>
      </c>
      <c r="P806" s="1">
        <f>O806</f>
        <v>0</v>
      </c>
      <c r="Q806" s="1">
        <v>0</v>
      </c>
      <c r="R806" s="1">
        <v>0</v>
      </c>
      <c r="S806" s="1">
        <f>R806</f>
        <v>0</v>
      </c>
      <c r="T806" s="1"/>
      <c r="U806" s="1">
        <f>T806</f>
        <v>0</v>
      </c>
    </row>
    <row r="807" spans="1:25" s="23" customFormat="1" ht="15.75" hidden="1" x14ac:dyDescent="0.2">
      <c r="A807" s="25" t="s">
        <v>420</v>
      </c>
      <c r="B807" s="25">
        <v>51</v>
      </c>
      <c r="C807" s="49" t="s">
        <v>270</v>
      </c>
      <c r="D807" s="27">
        <v>386</v>
      </c>
      <c r="E807" s="20"/>
      <c r="F807" s="20"/>
      <c r="G807" s="21">
        <f>SUM(G808)</f>
        <v>3715000</v>
      </c>
      <c r="H807" s="21">
        <f t="shared" ref="H807:U807" si="423">SUM(H808)</f>
        <v>0</v>
      </c>
      <c r="I807" s="21">
        <f t="shared" si="423"/>
        <v>0</v>
      </c>
      <c r="J807" s="21">
        <f t="shared" si="423"/>
        <v>0</v>
      </c>
      <c r="K807" s="21">
        <f t="shared" si="423"/>
        <v>0</v>
      </c>
      <c r="L807" s="22" t="str">
        <f t="shared" si="413"/>
        <v>-</v>
      </c>
      <c r="M807" s="21">
        <f t="shared" si="423"/>
        <v>0</v>
      </c>
      <c r="N807" s="21">
        <f t="shared" si="423"/>
        <v>0</v>
      </c>
      <c r="O807" s="21">
        <f t="shared" si="423"/>
        <v>0</v>
      </c>
      <c r="P807" s="21">
        <f t="shared" si="423"/>
        <v>0</v>
      </c>
      <c r="Q807" s="21">
        <f t="shared" si="423"/>
        <v>0</v>
      </c>
      <c r="R807" s="21">
        <f t="shared" si="423"/>
        <v>0</v>
      </c>
      <c r="S807" s="21">
        <f t="shared" si="423"/>
        <v>0</v>
      </c>
      <c r="T807" s="21">
        <f t="shared" si="423"/>
        <v>0</v>
      </c>
      <c r="U807" s="21">
        <f t="shared" si="423"/>
        <v>0</v>
      </c>
      <c r="V807" s="21"/>
      <c r="W807" s="21"/>
      <c r="X807" s="21"/>
      <c r="Y807" s="12"/>
    </row>
    <row r="808" spans="1:25" s="23" customFormat="1" ht="45" hidden="1" x14ac:dyDescent="0.2">
      <c r="A808" s="29" t="s">
        <v>420</v>
      </c>
      <c r="B808" s="29">
        <v>51</v>
      </c>
      <c r="C808" s="50" t="s">
        <v>270</v>
      </c>
      <c r="D808" s="31">
        <v>3861</v>
      </c>
      <c r="E808" s="32" t="s">
        <v>277</v>
      </c>
      <c r="F808" s="32"/>
      <c r="G808" s="1">
        <v>3715000</v>
      </c>
      <c r="H808" s="55"/>
      <c r="I808" s="1">
        <v>0</v>
      </c>
      <c r="J808" s="55"/>
      <c r="K808" s="1">
        <v>0</v>
      </c>
      <c r="L808" s="33" t="str">
        <f t="shared" si="413"/>
        <v>-</v>
      </c>
      <c r="M808" s="1">
        <v>0</v>
      </c>
      <c r="N808" s="55"/>
      <c r="O808" s="1">
        <v>0</v>
      </c>
      <c r="P808" s="55"/>
      <c r="Q808" s="1">
        <v>0</v>
      </c>
      <c r="R808" s="1">
        <v>0</v>
      </c>
      <c r="S808" s="55"/>
      <c r="T808" s="1"/>
      <c r="U808" s="55"/>
      <c r="V808" s="21"/>
      <c r="W808" s="21"/>
      <c r="X808" s="21"/>
      <c r="Y808" s="12"/>
    </row>
    <row r="809" spans="1:25" ht="94.5" x14ac:dyDescent="0.2">
      <c r="A809" s="439" t="s">
        <v>421</v>
      </c>
      <c r="B809" s="439"/>
      <c r="C809" s="439"/>
      <c r="D809" s="439"/>
      <c r="E809" s="20" t="s">
        <v>422</v>
      </c>
      <c r="F809" s="20" t="s">
        <v>371</v>
      </c>
      <c r="G809" s="21">
        <f>G810+G812+G814</f>
        <v>78072050</v>
      </c>
      <c r="H809" s="21">
        <f t="shared" ref="H809:U809" si="424">H810+H812+H814</f>
        <v>78072050</v>
      </c>
      <c r="I809" s="21">
        <f t="shared" si="424"/>
        <v>22000000</v>
      </c>
      <c r="J809" s="21">
        <f t="shared" si="424"/>
        <v>22000000</v>
      </c>
      <c r="K809" s="21">
        <f t="shared" si="424"/>
        <v>22000000</v>
      </c>
      <c r="L809" s="22">
        <f t="shared" si="413"/>
        <v>100</v>
      </c>
      <c r="M809" s="21">
        <f t="shared" si="424"/>
        <v>293900000</v>
      </c>
      <c r="N809" s="21">
        <f t="shared" si="424"/>
        <v>53000000</v>
      </c>
      <c r="O809" s="21">
        <f t="shared" si="424"/>
        <v>0</v>
      </c>
      <c r="P809" s="21">
        <f t="shared" si="424"/>
        <v>0</v>
      </c>
      <c r="Q809" s="21">
        <f t="shared" si="424"/>
        <v>496400000</v>
      </c>
      <c r="R809" s="21">
        <f t="shared" si="424"/>
        <v>0</v>
      </c>
      <c r="S809" s="21">
        <f t="shared" si="424"/>
        <v>0</v>
      </c>
      <c r="T809" s="21">
        <f t="shared" si="424"/>
        <v>0</v>
      </c>
      <c r="U809" s="21">
        <f t="shared" si="424"/>
        <v>0</v>
      </c>
    </row>
    <row r="810" spans="1:25" s="23" customFormat="1" ht="15.75" hidden="1" x14ac:dyDescent="0.2">
      <c r="A810" s="25" t="s">
        <v>423</v>
      </c>
      <c r="B810" s="25">
        <v>11</v>
      </c>
      <c r="C810" s="49" t="s">
        <v>270</v>
      </c>
      <c r="D810" s="27">
        <v>386</v>
      </c>
      <c r="E810" s="20"/>
      <c r="F810" s="20"/>
      <c r="G810" s="21">
        <f>SUM(G811)</f>
        <v>78072050</v>
      </c>
      <c r="H810" s="21">
        <f t="shared" ref="H810:U810" si="425">SUM(H811)</f>
        <v>78072050</v>
      </c>
      <c r="I810" s="21">
        <f t="shared" si="425"/>
        <v>22000000</v>
      </c>
      <c r="J810" s="21">
        <f t="shared" si="425"/>
        <v>22000000</v>
      </c>
      <c r="K810" s="21">
        <f t="shared" si="425"/>
        <v>22000000</v>
      </c>
      <c r="L810" s="22">
        <f t="shared" si="413"/>
        <v>100</v>
      </c>
      <c r="M810" s="21">
        <f t="shared" si="425"/>
        <v>10500000</v>
      </c>
      <c r="N810" s="21">
        <f t="shared" si="425"/>
        <v>10500000</v>
      </c>
      <c r="O810" s="21">
        <f t="shared" si="425"/>
        <v>0</v>
      </c>
      <c r="P810" s="21">
        <f t="shared" si="425"/>
        <v>0</v>
      </c>
      <c r="Q810" s="21">
        <f t="shared" si="425"/>
        <v>3500000</v>
      </c>
      <c r="R810" s="21">
        <f t="shared" si="425"/>
        <v>0</v>
      </c>
      <c r="S810" s="21">
        <f t="shared" si="425"/>
        <v>0</v>
      </c>
      <c r="T810" s="21">
        <f t="shared" si="425"/>
        <v>0</v>
      </c>
      <c r="U810" s="21">
        <f t="shared" si="425"/>
        <v>0</v>
      </c>
      <c r="V810" s="21"/>
      <c r="W810" s="21"/>
      <c r="X810" s="21"/>
      <c r="Y810" s="12"/>
    </row>
    <row r="811" spans="1:25" ht="45" hidden="1" x14ac:dyDescent="0.2">
      <c r="A811" s="29" t="s">
        <v>423</v>
      </c>
      <c r="B811" s="29">
        <v>11</v>
      </c>
      <c r="C811" s="50" t="s">
        <v>270</v>
      </c>
      <c r="D811" s="31">
        <v>3861</v>
      </c>
      <c r="E811" s="32" t="s">
        <v>277</v>
      </c>
      <c r="G811" s="1">
        <v>78072050</v>
      </c>
      <c r="H811" s="1">
        <v>78072050</v>
      </c>
      <c r="I811" s="1">
        <v>22000000</v>
      </c>
      <c r="J811" s="1">
        <v>22000000</v>
      </c>
      <c r="K811" s="1">
        <v>22000000</v>
      </c>
      <c r="L811" s="33">
        <f t="shared" si="413"/>
        <v>100</v>
      </c>
      <c r="M811" s="1">
        <v>10500000</v>
      </c>
      <c r="N811" s="1">
        <v>10500000</v>
      </c>
      <c r="O811" s="1"/>
      <c r="P811" s="1">
        <f>O811</f>
        <v>0</v>
      </c>
      <c r="Q811" s="1">
        <v>3500000</v>
      </c>
      <c r="R811" s="1"/>
      <c r="S811" s="1">
        <f>R811</f>
        <v>0</v>
      </c>
      <c r="T811" s="1"/>
      <c r="U811" s="1">
        <f>T811</f>
        <v>0</v>
      </c>
    </row>
    <row r="812" spans="1:25" s="23" customFormat="1" ht="15.75" hidden="1" x14ac:dyDescent="0.2">
      <c r="A812" s="25" t="s">
        <v>423</v>
      </c>
      <c r="B812" s="25">
        <v>12</v>
      </c>
      <c r="C812" s="49" t="s">
        <v>270</v>
      </c>
      <c r="D812" s="27">
        <v>386</v>
      </c>
      <c r="E812" s="20"/>
      <c r="F812" s="20"/>
      <c r="G812" s="21">
        <f>SUM(G813)</f>
        <v>0</v>
      </c>
      <c r="H812" s="21">
        <f t="shared" ref="H812:U812" si="426">SUM(H813)</f>
        <v>0</v>
      </c>
      <c r="I812" s="21">
        <f t="shared" si="426"/>
        <v>0</v>
      </c>
      <c r="J812" s="21">
        <f t="shared" si="426"/>
        <v>0</v>
      </c>
      <c r="K812" s="21">
        <f t="shared" si="426"/>
        <v>0</v>
      </c>
      <c r="L812" s="22" t="str">
        <f t="shared" si="413"/>
        <v>-</v>
      </c>
      <c r="M812" s="21">
        <f t="shared" si="426"/>
        <v>42500000</v>
      </c>
      <c r="N812" s="21">
        <f t="shared" si="426"/>
        <v>42500000</v>
      </c>
      <c r="O812" s="21">
        <f t="shared" si="426"/>
        <v>0</v>
      </c>
      <c r="P812" s="21">
        <f t="shared" si="426"/>
        <v>0</v>
      </c>
      <c r="Q812" s="21">
        <f t="shared" si="426"/>
        <v>73900000</v>
      </c>
      <c r="R812" s="21">
        <f t="shared" si="426"/>
        <v>0</v>
      </c>
      <c r="S812" s="21">
        <f t="shared" si="426"/>
        <v>0</v>
      </c>
      <c r="T812" s="21">
        <f t="shared" si="426"/>
        <v>0</v>
      </c>
      <c r="U812" s="21">
        <f t="shared" si="426"/>
        <v>0</v>
      </c>
      <c r="V812" s="21"/>
      <c r="W812" s="21"/>
      <c r="X812" s="21"/>
      <c r="Y812" s="12"/>
    </row>
    <row r="813" spans="1:25" ht="45" hidden="1" x14ac:dyDescent="0.2">
      <c r="A813" s="29" t="s">
        <v>423</v>
      </c>
      <c r="B813" s="29">
        <v>12</v>
      </c>
      <c r="C813" s="50" t="s">
        <v>270</v>
      </c>
      <c r="D813" s="31">
        <v>3861</v>
      </c>
      <c r="E813" s="32" t="s">
        <v>277</v>
      </c>
      <c r="L813" s="33" t="str">
        <f t="shared" si="413"/>
        <v>-</v>
      </c>
      <c r="M813" s="1">
        <v>42500000</v>
      </c>
      <c r="N813" s="1">
        <v>42500000</v>
      </c>
      <c r="O813" s="1"/>
      <c r="P813" s="1">
        <f>O813</f>
        <v>0</v>
      </c>
      <c r="Q813" s="1">
        <v>73900000</v>
      </c>
      <c r="R813" s="1"/>
      <c r="S813" s="1">
        <f>R813</f>
        <v>0</v>
      </c>
      <c r="T813" s="1"/>
      <c r="U813" s="1">
        <f>T813</f>
        <v>0</v>
      </c>
    </row>
    <row r="814" spans="1:25" s="23" customFormat="1" ht="15.75" hidden="1" x14ac:dyDescent="0.2">
      <c r="A814" s="25" t="s">
        <v>423</v>
      </c>
      <c r="B814" s="25">
        <v>51</v>
      </c>
      <c r="C814" s="49" t="s">
        <v>270</v>
      </c>
      <c r="D814" s="27">
        <v>386</v>
      </c>
      <c r="E814" s="20"/>
      <c r="F814" s="20"/>
      <c r="G814" s="21">
        <f>SUM(G815)</f>
        <v>0</v>
      </c>
      <c r="H814" s="21">
        <f t="shared" ref="H814:U814" si="427">SUM(H815)</f>
        <v>0</v>
      </c>
      <c r="I814" s="21">
        <f t="shared" si="427"/>
        <v>0</v>
      </c>
      <c r="J814" s="21">
        <f t="shared" si="427"/>
        <v>0</v>
      </c>
      <c r="K814" s="21">
        <f t="shared" si="427"/>
        <v>0</v>
      </c>
      <c r="L814" s="22" t="str">
        <f t="shared" si="413"/>
        <v>-</v>
      </c>
      <c r="M814" s="21">
        <f t="shared" si="427"/>
        <v>240900000</v>
      </c>
      <c r="N814" s="21">
        <f t="shared" si="427"/>
        <v>0</v>
      </c>
      <c r="O814" s="21">
        <f t="shared" si="427"/>
        <v>0</v>
      </c>
      <c r="P814" s="21">
        <f t="shared" si="427"/>
        <v>0</v>
      </c>
      <c r="Q814" s="21">
        <f t="shared" si="427"/>
        <v>419000000</v>
      </c>
      <c r="R814" s="21">
        <f t="shared" si="427"/>
        <v>0</v>
      </c>
      <c r="S814" s="21">
        <f t="shared" si="427"/>
        <v>0</v>
      </c>
      <c r="T814" s="21">
        <f t="shared" si="427"/>
        <v>0</v>
      </c>
      <c r="U814" s="21">
        <f t="shared" si="427"/>
        <v>0</v>
      </c>
      <c r="V814" s="21"/>
      <c r="W814" s="21"/>
      <c r="X814" s="21"/>
      <c r="Y814" s="12"/>
    </row>
    <row r="815" spans="1:25" ht="45" hidden="1" x14ac:dyDescent="0.2">
      <c r="A815" s="29" t="s">
        <v>423</v>
      </c>
      <c r="B815" s="29">
        <v>51</v>
      </c>
      <c r="C815" s="50" t="s">
        <v>270</v>
      </c>
      <c r="D815" s="31">
        <v>3861</v>
      </c>
      <c r="E815" s="32" t="s">
        <v>277</v>
      </c>
      <c r="H815" s="55"/>
      <c r="J815" s="55"/>
      <c r="L815" s="33" t="str">
        <f t="shared" si="413"/>
        <v>-</v>
      </c>
      <c r="M815" s="1">
        <v>240900000</v>
      </c>
      <c r="N815" s="55"/>
      <c r="O815" s="1"/>
      <c r="P815" s="55"/>
      <c r="Q815" s="1">
        <v>419000000</v>
      </c>
      <c r="R815" s="1"/>
      <c r="S815" s="55"/>
      <c r="T815" s="1"/>
      <c r="U815" s="55"/>
    </row>
    <row r="816" spans="1:25" ht="78.75" x14ac:dyDescent="0.2">
      <c r="A816" s="439" t="s">
        <v>424</v>
      </c>
      <c r="B816" s="439"/>
      <c r="C816" s="439"/>
      <c r="D816" s="439"/>
      <c r="E816" s="20" t="s">
        <v>425</v>
      </c>
      <c r="F816" s="20" t="s">
        <v>30</v>
      </c>
      <c r="G816" s="21">
        <f>G817+G819+G821</f>
        <v>4840000</v>
      </c>
      <c r="H816" s="21">
        <f t="shared" ref="H816:U816" si="428">H817+H819+H821</f>
        <v>4840000</v>
      </c>
      <c r="I816" s="21">
        <f t="shared" si="428"/>
        <v>9840000</v>
      </c>
      <c r="J816" s="21">
        <f t="shared" si="428"/>
        <v>9840000</v>
      </c>
      <c r="K816" s="21">
        <f t="shared" si="428"/>
        <v>1409000</v>
      </c>
      <c r="L816" s="22">
        <f t="shared" si="413"/>
        <v>14.31910569105691</v>
      </c>
      <c r="M816" s="21">
        <f t="shared" si="428"/>
        <v>0</v>
      </c>
      <c r="N816" s="21">
        <f t="shared" si="428"/>
        <v>0</v>
      </c>
      <c r="O816" s="21">
        <f t="shared" si="428"/>
        <v>0</v>
      </c>
      <c r="P816" s="21">
        <f t="shared" si="428"/>
        <v>0</v>
      </c>
      <c r="Q816" s="21">
        <f t="shared" si="428"/>
        <v>0</v>
      </c>
      <c r="R816" s="21">
        <f t="shared" si="428"/>
        <v>0</v>
      </c>
      <c r="S816" s="21">
        <f t="shared" si="428"/>
        <v>0</v>
      </c>
      <c r="T816" s="21">
        <f t="shared" si="428"/>
        <v>0</v>
      </c>
      <c r="U816" s="21">
        <f t="shared" si="428"/>
        <v>0</v>
      </c>
    </row>
    <row r="817" spans="1:25" s="23" customFormat="1" ht="15.75" hidden="1" x14ac:dyDescent="0.2">
      <c r="A817" s="25" t="s">
        <v>426</v>
      </c>
      <c r="B817" s="25">
        <v>11</v>
      </c>
      <c r="C817" s="49" t="s">
        <v>142</v>
      </c>
      <c r="D817" s="27">
        <v>323</v>
      </c>
      <c r="E817" s="20"/>
      <c r="F817" s="20"/>
      <c r="G817" s="21">
        <f>SUM(G818)</f>
        <v>1840000</v>
      </c>
      <c r="H817" s="21">
        <f t="shared" ref="H817:U817" si="429">SUM(H818)</f>
        <v>1840000</v>
      </c>
      <c r="I817" s="21">
        <f t="shared" si="429"/>
        <v>3840000</v>
      </c>
      <c r="J817" s="21">
        <f t="shared" si="429"/>
        <v>3840000</v>
      </c>
      <c r="K817" s="21">
        <f t="shared" si="429"/>
        <v>59000</v>
      </c>
      <c r="L817" s="22">
        <f t="shared" si="413"/>
        <v>1.5364583333333333</v>
      </c>
      <c r="M817" s="21">
        <f t="shared" si="429"/>
        <v>0</v>
      </c>
      <c r="N817" s="21">
        <f t="shared" si="429"/>
        <v>0</v>
      </c>
      <c r="O817" s="21">
        <f t="shared" si="429"/>
        <v>0</v>
      </c>
      <c r="P817" s="21">
        <f t="shared" si="429"/>
        <v>0</v>
      </c>
      <c r="Q817" s="21">
        <f t="shared" si="429"/>
        <v>0</v>
      </c>
      <c r="R817" s="21">
        <f t="shared" si="429"/>
        <v>0</v>
      </c>
      <c r="S817" s="21">
        <f t="shared" si="429"/>
        <v>0</v>
      </c>
      <c r="T817" s="21">
        <f t="shared" si="429"/>
        <v>0</v>
      </c>
      <c r="U817" s="21">
        <f t="shared" si="429"/>
        <v>0</v>
      </c>
      <c r="V817" s="21"/>
      <c r="W817" s="21"/>
      <c r="X817" s="21"/>
      <c r="Y817" s="12"/>
    </row>
    <row r="818" spans="1:25" hidden="1" x14ac:dyDescent="0.2">
      <c r="A818" s="29" t="s">
        <v>426</v>
      </c>
      <c r="B818" s="29">
        <v>11</v>
      </c>
      <c r="C818" s="50" t="s">
        <v>142</v>
      </c>
      <c r="D818" s="31">
        <v>3237</v>
      </c>
      <c r="E818" s="32" t="s">
        <v>58</v>
      </c>
      <c r="G818" s="1">
        <v>1840000</v>
      </c>
      <c r="H818" s="1">
        <v>1840000</v>
      </c>
      <c r="I818" s="1">
        <v>3840000</v>
      </c>
      <c r="J818" s="1">
        <v>3840000</v>
      </c>
      <c r="K818" s="1">
        <v>59000</v>
      </c>
      <c r="L818" s="33">
        <f t="shared" si="413"/>
        <v>1.5364583333333333</v>
      </c>
      <c r="M818" s="1">
        <v>0</v>
      </c>
      <c r="N818" s="1">
        <v>0</v>
      </c>
      <c r="O818" s="1"/>
      <c r="P818" s="1">
        <f>O818</f>
        <v>0</v>
      </c>
      <c r="Q818" s="1">
        <v>0</v>
      </c>
      <c r="R818" s="1"/>
      <c r="S818" s="1">
        <f>R818</f>
        <v>0</v>
      </c>
      <c r="T818" s="1"/>
      <c r="U818" s="1">
        <f>T818</f>
        <v>0</v>
      </c>
    </row>
    <row r="819" spans="1:25" s="23" customFormat="1" ht="15.75" hidden="1" x14ac:dyDescent="0.2">
      <c r="A819" s="25" t="s">
        <v>426</v>
      </c>
      <c r="B819" s="25">
        <v>11</v>
      </c>
      <c r="C819" s="49" t="s">
        <v>142</v>
      </c>
      <c r="D819" s="27">
        <v>382</v>
      </c>
      <c r="E819" s="20"/>
      <c r="F819" s="20"/>
      <c r="G819" s="21">
        <f>SUM(G820)</f>
        <v>2000000</v>
      </c>
      <c r="H819" s="21">
        <f t="shared" ref="H819:U819" si="430">SUM(H820)</f>
        <v>2000000</v>
      </c>
      <c r="I819" s="21">
        <f t="shared" si="430"/>
        <v>4000000</v>
      </c>
      <c r="J819" s="21">
        <f t="shared" si="430"/>
        <v>4000000</v>
      </c>
      <c r="K819" s="21">
        <f t="shared" si="430"/>
        <v>1350000</v>
      </c>
      <c r="L819" s="22">
        <f t="shared" si="413"/>
        <v>33.75</v>
      </c>
      <c r="M819" s="21">
        <f t="shared" si="430"/>
        <v>0</v>
      </c>
      <c r="N819" s="21">
        <f t="shared" si="430"/>
        <v>0</v>
      </c>
      <c r="O819" s="21">
        <f t="shared" si="430"/>
        <v>0</v>
      </c>
      <c r="P819" s="21">
        <f t="shared" si="430"/>
        <v>0</v>
      </c>
      <c r="Q819" s="21">
        <f t="shared" si="430"/>
        <v>0</v>
      </c>
      <c r="R819" s="21">
        <f t="shared" si="430"/>
        <v>0</v>
      </c>
      <c r="S819" s="21">
        <f t="shared" si="430"/>
        <v>0</v>
      </c>
      <c r="T819" s="21">
        <f t="shared" si="430"/>
        <v>0</v>
      </c>
      <c r="U819" s="21">
        <f t="shared" si="430"/>
        <v>0</v>
      </c>
      <c r="V819" s="21"/>
      <c r="W819" s="21"/>
      <c r="X819" s="21"/>
      <c r="Y819" s="12"/>
    </row>
    <row r="820" spans="1:25" s="23" customFormat="1" ht="15.75" hidden="1" x14ac:dyDescent="0.2">
      <c r="A820" s="29" t="s">
        <v>426</v>
      </c>
      <c r="B820" s="29">
        <v>11</v>
      </c>
      <c r="C820" s="50" t="s">
        <v>142</v>
      </c>
      <c r="D820" s="31">
        <v>3821</v>
      </c>
      <c r="E820" s="32" t="s">
        <v>102</v>
      </c>
      <c r="F820" s="32"/>
      <c r="G820" s="1">
        <v>2000000</v>
      </c>
      <c r="H820" s="1">
        <v>2000000</v>
      </c>
      <c r="I820" s="1">
        <v>4000000</v>
      </c>
      <c r="J820" s="1">
        <v>4000000</v>
      </c>
      <c r="K820" s="1">
        <v>1350000</v>
      </c>
      <c r="L820" s="33">
        <f t="shared" si="413"/>
        <v>33.75</v>
      </c>
      <c r="M820" s="1">
        <v>0</v>
      </c>
      <c r="N820" s="1">
        <v>0</v>
      </c>
      <c r="O820" s="1"/>
      <c r="P820" s="1">
        <f>O820</f>
        <v>0</v>
      </c>
      <c r="Q820" s="1">
        <v>0</v>
      </c>
      <c r="R820" s="1"/>
      <c r="S820" s="1">
        <f>R820</f>
        <v>0</v>
      </c>
      <c r="T820" s="1"/>
      <c r="U820" s="1">
        <f>T820</f>
        <v>0</v>
      </c>
      <c r="V820" s="21"/>
      <c r="W820" s="21"/>
      <c r="X820" s="21"/>
      <c r="Y820" s="12"/>
    </row>
    <row r="821" spans="1:25" s="23" customFormat="1" ht="15.75" hidden="1" x14ac:dyDescent="0.2">
      <c r="A821" s="25" t="s">
        <v>426</v>
      </c>
      <c r="B821" s="25">
        <v>11</v>
      </c>
      <c r="C821" s="49" t="s">
        <v>142</v>
      </c>
      <c r="D821" s="27">
        <v>386</v>
      </c>
      <c r="E821" s="20"/>
      <c r="F821" s="20"/>
      <c r="G821" s="21">
        <f>SUM(G822)</f>
        <v>1000000</v>
      </c>
      <c r="H821" s="21">
        <f t="shared" ref="H821:U821" si="431">SUM(H822)</f>
        <v>1000000</v>
      </c>
      <c r="I821" s="21">
        <f t="shared" si="431"/>
        <v>2000000</v>
      </c>
      <c r="J821" s="21">
        <f t="shared" si="431"/>
        <v>2000000</v>
      </c>
      <c r="K821" s="21">
        <f t="shared" si="431"/>
        <v>0</v>
      </c>
      <c r="L821" s="22">
        <f t="shared" si="413"/>
        <v>0</v>
      </c>
      <c r="M821" s="21">
        <f t="shared" si="431"/>
        <v>0</v>
      </c>
      <c r="N821" s="21">
        <f t="shared" si="431"/>
        <v>0</v>
      </c>
      <c r="O821" s="21">
        <f t="shared" si="431"/>
        <v>0</v>
      </c>
      <c r="P821" s="21">
        <f t="shared" si="431"/>
        <v>0</v>
      </c>
      <c r="Q821" s="21">
        <f t="shared" si="431"/>
        <v>0</v>
      </c>
      <c r="R821" s="21">
        <f t="shared" si="431"/>
        <v>0</v>
      </c>
      <c r="S821" s="21">
        <f t="shared" si="431"/>
        <v>0</v>
      </c>
      <c r="T821" s="21">
        <f t="shared" si="431"/>
        <v>0</v>
      </c>
      <c r="U821" s="21">
        <f t="shared" si="431"/>
        <v>0</v>
      </c>
      <c r="V821" s="21"/>
      <c r="W821" s="21"/>
      <c r="X821" s="21"/>
      <c r="Y821" s="12"/>
    </row>
    <row r="822" spans="1:25" ht="45" hidden="1" x14ac:dyDescent="0.2">
      <c r="A822" s="29" t="s">
        <v>426</v>
      </c>
      <c r="B822" s="29">
        <v>11</v>
      </c>
      <c r="C822" s="50" t="s">
        <v>142</v>
      </c>
      <c r="D822" s="31">
        <v>3861</v>
      </c>
      <c r="E822" s="32" t="s">
        <v>277</v>
      </c>
      <c r="G822" s="1">
        <v>1000000</v>
      </c>
      <c r="H822" s="1">
        <v>1000000</v>
      </c>
      <c r="I822" s="1">
        <v>2000000</v>
      </c>
      <c r="J822" s="1">
        <v>2000000</v>
      </c>
      <c r="K822" s="1">
        <v>0</v>
      </c>
      <c r="L822" s="33">
        <f t="shared" si="413"/>
        <v>0</v>
      </c>
      <c r="M822" s="1">
        <v>0</v>
      </c>
      <c r="N822" s="1">
        <v>0</v>
      </c>
      <c r="O822" s="1"/>
      <c r="P822" s="1">
        <f>O822</f>
        <v>0</v>
      </c>
      <c r="Q822" s="1">
        <v>0</v>
      </c>
      <c r="R822" s="1"/>
      <c r="S822" s="1">
        <f>R822</f>
        <v>0</v>
      </c>
      <c r="T822" s="1"/>
      <c r="U822" s="1">
        <f>T822</f>
        <v>0</v>
      </c>
    </row>
    <row r="823" spans="1:25" ht="78.75" customHeight="1" x14ac:dyDescent="0.2">
      <c r="A823" s="439" t="s">
        <v>427</v>
      </c>
      <c r="B823" s="439"/>
      <c r="C823" s="439"/>
      <c r="D823" s="439"/>
      <c r="E823" s="20" t="s">
        <v>428</v>
      </c>
      <c r="F823" s="38" t="s">
        <v>349</v>
      </c>
      <c r="G823" s="21">
        <f>G824+G826</f>
        <v>1560000</v>
      </c>
      <c r="H823" s="21">
        <f t="shared" ref="H823:U823" si="432">H824+H826</f>
        <v>160000</v>
      </c>
      <c r="I823" s="21">
        <f t="shared" si="432"/>
        <v>1560000</v>
      </c>
      <c r="J823" s="21">
        <f t="shared" si="432"/>
        <v>160000</v>
      </c>
      <c r="K823" s="21">
        <f t="shared" si="432"/>
        <v>812711.24</v>
      </c>
      <c r="L823" s="22">
        <f t="shared" si="413"/>
        <v>52.096874358974354</v>
      </c>
      <c r="M823" s="21">
        <f t="shared" si="432"/>
        <v>0</v>
      </c>
      <c r="N823" s="21">
        <f t="shared" si="432"/>
        <v>0</v>
      </c>
      <c r="O823" s="21">
        <f t="shared" si="432"/>
        <v>0</v>
      </c>
      <c r="P823" s="21">
        <f t="shared" si="432"/>
        <v>0</v>
      </c>
      <c r="Q823" s="21">
        <f t="shared" si="432"/>
        <v>0</v>
      </c>
      <c r="R823" s="21">
        <f t="shared" si="432"/>
        <v>0</v>
      </c>
      <c r="S823" s="21">
        <f t="shared" si="432"/>
        <v>0</v>
      </c>
      <c r="T823" s="21">
        <f t="shared" si="432"/>
        <v>0</v>
      </c>
      <c r="U823" s="21">
        <f t="shared" si="432"/>
        <v>0</v>
      </c>
    </row>
    <row r="824" spans="1:25" s="23" customFormat="1" ht="15.75" hidden="1" x14ac:dyDescent="0.2">
      <c r="A824" s="25" t="s">
        <v>429</v>
      </c>
      <c r="B824" s="25">
        <v>12</v>
      </c>
      <c r="C824" s="49" t="s">
        <v>258</v>
      </c>
      <c r="D824" s="27">
        <v>412</v>
      </c>
      <c r="E824" s="20"/>
      <c r="F824" s="20"/>
      <c r="G824" s="21">
        <f>SUM(G825)</f>
        <v>160000</v>
      </c>
      <c r="H824" s="21">
        <f t="shared" ref="H824:U824" si="433">SUM(H825)</f>
        <v>160000</v>
      </c>
      <c r="I824" s="21">
        <f t="shared" si="433"/>
        <v>160000</v>
      </c>
      <c r="J824" s="21">
        <f t="shared" si="433"/>
        <v>160000</v>
      </c>
      <c r="K824" s="21">
        <f t="shared" si="433"/>
        <v>81231.58</v>
      </c>
      <c r="L824" s="22">
        <f t="shared" si="413"/>
        <v>50.769737499999998</v>
      </c>
      <c r="M824" s="21">
        <f t="shared" si="433"/>
        <v>0</v>
      </c>
      <c r="N824" s="21">
        <f t="shared" si="433"/>
        <v>0</v>
      </c>
      <c r="O824" s="21">
        <f t="shared" si="433"/>
        <v>0</v>
      </c>
      <c r="P824" s="21">
        <f t="shared" si="433"/>
        <v>0</v>
      </c>
      <c r="Q824" s="21">
        <f t="shared" si="433"/>
        <v>0</v>
      </c>
      <c r="R824" s="21">
        <f t="shared" si="433"/>
        <v>0</v>
      </c>
      <c r="S824" s="21">
        <f t="shared" si="433"/>
        <v>0</v>
      </c>
      <c r="T824" s="21">
        <f t="shared" si="433"/>
        <v>0</v>
      </c>
      <c r="U824" s="21">
        <f t="shared" si="433"/>
        <v>0</v>
      </c>
      <c r="V824" s="21"/>
      <c r="W824" s="21"/>
      <c r="X824" s="21"/>
      <c r="Y824" s="12"/>
    </row>
    <row r="825" spans="1:25" hidden="1" x14ac:dyDescent="0.2">
      <c r="A825" s="29" t="s">
        <v>429</v>
      </c>
      <c r="B825" s="29">
        <v>12</v>
      </c>
      <c r="C825" s="50" t="s">
        <v>258</v>
      </c>
      <c r="D825" s="31">
        <v>4126</v>
      </c>
      <c r="E825" s="32" t="s">
        <v>84</v>
      </c>
      <c r="G825" s="1">
        <v>160000</v>
      </c>
      <c r="H825" s="1">
        <v>160000</v>
      </c>
      <c r="I825" s="1">
        <v>160000</v>
      </c>
      <c r="J825" s="1">
        <v>160000</v>
      </c>
      <c r="K825" s="1">
        <v>81231.58</v>
      </c>
      <c r="L825" s="33">
        <f t="shared" si="413"/>
        <v>50.769737499999998</v>
      </c>
      <c r="M825" s="1">
        <v>0</v>
      </c>
      <c r="N825" s="1">
        <v>0</v>
      </c>
      <c r="O825" s="1"/>
      <c r="P825" s="1">
        <f>O825</f>
        <v>0</v>
      </c>
      <c r="Q825" s="1">
        <v>0</v>
      </c>
      <c r="R825" s="1"/>
      <c r="S825" s="1">
        <f>R825</f>
        <v>0</v>
      </c>
      <c r="T825" s="1"/>
      <c r="U825" s="1">
        <f>T825</f>
        <v>0</v>
      </c>
    </row>
    <row r="826" spans="1:25" s="23" customFormat="1" ht="15.75" hidden="1" x14ac:dyDescent="0.2">
      <c r="A826" s="25" t="s">
        <v>429</v>
      </c>
      <c r="B826" s="25">
        <v>51</v>
      </c>
      <c r="C826" s="49" t="s">
        <v>258</v>
      </c>
      <c r="D826" s="27">
        <v>412</v>
      </c>
      <c r="E826" s="20"/>
      <c r="F826" s="20"/>
      <c r="G826" s="21">
        <f>SUM(G827)</f>
        <v>1400000</v>
      </c>
      <c r="H826" s="21">
        <f t="shared" ref="H826:U826" si="434">SUM(H827)</f>
        <v>0</v>
      </c>
      <c r="I826" s="21">
        <f t="shared" si="434"/>
        <v>1400000</v>
      </c>
      <c r="J826" s="21">
        <f t="shared" si="434"/>
        <v>0</v>
      </c>
      <c r="K826" s="21">
        <f t="shared" si="434"/>
        <v>731479.66</v>
      </c>
      <c r="L826" s="22">
        <f t="shared" si="413"/>
        <v>52.248547142857149</v>
      </c>
      <c r="M826" s="21">
        <f t="shared" si="434"/>
        <v>0</v>
      </c>
      <c r="N826" s="21">
        <f t="shared" si="434"/>
        <v>0</v>
      </c>
      <c r="O826" s="21">
        <f t="shared" si="434"/>
        <v>0</v>
      </c>
      <c r="P826" s="21">
        <f t="shared" si="434"/>
        <v>0</v>
      </c>
      <c r="Q826" s="21">
        <f t="shared" si="434"/>
        <v>0</v>
      </c>
      <c r="R826" s="21">
        <f t="shared" si="434"/>
        <v>0</v>
      </c>
      <c r="S826" s="21">
        <f t="shared" si="434"/>
        <v>0</v>
      </c>
      <c r="T826" s="21">
        <f t="shared" si="434"/>
        <v>0</v>
      </c>
      <c r="U826" s="21">
        <f t="shared" si="434"/>
        <v>0</v>
      </c>
      <c r="V826" s="21"/>
      <c r="W826" s="21"/>
      <c r="X826" s="21"/>
      <c r="Y826" s="12"/>
    </row>
    <row r="827" spans="1:25" s="23" customFormat="1" ht="15.75" hidden="1" x14ac:dyDescent="0.2">
      <c r="A827" s="29" t="s">
        <v>429</v>
      </c>
      <c r="B827" s="29">
        <v>51</v>
      </c>
      <c r="C827" s="50" t="s">
        <v>258</v>
      </c>
      <c r="D827" s="31">
        <v>4126</v>
      </c>
      <c r="E827" s="32" t="s">
        <v>84</v>
      </c>
      <c r="F827" s="32"/>
      <c r="G827" s="1">
        <v>1400000</v>
      </c>
      <c r="H827" s="55"/>
      <c r="I827" s="1">
        <v>1400000</v>
      </c>
      <c r="J827" s="55"/>
      <c r="K827" s="1">
        <v>731479.66</v>
      </c>
      <c r="L827" s="33">
        <f t="shared" si="413"/>
        <v>52.248547142857149</v>
      </c>
      <c r="M827" s="1">
        <v>0</v>
      </c>
      <c r="N827" s="55"/>
      <c r="O827" s="1"/>
      <c r="P827" s="55"/>
      <c r="Q827" s="1">
        <v>0</v>
      </c>
      <c r="R827" s="1"/>
      <c r="S827" s="55"/>
      <c r="T827" s="1"/>
      <c r="U827" s="55"/>
      <c r="V827" s="21"/>
      <c r="W827" s="21"/>
      <c r="X827" s="21"/>
      <c r="Y827" s="12"/>
    </row>
    <row r="828" spans="1:25" s="23" customFormat="1" ht="78.2" customHeight="1" x14ac:dyDescent="0.2">
      <c r="A828" s="439" t="s">
        <v>430</v>
      </c>
      <c r="B828" s="439"/>
      <c r="C828" s="439"/>
      <c r="D828" s="439"/>
      <c r="E828" s="20" t="s">
        <v>431</v>
      </c>
      <c r="F828" s="20" t="s">
        <v>30</v>
      </c>
      <c r="G828" s="21">
        <f>G829+G831</f>
        <v>0</v>
      </c>
      <c r="H828" s="21">
        <f>H829+H831</f>
        <v>0</v>
      </c>
      <c r="I828" s="21">
        <f>I829+I831+I833</f>
        <v>0</v>
      </c>
      <c r="J828" s="21">
        <f t="shared" ref="J828:U828" si="435">J829+J831+J833</f>
        <v>0</v>
      </c>
      <c r="K828" s="21">
        <f t="shared" si="435"/>
        <v>379520.69</v>
      </c>
      <c r="L828" s="22" t="str">
        <f t="shared" si="413"/>
        <v>-</v>
      </c>
      <c r="M828" s="21">
        <f t="shared" si="435"/>
        <v>0</v>
      </c>
      <c r="N828" s="21">
        <f t="shared" si="435"/>
        <v>0</v>
      </c>
      <c r="O828" s="21">
        <f t="shared" si="435"/>
        <v>0</v>
      </c>
      <c r="P828" s="21">
        <f t="shared" si="435"/>
        <v>0</v>
      </c>
      <c r="Q828" s="21">
        <f t="shared" si="435"/>
        <v>0</v>
      </c>
      <c r="R828" s="21">
        <f t="shared" si="435"/>
        <v>0</v>
      </c>
      <c r="S828" s="21">
        <f t="shared" si="435"/>
        <v>0</v>
      </c>
      <c r="T828" s="21">
        <f t="shared" si="435"/>
        <v>0</v>
      </c>
      <c r="U828" s="21">
        <f t="shared" si="435"/>
        <v>0</v>
      </c>
      <c r="V828" s="21"/>
      <c r="W828" s="21"/>
      <c r="X828" s="21"/>
      <c r="Y828" s="12"/>
    </row>
    <row r="829" spans="1:25" s="23" customFormat="1" ht="15.75" hidden="1" x14ac:dyDescent="0.2">
      <c r="A829" s="25" t="s">
        <v>432</v>
      </c>
      <c r="B829" s="25">
        <v>14</v>
      </c>
      <c r="C829" s="49" t="s">
        <v>142</v>
      </c>
      <c r="D829" s="27">
        <v>386</v>
      </c>
      <c r="E829" s="20"/>
      <c r="F829" s="20"/>
      <c r="G829" s="21">
        <f>SUM(G830)</f>
        <v>0</v>
      </c>
      <c r="H829" s="21">
        <f t="shared" ref="H829:U829" si="436">SUM(H830)</f>
        <v>0</v>
      </c>
      <c r="I829" s="21">
        <f t="shared" si="436"/>
        <v>0</v>
      </c>
      <c r="J829" s="21">
        <f t="shared" si="436"/>
        <v>0</v>
      </c>
      <c r="K829" s="21">
        <f t="shared" si="436"/>
        <v>56928.12</v>
      </c>
      <c r="L829" s="22" t="str">
        <f t="shared" si="413"/>
        <v>-</v>
      </c>
      <c r="M829" s="21">
        <f t="shared" si="436"/>
        <v>0</v>
      </c>
      <c r="N829" s="21">
        <f t="shared" si="436"/>
        <v>0</v>
      </c>
      <c r="O829" s="21">
        <f t="shared" si="436"/>
        <v>0</v>
      </c>
      <c r="P829" s="21">
        <f t="shared" si="436"/>
        <v>0</v>
      </c>
      <c r="Q829" s="21">
        <f t="shared" si="436"/>
        <v>0</v>
      </c>
      <c r="R829" s="21">
        <f t="shared" si="436"/>
        <v>0</v>
      </c>
      <c r="S829" s="21">
        <f t="shared" si="436"/>
        <v>0</v>
      </c>
      <c r="T829" s="21">
        <f t="shared" si="436"/>
        <v>0</v>
      </c>
      <c r="U829" s="21">
        <f t="shared" si="436"/>
        <v>0</v>
      </c>
      <c r="V829" s="21"/>
      <c r="W829" s="21"/>
      <c r="X829" s="21"/>
      <c r="Y829" s="12"/>
    </row>
    <row r="830" spans="1:25" s="23" customFormat="1" ht="45" hidden="1" x14ac:dyDescent="0.2">
      <c r="A830" s="29" t="s">
        <v>432</v>
      </c>
      <c r="B830" s="29">
        <v>14</v>
      </c>
      <c r="C830" s="50" t="s">
        <v>142</v>
      </c>
      <c r="D830" s="31">
        <v>3861</v>
      </c>
      <c r="E830" s="32" t="s">
        <v>277</v>
      </c>
      <c r="F830" s="32"/>
      <c r="G830" s="1">
        <v>0</v>
      </c>
      <c r="H830" s="55"/>
      <c r="I830" s="1">
        <v>0</v>
      </c>
      <c r="J830" s="55"/>
      <c r="K830" s="1">
        <v>56928.12</v>
      </c>
      <c r="L830" s="33" t="str">
        <f t="shared" si="413"/>
        <v>-</v>
      </c>
      <c r="M830" s="1">
        <v>0</v>
      </c>
      <c r="N830" s="55"/>
      <c r="O830" s="1"/>
      <c r="P830" s="55"/>
      <c r="Q830" s="1">
        <v>0</v>
      </c>
      <c r="R830" s="1"/>
      <c r="S830" s="55"/>
      <c r="T830" s="1"/>
      <c r="U830" s="55"/>
      <c r="V830" s="21"/>
      <c r="W830" s="21"/>
      <c r="X830" s="21"/>
      <c r="Y830" s="12"/>
    </row>
    <row r="831" spans="1:25" s="23" customFormat="1" ht="15.75" hidden="1" x14ac:dyDescent="0.2">
      <c r="A831" s="25" t="s">
        <v>432</v>
      </c>
      <c r="B831" s="25">
        <v>51</v>
      </c>
      <c r="C831" s="49" t="s">
        <v>142</v>
      </c>
      <c r="D831" s="27">
        <v>386</v>
      </c>
      <c r="E831" s="20"/>
      <c r="F831" s="20"/>
      <c r="G831" s="21">
        <f>SUM(G832)</f>
        <v>0</v>
      </c>
      <c r="H831" s="21">
        <f t="shared" ref="H831:U831" si="437">SUM(H832)</f>
        <v>0</v>
      </c>
      <c r="I831" s="21">
        <f t="shared" si="437"/>
        <v>0</v>
      </c>
      <c r="J831" s="21">
        <f t="shared" si="437"/>
        <v>0</v>
      </c>
      <c r="K831" s="21">
        <f t="shared" si="437"/>
        <v>322592.57</v>
      </c>
      <c r="L831" s="22" t="str">
        <f t="shared" si="413"/>
        <v>-</v>
      </c>
      <c r="M831" s="21">
        <f t="shared" si="437"/>
        <v>0</v>
      </c>
      <c r="N831" s="21">
        <f t="shared" si="437"/>
        <v>0</v>
      </c>
      <c r="O831" s="21">
        <f t="shared" si="437"/>
        <v>0</v>
      </c>
      <c r="P831" s="21">
        <f t="shared" si="437"/>
        <v>0</v>
      </c>
      <c r="Q831" s="21">
        <f t="shared" si="437"/>
        <v>0</v>
      </c>
      <c r="R831" s="21">
        <f t="shared" si="437"/>
        <v>0</v>
      </c>
      <c r="S831" s="21">
        <f t="shared" si="437"/>
        <v>0</v>
      </c>
      <c r="T831" s="21">
        <f t="shared" si="437"/>
        <v>0</v>
      </c>
      <c r="U831" s="21">
        <f t="shared" si="437"/>
        <v>0</v>
      </c>
      <c r="V831" s="21"/>
      <c r="W831" s="21"/>
      <c r="X831" s="21"/>
      <c r="Y831" s="12"/>
    </row>
    <row r="832" spans="1:25" s="23" customFormat="1" ht="45" hidden="1" x14ac:dyDescent="0.2">
      <c r="A832" s="29" t="s">
        <v>432</v>
      </c>
      <c r="B832" s="29">
        <v>51</v>
      </c>
      <c r="C832" s="50" t="s">
        <v>142</v>
      </c>
      <c r="D832" s="31">
        <v>3861</v>
      </c>
      <c r="E832" s="32" t="s">
        <v>277</v>
      </c>
      <c r="F832" s="32"/>
      <c r="G832" s="1">
        <v>0</v>
      </c>
      <c r="H832" s="55"/>
      <c r="I832" s="1">
        <v>0</v>
      </c>
      <c r="J832" s="55"/>
      <c r="K832" s="1">
        <v>322592.57</v>
      </c>
      <c r="L832" s="33" t="str">
        <f t="shared" si="413"/>
        <v>-</v>
      </c>
      <c r="M832" s="1">
        <v>0</v>
      </c>
      <c r="N832" s="55"/>
      <c r="O832" s="1"/>
      <c r="P832" s="55"/>
      <c r="Q832" s="1">
        <v>0</v>
      </c>
      <c r="R832" s="1"/>
      <c r="S832" s="55"/>
      <c r="T832" s="1"/>
      <c r="U832" s="55"/>
      <c r="V832" s="21"/>
      <c r="W832" s="21"/>
      <c r="X832" s="21"/>
      <c r="Y832" s="12"/>
    </row>
    <row r="833" spans="1:25" s="23" customFormat="1" ht="15.75" hidden="1" x14ac:dyDescent="0.2">
      <c r="A833" s="25" t="s">
        <v>432</v>
      </c>
      <c r="B833" s="25">
        <v>563</v>
      </c>
      <c r="C833" s="49" t="s">
        <v>142</v>
      </c>
      <c r="D833" s="27">
        <v>386</v>
      </c>
      <c r="E833" s="20"/>
      <c r="F833" s="20"/>
      <c r="G833" s="21"/>
      <c r="H833" s="21"/>
      <c r="I833" s="21">
        <f>I834</f>
        <v>0</v>
      </c>
      <c r="J833" s="21">
        <f t="shared" ref="J833:U833" si="438">J834</f>
        <v>0</v>
      </c>
      <c r="K833" s="21">
        <f t="shared" si="438"/>
        <v>0</v>
      </c>
      <c r="L833" s="22" t="str">
        <f t="shared" si="413"/>
        <v>-</v>
      </c>
      <c r="M833" s="21">
        <f t="shared" si="438"/>
        <v>0</v>
      </c>
      <c r="N833" s="21">
        <f t="shared" si="438"/>
        <v>0</v>
      </c>
      <c r="O833" s="21">
        <f t="shared" si="438"/>
        <v>0</v>
      </c>
      <c r="P833" s="21">
        <f t="shared" si="438"/>
        <v>0</v>
      </c>
      <c r="Q833" s="21">
        <f t="shared" si="438"/>
        <v>0</v>
      </c>
      <c r="R833" s="21">
        <f t="shared" si="438"/>
        <v>0</v>
      </c>
      <c r="S833" s="21">
        <f t="shared" si="438"/>
        <v>0</v>
      </c>
      <c r="T833" s="21">
        <f t="shared" si="438"/>
        <v>0</v>
      </c>
      <c r="U833" s="21">
        <f t="shared" si="438"/>
        <v>0</v>
      </c>
      <c r="V833" s="21"/>
      <c r="W833" s="21"/>
      <c r="X833" s="21"/>
      <c r="Y833" s="12"/>
    </row>
    <row r="834" spans="1:25" s="23" customFormat="1" ht="45" hidden="1" x14ac:dyDescent="0.2">
      <c r="A834" s="29" t="s">
        <v>432</v>
      </c>
      <c r="B834" s="29">
        <v>563</v>
      </c>
      <c r="C834" s="50" t="s">
        <v>142</v>
      </c>
      <c r="D834" s="31">
        <v>3861</v>
      </c>
      <c r="E834" s="32" t="s">
        <v>277</v>
      </c>
      <c r="F834" s="32"/>
      <c r="G834" s="1"/>
      <c r="H834" s="1"/>
      <c r="I834" s="1"/>
      <c r="J834" s="55"/>
      <c r="K834" s="1"/>
      <c r="L834" s="33" t="str">
        <f t="shared" si="413"/>
        <v>-</v>
      </c>
      <c r="M834" s="1"/>
      <c r="N834" s="1"/>
      <c r="O834" s="1"/>
      <c r="P834" s="55"/>
      <c r="Q834" s="1"/>
      <c r="R834" s="1"/>
      <c r="S834" s="55"/>
      <c r="T834" s="1"/>
      <c r="U834" s="55"/>
      <c r="V834" s="21"/>
      <c r="W834" s="21"/>
      <c r="X834" s="21"/>
      <c r="Y834" s="12"/>
    </row>
    <row r="835" spans="1:25" s="23" customFormat="1" ht="78.75" x14ac:dyDescent="0.2">
      <c r="A835" s="439" t="s">
        <v>433</v>
      </c>
      <c r="B835" s="439"/>
      <c r="C835" s="439"/>
      <c r="D835" s="439"/>
      <c r="E835" s="20" t="s">
        <v>434</v>
      </c>
      <c r="F835" s="20" t="s">
        <v>30</v>
      </c>
      <c r="G835" s="21"/>
      <c r="H835" s="21"/>
      <c r="I835" s="21">
        <f>I836+I838</f>
        <v>0</v>
      </c>
      <c r="J835" s="21">
        <f>J836+J838</f>
        <v>0</v>
      </c>
      <c r="K835" s="21">
        <f>K836+K838</f>
        <v>372804.92</v>
      </c>
      <c r="L835" s="22" t="str">
        <f t="shared" si="413"/>
        <v>-</v>
      </c>
      <c r="M835" s="21"/>
      <c r="N835" s="21"/>
      <c r="O835" s="21">
        <f>O836+O838</f>
        <v>0</v>
      </c>
      <c r="P835" s="21">
        <f t="shared" ref="P835:U835" si="439">P836+P838</f>
        <v>0</v>
      </c>
      <c r="Q835" s="21">
        <f t="shared" si="439"/>
        <v>0</v>
      </c>
      <c r="R835" s="21">
        <f t="shared" si="439"/>
        <v>0</v>
      </c>
      <c r="S835" s="21">
        <f t="shared" si="439"/>
        <v>0</v>
      </c>
      <c r="T835" s="21">
        <f t="shared" si="439"/>
        <v>0</v>
      </c>
      <c r="U835" s="21">
        <f t="shared" si="439"/>
        <v>0</v>
      </c>
      <c r="V835" s="21"/>
      <c r="W835" s="21"/>
      <c r="X835" s="21"/>
      <c r="Y835" s="12"/>
    </row>
    <row r="836" spans="1:25" s="23" customFormat="1" ht="15.75" hidden="1" x14ac:dyDescent="0.2">
      <c r="A836" s="25" t="s">
        <v>435</v>
      </c>
      <c r="B836" s="25">
        <v>12</v>
      </c>
      <c r="C836" s="49" t="s">
        <v>142</v>
      </c>
      <c r="D836" s="27">
        <v>412</v>
      </c>
      <c r="E836" s="20"/>
      <c r="F836" s="20"/>
      <c r="G836" s="21"/>
      <c r="H836" s="21"/>
      <c r="I836" s="21">
        <f>I837</f>
        <v>0</v>
      </c>
      <c r="J836" s="21">
        <f>J837</f>
        <v>0</v>
      </c>
      <c r="K836" s="21">
        <f>K837</f>
        <v>0</v>
      </c>
      <c r="L836" s="22" t="str">
        <f t="shared" si="413"/>
        <v>-</v>
      </c>
      <c r="M836" s="21"/>
      <c r="N836" s="21"/>
      <c r="O836" s="21">
        <f>O837</f>
        <v>0</v>
      </c>
      <c r="P836" s="21">
        <f t="shared" ref="P836:U836" si="440">P837</f>
        <v>0</v>
      </c>
      <c r="Q836" s="21">
        <f t="shared" si="440"/>
        <v>0</v>
      </c>
      <c r="R836" s="21">
        <f t="shared" si="440"/>
        <v>0</v>
      </c>
      <c r="S836" s="21">
        <f t="shared" si="440"/>
        <v>0</v>
      </c>
      <c r="T836" s="21">
        <f t="shared" si="440"/>
        <v>0</v>
      </c>
      <c r="U836" s="21">
        <f t="shared" si="440"/>
        <v>0</v>
      </c>
      <c r="V836" s="21"/>
      <c r="W836" s="21"/>
      <c r="X836" s="21"/>
      <c r="Y836" s="12"/>
    </row>
    <row r="837" spans="1:25" s="23" customFormat="1" ht="15.75" hidden="1" x14ac:dyDescent="0.2">
      <c r="A837" s="29" t="s">
        <v>435</v>
      </c>
      <c r="B837" s="29">
        <v>12</v>
      </c>
      <c r="C837" s="50" t="s">
        <v>142</v>
      </c>
      <c r="D837" s="31">
        <v>4126</v>
      </c>
      <c r="E837" s="32" t="s">
        <v>84</v>
      </c>
      <c r="F837" s="32"/>
      <c r="G837" s="1"/>
      <c r="H837" s="1"/>
      <c r="I837" s="1">
        <v>0</v>
      </c>
      <c r="J837" s="1">
        <f>I837</f>
        <v>0</v>
      </c>
      <c r="K837" s="1">
        <v>0</v>
      </c>
      <c r="L837" s="33" t="str">
        <f t="shared" si="413"/>
        <v>-</v>
      </c>
      <c r="M837" s="1"/>
      <c r="N837" s="1"/>
      <c r="O837" s="1"/>
      <c r="P837" s="1">
        <f>O837</f>
        <v>0</v>
      </c>
      <c r="Q837" s="1"/>
      <c r="R837" s="1"/>
      <c r="S837" s="1">
        <f>R837</f>
        <v>0</v>
      </c>
      <c r="T837" s="1"/>
      <c r="U837" s="1">
        <f>T837</f>
        <v>0</v>
      </c>
      <c r="V837" s="21"/>
      <c r="W837" s="21"/>
      <c r="X837" s="21"/>
      <c r="Y837" s="12"/>
    </row>
    <row r="838" spans="1:25" s="23" customFormat="1" ht="15.75" hidden="1" x14ac:dyDescent="0.2">
      <c r="A838" s="25" t="s">
        <v>435</v>
      </c>
      <c r="B838" s="25">
        <v>563</v>
      </c>
      <c r="C838" s="49" t="s">
        <v>142</v>
      </c>
      <c r="D838" s="27">
        <v>412</v>
      </c>
      <c r="E838" s="20"/>
      <c r="F838" s="20"/>
      <c r="G838" s="21"/>
      <c r="H838" s="21"/>
      <c r="I838" s="21">
        <f>I839</f>
        <v>0</v>
      </c>
      <c r="J838" s="21">
        <f>J839</f>
        <v>0</v>
      </c>
      <c r="K838" s="21">
        <f>K839</f>
        <v>372804.92</v>
      </c>
      <c r="L838" s="22" t="str">
        <f t="shared" si="413"/>
        <v>-</v>
      </c>
      <c r="M838" s="21"/>
      <c r="N838" s="21"/>
      <c r="O838" s="21">
        <f>O839</f>
        <v>0</v>
      </c>
      <c r="P838" s="21">
        <f t="shared" ref="P838:U838" si="441">P839</f>
        <v>0</v>
      </c>
      <c r="Q838" s="21">
        <f t="shared" si="441"/>
        <v>0</v>
      </c>
      <c r="R838" s="21">
        <f t="shared" si="441"/>
        <v>0</v>
      </c>
      <c r="S838" s="21">
        <f t="shared" si="441"/>
        <v>0</v>
      </c>
      <c r="T838" s="21">
        <f t="shared" si="441"/>
        <v>0</v>
      </c>
      <c r="U838" s="21">
        <f t="shared" si="441"/>
        <v>0</v>
      </c>
      <c r="V838" s="21"/>
      <c r="W838" s="21"/>
      <c r="X838" s="21"/>
      <c r="Y838" s="12"/>
    </row>
    <row r="839" spans="1:25" s="23" customFormat="1" ht="15.75" hidden="1" x14ac:dyDescent="0.2">
      <c r="A839" s="29" t="s">
        <v>435</v>
      </c>
      <c r="B839" s="29">
        <v>563</v>
      </c>
      <c r="C839" s="50" t="s">
        <v>142</v>
      </c>
      <c r="D839" s="31">
        <v>4126</v>
      </c>
      <c r="E839" s="32" t="s">
        <v>84</v>
      </c>
      <c r="F839" s="32"/>
      <c r="G839" s="1"/>
      <c r="H839" s="1"/>
      <c r="I839" s="1">
        <v>0</v>
      </c>
      <c r="J839" s="55"/>
      <c r="K839" s="1">
        <v>372804.92</v>
      </c>
      <c r="L839" s="22" t="str">
        <f t="shared" si="413"/>
        <v>-</v>
      </c>
      <c r="M839" s="1"/>
      <c r="N839" s="1"/>
      <c r="O839" s="1"/>
      <c r="P839" s="55"/>
      <c r="Q839" s="1"/>
      <c r="R839" s="1"/>
      <c r="S839" s="55"/>
      <c r="T839" s="1"/>
      <c r="U839" s="55"/>
      <c r="V839" s="21"/>
      <c r="W839" s="21"/>
      <c r="X839" s="21"/>
      <c r="Y839" s="12"/>
    </row>
    <row r="840" spans="1:25" s="23" customFormat="1" ht="15.75" hidden="1" x14ac:dyDescent="0.2">
      <c r="A840" s="445" t="s">
        <v>93</v>
      </c>
      <c r="B840" s="445"/>
      <c r="C840" s="445"/>
      <c r="D840" s="445"/>
      <c r="E840" s="38" t="s">
        <v>436</v>
      </c>
      <c r="F840" s="20"/>
      <c r="G840" s="21">
        <f>G841+G843+G845+G847+G849+G851</f>
        <v>0</v>
      </c>
      <c r="H840" s="21">
        <f t="shared" ref="H840:U840" si="442">H841+H843+H845+H847+H849+H851</f>
        <v>0</v>
      </c>
      <c r="I840" s="21">
        <f t="shared" si="442"/>
        <v>0</v>
      </c>
      <c r="J840" s="21">
        <f t="shared" si="442"/>
        <v>0</v>
      </c>
      <c r="K840" s="21">
        <f t="shared" si="442"/>
        <v>0</v>
      </c>
      <c r="L840" s="22" t="str">
        <f t="shared" si="413"/>
        <v>-</v>
      </c>
      <c r="M840" s="21">
        <f t="shared" si="442"/>
        <v>0</v>
      </c>
      <c r="N840" s="21">
        <f t="shared" si="442"/>
        <v>0</v>
      </c>
      <c r="O840" s="21">
        <f t="shared" si="442"/>
        <v>0</v>
      </c>
      <c r="P840" s="21">
        <f t="shared" si="442"/>
        <v>0</v>
      </c>
      <c r="Q840" s="21">
        <f t="shared" si="442"/>
        <v>0</v>
      </c>
      <c r="R840" s="21">
        <f t="shared" si="442"/>
        <v>0</v>
      </c>
      <c r="S840" s="21">
        <f t="shared" si="442"/>
        <v>0</v>
      </c>
      <c r="T840" s="21">
        <f t="shared" si="442"/>
        <v>0</v>
      </c>
      <c r="U840" s="21">
        <f t="shared" si="442"/>
        <v>0</v>
      </c>
      <c r="V840" s="21"/>
      <c r="W840" s="21"/>
      <c r="X840" s="21"/>
      <c r="Y840" s="12"/>
    </row>
    <row r="841" spans="1:25" s="23" customFormat="1" ht="15.75" hidden="1" x14ac:dyDescent="0.2">
      <c r="A841" s="25"/>
      <c r="B841" s="25">
        <v>12</v>
      </c>
      <c r="C841" s="25"/>
      <c r="D841" s="27">
        <v>323</v>
      </c>
      <c r="E841" s="20"/>
      <c r="F841" s="20"/>
      <c r="G841" s="21">
        <f>SUM(G842)</f>
        <v>0</v>
      </c>
      <c r="H841" s="21">
        <f t="shared" ref="H841:U841" si="443">SUM(H842)</f>
        <v>0</v>
      </c>
      <c r="I841" s="21">
        <f t="shared" si="443"/>
        <v>0</v>
      </c>
      <c r="J841" s="21">
        <f t="shared" si="443"/>
        <v>0</v>
      </c>
      <c r="K841" s="21">
        <f t="shared" si="443"/>
        <v>0</v>
      </c>
      <c r="L841" s="22" t="str">
        <f t="shared" si="413"/>
        <v>-</v>
      </c>
      <c r="M841" s="21">
        <f t="shared" si="443"/>
        <v>0</v>
      </c>
      <c r="N841" s="21">
        <f t="shared" si="443"/>
        <v>0</v>
      </c>
      <c r="O841" s="21">
        <f t="shared" si="443"/>
        <v>0</v>
      </c>
      <c r="P841" s="21">
        <f t="shared" si="443"/>
        <v>0</v>
      </c>
      <c r="Q841" s="21">
        <f t="shared" si="443"/>
        <v>0</v>
      </c>
      <c r="R841" s="21">
        <f t="shared" si="443"/>
        <v>0</v>
      </c>
      <c r="S841" s="21">
        <f t="shared" si="443"/>
        <v>0</v>
      </c>
      <c r="T841" s="21">
        <f t="shared" si="443"/>
        <v>0</v>
      </c>
      <c r="U841" s="21">
        <f t="shared" si="443"/>
        <v>0</v>
      </c>
      <c r="V841" s="21"/>
      <c r="W841" s="21"/>
      <c r="X841" s="21"/>
      <c r="Y841" s="12"/>
    </row>
    <row r="842" spans="1:25" s="60" customFormat="1" hidden="1" x14ac:dyDescent="0.2">
      <c r="A842" s="42"/>
      <c r="B842" s="42">
        <v>12</v>
      </c>
      <c r="C842" s="42"/>
      <c r="D842" s="44">
        <v>3237</v>
      </c>
      <c r="E842" s="36"/>
      <c r="F842" s="32"/>
      <c r="G842" s="1"/>
      <c r="H842" s="1"/>
      <c r="I842" s="1"/>
      <c r="J842" s="1"/>
      <c r="K842" s="1"/>
      <c r="L842" s="33" t="str">
        <f t="shared" si="413"/>
        <v>-</v>
      </c>
      <c r="M842" s="1"/>
      <c r="N842" s="1"/>
      <c r="O842" s="1"/>
      <c r="P842" s="1">
        <f>O842</f>
        <v>0</v>
      </c>
      <c r="Q842" s="1"/>
      <c r="R842" s="1"/>
      <c r="S842" s="1">
        <f>R842</f>
        <v>0</v>
      </c>
      <c r="T842" s="1"/>
      <c r="U842" s="1">
        <f>T842</f>
        <v>0</v>
      </c>
      <c r="V842" s="1"/>
      <c r="W842" s="1"/>
      <c r="X842" s="1"/>
      <c r="Y842" s="65"/>
    </row>
    <row r="843" spans="1:25" s="23" customFormat="1" ht="15.75" hidden="1" x14ac:dyDescent="0.2">
      <c r="A843" s="25"/>
      <c r="B843" s="25">
        <v>12</v>
      </c>
      <c r="C843" s="49"/>
      <c r="D843" s="27">
        <v>422</v>
      </c>
      <c r="E843" s="20"/>
      <c r="F843" s="20"/>
      <c r="G843" s="21">
        <f>SUM(G844)</f>
        <v>0</v>
      </c>
      <c r="H843" s="21">
        <f t="shared" ref="H843:U843" si="444">SUM(H844)</f>
        <v>0</v>
      </c>
      <c r="I843" s="21">
        <f t="shared" si="444"/>
        <v>0</v>
      </c>
      <c r="J843" s="21">
        <f t="shared" si="444"/>
        <v>0</v>
      </c>
      <c r="K843" s="21">
        <f t="shared" si="444"/>
        <v>0</v>
      </c>
      <c r="L843" s="22" t="str">
        <f t="shared" si="413"/>
        <v>-</v>
      </c>
      <c r="M843" s="21">
        <f t="shared" si="444"/>
        <v>0</v>
      </c>
      <c r="N843" s="21">
        <f t="shared" si="444"/>
        <v>0</v>
      </c>
      <c r="O843" s="21">
        <f t="shared" si="444"/>
        <v>0</v>
      </c>
      <c r="P843" s="21">
        <f t="shared" si="444"/>
        <v>0</v>
      </c>
      <c r="Q843" s="21">
        <f t="shared" si="444"/>
        <v>0</v>
      </c>
      <c r="R843" s="21">
        <f t="shared" si="444"/>
        <v>0</v>
      </c>
      <c r="S843" s="21">
        <f t="shared" si="444"/>
        <v>0</v>
      </c>
      <c r="T843" s="21">
        <f t="shared" si="444"/>
        <v>0</v>
      </c>
      <c r="U843" s="21">
        <f t="shared" si="444"/>
        <v>0</v>
      </c>
      <c r="V843" s="21"/>
      <c r="W843" s="21"/>
      <c r="X843" s="21"/>
      <c r="Y843" s="12"/>
    </row>
    <row r="844" spans="1:25" s="23" customFormat="1" ht="15.75" hidden="1" x14ac:dyDescent="0.2">
      <c r="A844" s="42"/>
      <c r="B844" s="42">
        <v>12</v>
      </c>
      <c r="C844" s="59"/>
      <c r="D844" s="44" t="s">
        <v>437</v>
      </c>
      <c r="E844" s="36"/>
      <c r="F844" s="32"/>
      <c r="G844" s="1"/>
      <c r="H844" s="1"/>
      <c r="I844" s="1"/>
      <c r="J844" s="1"/>
      <c r="K844" s="1"/>
      <c r="L844" s="33" t="str">
        <f t="shared" si="413"/>
        <v>-</v>
      </c>
      <c r="M844" s="1"/>
      <c r="N844" s="1"/>
      <c r="O844" s="1"/>
      <c r="P844" s="1">
        <f>O844</f>
        <v>0</v>
      </c>
      <c r="Q844" s="1"/>
      <c r="R844" s="1">
        <v>0</v>
      </c>
      <c r="S844" s="1">
        <f>R844</f>
        <v>0</v>
      </c>
      <c r="T844" s="1">
        <v>0</v>
      </c>
      <c r="U844" s="1">
        <f>T844</f>
        <v>0</v>
      </c>
      <c r="V844" s="21"/>
      <c r="W844" s="21"/>
      <c r="X844" s="21"/>
      <c r="Y844" s="12"/>
    </row>
    <row r="845" spans="1:25" s="23" customFormat="1" ht="15.75" hidden="1" x14ac:dyDescent="0.2">
      <c r="A845" s="25"/>
      <c r="B845" s="25">
        <v>12</v>
      </c>
      <c r="C845" s="49"/>
      <c r="D845" s="27">
        <v>423</v>
      </c>
      <c r="E845" s="20"/>
      <c r="F845" s="20"/>
      <c r="G845" s="21">
        <f>SUM(G846)</f>
        <v>0</v>
      </c>
      <c r="H845" s="21">
        <f t="shared" ref="H845:U845" si="445">SUM(H846)</f>
        <v>0</v>
      </c>
      <c r="I845" s="21">
        <f t="shared" si="445"/>
        <v>0</v>
      </c>
      <c r="J845" s="21">
        <f t="shared" si="445"/>
        <v>0</v>
      </c>
      <c r="K845" s="21">
        <f t="shared" si="445"/>
        <v>0</v>
      </c>
      <c r="L845" s="22" t="str">
        <f t="shared" si="413"/>
        <v>-</v>
      </c>
      <c r="M845" s="21">
        <f t="shared" si="445"/>
        <v>0</v>
      </c>
      <c r="N845" s="21">
        <f t="shared" si="445"/>
        <v>0</v>
      </c>
      <c r="O845" s="21">
        <f t="shared" si="445"/>
        <v>0</v>
      </c>
      <c r="P845" s="21">
        <f t="shared" si="445"/>
        <v>0</v>
      </c>
      <c r="Q845" s="21">
        <f t="shared" si="445"/>
        <v>0</v>
      </c>
      <c r="R845" s="21">
        <f t="shared" si="445"/>
        <v>0</v>
      </c>
      <c r="S845" s="21">
        <f t="shared" si="445"/>
        <v>0</v>
      </c>
      <c r="T845" s="21">
        <f t="shared" si="445"/>
        <v>0</v>
      </c>
      <c r="U845" s="21">
        <f t="shared" si="445"/>
        <v>0</v>
      </c>
      <c r="V845" s="21"/>
      <c r="W845" s="21"/>
      <c r="X845" s="21"/>
      <c r="Y845" s="12"/>
    </row>
    <row r="846" spans="1:25" s="23" customFormat="1" ht="15.75" hidden="1" x14ac:dyDescent="0.2">
      <c r="A846" s="42"/>
      <c r="B846" s="42">
        <v>12</v>
      </c>
      <c r="C846" s="59"/>
      <c r="D846" s="44" t="s">
        <v>438</v>
      </c>
      <c r="E846" s="36"/>
      <c r="F846" s="32"/>
      <c r="G846" s="1"/>
      <c r="H846" s="1"/>
      <c r="I846" s="1"/>
      <c r="J846" s="1"/>
      <c r="K846" s="1"/>
      <c r="L846" s="33" t="str">
        <f t="shared" si="413"/>
        <v>-</v>
      </c>
      <c r="M846" s="1"/>
      <c r="N846" s="1"/>
      <c r="O846" s="1"/>
      <c r="P846" s="1">
        <f>O846</f>
        <v>0</v>
      </c>
      <c r="Q846" s="1"/>
      <c r="R846" s="1">
        <v>0</v>
      </c>
      <c r="S846" s="1">
        <f>R846</f>
        <v>0</v>
      </c>
      <c r="T846" s="1">
        <v>0</v>
      </c>
      <c r="U846" s="1">
        <f>T846</f>
        <v>0</v>
      </c>
      <c r="V846" s="21"/>
      <c r="W846" s="21"/>
      <c r="X846" s="21"/>
      <c r="Y846" s="12"/>
    </row>
    <row r="847" spans="1:25" s="23" customFormat="1" ht="15.75" hidden="1" x14ac:dyDescent="0.2">
      <c r="A847" s="91"/>
      <c r="B847" s="25">
        <v>51</v>
      </c>
      <c r="C847" s="49"/>
      <c r="D847" s="27">
        <v>323</v>
      </c>
      <c r="E847" s="38"/>
      <c r="F847" s="20"/>
      <c r="G847" s="21">
        <f>SUM(G848)</f>
        <v>0</v>
      </c>
      <c r="H847" s="21">
        <f t="shared" ref="H847:U847" si="446">SUM(H848)</f>
        <v>0</v>
      </c>
      <c r="I847" s="21">
        <f t="shared" si="446"/>
        <v>0</v>
      </c>
      <c r="J847" s="21">
        <f t="shared" si="446"/>
        <v>0</v>
      </c>
      <c r="K847" s="21">
        <f t="shared" si="446"/>
        <v>0</v>
      </c>
      <c r="L847" s="22" t="str">
        <f t="shared" si="413"/>
        <v>-</v>
      </c>
      <c r="M847" s="21">
        <f t="shared" si="446"/>
        <v>0</v>
      </c>
      <c r="N847" s="21">
        <f t="shared" si="446"/>
        <v>0</v>
      </c>
      <c r="O847" s="21">
        <f t="shared" si="446"/>
        <v>0</v>
      </c>
      <c r="P847" s="21">
        <f t="shared" si="446"/>
        <v>0</v>
      </c>
      <c r="Q847" s="21">
        <f t="shared" si="446"/>
        <v>0</v>
      </c>
      <c r="R847" s="21">
        <f t="shared" si="446"/>
        <v>0</v>
      </c>
      <c r="S847" s="21">
        <f t="shared" si="446"/>
        <v>0</v>
      </c>
      <c r="T847" s="21">
        <f t="shared" si="446"/>
        <v>0</v>
      </c>
      <c r="U847" s="21">
        <f t="shared" si="446"/>
        <v>0</v>
      </c>
      <c r="V847" s="21"/>
      <c r="W847" s="21"/>
      <c r="X847" s="21"/>
      <c r="Y847" s="12"/>
    </row>
    <row r="848" spans="1:25" s="23" customFormat="1" ht="15.75" hidden="1" x14ac:dyDescent="0.2">
      <c r="A848" s="29"/>
      <c r="B848" s="29">
        <v>51</v>
      </c>
      <c r="C848" s="50"/>
      <c r="D848" s="31">
        <v>3237</v>
      </c>
      <c r="E848" s="32"/>
      <c r="F848" s="32"/>
      <c r="G848" s="1"/>
      <c r="H848" s="1"/>
      <c r="I848" s="1"/>
      <c r="J848" s="55"/>
      <c r="K848" s="1"/>
      <c r="L848" s="33" t="str">
        <f t="shared" si="413"/>
        <v>-</v>
      </c>
      <c r="M848" s="1"/>
      <c r="N848" s="1"/>
      <c r="O848" s="1"/>
      <c r="P848" s="55"/>
      <c r="Q848" s="1"/>
      <c r="R848" s="1"/>
      <c r="S848" s="55"/>
      <c r="T848" s="1"/>
      <c r="U848" s="55"/>
      <c r="V848" s="21"/>
      <c r="W848" s="21"/>
      <c r="X848" s="21"/>
      <c r="Y848" s="12"/>
    </row>
    <row r="849" spans="1:25" s="23" customFormat="1" ht="15.75" hidden="1" x14ac:dyDescent="0.2">
      <c r="A849" s="25"/>
      <c r="B849" s="25">
        <v>51</v>
      </c>
      <c r="C849" s="49"/>
      <c r="D849" s="27">
        <v>422</v>
      </c>
      <c r="E849" s="20"/>
      <c r="F849" s="20"/>
      <c r="G849" s="21">
        <f>SUM(G850)</f>
        <v>0</v>
      </c>
      <c r="H849" s="21">
        <f t="shared" ref="H849:U849" si="447">SUM(H850)</f>
        <v>0</v>
      </c>
      <c r="I849" s="21">
        <f t="shared" si="447"/>
        <v>0</v>
      </c>
      <c r="J849" s="21">
        <f t="shared" si="447"/>
        <v>0</v>
      </c>
      <c r="K849" s="21">
        <f t="shared" si="447"/>
        <v>0</v>
      </c>
      <c r="L849" s="22" t="str">
        <f t="shared" si="413"/>
        <v>-</v>
      </c>
      <c r="M849" s="21">
        <f t="shared" si="447"/>
        <v>0</v>
      </c>
      <c r="N849" s="21">
        <f t="shared" si="447"/>
        <v>0</v>
      </c>
      <c r="O849" s="21">
        <f t="shared" si="447"/>
        <v>0</v>
      </c>
      <c r="P849" s="21">
        <f t="shared" si="447"/>
        <v>0</v>
      </c>
      <c r="Q849" s="21">
        <f t="shared" si="447"/>
        <v>0</v>
      </c>
      <c r="R849" s="21">
        <f t="shared" si="447"/>
        <v>0</v>
      </c>
      <c r="S849" s="21">
        <f t="shared" si="447"/>
        <v>0</v>
      </c>
      <c r="T849" s="21">
        <f t="shared" si="447"/>
        <v>0</v>
      </c>
      <c r="U849" s="21">
        <f t="shared" si="447"/>
        <v>0</v>
      </c>
      <c r="V849" s="21"/>
      <c r="W849" s="21"/>
      <c r="X849" s="21"/>
      <c r="Y849" s="12"/>
    </row>
    <row r="850" spans="1:25" s="23" customFormat="1" ht="15.75" hidden="1" x14ac:dyDescent="0.2">
      <c r="A850" s="42"/>
      <c r="B850" s="42">
        <v>51</v>
      </c>
      <c r="C850" s="59"/>
      <c r="D850" s="44" t="s">
        <v>437</v>
      </c>
      <c r="E850" s="36"/>
      <c r="F850" s="32"/>
      <c r="G850" s="1"/>
      <c r="H850" s="1"/>
      <c r="I850" s="1"/>
      <c r="J850" s="55"/>
      <c r="K850" s="1"/>
      <c r="L850" s="33" t="str">
        <f t="shared" si="413"/>
        <v>-</v>
      </c>
      <c r="M850" s="1"/>
      <c r="N850" s="1"/>
      <c r="O850" s="1"/>
      <c r="P850" s="55"/>
      <c r="Q850" s="1"/>
      <c r="R850" s="1">
        <v>0</v>
      </c>
      <c r="S850" s="55"/>
      <c r="T850" s="1">
        <v>0</v>
      </c>
      <c r="U850" s="55"/>
      <c r="V850" s="21"/>
      <c r="W850" s="21"/>
      <c r="X850" s="21"/>
      <c r="Y850" s="12"/>
    </row>
    <row r="851" spans="1:25" s="23" customFormat="1" ht="15.75" hidden="1" x14ac:dyDescent="0.2">
      <c r="A851" s="25"/>
      <c r="B851" s="25">
        <v>51</v>
      </c>
      <c r="C851" s="49"/>
      <c r="D851" s="27">
        <v>423</v>
      </c>
      <c r="E851" s="20"/>
      <c r="F851" s="20"/>
      <c r="G851" s="21">
        <f>SUM(G852)</f>
        <v>0</v>
      </c>
      <c r="H851" s="21">
        <f t="shared" ref="H851:U851" si="448">SUM(H852)</f>
        <v>0</v>
      </c>
      <c r="I851" s="21">
        <f t="shared" si="448"/>
        <v>0</v>
      </c>
      <c r="J851" s="21">
        <f t="shared" si="448"/>
        <v>0</v>
      </c>
      <c r="K851" s="21">
        <f t="shared" si="448"/>
        <v>0</v>
      </c>
      <c r="L851" s="22" t="str">
        <f t="shared" si="413"/>
        <v>-</v>
      </c>
      <c r="M851" s="21">
        <f t="shared" si="448"/>
        <v>0</v>
      </c>
      <c r="N851" s="21">
        <f t="shared" si="448"/>
        <v>0</v>
      </c>
      <c r="O851" s="21">
        <f t="shared" si="448"/>
        <v>0</v>
      </c>
      <c r="P851" s="21">
        <f t="shared" si="448"/>
        <v>0</v>
      </c>
      <c r="Q851" s="21">
        <f t="shared" si="448"/>
        <v>0</v>
      </c>
      <c r="R851" s="21">
        <f t="shared" si="448"/>
        <v>0</v>
      </c>
      <c r="S851" s="21">
        <f t="shared" si="448"/>
        <v>0</v>
      </c>
      <c r="T851" s="21">
        <f t="shared" si="448"/>
        <v>0</v>
      </c>
      <c r="U851" s="21">
        <f t="shared" si="448"/>
        <v>0</v>
      </c>
      <c r="V851" s="21"/>
      <c r="W851" s="21"/>
      <c r="X851" s="21"/>
      <c r="Y851" s="12"/>
    </row>
    <row r="852" spans="1:25" s="23" customFormat="1" ht="15.75" hidden="1" x14ac:dyDescent="0.2">
      <c r="A852" s="42"/>
      <c r="B852" s="42">
        <v>51</v>
      </c>
      <c r="C852" s="59"/>
      <c r="D852" s="44" t="s">
        <v>438</v>
      </c>
      <c r="E852" s="36"/>
      <c r="F852" s="32"/>
      <c r="G852" s="1"/>
      <c r="H852" s="1"/>
      <c r="I852" s="1"/>
      <c r="J852" s="55"/>
      <c r="K852" s="1"/>
      <c r="L852" s="33" t="str">
        <f t="shared" si="413"/>
        <v>-</v>
      </c>
      <c r="M852" s="1"/>
      <c r="N852" s="1"/>
      <c r="O852" s="1"/>
      <c r="P852" s="55"/>
      <c r="Q852" s="1"/>
      <c r="R852" s="1">
        <v>0</v>
      </c>
      <c r="S852" s="55"/>
      <c r="T852" s="1">
        <v>0</v>
      </c>
      <c r="U852" s="55"/>
      <c r="V852" s="21"/>
      <c r="W852" s="21"/>
      <c r="X852" s="21"/>
      <c r="Y852" s="12"/>
    </row>
    <row r="853" spans="1:25" ht="110.25" x14ac:dyDescent="0.2">
      <c r="A853" s="439" t="s">
        <v>439</v>
      </c>
      <c r="B853" s="439"/>
      <c r="C853" s="439"/>
      <c r="D853" s="439"/>
      <c r="E853" s="20" t="s">
        <v>440</v>
      </c>
      <c r="F853" s="38" t="s">
        <v>349</v>
      </c>
      <c r="G853" s="21">
        <f>SUM(G854)</f>
        <v>1387872000</v>
      </c>
      <c r="H853" s="21">
        <f t="shared" ref="H853:U854" si="449">SUM(H854)</f>
        <v>1387872000</v>
      </c>
      <c r="I853" s="21">
        <f t="shared" si="449"/>
        <v>1387872000</v>
      </c>
      <c r="J853" s="21">
        <f t="shared" si="449"/>
        <v>1387872000</v>
      </c>
      <c r="K853" s="21">
        <f t="shared" si="449"/>
        <v>1122050852.01</v>
      </c>
      <c r="L853" s="22">
        <f t="shared" si="413"/>
        <v>80.846854177474583</v>
      </c>
      <c r="M853" s="21">
        <f t="shared" si="449"/>
        <v>1400000000</v>
      </c>
      <c r="N853" s="21">
        <f t="shared" si="449"/>
        <v>1400000000</v>
      </c>
      <c r="O853" s="21">
        <f t="shared" si="449"/>
        <v>466666667</v>
      </c>
      <c r="P853" s="21">
        <f t="shared" si="449"/>
        <v>466666667</v>
      </c>
      <c r="Q853" s="21">
        <f t="shared" si="449"/>
        <v>1400000000</v>
      </c>
      <c r="R853" s="21">
        <f t="shared" si="449"/>
        <v>466666667</v>
      </c>
      <c r="S853" s="21">
        <f t="shared" si="449"/>
        <v>466666667</v>
      </c>
      <c r="T853" s="21">
        <f t="shared" si="449"/>
        <v>466666667</v>
      </c>
      <c r="U853" s="21">
        <f t="shared" si="449"/>
        <v>466666667</v>
      </c>
    </row>
    <row r="854" spans="1:25" s="23" customFormat="1" ht="15.75" hidden="1" x14ac:dyDescent="0.2">
      <c r="A854" s="24" t="s">
        <v>441</v>
      </c>
      <c r="B854" s="25">
        <v>11</v>
      </c>
      <c r="C854" s="49" t="s">
        <v>258</v>
      </c>
      <c r="D854" s="40">
        <v>386</v>
      </c>
      <c r="E854" s="20"/>
      <c r="F854" s="20"/>
      <c r="G854" s="21">
        <f>SUM(G855)</f>
        <v>1387872000</v>
      </c>
      <c r="H854" s="21">
        <f t="shared" si="449"/>
        <v>1387872000</v>
      </c>
      <c r="I854" s="21">
        <f t="shared" si="449"/>
        <v>1387872000</v>
      </c>
      <c r="J854" s="21">
        <f t="shared" si="449"/>
        <v>1387872000</v>
      </c>
      <c r="K854" s="21">
        <f t="shared" si="449"/>
        <v>1122050852.01</v>
      </c>
      <c r="L854" s="22">
        <f t="shared" si="413"/>
        <v>80.846854177474583</v>
      </c>
      <c r="M854" s="21">
        <f t="shared" si="449"/>
        <v>1400000000</v>
      </c>
      <c r="N854" s="21">
        <f t="shared" si="449"/>
        <v>1400000000</v>
      </c>
      <c r="O854" s="21">
        <f t="shared" si="449"/>
        <v>466666667</v>
      </c>
      <c r="P854" s="21">
        <f t="shared" si="449"/>
        <v>466666667</v>
      </c>
      <c r="Q854" s="21">
        <f t="shared" si="449"/>
        <v>1400000000</v>
      </c>
      <c r="R854" s="21">
        <f t="shared" si="449"/>
        <v>466666667</v>
      </c>
      <c r="S854" s="21">
        <f t="shared" si="449"/>
        <v>466666667</v>
      </c>
      <c r="T854" s="21">
        <f t="shared" si="449"/>
        <v>466666667</v>
      </c>
      <c r="U854" s="21">
        <f t="shared" si="449"/>
        <v>466666667</v>
      </c>
      <c r="V854" s="21"/>
      <c r="W854" s="21"/>
      <c r="X854" s="21"/>
      <c r="Y854" s="12"/>
    </row>
    <row r="855" spans="1:25" ht="45" hidden="1" x14ac:dyDescent="0.2">
      <c r="A855" s="28" t="s">
        <v>441</v>
      </c>
      <c r="B855" s="29">
        <v>11</v>
      </c>
      <c r="C855" s="50" t="s">
        <v>258</v>
      </c>
      <c r="D855" s="53">
        <v>3861</v>
      </c>
      <c r="E855" s="32" t="s">
        <v>277</v>
      </c>
      <c r="G855" s="1">
        <v>1387872000</v>
      </c>
      <c r="H855" s="1">
        <v>1387872000</v>
      </c>
      <c r="I855" s="1">
        <v>1387872000</v>
      </c>
      <c r="J855" s="1">
        <v>1387872000</v>
      </c>
      <c r="K855" s="1">
        <v>1122050852.01</v>
      </c>
      <c r="L855" s="33">
        <f t="shared" si="413"/>
        <v>80.846854177474583</v>
      </c>
      <c r="M855" s="1">
        <v>1400000000</v>
      </c>
      <c r="N855" s="1">
        <v>1400000000</v>
      </c>
      <c r="O855" s="1">
        <v>466666667</v>
      </c>
      <c r="P855" s="1">
        <f>O855</f>
        <v>466666667</v>
      </c>
      <c r="Q855" s="1">
        <v>1400000000</v>
      </c>
      <c r="R855" s="1">
        <v>466666667</v>
      </c>
      <c r="S855" s="1">
        <f>R855</f>
        <v>466666667</v>
      </c>
      <c r="T855" s="1">
        <v>466666667</v>
      </c>
      <c r="U855" s="1">
        <f>T855</f>
        <v>466666667</v>
      </c>
    </row>
    <row r="856" spans="1:25" ht="110.25" x14ac:dyDescent="0.2">
      <c r="A856" s="439" t="s">
        <v>442</v>
      </c>
      <c r="B856" s="439"/>
      <c r="C856" s="439"/>
      <c r="D856" s="439"/>
      <c r="E856" s="20" t="s">
        <v>443</v>
      </c>
      <c r="F856" s="38" t="s">
        <v>349</v>
      </c>
      <c r="G856" s="21">
        <f>SUM(G857)</f>
        <v>1387872000</v>
      </c>
      <c r="H856" s="21">
        <f t="shared" ref="H856:U857" si="450">SUM(H857)</f>
        <v>1387872000</v>
      </c>
      <c r="I856" s="21">
        <f t="shared" si="450"/>
        <v>1387872000</v>
      </c>
      <c r="J856" s="21">
        <f t="shared" si="450"/>
        <v>1387872000</v>
      </c>
      <c r="K856" s="21">
        <f t="shared" si="450"/>
        <v>1122051353.23</v>
      </c>
      <c r="L856" s="22">
        <f t="shared" si="413"/>
        <v>80.846890291756011</v>
      </c>
      <c r="M856" s="21">
        <f t="shared" si="450"/>
        <v>1400000000</v>
      </c>
      <c r="N856" s="21">
        <f t="shared" si="450"/>
        <v>1400000000</v>
      </c>
      <c r="O856" s="21">
        <f t="shared" si="450"/>
        <v>1866666666</v>
      </c>
      <c r="P856" s="21">
        <f t="shared" si="450"/>
        <v>1866666666</v>
      </c>
      <c r="Q856" s="21">
        <f t="shared" si="450"/>
        <v>1400000000</v>
      </c>
      <c r="R856" s="21">
        <f t="shared" si="450"/>
        <v>1866666666</v>
      </c>
      <c r="S856" s="21">
        <f t="shared" si="450"/>
        <v>1866666666</v>
      </c>
      <c r="T856" s="21">
        <f t="shared" si="450"/>
        <v>1866666666</v>
      </c>
      <c r="U856" s="21">
        <f t="shared" si="450"/>
        <v>1866666666</v>
      </c>
    </row>
    <row r="857" spans="1:25" s="23" customFormat="1" ht="15.75" hidden="1" x14ac:dyDescent="0.2">
      <c r="A857" s="24" t="s">
        <v>444</v>
      </c>
      <c r="B857" s="25">
        <v>11</v>
      </c>
      <c r="C857" s="49" t="s">
        <v>258</v>
      </c>
      <c r="D857" s="40">
        <v>363</v>
      </c>
      <c r="E857" s="20"/>
      <c r="F857" s="20"/>
      <c r="G857" s="21">
        <f>SUM(G858)</f>
        <v>1387872000</v>
      </c>
      <c r="H857" s="21">
        <f t="shared" si="450"/>
        <v>1387872000</v>
      </c>
      <c r="I857" s="21">
        <f t="shared" si="450"/>
        <v>1387872000</v>
      </c>
      <c r="J857" s="21">
        <f t="shared" si="450"/>
        <v>1387872000</v>
      </c>
      <c r="K857" s="21">
        <f t="shared" si="450"/>
        <v>1122051353.23</v>
      </c>
      <c r="L857" s="22">
        <f t="shared" si="413"/>
        <v>80.846890291756011</v>
      </c>
      <c r="M857" s="21">
        <f t="shared" si="450"/>
        <v>1400000000</v>
      </c>
      <c r="N857" s="21">
        <f t="shared" si="450"/>
        <v>1400000000</v>
      </c>
      <c r="O857" s="21">
        <f t="shared" si="450"/>
        <v>1866666666</v>
      </c>
      <c r="P857" s="21">
        <f t="shared" si="450"/>
        <v>1866666666</v>
      </c>
      <c r="Q857" s="21">
        <f t="shared" si="450"/>
        <v>1400000000</v>
      </c>
      <c r="R857" s="21">
        <f t="shared" si="450"/>
        <v>1866666666</v>
      </c>
      <c r="S857" s="21">
        <f t="shared" si="450"/>
        <v>1866666666</v>
      </c>
      <c r="T857" s="21">
        <f t="shared" si="450"/>
        <v>1866666666</v>
      </c>
      <c r="U857" s="21">
        <f t="shared" si="450"/>
        <v>1866666666</v>
      </c>
      <c r="V857" s="21"/>
      <c r="W857" s="21"/>
      <c r="X857" s="21"/>
      <c r="Y857" s="12"/>
    </row>
    <row r="858" spans="1:25" hidden="1" x14ac:dyDescent="0.2">
      <c r="A858" s="28" t="s">
        <v>444</v>
      </c>
      <c r="B858" s="29">
        <v>11</v>
      </c>
      <c r="C858" s="50" t="s">
        <v>258</v>
      </c>
      <c r="D858" s="53">
        <v>3632</v>
      </c>
      <c r="E858" s="32" t="s">
        <v>183</v>
      </c>
      <c r="G858" s="1">
        <v>1387872000</v>
      </c>
      <c r="H858" s="1">
        <v>1387872000</v>
      </c>
      <c r="I858" s="1">
        <v>1387872000</v>
      </c>
      <c r="J858" s="1">
        <v>1387872000</v>
      </c>
      <c r="K858" s="1">
        <v>1122051353.23</v>
      </c>
      <c r="L858" s="33">
        <f t="shared" si="413"/>
        <v>80.846890291756011</v>
      </c>
      <c r="M858" s="1">
        <v>1400000000</v>
      </c>
      <c r="N858" s="1">
        <v>1400000000</v>
      </c>
      <c r="O858" s="1">
        <v>1866666666</v>
      </c>
      <c r="P858" s="1">
        <f>O858</f>
        <v>1866666666</v>
      </c>
      <c r="Q858" s="1">
        <v>1400000000</v>
      </c>
      <c r="R858" s="1">
        <v>1866666666</v>
      </c>
      <c r="S858" s="1">
        <f>R858</f>
        <v>1866666666</v>
      </c>
      <c r="T858" s="1">
        <v>1866666666</v>
      </c>
      <c r="U858" s="1">
        <f>T858</f>
        <v>1866666666</v>
      </c>
    </row>
    <row r="859" spans="1:25" s="23" customFormat="1" ht="110.25" x14ac:dyDescent="0.2">
      <c r="A859" s="447" t="s">
        <v>176</v>
      </c>
      <c r="B859" s="448"/>
      <c r="C859" s="448"/>
      <c r="D859" s="449"/>
      <c r="E859" s="38" t="s">
        <v>445</v>
      </c>
      <c r="F859" s="38" t="s">
        <v>349</v>
      </c>
      <c r="G859" s="21"/>
      <c r="H859" s="21"/>
      <c r="I859" s="21">
        <f>I860</f>
        <v>0</v>
      </c>
      <c r="J859" s="21">
        <f t="shared" ref="J859:U860" si="451">J860</f>
        <v>0</v>
      </c>
      <c r="K859" s="21">
        <f t="shared" si="451"/>
        <v>0</v>
      </c>
      <c r="L859" s="22" t="str">
        <f t="shared" si="413"/>
        <v>-</v>
      </c>
      <c r="M859" s="21">
        <f t="shared" si="451"/>
        <v>0</v>
      </c>
      <c r="N859" s="21">
        <f t="shared" si="451"/>
        <v>0</v>
      </c>
      <c r="O859" s="21">
        <f t="shared" si="451"/>
        <v>466666667</v>
      </c>
      <c r="P859" s="21">
        <f t="shared" si="451"/>
        <v>466666667</v>
      </c>
      <c r="Q859" s="21">
        <f t="shared" si="451"/>
        <v>0</v>
      </c>
      <c r="R859" s="21">
        <f t="shared" si="451"/>
        <v>4666667</v>
      </c>
      <c r="S859" s="21">
        <f t="shared" si="451"/>
        <v>4666667</v>
      </c>
      <c r="T859" s="21">
        <f t="shared" si="451"/>
        <v>4666667</v>
      </c>
      <c r="U859" s="21">
        <f t="shared" si="451"/>
        <v>4666667</v>
      </c>
      <c r="V859" s="21"/>
      <c r="W859" s="21"/>
      <c r="X859" s="21"/>
      <c r="Y859" s="12"/>
    </row>
    <row r="860" spans="1:25" s="23" customFormat="1" ht="15.75" hidden="1" x14ac:dyDescent="0.2">
      <c r="A860" s="24"/>
      <c r="B860" s="25">
        <v>11</v>
      </c>
      <c r="C860" s="49" t="s">
        <v>270</v>
      </c>
      <c r="D860" s="40">
        <v>386</v>
      </c>
      <c r="E860" s="20"/>
      <c r="F860" s="20"/>
      <c r="G860" s="21"/>
      <c r="H860" s="21"/>
      <c r="I860" s="21">
        <f>I861</f>
        <v>0</v>
      </c>
      <c r="J860" s="21">
        <f t="shared" si="451"/>
        <v>0</v>
      </c>
      <c r="K860" s="21">
        <f t="shared" si="451"/>
        <v>0</v>
      </c>
      <c r="L860" s="22" t="str">
        <f t="shared" si="413"/>
        <v>-</v>
      </c>
      <c r="M860" s="21">
        <f t="shared" si="451"/>
        <v>0</v>
      </c>
      <c r="N860" s="21">
        <f t="shared" si="451"/>
        <v>0</v>
      </c>
      <c r="O860" s="21">
        <f t="shared" si="451"/>
        <v>466666667</v>
      </c>
      <c r="P860" s="21">
        <f t="shared" si="451"/>
        <v>466666667</v>
      </c>
      <c r="Q860" s="21">
        <f t="shared" si="451"/>
        <v>0</v>
      </c>
      <c r="R860" s="21">
        <f t="shared" si="451"/>
        <v>4666667</v>
      </c>
      <c r="S860" s="21">
        <f t="shared" si="451"/>
        <v>4666667</v>
      </c>
      <c r="T860" s="21">
        <f t="shared" si="451"/>
        <v>4666667</v>
      </c>
      <c r="U860" s="21">
        <f t="shared" si="451"/>
        <v>4666667</v>
      </c>
      <c r="V860" s="21"/>
      <c r="W860" s="21"/>
      <c r="X860" s="21"/>
      <c r="Y860" s="12"/>
    </row>
    <row r="861" spans="1:25" ht="45" hidden="1" x14ac:dyDescent="0.2">
      <c r="B861" s="29">
        <v>11</v>
      </c>
      <c r="C861" s="50" t="s">
        <v>270</v>
      </c>
      <c r="D861" s="53">
        <v>3861</v>
      </c>
      <c r="E861" s="32" t="s">
        <v>277</v>
      </c>
      <c r="L861" s="22" t="str">
        <f t="shared" si="413"/>
        <v>-</v>
      </c>
      <c r="M861" s="1"/>
      <c r="N861" s="1"/>
      <c r="O861" s="1">
        <v>466666667</v>
      </c>
      <c r="P861" s="1">
        <f>O861</f>
        <v>466666667</v>
      </c>
      <c r="Q861" s="1"/>
      <c r="R861" s="1">
        <v>4666667</v>
      </c>
      <c r="S861" s="1">
        <f>R861</f>
        <v>4666667</v>
      </c>
      <c r="T861" s="1">
        <v>4666667</v>
      </c>
      <c r="U861" s="1">
        <f>T861</f>
        <v>4666667</v>
      </c>
    </row>
    <row r="862" spans="1:25" ht="110.25" x14ac:dyDescent="0.2">
      <c r="A862" s="439" t="s">
        <v>446</v>
      </c>
      <c r="B862" s="439"/>
      <c r="C862" s="439"/>
      <c r="D862" s="439"/>
      <c r="E862" s="20" t="s">
        <v>447</v>
      </c>
      <c r="F862" s="38" t="s">
        <v>349</v>
      </c>
      <c r="G862" s="21">
        <f>SUM(G863)</f>
        <v>3500000</v>
      </c>
      <c r="H862" s="21">
        <f t="shared" ref="H862:U863" si="452">SUM(H863)</f>
        <v>3500000</v>
      </c>
      <c r="I862" s="21">
        <f t="shared" si="452"/>
        <v>4782566</v>
      </c>
      <c r="J862" s="21">
        <f t="shared" si="452"/>
        <v>4782566</v>
      </c>
      <c r="K862" s="21">
        <f t="shared" si="452"/>
        <v>4782566</v>
      </c>
      <c r="L862" s="22">
        <f t="shared" si="413"/>
        <v>100</v>
      </c>
      <c r="M862" s="21">
        <f t="shared" si="452"/>
        <v>37000000</v>
      </c>
      <c r="N862" s="21">
        <f t="shared" si="452"/>
        <v>37000000</v>
      </c>
      <c r="O862" s="21">
        <f t="shared" si="452"/>
        <v>114098720</v>
      </c>
      <c r="P862" s="21">
        <f t="shared" si="452"/>
        <v>114098720</v>
      </c>
      <c r="Q862" s="21">
        <f t="shared" si="452"/>
        <v>38400000</v>
      </c>
      <c r="R862" s="21">
        <f t="shared" si="452"/>
        <v>186851150</v>
      </c>
      <c r="S862" s="21">
        <f t="shared" si="452"/>
        <v>186851150</v>
      </c>
      <c r="T862" s="21">
        <f t="shared" si="452"/>
        <v>168200000</v>
      </c>
      <c r="U862" s="21">
        <f t="shared" si="452"/>
        <v>168200000</v>
      </c>
    </row>
    <row r="863" spans="1:25" s="23" customFormat="1" ht="15.75" hidden="1" x14ac:dyDescent="0.2">
      <c r="A863" s="24" t="s">
        <v>448</v>
      </c>
      <c r="B863" s="25">
        <v>11</v>
      </c>
      <c r="C863" s="49" t="s">
        <v>258</v>
      </c>
      <c r="D863" s="40">
        <v>352</v>
      </c>
      <c r="E863" s="20"/>
      <c r="F863" s="20"/>
      <c r="G863" s="21">
        <f>SUM(G864)</f>
        <v>3500000</v>
      </c>
      <c r="H863" s="21">
        <f t="shared" si="452"/>
        <v>3500000</v>
      </c>
      <c r="I863" s="21">
        <f t="shared" si="452"/>
        <v>4782566</v>
      </c>
      <c r="J863" s="21">
        <f t="shared" si="452"/>
        <v>4782566</v>
      </c>
      <c r="K863" s="21">
        <f t="shared" si="452"/>
        <v>4782566</v>
      </c>
      <c r="L863" s="22">
        <f t="shared" si="413"/>
        <v>100</v>
      </c>
      <c r="M863" s="21">
        <f t="shared" si="452"/>
        <v>37000000</v>
      </c>
      <c r="N863" s="21">
        <f t="shared" si="452"/>
        <v>37000000</v>
      </c>
      <c r="O863" s="21">
        <f t="shared" si="452"/>
        <v>114098720</v>
      </c>
      <c r="P863" s="21">
        <f t="shared" si="452"/>
        <v>114098720</v>
      </c>
      <c r="Q863" s="21">
        <f t="shared" si="452"/>
        <v>38400000</v>
      </c>
      <c r="R863" s="21">
        <f t="shared" si="452"/>
        <v>186851150</v>
      </c>
      <c r="S863" s="21">
        <f t="shared" si="452"/>
        <v>186851150</v>
      </c>
      <c r="T863" s="21">
        <f t="shared" si="452"/>
        <v>168200000</v>
      </c>
      <c r="U863" s="21">
        <f t="shared" si="452"/>
        <v>168200000</v>
      </c>
      <c r="V863" s="21"/>
      <c r="W863" s="21"/>
      <c r="X863" s="21"/>
      <c r="Y863" s="12"/>
    </row>
    <row r="864" spans="1:25" ht="30" hidden="1" x14ac:dyDescent="0.2">
      <c r="A864" s="28" t="s">
        <v>448</v>
      </c>
      <c r="B864" s="29">
        <v>11</v>
      </c>
      <c r="C864" s="50" t="s">
        <v>258</v>
      </c>
      <c r="D864" s="53">
        <v>3522</v>
      </c>
      <c r="E864" s="32" t="s">
        <v>150</v>
      </c>
      <c r="G864" s="1">
        <v>3500000</v>
      </c>
      <c r="H864" s="1">
        <v>3500000</v>
      </c>
      <c r="I864" s="1">
        <v>4782566</v>
      </c>
      <c r="J864" s="1">
        <v>4782566</v>
      </c>
      <c r="K864" s="1">
        <v>4782566</v>
      </c>
      <c r="L864" s="33">
        <f t="shared" si="413"/>
        <v>100</v>
      </c>
      <c r="M864" s="1">
        <v>37000000</v>
      </c>
      <c r="N864" s="1">
        <v>37000000</v>
      </c>
      <c r="O864" s="1">
        <v>114098720</v>
      </c>
      <c r="P864" s="1">
        <f>O864</f>
        <v>114098720</v>
      </c>
      <c r="Q864" s="1">
        <v>38400000</v>
      </c>
      <c r="R864" s="1">
        <v>186851150</v>
      </c>
      <c r="S864" s="1">
        <f>R864</f>
        <v>186851150</v>
      </c>
      <c r="T864" s="1">
        <v>168200000</v>
      </c>
      <c r="U864" s="1">
        <f>T864</f>
        <v>168200000</v>
      </c>
    </row>
    <row r="865" spans="1:25" ht="110.25" x14ac:dyDescent="0.2">
      <c r="A865" s="439" t="s">
        <v>449</v>
      </c>
      <c r="B865" s="439"/>
      <c r="C865" s="439"/>
      <c r="D865" s="439"/>
      <c r="E865" s="20" t="s">
        <v>450</v>
      </c>
      <c r="F865" s="38" t="s">
        <v>349</v>
      </c>
      <c r="G865" s="21">
        <f>SUM(G866)</f>
        <v>106396500</v>
      </c>
      <c r="H865" s="21">
        <f t="shared" ref="H865:U866" si="453">SUM(H866)</f>
        <v>106396500</v>
      </c>
      <c r="I865" s="21">
        <f t="shared" si="453"/>
        <v>141563308</v>
      </c>
      <c r="J865" s="21">
        <f t="shared" si="453"/>
        <v>141563308</v>
      </c>
      <c r="K865" s="21">
        <f t="shared" si="453"/>
        <v>141563308</v>
      </c>
      <c r="L865" s="22">
        <f t="shared" si="413"/>
        <v>100</v>
      </c>
      <c r="M865" s="21">
        <f t="shared" si="453"/>
        <v>0</v>
      </c>
      <c r="N865" s="21">
        <f t="shared" si="453"/>
        <v>0</v>
      </c>
      <c r="O865" s="21">
        <f t="shared" si="453"/>
        <v>0</v>
      </c>
      <c r="P865" s="21">
        <f t="shared" si="453"/>
        <v>0</v>
      </c>
      <c r="Q865" s="21">
        <f t="shared" si="453"/>
        <v>0</v>
      </c>
      <c r="R865" s="21">
        <f t="shared" si="453"/>
        <v>0</v>
      </c>
      <c r="S865" s="21">
        <f t="shared" si="453"/>
        <v>0</v>
      </c>
      <c r="T865" s="21">
        <f t="shared" si="453"/>
        <v>0</v>
      </c>
      <c r="U865" s="21">
        <f t="shared" si="453"/>
        <v>0</v>
      </c>
    </row>
    <row r="866" spans="1:25" s="23" customFormat="1" ht="15.75" hidden="1" x14ac:dyDescent="0.2">
      <c r="A866" s="24" t="s">
        <v>451</v>
      </c>
      <c r="B866" s="25">
        <v>11</v>
      </c>
      <c r="C866" s="49" t="s">
        <v>258</v>
      </c>
      <c r="D866" s="40">
        <v>352</v>
      </c>
      <c r="E866" s="20"/>
      <c r="F866" s="20"/>
      <c r="G866" s="21">
        <f>SUM(G867)</f>
        <v>106396500</v>
      </c>
      <c r="H866" s="21">
        <f t="shared" si="453"/>
        <v>106396500</v>
      </c>
      <c r="I866" s="21">
        <f t="shared" si="453"/>
        <v>141563308</v>
      </c>
      <c r="J866" s="21">
        <f t="shared" si="453"/>
        <v>141563308</v>
      </c>
      <c r="K866" s="21">
        <f t="shared" si="453"/>
        <v>141563308</v>
      </c>
      <c r="L866" s="22">
        <f t="shared" si="413"/>
        <v>100</v>
      </c>
      <c r="M866" s="21">
        <f t="shared" si="453"/>
        <v>0</v>
      </c>
      <c r="N866" s="21">
        <f t="shared" si="453"/>
        <v>0</v>
      </c>
      <c r="O866" s="21">
        <f t="shared" si="453"/>
        <v>0</v>
      </c>
      <c r="P866" s="21">
        <f t="shared" si="453"/>
        <v>0</v>
      </c>
      <c r="Q866" s="21">
        <f t="shared" si="453"/>
        <v>0</v>
      </c>
      <c r="R866" s="21">
        <f t="shared" si="453"/>
        <v>0</v>
      </c>
      <c r="S866" s="21">
        <f t="shared" si="453"/>
        <v>0</v>
      </c>
      <c r="T866" s="21">
        <f t="shared" si="453"/>
        <v>0</v>
      </c>
      <c r="U866" s="21">
        <f t="shared" si="453"/>
        <v>0</v>
      </c>
      <c r="V866" s="21"/>
      <c r="W866" s="21"/>
      <c r="X866" s="21"/>
      <c r="Y866" s="12"/>
    </row>
    <row r="867" spans="1:25" ht="30" hidden="1" x14ac:dyDescent="0.2">
      <c r="A867" s="28" t="s">
        <v>451</v>
      </c>
      <c r="B867" s="29">
        <v>11</v>
      </c>
      <c r="C867" s="50" t="s">
        <v>258</v>
      </c>
      <c r="D867" s="53">
        <v>3522</v>
      </c>
      <c r="E867" s="32" t="s">
        <v>150</v>
      </c>
      <c r="G867" s="1">
        <v>106396500</v>
      </c>
      <c r="H867" s="1">
        <v>106396500</v>
      </c>
      <c r="I867" s="1">
        <v>141563308</v>
      </c>
      <c r="J867" s="1">
        <v>141563308</v>
      </c>
      <c r="K867" s="1">
        <v>141563308</v>
      </c>
      <c r="L867" s="33">
        <f t="shared" ref="L867:L930" si="454">IF(I867=0, "-", K867/I867*100)</f>
        <v>100</v>
      </c>
      <c r="M867" s="1">
        <v>0</v>
      </c>
      <c r="N867" s="1">
        <v>0</v>
      </c>
      <c r="O867" s="1"/>
      <c r="P867" s="1">
        <f>O867</f>
        <v>0</v>
      </c>
      <c r="Q867" s="1">
        <v>0</v>
      </c>
      <c r="R867" s="1"/>
      <c r="S867" s="1">
        <f>R867</f>
        <v>0</v>
      </c>
      <c r="T867" s="1"/>
      <c r="U867" s="1">
        <f>T867</f>
        <v>0</v>
      </c>
    </row>
    <row r="868" spans="1:25" ht="110.25" x14ac:dyDescent="0.2">
      <c r="A868" s="439" t="s">
        <v>452</v>
      </c>
      <c r="B868" s="439"/>
      <c r="C868" s="439"/>
      <c r="D868" s="439"/>
      <c r="E868" s="20" t="s">
        <v>453</v>
      </c>
      <c r="F868" s="38" t="s">
        <v>349</v>
      </c>
      <c r="G868" s="21">
        <f>G869+G871</f>
        <v>54000000</v>
      </c>
      <c r="H868" s="21">
        <f t="shared" ref="H868:U868" si="455">H869+H871</f>
        <v>54000000</v>
      </c>
      <c r="I868" s="21">
        <f t="shared" si="455"/>
        <v>79000000</v>
      </c>
      <c r="J868" s="21">
        <f t="shared" si="455"/>
        <v>79000000</v>
      </c>
      <c r="K868" s="21">
        <f t="shared" si="455"/>
        <v>79000000</v>
      </c>
      <c r="L868" s="22">
        <f t="shared" si="454"/>
        <v>100</v>
      </c>
      <c r="M868" s="21">
        <f t="shared" si="455"/>
        <v>58000000</v>
      </c>
      <c r="N868" s="21">
        <f t="shared" si="455"/>
        <v>58000000</v>
      </c>
      <c r="O868" s="21">
        <f t="shared" si="455"/>
        <v>95669306</v>
      </c>
      <c r="P868" s="21">
        <f t="shared" si="455"/>
        <v>58148276</v>
      </c>
      <c r="Q868" s="21">
        <f t="shared" si="455"/>
        <v>63000000</v>
      </c>
      <c r="R868" s="21">
        <f t="shared" si="455"/>
        <v>89563364</v>
      </c>
      <c r="S868" s="21">
        <f t="shared" si="455"/>
        <v>62136194</v>
      </c>
      <c r="T868" s="21">
        <f t="shared" si="455"/>
        <v>95778878</v>
      </c>
      <c r="U868" s="21">
        <f t="shared" si="455"/>
        <v>66471450</v>
      </c>
    </row>
    <row r="869" spans="1:25" s="23" customFormat="1" ht="15.75" hidden="1" x14ac:dyDescent="0.2">
      <c r="A869" s="24" t="s">
        <v>454</v>
      </c>
      <c r="B869" s="25">
        <v>11</v>
      </c>
      <c r="C869" s="49" t="s">
        <v>258</v>
      </c>
      <c r="D869" s="27">
        <v>352</v>
      </c>
      <c r="E869" s="20"/>
      <c r="F869" s="20"/>
      <c r="G869" s="21">
        <f>SUM(G870)</f>
        <v>54000000</v>
      </c>
      <c r="H869" s="21">
        <f t="shared" ref="H869:U869" si="456">SUM(H870)</f>
        <v>54000000</v>
      </c>
      <c r="I869" s="21">
        <f t="shared" si="456"/>
        <v>54000000</v>
      </c>
      <c r="J869" s="21">
        <f t="shared" si="456"/>
        <v>54000000</v>
      </c>
      <c r="K869" s="21">
        <f t="shared" si="456"/>
        <v>54000000</v>
      </c>
      <c r="L869" s="22">
        <f t="shared" si="454"/>
        <v>100</v>
      </c>
      <c r="M869" s="21">
        <f t="shared" si="456"/>
        <v>58000000</v>
      </c>
      <c r="N869" s="21">
        <f t="shared" si="456"/>
        <v>58000000</v>
      </c>
      <c r="O869" s="21">
        <f t="shared" si="456"/>
        <v>58148276</v>
      </c>
      <c r="P869" s="21">
        <f t="shared" si="456"/>
        <v>58148276</v>
      </c>
      <c r="Q869" s="21">
        <f t="shared" si="456"/>
        <v>63000000</v>
      </c>
      <c r="R869" s="21">
        <f t="shared" si="456"/>
        <v>62136194</v>
      </c>
      <c r="S869" s="21">
        <f t="shared" si="456"/>
        <v>62136194</v>
      </c>
      <c r="T869" s="21">
        <f t="shared" si="456"/>
        <v>66471450</v>
      </c>
      <c r="U869" s="21">
        <f t="shared" si="456"/>
        <v>66471450</v>
      </c>
      <c r="V869" s="21"/>
      <c r="W869" s="21"/>
      <c r="X869" s="21"/>
      <c r="Y869" s="12"/>
    </row>
    <row r="870" spans="1:25" ht="30" hidden="1" x14ac:dyDescent="0.2">
      <c r="A870" s="28" t="s">
        <v>454</v>
      </c>
      <c r="B870" s="29">
        <v>11</v>
      </c>
      <c r="C870" s="50" t="s">
        <v>258</v>
      </c>
      <c r="D870" s="53">
        <v>3522</v>
      </c>
      <c r="E870" s="32" t="s">
        <v>150</v>
      </c>
      <c r="G870" s="1">
        <v>54000000</v>
      </c>
      <c r="H870" s="1">
        <v>54000000</v>
      </c>
      <c r="I870" s="1">
        <v>54000000</v>
      </c>
      <c r="J870" s="1">
        <v>54000000</v>
      </c>
      <c r="K870" s="1">
        <v>54000000</v>
      </c>
      <c r="L870" s="33">
        <f t="shared" si="454"/>
        <v>100</v>
      </c>
      <c r="M870" s="1">
        <v>58000000</v>
      </c>
      <c r="N870" s="1">
        <v>58000000</v>
      </c>
      <c r="O870" s="1">
        <v>58148276</v>
      </c>
      <c r="P870" s="1">
        <f>O870</f>
        <v>58148276</v>
      </c>
      <c r="Q870" s="1">
        <v>63000000</v>
      </c>
      <c r="R870" s="1">
        <v>62136194</v>
      </c>
      <c r="S870" s="1">
        <f>R870</f>
        <v>62136194</v>
      </c>
      <c r="T870" s="1">
        <v>66471450</v>
      </c>
      <c r="U870" s="1">
        <f>T870</f>
        <v>66471450</v>
      </c>
    </row>
    <row r="871" spans="1:25" s="23" customFormat="1" ht="15.75" hidden="1" x14ac:dyDescent="0.2">
      <c r="A871" s="24" t="s">
        <v>454</v>
      </c>
      <c r="B871" s="25">
        <v>11</v>
      </c>
      <c r="C871" s="49" t="s">
        <v>258</v>
      </c>
      <c r="D871" s="40">
        <v>516</v>
      </c>
      <c r="E871" s="20"/>
      <c r="F871" s="20"/>
      <c r="G871" s="21">
        <f>SUM(G872)</f>
        <v>0</v>
      </c>
      <c r="H871" s="21">
        <f t="shared" ref="H871:U871" si="457">SUM(H872)</f>
        <v>0</v>
      </c>
      <c r="I871" s="21">
        <f t="shared" si="457"/>
        <v>25000000</v>
      </c>
      <c r="J871" s="21">
        <f t="shared" si="457"/>
        <v>25000000</v>
      </c>
      <c r="K871" s="21">
        <f t="shared" si="457"/>
        <v>25000000</v>
      </c>
      <c r="L871" s="22">
        <f t="shared" si="454"/>
        <v>100</v>
      </c>
      <c r="M871" s="21">
        <f t="shared" si="457"/>
        <v>0</v>
      </c>
      <c r="N871" s="21">
        <f t="shared" si="457"/>
        <v>0</v>
      </c>
      <c r="O871" s="21">
        <f t="shared" si="457"/>
        <v>37521030</v>
      </c>
      <c r="P871" s="21">
        <f t="shared" si="457"/>
        <v>0</v>
      </c>
      <c r="Q871" s="21">
        <f t="shared" si="457"/>
        <v>0</v>
      </c>
      <c r="R871" s="21">
        <f t="shared" si="457"/>
        <v>27427170</v>
      </c>
      <c r="S871" s="21">
        <f t="shared" si="457"/>
        <v>0</v>
      </c>
      <c r="T871" s="21">
        <f t="shared" si="457"/>
        <v>29307428</v>
      </c>
      <c r="U871" s="21">
        <f t="shared" si="457"/>
        <v>0</v>
      </c>
      <c r="V871" s="21"/>
      <c r="W871" s="21"/>
      <c r="X871" s="21"/>
      <c r="Y871" s="12"/>
    </row>
    <row r="872" spans="1:25" ht="30" hidden="1" x14ac:dyDescent="0.2">
      <c r="A872" s="28" t="s">
        <v>454</v>
      </c>
      <c r="B872" s="29">
        <v>11</v>
      </c>
      <c r="C872" s="50" t="s">
        <v>258</v>
      </c>
      <c r="D872" s="53">
        <v>5163</v>
      </c>
      <c r="E872" s="32" t="s">
        <v>455</v>
      </c>
      <c r="G872" s="1">
        <v>0</v>
      </c>
      <c r="H872" s="1">
        <v>0</v>
      </c>
      <c r="I872" s="1">
        <v>25000000</v>
      </c>
      <c r="J872" s="1">
        <v>25000000</v>
      </c>
      <c r="K872" s="1">
        <v>25000000</v>
      </c>
      <c r="L872" s="33">
        <f t="shared" si="454"/>
        <v>100</v>
      </c>
      <c r="M872" s="1">
        <v>0</v>
      </c>
      <c r="N872" s="1">
        <v>0</v>
      </c>
      <c r="O872" s="1">
        <v>37521030</v>
      </c>
      <c r="P872" s="35"/>
      <c r="Q872" s="1">
        <v>0</v>
      </c>
      <c r="R872" s="1">
        <v>27427170</v>
      </c>
      <c r="S872" s="35"/>
      <c r="T872" s="1">
        <v>29307428</v>
      </c>
      <c r="U872" s="35"/>
    </row>
    <row r="873" spans="1:25" ht="110.25" x14ac:dyDescent="0.2">
      <c r="A873" s="439" t="s">
        <v>456</v>
      </c>
      <c r="B873" s="439"/>
      <c r="C873" s="439"/>
      <c r="D873" s="439"/>
      <c r="E873" s="20" t="s">
        <v>457</v>
      </c>
      <c r="F873" s="38" t="s">
        <v>349</v>
      </c>
      <c r="G873" s="21">
        <f>SUM(G874)</f>
        <v>550000</v>
      </c>
      <c r="H873" s="21">
        <f t="shared" ref="H873:U874" si="458">SUM(H874)</f>
        <v>550000</v>
      </c>
      <c r="I873" s="21">
        <f t="shared" si="458"/>
        <v>550000</v>
      </c>
      <c r="J873" s="21">
        <f t="shared" si="458"/>
        <v>550000</v>
      </c>
      <c r="K873" s="21">
        <f t="shared" si="458"/>
        <v>374816</v>
      </c>
      <c r="L873" s="22">
        <f t="shared" si="454"/>
        <v>68.148363636363641</v>
      </c>
      <c r="M873" s="21">
        <f t="shared" si="458"/>
        <v>630000</v>
      </c>
      <c r="N873" s="21">
        <f t="shared" si="458"/>
        <v>630000</v>
      </c>
      <c r="O873" s="21">
        <f t="shared" si="458"/>
        <v>630000</v>
      </c>
      <c r="P873" s="21">
        <f t="shared" si="458"/>
        <v>630000</v>
      </c>
      <c r="Q873" s="21">
        <f t="shared" si="458"/>
        <v>650000</v>
      </c>
      <c r="R873" s="21">
        <f t="shared" si="458"/>
        <v>650000</v>
      </c>
      <c r="S873" s="21">
        <f t="shared" si="458"/>
        <v>650000</v>
      </c>
      <c r="T873" s="21">
        <f t="shared" si="458"/>
        <v>670000</v>
      </c>
      <c r="U873" s="21">
        <f t="shared" si="458"/>
        <v>670000</v>
      </c>
    </row>
    <row r="874" spans="1:25" s="23" customFormat="1" ht="15.75" hidden="1" x14ac:dyDescent="0.2">
      <c r="A874" s="24" t="s">
        <v>458</v>
      </c>
      <c r="B874" s="25">
        <v>11</v>
      </c>
      <c r="C874" s="49" t="s">
        <v>258</v>
      </c>
      <c r="D874" s="40">
        <v>352</v>
      </c>
      <c r="E874" s="20"/>
      <c r="F874" s="20"/>
      <c r="G874" s="21">
        <f>SUM(G875)</f>
        <v>550000</v>
      </c>
      <c r="H874" s="21">
        <f t="shared" si="458"/>
        <v>550000</v>
      </c>
      <c r="I874" s="21">
        <f t="shared" si="458"/>
        <v>550000</v>
      </c>
      <c r="J874" s="21">
        <f t="shared" si="458"/>
        <v>550000</v>
      </c>
      <c r="K874" s="21">
        <f t="shared" si="458"/>
        <v>374816</v>
      </c>
      <c r="L874" s="22">
        <f t="shared" si="454"/>
        <v>68.148363636363641</v>
      </c>
      <c r="M874" s="21">
        <f t="shared" si="458"/>
        <v>630000</v>
      </c>
      <c r="N874" s="21">
        <f t="shared" si="458"/>
        <v>630000</v>
      </c>
      <c r="O874" s="21">
        <f t="shared" si="458"/>
        <v>630000</v>
      </c>
      <c r="P874" s="21">
        <f t="shared" si="458"/>
        <v>630000</v>
      </c>
      <c r="Q874" s="21">
        <f t="shared" si="458"/>
        <v>650000</v>
      </c>
      <c r="R874" s="21">
        <f t="shared" si="458"/>
        <v>650000</v>
      </c>
      <c r="S874" s="21">
        <f t="shared" si="458"/>
        <v>650000</v>
      </c>
      <c r="T874" s="21">
        <f t="shared" si="458"/>
        <v>670000</v>
      </c>
      <c r="U874" s="21">
        <f t="shared" si="458"/>
        <v>670000</v>
      </c>
      <c r="V874" s="21"/>
      <c r="W874" s="21"/>
      <c r="X874" s="21"/>
      <c r="Y874" s="12"/>
    </row>
    <row r="875" spans="1:25" ht="30" hidden="1" x14ac:dyDescent="0.2">
      <c r="A875" s="28" t="s">
        <v>458</v>
      </c>
      <c r="B875" s="29">
        <v>11</v>
      </c>
      <c r="C875" s="50" t="s">
        <v>258</v>
      </c>
      <c r="D875" s="53">
        <v>3522</v>
      </c>
      <c r="E875" s="32" t="s">
        <v>150</v>
      </c>
      <c r="G875" s="1">
        <v>550000</v>
      </c>
      <c r="H875" s="1">
        <v>550000</v>
      </c>
      <c r="I875" s="1">
        <v>550000</v>
      </c>
      <c r="J875" s="1">
        <v>550000</v>
      </c>
      <c r="K875" s="1">
        <v>374816</v>
      </c>
      <c r="L875" s="33">
        <f t="shared" si="454"/>
        <v>68.148363636363641</v>
      </c>
      <c r="M875" s="1">
        <v>630000</v>
      </c>
      <c r="N875" s="1">
        <v>630000</v>
      </c>
      <c r="O875" s="1">
        <v>630000</v>
      </c>
      <c r="P875" s="1">
        <f>O875</f>
        <v>630000</v>
      </c>
      <c r="Q875" s="1">
        <v>650000</v>
      </c>
      <c r="R875" s="1">
        <v>650000</v>
      </c>
      <c r="S875" s="1">
        <f>R875</f>
        <v>650000</v>
      </c>
      <c r="T875" s="1">
        <v>670000</v>
      </c>
      <c r="U875" s="1">
        <f>T875</f>
        <v>670000</v>
      </c>
    </row>
    <row r="876" spans="1:25" ht="110.25" x14ac:dyDescent="0.2">
      <c r="A876" s="439" t="s">
        <v>459</v>
      </c>
      <c r="B876" s="439"/>
      <c r="C876" s="439"/>
      <c r="D876" s="439"/>
      <c r="E876" s="20" t="s">
        <v>460</v>
      </c>
      <c r="F876" s="38" t="s">
        <v>349</v>
      </c>
      <c r="G876" s="21">
        <f>SUM(G877)</f>
        <v>25323000</v>
      </c>
      <c r="H876" s="21">
        <f t="shared" ref="H876:U877" si="459">SUM(H877)</f>
        <v>25323000</v>
      </c>
      <c r="I876" s="21">
        <f t="shared" si="459"/>
        <v>132050315</v>
      </c>
      <c r="J876" s="21">
        <f t="shared" si="459"/>
        <v>132050315</v>
      </c>
      <c r="K876" s="21">
        <f t="shared" si="459"/>
        <v>132050315</v>
      </c>
      <c r="L876" s="22">
        <f t="shared" si="454"/>
        <v>100</v>
      </c>
      <c r="M876" s="21">
        <f t="shared" si="459"/>
        <v>36650000</v>
      </c>
      <c r="N876" s="21">
        <f t="shared" si="459"/>
        <v>36650000</v>
      </c>
      <c r="O876" s="21">
        <f t="shared" si="459"/>
        <v>210000000</v>
      </c>
      <c r="P876" s="21">
        <f t="shared" si="459"/>
        <v>210000000</v>
      </c>
      <c r="Q876" s="21">
        <f t="shared" si="459"/>
        <v>34551400</v>
      </c>
      <c r="R876" s="21">
        <f t="shared" si="459"/>
        <v>210000000</v>
      </c>
      <c r="S876" s="21">
        <f t="shared" si="459"/>
        <v>210000000</v>
      </c>
      <c r="T876" s="21">
        <f t="shared" si="459"/>
        <v>240000000</v>
      </c>
      <c r="U876" s="21">
        <f t="shared" si="459"/>
        <v>240000000</v>
      </c>
    </row>
    <row r="877" spans="1:25" s="23" customFormat="1" ht="15.75" hidden="1" x14ac:dyDescent="0.2">
      <c r="A877" s="24" t="s">
        <v>461</v>
      </c>
      <c r="B877" s="25">
        <v>11</v>
      </c>
      <c r="C877" s="49" t="s">
        <v>258</v>
      </c>
      <c r="D877" s="27">
        <v>352</v>
      </c>
      <c r="E877" s="20"/>
      <c r="F877" s="20"/>
      <c r="G877" s="21">
        <f>SUM(G878)</f>
        <v>25323000</v>
      </c>
      <c r="H877" s="21">
        <f t="shared" si="459"/>
        <v>25323000</v>
      </c>
      <c r="I877" s="21">
        <f t="shared" si="459"/>
        <v>132050315</v>
      </c>
      <c r="J877" s="21">
        <f t="shared" si="459"/>
        <v>132050315</v>
      </c>
      <c r="K877" s="21">
        <f t="shared" si="459"/>
        <v>132050315</v>
      </c>
      <c r="L877" s="22">
        <f t="shared" si="454"/>
        <v>100</v>
      </c>
      <c r="M877" s="21">
        <f t="shared" si="459"/>
        <v>36650000</v>
      </c>
      <c r="N877" s="21">
        <f t="shared" si="459"/>
        <v>36650000</v>
      </c>
      <c r="O877" s="21">
        <f t="shared" si="459"/>
        <v>210000000</v>
      </c>
      <c r="P877" s="21">
        <f t="shared" si="459"/>
        <v>210000000</v>
      </c>
      <c r="Q877" s="21">
        <f t="shared" si="459"/>
        <v>34551400</v>
      </c>
      <c r="R877" s="21">
        <f t="shared" si="459"/>
        <v>210000000</v>
      </c>
      <c r="S877" s="21">
        <f t="shared" si="459"/>
        <v>210000000</v>
      </c>
      <c r="T877" s="21">
        <f t="shared" si="459"/>
        <v>240000000</v>
      </c>
      <c r="U877" s="21">
        <f t="shared" si="459"/>
        <v>240000000</v>
      </c>
      <c r="V877" s="21"/>
      <c r="W877" s="21"/>
      <c r="X877" s="21"/>
      <c r="Y877" s="12"/>
    </row>
    <row r="878" spans="1:25" ht="30" hidden="1" x14ac:dyDescent="0.2">
      <c r="A878" s="28" t="s">
        <v>461</v>
      </c>
      <c r="B878" s="29">
        <v>11</v>
      </c>
      <c r="C878" s="50" t="s">
        <v>258</v>
      </c>
      <c r="D878" s="31">
        <v>3522</v>
      </c>
      <c r="E878" s="32" t="s">
        <v>150</v>
      </c>
      <c r="F878" s="38"/>
      <c r="G878" s="1">
        <v>25323000</v>
      </c>
      <c r="H878" s="1">
        <v>25323000</v>
      </c>
      <c r="I878" s="1">
        <v>132050315</v>
      </c>
      <c r="J878" s="1">
        <v>132050315</v>
      </c>
      <c r="K878" s="1">
        <v>132050315</v>
      </c>
      <c r="L878" s="33">
        <f t="shared" si="454"/>
        <v>100</v>
      </c>
      <c r="M878" s="1">
        <v>36650000</v>
      </c>
      <c r="N878" s="1">
        <v>36650000</v>
      </c>
      <c r="O878" s="1">
        <v>210000000</v>
      </c>
      <c r="P878" s="1">
        <f>O878</f>
        <v>210000000</v>
      </c>
      <c r="Q878" s="1">
        <v>34551400</v>
      </c>
      <c r="R878" s="1">
        <v>210000000</v>
      </c>
      <c r="S878" s="1">
        <f>R878</f>
        <v>210000000</v>
      </c>
      <c r="T878" s="1">
        <v>240000000</v>
      </c>
      <c r="U878" s="1">
        <f>T878</f>
        <v>240000000</v>
      </c>
    </row>
    <row r="879" spans="1:25" ht="110.25" x14ac:dyDescent="0.2">
      <c r="A879" s="439" t="s">
        <v>462</v>
      </c>
      <c r="B879" s="439"/>
      <c r="C879" s="439"/>
      <c r="D879" s="439"/>
      <c r="E879" s="20" t="s">
        <v>463</v>
      </c>
      <c r="F879" s="38" t="s">
        <v>349</v>
      </c>
      <c r="G879" s="21">
        <f>SUM(G880)</f>
        <v>57964863</v>
      </c>
      <c r="H879" s="21">
        <f t="shared" ref="H879:U880" si="460">SUM(H880)</f>
        <v>57964863</v>
      </c>
      <c r="I879" s="21">
        <f t="shared" si="460"/>
        <v>57964863</v>
      </c>
      <c r="J879" s="21">
        <f t="shared" si="460"/>
        <v>57964863</v>
      </c>
      <c r="K879" s="21">
        <f t="shared" si="460"/>
        <v>57964863</v>
      </c>
      <c r="L879" s="22">
        <f t="shared" si="454"/>
        <v>100</v>
      </c>
      <c r="M879" s="21">
        <f t="shared" si="460"/>
        <v>0</v>
      </c>
      <c r="N879" s="21">
        <f t="shared" si="460"/>
        <v>0</v>
      </c>
      <c r="O879" s="21">
        <f t="shared" si="460"/>
        <v>0</v>
      </c>
      <c r="P879" s="21">
        <f t="shared" si="460"/>
        <v>0</v>
      </c>
      <c r="Q879" s="21">
        <f t="shared" si="460"/>
        <v>0</v>
      </c>
      <c r="R879" s="21">
        <f t="shared" si="460"/>
        <v>0</v>
      </c>
      <c r="S879" s="21">
        <f t="shared" si="460"/>
        <v>0</v>
      </c>
      <c r="T879" s="21">
        <f t="shared" si="460"/>
        <v>0</v>
      </c>
      <c r="U879" s="21">
        <f t="shared" si="460"/>
        <v>0</v>
      </c>
    </row>
    <row r="880" spans="1:25" s="23" customFormat="1" ht="15.75" hidden="1" x14ac:dyDescent="0.2">
      <c r="A880" s="24" t="s">
        <v>464</v>
      </c>
      <c r="B880" s="25">
        <v>11</v>
      </c>
      <c r="C880" s="49" t="s">
        <v>258</v>
      </c>
      <c r="D880" s="27">
        <v>352</v>
      </c>
      <c r="E880" s="20"/>
      <c r="F880" s="20"/>
      <c r="G880" s="21">
        <f>SUM(G881)</f>
        <v>57964863</v>
      </c>
      <c r="H880" s="21">
        <f t="shared" si="460"/>
        <v>57964863</v>
      </c>
      <c r="I880" s="21">
        <f t="shared" si="460"/>
        <v>57964863</v>
      </c>
      <c r="J880" s="21">
        <f t="shared" si="460"/>
        <v>57964863</v>
      </c>
      <c r="K880" s="21">
        <f t="shared" si="460"/>
        <v>57964863</v>
      </c>
      <c r="L880" s="22">
        <f t="shared" si="454"/>
        <v>100</v>
      </c>
      <c r="M880" s="21">
        <f t="shared" si="460"/>
        <v>0</v>
      </c>
      <c r="N880" s="21">
        <f t="shared" si="460"/>
        <v>0</v>
      </c>
      <c r="O880" s="21">
        <f t="shared" si="460"/>
        <v>0</v>
      </c>
      <c r="P880" s="21">
        <f t="shared" si="460"/>
        <v>0</v>
      </c>
      <c r="Q880" s="21">
        <f t="shared" si="460"/>
        <v>0</v>
      </c>
      <c r="R880" s="21">
        <f t="shared" si="460"/>
        <v>0</v>
      </c>
      <c r="S880" s="21">
        <f t="shared" si="460"/>
        <v>0</v>
      </c>
      <c r="T880" s="21">
        <f t="shared" si="460"/>
        <v>0</v>
      </c>
      <c r="U880" s="21">
        <f t="shared" si="460"/>
        <v>0</v>
      </c>
      <c r="V880" s="21"/>
      <c r="W880" s="21"/>
      <c r="X880" s="21"/>
      <c r="Y880" s="12"/>
    </row>
    <row r="881" spans="1:25" ht="30" hidden="1" x14ac:dyDescent="0.2">
      <c r="A881" s="28" t="s">
        <v>464</v>
      </c>
      <c r="B881" s="29">
        <v>11</v>
      </c>
      <c r="C881" s="50" t="s">
        <v>258</v>
      </c>
      <c r="D881" s="31">
        <v>3522</v>
      </c>
      <c r="E881" s="32" t="s">
        <v>150</v>
      </c>
      <c r="F881" s="38"/>
      <c r="G881" s="1">
        <v>57964863</v>
      </c>
      <c r="H881" s="1">
        <v>57964863</v>
      </c>
      <c r="I881" s="1">
        <v>57964863</v>
      </c>
      <c r="J881" s="1">
        <v>57964863</v>
      </c>
      <c r="K881" s="1">
        <v>57964863</v>
      </c>
      <c r="L881" s="33">
        <f t="shared" si="454"/>
        <v>100</v>
      </c>
      <c r="M881" s="1">
        <v>0</v>
      </c>
      <c r="N881" s="1">
        <v>0</v>
      </c>
      <c r="O881" s="1"/>
      <c r="P881" s="1">
        <f>O881</f>
        <v>0</v>
      </c>
      <c r="Q881" s="1">
        <v>0</v>
      </c>
      <c r="R881" s="1"/>
      <c r="S881" s="1">
        <f>R881</f>
        <v>0</v>
      </c>
      <c r="T881" s="1"/>
      <c r="U881" s="1">
        <f>T881</f>
        <v>0</v>
      </c>
    </row>
    <row r="882" spans="1:25" ht="15.75" x14ac:dyDescent="0.2">
      <c r="A882" s="446" t="s">
        <v>465</v>
      </c>
      <c r="B882" s="446"/>
      <c r="C882" s="446"/>
      <c r="D882" s="446"/>
      <c r="E882" s="446"/>
      <c r="F882" s="446"/>
      <c r="G882" s="16">
        <f>G883+G925+G928+G935</f>
        <v>357799100</v>
      </c>
      <c r="H882" s="16">
        <f t="shared" ref="H882:U882" si="461">H883+H925+H928+H935</f>
        <v>357799100</v>
      </c>
      <c r="I882" s="16">
        <f t="shared" si="461"/>
        <v>357799100</v>
      </c>
      <c r="J882" s="16">
        <f t="shared" si="461"/>
        <v>357799100</v>
      </c>
      <c r="K882" s="16">
        <f t="shared" si="461"/>
        <v>258219377.35999998</v>
      </c>
      <c r="L882" s="17">
        <f t="shared" si="454"/>
        <v>72.168816903116863</v>
      </c>
      <c r="M882" s="16">
        <f t="shared" si="461"/>
        <v>387799100</v>
      </c>
      <c r="N882" s="16">
        <f t="shared" si="461"/>
        <v>387799100</v>
      </c>
      <c r="O882" s="16">
        <f t="shared" si="461"/>
        <v>356100000</v>
      </c>
      <c r="P882" s="16">
        <f t="shared" si="461"/>
        <v>356100000</v>
      </c>
      <c r="Q882" s="16">
        <f t="shared" si="461"/>
        <v>387799100</v>
      </c>
      <c r="R882" s="16">
        <f t="shared" si="461"/>
        <v>356100000</v>
      </c>
      <c r="S882" s="16">
        <f t="shared" si="461"/>
        <v>356100000</v>
      </c>
      <c r="T882" s="16">
        <f t="shared" si="461"/>
        <v>356100000</v>
      </c>
      <c r="U882" s="16">
        <f t="shared" si="461"/>
        <v>356100000</v>
      </c>
    </row>
    <row r="883" spans="1:25" ht="141.75" x14ac:dyDescent="0.2">
      <c r="A883" s="439" t="s">
        <v>466</v>
      </c>
      <c r="B883" s="439"/>
      <c r="C883" s="439"/>
      <c r="D883" s="439"/>
      <c r="E883" s="20" t="s">
        <v>467</v>
      </c>
      <c r="F883" s="38" t="s">
        <v>99</v>
      </c>
      <c r="G883" s="21">
        <f>G884+G886+G888+G891+G896+G901+G909+G911+G918+G921+G923</f>
        <v>2726400</v>
      </c>
      <c r="H883" s="21">
        <f t="shared" ref="H883:U883" si="462">H884+H886+H888+H891+H896+H901+H909+H911+H918+H921+H923</f>
        <v>2726400</v>
      </c>
      <c r="I883" s="21">
        <f t="shared" si="462"/>
        <v>2726400</v>
      </c>
      <c r="J883" s="21">
        <f t="shared" si="462"/>
        <v>2726400</v>
      </c>
      <c r="K883" s="21">
        <f t="shared" si="462"/>
        <v>1833554.41</v>
      </c>
      <c r="L883" s="22">
        <f t="shared" si="454"/>
        <v>67.251848958333326</v>
      </c>
      <c r="M883" s="21">
        <f t="shared" si="462"/>
        <v>2736400</v>
      </c>
      <c r="N883" s="21">
        <f t="shared" si="462"/>
        <v>2736400</v>
      </c>
      <c r="O883" s="21">
        <f t="shared" si="462"/>
        <v>2682600</v>
      </c>
      <c r="P883" s="21">
        <f t="shared" si="462"/>
        <v>2682600</v>
      </c>
      <c r="Q883" s="21">
        <f t="shared" si="462"/>
        <v>2736400</v>
      </c>
      <c r="R883" s="21">
        <f t="shared" si="462"/>
        <v>2667600</v>
      </c>
      <c r="S883" s="21">
        <f t="shared" si="462"/>
        <v>2667600</v>
      </c>
      <c r="T883" s="21">
        <f t="shared" si="462"/>
        <v>2667600</v>
      </c>
      <c r="U883" s="21">
        <f t="shared" si="462"/>
        <v>2667600</v>
      </c>
    </row>
    <row r="884" spans="1:25" s="23" customFormat="1" ht="15.75" x14ac:dyDescent="0.2">
      <c r="A884" s="24" t="s">
        <v>468</v>
      </c>
      <c r="B884" s="25">
        <v>11</v>
      </c>
      <c r="C884" s="26" t="s">
        <v>101</v>
      </c>
      <c r="D884" s="27">
        <v>311</v>
      </c>
      <c r="E884" s="20"/>
      <c r="F884" s="20"/>
      <c r="G884" s="21">
        <f>SUM(G885)</f>
        <v>1449000</v>
      </c>
      <c r="H884" s="21">
        <f t="shared" ref="H884:U884" si="463">SUM(H885)</f>
        <v>1449000</v>
      </c>
      <c r="I884" s="21">
        <f t="shared" si="463"/>
        <v>1449000</v>
      </c>
      <c r="J884" s="21">
        <f t="shared" si="463"/>
        <v>1449000</v>
      </c>
      <c r="K884" s="21">
        <f t="shared" si="463"/>
        <v>1034815.59</v>
      </c>
      <c r="L884" s="22">
        <f t="shared" si="454"/>
        <v>71.415844720496892</v>
      </c>
      <c r="M884" s="21">
        <f t="shared" si="463"/>
        <v>1449000</v>
      </c>
      <c r="N884" s="21">
        <f t="shared" si="463"/>
        <v>1449000</v>
      </c>
      <c r="O884" s="21">
        <f t="shared" si="463"/>
        <v>1460000</v>
      </c>
      <c r="P884" s="21">
        <f t="shared" si="463"/>
        <v>1460000</v>
      </c>
      <c r="Q884" s="21">
        <f t="shared" si="463"/>
        <v>1449000</v>
      </c>
      <c r="R884" s="21">
        <f t="shared" si="463"/>
        <v>1460000</v>
      </c>
      <c r="S884" s="21">
        <f t="shared" si="463"/>
        <v>1460000</v>
      </c>
      <c r="T884" s="21">
        <f t="shared" si="463"/>
        <v>1458000</v>
      </c>
      <c r="U884" s="21">
        <f t="shared" si="463"/>
        <v>1458000</v>
      </c>
      <c r="V884" s="21">
        <v>1700000</v>
      </c>
      <c r="W884" s="21"/>
      <c r="X884" s="21"/>
      <c r="Y884" s="12" t="s">
        <v>469</v>
      </c>
    </row>
    <row r="885" spans="1:25" ht="15.75" hidden="1" x14ac:dyDescent="0.2">
      <c r="A885" s="28" t="s">
        <v>468</v>
      </c>
      <c r="B885" s="29">
        <v>11</v>
      </c>
      <c r="C885" s="30" t="s">
        <v>101</v>
      </c>
      <c r="D885" s="31">
        <v>3111</v>
      </c>
      <c r="E885" s="32" t="s">
        <v>33</v>
      </c>
      <c r="G885" s="51">
        <v>1449000</v>
      </c>
      <c r="H885" s="51">
        <v>1449000</v>
      </c>
      <c r="I885" s="51">
        <v>1449000</v>
      </c>
      <c r="J885" s="51">
        <v>1449000</v>
      </c>
      <c r="K885" s="51">
        <v>1034815.59</v>
      </c>
      <c r="L885" s="222">
        <f t="shared" si="454"/>
        <v>71.415844720496892</v>
      </c>
      <c r="M885" s="68">
        <v>1449000</v>
      </c>
      <c r="N885" s="68">
        <v>1449000</v>
      </c>
      <c r="O885" s="51">
        <v>1460000</v>
      </c>
      <c r="P885" s="51">
        <f>O885</f>
        <v>1460000</v>
      </c>
      <c r="Q885" s="68">
        <v>1449000</v>
      </c>
      <c r="R885" s="51">
        <v>1460000</v>
      </c>
      <c r="S885" s="51">
        <f>R885</f>
        <v>1460000</v>
      </c>
      <c r="T885" s="51">
        <v>1458000</v>
      </c>
      <c r="U885" s="51">
        <f>T885</f>
        <v>1458000</v>
      </c>
      <c r="V885" s="21">
        <f>O884+O886+O888</f>
        <v>1700000</v>
      </c>
      <c r="Y885" s="23" t="s">
        <v>470</v>
      </c>
    </row>
    <row r="886" spans="1:25" s="23" customFormat="1" ht="15.75" hidden="1" x14ac:dyDescent="0.2">
      <c r="A886" s="24" t="s">
        <v>468</v>
      </c>
      <c r="B886" s="25">
        <v>11</v>
      </c>
      <c r="C886" s="26" t="s">
        <v>101</v>
      </c>
      <c r="D886" s="27">
        <v>312</v>
      </c>
      <c r="E886" s="20"/>
      <c r="F886" s="20"/>
      <c r="G886" s="52">
        <f>SUM(G887)</f>
        <v>6000</v>
      </c>
      <c r="H886" s="52">
        <f t="shared" ref="H886:U886" si="464">SUM(H887)</f>
        <v>6000</v>
      </c>
      <c r="I886" s="52">
        <f t="shared" si="464"/>
        <v>6000</v>
      </c>
      <c r="J886" s="52">
        <f t="shared" si="464"/>
        <v>6000</v>
      </c>
      <c r="K886" s="52">
        <f t="shared" si="464"/>
        <v>3000</v>
      </c>
      <c r="L886" s="22">
        <f t="shared" si="454"/>
        <v>50</v>
      </c>
      <c r="M886" s="52">
        <f t="shared" si="464"/>
        <v>6000</v>
      </c>
      <c r="N886" s="52">
        <f t="shared" si="464"/>
        <v>6000</v>
      </c>
      <c r="O886" s="52">
        <f t="shared" si="464"/>
        <v>12200</v>
      </c>
      <c r="P886" s="52">
        <f t="shared" si="464"/>
        <v>12200</v>
      </c>
      <c r="Q886" s="52">
        <f t="shared" si="464"/>
        <v>6000</v>
      </c>
      <c r="R886" s="52">
        <f t="shared" si="464"/>
        <v>12200</v>
      </c>
      <c r="S886" s="52">
        <f t="shared" si="464"/>
        <v>12200</v>
      </c>
      <c r="T886" s="52">
        <f t="shared" si="464"/>
        <v>16000</v>
      </c>
      <c r="U886" s="52">
        <f t="shared" si="464"/>
        <v>16000</v>
      </c>
      <c r="V886" s="1">
        <f>V884-V885</f>
        <v>0</v>
      </c>
      <c r="W886" s="21"/>
      <c r="X886" s="21"/>
      <c r="Y886" s="65" t="s">
        <v>26</v>
      </c>
    </row>
    <row r="887" spans="1:25" hidden="1" x14ac:dyDescent="0.2">
      <c r="A887" s="28" t="s">
        <v>468</v>
      </c>
      <c r="B887" s="29">
        <v>11</v>
      </c>
      <c r="C887" s="30" t="s">
        <v>101</v>
      </c>
      <c r="D887" s="31">
        <v>3121</v>
      </c>
      <c r="E887" s="32" t="s">
        <v>471</v>
      </c>
      <c r="G887" s="51">
        <v>6000</v>
      </c>
      <c r="H887" s="51">
        <v>6000</v>
      </c>
      <c r="I887" s="51">
        <v>6000</v>
      </c>
      <c r="J887" s="51">
        <v>6000</v>
      </c>
      <c r="K887" s="51">
        <v>3000</v>
      </c>
      <c r="L887" s="222">
        <f t="shared" si="454"/>
        <v>50</v>
      </c>
      <c r="M887" s="68">
        <v>6000</v>
      </c>
      <c r="N887" s="68">
        <v>6000</v>
      </c>
      <c r="O887" s="51">
        <v>12200</v>
      </c>
      <c r="P887" s="51">
        <f t="shared" ref="P887:P922" si="465">O887</f>
        <v>12200</v>
      </c>
      <c r="Q887" s="68">
        <v>6000</v>
      </c>
      <c r="R887" s="51">
        <v>12200</v>
      </c>
      <c r="S887" s="51">
        <f t="shared" ref="S887:S922" si="466">R887</f>
        <v>12200</v>
      </c>
      <c r="T887" s="51">
        <v>16000</v>
      </c>
      <c r="U887" s="51">
        <f t="shared" ref="U887:U922" si="467">T887</f>
        <v>16000</v>
      </c>
    </row>
    <row r="888" spans="1:25" s="23" customFormat="1" ht="15.75" hidden="1" x14ac:dyDescent="0.2">
      <c r="A888" s="24" t="s">
        <v>468</v>
      </c>
      <c r="B888" s="25">
        <v>11</v>
      </c>
      <c r="C888" s="26" t="s">
        <v>101</v>
      </c>
      <c r="D888" s="27">
        <v>313</v>
      </c>
      <c r="E888" s="20"/>
      <c r="F888" s="20"/>
      <c r="G888" s="52">
        <f>SUM(G889:G890)</f>
        <v>225000</v>
      </c>
      <c r="H888" s="52">
        <f t="shared" ref="H888:U888" si="468">SUM(H889:H890)</f>
        <v>225000</v>
      </c>
      <c r="I888" s="52">
        <f t="shared" si="468"/>
        <v>225000</v>
      </c>
      <c r="J888" s="52">
        <f t="shared" si="468"/>
        <v>225000</v>
      </c>
      <c r="K888" s="52">
        <f t="shared" si="468"/>
        <v>157311.82</v>
      </c>
      <c r="L888" s="22">
        <f t="shared" si="454"/>
        <v>69.91636444444444</v>
      </c>
      <c r="M888" s="52">
        <f t="shared" si="468"/>
        <v>225000</v>
      </c>
      <c r="N888" s="52">
        <f t="shared" si="468"/>
        <v>225000</v>
      </c>
      <c r="O888" s="52">
        <f t="shared" si="468"/>
        <v>227800</v>
      </c>
      <c r="P888" s="52">
        <f t="shared" si="468"/>
        <v>227800</v>
      </c>
      <c r="Q888" s="52">
        <f t="shared" si="468"/>
        <v>225000</v>
      </c>
      <c r="R888" s="52">
        <f t="shared" si="468"/>
        <v>227800</v>
      </c>
      <c r="S888" s="52">
        <f t="shared" si="468"/>
        <v>227800</v>
      </c>
      <c r="T888" s="52">
        <f t="shared" si="468"/>
        <v>226000</v>
      </c>
      <c r="U888" s="52">
        <f t="shared" si="468"/>
        <v>226000</v>
      </c>
      <c r="V888" s="21"/>
      <c r="W888" s="21"/>
      <c r="X888" s="21"/>
      <c r="Y888" s="12"/>
    </row>
    <row r="889" spans="1:25" hidden="1" x14ac:dyDescent="0.2">
      <c r="A889" s="28" t="s">
        <v>468</v>
      </c>
      <c r="B889" s="29">
        <v>11</v>
      </c>
      <c r="C889" s="30" t="s">
        <v>101</v>
      </c>
      <c r="D889" s="31">
        <v>3132</v>
      </c>
      <c r="E889" s="32" t="s">
        <v>40</v>
      </c>
      <c r="G889" s="51">
        <v>198000</v>
      </c>
      <c r="H889" s="51">
        <v>198000</v>
      </c>
      <c r="I889" s="51">
        <v>198000</v>
      </c>
      <c r="J889" s="51">
        <v>198000</v>
      </c>
      <c r="K889" s="1">
        <v>139717.70000000001</v>
      </c>
      <c r="L889" s="222">
        <f t="shared" si="454"/>
        <v>70.564494949494957</v>
      </c>
      <c r="M889" s="68">
        <v>198000</v>
      </c>
      <c r="N889" s="68">
        <v>198000</v>
      </c>
      <c r="O889" s="51">
        <v>200000</v>
      </c>
      <c r="P889" s="51">
        <f t="shared" si="465"/>
        <v>200000</v>
      </c>
      <c r="Q889" s="68">
        <v>198000</v>
      </c>
      <c r="R889" s="51">
        <v>200000</v>
      </c>
      <c r="S889" s="51">
        <f t="shared" si="466"/>
        <v>200000</v>
      </c>
      <c r="T889" s="51">
        <v>199000</v>
      </c>
      <c r="U889" s="51">
        <f t="shared" si="467"/>
        <v>199000</v>
      </c>
    </row>
    <row r="890" spans="1:25" ht="30" hidden="1" x14ac:dyDescent="0.2">
      <c r="A890" s="28" t="s">
        <v>468</v>
      </c>
      <c r="B890" s="29">
        <v>11</v>
      </c>
      <c r="C890" s="30" t="s">
        <v>101</v>
      </c>
      <c r="D890" s="31">
        <v>3133</v>
      </c>
      <c r="E890" s="32" t="s">
        <v>41</v>
      </c>
      <c r="G890" s="1">
        <v>27000</v>
      </c>
      <c r="H890" s="1">
        <v>27000</v>
      </c>
      <c r="I890" s="1">
        <v>27000</v>
      </c>
      <c r="J890" s="1">
        <v>27000</v>
      </c>
      <c r="K890" s="1">
        <v>17594.12</v>
      </c>
      <c r="L890" s="33">
        <f t="shared" si="454"/>
        <v>65.163407407407405</v>
      </c>
      <c r="M890" s="1">
        <v>27000</v>
      </c>
      <c r="N890" s="1">
        <v>27000</v>
      </c>
      <c r="O890" s="1">
        <v>27800</v>
      </c>
      <c r="P890" s="51">
        <f t="shared" si="465"/>
        <v>27800</v>
      </c>
      <c r="Q890" s="1">
        <v>27000</v>
      </c>
      <c r="R890" s="1">
        <v>27800</v>
      </c>
      <c r="S890" s="51">
        <f t="shared" si="466"/>
        <v>27800</v>
      </c>
      <c r="T890" s="1">
        <v>27000</v>
      </c>
      <c r="U890" s="51">
        <f t="shared" si="467"/>
        <v>27000</v>
      </c>
    </row>
    <row r="891" spans="1:25" s="23" customFormat="1" ht="15.75" hidden="1" x14ac:dyDescent="0.2">
      <c r="A891" s="24" t="s">
        <v>468</v>
      </c>
      <c r="B891" s="25">
        <v>11</v>
      </c>
      <c r="C891" s="26" t="s">
        <v>101</v>
      </c>
      <c r="D891" s="27">
        <v>321</v>
      </c>
      <c r="E891" s="20"/>
      <c r="F891" s="20"/>
      <c r="G891" s="21">
        <f>SUM(G892:G895)</f>
        <v>123600</v>
      </c>
      <c r="H891" s="21">
        <f t="shared" ref="H891:U891" si="469">SUM(H892:H895)</f>
        <v>123600</v>
      </c>
      <c r="I891" s="21">
        <f t="shared" si="469"/>
        <v>123600</v>
      </c>
      <c r="J891" s="21">
        <f t="shared" si="469"/>
        <v>123600</v>
      </c>
      <c r="K891" s="21">
        <f t="shared" si="469"/>
        <v>38608.51</v>
      </c>
      <c r="L891" s="22">
        <f t="shared" si="454"/>
        <v>31.236658576051781</v>
      </c>
      <c r="M891" s="21">
        <f t="shared" si="469"/>
        <v>123600</v>
      </c>
      <c r="N891" s="21">
        <f t="shared" si="469"/>
        <v>123600</v>
      </c>
      <c r="O891" s="21">
        <f t="shared" si="469"/>
        <v>111600</v>
      </c>
      <c r="P891" s="21">
        <f t="shared" si="469"/>
        <v>111600</v>
      </c>
      <c r="Q891" s="21">
        <f t="shared" si="469"/>
        <v>123600</v>
      </c>
      <c r="R891" s="21">
        <f t="shared" si="469"/>
        <v>121600</v>
      </c>
      <c r="S891" s="21">
        <f t="shared" si="469"/>
        <v>121600</v>
      </c>
      <c r="T891" s="21">
        <f t="shared" si="469"/>
        <v>121600</v>
      </c>
      <c r="U891" s="21">
        <f t="shared" si="469"/>
        <v>121600</v>
      </c>
      <c r="V891" s="21"/>
      <c r="W891" s="21"/>
      <c r="X891" s="21"/>
      <c r="Y891" s="12"/>
    </row>
    <row r="892" spans="1:25" hidden="1" x14ac:dyDescent="0.2">
      <c r="A892" s="28" t="s">
        <v>468</v>
      </c>
      <c r="B892" s="29">
        <v>11</v>
      </c>
      <c r="C892" s="30" t="s">
        <v>101</v>
      </c>
      <c r="D892" s="31">
        <v>3211</v>
      </c>
      <c r="E892" s="32" t="s">
        <v>42</v>
      </c>
      <c r="G892" s="51">
        <v>65000</v>
      </c>
      <c r="H892" s="51">
        <v>65000</v>
      </c>
      <c r="I892" s="51">
        <v>65000</v>
      </c>
      <c r="J892" s="51">
        <v>65000</v>
      </c>
      <c r="K892" s="1">
        <v>21097.52</v>
      </c>
      <c r="L892" s="222">
        <f t="shared" si="454"/>
        <v>32.457723076923081</v>
      </c>
      <c r="M892" s="68">
        <v>65000</v>
      </c>
      <c r="N892" s="68">
        <v>65000</v>
      </c>
      <c r="O892" s="51">
        <v>55000</v>
      </c>
      <c r="P892" s="51">
        <f t="shared" si="465"/>
        <v>55000</v>
      </c>
      <c r="Q892" s="68">
        <v>65000</v>
      </c>
      <c r="R892" s="51">
        <v>65000</v>
      </c>
      <c r="S892" s="51">
        <f t="shared" si="466"/>
        <v>65000</v>
      </c>
      <c r="T892" s="51">
        <v>65000</v>
      </c>
      <c r="U892" s="51">
        <f t="shared" si="467"/>
        <v>65000</v>
      </c>
    </row>
    <row r="893" spans="1:25" ht="30" hidden="1" x14ac:dyDescent="0.2">
      <c r="A893" s="28" t="s">
        <v>468</v>
      </c>
      <c r="B893" s="29">
        <v>11</v>
      </c>
      <c r="C893" s="30" t="s">
        <v>101</v>
      </c>
      <c r="D893" s="31">
        <v>3212</v>
      </c>
      <c r="E893" s="32" t="s">
        <v>43</v>
      </c>
      <c r="G893" s="51">
        <v>42000</v>
      </c>
      <c r="H893" s="51">
        <v>42000</v>
      </c>
      <c r="I893" s="51">
        <v>42000</v>
      </c>
      <c r="J893" s="51">
        <v>42000</v>
      </c>
      <c r="K893" s="1">
        <v>15392.99</v>
      </c>
      <c r="L893" s="33">
        <f t="shared" si="454"/>
        <v>36.649976190476188</v>
      </c>
      <c r="M893" s="51">
        <v>42000</v>
      </c>
      <c r="N893" s="51">
        <v>42000</v>
      </c>
      <c r="O893" s="51">
        <v>40000</v>
      </c>
      <c r="P893" s="51">
        <f t="shared" si="465"/>
        <v>40000</v>
      </c>
      <c r="Q893" s="51">
        <v>42000</v>
      </c>
      <c r="R893" s="51">
        <v>40000</v>
      </c>
      <c r="S893" s="51">
        <f t="shared" si="466"/>
        <v>40000</v>
      </c>
      <c r="T893" s="51">
        <v>40000</v>
      </c>
      <c r="U893" s="51">
        <f t="shared" si="467"/>
        <v>40000</v>
      </c>
    </row>
    <row r="894" spans="1:25" hidden="1" x14ac:dyDescent="0.2">
      <c r="A894" s="28" t="s">
        <v>468</v>
      </c>
      <c r="B894" s="29">
        <v>11</v>
      </c>
      <c r="C894" s="30" t="s">
        <v>101</v>
      </c>
      <c r="D894" s="31">
        <v>3213</v>
      </c>
      <c r="E894" s="32" t="s">
        <v>44</v>
      </c>
      <c r="G894" s="51">
        <v>9600</v>
      </c>
      <c r="H894" s="51">
        <v>9600</v>
      </c>
      <c r="I894" s="51">
        <v>9600</v>
      </c>
      <c r="J894" s="51">
        <v>9600</v>
      </c>
      <c r="K894" s="1">
        <v>2100</v>
      </c>
      <c r="L894" s="222">
        <f t="shared" si="454"/>
        <v>21.875</v>
      </c>
      <c r="M894" s="68">
        <v>9600</v>
      </c>
      <c r="N894" s="68">
        <v>9600</v>
      </c>
      <c r="O894" s="51">
        <v>9600</v>
      </c>
      <c r="P894" s="51">
        <f t="shared" si="465"/>
        <v>9600</v>
      </c>
      <c r="Q894" s="68">
        <v>9600</v>
      </c>
      <c r="R894" s="51">
        <v>9600</v>
      </c>
      <c r="S894" s="51">
        <f t="shared" si="466"/>
        <v>9600</v>
      </c>
      <c r="T894" s="51">
        <v>9600</v>
      </c>
      <c r="U894" s="51">
        <f t="shared" si="467"/>
        <v>9600</v>
      </c>
    </row>
    <row r="895" spans="1:25" hidden="1" x14ac:dyDescent="0.2">
      <c r="A895" s="28" t="s">
        <v>468</v>
      </c>
      <c r="B895" s="29">
        <v>11</v>
      </c>
      <c r="C895" s="30" t="s">
        <v>101</v>
      </c>
      <c r="D895" s="31">
        <v>3214</v>
      </c>
      <c r="E895" s="32" t="s">
        <v>45</v>
      </c>
      <c r="G895" s="51">
        <v>7000</v>
      </c>
      <c r="H895" s="51">
        <v>7000</v>
      </c>
      <c r="I895" s="51">
        <v>7000</v>
      </c>
      <c r="J895" s="51">
        <v>7000</v>
      </c>
      <c r="K895" s="1">
        <v>18</v>
      </c>
      <c r="L895" s="222">
        <f t="shared" si="454"/>
        <v>0.25714285714285712</v>
      </c>
      <c r="M895" s="68">
        <v>7000</v>
      </c>
      <c r="N895" s="68">
        <v>7000</v>
      </c>
      <c r="O895" s="51">
        <v>7000</v>
      </c>
      <c r="P895" s="51">
        <f t="shared" si="465"/>
        <v>7000</v>
      </c>
      <c r="Q895" s="68">
        <v>7000</v>
      </c>
      <c r="R895" s="51">
        <v>7000</v>
      </c>
      <c r="S895" s="51">
        <f t="shared" si="466"/>
        <v>7000</v>
      </c>
      <c r="T895" s="51">
        <v>7000</v>
      </c>
      <c r="U895" s="51">
        <f t="shared" si="467"/>
        <v>7000</v>
      </c>
    </row>
    <row r="896" spans="1:25" s="23" customFormat="1" ht="15.75" hidden="1" x14ac:dyDescent="0.2">
      <c r="A896" s="24" t="s">
        <v>468</v>
      </c>
      <c r="B896" s="25">
        <v>11</v>
      </c>
      <c r="C896" s="26" t="s">
        <v>101</v>
      </c>
      <c r="D896" s="27">
        <v>322</v>
      </c>
      <c r="E896" s="20"/>
      <c r="F896" s="20"/>
      <c r="G896" s="52">
        <f>SUM(G897:G900)</f>
        <v>95500</v>
      </c>
      <c r="H896" s="52">
        <f t="shared" ref="H896:U896" si="470">SUM(H897:H900)</f>
        <v>95500</v>
      </c>
      <c r="I896" s="52">
        <f t="shared" si="470"/>
        <v>95500</v>
      </c>
      <c r="J896" s="52">
        <f t="shared" si="470"/>
        <v>95500</v>
      </c>
      <c r="K896" s="52">
        <f t="shared" si="470"/>
        <v>56082.14</v>
      </c>
      <c r="L896" s="22">
        <f t="shared" si="454"/>
        <v>58.724753926701567</v>
      </c>
      <c r="M896" s="52">
        <f t="shared" si="470"/>
        <v>95500</v>
      </c>
      <c r="N896" s="52">
        <f t="shared" si="470"/>
        <v>95500</v>
      </c>
      <c r="O896" s="52">
        <f t="shared" si="470"/>
        <v>105500</v>
      </c>
      <c r="P896" s="52">
        <f t="shared" si="470"/>
        <v>105500</v>
      </c>
      <c r="Q896" s="52">
        <f t="shared" si="470"/>
        <v>95500</v>
      </c>
      <c r="R896" s="52">
        <f t="shared" si="470"/>
        <v>105500</v>
      </c>
      <c r="S896" s="52">
        <f t="shared" si="470"/>
        <v>105500</v>
      </c>
      <c r="T896" s="52">
        <f t="shared" si="470"/>
        <v>105500</v>
      </c>
      <c r="U896" s="52">
        <f t="shared" si="470"/>
        <v>105500</v>
      </c>
      <c r="V896" s="21"/>
      <c r="W896" s="21"/>
      <c r="X896" s="21"/>
      <c r="Y896" s="12"/>
    </row>
    <row r="897" spans="1:25" hidden="1" x14ac:dyDescent="0.2">
      <c r="A897" s="28" t="s">
        <v>468</v>
      </c>
      <c r="B897" s="29">
        <v>11</v>
      </c>
      <c r="C897" s="30" t="s">
        <v>101</v>
      </c>
      <c r="D897" s="31">
        <v>3221</v>
      </c>
      <c r="E897" s="32" t="s">
        <v>297</v>
      </c>
      <c r="G897" s="51">
        <v>35000</v>
      </c>
      <c r="H897" s="51">
        <v>35000</v>
      </c>
      <c r="I897" s="51">
        <v>35000</v>
      </c>
      <c r="J897" s="51">
        <v>35000</v>
      </c>
      <c r="K897" s="51">
        <v>13658.7</v>
      </c>
      <c r="L897" s="222">
        <f t="shared" si="454"/>
        <v>39.024857142857144</v>
      </c>
      <c r="M897" s="68">
        <v>35000</v>
      </c>
      <c r="N897" s="68">
        <v>35000</v>
      </c>
      <c r="O897" s="51">
        <v>40000</v>
      </c>
      <c r="P897" s="51">
        <f t="shared" si="465"/>
        <v>40000</v>
      </c>
      <c r="Q897" s="68">
        <v>35000</v>
      </c>
      <c r="R897" s="51">
        <v>40000</v>
      </c>
      <c r="S897" s="51">
        <f t="shared" si="466"/>
        <v>40000</v>
      </c>
      <c r="T897" s="51">
        <v>40000</v>
      </c>
      <c r="U897" s="51">
        <f t="shared" si="467"/>
        <v>40000</v>
      </c>
    </row>
    <row r="898" spans="1:25" hidden="1" x14ac:dyDescent="0.2">
      <c r="A898" s="28" t="s">
        <v>468</v>
      </c>
      <c r="B898" s="29">
        <v>11</v>
      </c>
      <c r="C898" s="30" t="s">
        <v>101</v>
      </c>
      <c r="D898" s="31">
        <v>3223</v>
      </c>
      <c r="E898" s="32" t="s">
        <v>48</v>
      </c>
      <c r="G898" s="51">
        <v>41500</v>
      </c>
      <c r="H898" s="51">
        <v>41500</v>
      </c>
      <c r="I898" s="51">
        <v>41500</v>
      </c>
      <c r="J898" s="51">
        <v>41500</v>
      </c>
      <c r="K898" s="51">
        <v>28562.94</v>
      </c>
      <c r="L898" s="222">
        <f t="shared" si="454"/>
        <v>68.826361445783121</v>
      </c>
      <c r="M898" s="68">
        <v>41500</v>
      </c>
      <c r="N898" s="68">
        <v>41500</v>
      </c>
      <c r="O898" s="51">
        <v>41500</v>
      </c>
      <c r="P898" s="51">
        <f t="shared" si="465"/>
        <v>41500</v>
      </c>
      <c r="Q898" s="68">
        <v>41500</v>
      </c>
      <c r="R898" s="51">
        <v>41500</v>
      </c>
      <c r="S898" s="51">
        <f t="shared" si="466"/>
        <v>41500</v>
      </c>
      <c r="T898" s="51">
        <v>41500</v>
      </c>
      <c r="U898" s="51">
        <f t="shared" si="467"/>
        <v>41500</v>
      </c>
    </row>
    <row r="899" spans="1:25" hidden="1" x14ac:dyDescent="0.2">
      <c r="A899" s="28" t="s">
        <v>468</v>
      </c>
      <c r="B899" s="29">
        <v>11</v>
      </c>
      <c r="C899" s="30" t="s">
        <v>101</v>
      </c>
      <c r="D899" s="31">
        <v>3224</v>
      </c>
      <c r="E899" s="32" t="s">
        <v>472</v>
      </c>
      <c r="G899" s="51">
        <v>3000</v>
      </c>
      <c r="H899" s="51">
        <v>3000</v>
      </c>
      <c r="I899" s="51">
        <v>3000</v>
      </c>
      <c r="J899" s="51">
        <v>3000</v>
      </c>
      <c r="K899" s="51">
        <v>0</v>
      </c>
      <c r="L899" s="222">
        <f t="shared" si="454"/>
        <v>0</v>
      </c>
      <c r="M899" s="68">
        <v>3000</v>
      </c>
      <c r="N899" s="68">
        <v>3000</v>
      </c>
      <c r="O899" s="51">
        <v>3000</v>
      </c>
      <c r="P899" s="51">
        <f t="shared" si="465"/>
        <v>3000</v>
      </c>
      <c r="Q899" s="68">
        <v>3000</v>
      </c>
      <c r="R899" s="51">
        <v>3000</v>
      </c>
      <c r="S899" s="51">
        <f t="shared" si="466"/>
        <v>3000</v>
      </c>
      <c r="T899" s="51">
        <v>3000</v>
      </c>
      <c r="U899" s="51">
        <f t="shared" si="467"/>
        <v>3000</v>
      </c>
    </row>
    <row r="900" spans="1:25" hidden="1" x14ac:dyDescent="0.2">
      <c r="A900" s="28" t="s">
        <v>468</v>
      </c>
      <c r="B900" s="29">
        <v>11</v>
      </c>
      <c r="C900" s="30" t="s">
        <v>101</v>
      </c>
      <c r="D900" s="31">
        <v>3225</v>
      </c>
      <c r="E900" s="32" t="s">
        <v>473</v>
      </c>
      <c r="G900" s="51">
        <v>16000</v>
      </c>
      <c r="H900" s="51">
        <v>16000</v>
      </c>
      <c r="I900" s="51">
        <v>16000</v>
      </c>
      <c r="J900" s="51">
        <v>16000</v>
      </c>
      <c r="K900" s="51">
        <v>13860.5</v>
      </c>
      <c r="L900" s="222">
        <f t="shared" si="454"/>
        <v>86.628124999999997</v>
      </c>
      <c r="M900" s="68">
        <v>16000</v>
      </c>
      <c r="N900" s="68">
        <v>16000</v>
      </c>
      <c r="O900" s="51">
        <v>21000</v>
      </c>
      <c r="P900" s="51">
        <f t="shared" si="465"/>
        <v>21000</v>
      </c>
      <c r="Q900" s="68">
        <v>16000</v>
      </c>
      <c r="R900" s="51">
        <v>21000</v>
      </c>
      <c r="S900" s="51">
        <f t="shared" si="466"/>
        <v>21000</v>
      </c>
      <c r="T900" s="51">
        <v>21000</v>
      </c>
      <c r="U900" s="51">
        <f t="shared" si="467"/>
        <v>21000</v>
      </c>
    </row>
    <row r="901" spans="1:25" s="23" customFormat="1" ht="15.75" hidden="1" x14ac:dyDescent="0.2">
      <c r="A901" s="24" t="s">
        <v>468</v>
      </c>
      <c r="B901" s="25">
        <v>11</v>
      </c>
      <c r="C901" s="26" t="s">
        <v>101</v>
      </c>
      <c r="D901" s="27">
        <v>323</v>
      </c>
      <c r="E901" s="20"/>
      <c r="F901" s="20"/>
      <c r="G901" s="52">
        <f>SUM(G902:G908)</f>
        <v>318300</v>
      </c>
      <c r="H901" s="52">
        <f t="shared" ref="H901:U901" si="471">SUM(H902:H908)</f>
        <v>318300</v>
      </c>
      <c r="I901" s="52">
        <f t="shared" si="471"/>
        <v>318300</v>
      </c>
      <c r="J901" s="52">
        <f t="shared" si="471"/>
        <v>318300</v>
      </c>
      <c r="K901" s="52">
        <f t="shared" si="471"/>
        <v>221992.06</v>
      </c>
      <c r="L901" s="22">
        <f t="shared" si="454"/>
        <v>69.743028589381083</v>
      </c>
      <c r="M901" s="52">
        <f t="shared" si="471"/>
        <v>328300</v>
      </c>
      <c r="N901" s="52">
        <f t="shared" si="471"/>
        <v>328300</v>
      </c>
      <c r="O901" s="52">
        <f t="shared" si="471"/>
        <v>328000</v>
      </c>
      <c r="P901" s="52">
        <f t="shared" si="471"/>
        <v>328000</v>
      </c>
      <c r="Q901" s="52">
        <f t="shared" si="471"/>
        <v>328300</v>
      </c>
      <c r="R901" s="52">
        <f t="shared" si="471"/>
        <v>328000</v>
      </c>
      <c r="S901" s="52">
        <f t="shared" si="471"/>
        <v>328000</v>
      </c>
      <c r="T901" s="52">
        <f t="shared" si="471"/>
        <v>328000</v>
      </c>
      <c r="U901" s="52">
        <f t="shared" si="471"/>
        <v>328000</v>
      </c>
      <c r="V901" s="21"/>
      <c r="W901" s="21"/>
      <c r="X901" s="21"/>
      <c r="Y901" s="12"/>
    </row>
    <row r="902" spans="1:25" hidden="1" x14ac:dyDescent="0.2">
      <c r="A902" s="28" t="s">
        <v>468</v>
      </c>
      <c r="B902" s="29">
        <v>11</v>
      </c>
      <c r="C902" s="30" t="s">
        <v>101</v>
      </c>
      <c r="D902" s="31">
        <v>3231</v>
      </c>
      <c r="E902" s="32" t="s">
        <v>52</v>
      </c>
      <c r="G902" s="51">
        <v>55000</v>
      </c>
      <c r="H902" s="51">
        <v>55000</v>
      </c>
      <c r="I902" s="51">
        <v>55000</v>
      </c>
      <c r="J902" s="51">
        <v>55000</v>
      </c>
      <c r="K902" s="51">
        <v>29236.74</v>
      </c>
      <c r="L902" s="222">
        <f t="shared" si="454"/>
        <v>53.157709090909087</v>
      </c>
      <c r="M902" s="68">
        <v>55000</v>
      </c>
      <c r="N902" s="68">
        <v>55000</v>
      </c>
      <c r="O902" s="51">
        <v>55000</v>
      </c>
      <c r="P902" s="51">
        <f t="shared" si="465"/>
        <v>55000</v>
      </c>
      <c r="Q902" s="68">
        <v>55000</v>
      </c>
      <c r="R902" s="51">
        <v>55000</v>
      </c>
      <c r="S902" s="51">
        <f t="shared" si="466"/>
        <v>55000</v>
      </c>
      <c r="T902" s="51">
        <v>55000</v>
      </c>
      <c r="U902" s="51">
        <f t="shared" si="467"/>
        <v>55000</v>
      </c>
    </row>
    <row r="903" spans="1:25" hidden="1" x14ac:dyDescent="0.2">
      <c r="A903" s="28" t="s">
        <v>468</v>
      </c>
      <c r="B903" s="29">
        <v>11</v>
      </c>
      <c r="C903" s="30" t="s">
        <v>101</v>
      </c>
      <c r="D903" s="31">
        <v>3232</v>
      </c>
      <c r="E903" s="32" t="s">
        <v>53</v>
      </c>
      <c r="G903" s="51">
        <v>22000</v>
      </c>
      <c r="H903" s="51">
        <v>22000</v>
      </c>
      <c r="I903" s="51">
        <v>22000</v>
      </c>
      <c r="J903" s="51">
        <v>22000</v>
      </c>
      <c r="K903" s="51">
        <v>14466.94</v>
      </c>
      <c r="L903" s="222">
        <f t="shared" si="454"/>
        <v>65.758818181818185</v>
      </c>
      <c r="M903" s="68">
        <v>22000</v>
      </c>
      <c r="N903" s="68">
        <v>22000</v>
      </c>
      <c r="O903" s="51">
        <v>25000</v>
      </c>
      <c r="P903" s="51">
        <f t="shared" si="465"/>
        <v>25000</v>
      </c>
      <c r="Q903" s="68">
        <v>22000</v>
      </c>
      <c r="R903" s="51">
        <v>25000</v>
      </c>
      <c r="S903" s="51">
        <f t="shared" si="466"/>
        <v>25000</v>
      </c>
      <c r="T903" s="51">
        <v>25000</v>
      </c>
      <c r="U903" s="51">
        <f t="shared" si="467"/>
        <v>25000</v>
      </c>
    </row>
    <row r="904" spans="1:25" hidden="1" x14ac:dyDescent="0.2">
      <c r="A904" s="28" t="s">
        <v>468</v>
      </c>
      <c r="B904" s="29">
        <v>11</v>
      </c>
      <c r="C904" s="30" t="s">
        <v>101</v>
      </c>
      <c r="D904" s="31">
        <v>3233</v>
      </c>
      <c r="E904" s="32" t="s">
        <v>54</v>
      </c>
      <c r="G904" s="51">
        <v>55000</v>
      </c>
      <c r="H904" s="51">
        <v>55000</v>
      </c>
      <c r="I904" s="51">
        <v>55000</v>
      </c>
      <c r="J904" s="51">
        <v>55000</v>
      </c>
      <c r="K904" s="51">
        <v>84406.36</v>
      </c>
      <c r="L904" s="222">
        <f t="shared" si="454"/>
        <v>153.4661090909091</v>
      </c>
      <c r="M904" s="68">
        <v>55000</v>
      </c>
      <c r="N904" s="68">
        <v>55000</v>
      </c>
      <c r="O904" s="51">
        <v>55000</v>
      </c>
      <c r="P904" s="51">
        <f t="shared" si="465"/>
        <v>55000</v>
      </c>
      <c r="Q904" s="68">
        <v>55000</v>
      </c>
      <c r="R904" s="51">
        <v>55000</v>
      </c>
      <c r="S904" s="51">
        <f t="shared" si="466"/>
        <v>55000</v>
      </c>
      <c r="T904" s="51">
        <v>55000</v>
      </c>
      <c r="U904" s="51">
        <f t="shared" si="467"/>
        <v>55000</v>
      </c>
    </row>
    <row r="905" spans="1:25" hidden="1" x14ac:dyDescent="0.2">
      <c r="A905" s="28" t="s">
        <v>468</v>
      </c>
      <c r="B905" s="29">
        <v>11</v>
      </c>
      <c r="C905" s="30" t="s">
        <v>101</v>
      </c>
      <c r="D905" s="31">
        <v>3234</v>
      </c>
      <c r="E905" s="32" t="s">
        <v>55</v>
      </c>
      <c r="G905" s="51">
        <v>22000</v>
      </c>
      <c r="H905" s="51">
        <v>22000</v>
      </c>
      <c r="I905" s="51">
        <v>22000</v>
      </c>
      <c r="J905" s="51">
        <v>22000</v>
      </c>
      <c r="K905" s="51">
        <v>0</v>
      </c>
      <c r="L905" s="222">
        <f t="shared" si="454"/>
        <v>0</v>
      </c>
      <c r="M905" s="68">
        <v>32000</v>
      </c>
      <c r="N905" s="68">
        <v>32000</v>
      </c>
      <c r="O905" s="51">
        <v>27000</v>
      </c>
      <c r="P905" s="51">
        <f t="shared" si="465"/>
        <v>27000</v>
      </c>
      <c r="Q905" s="68">
        <v>32000</v>
      </c>
      <c r="R905" s="51">
        <v>27000</v>
      </c>
      <c r="S905" s="51">
        <f t="shared" si="466"/>
        <v>27000</v>
      </c>
      <c r="T905" s="51">
        <v>27000</v>
      </c>
      <c r="U905" s="51">
        <f t="shared" si="467"/>
        <v>27000</v>
      </c>
    </row>
    <row r="906" spans="1:25" hidden="1" x14ac:dyDescent="0.2">
      <c r="A906" s="28" t="s">
        <v>468</v>
      </c>
      <c r="B906" s="29">
        <v>11</v>
      </c>
      <c r="C906" s="30" t="s">
        <v>101</v>
      </c>
      <c r="D906" s="31">
        <v>3237</v>
      </c>
      <c r="E906" s="32" t="s">
        <v>58</v>
      </c>
      <c r="G906" s="51">
        <v>95000</v>
      </c>
      <c r="H906" s="51">
        <v>95000</v>
      </c>
      <c r="I906" s="51">
        <v>95000</v>
      </c>
      <c r="J906" s="51">
        <v>95000</v>
      </c>
      <c r="K906" s="51">
        <v>40680.75</v>
      </c>
      <c r="L906" s="222">
        <f t="shared" si="454"/>
        <v>42.821842105263158</v>
      </c>
      <c r="M906" s="68">
        <v>95000</v>
      </c>
      <c r="N906" s="68">
        <v>95000</v>
      </c>
      <c r="O906" s="51">
        <v>95000</v>
      </c>
      <c r="P906" s="51">
        <f t="shared" si="465"/>
        <v>95000</v>
      </c>
      <c r="Q906" s="68">
        <v>95000</v>
      </c>
      <c r="R906" s="51">
        <v>95000</v>
      </c>
      <c r="S906" s="51">
        <f t="shared" si="466"/>
        <v>95000</v>
      </c>
      <c r="T906" s="51">
        <v>95000</v>
      </c>
      <c r="U906" s="51">
        <f t="shared" si="467"/>
        <v>95000</v>
      </c>
    </row>
    <row r="907" spans="1:25" hidden="1" x14ac:dyDescent="0.2">
      <c r="A907" s="28" t="s">
        <v>468</v>
      </c>
      <c r="B907" s="29">
        <v>11</v>
      </c>
      <c r="C907" s="30" t="s">
        <v>101</v>
      </c>
      <c r="D907" s="31">
        <v>3238</v>
      </c>
      <c r="E907" s="32" t="s">
        <v>59</v>
      </c>
      <c r="G907" s="51">
        <v>26000</v>
      </c>
      <c r="H907" s="51">
        <v>26000</v>
      </c>
      <c r="I907" s="51">
        <v>26000</v>
      </c>
      <c r="J907" s="51">
        <v>26000</v>
      </c>
      <c r="K907" s="51">
        <v>19346</v>
      </c>
      <c r="L907" s="222">
        <f t="shared" si="454"/>
        <v>74.407692307692315</v>
      </c>
      <c r="M907" s="68">
        <v>26000</v>
      </c>
      <c r="N907" s="68">
        <v>26000</v>
      </c>
      <c r="O907" s="51">
        <v>26000</v>
      </c>
      <c r="P907" s="51">
        <f t="shared" si="465"/>
        <v>26000</v>
      </c>
      <c r="Q907" s="68">
        <v>26000</v>
      </c>
      <c r="R907" s="51">
        <v>26000</v>
      </c>
      <c r="S907" s="51">
        <f t="shared" si="466"/>
        <v>26000</v>
      </c>
      <c r="T907" s="51">
        <v>26000</v>
      </c>
      <c r="U907" s="51">
        <f t="shared" si="467"/>
        <v>26000</v>
      </c>
    </row>
    <row r="908" spans="1:25" hidden="1" x14ac:dyDescent="0.2">
      <c r="A908" s="28" t="s">
        <v>468</v>
      </c>
      <c r="B908" s="29">
        <v>11</v>
      </c>
      <c r="C908" s="30" t="s">
        <v>101</v>
      </c>
      <c r="D908" s="31">
        <v>3239</v>
      </c>
      <c r="E908" s="32" t="s">
        <v>60</v>
      </c>
      <c r="G908" s="51">
        <v>43300</v>
      </c>
      <c r="H908" s="51">
        <v>43300</v>
      </c>
      <c r="I908" s="51">
        <v>43300</v>
      </c>
      <c r="J908" s="51">
        <v>43300</v>
      </c>
      <c r="K908" s="51">
        <v>33855.269999999997</v>
      </c>
      <c r="L908" s="222">
        <f t="shared" si="454"/>
        <v>78.187690531177822</v>
      </c>
      <c r="M908" s="68">
        <v>43300</v>
      </c>
      <c r="N908" s="68">
        <v>43300</v>
      </c>
      <c r="O908" s="51">
        <v>45000</v>
      </c>
      <c r="P908" s="51">
        <f t="shared" si="465"/>
        <v>45000</v>
      </c>
      <c r="Q908" s="68">
        <v>43300</v>
      </c>
      <c r="R908" s="51">
        <v>45000</v>
      </c>
      <c r="S908" s="51">
        <f t="shared" si="466"/>
        <v>45000</v>
      </c>
      <c r="T908" s="51">
        <v>45000</v>
      </c>
      <c r="U908" s="51">
        <f t="shared" si="467"/>
        <v>45000</v>
      </c>
    </row>
    <row r="909" spans="1:25" s="23" customFormat="1" ht="15.75" hidden="1" x14ac:dyDescent="0.2">
      <c r="A909" s="24" t="s">
        <v>468</v>
      </c>
      <c r="B909" s="25">
        <v>11</v>
      </c>
      <c r="C909" s="26" t="s">
        <v>101</v>
      </c>
      <c r="D909" s="27">
        <v>324</v>
      </c>
      <c r="E909" s="20"/>
      <c r="F909" s="20"/>
      <c r="G909" s="52">
        <f>SUM(G910)</f>
        <v>29000</v>
      </c>
      <c r="H909" s="52">
        <f t="shared" ref="H909:U909" si="472">SUM(H910)</f>
        <v>29000</v>
      </c>
      <c r="I909" s="52">
        <f t="shared" si="472"/>
        <v>29000</v>
      </c>
      <c r="J909" s="52">
        <f t="shared" si="472"/>
        <v>29000</v>
      </c>
      <c r="K909" s="52">
        <f t="shared" si="472"/>
        <v>11837.5</v>
      </c>
      <c r="L909" s="22">
        <f t="shared" si="454"/>
        <v>40.818965517241381</v>
      </c>
      <c r="M909" s="52">
        <f t="shared" si="472"/>
        <v>29000</v>
      </c>
      <c r="N909" s="52">
        <f t="shared" si="472"/>
        <v>29000</v>
      </c>
      <c r="O909" s="52">
        <f t="shared" si="472"/>
        <v>29000</v>
      </c>
      <c r="P909" s="52">
        <f t="shared" si="472"/>
        <v>29000</v>
      </c>
      <c r="Q909" s="52">
        <f t="shared" si="472"/>
        <v>29000</v>
      </c>
      <c r="R909" s="52">
        <f t="shared" si="472"/>
        <v>29000</v>
      </c>
      <c r="S909" s="52">
        <f t="shared" si="472"/>
        <v>29000</v>
      </c>
      <c r="T909" s="52">
        <f t="shared" si="472"/>
        <v>29000</v>
      </c>
      <c r="U909" s="52">
        <f t="shared" si="472"/>
        <v>29000</v>
      </c>
      <c r="V909" s="21"/>
      <c r="W909" s="21"/>
      <c r="X909" s="21"/>
      <c r="Y909" s="12"/>
    </row>
    <row r="910" spans="1:25" ht="30" hidden="1" x14ac:dyDescent="0.2">
      <c r="A910" s="28" t="s">
        <v>468</v>
      </c>
      <c r="B910" s="29">
        <v>11</v>
      </c>
      <c r="C910" s="30" t="s">
        <v>101</v>
      </c>
      <c r="D910" s="31">
        <v>3241</v>
      </c>
      <c r="E910" s="32" t="s">
        <v>205</v>
      </c>
      <c r="G910" s="1">
        <v>29000</v>
      </c>
      <c r="H910" s="1">
        <v>29000</v>
      </c>
      <c r="I910" s="1">
        <v>29000</v>
      </c>
      <c r="J910" s="1">
        <v>29000</v>
      </c>
      <c r="K910" s="1">
        <v>11837.5</v>
      </c>
      <c r="L910" s="33">
        <f t="shared" si="454"/>
        <v>40.818965517241381</v>
      </c>
      <c r="M910" s="1">
        <v>29000</v>
      </c>
      <c r="N910" s="1">
        <v>29000</v>
      </c>
      <c r="O910" s="1">
        <v>29000</v>
      </c>
      <c r="P910" s="51">
        <f t="shared" si="465"/>
        <v>29000</v>
      </c>
      <c r="Q910" s="1">
        <v>29000</v>
      </c>
      <c r="R910" s="1">
        <v>29000</v>
      </c>
      <c r="S910" s="51">
        <f t="shared" si="466"/>
        <v>29000</v>
      </c>
      <c r="T910" s="1">
        <v>29000</v>
      </c>
      <c r="U910" s="51">
        <f t="shared" si="467"/>
        <v>29000</v>
      </c>
    </row>
    <row r="911" spans="1:25" s="23" customFormat="1" ht="15.75" hidden="1" x14ac:dyDescent="0.2">
      <c r="A911" s="24" t="s">
        <v>468</v>
      </c>
      <c r="B911" s="25">
        <v>11</v>
      </c>
      <c r="C911" s="26" t="s">
        <v>101</v>
      </c>
      <c r="D911" s="27">
        <v>329</v>
      </c>
      <c r="E911" s="20"/>
      <c r="F911" s="20"/>
      <c r="G911" s="21">
        <f>SUM(G912:G917)</f>
        <v>463000</v>
      </c>
      <c r="H911" s="21">
        <f t="shared" ref="H911:U911" si="473">SUM(H912:H917)</f>
        <v>463000</v>
      </c>
      <c r="I911" s="21">
        <f t="shared" si="473"/>
        <v>463000</v>
      </c>
      <c r="J911" s="21">
        <f t="shared" si="473"/>
        <v>463000</v>
      </c>
      <c r="K911" s="21">
        <f t="shared" si="473"/>
        <v>306467.77999999997</v>
      </c>
      <c r="L911" s="22">
        <f t="shared" si="454"/>
        <v>66.191745140388761</v>
      </c>
      <c r="M911" s="21">
        <f t="shared" si="473"/>
        <v>463000</v>
      </c>
      <c r="N911" s="21">
        <f t="shared" si="473"/>
        <v>463000</v>
      </c>
      <c r="O911" s="21">
        <f t="shared" si="473"/>
        <v>366000</v>
      </c>
      <c r="P911" s="21">
        <f t="shared" si="473"/>
        <v>366000</v>
      </c>
      <c r="Q911" s="21">
        <f t="shared" si="473"/>
        <v>463000</v>
      </c>
      <c r="R911" s="21">
        <f t="shared" si="473"/>
        <v>366000</v>
      </c>
      <c r="S911" s="21">
        <f t="shared" si="473"/>
        <v>366000</v>
      </c>
      <c r="T911" s="21">
        <f t="shared" si="473"/>
        <v>366000</v>
      </c>
      <c r="U911" s="21">
        <f t="shared" si="473"/>
        <v>366000</v>
      </c>
      <c r="V911" s="21"/>
      <c r="W911" s="21"/>
      <c r="X911" s="21"/>
      <c r="Y911" s="12"/>
    </row>
    <row r="912" spans="1:25" ht="30" hidden="1" x14ac:dyDescent="0.2">
      <c r="A912" s="28" t="s">
        <v>468</v>
      </c>
      <c r="B912" s="29">
        <v>11</v>
      </c>
      <c r="C912" s="30" t="s">
        <v>101</v>
      </c>
      <c r="D912" s="31">
        <v>3291</v>
      </c>
      <c r="E912" s="32" t="s">
        <v>474</v>
      </c>
      <c r="G912" s="1">
        <v>384000</v>
      </c>
      <c r="H912" s="1">
        <v>384000</v>
      </c>
      <c r="I912" s="1">
        <v>384000</v>
      </c>
      <c r="J912" s="1">
        <v>384000</v>
      </c>
      <c r="K912" s="1">
        <v>279179.73</v>
      </c>
      <c r="L912" s="33">
        <f t="shared" si="454"/>
        <v>72.703054687499986</v>
      </c>
      <c r="M912" s="1">
        <v>384000</v>
      </c>
      <c r="N912" s="1">
        <v>384000</v>
      </c>
      <c r="O912" s="1">
        <v>290000</v>
      </c>
      <c r="P912" s="51">
        <f t="shared" si="465"/>
        <v>290000</v>
      </c>
      <c r="Q912" s="1">
        <v>384000</v>
      </c>
      <c r="R912" s="1">
        <v>290000</v>
      </c>
      <c r="S912" s="51">
        <f t="shared" si="466"/>
        <v>290000</v>
      </c>
      <c r="T912" s="1">
        <v>290000</v>
      </c>
      <c r="U912" s="51">
        <f t="shared" si="467"/>
        <v>290000</v>
      </c>
    </row>
    <row r="913" spans="1:25" hidden="1" x14ac:dyDescent="0.2">
      <c r="A913" s="28" t="s">
        <v>468</v>
      </c>
      <c r="B913" s="29">
        <v>11</v>
      </c>
      <c r="C913" s="30" t="s">
        <v>101</v>
      </c>
      <c r="D913" s="31">
        <v>3292</v>
      </c>
      <c r="E913" s="32" t="s">
        <v>63</v>
      </c>
      <c r="G913" s="51">
        <v>13000</v>
      </c>
      <c r="H913" s="51">
        <v>13000</v>
      </c>
      <c r="I913" s="51">
        <v>13000</v>
      </c>
      <c r="J913" s="51">
        <v>13000</v>
      </c>
      <c r="K913" s="51">
        <v>7875.37</v>
      </c>
      <c r="L913" s="222">
        <f t="shared" si="454"/>
        <v>60.57976923076923</v>
      </c>
      <c r="M913" s="68">
        <v>13000</v>
      </c>
      <c r="N913" s="68">
        <v>13000</v>
      </c>
      <c r="O913" s="51">
        <v>10000</v>
      </c>
      <c r="P913" s="51">
        <f t="shared" si="465"/>
        <v>10000</v>
      </c>
      <c r="Q913" s="68">
        <v>13000</v>
      </c>
      <c r="R913" s="51">
        <v>10000</v>
      </c>
      <c r="S913" s="51">
        <f t="shared" si="466"/>
        <v>10000</v>
      </c>
      <c r="T913" s="51">
        <v>10000</v>
      </c>
      <c r="U913" s="51">
        <f t="shared" si="467"/>
        <v>10000</v>
      </c>
    </row>
    <row r="914" spans="1:25" hidden="1" x14ac:dyDescent="0.2">
      <c r="A914" s="28" t="s">
        <v>468</v>
      </c>
      <c r="B914" s="29">
        <v>11</v>
      </c>
      <c r="C914" s="30" t="s">
        <v>101</v>
      </c>
      <c r="D914" s="31">
        <v>3293</v>
      </c>
      <c r="E914" s="32" t="s">
        <v>64</v>
      </c>
      <c r="G914" s="51">
        <v>50000</v>
      </c>
      <c r="H914" s="51">
        <v>50000</v>
      </c>
      <c r="I914" s="51">
        <v>50000</v>
      </c>
      <c r="J914" s="51">
        <v>50000</v>
      </c>
      <c r="K914" s="51">
        <v>15885.18</v>
      </c>
      <c r="L914" s="222">
        <f t="shared" si="454"/>
        <v>31.770360000000004</v>
      </c>
      <c r="M914" s="68">
        <v>50000</v>
      </c>
      <c r="N914" s="68">
        <v>50000</v>
      </c>
      <c r="O914" s="51">
        <v>50000</v>
      </c>
      <c r="P914" s="51">
        <f t="shared" si="465"/>
        <v>50000</v>
      </c>
      <c r="Q914" s="68">
        <v>50000</v>
      </c>
      <c r="R914" s="51">
        <v>50000</v>
      </c>
      <c r="S914" s="51">
        <f t="shared" si="466"/>
        <v>50000</v>
      </c>
      <c r="T914" s="51">
        <v>50000</v>
      </c>
      <c r="U914" s="51">
        <f t="shared" si="467"/>
        <v>50000</v>
      </c>
    </row>
    <row r="915" spans="1:25" hidden="1" x14ac:dyDescent="0.2">
      <c r="A915" s="28" t="s">
        <v>468</v>
      </c>
      <c r="B915" s="29">
        <v>11</v>
      </c>
      <c r="C915" s="30" t="s">
        <v>101</v>
      </c>
      <c r="D915" s="31">
        <v>3294</v>
      </c>
      <c r="E915" s="32" t="s">
        <v>65</v>
      </c>
      <c r="G915" s="51">
        <v>3500</v>
      </c>
      <c r="H915" s="51">
        <v>3500</v>
      </c>
      <c r="I915" s="51">
        <v>3500</v>
      </c>
      <c r="J915" s="51">
        <v>3500</v>
      </c>
      <c r="K915" s="51">
        <v>555</v>
      </c>
      <c r="L915" s="222">
        <f t="shared" si="454"/>
        <v>15.857142857142856</v>
      </c>
      <c r="M915" s="68">
        <v>3500</v>
      </c>
      <c r="N915" s="68">
        <v>3500</v>
      </c>
      <c r="O915" s="51">
        <v>3500</v>
      </c>
      <c r="P915" s="51">
        <f t="shared" si="465"/>
        <v>3500</v>
      </c>
      <c r="Q915" s="68">
        <v>3500</v>
      </c>
      <c r="R915" s="51">
        <v>3500</v>
      </c>
      <c r="S915" s="51">
        <f t="shared" si="466"/>
        <v>3500</v>
      </c>
      <c r="T915" s="51">
        <v>3500</v>
      </c>
      <c r="U915" s="51">
        <f t="shared" si="467"/>
        <v>3500</v>
      </c>
    </row>
    <row r="916" spans="1:25" hidden="1" x14ac:dyDescent="0.2">
      <c r="A916" s="28" t="s">
        <v>468</v>
      </c>
      <c r="B916" s="29">
        <v>11</v>
      </c>
      <c r="C916" s="30" t="s">
        <v>101</v>
      </c>
      <c r="D916" s="31">
        <v>3295</v>
      </c>
      <c r="E916" s="32" t="s">
        <v>66</v>
      </c>
      <c r="G916" s="51">
        <v>5000</v>
      </c>
      <c r="H916" s="51">
        <v>5000</v>
      </c>
      <c r="I916" s="51">
        <v>5000</v>
      </c>
      <c r="J916" s="51">
        <v>5000</v>
      </c>
      <c r="K916" s="51">
        <v>2972.5</v>
      </c>
      <c r="L916" s="222">
        <f t="shared" si="454"/>
        <v>59.45</v>
      </c>
      <c r="M916" s="68">
        <v>5000</v>
      </c>
      <c r="N916" s="68">
        <v>5000</v>
      </c>
      <c r="O916" s="51">
        <v>5000</v>
      </c>
      <c r="P916" s="51">
        <f t="shared" si="465"/>
        <v>5000</v>
      </c>
      <c r="Q916" s="68">
        <v>5000</v>
      </c>
      <c r="R916" s="51">
        <v>5000</v>
      </c>
      <c r="S916" s="51">
        <f t="shared" si="466"/>
        <v>5000</v>
      </c>
      <c r="T916" s="51">
        <v>5000</v>
      </c>
      <c r="U916" s="51">
        <f t="shared" si="467"/>
        <v>5000</v>
      </c>
    </row>
    <row r="917" spans="1:25" hidden="1" x14ac:dyDescent="0.2">
      <c r="A917" s="28" t="s">
        <v>468</v>
      </c>
      <c r="B917" s="29">
        <v>11</v>
      </c>
      <c r="C917" s="30" t="s">
        <v>101</v>
      </c>
      <c r="D917" s="31">
        <v>3299</v>
      </c>
      <c r="E917" s="32" t="s">
        <v>67</v>
      </c>
      <c r="G917" s="51">
        <v>7500</v>
      </c>
      <c r="H917" s="51">
        <v>7500</v>
      </c>
      <c r="I917" s="51">
        <v>7500</v>
      </c>
      <c r="J917" s="51">
        <v>7500</v>
      </c>
      <c r="K917" s="51">
        <v>0</v>
      </c>
      <c r="L917" s="222">
        <f t="shared" si="454"/>
        <v>0</v>
      </c>
      <c r="M917" s="68">
        <v>7500</v>
      </c>
      <c r="N917" s="68">
        <v>7500</v>
      </c>
      <c r="O917" s="51">
        <v>7500</v>
      </c>
      <c r="P917" s="51">
        <f t="shared" si="465"/>
        <v>7500</v>
      </c>
      <c r="Q917" s="68">
        <v>7500</v>
      </c>
      <c r="R917" s="51">
        <v>7500</v>
      </c>
      <c r="S917" s="51">
        <f t="shared" si="466"/>
        <v>7500</v>
      </c>
      <c r="T917" s="51">
        <v>7500</v>
      </c>
      <c r="U917" s="51">
        <f t="shared" si="467"/>
        <v>7500</v>
      </c>
    </row>
    <row r="918" spans="1:25" s="23" customFormat="1" ht="15.75" hidden="1" x14ac:dyDescent="0.2">
      <c r="A918" s="24" t="s">
        <v>468</v>
      </c>
      <c r="B918" s="25">
        <v>11</v>
      </c>
      <c r="C918" s="26" t="s">
        <v>101</v>
      </c>
      <c r="D918" s="27">
        <v>343</v>
      </c>
      <c r="E918" s="20"/>
      <c r="F918" s="20"/>
      <c r="G918" s="52">
        <f>SUM(G919:G920)</f>
        <v>2000</v>
      </c>
      <c r="H918" s="52">
        <f t="shared" ref="H918:U918" si="474">SUM(H919:H920)</f>
        <v>2000</v>
      </c>
      <c r="I918" s="52">
        <f t="shared" si="474"/>
        <v>2000</v>
      </c>
      <c r="J918" s="52">
        <f t="shared" si="474"/>
        <v>2000</v>
      </c>
      <c r="K918" s="52">
        <f t="shared" si="474"/>
        <v>1.51</v>
      </c>
      <c r="L918" s="22">
        <f t="shared" si="454"/>
        <v>7.5499999999999998E-2</v>
      </c>
      <c r="M918" s="52">
        <f t="shared" si="474"/>
        <v>2000</v>
      </c>
      <c r="N918" s="52">
        <f t="shared" si="474"/>
        <v>2000</v>
      </c>
      <c r="O918" s="52">
        <f t="shared" si="474"/>
        <v>2500</v>
      </c>
      <c r="P918" s="52">
        <f t="shared" si="474"/>
        <v>2500</v>
      </c>
      <c r="Q918" s="52">
        <f t="shared" si="474"/>
        <v>2000</v>
      </c>
      <c r="R918" s="52">
        <f t="shared" si="474"/>
        <v>2500</v>
      </c>
      <c r="S918" s="52">
        <f t="shared" si="474"/>
        <v>2500</v>
      </c>
      <c r="T918" s="52">
        <f t="shared" si="474"/>
        <v>2500</v>
      </c>
      <c r="U918" s="52">
        <f t="shared" si="474"/>
        <v>2500</v>
      </c>
      <c r="V918" s="21"/>
      <c r="W918" s="21"/>
      <c r="X918" s="21"/>
      <c r="Y918" s="12"/>
    </row>
    <row r="919" spans="1:25" s="15" customFormat="1" ht="15.75" hidden="1" x14ac:dyDescent="0.2">
      <c r="A919" s="28" t="s">
        <v>468</v>
      </c>
      <c r="B919" s="29">
        <v>11</v>
      </c>
      <c r="C919" s="30" t="s">
        <v>101</v>
      </c>
      <c r="D919" s="31">
        <v>3431</v>
      </c>
      <c r="E919" s="32" t="s">
        <v>68</v>
      </c>
      <c r="F919" s="32"/>
      <c r="G919" s="51">
        <v>500</v>
      </c>
      <c r="H919" s="51">
        <v>500</v>
      </c>
      <c r="I919" s="51">
        <v>500</v>
      </c>
      <c r="J919" s="51">
        <v>500</v>
      </c>
      <c r="K919" s="51">
        <v>0</v>
      </c>
      <c r="L919" s="222">
        <f t="shared" si="454"/>
        <v>0</v>
      </c>
      <c r="M919" s="68">
        <v>500</v>
      </c>
      <c r="N919" s="68">
        <v>500</v>
      </c>
      <c r="O919" s="51">
        <v>500</v>
      </c>
      <c r="P919" s="51">
        <f t="shared" si="465"/>
        <v>500</v>
      </c>
      <c r="Q919" s="68">
        <v>500</v>
      </c>
      <c r="R919" s="51">
        <v>500</v>
      </c>
      <c r="S919" s="51">
        <f t="shared" si="466"/>
        <v>500</v>
      </c>
      <c r="T919" s="51">
        <v>500</v>
      </c>
      <c r="U919" s="51">
        <f t="shared" si="467"/>
        <v>500</v>
      </c>
      <c r="V919" s="84"/>
      <c r="W919" s="84"/>
      <c r="X919" s="84"/>
    </row>
    <row r="920" spans="1:25" hidden="1" x14ac:dyDescent="0.2">
      <c r="A920" s="28" t="s">
        <v>468</v>
      </c>
      <c r="B920" s="29">
        <v>11</v>
      </c>
      <c r="C920" s="30" t="s">
        <v>101</v>
      </c>
      <c r="D920" s="31">
        <v>3433</v>
      </c>
      <c r="E920" s="32" t="s">
        <v>69</v>
      </c>
      <c r="G920" s="51">
        <v>1500</v>
      </c>
      <c r="H920" s="51">
        <v>1500</v>
      </c>
      <c r="I920" s="51">
        <v>1500</v>
      </c>
      <c r="J920" s="51">
        <v>1500</v>
      </c>
      <c r="K920" s="51">
        <v>1.51</v>
      </c>
      <c r="L920" s="222">
        <f t="shared" si="454"/>
        <v>0.10066666666666668</v>
      </c>
      <c r="M920" s="68">
        <v>1500</v>
      </c>
      <c r="N920" s="68">
        <v>1500</v>
      </c>
      <c r="O920" s="51">
        <v>2000</v>
      </c>
      <c r="P920" s="51">
        <f t="shared" si="465"/>
        <v>2000</v>
      </c>
      <c r="Q920" s="68">
        <v>1500</v>
      </c>
      <c r="R920" s="51">
        <v>2000</v>
      </c>
      <c r="S920" s="51">
        <f t="shared" si="466"/>
        <v>2000</v>
      </c>
      <c r="T920" s="51">
        <v>2000</v>
      </c>
      <c r="U920" s="51">
        <f t="shared" si="467"/>
        <v>2000</v>
      </c>
    </row>
    <row r="921" spans="1:25" s="23" customFormat="1" ht="15.75" hidden="1" x14ac:dyDescent="0.2">
      <c r="A921" s="24" t="s">
        <v>468</v>
      </c>
      <c r="B921" s="25">
        <v>11</v>
      </c>
      <c r="C921" s="26" t="s">
        <v>101</v>
      </c>
      <c r="D921" s="27">
        <v>422</v>
      </c>
      <c r="E921" s="20"/>
      <c r="F921" s="20"/>
      <c r="G921" s="52">
        <f>SUM(G922)</f>
        <v>15000</v>
      </c>
      <c r="H921" s="52">
        <f t="shared" ref="H921:U921" si="475">SUM(H922)</f>
        <v>15000</v>
      </c>
      <c r="I921" s="52">
        <f t="shared" si="475"/>
        <v>15000</v>
      </c>
      <c r="J921" s="52">
        <f t="shared" si="475"/>
        <v>15000</v>
      </c>
      <c r="K921" s="52">
        <f t="shared" si="475"/>
        <v>3437.5</v>
      </c>
      <c r="L921" s="22">
        <f t="shared" si="454"/>
        <v>22.916666666666664</v>
      </c>
      <c r="M921" s="52">
        <f t="shared" si="475"/>
        <v>15000</v>
      </c>
      <c r="N921" s="52">
        <f t="shared" si="475"/>
        <v>15000</v>
      </c>
      <c r="O921" s="52">
        <f t="shared" si="475"/>
        <v>25000</v>
      </c>
      <c r="P921" s="52">
        <f t="shared" si="475"/>
        <v>25000</v>
      </c>
      <c r="Q921" s="52">
        <f t="shared" si="475"/>
        <v>15000</v>
      </c>
      <c r="R921" s="52">
        <f t="shared" si="475"/>
        <v>15000</v>
      </c>
      <c r="S921" s="52">
        <f t="shared" si="475"/>
        <v>15000</v>
      </c>
      <c r="T921" s="52">
        <f t="shared" si="475"/>
        <v>15000</v>
      </c>
      <c r="U921" s="52">
        <f t="shared" si="475"/>
        <v>15000</v>
      </c>
      <c r="V921" s="21"/>
      <c r="W921" s="21"/>
      <c r="X921" s="21"/>
      <c r="Y921" s="12"/>
    </row>
    <row r="922" spans="1:25" hidden="1" x14ac:dyDescent="0.2">
      <c r="A922" s="28" t="s">
        <v>468</v>
      </c>
      <c r="B922" s="29">
        <v>11</v>
      </c>
      <c r="C922" s="30" t="s">
        <v>101</v>
      </c>
      <c r="D922" s="31">
        <v>4221</v>
      </c>
      <c r="E922" s="32" t="s">
        <v>74</v>
      </c>
      <c r="G922" s="51">
        <v>15000</v>
      </c>
      <c r="H922" s="51">
        <v>15000</v>
      </c>
      <c r="I922" s="51">
        <v>15000</v>
      </c>
      <c r="J922" s="51">
        <v>15000</v>
      </c>
      <c r="K922" s="51">
        <v>3437.5</v>
      </c>
      <c r="L922" s="222">
        <f t="shared" si="454"/>
        <v>22.916666666666664</v>
      </c>
      <c r="M922" s="68">
        <v>15000</v>
      </c>
      <c r="N922" s="68">
        <v>15000</v>
      </c>
      <c r="O922" s="51">
        <v>25000</v>
      </c>
      <c r="P922" s="51">
        <f t="shared" si="465"/>
        <v>25000</v>
      </c>
      <c r="Q922" s="68">
        <v>15000</v>
      </c>
      <c r="R922" s="51">
        <v>15000</v>
      </c>
      <c r="S922" s="51">
        <f t="shared" si="466"/>
        <v>15000</v>
      </c>
      <c r="T922" s="51">
        <v>15000</v>
      </c>
      <c r="U922" s="51">
        <f t="shared" si="467"/>
        <v>15000</v>
      </c>
    </row>
    <row r="923" spans="1:25" s="23" customFormat="1" ht="15.75" hidden="1" x14ac:dyDescent="0.2">
      <c r="A923" s="24" t="s">
        <v>468</v>
      </c>
      <c r="B923" s="25">
        <v>11</v>
      </c>
      <c r="C923" s="26" t="s">
        <v>101</v>
      </c>
      <c r="D923" s="27">
        <v>426</v>
      </c>
      <c r="E923" s="20"/>
      <c r="F923" s="20"/>
      <c r="G923" s="52">
        <f>SUM(G924)</f>
        <v>0</v>
      </c>
      <c r="H923" s="52">
        <f t="shared" ref="H923:U923" si="476">SUM(H924)</f>
        <v>0</v>
      </c>
      <c r="I923" s="52">
        <f t="shared" si="476"/>
        <v>0</v>
      </c>
      <c r="J923" s="52">
        <f t="shared" si="476"/>
        <v>0</v>
      </c>
      <c r="K923" s="52">
        <f t="shared" si="476"/>
        <v>0</v>
      </c>
      <c r="L923" s="22" t="str">
        <f t="shared" si="454"/>
        <v>-</v>
      </c>
      <c r="M923" s="52">
        <f t="shared" si="476"/>
        <v>0</v>
      </c>
      <c r="N923" s="52">
        <f t="shared" si="476"/>
        <v>0</v>
      </c>
      <c r="O923" s="52">
        <f t="shared" si="476"/>
        <v>15000</v>
      </c>
      <c r="P923" s="52">
        <f t="shared" si="476"/>
        <v>15000</v>
      </c>
      <c r="Q923" s="52">
        <f t="shared" si="476"/>
        <v>0</v>
      </c>
      <c r="R923" s="52">
        <f t="shared" si="476"/>
        <v>0</v>
      </c>
      <c r="S923" s="52">
        <f t="shared" si="476"/>
        <v>0</v>
      </c>
      <c r="T923" s="52">
        <f t="shared" si="476"/>
        <v>0</v>
      </c>
      <c r="U923" s="52">
        <f t="shared" si="476"/>
        <v>0</v>
      </c>
      <c r="V923" s="21"/>
      <c r="W923" s="21"/>
      <c r="X923" s="21"/>
      <c r="Y923" s="12"/>
    </row>
    <row r="924" spans="1:25" hidden="1" x14ac:dyDescent="0.2">
      <c r="A924" s="41" t="s">
        <v>468</v>
      </c>
      <c r="B924" s="42">
        <v>11</v>
      </c>
      <c r="C924" s="43" t="s">
        <v>101</v>
      </c>
      <c r="D924" s="44">
        <v>4262</v>
      </c>
      <c r="E924" s="36" t="s">
        <v>86</v>
      </c>
      <c r="G924" s="51"/>
      <c r="H924" s="51"/>
      <c r="I924" s="51"/>
      <c r="J924" s="51"/>
      <c r="K924" s="51"/>
      <c r="L924" s="222" t="str">
        <f t="shared" si="454"/>
        <v>-</v>
      </c>
      <c r="M924" s="68"/>
      <c r="N924" s="68"/>
      <c r="O924" s="51">
        <v>15000</v>
      </c>
      <c r="P924" s="51">
        <f>O924</f>
        <v>15000</v>
      </c>
      <c r="Q924" s="68"/>
      <c r="R924" s="51">
        <v>0</v>
      </c>
      <c r="S924" s="51">
        <f>R924</f>
        <v>0</v>
      </c>
      <c r="T924" s="51">
        <v>0</v>
      </c>
      <c r="U924" s="51">
        <f>T924</f>
        <v>0</v>
      </c>
    </row>
    <row r="925" spans="1:25" ht="141.75" x14ac:dyDescent="0.2">
      <c r="A925" s="439" t="s">
        <v>475</v>
      </c>
      <c r="B925" s="439"/>
      <c r="C925" s="439"/>
      <c r="D925" s="439"/>
      <c r="E925" s="20" t="s">
        <v>476</v>
      </c>
      <c r="F925" s="38" t="s">
        <v>99</v>
      </c>
      <c r="G925" s="21">
        <f>SUM(G926)</f>
        <v>355000000</v>
      </c>
      <c r="H925" s="21">
        <f t="shared" ref="H925:U926" si="477">SUM(H926)</f>
        <v>355000000</v>
      </c>
      <c r="I925" s="21">
        <f t="shared" si="477"/>
        <v>355000000</v>
      </c>
      <c r="J925" s="21">
        <f t="shared" si="477"/>
        <v>355000000</v>
      </c>
      <c r="K925" s="21">
        <f t="shared" si="477"/>
        <v>256348128.88</v>
      </c>
      <c r="L925" s="22">
        <f t="shared" si="454"/>
        <v>72.210740529577464</v>
      </c>
      <c r="M925" s="21">
        <f t="shared" si="477"/>
        <v>385000000</v>
      </c>
      <c r="N925" s="21">
        <f t="shared" si="477"/>
        <v>385000000</v>
      </c>
      <c r="O925" s="21">
        <f t="shared" si="477"/>
        <v>347354400</v>
      </c>
      <c r="P925" s="21">
        <f t="shared" si="477"/>
        <v>347354400</v>
      </c>
      <c r="Q925" s="21">
        <f t="shared" si="477"/>
        <v>385000000</v>
      </c>
      <c r="R925" s="21">
        <f t="shared" si="477"/>
        <v>350369400</v>
      </c>
      <c r="S925" s="21">
        <f t="shared" si="477"/>
        <v>350369400</v>
      </c>
      <c r="T925" s="21">
        <f t="shared" si="477"/>
        <v>350369400</v>
      </c>
      <c r="U925" s="21">
        <f t="shared" si="477"/>
        <v>350369400</v>
      </c>
    </row>
    <row r="926" spans="1:25" s="23" customFormat="1" ht="15.75" hidden="1" x14ac:dyDescent="0.2">
      <c r="A926" s="24" t="s">
        <v>477</v>
      </c>
      <c r="B926" s="25">
        <v>11</v>
      </c>
      <c r="C926" s="49" t="s">
        <v>101</v>
      </c>
      <c r="D926" s="27">
        <v>351</v>
      </c>
      <c r="E926" s="20"/>
      <c r="F926" s="20"/>
      <c r="G926" s="21">
        <f>SUM(G927)</f>
        <v>355000000</v>
      </c>
      <c r="H926" s="21">
        <f t="shared" si="477"/>
        <v>355000000</v>
      </c>
      <c r="I926" s="21">
        <f t="shared" si="477"/>
        <v>355000000</v>
      </c>
      <c r="J926" s="21">
        <f t="shared" si="477"/>
        <v>355000000</v>
      </c>
      <c r="K926" s="21">
        <f t="shared" si="477"/>
        <v>256348128.88</v>
      </c>
      <c r="L926" s="22">
        <f t="shared" si="454"/>
        <v>72.210740529577464</v>
      </c>
      <c r="M926" s="21">
        <f t="shared" si="477"/>
        <v>385000000</v>
      </c>
      <c r="N926" s="21">
        <f t="shared" si="477"/>
        <v>385000000</v>
      </c>
      <c r="O926" s="21">
        <f t="shared" si="477"/>
        <v>347354400</v>
      </c>
      <c r="P926" s="21">
        <f t="shared" si="477"/>
        <v>347354400</v>
      </c>
      <c r="Q926" s="21">
        <f t="shared" si="477"/>
        <v>385000000</v>
      </c>
      <c r="R926" s="21">
        <f t="shared" si="477"/>
        <v>350369400</v>
      </c>
      <c r="S926" s="21">
        <f t="shared" si="477"/>
        <v>350369400</v>
      </c>
      <c r="T926" s="21">
        <f t="shared" si="477"/>
        <v>350369400</v>
      </c>
      <c r="U926" s="21">
        <f t="shared" si="477"/>
        <v>350369400</v>
      </c>
      <c r="V926" s="21"/>
      <c r="W926" s="21"/>
      <c r="X926" s="21"/>
      <c r="Y926" s="12"/>
    </row>
    <row r="927" spans="1:25" ht="30" hidden="1" x14ac:dyDescent="0.2">
      <c r="A927" s="28" t="s">
        <v>477</v>
      </c>
      <c r="B927" s="29">
        <v>11</v>
      </c>
      <c r="C927" s="50" t="s">
        <v>101</v>
      </c>
      <c r="D927" s="31">
        <v>3512</v>
      </c>
      <c r="E927" s="32" t="s">
        <v>281</v>
      </c>
      <c r="G927" s="1">
        <v>355000000</v>
      </c>
      <c r="H927" s="1">
        <v>355000000</v>
      </c>
      <c r="I927" s="1">
        <v>355000000</v>
      </c>
      <c r="J927" s="1">
        <v>355000000</v>
      </c>
      <c r="K927" s="1">
        <v>256348128.88</v>
      </c>
      <c r="L927" s="33">
        <f t="shared" si="454"/>
        <v>72.210740529577464</v>
      </c>
      <c r="M927" s="1">
        <v>385000000</v>
      </c>
      <c r="N927" s="1">
        <v>385000000</v>
      </c>
      <c r="O927" s="1">
        <v>347354400</v>
      </c>
      <c r="P927" s="1">
        <f>O927</f>
        <v>347354400</v>
      </c>
      <c r="Q927" s="1">
        <v>385000000</v>
      </c>
      <c r="R927" s="1">
        <v>350369400</v>
      </c>
      <c r="S927" s="1">
        <f>R927</f>
        <v>350369400</v>
      </c>
      <c r="T927" s="1">
        <v>350369400</v>
      </c>
      <c r="U927" s="1">
        <f>T927</f>
        <v>350369400</v>
      </c>
    </row>
    <row r="928" spans="1:25" s="23" customFormat="1" ht="141.75" x14ac:dyDescent="0.2">
      <c r="A928" s="442" t="s">
        <v>478</v>
      </c>
      <c r="B928" s="442"/>
      <c r="C928" s="442"/>
      <c r="D928" s="442"/>
      <c r="E928" s="20" t="s">
        <v>79</v>
      </c>
      <c r="F928" s="38" t="s">
        <v>99</v>
      </c>
      <c r="G928" s="21">
        <f>G929+G933</f>
        <v>72700</v>
      </c>
      <c r="H928" s="21">
        <f t="shared" ref="H928:U928" si="478">H929+H933</f>
        <v>72700</v>
      </c>
      <c r="I928" s="21">
        <f t="shared" si="478"/>
        <v>72700</v>
      </c>
      <c r="J928" s="21">
        <f t="shared" si="478"/>
        <v>72700</v>
      </c>
      <c r="K928" s="21">
        <f t="shared" si="478"/>
        <v>37694.07</v>
      </c>
      <c r="L928" s="22">
        <f t="shared" si="454"/>
        <v>51.848789546079779</v>
      </c>
      <c r="M928" s="21">
        <f t="shared" si="478"/>
        <v>62700</v>
      </c>
      <c r="N928" s="21">
        <f t="shared" si="478"/>
        <v>62700</v>
      </c>
      <c r="O928" s="21">
        <f t="shared" si="478"/>
        <v>63000</v>
      </c>
      <c r="P928" s="21">
        <f t="shared" si="478"/>
        <v>63000</v>
      </c>
      <c r="Q928" s="21">
        <f t="shared" si="478"/>
        <v>62700</v>
      </c>
      <c r="R928" s="21">
        <f t="shared" si="478"/>
        <v>63000</v>
      </c>
      <c r="S928" s="21">
        <f t="shared" si="478"/>
        <v>63000</v>
      </c>
      <c r="T928" s="21">
        <f t="shared" si="478"/>
        <v>63000</v>
      </c>
      <c r="U928" s="21">
        <f t="shared" si="478"/>
        <v>63000</v>
      </c>
      <c r="V928" s="21"/>
      <c r="W928" s="21"/>
      <c r="X928" s="21"/>
      <c r="Y928" s="12"/>
    </row>
    <row r="929" spans="1:25" s="23" customFormat="1" ht="15.75" hidden="1" x14ac:dyDescent="0.2">
      <c r="A929" s="24" t="s">
        <v>479</v>
      </c>
      <c r="B929" s="25">
        <v>11</v>
      </c>
      <c r="C929" s="49" t="s">
        <v>101</v>
      </c>
      <c r="D929" s="40">
        <v>323</v>
      </c>
      <c r="E929" s="20"/>
      <c r="F929" s="20"/>
      <c r="G929" s="21">
        <f>SUM(G930:G932)</f>
        <v>60700</v>
      </c>
      <c r="H929" s="21">
        <f t="shared" ref="H929:U929" si="479">SUM(H930:H932)</f>
        <v>60700</v>
      </c>
      <c r="I929" s="21">
        <f t="shared" si="479"/>
        <v>60700</v>
      </c>
      <c r="J929" s="21">
        <f t="shared" si="479"/>
        <v>60700</v>
      </c>
      <c r="K929" s="21">
        <f t="shared" si="479"/>
        <v>30029.33</v>
      </c>
      <c r="L929" s="22">
        <f t="shared" si="454"/>
        <v>49.471713344316314</v>
      </c>
      <c r="M929" s="21">
        <f t="shared" si="479"/>
        <v>50700</v>
      </c>
      <c r="N929" s="21">
        <f t="shared" si="479"/>
        <v>50700</v>
      </c>
      <c r="O929" s="21">
        <f t="shared" si="479"/>
        <v>55000</v>
      </c>
      <c r="P929" s="21">
        <f t="shared" si="479"/>
        <v>55000</v>
      </c>
      <c r="Q929" s="21">
        <f t="shared" si="479"/>
        <v>50700</v>
      </c>
      <c r="R929" s="21">
        <f t="shared" si="479"/>
        <v>55000</v>
      </c>
      <c r="S929" s="21">
        <f t="shared" si="479"/>
        <v>55000</v>
      </c>
      <c r="T929" s="21">
        <f t="shared" si="479"/>
        <v>55000</v>
      </c>
      <c r="U929" s="21">
        <f t="shared" si="479"/>
        <v>55000</v>
      </c>
      <c r="V929" s="21"/>
      <c r="W929" s="21"/>
      <c r="X929" s="21"/>
      <c r="Y929" s="12"/>
    </row>
    <row r="930" spans="1:25" hidden="1" x14ac:dyDescent="0.2">
      <c r="A930" s="28" t="s">
        <v>479</v>
      </c>
      <c r="B930" s="29">
        <v>11</v>
      </c>
      <c r="C930" s="50" t="s">
        <v>101</v>
      </c>
      <c r="D930" s="31">
        <v>3232</v>
      </c>
      <c r="E930" s="32" t="s">
        <v>53</v>
      </c>
      <c r="G930" s="1">
        <v>4000</v>
      </c>
      <c r="H930" s="1">
        <v>4000</v>
      </c>
      <c r="I930" s="1">
        <v>4000</v>
      </c>
      <c r="J930" s="1">
        <v>4000</v>
      </c>
      <c r="K930" s="1">
        <v>630.13</v>
      </c>
      <c r="L930" s="33">
        <f t="shared" si="454"/>
        <v>15.75325</v>
      </c>
      <c r="M930" s="1">
        <v>4000</v>
      </c>
      <c r="N930" s="1">
        <v>4000</v>
      </c>
      <c r="O930" s="1">
        <v>6000</v>
      </c>
      <c r="P930" s="1">
        <f>O930</f>
        <v>6000</v>
      </c>
      <c r="Q930" s="1">
        <v>4000</v>
      </c>
      <c r="R930" s="1">
        <v>6000</v>
      </c>
      <c r="S930" s="1">
        <f>R930</f>
        <v>6000</v>
      </c>
      <c r="T930" s="1">
        <v>6000</v>
      </c>
      <c r="U930" s="1">
        <f>T930</f>
        <v>6000</v>
      </c>
    </row>
    <row r="931" spans="1:25" hidden="1" x14ac:dyDescent="0.2">
      <c r="A931" s="28" t="s">
        <v>479</v>
      </c>
      <c r="B931" s="29">
        <v>11</v>
      </c>
      <c r="C931" s="50" t="s">
        <v>101</v>
      </c>
      <c r="D931" s="31">
        <v>3235</v>
      </c>
      <c r="E931" s="32" t="s">
        <v>56</v>
      </c>
      <c r="G931" s="1">
        <v>55000</v>
      </c>
      <c r="H931" s="1">
        <v>55000</v>
      </c>
      <c r="I931" s="1">
        <v>55000</v>
      </c>
      <c r="J931" s="1">
        <v>55000</v>
      </c>
      <c r="K931" s="1">
        <v>28100.720000000001</v>
      </c>
      <c r="L931" s="33">
        <f t="shared" ref="L931:L1002" si="480">IF(I931=0, "-", K931/I931*100)</f>
        <v>51.092218181818183</v>
      </c>
      <c r="M931" s="1">
        <v>45000</v>
      </c>
      <c r="N931" s="1">
        <v>45000</v>
      </c>
      <c r="O931" s="1">
        <v>45000</v>
      </c>
      <c r="P931" s="1">
        <f>O931</f>
        <v>45000</v>
      </c>
      <c r="Q931" s="1">
        <v>45000</v>
      </c>
      <c r="R931" s="1">
        <v>45000</v>
      </c>
      <c r="S931" s="1">
        <f>R931</f>
        <v>45000</v>
      </c>
      <c r="T931" s="1">
        <v>45000</v>
      </c>
      <c r="U931" s="1">
        <f>T931</f>
        <v>45000</v>
      </c>
    </row>
    <row r="932" spans="1:25" hidden="1" x14ac:dyDescent="0.2">
      <c r="A932" s="28" t="s">
        <v>479</v>
      </c>
      <c r="B932" s="29">
        <v>11</v>
      </c>
      <c r="C932" s="50" t="s">
        <v>101</v>
      </c>
      <c r="D932" s="31">
        <v>3239</v>
      </c>
      <c r="E932" s="32" t="s">
        <v>60</v>
      </c>
      <c r="G932" s="1">
        <v>1700</v>
      </c>
      <c r="H932" s="1">
        <v>1700</v>
      </c>
      <c r="I932" s="1">
        <v>1700</v>
      </c>
      <c r="J932" s="1">
        <v>1700</v>
      </c>
      <c r="K932" s="1">
        <v>1298.48</v>
      </c>
      <c r="L932" s="33">
        <f t="shared" si="480"/>
        <v>76.381176470588244</v>
      </c>
      <c r="M932" s="1">
        <v>1700</v>
      </c>
      <c r="N932" s="1">
        <v>1700</v>
      </c>
      <c r="O932" s="1">
        <v>4000</v>
      </c>
      <c r="P932" s="1">
        <f>O932</f>
        <v>4000</v>
      </c>
      <c r="Q932" s="1">
        <v>1700</v>
      </c>
      <c r="R932" s="1">
        <v>4000</v>
      </c>
      <c r="S932" s="1">
        <f>R932</f>
        <v>4000</v>
      </c>
      <c r="T932" s="1">
        <v>4000</v>
      </c>
      <c r="U932" s="1">
        <f>T932</f>
        <v>4000</v>
      </c>
    </row>
    <row r="933" spans="1:25" s="23" customFormat="1" ht="15.75" hidden="1" x14ac:dyDescent="0.2">
      <c r="A933" s="24" t="s">
        <v>479</v>
      </c>
      <c r="B933" s="25">
        <v>11</v>
      </c>
      <c r="C933" s="49" t="s">
        <v>101</v>
      </c>
      <c r="D933" s="27">
        <v>329</v>
      </c>
      <c r="E933" s="20"/>
      <c r="F933" s="20"/>
      <c r="G933" s="21">
        <f>SUM(G934)</f>
        <v>12000</v>
      </c>
      <c r="H933" s="21">
        <f t="shared" ref="H933:U933" si="481">SUM(H934)</f>
        <v>12000</v>
      </c>
      <c r="I933" s="21">
        <f t="shared" si="481"/>
        <v>12000</v>
      </c>
      <c r="J933" s="21">
        <f t="shared" si="481"/>
        <v>12000</v>
      </c>
      <c r="K933" s="21">
        <f t="shared" si="481"/>
        <v>7664.74</v>
      </c>
      <c r="L933" s="22">
        <f t="shared" si="480"/>
        <v>63.872833333333332</v>
      </c>
      <c r="M933" s="21">
        <f t="shared" si="481"/>
        <v>12000</v>
      </c>
      <c r="N933" s="21">
        <f t="shared" si="481"/>
        <v>12000</v>
      </c>
      <c r="O933" s="21">
        <f t="shared" si="481"/>
        <v>8000</v>
      </c>
      <c r="P933" s="21">
        <f t="shared" si="481"/>
        <v>8000</v>
      </c>
      <c r="Q933" s="21">
        <f t="shared" si="481"/>
        <v>12000</v>
      </c>
      <c r="R933" s="21">
        <f t="shared" si="481"/>
        <v>8000</v>
      </c>
      <c r="S933" s="21">
        <f t="shared" si="481"/>
        <v>8000</v>
      </c>
      <c r="T933" s="21">
        <f t="shared" si="481"/>
        <v>8000</v>
      </c>
      <c r="U933" s="21">
        <f t="shared" si="481"/>
        <v>8000</v>
      </c>
      <c r="V933" s="21"/>
      <c r="W933" s="21"/>
      <c r="X933" s="21"/>
      <c r="Y933" s="12"/>
    </row>
    <row r="934" spans="1:25" hidden="1" x14ac:dyDescent="0.2">
      <c r="A934" s="28" t="s">
        <v>479</v>
      </c>
      <c r="B934" s="29">
        <v>11</v>
      </c>
      <c r="C934" s="50" t="s">
        <v>101</v>
      </c>
      <c r="D934" s="31">
        <v>3292</v>
      </c>
      <c r="E934" s="32" t="s">
        <v>63</v>
      </c>
      <c r="G934" s="1">
        <v>12000</v>
      </c>
      <c r="H934" s="1">
        <v>12000</v>
      </c>
      <c r="I934" s="1">
        <v>12000</v>
      </c>
      <c r="J934" s="1">
        <v>12000</v>
      </c>
      <c r="K934" s="1">
        <v>7664.74</v>
      </c>
      <c r="L934" s="33">
        <f t="shared" si="480"/>
        <v>63.872833333333332</v>
      </c>
      <c r="M934" s="1">
        <v>12000</v>
      </c>
      <c r="N934" s="1">
        <v>12000</v>
      </c>
      <c r="O934" s="1">
        <v>8000</v>
      </c>
      <c r="P934" s="1">
        <f>O934</f>
        <v>8000</v>
      </c>
      <c r="Q934" s="1">
        <v>12000</v>
      </c>
      <c r="R934" s="1">
        <v>8000</v>
      </c>
      <c r="S934" s="1">
        <f>R934</f>
        <v>8000</v>
      </c>
      <c r="T934" s="1">
        <v>8000</v>
      </c>
      <c r="U934" s="1">
        <f>T934</f>
        <v>8000</v>
      </c>
    </row>
    <row r="935" spans="1:25" s="23" customFormat="1" ht="141.75" x14ac:dyDescent="0.2">
      <c r="A935" s="447" t="s">
        <v>93</v>
      </c>
      <c r="B935" s="448"/>
      <c r="C935" s="448"/>
      <c r="D935" s="449"/>
      <c r="E935" s="38" t="s">
        <v>480</v>
      </c>
      <c r="F935" s="38" t="s">
        <v>99</v>
      </c>
      <c r="G935" s="21">
        <f>G936+G938+G940</f>
        <v>0</v>
      </c>
      <c r="H935" s="21">
        <f t="shared" ref="H935:U935" si="482">H936+H938+H940</f>
        <v>0</v>
      </c>
      <c r="I935" s="21">
        <f t="shared" si="482"/>
        <v>0</v>
      </c>
      <c r="J935" s="21">
        <f t="shared" si="482"/>
        <v>0</v>
      </c>
      <c r="K935" s="21">
        <f t="shared" si="482"/>
        <v>0</v>
      </c>
      <c r="L935" s="22" t="str">
        <f t="shared" si="480"/>
        <v>-</v>
      </c>
      <c r="M935" s="21">
        <f t="shared" si="482"/>
        <v>0</v>
      </c>
      <c r="N935" s="21">
        <f t="shared" si="482"/>
        <v>0</v>
      </c>
      <c r="O935" s="21">
        <f t="shared" si="482"/>
        <v>6000000</v>
      </c>
      <c r="P935" s="21">
        <f t="shared" si="482"/>
        <v>6000000</v>
      </c>
      <c r="Q935" s="21">
        <f t="shared" si="482"/>
        <v>0</v>
      </c>
      <c r="R935" s="21">
        <f t="shared" si="482"/>
        <v>3000000</v>
      </c>
      <c r="S935" s="21">
        <f t="shared" si="482"/>
        <v>3000000</v>
      </c>
      <c r="T935" s="21">
        <f t="shared" si="482"/>
        <v>3000000</v>
      </c>
      <c r="U935" s="21">
        <f t="shared" si="482"/>
        <v>3000000</v>
      </c>
      <c r="V935" s="21"/>
      <c r="W935" s="21"/>
      <c r="X935" s="21"/>
      <c r="Y935" s="12"/>
    </row>
    <row r="936" spans="1:25" s="23" customFormat="1" ht="15.75" hidden="1" x14ac:dyDescent="0.2">
      <c r="A936" s="90"/>
      <c r="B936" s="90">
        <v>11</v>
      </c>
      <c r="C936" s="75" t="s">
        <v>101</v>
      </c>
      <c r="D936" s="74">
        <v>323</v>
      </c>
      <c r="E936" s="38"/>
      <c r="F936" s="38"/>
      <c r="G936" s="21">
        <f>G937</f>
        <v>0</v>
      </c>
      <c r="H936" s="21">
        <f t="shared" ref="H936:U936" si="483">H937</f>
        <v>0</v>
      </c>
      <c r="I936" s="21">
        <f t="shared" si="483"/>
        <v>0</v>
      </c>
      <c r="J936" s="21">
        <f t="shared" si="483"/>
        <v>0</v>
      </c>
      <c r="K936" s="21">
        <f t="shared" si="483"/>
        <v>0</v>
      </c>
      <c r="L936" s="22" t="str">
        <f t="shared" si="480"/>
        <v>-</v>
      </c>
      <c r="M936" s="21">
        <f t="shared" si="483"/>
        <v>0</v>
      </c>
      <c r="N936" s="21">
        <f t="shared" si="483"/>
        <v>0</v>
      </c>
      <c r="O936" s="21">
        <f t="shared" si="483"/>
        <v>3000000</v>
      </c>
      <c r="P936" s="21">
        <f t="shared" si="483"/>
        <v>3000000</v>
      </c>
      <c r="Q936" s="21">
        <f t="shared" si="483"/>
        <v>0</v>
      </c>
      <c r="R936" s="21">
        <f t="shared" si="483"/>
        <v>3000000</v>
      </c>
      <c r="S936" s="21">
        <f t="shared" si="483"/>
        <v>3000000</v>
      </c>
      <c r="T936" s="21">
        <f t="shared" si="483"/>
        <v>3000000</v>
      </c>
      <c r="U936" s="21">
        <f t="shared" si="483"/>
        <v>3000000</v>
      </c>
      <c r="V936" s="21"/>
      <c r="W936" s="21"/>
      <c r="X936" s="21"/>
      <c r="Y936" s="12"/>
    </row>
    <row r="937" spans="1:25" hidden="1" x14ac:dyDescent="0.2">
      <c r="A937" s="41"/>
      <c r="B937" s="41">
        <v>11</v>
      </c>
      <c r="C937" s="59" t="s">
        <v>101</v>
      </c>
      <c r="D937" s="64">
        <v>3239</v>
      </c>
      <c r="E937" s="36" t="s">
        <v>60</v>
      </c>
      <c r="F937" s="36"/>
      <c r="L937" s="33" t="str">
        <f t="shared" si="480"/>
        <v>-</v>
      </c>
      <c r="M937" s="1"/>
      <c r="N937" s="1"/>
      <c r="O937" s="1">
        <v>3000000</v>
      </c>
      <c r="P937" s="1">
        <f>O937</f>
        <v>3000000</v>
      </c>
      <c r="Q937" s="1"/>
      <c r="R937" s="1">
        <v>3000000</v>
      </c>
      <c r="S937" s="1">
        <f>R937</f>
        <v>3000000</v>
      </c>
      <c r="T937" s="1">
        <v>3000000</v>
      </c>
      <c r="U937" s="1">
        <f>T937</f>
        <v>3000000</v>
      </c>
    </row>
    <row r="938" spans="1:25" s="23" customFormat="1" ht="15.75" hidden="1" x14ac:dyDescent="0.2">
      <c r="A938" s="90"/>
      <c r="B938" s="90">
        <v>11</v>
      </c>
      <c r="C938" s="75" t="s">
        <v>101</v>
      </c>
      <c r="D938" s="74">
        <v>422</v>
      </c>
      <c r="E938" s="38"/>
      <c r="F938" s="38"/>
      <c r="G938" s="21">
        <f>G939</f>
        <v>0</v>
      </c>
      <c r="H938" s="21">
        <f t="shared" ref="H938:U938" si="484">H939</f>
        <v>0</v>
      </c>
      <c r="I938" s="21">
        <f t="shared" si="484"/>
        <v>0</v>
      </c>
      <c r="J938" s="21">
        <f t="shared" si="484"/>
        <v>0</v>
      </c>
      <c r="K938" s="21">
        <f t="shared" si="484"/>
        <v>0</v>
      </c>
      <c r="L938" s="22" t="str">
        <f t="shared" si="480"/>
        <v>-</v>
      </c>
      <c r="M938" s="21">
        <f t="shared" si="484"/>
        <v>0</v>
      </c>
      <c r="N938" s="21">
        <f t="shared" si="484"/>
        <v>0</v>
      </c>
      <c r="O938" s="21">
        <f t="shared" si="484"/>
        <v>1000000</v>
      </c>
      <c r="P938" s="21">
        <f t="shared" si="484"/>
        <v>1000000</v>
      </c>
      <c r="Q938" s="21">
        <f t="shared" si="484"/>
        <v>0</v>
      </c>
      <c r="R938" s="21">
        <f t="shared" si="484"/>
        <v>0</v>
      </c>
      <c r="S938" s="21">
        <f t="shared" si="484"/>
        <v>0</v>
      </c>
      <c r="T938" s="21">
        <f t="shared" si="484"/>
        <v>0</v>
      </c>
      <c r="U938" s="21">
        <f t="shared" si="484"/>
        <v>0</v>
      </c>
      <c r="V938" s="21"/>
      <c r="W938" s="21"/>
      <c r="X938" s="21"/>
      <c r="Y938" s="12"/>
    </row>
    <row r="939" spans="1:25" hidden="1" x14ac:dyDescent="0.2">
      <c r="A939" s="41"/>
      <c r="B939" s="41">
        <v>11</v>
      </c>
      <c r="C939" s="59" t="s">
        <v>101</v>
      </c>
      <c r="D939" s="64">
        <v>4227</v>
      </c>
      <c r="E939" s="32" t="s">
        <v>77</v>
      </c>
      <c r="F939" s="36"/>
      <c r="L939" s="33" t="str">
        <f t="shared" si="480"/>
        <v>-</v>
      </c>
      <c r="M939" s="1"/>
      <c r="N939" s="1"/>
      <c r="O939" s="1">
        <v>1000000</v>
      </c>
      <c r="P939" s="1">
        <f>O939</f>
        <v>1000000</v>
      </c>
      <c r="Q939" s="1"/>
      <c r="R939" s="1"/>
      <c r="S939" s="1">
        <f>R939</f>
        <v>0</v>
      </c>
      <c r="T939" s="1"/>
      <c r="U939" s="1">
        <f>T939</f>
        <v>0</v>
      </c>
    </row>
    <row r="940" spans="1:25" s="23" customFormat="1" ht="15.75" hidden="1" x14ac:dyDescent="0.2">
      <c r="A940" s="24"/>
      <c r="B940" s="25">
        <v>11</v>
      </c>
      <c r="C940" s="75" t="s">
        <v>101</v>
      </c>
      <c r="D940" s="27">
        <v>426</v>
      </c>
      <c r="E940" s="20"/>
      <c r="F940" s="20"/>
      <c r="G940" s="21">
        <f>SUM(G941)</f>
        <v>0</v>
      </c>
      <c r="H940" s="21">
        <f t="shared" ref="H940:U940" si="485">SUM(H941)</f>
        <v>0</v>
      </c>
      <c r="I940" s="21">
        <f t="shared" si="485"/>
        <v>0</v>
      </c>
      <c r="J940" s="21">
        <f t="shared" si="485"/>
        <v>0</v>
      </c>
      <c r="K940" s="21">
        <f t="shared" si="485"/>
        <v>0</v>
      </c>
      <c r="L940" s="22" t="str">
        <f t="shared" si="480"/>
        <v>-</v>
      </c>
      <c r="M940" s="21">
        <f t="shared" si="485"/>
        <v>0</v>
      </c>
      <c r="N940" s="21">
        <f t="shared" si="485"/>
        <v>0</v>
      </c>
      <c r="O940" s="21">
        <f t="shared" si="485"/>
        <v>2000000</v>
      </c>
      <c r="P940" s="21">
        <f t="shared" si="485"/>
        <v>2000000</v>
      </c>
      <c r="Q940" s="21">
        <f t="shared" si="485"/>
        <v>0</v>
      </c>
      <c r="R940" s="21">
        <f t="shared" si="485"/>
        <v>0</v>
      </c>
      <c r="S940" s="21">
        <f t="shared" si="485"/>
        <v>0</v>
      </c>
      <c r="T940" s="21">
        <f t="shared" si="485"/>
        <v>0</v>
      </c>
      <c r="U940" s="21">
        <f t="shared" si="485"/>
        <v>0</v>
      </c>
      <c r="V940" s="21"/>
      <c r="W940" s="21"/>
      <c r="X940" s="21"/>
      <c r="Y940" s="12"/>
    </row>
    <row r="941" spans="1:25" ht="15.75" hidden="1" x14ac:dyDescent="0.2">
      <c r="A941" s="41"/>
      <c r="B941" s="42">
        <v>11</v>
      </c>
      <c r="C941" s="75" t="s">
        <v>101</v>
      </c>
      <c r="D941" s="44">
        <v>4262</v>
      </c>
      <c r="E941" s="36" t="s">
        <v>218</v>
      </c>
      <c r="L941" s="33" t="str">
        <f t="shared" si="480"/>
        <v>-</v>
      </c>
      <c r="M941" s="1"/>
      <c r="N941" s="1"/>
      <c r="O941" s="1">
        <v>2000000</v>
      </c>
      <c r="P941" s="1">
        <f>O941</f>
        <v>2000000</v>
      </c>
      <c r="Q941" s="1"/>
      <c r="R941" s="1"/>
      <c r="S941" s="1">
        <f>R941</f>
        <v>0</v>
      </c>
      <c r="T941" s="1"/>
      <c r="U941" s="1">
        <f>T941</f>
        <v>0</v>
      </c>
    </row>
    <row r="942" spans="1:25" ht="15.75" x14ac:dyDescent="0.2">
      <c r="A942" s="437" t="s">
        <v>481</v>
      </c>
      <c r="B942" s="437"/>
      <c r="C942" s="437"/>
      <c r="D942" s="437"/>
      <c r="E942" s="437"/>
      <c r="F942" s="437"/>
      <c r="G942" s="16">
        <f>G943+G1001+G1007+G1010+G1031+G1034+G1053+G1056+G1061+G1066+G1069</f>
        <v>21464575</v>
      </c>
      <c r="H942" s="16">
        <f t="shared" ref="H942:U942" si="486">H943+H1001+H1007+H1010+H1031+H1034+H1053+H1056+H1061+H1066+H1069</f>
        <v>21364575</v>
      </c>
      <c r="I942" s="16">
        <f t="shared" si="486"/>
        <v>21464575</v>
      </c>
      <c r="J942" s="16">
        <f t="shared" si="486"/>
        <v>21364575</v>
      </c>
      <c r="K942" s="16">
        <f t="shared" si="486"/>
        <v>15771543.300000001</v>
      </c>
      <c r="L942" s="17">
        <f t="shared" si="480"/>
        <v>73.477081656636585</v>
      </c>
      <c r="M942" s="16">
        <f t="shared" si="486"/>
        <v>22724575</v>
      </c>
      <c r="N942" s="16">
        <f t="shared" si="486"/>
        <v>22624575</v>
      </c>
      <c r="O942" s="16">
        <f t="shared" si="486"/>
        <v>23216000</v>
      </c>
      <c r="P942" s="16">
        <f t="shared" si="486"/>
        <v>23100000</v>
      </c>
      <c r="Q942" s="16">
        <f t="shared" si="486"/>
        <v>22184575</v>
      </c>
      <c r="R942" s="16">
        <f t="shared" si="486"/>
        <v>23200000</v>
      </c>
      <c r="S942" s="16">
        <f t="shared" si="486"/>
        <v>23100000</v>
      </c>
      <c r="T942" s="16">
        <f t="shared" si="486"/>
        <v>23200000</v>
      </c>
      <c r="U942" s="16">
        <f t="shared" si="486"/>
        <v>23100000</v>
      </c>
    </row>
    <row r="943" spans="1:25" ht="94.5" x14ac:dyDescent="0.2">
      <c r="A943" s="439" t="s">
        <v>482</v>
      </c>
      <c r="B943" s="439"/>
      <c r="C943" s="439"/>
      <c r="D943" s="439"/>
      <c r="E943" s="20" t="s">
        <v>483</v>
      </c>
      <c r="F943" s="38" t="s">
        <v>181</v>
      </c>
      <c r="G943" s="21">
        <f t="shared" ref="G943:N943" si="487">G944+G948+G950+G953+G958+G965+G975+G977+G983+G989+G991+G997+G999+G987</f>
        <v>7064200</v>
      </c>
      <c r="H943" s="21">
        <f t="shared" si="487"/>
        <v>7064200</v>
      </c>
      <c r="I943" s="21">
        <f t="shared" si="487"/>
        <v>7064200</v>
      </c>
      <c r="J943" s="21">
        <f t="shared" si="487"/>
        <v>7064200</v>
      </c>
      <c r="K943" s="21">
        <f t="shared" si="487"/>
        <v>4639231.6400000006</v>
      </c>
      <c r="L943" s="22">
        <f t="shared" si="480"/>
        <v>65.672427734209123</v>
      </c>
      <c r="M943" s="21">
        <f t="shared" si="487"/>
        <v>6765700</v>
      </c>
      <c r="N943" s="21">
        <f t="shared" si="487"/>
        <v>6765700</v>
      </c>
      <c r="O943" s="21">
        <f>O944+O948+O950+O953+O958+O965+O975+O977+O983+O989+O991+O997+O999+O987</f>
        <v>7465000</v>
      </c>
      <c r="P943" s="21">
        <f t="shared" ref="P943:U943" si="488">P944+P948+P950+P953+P958+P965+P975+P977+P983+P989+P991+P997+P999+P987</f>
        <v>7449000</v>
      </c>
      <c r="Q943" s="21">
        <f t="shared" si="488"/>
        <v>7073200</v>
      </c>
      <c r="R943" s="21">
        <f t="shared" si="488"/>
        <v>7470000</v>
      </c>
      <c r="S943" s="21">
        <f t="shared" si="488"/>
        <v>7470000</v>
      </c>
      <c r="T943" s="21">
        <f t="shared" si="488"/>
        <v>7470000</v>
      </c>
      <c r="U943" s="21">
        <f t="shared" si="488"/>
        <v>7470000</v>
      </c>
    </row>
    <row r="944" spans="1:25" s="23" customFormat="1" ht="15.75" hidden="1" x14ac:dyDescent="0.2">
      <c r="A944" s="24" t="s">
        <v>484</v>
      </c>
      <c r="B944" s="25">
        <v>11</v>
      </c>
      <c r="C944" s="26" t="s">
        <v>101</v>
      </c>
      <c r="D944" s="27">
        <v>311</v>
      </c>
      <c r="E944" s="20"/>
      <c r="F944" s="20"/>
      <c r="G944" s="21">
        <f>SUM(G945:G947)</f>
        <v>2610000</v>
      </c>
      <c r="H944" s="21">
        <f t="shared" ref="H944:U944" si="489">SUM(H945:H947)</f>
        <v>2610000</v>
      </c>
      <c r="I944" s="21">
        <f t="shared" si="489"/>
        <v>2610000</v>
      </c>
      <c r="J944" s="21">
        <f t="shared" si="489"/>
        <v>2610000</v>
      </c>
      <c r="K944" s="21">
        <f t="shared" si="489"/>
        <v>1960242.32</v>
      </c>
      <c r="L944" s="22">
        <f t="shared" si="480"/>
        <v>75.105069731800768</v>
      </c>
      <c r="M944" s="21">
        <f t="shared" si="489"/>
        <v>2610000</v>
      </c>
      <c r="N944" s="21">
        <f t="shared" si="489"/>
        <v>2610000</v>
      </c>
      <c r="O944" s="21">
        <f t="shared" si="489"/>
        <v>2705000</v>
      </c>
      <c r="P944" s="21">
        <f t="shared" si="489"/>
        <v>2705000</v>
      </c>
      <c r="Q944" s="21">
        <f t="shared" si="489"/>
        <v>2610000</v>
      </c>
      <c r="R944" s="21">
        <f t="shared" si="489"/>
        <v>2705000</v>
      </c>
      <c r="S944" s="21">
        <f t="shared" si="489"/>
        <v>2705000</v>
      </c>
      <c r="T944" s="21">
        <f t="shared" si="489"/>
        <v>2705000</v>
      </c>
      <c r="U944" s="21">
        <f t="shared" si="489"/>
        <v>2705000</v>
      </c>
      <c r="V944" s="21">
        <v>3100000</v>
      </c>
      <c r="W944" s="21"/>
      <c r="X944" s="21"/>
      <c r="Y944" s="12" t="s">
        <v>485</v>
      </c>
    </row>
    <row r="945" spans="1:25" ht="15.75" hidden="1" x14ac:dyDescent="0.2">
      <c r="A945" s="28" t="s">
        <v>484</v>
      </c>
      <c r="B945" s="29">
        <v>11</v>
      </c>
      <c r="C945" s="30" t="s">
        <v>101</v>
      </c>
      <c r="D945" s="31">
        <v>3111</v>
      </c>
      <c r="E945" s="32" t="s">
        <v>33</v>
      </c>
      <c r="G945" s="1">
        <v>2600000</v>
      </c>
      <c r="H945" s="1">
        <v>2600000</v>
      </c>
      <c r="I945" s="1">
        <v>2600000</v>
      </c>
      <c r="J945" s="1">
        <v>2600000</v>
      </c>
      <c r="K945" s="1">
        <v>1960242.32</v>
      </c>
      <c r="L945" s="33">
        <f t="shared" si="480"/>
        <v>75.393935384615389</v>
      </c>
      <c r="M945" s="1">
        <v>2600000</v>
      </c>
      <c r="N945" s="1">
        <v>2600000</v>
      </c>
      <c r="O945" s="69">
        <v>2700000</v>
      </c>
      <c r="P945" s="1">
        <f>O945</f>
        <v>2700000</v>
      </c>
      <c r="Q945" s="1">
        <v>2600000</v>
      </c>
      <c r="R945" s="69">
        <v>2700000</v>
      </c>
      <c r="S945" s="1">
        <f>R945</f>
        <v>2700000</v>
      </c>
      <c r="T945" s="69">
        <v>2700000</v>
      </c>
      <c r="U945" s="1">
        <f>T945</f>
        <v>2700000</v>
      </c>
      <c r="V945" s="21">
        <f>O944+O948+O950</f>
        <v>3100000</v>
      </c>
      <c r="Y945" s="12" t="s">
        <v>486</v>
      </c>
    </row>
    <row r="946" spans="1:25" hidden="1" x14ac:dyDescent="0.2">
      <c r="A946" s="28" t="s">
        <v>484</v>
      </c>
      <c r="B946" s="29">
        <v>11</v>
      </c>
      <c r="C946" s="30" t="s">
        <v>101</v>
      </c>
      <c r="D946" s="31">
        <v>3113</v>
      </c>
      <c r="E946" s="32" t="s">
        <v>35</v>
      </c>
      <c r="G946" s="1">
        <v>5000</v>
      </c>
      <c r="H946" s="1">
        <v>5000</v>
      </c>
      <c r="I946" s="1">
        <v>5000</v>
      </c>
      <c r="J946" s="1">
        <v>5000</v>
      </c>
      <c r="L946" s="33">
        <f t="shared" si="480"/>
        <v>0</v>
      </c>
      <c r="M946" s="1">
        <v>5000</v>
      </c>
      <c r="N946" s="1">
        <v>5000</v>
      </c>
      <c r="O946" s="1">
        <v>0</v>
      </c>
      <c r="P946" s="1">
        <f t="shared" ref="P946:P998" si="490">O946</f>
        <v>0</v>
      </c>
      <c r="Q946" s="1">
        <v>5000</v>
      </c>
      <c r="R946" s="1">
        <v>0</v>
      </c>
      <c r="S946" s="1">
        <f t="shared" ref="S946:S998" si="491">R946</f>
        <v>0</v>
      </c>
      <c r="T946" s="1">
        <v>0</v>
      </c>
      <c r="U946" s="1">
        <f t="shared" ref="U946:U998" si="492">T946</f>
        <v>0</v>
      </c>
      <c r="V946" s="1">
        <f>V944-V945</f>
        <v>0</v>
      </c>
      <c r="Y946" s="65" t="s">
        <v>26</v>
      </c>
    </row>
    <row r="947" spans="1:25" hidden="1" x14ac:dyDescent="0.2">
      <c r="A947" s="28" t="s">
        <v>484</v>
      </c>
      <c r="B947" s="29">
        <v>11</v>
      </c>
      <c r="C947" s="30" t="s">
        <v>101</v>
      </c>
      <c r="D947" s="31">
        <v>3114</v>
      </c>
      <c r="E947" s="32" t="s">
        <v>36</v>
      </c>
      <c r="G947" s="1">
        <v>5000</v>
      </c>
      <c r="H947" s="1">
        <v>5000</v>
      </c>
      <c r="I947" s="1">
        <v>5000</v>
      </c>
      <c r="J947" s="1">
        <v>5000</v>
      </c>
      <c r="L947" s="33">
        <f t="shared" si="480"/>
        <v>0</v>
      </c>
      <c r="M947" s="1">
        <v>5000</v>
      </c>
      <c r="N947" s="1">
        <v>5000</v>
      </c>
      <c r="O947" s="1">
        <v>5000</v>
      </c>
      <c r="P947" s="1">
        <f t="shared" si="490"/>
        <v>5000</v>
      </c>
      <c r="Q947" s="1">
        <v>5000</v>
      </c>
      <c r="R947" s="1">
        <v>5000</v>
      </c>
      <c r="S947" s="1">
        <f t="shared" si="491"/>
        <v>5000</v>
      </c>
      <c r="T947" s="1">
        <v>5000</v>
      </c>
      <c r="U947" s="1">
        <f t="shared" si="492"/>
        <v>5000</v>
      </c>
    </row>
    <row r="948" spans="1:25" s="23" customFormat="1" ht="15.75" hidden="1" x14ac:dyDescent="0.2">
      <c r="A948" s="24" t="s">
        <v>484</v>
      </c>
      <c r="B948" s="25">
        <v>11</v>
      </c>
      <c r="C948" s="26" t="s">
        <v>101</v>
      </c>
      <c r="D948" s="27">
        <v>312</v>
      </c>
      <c r="E948" s="20"/>
      <c r="F948" s="20"/>
      <c r="G948" s="21">
        <f>SUM(G949)</f>
        <v>30000</v>
      </c>
      <c r="H948" s="21">
        <f t="shared" ref="H948:U948" si="493">SUM(H949)</f>
        <v>30000</v>
      </c>
      <c r="I948" s="21">
        <f t="shared" si="493"/>
        <v>30000</v>
      </c>
      <c r="J948" s="21">
        <f t="shared" si="493"/>
        <v>30000</v>
      </c>
      <c r="K948" s="21">
        <f t="shared" si="493"/>
        <v>1788.52</v>
      </c>
      <c r="L948" s="22">
        <f t="shared" si="480"/>
        <v>5.9617333333333331</v>
      </c>
      <c r="M948" s="21">
        <f t="shared" si="493"/>
        <v>30000</v>
      </c>
      <c r="N948" s="21">
        <f t="shared" si="493"/>
        <v>30000</v>
      </c>
      <c r="O948" s="21">
        <f t="shared" si="493"/>
        <v>50000</v>
      </c>
      <c r="P948" s="21">
        <f t="shared" si="493"/>
        <v>50000</v>
      </c>
      <c r="Q948" s="21">
        <f t="shared" si="493"/>
        <v>30000</v>
      </c>
      <c r="R948" s="21">
        <f t="shared" si="493"/>
        <v>50000</v>
      </c>
      <c r="S948" s="21">
        <f t="shared" si="493"/>
        <v>50000</v>
      </c>
      <c r="T948" s="21">
        <f t="shared" si="493"/>
        <v>50000</v>
      </c>
      <c r="U948" s="21">
        <f t="shared" si="493"/>
        <v>50000</v>
      </c>
      <c r="V948" s="21"/>
      <c r="W948" s="21"/>
      <c r="X948" s="21"/>
      <c r="Y948" s="12"/>
    </row>
    <row r="949" spans="1:25" hidden="1" x14ac:dyDescent="0.2">
      <c r="A949" s="28" t="s">
        <v>484</v>
      </c>
      <c r="B949" s="29">
        <v>11</v>
      </c>
      <c r="C949" s="30" t="s">
        <v>101</v>
      </c>
      <c r="D949" s="31">
        <v>3121</v>
      </c>
      <c r="E949" s="32" t="s">
        <v>471</v>
      </c>
      <c r="G949" s="1">
        <v>30000</v>
      </c>
      <c r="H949" s="1">
        <v>30000</v>
      </c>
      <c r="I949" s="1">
        <v>30000</v>
      </c>
      <c r="J949" s="1">
        <v>30000</v>
      </c>
      <c r="K949" s="1">
        <v>1788.52</v>
      </c>
      <c r="L949" s="33">
        <f t="shared" si="480"/>
        <v>5.9617333333333331</v>
      </c>
      <c r="M949" s="1">
        <v>30000</v>
      </c>
      <c r="N949" s="1">
        <v>30000</v>
      </c>
      <c r="O949" s="1">
        <v>50000</v>
      </c>
      <c r="P949" s="1">
        <f t="shared" si="490"/>
        <v>50000</v>
      </c>
      <c r="Q949" s="1">
        <v>30000</v>
      </c>
      <c r="R949" s="1">
        <v>50000</v>
      </c>
      <c r="S949" s="1">
        <f t="shared" si="491"/>
        <v>50000</v>
      </c>
      <c r="T949" s="1">
        <v>50000</v>
      </c>
      <c r="U949" s="1">
        <f t="shared" si="492"/>
        <v>50000</v>
      </c>
    </row>
    <row r="950" spans="1:25" s="23" customFormat="1" ht="15.75" hidden="1" x14ac:dyDescent="0.2">
      <c r="A950" s="24" t="s">
        <v>484</v>
      </c>
      <c r="B950" s="25">
        <v>11</v>
      </c>
      <c r="C950" s="26" t="s">
        <v>101</v>
      </c>
      <c r="D950" s="27">
        <v>313</v>
      </c>
      <c r="E950" s="20"/>
      <c r="F950" s="20"/>
      <c r="G950" s="21">
        <f>SUM(G951:G952)</f>
        <v>460000</v>
      </c>
      <c r="H950" s="21">
        <f t="shared" ref="H950:U950" si="494">SUM(H951:H952)</f>
        <v>460000</v>
      </c>
      <c r="I950" s="21">
        <f t="shared" si="494"/>
        <v>460000</v>
      </c>
      <c r="J950" s="21">
        <f t="shared" si="494"/>
        <v>460000</v>
      </c>
      <c r="K950" s="21">
        <f t="shared" si="494"/>
        <v>299918.36</v>
      </c>
      <c r="L950" s="22">
        <f t="shared" si="480"/>
        <v>65.199643478260867</v>
      </c>
      <c r="M950" s="21">
        <f t="shared" si="494"/>
        <v>460000</v>
      </c>
      <c r="N950" s="21">
        <f t="shared" si="494"/>
        <v>460000</v>
      </c>
      <c r="O950" s="21">
        <f t="shared" si="494"/>
        <v>345000</v>
      </c>
      <c r="P950" s="21">
        <f t="shared" si="494"/>
        <v>345000</v>
      </c>
      <c r="Q950" s="21">
        <f t="shared" si="494"/>
        <v>460000</v>
      </c>
      <c r="R950" s="21">
        <f t="shared" si="494"/>
        <v>345000</v>
      </c>
      <c r="S950" s="21">
        <f t="shared" si="494"/>
        <v>345000</v>
      </c>
      <c r="T950" s="21">
        <f t="shared" si="494"/>
        <v>345000</v>
      </c>
      <c r="U950" s="21">
        <f t="shared" si="494"/>
        <v>345000</v>
      </c>
      <c r="V950" s="21"/>
      <c r="W950" s="21"/>
      <c r="X950" s="21"/>
      <c r="Y950" s="12"/>
    </row>
    <row r="951" spans="1:25" hidden="1" x14ac:dyDescent="0.2">
      <c r="A951" s="28" t="s">
        <v>484</v>
      </c>
      <c r="B951" s="29">
        <v>11</v>
      </c>
      <c r="C951" s="30" t="s">
        <v>101</v>
      </c>
      <c r="D951" s="31">
        <v>3132</v>
      </c>
      <c r="E951" s="32" t="s">
        <v>40</v>
      </c>
      <c r="G951" s="1">
        <v>404000</v>
      </c>
      <c r="H951" s="1">
        <v>404000</v>
      </c>
      <c r="I951" s="1">
        <v>404000</v>
      </c>
      <c r="J951" s="1">
        <v>404000</v>
      </c>
      <c r="K951" s="1">
        <v>264632.94</v>
      </c>
      <c r="L951" s="33">
        <f t="shared" si="480"/>
        <v>65.503202970297025</v>
      </c>
      <c r="M951" s="1">
        <v>404000</v>
      </c>
      <c r="N951" s="1">
        <v>404000</v>
      </c>
      <c r="O951" s="1">
        <v>300000</v>
      </c>
      <c r="P951" s="1">
        <f t="shared" si="490"/>
        <v>300000</v>
      </c>
      <c r="Q951" s="1">
        <v>404000</v>
      </c>
      <c r="R951" s="1">
        <v>300000</v>
      </c>
      <c r="S951" s="1">
        <f t="shared" si="491"/>
        <v>300000</v>
      </c>
      <c r="T951" s="1">
        <v>300000</v>
      </c>
      <c r="U951" s="1">
        <f t="shared" si="492"/>
        <v>300000</v>
      </c>
    </row>
    <row r="952" spans="1:25" ht="30" hidden="1" x14ac:dyDescent="0.2">
      <c r="A952" s="28" t="s">
        <v>484</v>
      </c>
      <c r="B952" s="29">
        <v>11</v>
      </c>
      <c r="C952" s="30" t="s">
        <v>101</v>
      </c>
      <c r="D952" s="31">
        <v>3133</v>
      </c>
      <c r="E952" s="32" t="s">
        <v>41</v>
      </c>
      <c r="G952" s="1">
        <v>56000</v>
      </c>
      <c r="H952" s="1">
        <v>56000</v>
      </c>
      <c r="I952" s="1">
        <v>56000</v>
      </c>
      <c r="J952" s="1">
        <v>56000</v>
      </c>
      <c r="K952" s="1">
        <v>35285.42</v>
      </c>
      <c r="L952" s="33">
        <f t="shared" si="480"/>
        <v>63.009678571428573</v>
      </c>
      <c r="M952" s="1">
        <v>56000</v>
      </c>
      <c r="N952" s="1">
        <v>56000</v>
      </c>
      <c r="O952" s="1">
        <v>45000</v>
      </c>
      <c r="P952" s="1">
        <f t="shared" si="490"/>
        <v>45000</v>
      </c>
      <c r="Q952" s="1">
        <v>56000</v>
      </c>
      <c r="R952" s="1">
        <v>45000</v>
      </c>
      <c r="S952" s="1">
        <f t="shared" si="491"/>
        <v>45000</v>
      </c>
      <c r="T952" s="1">
        <v>45000</v>
      </c>
      <c r="U952" s="1">
        <f t="shared" si="492"/>
        <v>45000</v>
      </c>
    </row>
    <row r="953" spans="1:25" s="23" customFormat="1" ht="15.75" hidden="1" x14ac:dyDescent="0.2">
      <c r="A953" s="24" t="s">
        <v>484</v>
      </c>
      <c r="B953" s="25">
        <v>11</v>
      </c>
      <c r="C953" s="26" t="s">
        <v>101</v>
      </c>
      <c r="D953" s="27">
        <v>321</v>
      </c>
      <c r="E953" s="20"/>
      <c r="F953" s="20"/>
      <c r="G953" s="21">
        <f>SUM(G954:G957)</f>
        <v>610000</v>
      </c>
      <c r="H953" s="21">
        <f t="shared" ref="H953:U953" si="495">SUM(H954:H957)</f>
        <v>610000</v>
      </c>
      <c r="I953" s="21">
        <f t="shared" si="495"/>
        <v>610000</v>
      </c>
      <c r="J953" s="21">
        <f t="shared" si="495"/>
        <v>610000</v>
      </c>
      <c r="K953" s="21">
        <f t="shared" si="495"/>
        <v>382665.38000000006</v>
      </c>
      <c r="L953" s="22">
        <f t="shared" si="480"/>
        <v>62.732029508196732</v>
      </c>
      <c r="M953" s="21">
        <f t="shared" si="495"/>
        <v>595000</v>
      </c>
      <c r="N953" s="21">
        <f t="shared" si="495"/>
        <v>595000</v>
      </c>
      <c r="O953" s="21">
        <f t="shared" si="495"/>
        <v>595000</v>
      </c>
      <c r="P953" s="21">
        <f t="shared" si="495"/>
        <v>595000</v>
      </c>
      <c r="Q953" s="21">
        <f t="shared" si="495"/>
        <v>595000</v>
      </c>
      <c r="R953" s="21">
        <f t="shared" si="495"/>
        <v>595000</v>
      </c>
      <c r="S953" s="21">
        <f t="shared" si="495"/>
        <v>595000</v>
      </c>
      <c r="T953" s="21">
        <f t="shared" si="495"/>
        <v>595000</v>
      </c>
      <c r="U953" s="21">
        <f t="shared" si="495"/>
        <v>595000</v>
      </c>
      <c r="V953" s="21"/>
      <c r="W953" s="21"/>
      <c r="X953" s="21"/>
      <c r="Y953" s="12"/>
    </row>
    <row r="954" spans="1:25" hidden="1" x14ac:dyDescent="0.2">
      <c r="A954" s="28" t="s">
        <v>484</v>
      </c>
      <c r="B954" s="29">
        <v>11</v>
      </c>
      <c r="C954" s="30" t="s">
        <v>101</v>
      </c>
      <c r="D954" s="31">
        <v>3211</v>
      </c>
      <c r="E954" s="32" t="s">
        <v>42</v>
      </c>
      <c r="G954" s="1">
        <v>165000</v>
      </c>
      <c r="H954" s="1">
        <v>165000</v>
      </c>
      <c r="I954" s="1">
        <v>165000</v>
      </c>
      <c r="J954" s="1">
        <v>165000</v>
      </c>
      <c r="K954" s="1">
        <v>71495.210000000006</v>
      </c>
      <c r="L954" s="33">
        <f t="shared" si="480"/>
        <v>43.330430303030312</v>
      </c>
      <c r="M954" s="1">
        <v>150000</v>
      </c>
      <c r="N954" s="1">
        <v>150000</v>
      </c>
      <c r="O954" s="1">
        <v>150000</v>
      </c>
      <c r="P954" s="1">
        <f t="shared" si="490"/>
        <v>150000</v>
      </c>
      <c r="Q954" s="1">
        <v>150000</v>
      </c>
      <c r="R954" s="1">
        <v>150000</v>
      </c>
      <c r="S954" s="1">
        <f t="shared" si="491"/>
        <v>150000</v>
      </c>
      <c r="T954" s="1">
        <v>150000</v>
      </c>
      <c r="U954" s="1">
        <f t="shared" si="492"/>
        <v>150000</v>
      </c>
    </row>
    <row r="955" spans="1:25" ht="30" hidden="1" x14ac:dyDescent="0.2">
      <c r="A955" s="28" t="s">
        <v>484</v>
      </c>
      <c r="B955" s="29">
        <v>11</v>
      </c>
      <c r="C955" s="30" t="s">
        <v>101</v>
      </c>
      <c r="D955" s="31">
        <v>3212</v>
      </c>
      <c r="E955" s="32" t="s">
        <v>43</v>
      </c>
      <c r="G955" s="1">
        <v>400000</v>
      </c>
      <c r="H955" s="1">
        <v>400000</v>
      </c>
      <c r="I955" s="1">
        <v>400000</v>
      </c>
      <c r="J955" s="1">
        <v>400000</v>
      </c>
      <c r="K955" s="1">
        <v>294669.21000000002</v>
      </c>
      <c r="L955" s="33">
        <f t="shared" si="480"/>
        <v>73.667302500000005</v>
      </c>
      <c r="M955" s="1">
        <v>400000</v>
      </c>
      <c r="N955" s="1">
        <v>400000</v>
      </c>
      <c r="O955" s="1">
        <v>400000</v>
      </c>
      <c r="P955" s="1">
        <f t="shared" si="490"/>
        <v>400000</v>
      </c>
      <c r="Q955" s="1">
        <v>400000</v>
      </c>
      <c r="R955" s="1">
        <v>400000</v>
      </c>
      <c r="S955" s="1">
        <f t="shared" si="491"/>
        <v>400000</v>
      </c>
      <c r="T955" s="1">
        <v>400000</v>
      </c>
      <c r="U955" s="1">
        <f t="shared" si="492"/>
        <v>400000</v>
      </c>
    </row>
    <row r="956" spans="1:25" hidden="1" x14ac:dyDescent="0.2">
      <c r="A956" s="28" t="s">
        <v>484</v>
      </c>
      <c r="B956" s="29">
        <v>11</v>
      </c>
      <c r="C956" s="30" t="s">
        <v>101</v>
      </c>
      <c r="D956" s="31">
        <v>3213</v>
      </c>
      <c r="E956" s="32" t="s">
        <v>44</v>
      </c>
      <c r="G956" s="1">
        <v>40000</v>
      </c>
      <c r="H956" s="1">
        <v>40000</v>
      </c>
      <c r="I956" s="1">
        <v>40000</v>
      </c>
      <c r="J956" s="1">
        <v>40000</v>
      </c>
      <c r="K956" s="1">
        <v>14062.56</v>
      </c>
      <c r="L956" s="33">
        <f t="shared" si="480"/>
        <v>35.156399999999998</v>
      </c>
      <c r="M956" s="1">
        <v>40000</v>
      </c>
      <c r="N956" s="1">
        <v>40000</v>
      </c>
      <c r="O956" s="1">
        <v>40000</v>
      </c>
      <c r="P956" s="1">
        <f t="shared" si="490"/>
        <v>40000</v>
      </c>
      <c r="Q956" s="1">
        <v>40000</v>
      </c>
      <c r="R956" s="1">
        <v>40000</v>
      </c>
      <c r="S956" s="1">
        <f t="shared" si="491"/>
        <v>40000</v>
      </c>
      <c r="T956" s="1">
        <v>40000</v>
      </c>
      <c r="U956" s="1">
        <f t="shared" si="492"/>
        <v>40000</v>
      </c>
    </row>
    <row r="957" spans="1:25" hidden="1" x14ac:dyDescent="0.2">
      <c r="A957" s="28" t="s">
        <v>484</v>
      </c>
      <c r="B957" s="29">
        <v>11</v>
      </c>
      <c r="C957" s="30" t="s">
        <v>101</v>
      </c>
      <c r="D957" s="31">
        <v>3214</v>
      </c>
      <c r="E957" s="32" t="s">
        <v>45</v>
      </c>
      <c r="G957" s="1">
        <v>5000</v>
      </c>
      <c r="H957" s="1">
        <v>5000</v>
      </c>
      <c r="I957" s="1">
        <v>5000</v>
      </c>
      <c r="J957" s="1">
        <v>5000</v>
      </c>
      <c r="K957" s="1">
        <v>2438.4</v>
      </c>
      <c r="L957" s="33">
        <f t="shared" si="480"/>
        <v>48.768000000000001</v>
      </c>
      <c r="M957" s="1">
        <v>5000</v>
      </c>
      <c r="N957" s="1">
        <v>5000</v>
      </c>
      <c r="O957" s="1">
        <v>5000</v>
      </c>
      <c r="P957" s="1">
        <f t="shared" si="490"/>
        <v>5000</v>
      </c>
      <c r="Q957" s="1">
        <v>5000</v>
      </c>
      <c r="R957" s="1">
        <v>5000</v>
      </c>
      <c r="S957" s="1">
        <f t="shared" si="491"/>
        <v>5000</v>
      </c>
      <c r="T957" s="1">
        <v>5000</v>
      </c>
      <c r="U957" s="1">
        <f t="shared" si="492"/>
        <v>5000</v>
      </c>
    </row>
    <row r="958" spans="1:25" s="23" customFormat="1" ht="15.75" hidden="1" x14ac:dyDescent="0.2">
      <c r="A958" s="24" t="s">
        <v>484</v>
      </c>
      <c r="B958" s="25">
        <v>11</v>
      </c>
      <c r="C958" s="26" t="s">
        <v>101</v>
      </c>
      <c r="D958" s="27">
        <v>322</v>
      </c>
      <c r="E958" s="20"/>
      <c r="F958" s="20"/>
      <c r="G958" s="21">
        <f>SUM(G959:G964)</f>
        <v>1258000</v>
      </c>
      <c r="H958" s="21">
        <f t="shared" ref="H958:U958" si="496">SUM(H959:H964)</f>
        <v>1258000</v>
      </c>
      <c r="I958" s="21">
        <f t="shared" si="496"/>
        <v>1258000</v>
      </c>
      <c r="J958" s="21">
        <f t="shared" si="496"/>
        <v>1258000</v>
      </c>
      <c r="K958" s="21">
        <f t="shared" si="496"/>
        <v>712294.83</v>
      </c>
      <c r="L958" s="22">
        <f t="shared" si="480"/>
        <v>56.621210651828292</v>
      </c>
      <c r="M958" s="21">
        <f t="shared" si="496"/>
        <v>1258000</v>
      </c>
      <c r="N958" s="21">
        <f t="shared" si="496"/>
        <v>1258000</v>
      </c>
      <c r="O958" s="21">
        <f t="shared" si="496"/>
        <v>1258000</v>
      </c>
      <c r="P958" s="21">
        <f t="shared" si="496"/>
        <v>1258000</v>
      </c>
      <c r="Q958" s="21">
        <f t="shared" si="496"/>
        <v>1390000</v>
      </c>
      <c r="R958" s="21">
        <f t="shared" si="496"/>
        <v>1380000</v>
      </c>
      <c r="S958" s="21">
        <f t="shared" si="496"/>
        <v>1380000</v>
      </c>
      <c r="T958" s="21">
        <f t="shared" si="496"/>
        <v>1380000</v>
      </c>
      <c r="U958" s="21">
        <f t="shared" si="496"/>
        <v>1380000</v>
      </c>
      <c r="V958" s="21"/>
      <c r="W958" s="21"/>
      <c r="X958" s="21"/>
      <c r="Y958" s="12"/>
    </row>
    <row r="959" spans="1:25" hidden="1" x14ac:dyDescent="0.2">
      <c r="A959" s="28" t="s">
        <v>484</v>
      </c>
      <c r="B959" s="29">
        <v>11</v>
      </c>
      <c r="C959" s="30" t="s">
        <v>101</v>
      </c>
      <c r="D959" s="31">
        <v>3221</v>
      </c>
      <c r="E959" s="32" t="s">
        <v>297</v>
      </c>
      <c r="G959" s="1">
        <v>60000</v>
      </c>
      <c r="H959" s="1">
        <v>60000</v>
      </c>
      <c r="I959" s="1">
        <v>60000</v>
      </c>
      <c r="J959" s="1">
        <v>60000</v>
      </c>
      <c r="K959" s="1">
        <v>39459.54</v>
      </c>
      <c r="L959" s="33">
        <f t="shared" si="480"/>
        <v>65.765900000000002</v>
      </c>
      <c r="M959" s="1">
        <v>60000</v>
      </c>
      <c r="N959" s="1">
        <v>60000</v>
      </c>
      <c r="O959" s="1">
        <v>60000</v>
      </c>
      <c r="P959" s="1">
        <f t="shared" si="490"/>
        <v>60000</v>
      </c>
      <c r="Q959" s="1">
        <v>60000</v>
      </c>
      <c r="R959" s="1">
        <v>60000</v>
      </c>
      <c r="S959" s="1">
        <f t="shared" si="491"/>
        <v>60000</v>
      </c>
      <c r="T959" s="1">
        <v>60000</v>
      </c>
      <c r="U959" s="1">
        <f t="shared" si="492"/>
        <v>60000</v>
      </c>
    </row>
    <row r="960" spans="1:25" hidden="1" x14ac:dyDescent="0.2">
      <c r="A960" s="28" t="s">
        <v>484</v>
      </c>
      <c r="B960" s="29">
        <v>11</v>
      </c>
      <c r="C960" s="30" t="s">
        <v>101</v>
      </c>
      <c r="D960" s="31">
        <v>3222</v>
      </c>
      <c r="E960" s="32" t="s">
        <v>47</v>
      </c>
      <c r="G960" s="1">
        <v>5000</v>
      </c>
      <c r="H960" s="1">
        <v>5000</v>
      </c>
      <c r="I960" s="1">
        <v>5000</v>
      </c>
      <c r="J960" s="1">
        <v>5000</v>
      </c>
      <c r="K960" s="1">
        <v>0</v>
      </c>
      <c r="L960" s="33">
        <f t="shared" si="480"/>
        <v>0</v>
      </c>
      <c r="M960" s="1">
        <v>5000</v>
      </c>
      <c r="N960" s="1">
        <v>5000</v>
      </c>
      <c r="O960" s="1">
        <v>5000</v>
      </c>
      <c r="P960" s="1">
        <f t="shared" si="490"/>
        <v>5000</v>
      </c>
      <c r="Q960" s="1">
        <v>5000</v>
      </c>
      <c r="R960" s="1">
        <v>5000</v>
      </c>
      <c r="S960" s="1">
        <f t="shared" si="491"/>
        <v>5000</v>
      </c>
      <c r="T960" s="1">
        <v>5000</v>
      </c>
      <c r="U960" s="1">
        <f t="shared" si="492"/>
        <v>5000</v>
      </c>
    </row>
    <row r="961" spans="1:25" hidden="1" x14ac:dyDescent="0.2">
      <c r="A961" s="28" t="s">
        <v>484</v>
      </c>
      <c r="B961" s="29">
        <v>11</v>
      </c>
      <c r="C961" s="30" t="s">
        <v>101</v>
      </c>
      <c r="D961" s="31">
        <v>3223</v>
      </c>
      <c r="E961" s="32" t="s">
        <v>48</v>
      </c>
      <c r="G961" s="1">
        <v>1100000</v>
      </c>
      <c r="H961" s="1">
        <v>1100000</v>
      </c>
      <c r="I961" s="1">
        <v>1100000</v>
      </c>
      <c r="J961" s="1">
        <v>1100000</v>
      </c>
      <c r="K961" s="1">
        <v>617775.31999999995</v>
      </c>
      <c r="L961" s="33">
        <f t="shared" si="480"/>
        <v>56.16139272727272</v>
      </c>
      <c r="M961" s="1">
        <v>1100000</v>
      </c>
      <c r="N961" s="1">
        <v>1100000</v>
      </c>
      <c r="O961" s="1">
        <v>1100000</v>
      </c>
      <c r="P961" s="1">
        <f t="shared" si="490"/>
        <v>1100000</v>
      </c>
      <c r="Q961" s="1">
        <v>1200000</v>
      </c>
      <c r="R961" s="1">
        <v>1200000</v>
      </c>
      <c r="S961" s="1">
        <f t="shared" si="491"/>
        <v>1200000</v>
      </c>
      <c r="T961" s="1">
        <v>1200000</v>
      </c>
      <c r="U961" s="1">
        <f t="shared" si="492"/>
        <v>1200000</v>
      </c>
    </row>
    <row r="962" spans="1:25" ht="30" hidden="1" x14ac:dyDescent="0.2">
      <c r="A962" s="28" t="s">
        <v>484</v>
      </c>
      <c r="B962" s="29">
        <v>11</v>
      </c>
      <c r="C962" s="30" t="s">
        <v>101</v>
      </c>
      <c r="D962" s="31">
        <v>3224</v>
      </c>
      <c r="E962" s="32" t="s">
        <v>155</v>
      </c>
      <c r="G962" s="1">
        <v>43000</v>
      </c>
      <c r="H962" s="1">
        <v>43000</v>
      </c>
      <c r="I962" s="1">
        <v>43000</v>
      </c>
      <c r="J962" s="1">
        <v>43000</v>
      </c>
      <c r="K962" s="1">
        <v>30210.77</v>
      </c>
      <c r="L962" s="33">
        <f t="shared" si="480"/>
        <v>70.257604651162794</v>
      </c>
      <c r="M962" s="1">
        <v>43000</v>
      </c>
      <c r="N962" s="1">
        <v>43000</v>
      </c>
      <c r="O962" s="1">
        <v>43000</v>
      </c>
      <c r="P962" s="1">
        <f t="shared" si="490"/>
        <v>43000</v>
      </c>
      <c r="Q962" s="1">
        <v>45000</v>
      </c>
      <c r="R962" s="1">
        <v>45000</v>
      </c>
      <c r="S962" s="1">
        <f t="shared" si="491"/>
        <v>45000</v>
      </c>
      <c r="T962" s="1">
        <v>45000</v>
      </c>
      <c r="U962" s="1">
        <f t="shared" si="492"/>
        <v>45000</v>
      </c>
    </row>
    <row r="963" spans="1:25" hidden="1" x14ac:dyDescent="0.2">
      <c r="A963" s="28" t="s">
        <v>484</v>
      </c>
      <c r="B963" s="29">
        <v>11</v>
      </c>
      <c r="C963" s="30" t="s">
        <v>101</v>
      </c>
      <c r="D963" s="31">
        <v>3225</v>
      </c>
      <c r="E963" s="32" t="s">
        <v>473</v>
      </c>
      <c r="G963" s="1">
        <v>20000</v>
      </c>
      <c r="H963" s="1">
        <v>20000</v>
      </c>
      <c r="I963" s="1">
        <v>20000</v>
      </c>
      <c r="J963" s="1">
        <v>20000</v>
      </c>
      <c r="K963" s="1">
        <v>23978.33</v>
      </c>
      <c r="L963" s="33">
        <f t="shared" si="480"/>
        <v>119.89165000000001</v>
      </c>
      <c r="M963" s="1">
        <v>20000</v>
      </c>
      <c r="N963" s="1">
        <v>20000</v>
      </c>
      <c r="O963" s="1">
        <v>20000</v>
      </c>
      <c r="P963" s="1">
        <f t="shared" si="490"/>
        <v>20000</v>
      </c>
      <c r="Q963" s="1">
        <v>30000</v>
      </c>
      <c r="R963" s="1">
        <v>30000</v>
      </c>
      <c r="S963" s="1">
        <f t="shared" si="491"/>
        <v>30000</v>
      </c>
      <c r="T963" s="1">
        <v>30000</v>
      </c>
      <c r="U963" s="1">
        <f t="shared" si="492"/>
        <v>30000</v>
      </c>
    </row>
    <row r="964" spans="1:25" hidden="1" x14ac:dyDescent="0.2">
      <c r="A964" s="28" t="s">
        <v>484</v>
      </c>
      <c r="B964" s="29">
        <v>11</v>
      </c>
      <c r="C964" s="30" t="s">
        <v>101</v>
      </c>
      <c r="D964" s="31">
        <v>3227</v>
      </c>
      <c r="E964" s="32" t="s">
        <v>487</v>
      </c>
      <c r="G964" s="1">
        <v>30000</v>
      </c>
      <c r="H964" s="1">
        <v>30000</v>
      </c>
      <c r="I964" s="1">
        <v>30000</v>
      </c>
      <c r="J964" s="1">
        <v>30000</v>
      </c>
      <c r="K964" s="1">
        <v>870.87</v>
      </c>
      <c r="L964" s="33">
        <f t="shared" si="480"/>
        <v>2.9028999999999998</v>
      </c>
      <c r="M964" s="1">
        <v>30000</v>
      </c>
      <c r="N964" s="1">
        <v>30000</v>
      </c>
      <c r="O964" s="1">
        <v>30000</v>
      </c>
      <c r="P964" s="1">
        <f t="shared" si="490"/>
        <v>30000</v>
      </c>
      <c r="Q964" s="1">
        <v>50000</v>
      </c>
      <c r="R964" s="1">
        <v>40000</v>
      </c>
      <c r="S964" s="1">
        <f t="shared" si="491"/>
        <v>40000</v>
      </c>
      <c r="T964" s="1">
        <v>40000</v>
      </c>
      <c r="U964" s="1">
        <f t="shared" si="492"/>
        <v>40000</v>
      </c>
    </row>
    <row r="965" spans="1:25" s="23" customFormat="1" ht="15.75" hidden="1" x14ac:dyDescent="0.2">
      <c r="A965" s="24" t="s">
        <v>484</v>
      </c>
      <c r="B965" s="25">
        <v>11</v>
      </c>
      <c r="C965" s="26" t="s">
        <v>101</v>
      </c>
      <c r="D965" s="27">
        <v>323</v>
      </c>
      <c r="E965" s="20"/>
      <c r="F965" s="20"/>
      <c r="G965" s="21">
        <f>SUM(G966:G974)</f>
        <v>1268000</v>
      </c>
      <c r="H965" s="21">
        <f t="shared" ref="H965:U965" si="497">SUM(H966:H974)</f>
        <v>1268000</v>
      </c>
      <c r="I965" s="21">
        <f t="shared" si="497"/>
        <v>1268000</v>
      </c>
      <c r="J965" s="21">
        <f t="shared" si="497"/>
        <v>1268000</v>
      </c>
      <c r="K965" s="21">
        <f t="shared" si="497"/>
        <v>725320.16</v>
      </c>
      <c r="L965" s="22">
        <f t="shared" si="480"/>
        <v>57.201905362776031</v>
      </c>
      <c r="M965" s="21">
        <f t="shared" si="497"/>
        <v>1163000</v>
      </c>
      <c r="N965" s="21">
        <f t="shared" si="497"/>
        <v>1163000</v>
      </c>
      <c r="O965" s="21">
        <f t="shared" si="497"/>
        <v>1320800</v>
      </c>
      <c r="P965" s="21">
        <f t="shared" si="497"/>
        <v>1320800</v>
      </c>
      <c r="Q965" s="21">
        <f t="shared" si="497"/>
        <v>1265000</v>
      </c>
      <c r="R965" s="21">
        <f t="shared" si="497"/>
        <v>1355000</v>
      </c>
      <c r="S965" s="21">
        <f t="shared" si="497"/>
        <v>1355000</v>
      </c>
      <c r="T965" s="21">
        <f t="shared" si="497"/>
        <v>1356000</v>
      </c>
      <c r="U965" s="21">
        <f t="shared" si="497"/>
        <v>1356000</v>
      </c>
      <c r="V965" s="21"/>
      <c r="W965" s="21"/>
      <c r="X965" s="21"/>
      <c r="Y965" s="12"/>
    </row>
    <row r="966" spans="1:25" hidden="1" x14ac:dyDescent="0.2">
      <c r="A966" s="28" t="s">
        <v>484</v>
      </c>
      <c r="B966" s="29">
        <v>11</v>
      </c>
      <c r="C966" s="30" t="s">
        <v>101</v>
      </c>
      <c r="D966" s="31">
        <v>3231</v>
      </c>
      <c r="E966" s="32" t="s">
        <v>52</v>
      </c>
      <c r="G966" s="1">
        <v>130000</v>
      </c>
      <c r="H966" s="1">
        <v>130000</v>
      </c>
      <c r="I966" s="1">
        <v>130000</v>
      </c>
      <c r="J966" s="1">
        <v>130000</v>
      </c>
      <c r="K966" s="1">
        <v>89449.02</v>
      </c>
      <c r="L966" s="33">
        <f t="shared" si="480"/>
        <v>68.806938461538465</v>
      </c>
      <c r="M966" s="1">
        <v>130000</v>
      </c>
      <c r="N966" s="1">
        <v>130000</v>
      </c>
      <c r="O966" s="1">
        <v>130000</v>
      </c>
      <c r="P966" s="1">
        <f t="shared" si="490"/>
        <v>130000</v>
      </c>
      <c r="Q966" s="1">
        <v>130000</v>
      </c>
      <c r="R966" s="1">
        <v>130000</v>
      </c>
      <c r="S966" s="1">
        <f t="shared" si="491"/>
        <v>130000</v>
      </c>
      <c r="T966" s="1">
        <v>130000</v>
      </c>
      <c r="U966" s="1">
        <f t="shared" si="492"/>
        <v>130000</v>
      </c>
    </row>
    <row r="967" spans="1:25" hidden="1" x14ac:dyDescent="0.2">
      <c r="A967" s="28" t="s">
        <v>484</v>
      </c>
      <c r="B967" s="29">
        <v>11</v>
      </c>
      <c r="C967" s="30" t="s">
        <v>101</v>
      </c>
      <c r="D967" s="31">
        <v>3232</v>
      </c>
      <c r="E967" s="32" t="s">
        <v>53</v>
      </c>
      <c r="G967" s="1">
        <v>700000</v>
      </c>
      <c r="H967" s="1">
        <v>700000</v>
      </c>
      <c r="I967" s="1">
        <v>700000</v>
      </c>
      <c r="J967" s="1">
        <v>700000</v>
      </c>
      <c r="K967" s="1">
        <v>321450.92</v>
      </c>
      <c r="L967" s="33">
        <f t="shared" si="480"/>
        <v>45.921559999999999</v>
      </c>
      <c r="M967" s="1">
        <v>600000</v>
      </c>
      <c r="N967" s="1">
        <v>600000</v>
      </c>
      <c r="O967" s="69">
        <v>627800</v>
      </c>
      <c r="P967" s="1">
        <f t="shared" si="490"/>
        <v>627800</v>
      </c>
      <c r="Q967" s="1">
        <v>700000</v>
      </c>
      <c r="R967" s="1">
        <v>700000</v>
      </c>
      <c r="S967" s="1">
        <f t="shared" si="491"/>
        <v>700000</v>
      </c>
      <c r="T967" s="1">
        <v>700000</v>
      </c>
      <c r="U967" s="1">
        <f t="shared" si="492"/>
        <v>700000</v>
      </c>
    </row>
    <row r="968" spans="1:25" hidden="1" x14ac:dyDescent="0.2">
      <c r="A968" s="28" t="s">
        <v>484</v>
      </c>
      <c r="B968" s="29">
        <v>11</v>
      </c>
      <c r="C968" s="30" t="s">
        <v>101</v>
      </c>
      <c r="D968" s="31">
        <v>3233</v>
      </c>
      <c r="E968" s="32" t="s">
        <v>54</v>
      </c>
      <c r="G968" s="1">
        <v>50000</v>
      </c>
      <c r="H968" s="1">
        <v>50000</v>
      </c>
      <c r="I968" s="1">
        <v>50000</v>
      </c>
      <c r="J968" s="1">
        <v>50000</v>
      </c>
      <c r="K968" s="1">
        <v>39839.69</v>
      </c>
      <c r="L968" s="33">
        <f t="shared" si="480"/>
        <v>79.679379999999995</v>
      </c>
      <c r="M968" s="1">
        <v>50000</v>
      </c>
      <c r="N968" s="1">
        <v>50000</v>
      </c>
      <c r="O968" s="1">
        <v>50000</v>
      </c>
      <c r="P968" s="1">
        <f t="shared" si="490"/>
        <v>50000</v>
      </c>
      <c r="Q968" s="1">
        <v>50000</v>
      </c>
      <c r="R968" s="1">
        <v>50000</v>
      </c>
      <c r="S968" s="1">
        <f t="shared" si="491"/>
        <v>50000</v>
      </c>
      <c r="T968" s="1">
        <v>50000</v>
      </c>
      <c r="U968" s="1">
        <f t="shared" si="492"/>
        <v>50000</v>
      </c>
    </row>
    <row r="969" spans="1:25" hidden="1" x14ac:dyDescent="0.2">
      <c r="A969" s="28" t="s">
        <v>484</v>
      </c>
      <c r="B969" s="29">
        <v>11</v>
      </c>
      <c r="C969" s="30" t="s">
        <v>101</v>
      </c>
      <c r="D969" s="31">
        <v>3234</v>
      </c>
      <c r="E969" s="32" t="s">
        <v>55</v>
      </c>
      <c r="G969" s="1">
        <v>10000</v>
      </c>
      <c r="H969" s="1">
        <v>10000</v>
      </c>
      <c r="I969" s="1">
        <v>10000</v>
      </c>
      <c r="J969" s="1">
        <v>10000</v>
      </c>
      <c r="K969" s="1">
        <v>5830.45</v>
      </c>
      <c r="L969" s="33">
        <f t="shared" si="480"/>
        <v>58.304500000000004</v>
      </c>
      <c r="M969" s="1">
        <v>10000</v>
      </c>
      <c r="N969" s="1">
        <v>10000</v>
      </c>
      <c r="O969" s="1">
        <v>10000</v>
      </c>
      <c r="P969" s="1">
        <f t="shared" si="490"/>
        <v>10000</v>
      </c>
      <c r="Q969" s="1">
        <v>10000</v>
      </c>
      <c r="R969" s="1">
        <v>10000</v>
      </c>
      <c r="S969" s="1">
        <f t="shared" si="491"/>
        <v>10000</v>
      </c>
      <c r="T969" s="1">
        <v>10000</v>
      </c>
      <c r="U969" s="1">
        <f t="shared" si="492"/>
        <v>10000</v>
      </c>
    </row>
    <row r="970" spans="1:25" hidden="1" x14ac:dyDescent="0.2">
      <c r="A970" s="28" t="s">
        <v>484</v>
      </c>
      <c r="B970" s="29">
        <v>11</v>
      </c>
      <c r="C970" s="30" t="s">
        <v>101</v>
      </c>
      <c r="D970" s="31">
        <v>3235</v>
      </c>
      <c r="E970" s="32" t="s">
        <v>56</v>
      </c>
      <c r="G970" s="1">
        <v>50000</v>
      </c>
      <c r="H970" s="1">
        <v>50000</v>
      </c>
      <c r="I970" s="1">
        <v>50000</v>
      </c>
      <c r="J970" s="1">
        <v>50000</v>
      </c>
      <c r="K970" s="1">
        <v>33548.410000000003</v>
      </c>
      <c r="L970" s="33">
        <f t="shared" si="480"/>
        <v>67.096820000000008</v>
      </c>
      <c r="M970" s="1">
        <v>45000</v>
      </c>
      <c r="N970" s="1">
        <v>45000</v>
      </c>
      <c r="O970" s="69">
        <f>45000+40000</f>
        <v>85000</v>
      </c>
      <c r="P970" s="1">
        <f t="shared" si="490"/>
        <v>85000</v>
      </c>
      <c r="Q970" s="1">
        <v>45000</v>
      </c>
      <c r="R970" s="69">
        <v>45000</v>
      </c>
      <c r="S970" s="1">
        <f t="shared" si="491"/>
        <v>45000</v>
      </c>
      <c r="T970" s="69">
        <v>46000</v>
      </c>
      <c r="U970" s="1">
        <f t="shared" si="492"/>
        <v>46000</v>
      </c>
    </row>
    <row r="971" spans="1:25" hidden="1" x14ac:dyDescent="0.2">
      <c r="A971" s="28" t="s">
        <v>484</v>
      </c>
      <c r="B971" s="29">
        <v>11</v>
      </c>
      <c r="C971" s="30" t="s">
        <v>101</v>
      </c>
      <c r="D971" s="31">
        <v>3236</v>
      </c>
      <c r="E971" s="32" t="s">
        <v>57</v>
      </c>
      <c r="G971" s="1">
        <v>20000</v>
      </c>
      <c r="H971" s="1">
        <v>20000</v>
      </c>
      <c r="I971" s="1">
        <v>20000</v>
      </c>
      <c r="J971" s="1">
        <v>20000</v>
      </c>
      <c r="K971" s="1">
        <v>4267.53</v>
      </c>
      <c r="L971" s="33">
        <f t="shared" si="480"/>
        <v>21.33765</v>
      </c>
      <c r="M971" s="1">
        <v>20000</v>
      </c>
      <c r="N971" s="1">
        <v>20000</v>
      </c>
      <c r="O971" s="69">
        <v>20000</v>
      </c>
      <c r="P971" s="1">
        <f t="shared" si="490"/>
        <v>20000</v>
      </c>
      <c r="Q971" s="1">
        <v>20000</v>
      </c>
      <c r="R971" s="69">
        <v>20000</v>
      </c>
      <c r="S971" s="1">
        <f t="shared" si="491"/>
        <v>20000</v>
      </c>
      <c r="T971" s="69">
        <v>20000</v>
      </c>
      <c r="U971" s="1">
        <f t="shared" si="492"/>
        <v>20000</v>
      </c>
    </row>
    <row r="972" spans="1:25" hidden="1" x14ac:dyDescent="0.2">
      <c r="A972" s="28" t="s">
        <v>484</v>
      </c>
      <c r="B972" s="29">
        <v>11</v>
      </c>
      <c r="C972" s="30" t="s">
        <v>101</v>
      </c>
      <c r="D972" s="31">
        <v>3237</v>
      </c>
      <c r="E972" s="32" t="s">
        <v>58</v>
      </c>
      <c r="G972" s="1">
        <v>60000</v>
      </c>
      <c r="H972" s="1">
        <v>60000</v>
      </c>
      <c r="I972" s="1">
        <v>60000</v>
      </c>
      <c r="J972" s="1">
        <v>60000</v>
      </c>
      <c r="K972" s="1">
        <v>16227.5</v>
      </c>
      <c r="L972" s="33">
        <f t="shared" si="480"/>
        <v>27.045833333333334</v>
      </c>
      <c r="M972" s="1">
        <v>60000</v>
      </c>
      <c r="N972" s="1">
        <v>60000</v>
      </c>
      <c r="O972" s="1">
        <v>60000</v>
      </c>
      <c r="P972" s="1">
        <f t="shared" si="490"/>
        <v>60000</v>
      </c>
      <c r="Q972" s="1">
        <v>60000</v>
      </c>
      <c r="R972" s="1">
        <v>60000</v>
      </c>
      <c r="S972" s="1">
        <f t="shared" si="491"/>
        <v>60000</v>
      </c>
      <c r="T972" s="1">
        <v>60000</v>
      </c>
      <c r="U972" s="1">
        <f t="shared" si="492"/>
        <v>60000</v>
      </c>
    </row>
    <row r="973" spans="1:25" hidden="1" x14ac:dyDescent="0.2">
      <c r="A973" s="28" t="s">
        <v>484</v>
      </c>
      <c r="B973" s="29">
        <v>11</v>
      </c>
      <c r="C973" s="30" t="s">
        <v>101</v>
      </c>
      <c r="D973" s="31">
        <v>3238</v>
      </c>
      <c r="E973" s="32" t="s">
        <v>59</v>
      </c>
      <c r="G973" s="1">
        <v>18000</v>
      </c>
      <c r="H973" s="1">
        <v>18000</v>
      </c>
      <c r="I973" s="1">
        <v>18000</v>
      </c>
      <c r="J973" s="1">
        <v>18000</v>
      </c>
      <c r="K973" s="1">
        <v>83177.66</v>
      </c>
      <c r="L973" s="33">
        <f t="shared" si="480"/>
        <v>462.09811111111111</v>
      </c>
      <c r="M973" s="1">
        <v>18000</v>
      </c>
      <c r="N973" s="1">
        <v>18000</v>
      </c>
      <c r="O973" s="1">
        <v>18000</v>
      </c>
      <c r="P973" s="1">
        <f t="shared" si="490"/>
        <v>18000</v>
      </c>
      <c r="Q973" s="1">
        <v>20000</v>
      </c>
      <c r="R973" s="1">
        <v>20000</v>
      </c>
      <c r="S973" s="1">
        <f t="shared" si="491"/>
        <v>20000</v>
      </c>
      <c r="T973" s="1">
        <v>20000</v>
      </c>
      <c r="U973" s="1">
        <f t="shared" si="492"/>
        <v>20000</v>
      </c>
    </row>
    <row r="974" spans="1:25" hidden="1" x14ac:dyDescent="0.2">
      <c r="A974" s="28" t="s">
        <v>484</v>
      </c>
      <c r="B974" s="29">
        <v>11</v>
      </c>
      <c r="C974" s="30" t="s">
        <v>101</v>
      </c>
      <c r="D974" s="31">
        <v>3239</v>
      </c>
      <c r="E974" s="32" t="s">
        <v>60</v>
      </c>
      <c r="G974" s="1">
        <v>230000</v>
      </c>
      <c r="H974" s="1">
        <v>230000</v>
      </c>
      <c r="I974" s="1">
        <v>230000</v>
      </c>
      <c r="J974" s="1">
        <v>230000</v>
      </c>
      <c r="K974" s="1">
        <v>131528.98000000001</v>
      </c>
      <c r="L974" s="33">
        <f t="shared" si="480"/>
        <v>57.186513043478271</v>
      </c>
      <c r="M974" s="1">
        <v>230000</v>
      </c>
      <c r="N974" s="1">
        <v>230000</v>
      </c>
      <c r="O974" s="1">
        <v>320000</v>
      </c>
      <c r="P974" s="1">
        <f t="shared" si="490"/>
        <v>320000</v>
      </c>
      <c r="Q974" s="1">
        <v>230000</v>
      </c>
      <c r="R974" s="1">
        <v>320000</v>
      </c>
      <c r="S974" s="1">
        <f t="shared" si="491"/>
        <v>320000</v>
      </c>
      <c r="T974" s="1">
        <v>320000</v>
      </c>
      <c r="U974" s="1">
        <f t="shared" si="492"/>
        <v>320000</v>
      </c>
    </row>
    <row r="975" spans="1:25" s="23" customFormat="1" ht="15.75" hidden="1" x14ac:dyDescent="0.2">
      <c r="A975" s="24" t="s">
        <v>484</v>
      </c>
      <c r="B975" s="25">
        <v>11</v>
      </c>
      <c r="C975" s="26" t="s">
        <v>101</v>
      </c>
      <c r="D975" s="27">
        <v>324</v>
      </c>
      <c r="E975" s="20"/>
      <c r="F975" s="20"/>
      <c r="G975" s="21">
        <f>SUM(G976)</f>
        <v>10000</v>
      </c>
      <c r="H975" s="21">
        <f t="shared" ref="H975:U975" si="498">SUM(H976)</f>
        <v>10000</v>
      </c>
      <c r="I975" s="21">
        <f t="shared" si="498"/>
        <v>10000</v>
      </c>
      <c r="J975" s="21">
        <f t="shared" si="498"/>
        <v>10000</v>
      </c>
      <c r="K975" s="21">
        <f t="shared" si="498"/>
        <v>0</v>
      </c>
      <c r="L975" s="22">
        <f t="shared" si="480"/>
        <v>0</v>
      </c>
      <c r="M975" s="21">
        <f t="shared" si="498"/>
        <v>10000</v>
      </c>
      <c r="N975" s="21">
        <f t="shared" si="498"/>
        <v>10000</v>
      </c>
      <c r="O975" s="21">
        <f t="shared" si="498"/>
        <v>10000</v>
      </c>
      <c r="P975" s="21">
        <f t="shared" si="498"/>
        <v>10000</v>
      </c>
      <c r="Q975" s="21">
        <f t="shared" si="498"/>
        <v>10000</v>
      </c>
      <c r="R975" s="21">
        <f t="shared" si="498"/>
        <v>10000</v>
      </c>
      <c r="S975" s="21">
        <f t="shared" si="498"/>
        <v>10000</v>
      </c>
      <c r="T975" s="21">
        <f t="shared" si="498"/>
        <v>10000</v>
      </c>
      <c r="U975" s="21">
        <f t="shared" si="498"/>
        <v>10000</v>
      </c>
      <c r="V975" s="21"/>
      <c r="W975" s="21"/>
      <c r="X975" s="21"/>
      <c r="Y975" s="12"/>
    </row>
    <row r="976" spans="1:25" ht="30" hidden="1" x14ac:dyDescent="0.2">
      <c r="A976" s="28" t="s">
        <v>484</v>
      </c>
      <c r="B976" s="29">
        <v>11</v>
      </c>
      <c r="C976" s="30" t="s">
        <v>101</v>
      </c>
      <c r="D976" s="31">
        <v>3241</v>
      </c>
      <c r="E976" s="32" t="s">
        <v>205</v>
      </c>
      <c r="G976" s="1">
        <v>10000</v>
      </c>
      <c r="H976" s="1">
        <v>10000</v>
      </c>
      <c r="I976" s="1">
        <v>10000</v>
      </c>
      <c r="J976" s="1">
        <v>10000</v>
      </c>
      <c r="K976" s="1">
        <v>0</v>
      </c>
      <c r="L976" s="33">
        <f t="shared" si="480"/>
        <v>0</v>
      </c>
      <c r="M976" s="1">
        <v>10000</v>
      </c>
      <c r="N976" s="1">
        <v>10000</v>
      </c>
      <c r="O976" s="1">
        <v>10000</v>
      </c>
      <c r="P976" s="1">
        <f t="shared" si="490"/>
        <v>10000</v>
      </c>
      <c r="Q976" s="1">
        <v>10000</v>
      </c>
      <c r="R976" s="1">
        <v>10000</v>
      </c>
      <c r="S976" s="1">
        <f t="shared" si="491"/>
        <v>10000</v>
      </c>
      <c r="T976" s="1">
        <v>10000</v>
      </c>
      <c r="U976" s="1">
        <f t="shared" si="492"/>
        <v>10000</v>
      </c>
    </row>
    <row r="977" spans="1:25" s="23" customFormat="1" ht="15.75" hidden="1" x14ac:dyDescent="0.2">
      <c r="A977" s="24" t="s">
        <v>484</v>
      </c>
      <c r="B977" s="25">
        <v>11</v>
      </c>
      <c r="C977" s="26" t="s">
        <v>101</v>
      </c>
      <c r="D977" s="27">
        <v>329</v>
      </c>
      <c r="E977" s="20"/>
      <c r="F977" s="20"/>
      <c r="G977" s="21">
        <f>SUM(G978:G982)</f>
        <v>485000</v>
      </c>
      <c r="H977" s="21">
        <f t="shared" ref="H977:U977" si="499">SUM(H978:H982)</f>
        <v>485000</v>
      </c>
      <c r="I977" s="21">
        <f t="shared" si="499"/>
        <v>485000</v>
      </c>
      <c r="J977" s="21">
        <f t="shared" si="499"/>
        <v>485000</v>
      </c>
      <c r="K977" s="21">
        <f t="shared" si="499"/>
        <v>309247.53000000003</v>
      </c>
      <c r="L977" s="22">
        <f t="shared" si="480"/>
        <v>63.762377319587635</v>
      </c>
      <c r="M977" s="21">
        <f t="shared" si="499"/>
        <v>485000</v>
      </c>
      <c r="N977" s="21">
        <f t="shared" si="499"/>
        <v>485000</v>
      </c>
      <c r="O977" s="21">
        <f t="shared" si="499"/>
        <v>722000</v>
      </c>
      <c r="P977" s="21">
        <f t="shared" si="499"/>
        <v>722000</v>
      </c>
      <c r="Q977" s="21">
        <f t="shared" si="499"/>
        <v>505000</v>
      </c>
      <c r="R977" s="21">
        <f t="shared" si="499"/>
        <v>535000</v>
      </c>
      <c r="S977" s="21">
        <f t="shared" si="499"/>
        <v>535000</v>
      </c>
      <c r="T977" s="21">
        <f t="shared" si="499"/>
        <v>535000</v>
      </c>
      <c r="U977" s="21">
        <f t="shared" si="499"/>
        <v>535000</v>
      </c>
      <c r="V977" s="21"/>
      <c r="W977" s="21"/>
      <c r="X977" s="21"/>
      <c r="Y977" s="12"/>
    </row>
    <row r="978" spans="1:25" ht="30" hidden="1" x14ac:dyDescent="0.2">
      <c r="A978" s="28" t="s">
        <v>484</v>
      </c>
      <c r="B978" s="29">
        <v>11</v>
      </c>
      <c r="C978" s="30" t="s">
        <v>101</v>
      </c>
      <c r="D978" s="31">
        <v>3291</v>
      </c>
      <c r="E978" s="32" t="s">
        <v>474</v>
      </c>
      <c r="G978" s="1">
        <v>300000</v>
      </c>
      <c r="H978" s="1">
        <v>300000</v>
      </c>
      <c r="I978" s="1">
        <v>300000</v>
      </c>
      <c r="J978" s="1">
        <v>300000</v>
      </c>
      <c r="K978" s="1">
        <v>247106.5</v>
      </c>
      <c r="L978" s="33">
        <f t="shared" si="480"/>
        <v>82.368833333333342</v>
      </c>
      <c r="M978" s="1">
        <v>300000</v>
      </c>
      <c r="N978" s="1">
        <v>300000</v>
      </c>
      <c r="O978" s="1">
        <v>330000</v>
      </c>
      <c r="P978" s="1">
        <f t="shared" si="490"/>
        <v>330000</v>
      </c>
      <c r="Q978" s="1">
        <v>300000</v>
      </c>
      <c r="R978" s="1">
        <v>330000</v>
      </c>
      <c r="S978" s="1">
        <f t="shared" si="491"/>
        <v>330000</v>
      </c>
      <c r="T978" s="1">
        <v>330000</v>
      </c>
      <c r="U978" s="1">
        <f t="shared" si="492"/>
        <v>330000</v>
      </c>
    </row>
    <row r="979" spans="1:25" hidden="1" x14ac:dyDescent="0.2">
      <c r="A979" s="28" t="s">
        <v>484</v>
      </c>
      <c r="B979" s="29">
        <v>11</v>
      </c>
      <c r="C979" s="30" t="s">
        <v>101</v>
      </c>
      <c r="D979" s="31">
        <v>3292</v>
      </c>
      <c r="E979" s="32" t="s">
        <v>63</v>
      </c>
      <c r="G979" s="1">
        <v>90000</v>
      </c>
      <c r="H979" s="1">
        <v>90000</v>
      </c>
      <c r="I979" s="1">
        <v>90000</v>
      </c>
      <c r="J979" s="1">
        <v>90000</v>
      </c>
      <c r="K979" s="1">
        <v>10504.95</v>
      </c>
      <c r="L979" s="33">
        <f t="shared" si="480"/>
        <v>11.672166666666667</v>
      </c>
      <c r="M979" s="1">
        <v>90000</v>
      </c>
      <c r="N979" s="1">
        <v>90000</v>
      </c>
      <c r="O979" s="1">
        <v>90000</v>
      </c>
      <c r="P979" s="1">
        <f t="shared" si="490"/>
        <v>90000</v>
      </c>
      <c r="Q979" s="1">
        <v>100000</v>
      </c>
      <c r="R979" s="1">
        <v>100000</v>
      </c>
      <c r="S979" s="1">
        <f t="shared" si="491"/>
        <v>100000</v>
      </c>
      <c r="T979" s="1">
        <v>100000</v>
      </c>
      <c r="U979" s="1">
        <f t="shared" si="492"/>
        <v>100000</v>
      </c>
    </row>
    <row r="980" spans="1:25" hidden="1" x14ac:dyDescent="0.2">
      <c r="A980" s="28" t="s">
        <v>484</v>
      </c>
      <c r="B980" s="29">
        <v>11</v>
      </c>
      <c r="C980" s="30" t="s">
        <v>101</v>
      </c>
      <c r="D980" s="31">
        <v>3293</v>
      </c>
      <c r="E980" s="32" t="s">
        <v>64</v>
      </c>
      <c r="G980" s="1">
        <v>60000</v>
      </c>
      <c r="H980" s="1">
        <v>60000</v>
      </c>
      <c r="I980" s="1">
        <v>60000</v>
      </c>
      <c r="J980" s="1">
        <v>60000</v>
      </c>
      <c r="K980" s="1">
        <v>19652.77</v>
      </c>
      <c r="L980" s="33">
        <f t="shared" si="480"/>
        <v>32.754616666666671</v>
      </c>
      <c r="M980" s="1">
        <v>60000</v>
      </c>
      <c r="N980" s="1">
        <v>60000</v>
      </c>
      <c r="O980" s="1">
        <v>60000</v>
      </c>
      <c r="P980" s="1">
        <f t="shared" si="490"/>
        <v>60000</v>
      </c>
      <c r="Q980" s="1">
        <v>60000</v>
      </c>
      <c r="R980" s="1">
        <v>60000</v>
      </c>
      <c r="S980" s="1">
        <f t="shared" si="491"/>
        <v>60000</v>
      </c>
      <c r="T980" s="1">
        <v>60000</v>
      </c>
      <c r="U980" s="1">
        <f t="shared" si="492"/>
        <v>60000</v>
      </c>
    </row>
    <row r="981" spans="1:25" hidden="1" x14ac:dyDescent="0.2">
      <c r="A981" s="28" t="s">
        <v>484</v>
      </c>
      <c r="B981" s="29">
        <v>11</v>
      </c>
      <c r="C981" s="30" t="s">
        <v>101</v>
      </c>
      <c r="D981" s="31">
        <v>3295</v>
      </c>
      <c r="E981" s="32" t="s">
        <v>66</v>
      </c>
      <c r="G981" s="1">
        <v>10000</v>
      </c>
      <c r="H981" s="1">
        <v>10000</v>
      </c>
      <c r="I981" s="1">
        <v>10000</v>
      </c>
      <c r="J981" s="1">
        <v>10000</v>
      </c>
      <c r="K981" s="1">
        <v>29936.55</v>
      </c>
      <c r="L981" s="33">
        <f t="shared" si="480"/>
        <v>299.3655</v>
      </c>
      <c r="M981" s="1">
        <v>10000</v>
      </c>
      <c r="N981" s="1">
        <v>10000</v>
      </c>
      <c r="O981" s="1">
        <v>10000</v>
      </c>
      <c r="P981" s="1">
        <f t="shared" si="490"/>
        <v>10000</v>
      </c>
      <c r="Q981" s="1">
        <v>20000</v>
      </c>
      <c r="R981" s="1">
        <v>20000</v>
      </c>
      <c r="S981" s="1">
        <f t="shared" si="491"/>
        <v>20000</v>
      </c>
      <c r="T981" s="1">
        <v>20000</v>
      </c>
      <c r="U981" s="1">
        <f t="shared" si="492"/>
        <v>20000</v>
      </c>
    </row>
    <row r="982" spans="1:25" hidden="1" x14ac:dyDescent="0.2">
      <c r="A982" s="28" t="s">
        <v>484</v>
      </c>
      <c r="B982" s="29">
        <v>11</v>
      </c>
      <c r="C982" s="30" t="s">
        <v>101</v>
      </c>
      <c r="D982" s="31">
        <v>3299</v>
      </c>
      <c r="E982" s="32" t="s">
        <v>67</v>
      </c>
      <c r="G982" s="1">
        <v>25000</v>
      </c>
      <c r="H982" s="1">
        <v>25000</v>
      </c>
      <c r="I982" s="1">
        <v>25000</v>
      </c>
      <c r="J982" s="1">
        <v>25000</v>
      </c>
      <c r="K982" s="1">
        <v>2046.76</v>
      </c>
      <c r="L982" s="33">
        <f t="shared" si="480"/>
        <v>8.1870399999999997</v>
      </c>
      <c r="M982" s="1">
        <v>25000</v>
      </c>
      <c r="N982" s="1">
        <v>25000</v>
      </c>
      <c r="O982" s="1">
        <v>232000</v>
      </c>
      <c r="P982" s="1">
        <f t="shared" si="490"/>
        <v>232000</v>
      </c>
      <c r="Q982" s="1">
        <v>25000</v>
      </c>
      <c r="R982" s="1">
        <v>25000</v>
      </c>
      <c r="S982" s="1">
        <f t="shared" si="491"/>
        <v>25000</v>
      </c>
      <c r="T982" s="1">
        <v>25000</v>
      </c>
      <c r="U982" s="1">
        <f t="shared" si="492"/>
        <v>25000</v>
      </c>
    </row>
    <row r="983" spans="1:25" s="23" customFormat="1" ht="15.75" hidden="1" x14ac:dyDescent="0.2">
      <c r="A983" s="24" t="s">
        <v>484</v>
      </c>
      <c r="B983" s="25">
        <v>11</v>
      </c>
      <c r="C983" s="26" t="s">
        <v>101</v>
      </c>
      <c r="D983" s="27">
        <v>343</v>
      </c>
      <c r="E983" s="20"/>
      <c r="F983" s="20"/>
      <c r="G983" s="21">
        <f>SUM(G984:G986)</f>
        <v>13200</v>
      </c>
      <c r="H983" s="21">
        <f t="shared" ref="H983:U983" si="500">SUM(H984:H986)</f>
        <v>13200</v>
      </c>
      <c r="I983" s="21">
        <f t="shared" si="500"/>
        <v>13200</v>
      </c>
      <c r="J983" s="21">
        <f t="shared" si="500"/>
        <v>13200</v>
      </c>
      <c r="K983" s="21">
        <f t="shared" si="500"/>
        <v>641.79999999999995</v>
      </c>
      <c r="L983" s="22">
        <f t="shared" si="480"/>
        <v>4.8621212121212123</v>
      </c>
      <c r="M983" s="21">
        <f t="shared" si="500"/>
        <v>13200</v>
      </c>
      <c r="N983" s="21">
        <f t="shared" si="500"/>
        <v>13200</v>
      </c>
      <c r="O983" s="21">
        <f t="shared" si="500"/>
        <v>13200</v>
      </c>
      <c r="P983" s="21">
        <f t="shared" si="500"/>
        <v>13200</v>
      </c>
      <c r="Q983" s="21">
        <f t="shared" si="500"/>
        <v>13200</v>
      </c>
      <c r="R983" s="21">
        <f t="shared" si="500"/>
        <v>10000</v>
      </c>
      <c r="S983" s="21">
        <f t="shared" si="500"/>
        <v>10000</v>
      </c>
      <c r="T983" s="21">
        <f t="shared" si="500"/>
        <v>9000</v>
      </c>
      <c r="U983" s="21">
        <f t="shared" si="500"/>
        <v>9000</v>
      </c>
      <c r="V983" s="21"/>
      <c r="W983" s="21"/>
      <c r="X983" s="21"/>
      <c r="Y983" s="12"/>
    </row>
    <row r="984" spans="1:25" hidden="1" x14ac:dyDescent="0.2">
      <c r="A984" s="28" t="s">
        <v>484</v>
      </c>
      <c r="B984" s="29">
        <v>11</v>
      </c>
      <c r="C984" s="30" t="s">
        <v>101</v>
      </c>
      <c r="D984" s="31">
        <v>3431</v>
      </c>
      <c r="E984" s="32" t="s">
        <v>68</v>
      </c>
      <c r="G984" s="1">
        <v>3600</v>
      </c>
      <c r="H984" s="1">
        <v>3600</v>
      </c>
      <c r="I984" s="1">
        <v>3600</v>
      </c>
      <c r="J984" s="1">
        <v>3600</v>
      </c>
      <c r="K984" s="1">
        <v>135</v>
      </c>
      <c r="L984" s="33">
        <f t="shared" si="480"/>
        <v>3.75</v>
      </c>
      <c r="M984" s="1">
        <v>3600</v>
      </c>
      <c r="N984" s="1">
        <v>3600</v>
      </c>
      <c r="O984" s="1">
        <v>3600</v>
      </c>
      <c r="P984" s="1">
        <f t="shared" si="490"/>
        <v>3600</v>
      </c>
      <c r="Q984" s="1">
        <v>3600</v>
      </c>
      <c r="R984" s="1">
        <v>3500</v>
      </c>
      <c r="S984" s="1">
        <f t="shared" si="491"/>
        <v>3500</v>
      </c>
      <c r="T984" s="1">
        <v>3000</v>
      </c>
      <c r="U984" s="1">
        <f t="shared" si="492"/>
        <v>3000</v>
      </c>
    </row>
    <row r="985" spans="1:25" hidden="1" x14ac:dyDescent="0.2">
      <c r="A985" s="28" t="s">
        <v>484</v>
      </c>
      <c r="B985" s="29">
        <v>11</v>
      </c>
      <c r="C985" s="30" t="s">
        <v>101</v>
      </c>
      <c r="D985" s="31">
        <v>3433</v>
      </c>
      <c r="E985" s="32" t="s">
        <v>69</v>
      </c>
      <c r="G985" s="1">
        <v>3600</v>
      </c>
      <c r="H985" s="1">
        <v>3600</v>
      </c>
      <c r="I985" s="1">
        <v>3600</v>
      </c>
      <c r="J985" s="1">
        <v>3600</v>
      </c>
      <c r="K985" s="1">
        <v>106.8</v>
      </c>
      <c r="L985" s="33">
        <f t="shared" si="480"/>
        <v>2.9666666666666668</v>
      </c>
      <c r="M985" s="1">
        <v>3600</v>
      </c>
      <c r="N985" s="1">
        <v>3600</v>
      </c>
      <c r="O985" s="1">
        <v>3600</v>
      </c>
      <c r="P985" s="1">
        <f t="shared" si="490"/>
        <v>3600</v>
      </c>
      <c r="Q985" s="1">
        <v>3600</v>
      </c>
      <c r="R985" s="1">
        <v>3500</v>
      </c>
      <c r="S985" s="1">
        <f t="shared" si="491"/>
        <v>3500</v>
      </c>
      <c r="T985" s="1">
        <v>3000</v>
      </c>
      <c r="U985" s="1">
        <f t="shared" si="492"/>
        <v>3000</v>
      </c>
    </row>
    <row r="986" spans="1:25" hidden="1" x14ac:dyDescent="0.2">
      <c r="A986" s="28" t="s">
        <v>484</v>
      </c>
      <c r="B986" s="29">
        <v>11</v>
      </c>
      <c r="C986" s="30" t="s">
        <v>101</v>
      </c>
      <c r="D986" s="31">
        <v>3434</v>
      </c>
      <c r="E986" s="32" t="s">
        <v>70</v>
      </c>
      <c r="G986" s="1">
        <v>6000</v>
      </c>
      <c r="H986" s="1">
        <v>6000</v>
      </c>
      <c r="I986" s="1">
        <v>6000</v>
      </c>
      <c r="J986" s="1">
        <v>6000</v>
      </c>
      <c r="K986" s="1">
        <v>400</v>
      </c>
      <c r="L986" s="33">
        <f t="shared" si="480"/>
        <v>6.666666666666667</v>
      </c>
      <c r="M986" s="1">
        <v>6000</v>
      </c>
      <c r="N986" s="1">
        <v>6000</v>
      </c>
      <c r="O986" s="1">
        <v>6000</v>
      </c>
      <c r="P986" s="1">
        <f t="shared" si="490"/>
        <v>6000</v>
      </c>
      <c r="Q986" s="1">
        <v>6000</v>
      </c>
      <c r="R986" s="1">
        <v>3000</v>
      </c>
      <c r="S986" s="1">
        <f t="shared" si="491"/>
        <v>3000</v>
      </c>
      <c r="T986" s="1">
        <v>3000</v>
      </c>
      <c r="U986" s="1">
        <f t="shared" si="492"/>
        <v>3000</v>
      </c>
    </row>
    <row r="987" spans="1:25" s="23" customFormat="1" ht="15.75" hidden="1" x14ac:dyDescent="0.2">
      <c r="A987" s="90" t="s">
        <v>484</v>
      </c>
      <c r="B987" s="91">
        <v>11</v>
      </c>
      <c r="C987" s="70" t="s">
        <v>101</v>
      </c>
      <c r="D987" s="71">
        <v>386</v>
      </c>
      <c r="E987" s="20"/>
      <c r="F987" s="20"/>
      <c r="G987" s="21">
        <f t="shared" ref="G987:N987" si="501">G988</f>
        <v>0</v>
      </c>
      <c r="H987" s="21">
        <f t="shared" si="501"/>
        <v>0</v>
      </c>
      <c r="I987" s="21">
        <f t="shared" si="501"/>
        <v>0</v>
      </c>
      <c r="J987" s="21">
        <f t="shared" si="501"/>
        <v>0</v>
      </c>
      <c r="K987" s="21">
        <f t="shared" si="501"/>
        <v>0</v>
      </c>
      <c r="L987" s="22" t="str">
        <f t="shared" si="480"/>
        <v>-</v>
      </c>
      <c r="M987" s="21">
        <f t="shared" si="501"/>
        <v>0</v>
      </c>
      <c r="N987" s="21">
        <f t="shared" si="501"/>
        <v>0</v>
      </c>
      <c r="O987" s="21">
        <f>O988</f>
        <v>250000</v>
      </c>
      <c r="P987" s="21">
        <f t="shared" ref="P987:U987" si="502">P988</f>
        <v>250000</v>
      </c>
      <c r="Q987" s="21">
        <f t="shared" si="502"/>
        <v>0</v>
      </c>
      <c r="R987" s="21">
        <f t="shared" si="502"/>
        <v>250000</v>
      </c>
      <c r="S987" s="21">
        <f t="shared" si="502"/>
        <v>250000</v>
      </c>
      <c r="T987" s="21">
        <f t="shared" si="502"/>
        <v>250000</v>
      </c>
      <c r="U987" s="21">
        <f t="shared" si="502"/>
        <v>250000</v>
      </c>
      <c r="V987" s="21"/>
      <c r="W987" s="21"/>
      <c r="X987" s="21"/>
      <c r="Y987" s="12"/>
    </row>
    <row r="988" spans="1:25" ht="30" hidden="1" x14ac:dyDescent="0.2">
      <c r="A988" s="41" t="s">
        <v>484</v>
      </c>
      <c r="B988" s="42">
        <v>11</v>
      </c>
      <c r="C988" s="43" t="s">
        <v>101</v>
      </c>
      <c r="D988" s="44">
        <v>3861</v>
      </c>
      <c r="E988" s="36" t="s">
        <v>488</v>
      </c>
      <c r="L988" s="22" t="str">
        <f t="shared" si="480"/>
        <v>-</v>
      </c>
      <c r="M988" s="1"/>
      <c r="N988" s="1"/>
      <c r="O988" s="1">
        <v>250000</v>
      </c>
      <c r="P988" s="1">
        <f>O988</f>
        <v>250000</v>
      </c>
      <c r="Q988" s="1"/>
      <c r="R988" s="2">
        <v>250000</v>
      </c>
      <c r="S988" s="1">
        <f>R988</f>
        <v>250000</v>
      </c>
      <c r="T988" s="1">
        <v>250000</v>
      </c>
      <c r="U988" s="1">
        <f>T988</f>
        <v>250000</v>
      </c>
    </row>
    <row r="989" spans="1:25" s="23" customFormat="1" ht="15.75" hidden="1" x14ac:dyDescent="0.2">
      <c r="A989" s="24" t="s">
        <v>484</v>
      </c>
      <c r="B989" s="25">
        <v>11</v>
      </c>
      <c r="C989" s="26" t="s">
        <v>101</v>
      </c>
      <c r="D989" s="27">
        <v>412</v>
      </c>
      <c r="E989" s="20"/>
      <c r="F989" s="20"/>
      <c r="G989" s="21">
        <f>SUM(G990)</f>
        <v>0</v>
      </c>
      <c r="H989" s="21">
        <f t="shared" ref="H989:U989" si="503">SUM(H990)</f>
        <v>0</v>
      </c>
      <c r="I989" s="21">
        <f t="shared" si="503"/>
        <v>0</v>
      </c>
      <c r="J989" s="21">
        <f t="shared" si="503"/>
        <v>0</v>
      </c>
      <c r="K989" s="21">
        <f t="shared" si="503"/>
        <v>0</v>
      </c>
      <c r="L989" s="22" t="str">
        <f t="shared" si="480"/>
        <v>-</v>
      </c>
      <c r="M989" s="21">
        <f t="shared" si="503"/>
        <v>20000</v>
      </c>
      <c r="N989" s="21">
        <f t="shared" si="503"/>
        <v>20000</v>
      </c>
      <c r="O989" s="21">
        <f t="shared" si="503"/>
        <v>40000</v>
      </c>
      <c r="P989" s="21">
        <f t="shared" si="503"/>
        <v>40000</v>
      </c>
      <c r="Q989" s="21">
        <f t="shared" si="503"/>
        <v>20000</v>
      </c>
      <c r="R989" s="21">
        <f t="shared" si="503"/>
        <v>40000</v>
      </c>
      <c r="S989" s="21">
        <f t="shared" si="503"/>
        <v>40000</v>
      </c>
      <c r="T989" s="21">
        <f t="shared" si="503"/>
        <v>40000</v>
      </c>
      <c r="U989" s="21">
        <f t="shared" si="503"/>
        <v>40000</v>
      </c>
      <c r="V989" s="21"/>
      <c r="W989" s="21"/>
      <c r="X989" s="21"/>
      <c r="Y989" s="12"/>
    </row>
    <row r="990" spans="1:25" hidden="1" x14ac:dyDescent="0.2">
      <c r="A990" s="28" t="s">
        <v>484</v>
      </c>
      <c r="B990" s="29">
        <v>11</v>
      </c>
      <c r="C990" s="30" t="s">
        <v>101</v>
      </c>
      <c r="D990" s="31">
        <v>4123</v>
      </c>
      <c r="E990" s="32" t="s">
        <v>83</v>
      </c>
      <c r="L990" s="33" t="str">
        <f t="shared" si="480"/>
        <v>-</v>
      </c>
      <c r="M990" s="1">
        <v>20000</v>
      </c>
      <c r="N990" s="1">
        <v>20000</v>
      </c>
      <c r="O990" s="1">
        <v>40000</v>
      </c>
      <c r="P990" s="1">
        <f t="shared" si="490"/>
        <v>40000</v>
      </c>
      <c r="Q990" s="1">
        <v>20000</v>
      </c>
      <c r="R990" s="1">
        <v>40000</v>
      </c>
      <c r="S990" s="1">
        <f t="shared" si="491"/>
        <v>40000</v>
      </c>
      <c r="T990" s="1">
        <v>40000</v>
      </c>
      <c r="U990" s="1">
        <f t="shared" si="492"/>
        <v>40000</v>
      </c>
    </row>
    <row r="991" spans="1:25" s="23" customFormat="1" ht="15.75" hidden="1" x14ac:dyDescent="0.2">
      <c r="A991" s="24" t="s">
        <v>484</v>
      </c>
      <c r="B991" s="25">
        <v>11</v>
      </c>
      <c r="C991" s="26" t="s">
        <v>101</v>
      </c>
      <c r="D991" s="27">
        <v>422</v>
      </c>
      <c r="E991" s="20"/>
      <c r="F991" s="20"/>
      <c r="G991" s="21">
        <f>SUM(G992:G996)</f>
        <v>170000</v>
      </c>
      <c r="H991" s="21">
        <f t="shared" ref="H991:U991" si="504">SUM(H992:H996)</f>
        <v>170000</v>
      </c>
      <c r="I991" s="21">
        <f t="shared" si="504"/>
        <v>170000</v>
      </c>
      <c r="J991" s="21">
        <f t="shared" si="504"/>
        <v>170000</v>
      </c>
      <c r="K991" s="21">
        <f t="shared" si="504"/>
        <v>168986.44</v>
      </c>
      <c r="L991" s="22">
        <f t="shared" si="480"/>
        <v>99.403788235294115</v>
      </c>
      <c r="M991" s="21">
        <f t="shared" si="504"/>
        <v>101500</v>
      </c>
      <c r="N991" s="21">
        <f t="shared" si="504"/>
        <v>101500</v>
      </c>
      <c r="O991" s="21">
        <f t="shared" si="504"/>
        <v>120000</v>
      </c>
      <c r="P991" s="21">
        <f t="shared" si="504"/>
        <v>120000</v>
      </c>
      <c r="Q991" s="21">
        <f t="shared" si="504"/>
        <v>155000</v>
      </c>
      <c r="R991" s="21">
        <f t="shared" si="504"/>
        <v>155000</v>
      </c>
      <c r="S991" s="21">
        <f t="shared" si="504"/>
        <v>155000</v>
      </c>
      <c r="T991" s="21">
        <f t="shared" si="504"/>
        <v>155000</v>
      </c>
      <c r="U991" s="21">
        <f t="shared" si="504"/>
        <v>155000</v>
      </c>
      <c r="V991" s="21"/>
      <c r="W991" s="21"/>
      <c r="X991" s="21"/>
      <c r="Y991" s="12"/>
    </row>
    <row r="992" spans="1:25" hidden="1" x14ac:dyDescent="0.2">
      <c r="A992" s="28" t="s">
        <v>484</v>
      </c>
      <c r="B992" s="29">
        <v>11</v>
      </c>
      <c r="C992" s="30" t="s">
        <v>101</v>
      </c>
      <c r="D992" s="31">
        <v>4221</v>
      </c>
      <c r="E992" s="32" t="s">
        <v>74</v>
      </c>
      <c r="G992" s="1">
        <v>20000</v>
      </c>
      <c r="H992" s="1">
        <v>20000</v>
      </c>
      <c r="I992" s="1">
        <v>20000</v>
      </c>
      <c r="J992" s="1">
        <v>20000</v>
      </c>
      <c r="K992" s="1">
        <v>32337.69</v>
      </c>
      <c r="L992" s="33">
        <f t="shared" si="480"/>
        <v>161.68844999999999</v>
      </c>
      <c r="M992" s="1">
        <v>20000</v>
      </c>
      <c r="N992" s="1">
        <v>20000</v>
      </c>
      <c r="O992" s="1">
        <v>20000</v>
      </c>
      <c r="P992" s="1">
        <f t="shared" si="490"/>
        <v>20000</v>
      </c>
      <c r="Q992" s="1">
        <v>45000</v>
      </c>
      <c r="R992" s="1">
        <v>45000</v>
      </c>
      <c r="S992" s="1">
        <f t="shared" si="491"/>
        <v>45000</v>
      </c>
      <c r="T992" s="1">
        <v>45000</v>
      </c>
      <c r="U992" s="1">
        <f t="shared" si="492"/>
        <v>45000</v>
      </c>
    </row>
    <row r="993" spans="1:25" s="23" customFormat="1" ht="15.75" hidden="1" x14ac:dyDescent="0.2">
      <c r="A993" s="28" t="s">
        <v>484</v>
      </c>
      <c r="B993" s="29">
        <v>11</v>
      </c>
      <c r="C993" s="30" t="s">
        <v>101</v>
      </c>
      <c r="D993" s="31">
        <v>4222</v>
      </c>
      <c r="E993" s="32" t="s">
        <v>75</v>
      </c>
      <c r="F993" s="32"/>
      <c r="G993" s="1">
        <v>10000</v>
      </c>
      <c r="H993" s="1">
        <v>10000</v>
      </c>
      <c r="I993" s="1">
        <v>10000</v>
      </c>
      <c r="J993" s="1">
        <v>10000</v>
      </c>
      <c r="K993" s="1">
        <v>81762.5</v>
      </c>
      <c r="L993" s="33">
        <f t="shared" si="480"/>
        <v>817.625</v>
      </c>
      <c r="M993" s="1">
        <v>21500</v>
      </c>
      <c r="N993" s="1">
        <v>21500</v>
      </c>
      <c r="O993" s="1">
        <v>40000</v>
      </c>
      <c r="P993" s="1">
        <f t="shared" si="490"/>
        <v>40000</v>
      </c>
      <c r="Q993" s="1">
        <v>50000</v>
      </c>
      <c r="R993" s="1">
        <v>50000</v>
      </c>
      <c r="S993" s="1">
        <f t="shared" si="491"/>
        <v>50000</v>
      </c>
      <c r="T993" s="1">
        <v>50000</v>
      </c>
      <c r="U993" s="1">
        <f t="shared" si="492"/>
        <v>50000</v>
      </c>
      <c r="V993" s="21"/>
      <c r="W993" s="21"/>
      <c r="X993" s="21"/>
      <c r="Y993" s="12"/>
    </row>
    <row r="994" spans="1:25" hidden="1" x14ac:dyDescent="0.2">
      <c r="A994" s="28" t="s">
        <v>484</v>
      </c>
      <c r="B994" s="29">
        <v>11</v>
      </c>
      <c r="C994" s="30" t="s">
        <v>101</v>
      </c>
      <c r="D994" s="31">
        <v>4223</v>
      </c>
      <c r="E994" s="32" t="s">
        <v>76</v>
      </c>
      <c r="G994" s="1">
        <v>20000</v>
      </c>
      <c r="H994" s="1">
        <v>20000</v>
      </c>
      <c r="I994" s="1">
        <v>20000</v>
      </c>
      <c r="J994" s="1">
        <v>20000</v>
      </c>
      <c r="K994" s="1">
        <v>0</v>
      </c>
      <c r="L994" s="33">
        <f t="shared" si="480"/>
        <v>0</v>
      </c>
      <c r="M994" s="1">
        <v>20000</v>
      </c>
      <c r="N994" s="1">
        <v>20000</v>
      </c>
      <c r="O994" s="1">
        <v>20000</v>
      </c>
      <c r="P994" s="1">
        <f t="shared" si="490"/>
        <v>20000</v>
      </c>
      <c r="Q994" s="1">
        <v>20000</v>
      </c>
      <c r="R994" s="1">
        <v>20000</v>
      </c>
      <c r="S994" s="1">
        <f t="shared" si="491"/>
        <v>20000</v>
      </c>
      <c r="T994" s="1">
        <v>20000</v>
      </c>
      <c r="U994" s="1">
        <f t="shared" si="492"/>
        <v>20000</v>
      </c>
    </row>
    <row r="995" spans="1:25" hidden="1" x14ac:dyDescent="0.2">
      <c r="A995" s="28" t="s">
        <v>484</v>
      </c>
      <c r="B995" s="29">
        <v>11</v>
      </c>
      <c r="C995" s="30" t="s">
        <v>101</v>
      </c>
      <c r="D995" s="31">
        <v>4225</v>
      </c>
      <c r="E995" s="32" t="s">
        <v>85</v>
      </c>
      <c r="G995" s="1">
        <v>100000</v>
      </c>
      <c r="H995" s="1">
        <v>100000</v>
      </c>
      <c r="I995" s="1">
        <v>100000</v>
      </c>
      <c r="J995" s="1">
        <v>100000</v>
      </c>
      <c r="K995" s="1">
        <v>0</v>
      </c>
      <c r="L995" s="33">
        <f t="shared" si="480"/>
        <v>0</v>
      </c>
      <c r="M995" s="1">
        <v>20000</v>
      </c>
      <c r="N995" s="1">
        <v>20000</v>
      </c>
      <c r="O995" s="1">
        <v>20000</v>
      </c>
      <c r="P995" s="1">
        <f t="shared" si="490"/>
        <v>20000</v>
      </c>
      <c r="Q995" s="1">
        <v>20000</v>
      </c>
      <c r="R995" s="1">
        <v>20000</v>
      </c>
      <c r="S995" s="1">
        <f t="shared" si="491"/>
        <v>20000</v>
      </c>
      <c r="T995" s="1">
        <v>20000</v>
      </c>
      <c r="U995" s="1">
        <f t="shared" si="492"/>
        <v>20000</v>
      </c>
    </row>
    <row r="996" spans="1:25" hidden="1" x14ac:dyDescent="0.2">
      <c r="A996" s="28" t="s">
        <v>484</v>
      </c>
      <c r="B996" s="29">
        <v>11</v>
      </c>
      <c r="C996" s="30" t="s">
        <v>101</v>
      </c>
      <c r="D996" s="31">
        <v>4227</v>
      </c>
      <c r="E996" s="32" t="s">
        <v>77</v>
      </c>
      <c r="G996" s="1">
        <v>20000</v>
      </c>
      <c r="H996" s="1">
        <v>20000</v>
      </c>
      <c r="I996" s="1">
        <v>20000</v>
      </c>
      <c r="J996" s="1">
        <v>20000</v>
      </c>
      <c r="K996" s="1">
        <v>54886.25</v>
      </c>
      <c r="L996" s="33">
        <f t="shared" si="480"/>
        <v>274.43124999999998</v>
      </c>
      <c r="M996" s="1">
        <v>20000</v>
      </c>
      <c r="N996" s="1">
        <v>20000</v>
      </c>
      <c r="O996" s="1">
        <v>20000</v>
      </c>
      <c r="P996" s="1">
        <f t="shared" si="490"/>
        <v>20000</v>
      </c>
      <c r="Q996" s="1">
        <v>20000</v>
      </c>
      <c r="R996" s="1">
        <v>20000</v>
      </c>
      <c r="S996" s="1">
        <f t="shared" si="491"/>
        <v>20000</v>
      </c>
      <c r="T996" s="1">
        <v>20000</v>
      </c>
      <c r="U996" s="1">
        <f t="shared" si="492"/>
        <v>20000</v>
      </c>
    </row>
    <row r="997" spans="1:25" s="23" customFormat="1" ht="15.75" hidden="1" x14ac:dyDescent="0.2">
      <c r="A997" s="24" t="s">
        <v>484</v>
      </c>
      <c r="B997" s="25">
        <v>11</v>
      </c>
      <c r="C997" s="26" t="s">
        <v>101</v>
      </c>
      <c r="D997" s="27">
        <v>426</v>
      </c>
      <c r="E997" s="20"/>
      <c r="F997" s="20"/>
      <c r="G997" s="21">
        <f>SUM(G998)</f>
        <v>150000</v>
      </c>
      <c r="H997" s="21">
        <f t="shared" ref="H997:U997" si="505">SUM(H998)</f>
        <v>150000</v>
      </c>
      <c r="I997" s="21">
        <f t="shared" si="505"/>
        <v>150000</v>
      </c>
      <c r="J997" s="21">
        <f t="shared" si="505"/>
        <v>150000</v>
      </c>
      <c r="K997" s="21">
        <f t="shared" si="505"/>
        <v>73050</v>
      </c>
      <c r="L997" s="22">
        <f t="shared" si="480"/>
        <v>48.699999999999996</v>
      </c>
      <c r="M997" s="21">
        <f t="shared" si="505"/>
        <v>20000</v>
      </c>
      <c r="N997" s="21">
        <f t="shared" si="505"/>
        <v>20000</v>
      </c>
      <c r="O997" s="21">
        <f t="shared" si="505"/>
        <v>20000</v>
      </c>
      <c r="P997" s="21">
        <f t="shared" si="505"/>
        <v>20000</v>
      </c>
      <c r="Q997" s="21">
        <f t="shared" si="505"/>
        <v>20000</v>
      </c>
      <c r="R997" s="21">
        <f t="shared" si="505"/>
        <v>40000</v>
      </c>
      <c r="S997" s="21">
        <f t="shared" si="505"/>
        <v>40000</v>
      </c>
      <c r="T997" s="21">
        <f t="shared" si="505"/>
        <v>40000</v>
      </c>
      <c r="U997" s="21">
        <f t="shared" si="505"/>
        <v>40000</v>
      </c>
      <c r="V997" s="21"/>
      <c r="W997" s="21"/>
      <c r="X997" s="21"/>
      <c r="Y997" s="12"/>
    </row>
    <row r="998" spans="1:25" s="39" customFormat="1" ht="15.75" hidden="1" x14ac:dyDescent="0.2">
      <c r="A998" s="28" t="s">
        <v>484</v>
      </c>
      <c r="B998" s="29">
        <v>11</v>
      </c>
      <c r="C998" s="30" t="s">
        <v>101</v>
      </c>
      <c r="D998" s="31">
        <v>4262</v>
      </c>
      <c r="E998" s="32" t="s">
        <v>86</v>
      </c>
      <c r="F998" s="32"/>
      <c r="G998" s="1">
        <v>150000</v>
      </c>
      <c r="H998" s="1">
        <v>150000</v>
      </c>
      <c r="I998" s="1">
        <v>150000</v>
      </c>
      <c r="J998" s="1">
        <v>150000</v>
      </c>
      <c r="K998" s="1">
        <v>73050</v>
      </c>
      <c r="L998" s="33">
        <f t="shared" si="480"/>
        <v>48.699999999999996</v>
      </c>
      <c r="M998" s="1">
        <v>20000</v>
      </c>
      <c r="N998" s="1">
        <v>20000</v>
      </c>
      <c r="O998" s="1">
        <v>20000</v>
      </c>
      <c r="P998" s="1">
        <f t="shared" si="490"/>
        <v>20000</v>
      </c>
      <c r="Q998" s="1">
        <v>20000</v>
      </c>
      <c r="R998" s="1">
        <v>40000</v>
      </c>
      <c r="S998" s="1">
        <f t="shared" si="491"/>
        <v>40000</v>
      </c>
      <c r="T998" s="1">
        <v>40000</v>
      </c>
      <c r="U998" s="1">
        <f t="shared" si="492"/>
        <v>40000</v>
      </c>
      <c r="V998" s="82"/>
      <c r="W998" s="82"/>
      <c r="X998" s="82"/>
      <c r="Y998" s="87"/>
    </row>
    <row r="999" spans="1:25" s="39" customFormat="1" ht="15.75" hidden="1" x14ac:dyDescent="0.2">
      <c r="A999" s="24" t="s">
        <v>484</v>
      </c>
      <c r="B999" s="25">
        <v>43</v>
      </c>
      <c r="C999" s="26" t="s">
        <v>101</v>
      </c>
      <c r="D999" s="27">
        <v>324</v>
      </c>
      <c r="E999" s="20"/>
      <c r="F999" s="20"/>
      <c r="G999" s="21"/>
      <c r="H999" s="21"/>
      <c r="I999" s="21">
        <f>I1000</f>
        <v>0</v>
      </c>
      <c r="J999" s="21">
        <f>J1000</f>
        <v>0</v>
      </c>
      <c r="K999" s="21">
        <f>K1000</f>
        <v>5076.3</v>
      </c>
      <c r="L999" s="22" t="str">
        <f t="shared" si="480"/>
        <v>-</v>
      </c>
      <c r="M999" s="21">
        <f t="shared" ref="M999:U999" si="506">M1000</f>
        <v>0</v>
      </c>
      <c r="N999" s="21">
        <f t="shared" si="506"/>
        <v>0</v>
      </c>
      <c r="O999" s="21">
        <f t="shared" si="506"/>
        <v>16000</v>
      </c>
      <c r="P999" s="21">
        <f t="shared" si="506"/>
        <v>0</v>
      </c>
      <c r="Q999" s="21">
        <f t="shared" si="506"/>
        <v>0</v>
      </c>
      <c r="R999" s="21">
        <f t="shared" si="506"/>
        <v>0</v>
      </c>
      <c r="S999" s="21">
        <f t="shared" si="506"/>
        <v>0</v>
      </c>
      <c r="T999" s="21">
        <f t="shared" si="506"/>
        <v>0</v>
      </c>
      <c r="U999" s="21">
        <f t="shared" si="506"/>
        <v>0</v>
      </c>
      <c r="V999" s="82"/>
      <c r="W999" s="82"/>
      <c r="X999" s="82"/>
      <c r="Y999" s="87"/>
    </row>
    <row r="1000" spans="1:25" s="39" customFormat="1" ht="30" hidden="1" x14ac:dyDescent="0.2">
      <c r="A1000" s="28" t="s">
        <v>484</v>
      </c>
      <c r="B1000" s="29">
        <v>43</v>
      </c>
      <c r="C1000" s="30" t="s">
        <v>101</v>
      </c>
      <c r="D1000" s="31">
        <v>3241</v>
      </c>
      <c r="E1000" s="32" t="s">
        <v>205</v>
      </c>
      <c r="F1000" s="32"/>
      <c r="G1000" s="1"/>
      <c r="H1000" s="1"/>
      <c r="I1000" s="1">
        <v>0</v>
      </c>
      <c r="J1000" s="35"/>
      <c r="K1000" s="1">
        <v>5076.3</v>
      </c>
      <c r="L1000" s="33" t="str">
        <f t="shared" si="480"/>
        <v>-</v>
      </c>
      <c r="M1000" s="1"/>
      <c r="N1000" s="1"/>
      <c r="O1000" s="1">
        <v>16000</v>
      </c>
      <c r="P1000" s="35"/>
      <c r="Q1000" s="1"/>
      <c r="R1000" s="1"/>
      <c r="S1000" s="35"/>
      <c r="T1000" s="1"/>
      <c r="U1000" s="35"/>
      <c r="V1000" s="82"/>
      <c r="W1000" s="82"/>
      <c r="X1000" s="82"/>
      <c r="Y1000" s="87"/>
    </row>
    <row r="1001" spans="1:25" s="37" customFormat="1" ht="94.5" x14ac:dyDescent="0.2">
      <c r="A1001" s="439" t="s">
        <v>489</v>
      </c>
      <c r="B1001" s="442"/>
      <c r="C1001" s="442"/>
      <c r="D1001" s="442"/>
      <c r="E1001" s="20" t="s">
        <v>79</v>
      </c>
      <c r="F1001" s="38" t="s">
        <v>181</v>
      </c>
      <c r="G1001" s="21">
        <f>G1002+G1005</f>
        <v>100000</v>
      </c>
      <c r="H1001" s="21">
        <f t="shared" ref="H1001:U1001" si="507">H1002+H1005</f>
        <v>100000</v>
      </c>
      <c r="I1001" s="21">
        <f t="shared" si="507"/>
        <v>100000</v>
      </c>
      <c r="J1001" s="21">
        <f t="shared" si="507"/>
        <v>100000</v>
      </c>
      <c r="K1001" s="21">
        <f t="shared" si="507"/>
        <v>28796.25</v>
      </c>
      <c r="L1001" s="22">
        <f t="shared" si="480"/>
        <v>28.796250000000001</v>
      </c>
      <c r="M1001" s="21">
        <f t="shared" si="507"/>
        <v>100000</v>
      </c>
      <c r="N1001" s="21">
        <f t="shared" si="507"/>
        <v>100000</v>
      </c>
      <c r="O1001" s="21">
        <f t="shared" si="507"/>
        <v>120000</v>
      </c>
      <c r="P1001" s="21">
        <f t="shared" si="507"/>
        <v>120000</v>
      </c>
      <c r="Q1001" s="21">
        <f t="shared" si="507"/>
        <v>100000</v>
      </c>
      <c r="R1001" s="21">
        <f t="shared" si="507"/>
        <v>120000</v>
      </c>
      <c r="S1001" s="21">
        <f t="shared" si="507"/>
        <v>120000</v>
      </c>
      <c r="T1001" s="21">
        <f t="shared" si="507"/>
        <v>120000</v>
      </c>
      <c r="U1001" s="21">
        <f t="shared" si="507"/>
        <v>120000</v>
      </c>
      <c r="V1001" s="2"/>
      <c r="W1001" s="2"/>
      <c r="X1001" s="2"/>
      <c r="Y1001" s="86"/>
    </row>
    <row r="1002" spans="1:25" s="39" customFormat="1" ht="15.75" hidden="1" x14ac:dyDescent="0.2">
      <c r="A1002" s="24" t="s">
        <v>490</v>
      </c>
      <c r="B1002" s="25">
        <v>11</v>
      </c>
      <c r="C1002" s="24" t="s">
        <v>101</v>
      </c>
      <c r="D1002" s="40">
        <v>323</v>
      </c>
      <c r="E1002" s="20"/>
      <c r="F1002" s="20"/>
      <c r="G1002" s="21">
        <f>SUM(G1003:G1004)</f>
        <v>90000</v>
      </c>
      <c r="H1002" s="21">
        <f t="shared" ref="H1002:U1002" si="508">SUM(H1003:H1004)</f>
        <v>90000</v>
      </c>
      <c r="I1002" s="21">
        <f t="shared" si="508"/>
        <v>90000</v>
      </c>
      <c r="J1002" s="21">
        <f t="shared" si="508"/>
        <v>90000</v>
      </c>
      <c r="K1002" s="21">
        <f t="shared" si="508"/>
        <v>28796.25</v>
      </c>
      <c r="L1002" s="22">
        <f t="shared" si="480"/>
        <v>31.995833333333334</v>
      </c>
      <c r="M1002" s="21">
        <f t="shared" si="508"/>
        <v>90000</v>
      </c>
      <c r="N1002" s="21">
        <f t="shared" si="508"/>
        <v>90000</v>
      </c>
      <c r="O1002" s="21">
        <f t="shared" si="508"/>
        <v>110000</v>
      </c>
      <c r="P1002" s="21">
        <f t="shared" si="508"/>
        <v>110000</v>
      </c>
      <c r="Q1002" s="21">
        <f t="shared" si="508"/>
        <v>90000</v>
      </c>
      <c r="R1002" s="21">
        <f t="shared" si="508"/>
        <v>110000</v>
      </c>
      <c r="S1002" s="21">
        <f t="shared" si="508"/>
        <v>110000</v>
      </c>
      <c r="T1002" s="21">
        <f t="shared" si="508"/>
        <v>110000</v>
      </c>
      <c r="U1002" s="21">
        <f t="shared" si="508"/>
        <v>110000</v>
      </c>
      <c r="V1002" s="82"/>
      <c r="W1002" s="82"/>
      <c r="X1002" s="82"/>
      <c r="Y1002" s="87"/>
    </row>
    <row r="1003" spans="1:25" hidden="1" x14ac:dyDescent="0.2">
      <c r="A1003" s="28" t="s">
        <v>490</v>
      </c>
      <c r="B1003" s="29">
        <v>11</v>
      </c>
      <c r="C1003" s="28" t="s">
        <v>101</v>
      </c>
      <c r="D1003" s="53">
        <v>3232</v>
      </c>
      <c r="E1003" s="32" t="s">
        <v>53</v>
      </c>
      <c r="G1003" s="1">
        <v>10000</v>
      </c>
      <c r="H1003" s="1">
        <v>10000</v>
      </c>
      <c r="I1003" s="1">
        <v>10000</v>
      </c>
      <c r="J1003" s="1">
        <v>10000</v>
      </c>
      <c r="K1003" s="1">
        <v>0</v>
      </c>
      <c r="L1003" s="33">
        <f t="shared" ref="L1003:L1071" si="509">IF(I1003=0, "-", K1003/I1003*100)</f>
        <v>0</v>
      </c>
      <c r="M1003" s="1">
        <v>10000</v>
      </c>
      <c r="N1003" s="1">
        <v>10000</v>
      </c>
      <c r="O1003" s="1">
        <v>10000</v>
      </c>
      <c r="P1003" s="1">
        <f>O1003</f>
        <v>10000</v>
      </c>
      <c r="Q1003" s="1">
        <v>10000</v>
      </c>
      <c r="R1003" s="1">
        <v>10000</v>
      </c>
      <c r="S1003" s="1">
        <f>R1003</f>
        <v>10000</v>
      </c>
      <c r="T1003" s="1">
        <v>10000</v>
      </c>
      <c r="U1003" s="1">
        <f>T1003</f>
        <v>10000</v>
      </c>
    </row>
    <row r="1004" spans="1:25" hidden="1" x14ac:dyDescent="0.2">
      <c r="A1004" s="28" t="s">
        <v>490</v>
      </c>
      <c r="B1004" s="29">
        <v>11</v>
      </c>
      <c r="C1004" s="28" t="s">
        <v>101</v>
      </c>
      <c r="D1004" s="53">
        <v>3235</v>
      </c>
      <c r="E1004" s="32" t="s">
        <v>56</v>
      </c>
      <c r="G1004" s="1">
        <v>80000</v>
      </c>
      <c r="H1004" s="1">
        <v>80000</v>
      </c>
      <c r="I1004" s="1">
        <v>80000</v>
      </c>
      <c r="J1004" s="1">
        <v>80000</v>
      </c>
      <c r="K1004" s="1">
        <v>28796.25</v>
      </c>
      <c r="L1004" s="33">
        <f t="shared" si="509"/>
        <v>35.995312499999997</v>
      </c>
      <c r="M1004" s="1">
        <v>80000</v>
      </c>
      <c r="N1004" s="1">
        <v>80000</v>
      </c>
      <c r="O1004" s="1">
        <v>100000</v>
      </c>
      <c r="P1004" s="1">
        <f>O1004</f>
        <v>100000</v>
      </c>
      <c r="Q1004" s="1">
        <v>80000</v>
      </c>
      <c r="R1004" s="1">
        <v>100000</v>
      </c>
      <c r="S1004" s="1">
        <f>R1004</f>
        <v>100000</v>
      </c>
      <c r="T1004" s="1">
        <v>100000</v>
      </c>
      <c r="U1004" s="1">
        <f>T1004</f>
        <v>100000</v>
      </c>
    </row>
    <row r="1005" spans="1:25" s="23" customFormat="1" ht="15.75" hidden="1" x14ac:dyDescent="0.2">
      <c r="A1005" s="24" t="s">
        <v>490</v>
      </c>
      <c r="B1005" s="25">
        <v>11</v>
      </c>
      <c r="C1005" s="24" t="s">
        <v>101</v>
      </c>
      <c r="D1005" s="40">
        <v>329</v>
      </c>
      <c r="E1005" s="20"/>
      <c r="F1005" s="20"/>
      <c r="G1005" s="21">
        <f>SUM(G1006)</f>
        <v>10000</v>
      </c>
      <c r="H1005" s="21">
        <f t="shared" ref="H1005:U1005" si="510">SUM(H1006)</f>
        <v>10000</v>
      </c>
      <c r="I1005" s="21">
        <f t="shared" si="510"/>
        <v>10000</v>
      </c>
      <c r="J1005" s="21">
        <f t="shared" si="510"/>
        <v>10000</v>
      </c>
      <c r="K1005" s="21">
        <f t="shared" si="510"/>
        <v>0</v>
      </c>
      <c r="L1005" s="22">
        <f t="shared" si="509"/>
        <v>0</v>
      </c>
      <c r="M1005" s="21">
        <f t="shared" si="510"/>
        <v>10000</v>
      </c>
      <c r="N1005" s="21">
        <f t="shared" si="510"/>
        <v>10000</v>
      </c>
      <c r="O1005" s="21">
        <f t="shared" si="510"/>
        <v>10000</v>
      </c>
      <c r="P1005" s="21">
        <f t="shared" si="510"/>
        <v>10000</v>
      </c>
      <c r="Q1005" s="21">
        <f t="shared" si="510"/>
        <v>10000</v>
      </c>
      <c r="R1005" s="21">
        <f t="shared" si="510"/>
        <v>10000</v>
      </c>
      <c r="S1005" s="21">
        <f t="shared" si="510"/>
        <v>10000</v>
      </c>
      <c r="T1005" s="21">
        <f t="shared" si="510"/>
        <v>10000</v>
      </c>
      <c r="U1005" s="21">
        <f t="shared" si="510"/>
        <v>10000</v>
      </c>
      <c r="V1005" s="21"/>
      <c r="W1005" s="21"/>
      <c r="X1005" s="21"/>
      <c r="Y1005" s="12"/>
    </row>
    <row r="1006" spans="1:25" hidden="1" x14ac:dyDescent="0.2">
      <c r="A1006" s="28" t="s">
        <v>490</v>
      </c>
      <c r="B1006" s="29">
        <v>11</v>
      </c>
      <c r="C1006" s="28" t="s">
        <v>101</v>
      </c>
      <c r="D1006" s="31">
        <v>3292</v>
      </c>
      <c r="E1006" s="32" t="s">
        <v>63</v>
      </c>
      <c r="G1006" s="1">
        <v>10000</v>
      </c>
      <c r="H1006" s="1">
        <v>10000</v>
      </c>
      <c r="I1006" s="1">
        <v>10000</v>
      </c>
      <c r="J1006" s="1">
        <v>10000</v>
      </c>
      <c r="K1006" s="1">
        <v>0</v>
      </c>
      <c r="L1006" s="33">
        <f t="shared" si="509"/>
        <v>0</v>
      </c>
      <c r="M1006" s="1">
        <v>10000</v>
      </c>
      <c r="N1006" s="1">
        <v>10000</v>
      </c>
      <c r="O1006" s="1">
        <v>10000</v>
      </c>
      <c r="P1006" s="1">
        <f>O1006</f>
        <v>10000</v>
      </c>
      <c r="Q1006" s="1">
        <v>10000</v>
      </c>
      <c r="R1006" s="1">
        <v>10000</v>
      </c>
      <c r="S1006" s="1">
        <f>R1006</f>
        <v>10000</v>
      </c>
      <c r="T1006" s="1">
        <v>10000</v>
      </c>
      <c r="U1006" s="1">
        <f>T1006</f>
        <v>10000</v>
      </c>
    </row>
    <row r="1007" spans="1:25" ht="94.5" x14ac:dyDescent="0.2">
      <c r="A1007" s="442" t="s">
        <v>491</v>
      </c>
      <c r="B1007" s="442"/>
      <c r="C1007" s="442"/>
      <c r="D1007" s="442"/>
      <c r="E1007" s="20" t="s">
        <v>492</v>
      </c>
      <c r="F1007" s="38" t="s">
        <v>181</v>
      </c>
      <c r="G1007" s="21">
        <f>SUM(G1008)</f>
        <v>600000</v>
      </c>
      <c r="H1007" s="21">
        <f t="shared" ref="H1007:U1008" si="511">SUM(H1008)</f>
        <v>600000</v>
      </c>
      <c r="I1007" s="21">
        <f t="shared" si="511"/>
        <v>600000</v>
      </c>
      <c r="J1007" s="21">
        <f t="shared" si="511"/>
        <v>600000</v>
      </c>
      <c r="K1007" s="21">
        <f t="shared" si="511"/>
        <v>577825</v>
      </c>
      <c r="L1007" s="22">
        <f t="shared" si="509"/>
        <v>96.304166666666674</v>
      </c>
      <c r="M1007" s="21">
        <f t="shared" si="511"/>
        <v>500000</v>
      </c>
      <c r="N1007" s="21">
        <f t="shared" si="511"/>
        <v>500000</v>
      </c>
      <c r="O1007" s="21">
        <f t="shared" si="511"/>
        <v>600000</v>
      </c>
      <c r="P1007" s="21">
        <f t="shared" si="511"/>
        <v>600000</v>
      </c>
      <c r="Q1007" s="21">
        <f t="shared" si="511"/>
        <v>400000</v>
      </c>
      <c r="R1007" s="21">
        <f t="shared" si="511"/>
        <v>600000</v>
      </c>
      <c r="S1007" s="21">
        <f t="shared" si="511"/>
        <v>600000</v>
      </c>
      <c r="T1007" s="21">
        <f t="shared" si="511"/>
        <v>0</v>
      </c>
      <c r="U1007" s="21">
        <f t="shared" si="511"/>
        <v>0</v>
      </c>
    </row>
    <row r="1008" spans="1:25" s="23" customFormat="1" ht="15.75" hidden="1" x14ac:dyDescent="0.2">
      <c r="A1008" s="24" t="s">
        <v>493</v>
      </c>
      <c r="B1008" s="25">
        <v>11</v>
      </c>
      <c r="C1008" s="49" t="s">
        <v>101</v>
      </c>
      <c r="D1008" s="40">
        <v>423</v>
      </c>
      <c r="E1008" s="20"/>
      <c r="F1008" s="20"/>
      <c r="G1008" s="21">
        <f>SUM(G1009)</f>
        <v>600000</v>
      </c>
      <c r="H1008" s="21">
        <f t="shared" si="511"/>
        <v>600000</v>
      </c>
      <c r="I1008" s="21">
        <f t="shared" si="511"/>
        <v>600000</v>
      </c>
      <c r="J1008" s="21">
        <f t="shared" si="511"/>
        <v>600000</v>
      </c>
      <c r="K1008" s="21">
        <f t="shared" si="511"/>
        <v>577825</v>
      </c>
      <c r="L1008" s="22">
        <f t="shared" si="509"/>
        <v>96.304166666666674</v>
      </c>
      <c r="M1008" s="21">
        <f t="shared" si="511"/>
        <v>500000</v>
      </c>
      <c r="N1008" s="21">
        <f t="shared" si="511"/>
        <v>500000</v>
      </c>
      <c r="O1008" s="21">
        <f t="shared" si="511"/>
        <v>600000</v>
      </c>
      <c r="P1008" s="21">
        <f t="shared" si="511"/>
        <v>600000</v>
      </c>
      <c r="Q1008" s="21">
        <f t="shared" si="511"/>
        <v>400000</v>
      </c>
      <c r="R1008" s="21">
        <f t="shared" si="511"/>
        <v>600000</v>
      </c>
      <c r="S1008" s="21">
        <f t="shared" si="511"/>
        <v>600000</v>
      </c>
      <c r="T1008" s="21">
        <f t="shared" si="511"/>
        <v>0</v>
      </c>
      <c r="U1008" s="21">
        <f t="shared" si="511"/>
        <v>0</v>
      </c>
      <c r="V1008" s="21"/>
      <c r="W1008" s="21"/>
      <c r="X1008" s="21"/>
      <c r="Y1008" s="12"/>
    </row>
    <row r="1009" spans="1:25" ht="30" hidden="1" x14ac:dyDescent="0.2">
      <c r="A1009" s="28" t="s">
        <v>493</v>
      </c>
      <c r="B1009" s="29">
        <v>11</v>
      </c>
      <c r="C1009" s="50" t="s">
        <v>101</v>
      </c>
      <c r="D1009" s="31">
        <v>4233</v>
      </c>
      <c r="E1009" s="32" t="s">
        <v>494</v>
      </c>
      <c r="F1009" s="36"/>
      <c r="G1009" s="1">
        <v>600000</v>
      </c>
      <c r="H1009" s="1">
        <v>600000</v>
      </c>
      <c r="I1009" s="1">
        <v>600000</v>
      </c>
      <c r="J1009" s="1">
        <v>600000</v>
      </c>
      <c r="K1009" s="1">
        <v>577825</v>
      </c>
      <c r="L1009" s="33">
        <f t="shared" si="509"/>
        <v>96.304166666666674</v>
      </c>
      <c r="M1009" s="1">
        <v>500000</v>
      </c>
      <c r="N1009" s="1">
        <v>500000</v>
      </c>
      <c r="O1009" s="1">
        <v>600000</v>
      </c>
      <c r="P1009" s="1">
        <f>O1009</f>
        <v>600000</v>
      </c>
      <c r="Q1009" s="1">
        <v>400000</v>
      </c>
      <c r="R1009" s="1">
        <v>600000</v>
      </c>
      <c r="S1009" s="1">
        <f>R1009</f>
        <v>600000</v>
      </c>
      <c r="T1009" s="1">
        <v>0</v>
      </c>
      <c r="U1009" s="1">
        <f>T1009</f>
        <v>0</v>
      </c>
    </row>
    <row r="1010" spans="1:25" ht="94.5" x14ac:dyDescent="0.2">
      <c r="A1010" s="439" t="s">
        <v>495</v>
      </c>
      <c r="B1010" s="439"/>
      <c r="C1010" s="439"/>
      <c r="D1010" s="439"/>
      <c r="E1010" s="20" t="s">
        <v>496</v>
      </c>
      <c r="F1010" s="38" t="s">
        <v>181</v>
      </c>
      <c r="G1010" s="21">
        <f>G1011+G1015+G1018+G1021+G1023+G1025+G1027+G1029</f>
        <v>12600000</v>
      </c>
      <c r="H1010" s="21">
        <f t="shared" ref="H1010:U1010" si="512">H1011+H1015+H1018+H1021+H1023+H1025+H1027+H1029</f>
        <v>12500000</v>
      </c>
      <c r="I1010" s="21">
        <f t="shared" si="512"/>
        <v>12600000</v>
      </c>
      <c r="J1010" s="21">
        <f t="shared" si="512"/>
        <v>12500000</v>
      </c>
      <c r="K1010" s="21">
        <f t="shared" si="512"/>
        <v>9603709.3900000006</v>
      </c>
      <c r="L1010" s="22">
        <f t="shared" si="509"/>
        <v>76.219915793650799</v>
      </c>
      <c r="M1010" s="21">
        <f t="shared" si="512"/>
        <v>14100000</v>
      </c>
      <c r="N1010" s="21">
        <f t="shared" si="512"/>
        <v>14000000</v>
      </c>
      <c r="O1010" s="21">
        <f t="shared" si="512"/>
        <v>13680000</v>
      </c>
      <c r="P1010" s="21">
        <f t="shared" si="512"/>
        <v>13580000</v>
      </c>
      <c r="Q1010" s="21">
        <f t="shared" si="512"/>
        <v>14011375</v>
      </c>
      <c r="R1010" s="21">
        <f t="shared" si="512"/>
        <v>14410000</v>
      </c>
      <c r="S1010" s="21">
        <f t="shared" si="512"/>
        <v>14310000</v>
      </c>
      <c r="T1010" s="21">
        <f t="shared" si="512"/>
        <v>15010000</v>
      </c>
      <c r="U1010" s="21">
        <f t="shared" si="512"/>
        <v>14910000</v>
      </c>
    </row>
    <row r="1011" spans="1:25" s="23" customFormat="1" ht="15.75" hidden="1" x14ac:dyDescent="0.2">
      <c r="A1011" s="24" t="s">
        <v>497</v>
      </c>
      <c r="B1011" s="25">
        <v>11</v>
      </c>
      <c r="C1011" s="49" t="s">
        <v>101</v>
      </c>
      <c r="D1011" s="27">
        <v>323</v>
      </c>
      <c r="E1011" s="20"/>
      <c r="F1011" s="20"/>
      <c r="G1011" s="21">
        <f t="shared" ref="G1011:N1011" si="513">SUM(G1012:G1014)</f>
        <v>5500000</v>
      </c>
      <c r="H1011" s="21">
        <f t="shared" si="513"/>
        <v>5500000</v>
      </c>
      <c r="I1011" s="21">
        <f t="shared" si="513"/>
        <v>5500000</v>
      </c>
      <c r="J1011" s="21">
        <f t="shared" si="513"/>
        <v>5500000</v>
      </c>
      <c r="K1011" s="21">
        <f t="shared" si="513"/>
        <v>5486557.0899999999</v>
      </c>
      <c r="L1011" s="22">
        <f t="shared" si="509"/>
        <v>99.755583454545445</v>
      </c>
      <c r="M1011" s="21">
        <f t="shared" si="513"/>
        <v>6150000</v>
      </c>
      <c r="N1011" s="21">
        <f t="shared" si="513"/>
        <v>6150000</v>
      </c>
      <c r="O1011" s="21">
        <f>SUM(O1012:O1014)</f>
        <v>6260000</v>
      </c>
      <c r="P1011" s="21">
        <f t="shared" ref="P1011:U1011" si="514">SUM(P1012:P1014)</f>
        <v>6260000</v>
      </c>
      <c r="Q1011" s="21">
        <f t="shared" si="514"/>
        <v>6014875</v>
      </c>
      <c r="R1011" s="21">
        <f t="shared" si="514"/>
        <v>6350000</v>
      </c>
      <c r="S1011" s="21">
        <f t="shared" si="514"/>
        <v>6350000</v>
      </c>
      <c r="T1011" s="21">
        <f t="shared" si="514"/>
        <v>6950000</v>
      </c>
      <c r="U1011" s="21">
        <f t="shared" si="514"/>
        <v>6950000</v>
      </c>
      <c r="V1011" s="21"/>
      <c r="W1011" s="21"/>
      <c r="X1011" s="21"/>
      <c r="Y1011" s="12"/>
    </row>
    <row r="1012" spans="1:25" hidden="1" x14ac:dyDescent="0.2">
      <c r="A1012" s="28" t="s">
        <v>497</v>
      </c>
      <c r="B1012" s="29">
        <v>11</v>
      </c>
      <c r="C1012" s="50" t="s">
        <v>101</v>
      </c>
      <c r="D1012" s="31">
        <v>3231</v>
      </c>
      <c r="E1012" s="32" t="s">
        <v>52</v>
      </c>
      <c r="L1012" s="33" t="str">
        <f t="shared" si="509"/>
        <v>-</v>
      </c>
      <c r="M1012" s="1"/>
      <c r="N1012" s="1"/>
      <c r="O1012" s="1">
        <v>50000</v>
      </c>
      <c r="P1012" s="1">
        <f>O1012</f>
        <v>50000</v>
      </c>
      <c r="Q1012" s="1"/>
      <c r="R1012" s="1">
        <v>40000</v>
      </c>
      <c r="S1012" s="1">
        <f>R1012</f>
        <v>40000</v>
      </c>
      <c r="T1012" s="1">
        <v>40000</v>
      </c>
      <c r="U1012" s="1">
        <f>T1012</f>
        <v>40000</v>
      </c>
    </row>
    <row r="1013" spans="1:25" hidden="1" x14ac:dyDescent="0.2">
      <c r="A1013" s="28" t="s">
        <v>497</v>
      </c>
      <c r="B1013" s="29">
        <v>11</v>
      </c>
      <c r="C1013" s="50" t="s">
        <v>101</v>
      </c>
      <c r="D1013" s="31">
        <v>3232</v>
      </c>
      <c r="E1013" s="32" t="s">
        <v>53</v>
      </c>
      <c r="G1013" s="1">
        <v>5500000</v>
      </c>
      <c r="H1013" s="1">
        <v>5500000</v>
      </c>
      <c r="I1013" s="1">
        <v>5500000</v>
      </c>
      <c r="J1013" s="1">
        <v>5500000</v>
      </c>
      <c r="K1013" s="1">
        <v>5486557.0899999999</v>
      </c>
      <c r="L1013" s="33">
        <f t="shared" si="509"/>
        <v>99.755583454545445</v>
      </c>
      <c r="M1013" s="1">
        <v>6150000</v>
      </c>
      <c r="N1013" s="1">
        <v>6150000</v>
      </c>
      <c r="O1013" s="1">
        <v>5900000</v>
      </c>
      <c r="P1013" s="1">
        <f t="shared" ref="P1013:P1026" si="515">O1013</f>
        <v>5900000</v>
      </c>
      <c r="Q1013" s="1">
        <v>6014875</v>
      </c>
      <c r="R1013" s="1">
        <v>6000000</v>
      </c>
      <c r="S1013" s="1">
        <f>R1013</f>
        <v>6000000</v>
      </c>
      <c r="T1013" s="1">
        <v>6600000</v>
      </c>
      <c r="U1013" s="1">
        <f>T1013</f>
        <v>6600000</v>
      </c>
    </row>
    <row r="1014" spans="1:25" hidden="1" x14ac:dyDescent="0.2">
      <c r="A1014" s="28" t="s">
        <v>497</v>
      </c>
      <c r="B1014" s="29">
        <v>11</v>
      </c>
      <c r="C1014" s="50" t="s">
        <v>101</v>
      </c>
      <c r="D1014" s="31">
        <v>3235</v>
      </c>
      <c r="E1014" s="32" t="s">
        <v>56</v>
      </c>
      <c r="M1014" s="1"/>
      <c r="N1014" s="1"/>
      <c r="O1014" s="1">
        <v>310000</v>
      </c>
      <c r="P1014" s="1">
        <f>O1014</f>
        <v>310000</v>
      </c>
      <c r="Q1014" s="1"/>
      <c r="R1014" s="1">
        <v>310000</v>
      </c>
      <c r="S1014" s="1">
        <f>R1014</f>
        <v>310000</v>
      </c>
      <c r="T1014" s="1">
        <v>310000</v>
      </c>
      <c r="U1014" s="1">
        <f>T1014</f>
        <v>310000</v>
      </c>
    </row>
    <row r="1015" spans="1:25" s="23" customFormat="1" ht="15.75" hidden="1" x14ac:dyDescent="0.2">
      <c r="A1015" s="24" t="s">
        <v>497</v>
      </c>
      <c r="B1015" s="25">
        <v>11</v>
      </c>
      <c r="C1015" s="49" t="s">
        <v>101</v>
      </c>
      <c r="D1015" s="27">
        <v>363</v>
      </c>
      <c r="E1015" s="20"/>
      <c r="F1015" s="20"/>
      <c r="G1015" s="21">
        <f>SUM(G1016:G1017)</f>
        <v>200000</v>
      </c>
      <c r="H1015" s="21">
        <f t="shared" ref="H1015:U1015" si="516">SUM(H1016:H1017)</f>
        <v>200000</v>
      </c>
      <c r="I1015" s="21">
        <f t="shared" si="516"/>
        <v>200000</v>
      </c>
      <c r="J1015" s="21">
        <f t="shared" si="516"/>
        <v>200000</v>
      </c>
      <c r="K1015" s="21">
        <f t="shared" si="516"/>
        <v>0</v>
      </c>
      <c r="L1015" s="22">
        <f t="shared" si="509"/>
        <v>0</v>
      </c>
      <c r="M1015" s="21">
        <f t="shared" si="516"/>
        <v>200000</v>
      </c>
      <c r="N1015" s="21">
        <f t="shared" si="516"/>
        <v>200000</v>
      </c>
      <c r="O1015" s="21">
        <f t="shared" si="516"/>
        <v>20000</v>
      </c>
      <c r="P1015" s="21">
        <f t="shared" si="516"/>
        <v>20000</v>
      </c>
      <c r="Q1015" s="21">
        <f t="shared" si="516"/>
        <v>250000</v>
      </c>
      <c r="R1015" s="21">
        <f t="shared" si="516"/>
        <v>260000</v>
      </c>
      <c r="S1015" s="21">
        <f t="shared" si="516"/>
        <v>260000</v>
      </c>
      <c r="T1015" s="21">
        <f t="shared" si="516"/>
        <v>260000</v>
      </c>
      <c r="U1015" s="21">
        <f t="shared" si="516"/>
        <v>260000</v>
      </c>
      <c r="V1015" s="21"/>
      <c r="W1015" s="21"/>
      <c r="X1015" s="21"/>
      <c r="Y1015" s="12"/>
    </row>
    <row r="1016" spans="1:25" ht="30" hidden="1" x14ac:dyDescent="0.2">
      <c r="A1016" s="28" t="s">
        <v>497</v>
      </c>
      <c r="B1016" s="29">
        <v>11</v>
      </c>
      <c r="C1016" s="50" t="s">
        <v>101</v>
      </c>
      <c r="D1016" s="31">
        <v>3631</v>
      </c>
      <c r="E1016" s="32" t="s">
        <v>498</v>
      </c>
      <c r="L1016" s="33" t="str">
        <f t="shared" si="509"/>
        <v>-</v>
      </c>
      <c r="M1016" s="1">
        <v>100000</v>
      </c>
      <c r="N1016" s="1">
        <v>100000</v>
      </c>
      <c r="O1016" s="1">
        <v>10000</v>
      </c>
      <c r="P1016" s="1">
        <f t="shared" si="515"/>
        <v>10000</v>
      </c>
      <c r="Q1016" s="1">
        <v>150000</v>
      </c>
      <c r="R1016" s="1">
        <v>250000</v>
      </c>
      <c r="S1016" s="1">
        <f t="shared" ref="S1016:S1026" si="517">R1016</f>
        <v>250000</v>
      </c>
      <c r="T1016" s="1">
        <v>250000</v>
      </c>
      <c r="U1016" s="1">
        <f t="shared" ref="U1016:U1026" si="518">T1016</f>
        <v>250000</v>
      </c>
    </row>
    <row r="1017" spans="1:25" ht="30" hidden="1" x14ac:dyDescent="0.2">
      <c r="A1017" s="28" t="s">
        <v>497</v>
      </c>
      <c r="B1017" s="29">
        <v>11</v>
      </c>
      <c r="C1017" s="50" t="s">
        <v>101</v>
      </c>
      <c r="D1017" s="31">
        <v>3632</v>
      </c>
      <c r="E1017" s="32" t="s">
        <v>499</v>
      </c>
      <c r="G1017" s="1">
        <v>200000</v>
      </c>
      <c r="H1017" s="1">
        <v>200000</v>
      </c>
      <c r="I1017" s="1">
        <v>200000</v>
      </c>
      <c r="J1017" s="1">
        <v>200000</v>
      </c>
      <c r="L1017" s="33">
        <f t="shared" si="509"/>
        <v>0</v>
      </c>
      <c r="M1017" s="1">
        <v>100000</v>
      </c>
      <c r="N1017" s="1">
        <v>100000</v>
      </c>
      <c r="O1017" s="1">
        <v>10000</v>
      </c>
      <c r="P1017" s="1">
        <f t="shared" si="515"/>
        <v>10000</v>
      </c>
      <c r="Q1017" s="1">
        <v>100000</v>
      </c>
      <c r="R1017" s="1">
        <v>10000</v>
      </c>
      <c r="S1017" s="1">
        <f t="shared" si="517"/>
        <v>10000</v>
      </c>
      <c r="T1017" s="1">
        <v>10000</v>
      </c>
      <c r="U1017" s="1">
        <f t="shared" si="518"/>
        <v>10000</v>
      </c>
    </row>
    <row r="1018" spans="1:25" s="23" customFormat="1" ht="15.75" hidden="1" x14ac:dyDescent="0.2">
      <c r="A1018" s="24" t="s">
        <v>497</v>
      </c>
      <c r="B1018" s="25">
        <v>11</v>
      </c>
      <c r="C1018" s="49" t="s">
        <v>101</v>
      </c>
      <c r="D1018" s="27">
        <v>412</v>
      </c>
      <c r="E1018" s="20"/>
      <c r="F1018" s="20"/>
      <c r="G1018" s="21">
        <f>SUM(G1019:G1020)</f>
        <v>1350000</v>
      </c>
      <c r="H1018" s="21">
        <f t="shared" ref="H1018:U1018" si="519">SUM(H1019:H1020)</f>
        <v>1350000</v>
      </c>
      <c r="I1018" s="21">
        <f t="shared" si="519"/>
        <v>1350000</v>
      </c>
      <c r="J1018" s="21">
        <f t="shared" si="519"/>
        <v>1350000</v>
      </c>
      <c r="K1018" s="21">
        <f t="shared" si="519"/>
        <v>61120</v>
      </c>
      <c r="L1018" s="22">
        <f t="shared" si="509"/>
        <v>4.5274074074074067</v>
      </c>
      <c r="M1018" s="21">
        <f t="shared" si="519"/>
        <v>1250000</v>
      </c>
      <c r="N1018" s="21">
        <f t="shared" si="519"/>
        <v>1250000</v>
      </c>
      <c r="O1018" s="21">
        <f t="shared" si="519"/>
        <v>1350000</v>
      </c>
      <c r="P1018" s="21">
        <f t="shared" si="519"/>
        <v>1350000</v>
      </c>
      <c r="Q1018" s="21">
        <f t="shared" si="519"/>
        <v>1100000</v>
      </c>
      <c r="R1018" s="21">
        <f t="shared" si="519"/>
        <v>1200000</v>
      </c>
      <c r="S1018" s="21">
        <f t="shared" si="519"/>
        <v>1200000</v>
      </c>
      <c r="T1018" s="21">
        <f t="shared" si="519"/>
        <v>1200000</v>
      </c>
      <c r="U1018" s="21">
        <f t="shared" si="519"/>
        <v>1200000</v>
      </c>
      <c r="V1018" s="21"/>
      <c r="W1018" s="21"/>
      <c r="X1018" s="21"/>
      <c r="Y1018" s="12"/>
    </row>
    <row r="1019" spans="1:25" hidden="1" x14ac:dyDescent="0.2">
      <c r="A1019" s="28" t="s">
        <v>497</v>
      </c>
      <c r="B1019" s="29">
        <v>11</v>
      </c>
      <c r="C1019" s="50" t="s">
        <v>101</v>
      </c>
      <c r="D1019" s="31">
        <v>4123</v>
      </c>
      <c r="L1019" s="33" t="str">
        <f t="shared" si="509"/>
        <v>-</v>
      </c>
      <c r="M1019" s="1"/>
      <c r="N1019" s="1"/>
      <c r="O1019" s="1">
        <v>100000</v>
      </c>
      <c r="P1019" s="1">
        <f>O1019</f>
        <v>100000</v>
      </c>
      <c r="Q1019" s="1"/>
      <c r="R1019" s="1">
        <v>100000</v>
      </c>
      <c r="S1019" s="1">
        <f>R1019</f>
        <v>100000</v>
      </c>
      <c r="T1019" s="1">
        <v>100000</v>
      </c>
      <c r="U1019" s="1">
        <f>T1019</f>
        <v>100000</v>
      </c>
    </row>
    <row r="1020" spans="1:25" hidden="1" x14ac:dyDescent="0.2">
      <c r="A1020" s="28" t="s">
        <v>497</v>
      </c>
      <c r="B1020" s="29">
        <v>11</v>
      </c>
      <c r="C1020" s="50" t="s">
        <v>101</v>
      </c>
      <c r="D1020" s="31">
        <v>4126</v>
      </c>
      <c r="E1020" s="32" t="s">
        <v>84</v>
      </c>
      <c r="G1020" s="1">
        <v>1350000</v>
      </c>
      <c r="H1020" s="1">
        <v>1350000</v>
      </c>
      <c r="I1020" s="1">
        <v>1350000</v>
      </c>
      <c r="J1020" s="1">
        <v>1350000</v>
      </c>
      <c r="K1020" s="1">
        <v>61120</v>
      </c>
      <c r="L1020" s="33">
        <f t="shared" si="509"/>
        <v>4.5274074074074067</v>
      </c>
      <c r="M1020" s="1">
        <v>1250000</v>
      </c>
      <c r="N1020" s="1">
        <v>1250000</v>
      </c>
      <c r="O1020" s="1">
        <v>1250000</v>
      </c>
      <c r="P1020" s="1">
        <f t="shared" si="515"/>
        <v>1250000</v>
      </c>
      <c r="Q1020" s="1">
        <v>1100000</v>
      </c>
      <c r="R1020" s="1">
        <v>1100000</v>
      </c>
      <c r="S1020" s="1">
        <f t="shared" si="517"/>
        <v>1100000</v>
      </c>
      <c r="T1020" s="1">
        <v>1100000</v>
      </c>
      <c r="U1020" s="1">
        <f t="shared" si="518"/>
        <v>1100000</v>
      </c>
    </row>
    <row r="1021" spans="1:25" s="23" customFormat="1" ht="15.75" hidden="1" x14ac:dyDescent="0.2">
      <c r="A1021" s="24" t="s">
        <v>497</v>
      </c>
      <c r="B1021" s="25">
        <v>11</v>
      </c>
      <c r="C1021" s="49" t="s">
        <v>101</v>
      </c>
      <c r="D1021" s="27">
        <v>421</v>
      </c>
      <c r="E1021" s="20"/>
      <c r="F1021" s="20"/>
      <c r="G1021" s="21">
        <f>SUM(G1022)</f>
        <v>3450000</v>
      </c>
      <c r="H1021" s="21">
        <f t="shared" ref="H1021:U1021" si="520">SUM(H1022)</f>
        <v>3450000</v>
      </c>
      <c r="I1021" s="21">
        <f t="shared" si="520"/>
        <v>3450000</v>
      </c>
      <c r="J1021" s="21">
        <f t="shared" si="520"/>
        <v>3450000</v>
      </c>
      <c r="K1021" s="21">
        <f t="shared" si="520"/>
        <v>3384344.8</v>
      </c>
      <c r="L1021" s="22">
        <f t="shared" si="509"/>
        <v>98.096950724637679</v>
      </c>
      <c r="M1021" s="21">
        <f t="shared" si="520"/>
        <v>4400000</v>
      </c>
      <c r="N1021" s="21">
        <f t="shared" si="520"/>
        <v>4400000</v>
      </c>
      <c r="O1021" s="21">
        <f t="shared" si="520"/>
        <v>4200000</v>
      </c>
      <c r="P1021" s="21">
        <f t="shared" si="520"/>
        <v>4200000</v>
      </c>
      <c r="Q1021" s="21">
        <f t="shared" si="520"/>
        <v>4746500</v>
      </c>
      <c r="R1021" s="21">
        <f t="shared" si="520"/>
        <v>5000000</v>
      </c>
      <c r="S1021" s="21">
        <f t="shared" si="520"/>
        <v>5000000</v>
      </c>
      <c r="T1021" s="21">
        <f t="shared" si="520"/>
        <v>5000000</v>
      </c>
      <c r="U1021" s="21">
        <f t="shared" si="520"/>
        <v>5000000</v>
      </c>
      <c r="V1021" s="21"/>
      <c r="W1021" s="21"/>
      <c r="X1021" s="21"/>
      <c r="Y1021" s="12"/>
    </row>
    <row r="1022" spans="1:25" hidden="1" x14ac:dyDescent="0.2">
      <c r="A1022" s="28" t="s">
        <v>497</v>
      </c>
      <c r="B1022" s="29">
        <v>11</v>
      </c>
      <c r="C1022" s="50" t="s">
        <v>101</v>
      </c>
      <c r="D1022" s="31">
        <v>4214</v>
      </c>
      <c r="E1022" s="32" t="s">
        <v>500</v>
      </c>
      <c r="G1022" s="1">
        <v>3450000</v>
      </c>
      <c r="H1022" s="1">
        <v>3450000</v>
      </c>
      <c r="I1022" s="1">
        <v>3450000</v>
      </c>
      <c r="J1022" s="1">
        <v>3450000</v>
      </c>
      <c r="K1022" s="1">
        <v>3384344.8</v>
      </c>
      <c r="L1022" s="33">
        <f t="shared" si="509"/>
        <v>98.096950724637679</v>
      </c>
      <c r="M1022" s="1">
        <v>4400000</v>
      </c>
      <c r="N1022" s="1">
        <v>4400000</v>
      </c>
      <c r="O1022" s="1">
        <v>4200000</v>
      </c>
      <c r="P1022" s="1">
        <f t="shared" si="515"/>
        <v>4200000</v>
      </c>
      <c r="Q1022" s="1">
        <v>4746500</v>
      </c>
      <c r="R1022" s="1">
        <v>5000000</v>
      </c>
      <c r="S1022" s="1">
        <f t="shared" si="517"/>
        <v>5000000</v>
      </c>
      <c r="T1022" s="1">
        <v>5000000</v>
      </c>
      <c r="U1022" s="1">
        <f t="shared" si="518"/>
        <v>5000000</v>
      </c>
    </row>
    <row r="1023" spans="1:25" s="23" customFormat="1" ht="15.75" hidden="1" x14ac:dyDescent="0.2">
      <c r="A1023" s="24" t="s">
        <v>497</v>
      </c>
      <c r="B1023" s="25">
        <v>11</v>
      </c>
      <c r="C1023" s="49" t="s">
        <v>101</v>
      </c>
      <c r="D1023" s="27">
        <v>451</v>
      </c>
      <c r="E1023" s="20"/>
      <c r="F1023" s="20"/>
      <c r="G1023" s="21">
        <f>SUM(G1024)</f>
        <v>800000</v>
      </c>
      <c r="H1023" s="21">
        <f t="shared" ref="H1023:U1023" si="521">SUM(H1024)</f>
        <v>800000</v>
      </c>
      <c r="I1023" s="21">
        <f t="shared" si="521"/>
        <v>800000</v>
      </c>
      <c r="J1023" s="21">
        <f t="shared" si="521"/>
        <v>800000</v>
      </c>
      <c r="K1023" s="21">
        <f t="shared" si="521"/>
        <v>371750</v>
      </c>
      <c r="L1023" s="22">
        <f t="shared" si="509"/>
        <v>46.46875</v>
      </c>
      <c r="M1023" s="21">
        <f t="shared" si="521"/>
        <v>800000</v>
      </c>
      <c r="N1023" s="21">
        <f t="shared" si="521"/>
        <v>800000</v>
      </c>
      <c r="O1023" s="21">
        <f t="shared" si="521"/>
        <v>1650000</v>
      </c>
      <c r="P1023" s="21">
        <f t="shared" si="521"/>
        <v>1650000</v>
      </c>
      <c r="Q1023" s="21">
        <f t="shared" si="521"/>
        <v>600000</v>
      </c>
      <c r="R1023" s="21">
        <f t="shared" si="521"/>
        <v>1300000</v>
      </c>
      <c r="S1023" s="21">
        <f t="shared" si="521"/>
        <v>1300000</v>
      </c>
      <c r="T1023" s="21">
        <f t="shared" si="521"/>
        <v>1300000</v>
      </c>
      <c r="U1023" s="21">
        <f t="shared" si="521"/>
        <v>1300000</v>
      </c>
      <c r="V1023" s="21"/>
      <c r="W1023" s="21"/>
      <c r="X1023" s="21"/>
      <c r="Y1023" s="12"/>
    </row>
    <row r="1024" spans="1:25" s="23" customFormat="1" ht="15.75" hidden="1" x14ac:dyDescent="0.2">
      <c r="A1024" s="28" t="s">
        <v>497</v>
      </c>
      <c r="B1024" s="29">
        <v>11</v>
      </c>
      <c r="C1024" s="50" t="s">
        <v>101</v>
      </c>
      <c r="D1024" s="31">
        <v>4511</v>
      </c>
      <c r="E1024" s="32" t="s">
        <v>91</v>
      </c>
      <c r="F1024" s="32"/>
      <c r="G1024" s="1">
        <v>800000</v>
      </c>
      <c r="H1024" s="1">
        <v>800000</v>
      </c>
      <c r="I1024" s="1">
        <v>800000</v>
      </c>
      <c r="J1024" s="1">
        <v>800000</v>
      </c>
      <c r="K1024" s="1">
        <v>371750</v>
      </c>
      <c r="L1024" s="33">
        <f t="shared" si="509"/>
        <v>46.46875</v>
      </c>
      <c r="M1024" s="1">
        <v>800000</v>
      </c>
      <c r="N1024" s="1">
        <v>800000</v>
      </c>
      <c r="O1024" s="1">
        <v>1650000</v>
      </c>
      <c r="P1024" s="1">
        <f t="shared" si="515"/>
        <v>1650000</v>
      </c>
      <c r="Q1024" s="1">
        <v>600000</v>
      </c>
      <c r="R1024" s="1">
        <v>1300000</v>
      </c>
      <c r="S1024" s="1">
        <f t="shared" si="517"/>
        <v>1300000</v>
      </c>
      <c r="T1024" s="1">
        <v>1300000</v>
      </c>
      <c r="U1024" s="1">
        <f t="shared" si="518"/>
        <v>1300000</v>
      </c>
      <c r="V1024" s="21"/>
      <c r="W1024" s="21"/>
      <c r="X1024" s="21"/>
      <c r="Y1024" s="12"/>
    </row>
    <row r="1025" spans="1:25" s="23" customFormat="1" ht="15.75" hidden="1" x14ac:dyDescent="0.2">
      <c r="A1025" s="24" t="s">
        <v>497</v>
      </c>
      <c r="B1025" s="25">
        <v>11</v>
      </c>
      <c r="C1025" s="49" t="s">
        <v>101</v>
      </c>
      <c r="D1025" s="27">
        <v>454</v>
      </c>
      <c r="E1025" s="20"/>
      <c r="F1025" s="20"/>
      <c r="G1025" s="21">
        <f>SUM(G1026)</f>
        <v>1200000</v>
      </c>
      <c r="H1025" s="21">
        <f t="shared" ref="H1025:U1025" si="522">SUM(H1026)</f>
        <v>1200000</v>
      </c>
      <c r="I1025" s="21">
        <f t="shared" si="522"/>
        <v>1200000</v>
      </c>
      <c r="J1025" s="21">
        <f t="shared" si="522"/>
        <v>1200000</v>
      </c>
      <c r="K1025" s="21">
        <f t="shared" si="522"/>
        <v>45000</v>
      </c>
      <c r="L1025" s="22">
        <f t="shared" si="509"/>
        <v>3.75</v>
      </c>
      <c r="M1025" s="21">
        <f t="shared" si="522"/>
        <v>1200000</v>
      </c>
      <c r="N1025" s="21">
        <f t="shared" si="522"/>
        <v>1200000</v>
      </c>
      <c r="O1025" s="21">
        <f t="shared" si="522"/>
        <v>100000</v>
      </c>
      <c r="P1025" s="21">
        <f t="shared" si="522"/>
        <v>100000</v>
      </c>
      <c r="Q1025" s="21">
        <f t="shared" si="522"/>
        <v>1200000</v>
      </c>
      <c r="R1025" s="21">
        <f t="shared" si="522"/>
        <v>200000</v>
      </c>
      <c r="S1025" s="21">
        <f t="shared" si="522"/>
        <v>200000</v>
      </c>
      <c r="T1025" s="21">
        <f t="shared" si="522"/>
        <v>200000</v>
      </c>
      <c r="U1025" s="21">
        <f t="shared" si="522"/>
        <v>200000</v>
      </c>
      <c r="V1025" s="21"/>
      <c r="W1025" s="21"/>
      <c r="X1025" s="21"/>
      <c r="Y1025" s="12"/>
    </row>
    <row r="1026" spans="1:25" ht="30" hidden="1" x14ac:dyDescent="0.2">
      <c r="A1026" s="28" t="s">
        <v>497</v>
      </c>
      <c r="B1026" s="29">
        <v>11</v>
      </c>
      <c r="C1026" s="50" t="s">
        <v>101</v>
      </c>
      <c r="D1026" s="53" t="s">
        <v>501</v>
      </c>
      <c r="E1026" s="32" t="s">
        <v>502</v>
      </c>
      <c r="G1026" s="1">
        <v>1200000</v>
      </c>
      <c r="H1026" s="1">
        <v>1200000</v>
      </c>
      <c r="I1026" s="1">
        <v>1200000</v>
      </c>
      <c r="J1026" s="1">
        <v>1200000</v>
      </c>
      <c r="K1026" s="1">
        <v>45000</v>
      </c>
      <c r="L1026" s="33">
        <f t="shared" si="509"/>
        <v>3.75</v>
      </c>
      <c r="M1026" s="1">
        <v>1200000</v>
      </c>
      <c r="N1026" s="1">
        <v>1200000</v>
      </c>
      <c r="O1026" s="1">
        <v>100000</v>
      </c>
      <c r="P1026" s="1">
        <f t="shared" si="515"/>
        <v>100000</v>
      </c>
      <c r="Q1026" s="1">
        <v>1200000</v>
      </c>
      <c r="R1026" s="1">
        <v>200000</v>
      </c>
      <c r="S1026" s="1">
        <f t="shared" si="517"/>
        <v>200000</v>
      </c>
      <c r="T1026" s="1">
        <v>200000</v>
      </c>
      <c r="U1026" s="1">
        <f t="shared" si="518"/>
        <v>200000</v>
      </c>
    </row>
    <row r="1027" spans="1:25" s="23" customFormat="1" ht="15.75" hidden="1" x14ac:dyDescent="0.2">
      <c r="A1027" s="24" t="s">
        <v>497</v>
      </c>
      <c r="B1027" s="25">
        <v>52</v>
      </c>
      <c r="C1027" s="49" t="s">
        <v>101</v>
      </c>
      <c r="D1027" s="40">
        <v>323</v>
      </c>
      <c r="E1027" s="20"/>
      <c r="F1027" s="20"/>
      <c r="G1027" s="21">
        <f>SUM(G1028)</f>
        <v>50000</v>
      </c>
      <c r="H1027" s="21">
        <f t="shared" ref="H1027:U1027" si="523">SUM(H1028)</f>
        <v>0</v>
      </c>
      <c r="I1027" s="21">
        <f t="shared" si="523"/>
        <v>50000</v>
      </c>
      <c r="J1027" s="21">
        <f t="shared" si="523"/>
        <v>0</v>
      </c>
      <c r="K1027" s="21">
        <f t="shared" si="523"/>
        <v>0</v>
      </c>
      <c r="L1027" s="22">
        <f t="shared" si="509"/>
        <v>0</v>
      </c>
      <c r="M1027" s="21">
        <f t="shared" si="523"/>
        <v>50000</v>
      </c>
      <c r="N1027" s="21">
        <f t="shared" si="523"/>
        <v>0</v>
      </c>
      <c r="O1027" s="21">
        <f t="shared" si="523"/>
        <v>0</v>
      </c>
      <c r="P1027" s="21">
        <f t="shared" si="523"/>
        <v>0</v>
      </c>
      <c r="Q1027" s="21">
        <f t="shared" si="523"/>
        <v>50000</v>
      </c>
      <c r="R1027" s="21">
        <f t="shared" si="523"/>
        <v>0</v>
      </c>
      <c r="S1027" s="21">
        <f t="shared" si="523"/>
        <v>0</v>
      </c>
      <c r="T1027" s="21">
        <f t="shared" si="523"/>
        <v>0</v>
      </c>
      <c r="U1027" s="21">
        <f t="shared" si="523"/>
        <v>0</v>
      </c>
      <c r="V1027" s="21"/>
      <c r="W1027" s="21"/>
      <c r="X1027" s="21"/>
      <c r="Y1027" s="12"/>
    </row>
    <row r="1028" spans="1:25" hidden="1" x14ac:dyDescent="0.2">
      <c r="A1028" s="28" t="s">
        <v>497</v>
      </c>
      <c r="B1028" s="29">
        <v>52</v>
      </c>
      <c r="C1028" s="50" t="s">
        <v>101</v>
      </c>
      <c r="D1028" s="53">
        <v>3232</v>
      </c>
      <c r="E1028" s="32" t="s">
        <v>53</v>
      </c>
      <c r="G1028" s="1">
        <v>50000</v>
      </c>
      <c r="H1028" s="55"/>
      <c r="I1028" s="1">
        <v>50000</v>
      </c>
      <c r="J1028" s="55"/>
      <c r="K1028" s="1">
        <v>0</v>
      </c>
      <c r="L1028" s="33">
        <f t="shared" si="509"/>
        <v>0</v>
      </c>
      <c r="M1028" s="1">
        <v>50000</v>
      </c>
      <c r="N1028" s="55"/>
      <c r="O1028" s="1"/>
      <c r="P1028" s="55"/>
      <c r="Q1028" s="1">
        <v>50000</v>
      </c>
      <c r="R1028" s="1"/>
      <c r="S1028" s="55"/>
      <c r="T1028" s="1"/>
      <c r="U1028" s="55"/>
    </row>
    <row r="1029" spans="1:25" s="23" customFormat="1" ht="15.75" hidden="1" x14ac:dyDescent="0.2">
      <c r="A1029" s="24" t="s">
        <v>497</v>
      </c>
      <c r="B1029" s="25">
        <v>52</v>
      </c>
      <c r="C1029" s="49" t="s">
        <v>101</v>
      </c>
      <c r="D1029" s="40">
        <v>412</v>
      </c>
      <c r="E1029" s="20"/>
      <c r="F1029" s="20"/>
      <c r="G1029" s="21">
        <f>SUM(G1030)</f>
        <v>50000</v>
      </c>
      <c r="H1029" s="21">
        <f t="shared" ref="H1029:U1029" si="524">SUM(H1030)</f>
        <v>0</v>
      </c>
      <c r="I1029" s="21">
        <f t="shared" si="524"/>
        <v>50000</v>
      </c>
      <c r="J1029" s="21">
        <f t="shared" si="524"/>
        <v>0</v>
      </c>
      <c r="K1029" s="21">
        <f t="shared" si="524"/>
        <v>254937.5</v>
      </c>
      <c r="L1029" s="22">
        <f t="shared" si="509"/>
        <v>509.875</v>
      </c>
      <c r="M1029" s="21">
        <f t="shared" si="524"/>
        <v>50000</v>
      </c>
      <c r="N1029" s="21">
        <f t="shared" si="524"/>
        <v>0</v>
      </c>
      <c r="O1029" s="21">
        <f t="shared" si="524"/>
        <v>100000</v>
      </c>
      <c r="P1029" s="21">
        <f t="shared" si="524"/>
        <v>0</v>
      </c>
      <c r="Q1029" s="21">
        <f t="shared" si="524"/>
        <v>50000</v>
      </c>
      <c r="R1029" s="21">
        <f t="shared" si="524"/>
        <v>100000</v>
      </c>
      <c r="S1029" s="21">
        <f t="shared" si="524"/>
        <v>0</v>
      </c>
      <c r="T1029" s="21">
        <f t="shared" si="524"/>
        <v>100000</v>
      </c>
      <c r="U1029" s="21">
        <f t="shared" si="524"/>
        <v>0</v>
      </c>
      <c r="V1029" s="21"/>
      <c r="W1029" s="21"/>
      <c r="X1029" s="21"/>
      <c r="Y1029" s="12"/>
    </row>
    <row r="1030" spans="1:25" hidden="1" x14ac:dyDescent="0.2">
      <c r="A1030" s="28" t="s">
        <v>497</v>
      </c>
      <c r="B1030" s="29">
        <v>52</v>
      </c>
      <c r="C1030" s="50" t="s">
        <v>101</v>
      </c>
      <c r="D1030" s="53" t="s">
        <v>503</v>
      </c>
      <c r="E1030" s="32" t="s">
        <v>84</v>
      </c>
      <c r="G1030" s="1">
        <v>50000</v>
      </c>
      <c r="H1030" s="55"/>
      <c r="I1030" s="1">
        <v>50000</v>
      </c>
      <c r="J1030" s="55"/>
      <c r="K1030" s="1">
        <v>254937.5</v>
      </c>
      <c r="L1030" s="33">
        <f t="shared" si="509"/>
        <v>509.875</v>
      </c>
      <c r="M1030" s="1">
        <v>50000</v>
      </c>
      <c r="N1030" s="55"/>
      <c r="O1030" s="1">
        <v>100000</v>
      </c>
      <c r="P1030" s="55"/>
      <c r="Q1030" s="1">
        <v>50000</v>
      </c>
      <c r="R1030" s="1">
        <v>100000</v>
      </c>
      <c r="S1030" s="55"/>
      <c r="T1030" s="1">
        <v>100000</v>
      </c>
      <c r="U1030" s="55"/>
    </row>
    <row r="1031" spans="1:25" ht="94.5" x14ac:dyDescent="0.2">
      <c r="A1031" s="439" t="s">
        <v>504</v>
      </c>
      <c r="B1031" s="439"/>
      <c r="C1031" s="439"/>
      <c r="D1031" s="439"/>
      <c r="E1031" s="20" t="s">
        <v>505</v>
      </c>
      <c r="F1031" s="38" t="s">
        <v>181</v>
      </c>
      <c r="G1031" s="52">
        <f>SUM(G1032)</f>
        <v>600000</v>
      </c>
      <c r="H1031" s="52">
        <f t="shared" ref="H1031:U1032" si="525">SUM(H1032)</f>
        <v>600000</v>
      </c>
      <c r="I1031" s="52">
        <f t="shared" si="525"/>
        <v>600000</v>
      </c>
      <c r="J1031" s="52">
        <f t="shared" si="525"/>
        <v>600000</v>
      </c>
      <c r="K1031" s="52">
        <f t="shared" si="525"/>
        <v>600000</v>
      </c>
      <c r="L1031" s="22">
        <f t="shared" si="509"/>
        <v>100</v>
      </c>
      <c r="M1031" s="52">
        <f t="shared" si="525"/>
        <v>600000</v>
      </c>
      <c r="N1031" s="52">
        <f t="shared" si="525"/>
        <v>600000</v>
      </c>
      <c r="O1031" s="52">
        <f t="shared" si="525"/>
        <v>600000</v>
      </c>
      <c r="P1031" s="52">
        <f t="shared" si="525"/>
        <v>600000</v>
      </c>
      <c r="Q1031" s="52">
        <f t="shared" si="525"/>
        <v>600000</v>
      </c>
      <c r="R1031" s="52">
        <f t="shared" si="525"/>
        <v>600000</v>
      </c>
      <c r="S1031" s="52">
        <f t="shared" si="525"/>
        <v>600000</v>
      </c>
      <c r="T1031" s="52">
        <f t="shared" si="525"/>
        <v>600000</v>
      </c>
      <c r="U1031" s="52">
        <f t="shared" si="525"/>
        <v>600000</v>
      </c>
    </row>
    <row r="1032" spans="1:25" s="23" customFormat="1" ht="15.75" hidden="1" x14ac:dyDescent="0.2">
      <c r="A1032" s="24" t="s">
        <v>506</v>
      </c>
      <c r="B1032" s="25">
        <v>11</v>
      </c>
      <c r="C1032" s="49" t="s">
        <v>101</v>
      </c>
      <c r="D1032" s="40">
        <v>412</v>
      </c>
      <c r="E1032" s="20"/>
      <c r="F1032" s="20"/>
      <c r="G1032" s="52">
        <f>SUM(G1033)</f>
        <v>600000</v>
      </c>
      <c r="H1032" s="52">
        <f t="shared" si="525"/>
        <v>600000</v>
      </c>
      <c r="I1032" s="52">
        <f t="shared" si="525"/>
        <v>600000</v>
      </c>
      <c r="J1032" s="52">
        <f t="shared" si="525"/>
        <v>600000</v>
      </c>
      <c r="K1032" s="52">
        <f t="shared" si="525"/>
        <v>600000</v>
      </c>
      <c r="L1032" s="22">
        <f t="shared" si="509"/>
        <v>100</v>
      </c>
      <c r="M1032" s="52">
        <f t="shared" si="525"/>
        <v>600000</v>
      </c>
      <c r="N1032" s="52">
        <f t="shared" si="525"/>
        <v>600000</v>
      </c>
      <c r="O1032" s="52">
        <f t="shared" si="525"/>
        <v>600000</v>
      </c>
      <c r="P1032" s="52">
        <f t="shared" si="525"/>
        <v>600000</v>
      </c>
      <c r="Q1032" s="52">
        <f t="shared" si="525"/>
        <v>600000</v>
      </c>
      <c r="R1032" s="52">
        <f t="shared" si="525"/>
        <v>600000</v>
      </c>
      <c r="S1032" s="52">
        <f t="shared" si="525"/>
        <v>600000</v>
      </c>
      <c r="T1032" s="52">
        <f t="shared" si="525"/>
        <v>600000</v>
      </c>
      <c r="U1032" s="52">
        <f t="shared" si="525"/>
        <v>600000</v>
      </c>
      <c r="V1032" s="21"/>
      <c r="W1032" s="21"/>
      <c r="X1032" s="21"/>
      <c r="Y1032" s="12"/>
    </row>
    <row r="1033" spans="1:25" hidden="1" x14ac:dyDescent="0.2">
      <c r="A1033" s="28" t="s">
        <v>506</v>
      </c>
      <c r="B1033" s="29">
        <v>11</v>
      </c>
      <c r="C1033" s="50" t="s">
        <v>101</v>
      </c>
      <c r="D1033" s="53" t="s">
        <v>503</v>
      </c>
      <c r="E1033" s="32" t="s">
        <v>84</v>
      </c>
      <c r="G1033" s="51">
        <v>600000</v>
      </c>
      <c r="H1033" s="51">
        <v>600000</v>
      </c>
      <c r="I1033" s="51">
        <v>600000</v>
      </c>
      <c r="J1033" s="51">
        <v>600000</v>
      </c>
      <c r="K1033" s="51">
        <v>600000</v>
      </c>
      <c r="L1033" s="33">
        <f t="shared" si="509"/>
        <v>100</v>
      </c>
      <c r="M1033" s="51">
        <v>600000</v>
      </c>
      <c r="N1033" s="51">
        <v>600000</v>
      </c>
      <c r="O1033" s="51">
        <v>600000</v>
      </c>
      <c r="P1033" s="51">
        <f>O1033</f>
        <v>600000</v>
      </c>
      <c r="Q1033" s="51">
        <v>600000</v>
      </c>
      <c r="R1033" s="51">
        <v>600000</v>
      </c>
      <c r="S1033" s="51">
        <f>R1033</f>
        <v>600000</v>
      </c>
      <c r="T1033" s="51">
        <v>600000</v>
      </c>
      <c r="U1033" s="51">
        <f>T1033</f>
        <v>600000</v>
      </c>
    </row>
    <row r="1034" spans="1:25" ht="94.5" x14ac:dyDescent="0.2">
      <c r="A1034" s="439" t="s">
        <v>507</v>
      </c>
      <c r="B1034" s="439"/>
      <c r="C1034" s="439"/>
      <c r="D1034" s="439"/>
      <c r="E1034" s="20" t="s">
        <v>508</v>
      </c>
      <c r="F1034" s="38" t="s">
        <v>181</v>
      </c>
      <c r="G1034" s="52">
        <f t="shared" ref="G1034:N1034" si="526">G1035+G1037+G1041+G1043+G1045+G1047+G1049+G1051</f>
        <v>500375</v>
      </c>
      <c r="H1034" s="52">
        <f t="shared" si="526"/>
        <v>500375</v>
      </c>
      <c r="I1034" s="52">
        <f t="shared" si="526"/>
        <v>500375</v>
      </c>
      <c r="J1034" s="52">
        <f t="shared" si="526"/>
        <v>500375</v>
      </c>
      <c r="K1034" s="52">
        <f t="shared" si="526"/>
        <v>321981.02</v>
      </c>
      <c r="L1034" s="22">
        <f t="shared" si="509"/>
        <v>64.347943042717972</v>
      </c>
      <c r="M1034" s="52">
        <f t="shared" si="526"/>
        <v>658875</v>
      </c>
      <c r="N1034" s="52">
        <f t="shared" si="526"/>
        <v>658875</v>
      </c>
      <c r="O1034" s="52">
        <f>O1035+O1037+O1041+O1043+O1045+O1047+O1049+O1051</f>
        <v>751000</v>
      </c>
      <c r="P1034" s="52">
        <f t="shared" ref="P1034:U1034" si="527">P1035+P1037+P1041+P1043+P1045+P1047+P1049+P1051</f>
        <v>751000</v>
      </c>
      <c r="Q1034" s="52">
        <f t="shared" si="527"/>
        <v>0</v>
      </c>
      <c r="R1034" s="52">
        <f t="shared" si="527"/>
        <v>0</v>
      </c>
      <c r="S1034" s="52">
        <f t="shared" si="527"/>
        <v>0</v>
      </c>
      <c r="T1034" s="52">
        <f t="shared" si="527"/>
        <v>0</v>
      </c>
      <c r="U1034" s="52">
        <f t="shared" si="527"/>
        <v>0</v>
      </c>
    </row>
    <row r="1035" spans="1:25" s="23" customFormat="1" ht="15.75" hidden="1" x14ac:dyDescent="0.2">
      <c r="A1035" s="24" t="s">
        <v>509</v>
      </c>
      <c r="B1035" s="25">
        <v>11</v>
      </c>
      <c r="C1035" s="24" t="s">
        <v>101</v>
      </c>
      <c r="D1035" s="27">
        <v>321</v>
      </c>
      <c r="E1035" s="20"/>
      <c r="F1035" s="20"/>
      <c r="G1035" s="52">
        <f>SUM(G1036)</f>
        <v>121000</v>
      </c>
      <c r="H1035" s="52">
        <f t="shared" ref="H1035:U1035" si="528">SUM(H1036)</f>
        <v>121000</v>
      </c>
      <c r="I1035" s="52">
        <f t="shared" si="528"/>
        <v>121000</v>
      </c>
      <c r="J1035" s="52">
        <f t="shared" si="528"/>
        <v>121000</v>
      </c>
      <c r="K1035" s="52">
        <f t="shared" si="528"/>
        <v>75262.5</v>
      </c>
      <c r="L1035" s="22">
        <f t="shared" si="509"/>
        <v>62.200413223140494</v>
      </c>
      <c r="M1035" s="52">
        <f t="shared" si="528"/>
        <v>121000</v>
      </c>
      <c r="N1035" s="52">
        <f t="shared" si="528"/>
        <v>121000</v>
      </c>
      <c r="O1035" s="52">
        <f t="shared" si="528"/>
        <v>0</v>
      </c>
      <c r="P1035" s="52">
        <f t="shared" si="528"/>
        <v>0</v>
      </c>
      <c r="Q1035" s="52">
        <f t="shared" si="528"/>
        <v>0</v>
      </c>
      <c r="R1035" s="52">
        <f t="shared" si="528"/>
        <v>0</v>
      </c>
      <c r="S1035" s="52">
        <f t="shared" si="528"/>
        <v>0</v>
      </c>
      <c r="T1035" s="52">
        <f t="shared" si="528"/>
        <v>0</v>
      </c>
      <c r="U1035" s="52">
        <f t="shared" si="528"/>
        <v>0</v>
      </c>
      <c r="V1035" s="21"/>
      <c r="W1035" s="21"/>
      <c r="X1035" s="21"/>
      <c r="Y1035" s="12"/>
    </row>
    <row r="1036" spans="1:25" hidden="1" x14ac:dyDescent="0.2">
      <c r="A1036" s="28" t="s">
        <v>509</v>
      </c>
      <c r="B1036" s="29">
        <v>11</v>
      </c>
      <c r="C1036" s="28" t="s">
        <v>101</v>
      </c>
      <c r="D1036" s="53" t="s">
        <v>510</v>
      </c>
      <c r="E1036" s="32" t="s">
        <v>42</v>
      </c>
      <c r="G1036" s="51">
        <v>121000</v>
      </c>
      <c r="H1036" s="51">
        <v>121000</v>
      </c>
      <c r="I1036" s="51">
        <v>121000</v>
      </c>
      <c r="J1036" s="51">
        <v>121000</v>
      </c>
      <c r="K1036" s="51">
        <v>75262.5</v>
      </c>
      <c r="L1036" s="33">
        <f t="shared" si="509"/>
        <v>62.200413223140494</v>
      </c>
      <c r="M1036" s="51">
        <v>121000</v>
      </c>
      <c r="N1036" s="51">
        <v>121000</v>
      </c>
      <c r="O1036" s="51"/>
      <c r="P1036" s="51">
        <f t="shared" ref="P1036:P1050" si="529">O1036</f>
        <v>0</v>
      </c>
      <c r="Q1036" s="51">
        <v>0</v>
      </c>
      <c r="R1036" s="51"/>
      <c r="S1036" s="51">
        <f t="shared" ref="S1036:S1050" si="530">R1036</f>
        <v>0</v>
      </c>
      <c r="T1036" s="51"/>
      <c r="U1036" s="51">
        <f t="shared" ref="U1036:U1050" si="531">T1036</f>
        <v>0</v>
      </c>
    </row>
    <row r="1037" spans="1:25" s="23" customFormat="1" ht="15.75" hidden="1" x14ac:dyDescent="0.2">
      <c r="A1037" s="24" t="s">
        <v>509</v>
      </c>
      <c r="B1037" s="25">
        <v>11</v>
      </c>
      <c r="C1037" s="24" t="s">
        <v>101</v>
      </c>
      <c r="D1037" s="40">
        <v>323</v>
      </c>
      <c r="E1037" s="20"/>
      <c r="F1037" s="20"/>
      <c r="G1037" s="52">
        <f>SUM(G1038:G1040)</f>
        <v>235375</v>
      </c>
      <c r="H1037" s="52">
        <f t="shared" ref="H1037:U1037" si="532">SUM(H1038:H1040)</f>
        <v>235375</v>
      </c>
      <c r="I1037" s="52">
        <f t="shared" si="532"/>
        <v>235375</v>
      </c>
      <c r="J1037" s="52">
        <f t="shared" si="532"/>
        <v>235375</v>
      </c>
      <c r="K1037" s="52">
        <f t="shared" si="532"/>
        <v>224218.52</v>
      </c>
      <c r="L1037" s="22">
        <f t="shared" si="509"/>
        <v>95.260125331917152</v>
      </c>
      <c r="M1037" s="52">
        <f t="shared" si="532"/>
        <v>515375</v>
      </c>
      <c r="N1037" s="52">
        <f t="shared" si="532"/>
        <v>515375</v>
      </c>
      <c r="O1037" s="52">
        <f t="shared" si="532"/>
        <v>0</v>
      </c>
      <c r="P1037" s="52">
        <f t="shared" si="532"/>
        <v>0</v>
      </c>
      <c r="Q1037" s="52">
        <f t="shared" si="532"/>
        <v>0</v>
      </c>
      <c r="R1037" s="52">
        <f t="shared" si="532"/>
        <v>0</v>
      </c>
      <c r="S1037" s="52">
        <f t="shared" si="532"/>
        <v>0</v>
      </c>
      <c r="T1037" s="52">
        <f t="shared" si="532"/>
        <v>0</v>
      </c>
      <c r="U1037" s="52">
        <f t="shared" si="532"/>
        <v>0</v>
      </c>
      <c r="V1037" s="21"/>
      <c r="W1037" s="21"/>
      <c r="X1037" s="21"/>
      <c r="Y1037" s="12"/>
    </row>
    <row r="1038" spans="1:25" hidden="1" x14ac:dyDescent="0.2">
      <c r="A1038" s="28" t="s">
        <v>509</v>
      </c>
      <c r="B1038" s="29">
        <v>11</v>
      </c>
      <c r="C1038" s="28" t="s">
        <v>101</v>
      </c>
      <c r="D1038" s="53">
        <v>3233</v>
      </c>
      <c r="E1038" s="32" t="s">
        <v>54</v>
      </c>
      <c r="G1038" s="51">
        <v>11250</v>
      </c>
      <c r="H1038" s="51">
        <v>11250</v>
      </c>
      <c r="I1038" s="51">
        <v>11250</v>
      </c>
      <c r="J1038" s="51">
        <v>11250</v>
      </c>
      <c r="K1038" s="51">
        <v>2715</v>
      </c>
      <c r="L1038" s="33">
        <f t="shared" si="509"/>
        <v>24.133333333333333</v>
      </c>
      <c r="M1038" s="51">
        <v>11250</v>
      </c>
      <c r="N1038" s="51">
        <v>11250</v>
      </c>
      <c r="O1038" s="51"/>
      <c r="P1038" s="51">
        <f t="shared" si="529"/>
        <v>0</v>
      </c>
      <c r="Q1038" s="51">
        <v>0</v>
      </c>
      <c r="R1038" s="51"/>
      <c r="S1038" s="51">
        <f t="shared" si="530"/>
        <v>0</v>
      </c>
      <c r="T1038" s="51"/>
      <c r="U1038" s="51">
        <f t="shared" si="531"/>
        <v>0</v>
      </c>
    </row>
    <row r="1039" spans="1:25" hidden="1" x14ac:dyDescent="0.2">
      <c r="A1039" s="28" t="s">
        <v>509</v>
      </c>
      <c r="B1039" s="29">
        <v>11</v>
      </c>
      <c r="C1039" s="28" t="s">
        <v>101</v>
      </c>
      <c r="D1039" s="53" t="s">
        <v>511</v>
      </c>
      <c r="E1039" s="32" t="s">
        <v>58</v>
      </c>
      <c r="G1039" s="51">
        <v>4125</v>
      </c>
      <c r="H1039" s="51">
        <v>4125</v>
      </c>
      <c r="I1039" s="51">
        <v>4125</v>
      </c>
      <c r="J1039" s="51">
        <v>4125</v>
      </c>
      <c r="K1039" s="51">
        <v>1503.52</v>
      </c>
      <c r="L1039" s="33">
        <f t="shared" si="509"/>
        <v>36.448969696969698</v>
      </c>
      <c r="M1039" s="51">
        <v>4125</v>
      </c>
      <c r="N1039" s="51">
        <v>4125</v>
      </c>
      <c r="O1039" s="51"/>
      <c r="P1039" s="51">
        <f t="shared" si="529"/>
        <v>0</v>
      </c>
      <c r="Q1039" s="51">
        <v>0</v>
      </c>
      <c r="R1039" s="51"/>
      <c r="S1039" s="51">
        <f t="shared" si="530"/>
        <v>0</v>
      </c>
      <c r="T1039" s="51"/>
      <c r="U1039" s="51">
        <f t="shared" si="531"/>
        <v>0</v>
      </c>
    </row>
    <row r="1040" spans="1:25" hidden="1" x14ac:dyDescent="0.2">
      <c r="A1040" s="28" t="s">
        <v>509</v>
      </c>
      <c r="B1040" s="29">
        <v>11</v>
      </c>
      <c r="C1040" s="28" t="s">
        <v>101</v>
      </c>
      <c r="D1040" s="53">
        <v>3238</v>
      </c>
      <c r="E1040" s="32" t="s">
        <v>59</v>
      </c>
      <c r="G1040" s="51">
        <v>220000</v>
      </c>
      <c r="H1040" s="51">
        <v>220000</v>
      </c>
      <c r="I1040" s="51">
        <v>220000</v>
      </c>
      <c r="J1040" s="51">
        <v>220000</v>
      </c>
      <c r="K1040" s="51">
        <v>220000</v>
      </c>
      <c r="L1040" s="33">
        <f t="shared" si="509"/>
        <v>100</v>
      </c>
      <c r="M1040" s="51">
        <v>500000</v>
      </c>
      <c r="N1040" s="51">
        <v>500000</v>
      </c>
      <c r="O1040" s="51"/>
      <c r="P1040" s="51">
        <f t="shared" si="529"/>
        <v>0</v>
      </c>
      <c r="Q1040" s="51">
        <v>0</v>
      </c>
      <c r="R1040" s="51"/>
      <c r="S1040" s="51">
        <f t="shared" si="530"/>
        <v>0</v>
      </c>
      <c r="T1040" s="51"/>
      <c r="U1040" s="51">
        <f t="shared" si="531"/>
        <v>0</v>
      </c>
    </row>
    <row r="1041" spans="1:25" s="23" customFormat="1" ht="15.75" hidden="1" x14ac:dyDescent="0.2">
      <c r="A1041" s="24" t="s">
        <v>509</v>
      </c>
      <c r="B1041" s="25">
        <v>11</v>
      </c>
      <c r="C1041" s="24" t="s">
        <v>101</v>
      </c>
      <c r="D1041" s="40">
        <v>329</v>
      </c>
      <c r="E1041" s="20"/>
      <c r="F1041" s="20"/>
      <c r="G1041" s="52">
        <f>SUM(G1042)</f>
        <v>22500</v>
      </c>
      <c r="H1041" s="52">
        <f t="shared" ref="H1041:U1041" si="533">SUM(H1042)</f>
        <v>22500</v>
      </c>
      <c r="I1041" s="52">
        <f t="shared" si="533"/>
        <v>22500</v>
      </c>
      <c r="J1041" s="52">
        <f t="shared" si="533"/>
        <v>22500</v>
      </c>
      <c r="K1041" s="52">
        <f t="shared" si="533"/>
        <v>22500</v>
      </c>
      <c r="L1041" s="22">
        <f t="shared" si="509"/>
        <v>100</v>
      </c>
      <c r="M1041" s="52">
        <f t="shared" si="533"/>
        <v>22500</v>
      </c>
      <c r="N1041" s="52">
        <f t="shared" si="533"/>
        <v>22500</v>
      </c>
      <c r="O1041" s="52">
        <f t="shared" si="533"/>
        <v>0</v>
      </c>
      <c r="P1041" s="52">
        <f t="shared" si="533"/>
        <v>0</v>
      </c>
      <c r="Q1041" s="52">
        <f t="shared" si="533"/>
        <v>0</v>
      </c>
      <c r="R1041" s="52">
        <f t="shared" si="533"/>
        <v>0</v>
      </c>
      <c r="S1041" s="52">
        <f t="shared" si="533"/>
        <v>0</v>
      </c>
      <c r="T1041" s="52">
        <f t="shared" si="533"/>
        <v>0</v>
      </c>
      <c r="U1041" s="52">
        <f t="shared" si="533"/>
        <v>0</v>
      </c>
      <c r="V1041" s="21"/>
      <c r="W1041" s="21"/>
      <c r="X1041" s="21"/>
      <c r="Y1041" s="12"/>
    </row>
    <row r="1042" spans="1:25" hidden="1" x14ac:dyDescent="0.2">
      <c r="A1042" s="28" t="s">
        <v>509</v>
      </c>
      <c r="B1042" s="29">
        <v>11</v>
      </c>
      <c r="C1042" s="28" t="s">
        <v>101</v>
      </c>
      <c r="D1042" s="53">
        <v>3293</v>
      </c>
      <c r="E1042" s="32" t="s">
        <v>64</v>
      </c>
      <c r="G1042" s="51">
        <v>22500</v>
      </c>
      <c r="H1042" s="51">
        <v>22500</v>
      </c>
      <c r="I1042" s="51">
        <v>22500</v>
      </c>
      <c r="J1042" s="51">
        <v>22500</v>
      </c>
      <c r="K1042" s="51">
        <v>22500</v>
      </c>
      <c r="L1042" s="33">
        <f t="shared" si="509"/>
        <v>100</v>
      </c>
      <c r="M1042" s="51">
        <v>22500</v>
      </c>
      <c r="N1042" s="51">
        <v>22500</v>
      </c>
      <c r="O1042" s="51"/>
      <c r="P1042" s="51">
        <f t="shared" si="529"/>
        <v>0</v>
      </c>
      <c r="Q1042" s="51">
        <v>0</v>
      </c>
      <c r="R1042" s="51"/>
      <c r="S1042" s="51">
        <f t="shared" si="530"/>
        <v>0</v>
      </c>
      <c r="T1042" s="51"/>
      <c r="U1042" s="51">
        <f t="shared" si="531"/>
        <v>0</v>
      </c>
    </row>
    <row r="1043" spans="1:25" s="23" customFormat="1" ht="15.75" hidden="1" x14ac:dyDescent="0.2">
      <c r="A1043" s="24" t="s">
        <v>509</v>
      </c>
      <c r="B1043" s="25">
        <v>11</v>
      </c>
      <c r="C1043" s="24" t="s">
        <v>101</v>
      </c>
      <c r="D1043" s="40">
        <v>422</v>
      </c>
      <c r="E1043" s="20"/>
      <c r="F1043" s="20"/>
      <c r="G1043" s="52">
        <f>SUM(G1044)</f>
        <v>121500</v>
      </c>
      <c r="H1043" s="52">
        <f t="shared" ref="H1043:U1043" si="534">SUM(H1044)</f>
        <v>121500</v>
      </c>
      <c r="I1043" s="52">
        <f t="shared" si="534"/>
        <v>121500</v>
      </c>
      <c r="J1043" s="52">
        <f t="shared" si="534"/>
        <v>121500</v>
      </c>
      <c r="K1043" s="52">
        <f t="shared" si="534"/>
        <v>0</v>
      </c>
      <c r="L1043" s="22">
        <f t="shared" si="509"/>
        <v>0</v>
      </c>
      <c r="M1043" s="52">
        <f t="shared" si="534"/>
        <v>0</v>
      </c>
      <c r="N1043" s="52">
        <f t="shared" si="534"/>
        <v>0</v>
      </c>
      <c r="O1043" s="52">
        <f t="shared" si="534"/>
        <v>0</v>
      </c>
      <c r="P1043" s="52">
        <f t="shared" si="534"/>
        <v>0</v>
      </c>
      <c r="Q1043" s="52">
        <f t="shared" si="534"/>
        <v>0</v>
      </c>
      <c r="R1043" s="52">
        <f t="shared" si="534"/>
        <v>0</v>
      </c>
      <c r="S1043" s="52">
        <f t="shared" si="534"/>
        <v>0</v>
      </c>
      <c r="T1043" s="52">
        <f t="shared" si="534"/>
        <v>0</v>
      </c>
      <c r="U1043" s="52">
        <f t="shared" si="534"/>
        <v>0</v>
      </c>
      <c r="V1043" s="21"/>
      <c r="W1043" s="21"/>
      <c r="X1043" s="21"/>
      <c r="Y1043" s="12"/>
    </row>
    <row r="1044" spans="1:25" hidden="1" x14ac:dyDescent="0.2">
      <c r="A1044" s="28" t="s">
        <v>509</v>
      </c>
      <c r="B1044" s="29">
        <v>11</v>
      </c>
      <c r="C1044" s="28" t="s">
        <v>101</v>
      </c>
      <c r="D1044" s="53">
        <v>4222</v>
      </c>
      <c r="E1044" s="32" t="s">
        <v>75</v>
      </c>
      <c r="G1044" s="51">
        <v>121500</v>
      </c>
      <c r="H1044" s="51">
        <v>121500</v>
      </c>
      <c r="I1044" s="51">
        <v>121500</v>
      </c>
      <c r="J1044" s="51">
        <v>121500</v>
      </c>
      <c r="K1044" s="51">
        <v>0</v>
      </c>
      <c r="L1044" s="33">
        <f t="shared" si="509"/>
        <v>0</v>
      </c>
      <c r="M1044" s="51">
        <v>0</v>
      </c>
      <c r="N1044" s="51">
        <v>0</v>
      </c>
      <c r="O1044" s="51"/>
      <c r="P1044" s="51">
        <f t="shared" si="529"/>
        <v>0</v>
      </c>
      <c r="Q1044" s="51">
        <v>0</v>
      </c>
      <c r="R1044" s="51"/>
      <c r="S1044" s="51">
        <f t="shared" si="530"/>
        <v>0</v>
      </c>
      <c r="T1044" s="51"/>
      <c r="U1044" s="51">
        <f t="shared" si="531"/>
        <v>0</v>
      </c>
    </row>
    <row r="1045" spans="1:25" s="23" customFormat="1" ht="15.75" hidden="1" x14ac:dyDescent="0.2">
      <c r="A1045" s="24" t="s">
        <v>509</v>
      </c>
      <c r="B1045" s="25">
        <v>12</v>
      </c>
      <c r="C1045" s="24" t="s">
        <v>101</v>
      </c>
      <c r="D1045" s="40">
        <v>321</v>
      </c>
      <c r="E1045" s="20"/>
      <c r="F1045" s="20"/>
      <c r="G1045" s="52">
        <f>SUM(G1046)</f>
        <v>0</v>
      </c>
      <c r="H1045" s="52">
        <f t="shared" ref="H1045:U1045" si="535">SUM(H1046)</f>
        <v>0</v>
      </c>
      <c r="I1045" s="52">
        <f t="shared" si="535"/>
        <v>0</v>
      </c>
      <c r="J1045" s="52">
        <f t="shared" si="535"/>
        <v>0</v>
      </c>
      <c r="K1045" s="52">
        <f t="shared" si="535"/>
        <v>0</v>
      </c>
      <c r="L1045" s="22" t="str">
        <f t="shared" si="509"/>
        <v>-</v>
      </c>
      <c r="M1045" s="52">
        <f t="shared" si="535"/>
        <v>0</v>
      </c>
      <c r="N1045" s="52">
        <f t="shared" si="535"/>
        <v>0</v>
      </c>
      <c r="O1045" s="52">
        <f t="shared" si="535"/>
        <v>151000</v>
      </c>
      <c r="P1045" s="52">
        <f t="shared" si="535"/>
        <v>151000</v>
      </c>
      <c r="Q1045" s="52">
        <f t="shared" si="535"/>
        <v>0</v>
      </c>
      <c r="R1045" s="52">
        <f t="shared" si="535"/>
        <v>0</v>
      </c>
      <c r="S1045" s="52">
        <f t="shared" si="535"/>
        <v>0</v>
      </c>
      <c r="T1045" s="52">
        <f t="shared" si="535"/>
        <v>0</v>
      </c>
      <c r="U1045" s="52">
        <f t="shared" si="535"/>
        <v>0</v>
      </c>
      <c r="V1045" s="21"/>
      <c r="W1045" s="21"/>
      <c r="X1045" s="21"/>
      <c r="Y1045" s="12"/>
    </row>
    <row r="1046" spans="1:25" hidden="1" x14ac:dyDescent="0.2">
      <c r="A1046" s="41" t="s">
        <v>509</v>
      </c>
      <c r="B1046" s="42">
        <v>12</v>
      </c>
      <c r="C1046" s="41" t="s">
        <v>101</v>
      </c>
      <c r="D1046" s="64">
        <v>3211</v>
      </c>
      <c r="E1046" s="32" t="s">
        <v>42</v>
      </c>
      <c r="G1046" s="51"/>
      <c r="H1046" s="51"/>
      <c r="I1046" s="51"/>
      <c r="J1046" s="51"/>
      <c r="K1046" s="51"/>
      <c r="L1046" s="33" t="str">
        <f t="shared" si="509"/>
        <v>-</v>
      </c>
      <c r="M1046" s="51"/>
      <c r="N1046" s="51"/>
      <c r="O1046" s="51">
        <v>151000</v>
      </c>
      <c r="P1046" s="51">
        <f t="shared" si="529"/>
        <v>151000</v>
      </c>
      <c r="Q1046" s="51"/>
      <c r="R1046" s="51"/>
      <c r="S1046" s="51">
        <f t="shared" si="530"/>
        <v>0</v>
      </c>
      <c r="T1046" s="51"/>
      <c r="U1046" s="51">
        <f t="shared" si="531"/>
        <v>0</v>
      </c>
    </row>
    <row r="1047" spans="1:25" s="23" customFormat="1" ht="15.75" hidden="1" x14ac:dyDescent="0.2">
      <c r="A1047" s="24" t="s">
        <v>509</v>
      </c>
      <c r="B1047" s="25">
        <v>12</v>
      </c>
      <c r="C1047" s="24" t="s">
        <v>101</v>
      </c>
      <c r="D1047" s="40">
        <v>323</v>
      </c>
      <c r="E1047" s="20"/>
      <c r="F1047" s="20"/>
      <c r="G1047" s="52">
        <f>SUM(G1048)</f>
        <v>0</v>
      </c>
      <c r="H1047" s="52">
        <f t="shared" ref="H1047:U1047" si="536">SUM(H1048)</f>
        <v>0</v>
      </c>
      <c r="I1047" s="52">
        <f t="shared" si="536"/>
        <v>0</v>
      </c>
      <c r="J1047" s="52">
        <f t="shared" si="536"/>
        <v>0</v>
      </c>
      <c r="K1047" s="52">
        <f t="shared" si="536"/>
        <v>0</v>
      </c>
      <c r="L1047" s="22" t="str">
        <f t="shared" si="509"/>
        <v>-</v>
      </c>
      <c r="M1047" s="52">
        <f t="shared" si="536"/>
        <v>0</v>
      </c>
      <c r="N1047" s="52">
        <f t="shared" si="536"/>
        <v>0</v>
      </c>
      <c r="O1047" s="52">
        <f t="shared" si="536"/>
        <v>460000</v>
      </c>
      <c r="P1047" s="52">
        <f t="shared" si="536"/>
        <v>460000</v>
      </c>
      <c r="Q1047" s="52">
        <f t="shared" si="536"/>
        <v>0</v>
      </c>
      <c r="R1047" s="52">
        <f t="shared" si="536"/>
        <v>0</v>
      </c>
      <c r="S1047" s="52">
        <f t="shared" si="536"/>
        <v>0</v>
      </c>
      <c r="T1047" s="52">
        <f t="shared" si="536"/>
        <v>0</v>
      </c>
      <c r="U1047" s="52">
        <f t="shared" si="536"/>
        <v>0</v>
      </c>
      <c r="V1047" s="21"/>
      <c r="W1047" s="21"/>
      <c r="X1047" s="21"/>
      <c r="Y1047" s="12"/>
    </row>
    <row r="1048" spans="1:25" hidden="1" x14ac:dyDescent="0.2">
      <c r="A1048" s="41" t="s">
        <v>509</v>
      </c>
      <c r="B1048" s="42">
        <v>12</v>
      </c>
      <c r="C1048" s="41" t="s">
        <v>101</v>
      </c>
      <c r="D1048" s="64">
        <v>3237</v>
      </c>
      <c r="E1048" s="32" t="s">
        <v>58</v>
      </c>
      <c r="G1048" s="51"/>
      <c r="H1048" s="51"/>
      <c r="I1048" s="51"/>
      <c r="J1048" s="51"/>
      <c r="K1048" s="51"/>
      <c r="L1048" s="33" t="str">
        <f t="shared" si="509"/>
        <v>-</v>
      </c>
      <c r="M1048" s="51"/>
      <c r="N1048" s="51"/>
      <c r="O1048" s="51">
        <v>460000</v>
      </c>
      <c r="P1048" s="51">
        <f t="shared" si="529"/>
        <v>460000</v>
      </c>
      <c r="Q1048" s="51"/>
      <c r="R1048" s="51"/>
      <c r="S1048" s="51">
        <f t="shared" si="530"/>
        <v>0</v>
      </c>
      <c r="T1048" s="51"/>
      <c r="U1048" s="51">
        <f t="shared" si="531"/>
        <v>0</v>
      </c>
    </row>
    <row r="1049" spans="1:25" s="23" customFormat="1" ht="15.75" hidden="1" x14ac:dyDescent="0.2">
      <c r="A1049" s="24" t="s">
        <v>509</v>
      </c>
      <c r="B1049" s="25">
        <v>12</v>
      </c>
      <c r="C1049" s="24" t="s">
        <v>101</v>
      </c>
      <c r="D1049" s="40">
        <v>329</v>
      </c>
      <c r="E1049" s="20"/>
      <c r="F1049" s="20"/>
      <c r="G1049" s="52">
        <f>SUM(G1050)</f>
        <v>0</v>
      </c>
      <c r="H1049" s="52">
        <f t="shared" ref="H1049:U1049" si="537">SUM(H1050)</f>
        <v>0</v>
      </c>
      <c r="I1049" s="52">
        <f t="shared" si="537"/>
        <v>0</v>
      </c>
      <c r="J1049" s="52">
        <f t="shared" si="537"/>
        <v>0</v>
      </c>
      <c r="K1049" s="52">
        <f t="shared" si="537"/>
        <v>0</v>
      </c>
      <c r="L1049" s="22" t="str">
        <f t="shared" si="509"/>
        <v>-</v>
      </c>
      <c r="M1049" s="52">
        <f t="shared" si="537"/>
        <v>0</v>
      </c>
      <c r="N1049" s="52">
        <f t="shared" si="537"/>
        <v>0</v>
      </c>
      <c r="O1049" s="52">
        <f t="shared" si="537"/>
        <v>15000</v>
      </c>
      <c r="P1049" s="52">
        <f t="shared" si="537"/>
        <v>15000</v>
      </c>
      <c r="Q1049" s="52">
        <f t="shared" si="537"/>
        <v>0</v>
      </c>
      <c r="R1049" s="52">
        <f t="shared" si="537"/>
        <v>0</v>
      </c>
      <c r="S1049" s="52">
        <f t="shared" si="537"/>
        <v>0</v>
      </c>
      <c r="T1049" s="52">
        <f t="shared" si="537"/>
        <v>0</v>
      </c>
      <c r="U1049" s="52">
        <f t="shared" si="537"/>
        <v>0</v>
      </c>
      <c r="V1049" s="21"/>
      <c r="W1049" s="21"/>
      <c r="X1049" s="21"/>
      <c r="Y1049" s="12"/>
    </row>
    <row r="1050" spans="1:25" hidden="1" x14ac:dyDescent="0.2">
      <c r="A1050" s="41" t="s">
        <v>509</v>
      </c>
      <c r="B1050" s="42">
        <v>12</v>
      </c>
      <c r="C1050" s="41" t="s">
        <v>101</v>
      </c>
      <c r="D1050" s="64">
        <v>3293</v>
      </c>
      <c r="E1050" s="32" t="s">
        <v>64</v>
      </c>
      <c r="G1050" s="51"/>
      <c r="H1050" s="51"/>
      <c r="I1050" s="51"/>
      <c r="J1050" s="51"/>
      <c r="K1050" s="51"/>
      <c r="L1050" s="33" t="str">
        <f t="shared" si="509"/>
        <v>-</v>
      </c>
      <c r="M1050" s="51"/>
      <c r="N1050" s="51"/>
      <c r="O1050" s="51">
        <v>15000</v>
      </c>
      <c r="P1050" s="51">
        <f t="shared" si="529"/>
        <v>15000</v>
      </c>
      <c r="Q1050" s="51"/>
      <c r="R1050" s="51"/>
      <c r="S1050" s="51">
        <f t="shared" si="530"/>
        <v>0</v>
      </c>
      <c r="T1050" s="51"/>
      <c r="U1050" s="51">
        <f t="shared" si="531"/>
        <v>0</v>
      </c>
    </row>
    <row r="1051" spans="1:25" ht="15.75" hidden="1" x14ac:dyDescent="0.2">
      <c r="A1051" s="90" t="s">
        <v>509</v>
      </c>
      <c r="B1051" s="91">
        <v>12</v>
      </c>
      <c r="C1051" s="90" t="s">
        <v>101</v>
      </c>
      <c r="D1051" s="74">
        <v>422</v>
      </c>
      <c r="E1051" s="20"/>
      <c r="F1051" s="20"/>
      <c r="G1051" s="52">
        <f>G1052</f>
        <v>0</v>
      </c>
      <c r="H1051" s="52">
        <f t="shared" ref="H1051:U1051" si="538">H1052</f>
        <v>0</v>
      </c>
      <c r="I1051" s="52">
        <f t="shared" si="538"/>
        <v>0</v>
      </c>
      <c r="J1051" s="52">
        <f t="shared" si="538"/>
        <v>0</v>
      </c>
      <c r="K1051" s="52">
        <f t="shared" si="538"/>
        <v>0</v>
      </c>
      <c r="L1051" s="22" t="str">
        <f t="shared" si="509"/>
        <v>-</v>
      </c>
      <c r="M1051" s="52">
        <f t="shared" si="538"/>
        <v>0</v>
      </c>
      <c r="N1051" s="52">
        <f t="shared" si="538"/>
        <v>0</v>
      </c>
      <c r="O1051" s="52">
        <f t="shared" si="538"/>
        <v>125000</v>
      </c>
      <c r="P1051" s="52">
        <f t="shared" si="538"/>
        <v>125000</v>
      </c>
      <c r="Q1051" s="52">
        <f t="shared" si="538"/>
        <v>0</v>
      </c>
      <c r="R1051" s="52">
        <f t="shared" si="538"/>
        <v>0</v>
      </c>
      <c r="S1051" s="52">
        <f t="shared" si="538"/>
        <v>0</v>
      </c>
      <c r="T1051" s="52">
        <f t="shared" si="538"/>
        <v>0</v>
      </c>
      <c r="U1051" s="52">
        <f t="shared" si="538"/>
        <v>0</v>
      </c>
    </row>
    <row r="1052" spans="1:25" ht="15.75" hidden="1" x14ac:dyDescent="0.2">
      <c r="A1052" s="41" t="s">
        <v>509</v>
      </c>
      <c r="B1052" s="42">
        <v>12</v>
      </c>
      <c r="C1052" s="41" t="s">
        <v>101</v>
      </c>
      <c r="D1052" s="64">
        <v>4222</v>
      </c>
      <c r="E1052" s="32" t="s">
        <v>75</v>
      </c>
      <c r="G1052" s="51"/>
      <c r="H1052" s="51"/>
      <c r="I1052" s="51"/>
      <c r="J1052" s="51"/>
      <c r="K1052" s="51"/>
      <c r="L1052" s="22" t="str">
        <f t="shared" si="509"/>
        <v>-</v>
      </c>
      <c r="M1052" s="51"/>
      <c r="N1052" s="51"/>
      <c r="O1052" s="51">
        <v>125000</v>
      </c>
      <c r="P1052" s="51">
        <f>O1052</f>
        <v>125000</v>
      </c>
      <c r="Q1052" s="51"/>
      <c r="R1052" s="51"/>
      <c r="S1052" s="51">
        <f>R1052</f>
        <v>0</v>
      </c>
      <c r="T1052" s="51"/>
      <c r="U1052" s="51">
        <f>T1052</f>
        <v>0</v>
      </c>
    </row>
    <row r="1053" spans="1:25" s="23" customFormat="1" ht="15.75" x14ac:dyDescent="0.2">
      <c r="A1053" s="450" t="s">
        <v>93</v>
      </c>
      <c r="B1053" s="450"/>
      <c r="C1053" s="450"/>
      <c r="D1053" s="450"/>
      <c r="E1053" s="38" t="s">
        <v>512</v>
      </c>
      <c r="F1053" s="20"/>
      <c r="G1053" s="52">
        <f>SUM(G1054)</f>
        <v>0</v>
      </c>
      <c r="H1053" s="52">
        <f t="shared" ref="H1053:U1054" si="539">SUM(H1054)</f>
        <v>0</v>
      </c>
      <c r="I1053" s="52">
        <f t="shared" si="539"/>
        <v>0</v>
      </c>
      <c r="J1053" s="52">
        <f t="shared" si="539"/>
        <v>0</v>
      </c>
      <c r="K1053" s="52">
        <f t="shared" si="539"/>
        <v>0</v>
      </c>
      <c r="L1053" s="22" t="str">
        <f t="shared" si="509"/>
        <v>-</v>
      </c>
      <c r="M1053" s="52">
        <f t="shared" si="539"/>
        <v>0</v>
      </c>
      <c r="N1053" s="52">
        <f t="shared" si="539"/>
        <v>0</v>
      </c>
      <c r="O1053" s="52">
        <f t="shared" si="539"/>
        <v>0</v>
      </c>
      <c r="P1053" s="52">
        <f t="shared" si="539"/>
        <v>0</v>
      </c>
      <c r="Q1053" s="52">
        <f t="shared" si="539"/>
        <v>0</v>
      </c>
      <c r="R1053" s="52">
        <f t="shared" si="539"/>
        <v>0</v>
      </c>
      <c r="S1053" s="52">
        <f t="shared" si="539"/>
        <v>0</v>
      </c>
      <c r="T1053" s="52">
        <f t="shared" si="539"/>
        <v>0</v>
      </c>
      <c r="U1053" s="52">
        <f t="shared" si="539"/>
        <v>0</v>
      </c>
      <c r="V1053" s="21"/>
      <c r="W1053" s="21"/>
      <c r="X1053" s="21"/>
      <c r="Y1053" s="12"/>
    </row>
    <row r="1054" spans="1:25" s="23" customFormat="1" ht="15.75" hidden="1" x14ac:dyDescent="0.2">
      <c r="A1054" s="24"/>
      <c r="B1054" s="25">
        <v>11</v>
      </c>
      <c r="C1054" s="24"/>
      <c r="D1054" s="40">
        <v>412</v>
      </c>
      <c r="E1054" s="20"/>
      <c r="F1054" s="20"/>
      <c r="G1054" s="52">
        <f>SUM(G1055)</f>
        <v>0</v>
      </c>
      <c r="H1054" s="52">
        <f t="shared" si="539"/>
        <v>0</v>
      </c>
      <c r="I1054" s="52">
        <f t="shared" si="539"/>
        <v>0</v>
      </c>
      <c r="J1054" s="52">
        <f t="shared" si="539"/>
        <v>0</v>
      </c>
      <c r="K1054" s="52">
        <f t="shared" si="539"/>
        <v>0</v>
      </c>
      <c r="L1054" s="22" t="str">
        <f t="shared" si="509"/>
        <v>-</v>
      </c>
      <c r="M1054" s="52">
        <f t="shared" si="539"/>
        <v>0</v>
      </c>
      <c r="N1054" s="52">
        <f t="shared" si="539"/>
        <v>0</v>
      </c>
      <c r="O1054" s="52">
        <f t="shared" si="539"/>
        <v>0</v>
      </c>
      <c r="P1054" s="52">
        <f t="shared" si="539"/>
        <v>0</v>
      </c>
      <c r="Q1054" s="52">
        <f t="shared" si="539"/>
        <v>0</v>
      </c>
      <c r="R1054" s="52">
        <f t="shared" si="539"/>
        <v>0</v>
      </c>
      <c r="S1054" s="52">
        <f t="shared" si="539"/>
        <v>0</v>
      </c>
      <c r="T1054" s="52">
        <f t="shared" si="539"/>
        <v>0</v>
      </c>
      <c r="U1054" s="52">
        <f t="shared" si="539"/>
        <v>0</v>
      </c>
      <c r="V1054" s="21"/>
      <c r="W1054" s="21"/>
      <c r="X1054" s="21"/>
      <c r="Y1054" s="12"/>
    </row>
    <row r="1055" spans="1:25" s="60" customFormat="1" hidden="1" x14ac:dyDescent="0.2">
      <c r="A1055" s="41"/>
      <c r="B1055" s="42">
        <v>11</v>
      </c>
      <c r="C1055" s="41"/>
      <c r="D1055" s="64">
        <v>4126</v>
      </c>
      <c r="E1055" s="36"/>
      <c r="F1055" s="32"/>
      <c r="G1055" s="51"/>
      <c r="H1055" s="51"/>
      <c r="I1055" s="51"/>
      <c r="J1055" s="51"/>
      <c r="K1055" s="51"/>
      <c r="L1055" s="33" t="str">
        <f t="shared" si="509"/>
        <v>-</v>
      </c>
      <c r="M1055" s="51"/>
      <c r="N1055" s="51"/>
      <c r="O1055" s="51"/>
      <c r="P1055" s="51">
        <f>O1055</f>
        <v>0</v>
      </c>
      <c r="Q1055" s="51"/>
      <c r="R1055" s="51"/>
      <c r="S1055" s="51">
        <f>R1055</f>
        <v>0</v>
      </c>
      <c r="T1055" s="51"/>
      <c r="U1055" s="51">
        <f>T1055</f>
        <v>0</v>
      </c>
      <c r="V1055" s="1"/>
      <c r="W1055" s="1"/>
      <c r="X1055" s="1"/>
      <c r="Y1055" s="65"/>
    </row>
    <row r="1056" spans="1:25" s="23" customFormat="1" ht="15.75" x14ac:dyDescent="0.2">
      <c r="A1056" s="450" t="s">
        <v>93</v>
      </c>
      <c r="B1056" s="450"/>
      <c r="C1056" s="450"/>
      <c r="D1056" s="450"/>
      <c r="E1056" s="38" t="s">
        <v>513</v>
      </c>
      <c r="F1056" s="20"/>
      <c r="G1056" s="52">
        <f>G1057+G1059</f>
        <v>0</v>
      </c>
      <c r="H1056" s="52"/>
      <c r="I1056" s="52"/>
      <c r="J1056" s="52"/>
      <c r="K1056" s="52"/>
      <c r="L1056" s="22" t="str">
        <f t="shared" si="509"/>
        <v>-</v>
      </c>
      <c r="M1056" s="52"/>
      <c r="N1056" s="52"/>
      <c r="O1056" s="52">
        <f>O1058+O1060</f>
        <v>0</v>
      </c>
      <c r="P1056" s="52">
        <f t="shared" ref="P1056:U1056" si="540">P1058+P1060</f>
        <v>0</v>
      </c>
      <c r="Q1056" s="52">
        <f t="shared" si="540"/>
        <v>0</v>
      </c>
      <c r="R1056" s="52">
        <f t="shared" si="540"/>
        <v>0</v>
      </c>
      <c r="S1056" s="52">
        <f t="shared" si="540"/>
        <v>0</v>
      </c>
      <c r="T1056" s="52">
        <f t="shared" si="540"/>
        <v>0</v>
      </c>
      <c r="U1056" s="52">
        <f t="shared" si="540"/>
        <v>0</v>
      </c>
      <c r="V1056" s="21"/>
      <c r="W1056" s="21"/>
      <c r="X1056" s="21"/>
      <c r="Y1056" s="12"/>
    </row>
    <row r="1057" spans="1:25" s="23" customFormat="1" ht="15.75" hidden="1" x14ac:dyDescent="0.2">
      <c r="A1057" s="24"/>
      <c r="B1057" s="25">
        <v>11</v>
      </c>
      <c r="C1057" s="24"/>
      <c r="D1057" s="40">
        <v>412</v>
      </c>
      <c r="E1057" s="20"/>
      <c r="F1057" s="20"/>
      <c r="G1057" s="52">
        <f>SUM(G1058)</f>
        <v>0</v>
      </c>
      <c r="H1057" s="52">
        <f t="shared" ref="H1057:U1057" si="541">SUM(H1058)</f>
        <v>0</v>
      </c>
      <c r="I1057" s="52">
        <f t="shared" si="541"/>
        <v>0</v>
      </c>
      <c r="J1057" s="52">
        <f t="shared" si="541"/>
        <v>0</v>
      </c>
      <c r="K1057" s="52">
        <f t="shared" si="541"/>
        <v>0</v>
      </c>
      <c r="L1057" s="22" t="str">
        <f t="shared" si="509"/>
        <v>-</v>
      </c>
      <c r="M1057" s="52">
        <f t="shared" si="541"/>
        <v>0</v>
      </c>
      <c r="N1057" s="52">
        <f t="shared" si="541"/>
        <v>0</v>
      </c>
      <c r="O1057" s="52">
        <f t="shared" si="541"/>
        <v>0</v>
      </c>
      <c r="P1057" s="52">
        <f t="shared" si="541"/>
        <v>0</v>
      </c>
      <c r="Q1057" s="52">
        <f t="shared" si="541"/>
        <v>0</v>
      </c>
      <c r="R1057" s="52">
        <f t="shared" si="541"/>
        <v>0</v>
      </c>
      <c r="S1057" s="52">
        <f t="shared" si="541"/>
        <v>0</v>
      </c>
      <c r="T1057" s="52">
        <f t="shared" si="541"/>
        <v>0</v>
      </c>
      <c r="U1057" s="52">
        <f t="shared" si="541"/>
        <v>0</v>
      </c>
      <c r="V1057" s="21"/>
      <c r="W1057" s="21"/>
      <c r="X1057" s="21"/>
      <c r="Y1057" s="12"/>
    </row>
    <row r="1058" spans="1:25" hidden="1" x14ac:dyDescent="0.2">
      <c r="A1058" s="41"/>
      <c r="B1058" s="42">
        <v>11</v>
      </c>
      <c r="C1058" s="41"/>
      <c r="D1058" s="64" t="s">
        <v>514</v>
      </c>
      <c r="E1058" s="36"/>
      <c r="G1058" s="51"/>
      <c r="H1058" s="51"/>
      <c r="I1058" s="51"/>
      <c r="J1058" s="51"/>
      <c r="K1058" s="51"/>
      <c r="L1058" s="33" t="str">
        <f t="shared" si="509"/>
        <v>-</v>
      </c>
      <c r="M1058" s="51"/>
      <c r="N1058" s="51"/>
      <c r="O1058" s="51"/>
      <c r="P1058" s="51">
        <f>O1058</f>
        <v>0</v>
      </c>
      <c r="Q1058" s="51"/>
      <c r="R1058" s="51">
        <v>0</v>
      </c>
      <c r="S1058" s="51">
        <f>R1058</f>
        <v>0</v>
      </c>
      <c r="T1058" s="51">
        <v>0</v>
      </c>
      <c r="U1058" s="51">
        <f>T1058</f>
        <v>0</v>
      </c>
    </row>
    <row r="1059" spans="1:25" s="23" customFormat="1" ht="15.75" hidden="1" x14ac:dyDescent="0.2">
      <c r="A1059" s="24"/>
      <c r="B1059" s="25">
        <v>11</v>
      </c>
      <c r="C1059" s="24"/>
      <c r="D1059" s="40">
        <v>421</v>
      </c>
      <c r="E1059" s="20"/>
      <c r="F1059" s="20"/>
      <c r="G1059" s="52">
        <f>SUM(G1060)</f>
        <v>0</v>
      </c>
      <c r="H1059" s="52">
        <f t="shared" ref="H1059:U1059" si="542">SUM(H1060)</f>
        <v>0</v>
      </c>
      <c r="I1059" s="52">
        <f t="shared" si="542"/>
        <v>0</v>
      </c>
      <c r="J1059" s="52">
        <f t="shared" si="542"/>
        <v>0</v>
      </c>
      <c r="K1059" s="52">
        <f t="shared" si="542"/>
        <v>0</v>
      </c>
      <c r="L1059" s="22" t="str">
        <f t="shared" si="509"/>
        <v>-</v>
      </c>
      <c r="M1059" s="52">
        <f t="shared" si="542"/>
        <v>0</v>
      </c>
      <c r="N1059" s="52">
        <f t="shared" si="542"/>
        <v>0</v>
      </c>
      <c r="O1059" s="52">
        <f t="shared" si="542"/>
        <v>0</v>
      </c>
      <c r="P1059" s="52">
        <f t="shared" si="542"/>
        <v>0</v>
      </c>
      <c r="Q1059" s="52">
        <f t="shared" si="542"/>
        <v>0</v>
      </c>
      <c r="R1059" s="52">
        <f t="shared" si="542"/>
        <v>0</v>
      </c>
      <c r="S1059" s="52">
        <f t="shared" si="542"/>
        <v>0</v>
      </c>
      <c r="T1059" s="52">
        <f t="shared" si="542"/>
        <v>0</v>
      </c>
      <c r="U1059" s="52">
        <f t="shared" si="542"/>
        <v>0</v>
      </c>
      <c r="V1059" s="21"/>
      <c r="W1059" s="21"/>
      <c r="X1059" s="21"/>
      <c r="Y1059" s="12"/>
    </row>
    <row r="1060" spans="1:25" hidden="1" x14ac:dyDescent="0.2">
      <c r="A1060" s="41"/>
      <c r="B1060" s="42">
        <v>11</v>
      </c>
      <c r="C1060" s="41"/>
      <c r="D1060" s="64">
        <v>4214</v>
      </c>
      <c r="E1060" s="36" t="s">
        <v>500</v>
      </c>
      <c r="G1060" s="51"/>
      <c r="H1060" s="51"/>
      <c r="I1060" s="51"/>
      <c r="J1060" s="51"/>
      <c r="K1060" s="51"/>
      <c r="L1060" s="33" t="str">
        <f t="shared" si="509"/>
        <v>-</v>
      </c>
      <c r="M1060" s="51"/>
      <c r="N1060" s="51"/>
      <c r="O1060" s="51"/>
      <c r="P1060" s="51">
        <f>O1060</f>
        <v>0</v>
      </c>
      <c r="Q1060" s="51"/>
      <c r="R1060" s="51"/>
      <c r="S1060" s="51">
        <f>R1060</f>
        <v>0</v>
      </c>
      <c r="T1060" s="51"/>
      <c r="U1060" s="51">
        <f>T1060</f>
        <v>0</v>
      </c>
    </row>
    <row r="1061" spans="1:25" s="23" customFormat="1" ht="31.5" x14ac:dyDescent="0.2">
      <c r="A1061" s="450" t="s">
        <v>93</v>
      </c>
      <c r="B1061" s="450"/>
      <c r="C1061" s="450"/>
      <c r="D1061" s="450"/>
      <c r="E1061" s="38" t="s">
        <v>515</v>
      </c>
      <c r="F1061" s="20"/>
      <c r="G1061" s="52">
        <f>G1062+G1064</f>
        <v>0</v>
      </c>
      <c r="H1061" s="52"/>
      <c r="I1061" s="52"/>
      <c r="J1061" s="52"/>
      <c r="K1061" s="52"/>
      <c r="L1061" s="22" t="str">
        <f t="shared" si="509"/>
        <v>-</v>
      </c>
      <c r="M1061" s="52"/>
      <c r="N1061" s="52"/>
      <c r="O1061" s="52">
        <f>O1063+O1065</f>
        <v>0</v>
      </c>
      <c r="P1061" s="52">
        <f t="shared" ref="P1061:U1061" si="543">P1063+P1065</f>
        <v>0</v>
      </c>
      <c r="Q1061" s="52">
        <f t="shared" si="543"/>
        <v>0</v>
      </c>
      <c r="R1061" s="52">
        <f t="shared" si="543"/>
        <v>0</v>
      </c>
      <c r="S1061" s="52">
        <f t="shared" si="543"/>
        <v>0</v>
      </c>
      <c r="T1061" s="52">
        <f t="shared" si="543"/>
        <v>0</v>
      </c>
      <c r="U1061" s="52">
        <f t="shared" si="543"/>
        <v>0</v>
      </c>
      <c r="V1061" s="21"/>
      <c r="W1061" s="21"/>
      <c r="X1061" s="21"/>
      <c r="Y1061" s="12"/>
    </row>
    <row r="1062" spans="1:25" s="23" customFormat="1" ht="15.75" hidden="1" x14ac:dyDescent="0.2">
      <c r="A1062" s="24"/>
      <c r="B1062" s="25">
        <v>11</v>
      </c>
      <c r="C1062" s="24"/>
      <c r="D1062" s="40">
        <v>412</v>
      </c>
      <c r="E1062" s="20"/>
      <c r="F1062" s="20"/>
      <c r="G1062" s="52">
        <f>SUM(G1063)</f>
        <v>0</v>
      </c>
      <c r="H1062" s="52">
        <f t="shared" ref="H1062:U1062" si="544">SUM(H1063)</f>
        <v>0</v>
      </c>
      <c r="I1062" s="52">
        <f t="shared" si="544"/>
        <v>0</v>
      </c>
      <c r="J1062" s="52">
        <f t="shared" si="544"/>
        <v>0</v>
      </c>
      <c r="K1062" s="52">
        <f t="shared" si="544"/>
        <v>0</v>
      </c>
      <c r="L1062" s="22" t="str">
        <f t="shared" si="509"/>
        <v>-</v>
      </c>
      <c r="M1062" s="52">
        <f t="shared" si="544"/>
        <v>0</v>
      </c>
      <c r="N1062" s="52">
        <f t="shared" si="544"/>
        <v>0</v>
      </c>
      <c r="O1062" s="52">
        <f t="shared" si="544"/>
        <v>0</v>
      </c>
      <c r="P1062" s="52">
        <f t="shared" si="544"/>
        <v>0</v>
      </c>
      <c r="Q1062" s="52">
        <f t="shared" si="544"/>
        <v>0</v>
      </c>
      <c r="R1062" s="52">
        <f t="shared" si="544"/>
        <v>0</v>
      </c>
      <c r="S1062" s="52">
        <f t="shared" si="544"/>
        <v>0</v>
      </c>
      <c r="T1062" s="52">
        <f t="shared" si="544"/>
        <v>0</v>
      </c>
      <c r="U1062" s="52">
        <f t="shared" si="544"/>
        <v>0</v>
      </c>
      <c r="V1062" s="21"/>
      <c r="W1062" s="21"/>
      <c r="X1062" s="21"/>
      <c r="Y1062" s="12"/>
    </row>
    <row r="1063" spans="1:25" hidden="1" x14ac:dyDescent="0.2">
      <c r="A1063" s="41"/>
      <c r="B1063" s="42">
        <v>11</v>
      </c>
      <c r="C1063" s="41"/>
      <c r="D1063" s="64" t="s">
        <v>514</v>
      </c>
      <c r="E1063" s="36"/>
      <c r="G1063" s="51"/>
      <c r="H1063" s="51"/>
      <c r="I1063" s="51"/>
      <c r="J1063" s="51"/>
      <c r="K1063" s="51"/>
      <c r="L1063" s="33" t="str">
        <f t="shared" si="509"/>
        <v>-</v>
      </c>
      <c r="M1063" s="51"/>
      <c r="N1063" s="51"/>
      <c r="O1063" s="51"/>
      <c r="P1063" s="51">
        <f>O1063</f>
        <v>0</v>
      </c>
      <c r="Q1063" s="51"/>
      <c r="R1063" s="51">
        <v>0</v>
      </c>
      <c r="S1063" s="51">
        <f>R1063</f>
        <v>0</v>
      </c>
      <c r="T1063" s="51">
        <v>0</v>
      </c>
      <c r="U1063" s="51">
        <f>T1063</f>
        <v>0</v>
      </c>
    </row>
    <row r="1064" spans="1:25" s="23" customFormat="1" ht="15.75" hidden="1" x14ac:dyDescent="0.2">
      <c r="A1064" s="24"/>
      <c r="B1064" s="25">
        <v>11</v>
      </c>
      <c r="C1064" s="24"/>
      <c r="D1064" s="40">
        <v>421</v>
      </c>
      <c r="E1064" s="20"/>
      <c r="F1064" s="20"/>
      <c r="G1064" s="52">
        <f>SUM(G1065)</f>
        <v>0</v>
      </c>
      <c r="H1064" s="52">
        <f t="shared" ref="H1064:U1064" si="545">SUM(H1065)</f>
        <v>0</v>
      </c>
      <c r="I1064" s="52">
        <f t="shared" si="545"/>
        <v>0</v>
      </c>
      <c r="J1064" s="52">
        <f t="shared" si="545"/>
        <v>0</v>
      </c>
      <c r="K1064" s="52">
        <f t="shared" si="545"/>
        <v>0</v>
      </c>
      <c r="L1064" s="22" t="str">
        <f t="shared" si="509"/>
        <v>-</v>
      </c>
      <c r="M1064" s="52">
        <f t="shared" si="545"/>
        <v>0</v>
      </c>
      <c r="N1064" s="52">
        <f t="shared" si="545"/>
        <v>0</v>
      </c>
      <c r="O1064" s="52">
        <f t="shared" si="545"/>
        <v>0</v>
      </c>
      <c r="P1064" s="52">
        <f t="shared" si="545"/>
        <v>0</v>
      </c>
      <c r="Q1064" s="52">
        <f t="shared" si="545"/>
        <v>0</v>
      </c>
      <c r="R1064" s="52">
        <f t="shared" si="545"/>
        <v>0</v>
      </c>
      <c r="S1064" s="52">
        <f t="shared" si="545"/>
        <v>0</v>
      </c>
      <c r="T1064" s="52">
        <f t="shared" si="545"/>
        <v>0</v>
      </c>
      <c r="U1064" s="52">
        <f t="shared" si="545"/>
        <v>0</v>
      </c>
      <c r="V1064" s="21"/>
      <c r="W1064" s="21"/>
      <c r="X1064" s="21"/>
      <c r="Y1064" s="12"/>
    </row>
    <row r="1065" spans="1:25" hidden="1" x14ac:dyDescent="0.2">
      <c r="A1065" s="41"/>
      <c r="B1065" s="42">
        <v>11</v>
      </c>
      <c r="C1065" s="41"/>
      <c r="D1065" s="64">
        <v>4214</v>
      </c>
      <c r="E1065" s="36"/>
      <c r="G1065" s="51"/>
      <c r="H1065" s="51"/>
      <c r="I1065" s="51"/>
      <c r="J1065" s="51"/>
      <c r="K1065" s="51"/>
      <c r="L1065" s="33" t="str">
        <f t="shared" si="509"/>
        <v>-</v>
      </c>
      <c r="M1065" s="51"/>
      <c r="N1065" s="51"/>
      <c r="O1065" s="51">
        <v>0</v>
      </c>
      <c r="P1065" s="51">
        <f>O1065</f>
        <v>0</v>
      </c>
      <c r="Q1065" s="51"/>
      <c r="R1065" s="51"/>
      <c r="S1065" s="51">
        <f>R1065</f>
        <v>0</v>
      </c>
      <c r="T1065" s="51"/>
      <c r="U1065" s="51">
        <f>T1065</f>
        <v>0</v>
      </c>
    </row>
    <row r="1066" spans="1:25" s="23" customFormat="1" ht="15.75" x14ac:dyDescent="0.2">
      <c r="A1066" s="450" t="s">
        <v>93</v>
      </c>
      <c r="B1066" s="450"/>
      <c r="C1066" s="450"/>
      <c r="D1066" s="450"/>
      <c r="E1066" s="38" t="s">
        <v>516</v>
      </c>
      <c r="F1066" s="20"/>
      <c r="G1066" s="52">
        <f>SUM(G1067)</f>
        <v>0</v>
      </c>
      <c r="H1066" s="52">
        <f t="shared" ref="H1066:U1067" si="546">SUM(H1067)</f>
        <v>0</v>
      </c>
      <c r="I1066" s="52">
        <f t="shared" si="546"/>
        <v>0</v>
      </c>
      <c r="J1066" s="52">
        <f t="shared" si="546"/>
        <v>0</v>
      </c>
      <c r="K1066" s="52">
        <f t="shared" si="546"/>
        <v>0</v>
      </c>
      <c r="L1066" s="22" t="str">
        <f t="shared" si="509"/>
        <v>-</v>
      </c>
      <c r="M1066" s="52">
        <f t="shared" si="546"/>
        <v>0</v>
      </c>
      <c r="N1066" s="52">
        <f t="shared" si="546"/>
        <v>0</v>
      </c>
      <c r="O1066" s="52">
        <f t="shared" si="546"/>
        <v>0</v>
      </c>
      <c r="P1066" s="52">
        <f t="shared" si="546"/>
        <v>0</v>
      </c>
      <c r="Q1066" s="52">
        <f t="shared" si="546"/>
        <v>0</v>
      </c>
      <c r="R1066" s="52">
        <f t="shared" si="546"/>
        <v>0</v>
      </c>
      <c r="S1066" s="52">
        <f t="shared" si="546"/>
        <v>0</v>
      </c>
      <c r="T1066" s="52">
        <f t="shared" si="546"/>
        <v>0</v>
      </c>
      <c r="U1066" s="52">
        <f t="shared" si="546"/>
        <v>0</v>
      </c>
      <c r="V1066" s="21"/>
      <c r="W1066" s="21"/>
      <c r="X1066" s="21"/>
      <c r="Y1066" s="12"/>
    </row>
    <row r="1067" spans="1:25" s="23" customFormat="1" ht="15.75" hidden="1" x14ac:dyDescent="0.2">
      <c r="A1067" s="24"/>
      <c r="B1067" s="25">
        <v>11</v>
      </c>
      <c r="C1067" s="24"/>
      <c r="D1067" s="40">
        <v>412</v>
      </c>
      <c r="E1067" s="20"/>
      <c r="F1067" s="20"/>
      <c r="G1067" s="52">
        <f>SUM(G1068)</f>
        <v>0</v>
      </c>
      <c r="H1067" s="52">
        <f t="shared" si="546"/>
        <v>0</v>
      </c>
      <c r="I1067" s="52">
        <f t="shared" si="546"/>
        <v>0</v>
      </c>
      <c r="J1067" s="52">
        <f t="shared" si="546"/>
        <v>0</v>
      </c>
      <c r="K1067" s="52">
        <f t="shared" si="546"/>
        <v>0</v>
      </c>
      <c r="L1067" s="22" t="str">
        <f t="shared" si="509"/>
        <v>-</v>
      </c>
      <c r="M1067" s="52">
        <f t="shared" si="546"/>
        <v>0</v>
      </c>
      <c r="N1067" s="52">
        <f t="shared" si="546"/>
        <v>0</v>
      </c>
      <c r="O1067" s="52">
        <f t="shared" si="546"/>
        <v>0</v>
      </c>
      <c r="P1067" s="52">
        <f t="shared" si="546"/>
        <v>0</v>
      </c>
      <c r="Q1067" s="52">
        <f t="shared" si="546"/>
        <v>0</v>
      </c>
      <c r="R1067" s="52">
        <f t="shared" si="546"/>
        <v>0</v>
      </c>
      <c r="S1067" s="52">
        <f t="shared" si="546"/>
        <v>0</v>
      </c>
      <c r="T1067" s="52">
        <f t="shared" si="546"/>
        <v>0</v>
      </c>
      <c r="U1067" s="52">
        <f t="shared" si="546"/>
        <v>0</v>
      </c>
      <c r="V1067" s="21"/>
      <c r="W1067" s="21"/>
      <c r="X1067" s="21"/>
      <c r="Y1067" s="12"/>
    </row>
    <row r="1068" spans="1:25" hidden="1" x14ac:dyDescent="0.2">
      <c r="A1068" s="41"/>
      <c r="B1068" s="42">
        <v>11</v>
      </c>
      <c r="C1068" s="41"/>
      <c r="D1068" s="64" t="s">
        <v>514</v>
      </c>
      <c r="E1068" s="36"/>
      <c r="G1068" s="51"/>
      <c r="H1068" s="51"/>
      <c r="I1068" s="51"/>
      <c r="J1068" s="51"/>
      <c r="K1068" s="51"/>
      <c r="L1068" s="33" t="str">
        <f t="shared" si="509"/>
        <v>-</v>
      </c>
      <c r="M1068" s="51"/>
      <c r="N1068" s="51"/>
      <c r="O1068" s="51"/>
      <c r="P1068" s="51">
        <f>O1068</f>
        <v>0</v>
      </c>
      <c r="Q1068" s="51"/>
      <c r="R1068" s="51"/>
      <c r="S1068" s="51">
        <f>R1068</f>
        <v>0</v>
      </c>
      <c r="T1068" s="51"/>
      <c r="U1068" s="51">
        <f>T1068</f>
        <v>0</v>
      </c>
    </row>
    <row r="1069" spans="1:25" s="23" customFormat="1" ht="31.5" x14ac:dyDescent="0.2">
      <c r="A1069" s="450" t="s">
        <v>93</v>
      </c>
      <c r="B1069" s="450"/>
      <c r="C1069" s="450"/>
      <c r="D1069" s="450"/>
      <c r="E1069" s="38" t="s">
        <v>517</v>
      </c>
      <c r="F1069" s="20"/>
      <c r="G1069" s="52">
        <f>SUM(G1070)</f>
        <v>0</v>
      </c>
      <c r="H1069" s="52">
        <f t="shared" ref="H1069:U1070" si="547">SUM(H1070)</f>
        <v>0</v>
      </c>
      <c r="I1069" s="52">
        <f t="shared" si="547"/>
        <v>0</v>
      </c>
      <c r="J1069" s="52">
        <f t="shared" si="547"/>
        <v>0</v>
      </c>
      <c r="K1069" s="52">
        <f t="shared" si="547"/>
        <v>0</v>
      </c>
      <c r="L1069" s="22" t="str">
        <f t="shared" si="509"/>
        <v>-</v>
      </c>
      <c r="M1069" s="52">
        <f t="shared" si="547"/>
        <v>0</v>
      </c>
      <c r="N1069" s="52">
        <f t="shared" si="547"/>
        <v>0</v>
      </c>
      <c r="O1069" s="52">
        <f t="shared" si="547"/>
        <v>0</v>
      </c>
      <c r="P1069" s="52">
        <f t="shared" si="547"/>
        <v>0</v>
      </c>
      <c r="Q1069" s="52">
        <f t="shared" si="547"/>
        <v>0</v>
      </c>
      <c r="R1069" s="52">
        <f t="shared" si="547"/>
        <v>0</v>
      </c>
      <c r="S1069" s="52">
        <f t="shared" si="547"/>
        <v>0</v>
      </c>
      <c r="T1069" s="52">
        <f t="shared" si="547"/>
        <v>0</v>
      </c>
      <c r="U1069" s="52">
        <f t="shared" si="547"/>
        <v>0</v>
      </c>
      <c r="V1069" s="21"/>
      <c r="W1069" s="21"/>
      <c r="X1069" s="21"/>
      <c r="Y1069" s="12"/>
    </row>
    <row r="1070" spans="1:25" s="23" customFormat="1" ht="15.75" hidden="1" x14ac:dyDescent="0.2">
      <c r="A1070" s="24"/>
      <c r="B1070" s="25">
        <v>11</v>
      </c>
      <c r="C1070" s="24"/>
      <c r="D1070" s="40">
        <v>421</v>
      </c>
      <c r="E1070" s="20"/>
      <c r="F1070" s="20"/>
      <c r="G1070" s="52">
        <f>SUM(G1071)</f>
        <v>0</v>
      </c>
      <c r="H1070" s="52">
        <f t="shared" si="547"/>
        <v>0</v>
      </c>
      <c r="I1070" s="52">
        <f t="shared" si="547"/>
        <v>0</v>
      </c>
      <c r="J1070" s="52">
        <f t="shared" si="547"/>
        <v>0</v>
      </c>
      <c r="K1070" s="52">
        <f t="shared" si="547"/>
        <v>0</v>
      </c>
      <c r="L1070" s="22" t="str">
        <f t="shared" si="509"/>
        <v>-</v>
      </c>
      <c r="M1070" s="52">
        <f t="shared" si="547"/>
        <v>0</v>
      </c>
      <c r="N1070" s="52">
        <f t="shared" si="547"/>
        <v>0</v>
      </c>
      <c r="O1070" s="52">
        <f t="shared" si="547"/>
        <v>0</v>
      </c>
      <c r="P1070" s="52">
        <f t="shared" si="547"/>
        <v>0</v>
      </c>
      <c r="Q1070" s="52">
        <f t="shared" si="547"/>
        <v>0</v>
      </c>
      <c r="R1070" s="52">
        <f t="shared" si="547"/>
        <v>0</v>
      </c>
      <c r="S1070" s="52">
        <f t="shared" si="547"/>
        <v>0</v>
      </c>
      <c r="T1070" s="52">
        <f t="shared" si="547"/>
        <v>0</v>
      </c>
      <c r="U1070" s="52">
        <f t="shared" si="547"/>
        <v>0</v>
      </c>
      <c r="V1070" s="21"/>
      <c r="W1070" s="21"/>
      <c r="X1070" s="21"/>
      <c r="Y1070" s="12"/>
    </row>
    <row r="1071" spans="1:25" hidden="1" x14ac:dyDescent="0.2">
      <c r="A1071" s="41"/>
      <c r="B1071" s="42">
        <v>11</v>
      </c>
      <c r="C1071" s="41"/>
      <c r="D1071" s="64">
        <v>4214</v>
      </c>
      <c r="E1071" s="36" t="s">
        <v>500</v>
      </c>
      <c r="G1071" s="51"/>
      <c r="H1071" s="51"/>
      <c r="I1071" s="51"/>
      <c r="J1071" s="51"/>
      <c r="K1071" s="51"/>
      <c r="L1071" s="33" t="str">
        <f t="shared" si="509"/>
        <v>-</v>
      </c>
      <c r="M1071" s="51"/>
      <c r="N1071" s="51"/>
      <c r="O1071" s="51">
        <v>0</v>
      </c>
      <c r="P1071" s="51">
        <f>O1071</f>
        <v>0</v>
      </c>
      <c r="Q1071" s="51"/>
      <c r="R1071" s="51">
        <v>0</v>
      </c>
      <c r="S1071" s="51">
        <f>R1071</f>
        <v>0</v>
      </c>
      <c r="T1071" s="51"/>
      <c r="U1071" s="51">
        <f>T1071</f>
        <v>0</v>
      </c>
    </row>
    <row r="1072" spans="1:25" s="23" customFormat="1" ht="15.75" x14ac:dyDescent="0.2">
      <c r="A1072" s="437" t="s">
        <v>518</v>
      </c>
      <c r="B1072" s="437"/>
      <c r="C1072" s="437"/>
      <c r="D1072" s="437"/>
      <c r="E1072" s="437"/>
      <c r="F1072" s="437"/>
      <c r="G1072" s="16">
        <f>G1073+G1138</f>
        <v>17575560</v>
      </c>
      <c r="H1072" s="16">
        <f>H1073+H1138</f>
        <v>12490000</v>
      </c>
      <c r="I1072" s="16">
        <f>I1073+I1138</f>
        <v>17575560</v>
      </c>
      <c r="J1072" s="16">
        <f>J1073+J1138</f>
        <v>12490000</v>
      </c>
      <c r="K1072" s="16">
        <f>K1073+K1138</f>
        <v>5034716.0599999996</v>
      </c>
      <c r="L1072" s="17">
        <f t="shared" ref="L1072:L1135" si="548">IF(I1072=0, "-", K1072/I1072*100)</f>
        <v>28.64612029431779</v>
      </c>
      <c r="M1072" s="16">
        <f t="shared" ref="M1072:U1072" si="549">M1073+M1138</f>
        <v>12490000</v>
      </c>
      <c r="N1072" s="16">
        <f>N1073+N1138</f>
        <v>12490000</v>
      </c>
      <c r="O1072" s="16">
        <f t="shared" si="549"/>
        <v>5945000</v>
      </c>
      <c r="P1072" s="16">
        <f t="shared" si="549"/>
        <v>5945000</v>
      </c>
      <c r="Q1072" s="16">
        <f t="shared" si="549"/>
        <v>9252000</v>
      </c>
      <c r="R1072" s="16">
        <f t="shared" si="549"/>
        <v>5945000</v>
      </c>
      <c r="S1072" s="16">
        <f t="shared" si="549"/>
        <v>5945000</v>
      </c>
      <c r="T1072" s="16">
        <f t="shared" si="549"/>
        <v>5945000</v>
      </c>
      <c r="U1072" s="16">
        <f t="shared" si="549"/>
        <v>5945000</v>
      </c>
      <c r="V1072" s="21"/>
      <c r="W1072" s="21"/>
      <c r="X1072" s="21"/>
      <c r="Y1072" s="12"/>
    </row>
    <row r="1073" spans="1:25" s="47" customFormat="1" ht="29.25" customHeight="1" x14ac:dyDescent="0.2">
      <c r="A1073" s="452" t="s">
        <v>519</v>
      </c>
      <c r="B1073" s="452"/>
      <c r="C1073" s="452"/>
      <c r="D1073" s="452"/>
      <c r="E1073" s="438" t="s">
        <v>520</v>
      </c>
      <c r="F1073" s="438"/>
      <c r="G1073" s="18">
        <f>SUM(G1074+G1117+G1129)</f>
        <v>5945000</v>
      </c>
      <c r="H1073" s="18">
        <f t="shared" ref="H1073:U1073" si="550">SUM(H1074+H1117+H1129)</f>
        <v>5945000</v>
      </c>
      <c r="I1073" s="18">
        <f t="shared" si="550"/>
        <v>5945000</v>
      </c>
      <c r="J1073" s="18">
        <f t="shared" si="550"/>
        <v>5945000</v>
      </c>
      <c r="K1073" s="18">
        <f t="shared" si="550"/>
        <v>2352392.4799999995</v>
      </c>
      <c r="L1073" s="19">
        <f t="shared" si="548"/>
        <v>39.569259545836829</v>
      </c>
      <c r="M1073" s="18">
        <f t="shared" si="550"/>
        <v>5945000</v>
      </c>
      <c r="N1073" s="18">
        <f t="shared" si="550"/>
        <v>5945000</v>
      </c>
      <c r="O1073" s="18">
        <f t="shared" si="550"/>
        <v>5945000</v>
      </c>
      <c r="P1073" s="18">
        <f t="shared" si="550"/>
        <v>5945000</v>
      </c>
      <c r="Q1073" s="18">
        <f t="shared" si="550"/>
        <v>5945000</v>
      </c>
      <c r="R1073" s="18">
        <f t="shared" si="550"/>
        <v>5945000</v>
      </c>
      <c r="S1073" s="18">
        <f t="shared" si="550"/>
        <v>5945000</v>
      </c>
      <c r="T1073" s="18">
        <f t="shared" si="550"/>
        <v>5945000</v>
      </c>
      <c r="U1073" s="18">
        <f t="shared" si="550"/>
        <v>5945000</v>
      </c>
      <c r="V1073" s="83"/>
      <c r="W1073" s="83"/>
      <c r="X1073" s="83"/>
      <c r="Y1073" s="88"/>
    </row>
    <row r="1074" spans="1:25" s="23" customFormat="1" ht="78.75" x14ac:dyDescent="0.2">
      <c r="A1074" s="439" t="s">
        <v>521</v>
      </c>
      <c r="B1074" s="439"/>
      <c r="C1074" s="439"/>
      <c r="D1074" s="439"/>
      <c r="E1074" s="20" t="s">
        <v>522</v>
      </c>
      <c r="F1074" s="38" t="s">
        <v>523</v>
      </c>
      <c r="G1074" s="21">
        <f>G1075+G1078+G1080+G1083+G1088+G1092+G1102+G1104+G1110+G1113+G1115</f>
        <v>5290000</v>
      </c>
      <c r="H1074" s="21">
        <f t="shared" ref="H1074:U1074" si="551">H1075+H1078+H1080+H1083+H1088+H1092+H1102+H1104+H1110+H1113+H1115</f>
        <v>5290000</v>
      </c>
      <c r="I1074" s="21">
        <f t="shared" si="551"/>
        <v>5290000</v>
      </c>
      <c r="J1074" s="21">
        <f t="shared" si="551"/>
        <v>5290000</v>
      </c>
      <c r="K1074" s="21">
        <f t="shared" si="551"/>
        <v>2144249.6399999997</v>
      </c>
      <c r="L1074" s="22">
        <f t="shared" si="548"/>
        <v>40.534019659735343</v>
      </c>
      <c r="M1074" s="21">
        <f t="shared" si="551"/>
        <v>5290000</v>
      </c>
      <c r="N1074" s="21">
        <f t="shared" si="551"/>
        <v>5290000</v>
      </c>
      <c r="O1074" s="21">
        <f t="shared" si="551"/>
        <v>5390000</v>
      </c>
      <c r="P1074" s="21">
        <f t="shared" si="551"/>
        <v>5390000</v>
      </c>
      <c r="Q1074" s="21">
        <f t="shared" si="551"/>
        <v>5290000</v>
      </c>
      <c r="R1074" s="21">
        <f t="shared" si="551"/>
        <v>5390000</v>
      </c>
      <c r="S1074" s="21">
        <f t="shared" si="551"/>
        <v>5390000</v>
      </c>
      <c r="T1074" s="21">
        <f t="shared" si="551"/>
        <v>5390000</v>
      </c>
      <c r="U1074" s="21">
        <f t="shared" si="551"/>
        <v>5390000</v>
      </c>
      <c r="V1074" s="21"/>
      <c r="W1074" s="21"/>
      <c r="X1074" s="21"/>
      <c r="Y1074" s="12"/>
    </row>
    <row r="1075" spans="1:25" s="23" customFormat="1" ht="15.75" hidden="1" x14ac:dyDescent="0.2">
      <c r="A1075" s="24" t="s">
        <v>524</v>
      </c>
      <c r="B1075" s="25">
        <v>11</v>
      </c>
      <c r="C1075" s="49" t="s">
        <v>270</v>
      </c>
      <c r="D1075" s="27">
        <v>311</v>
      </c>
      <c r="E1075" s="20"/>
      <c r="F1075" s="20"/>
      <c r="G1075" s="21">
        <f>SUM(G1076:G1077)</f>
        <v>2110000</v>
      </c>
      <c r="H1075" s="21">
        <f t="shared" ref="H1075:U1075" si="552">SUM(H1076:H1077)</f>
        <v>2110000</v>
      </c>
      <c r="I1075" s="21">
        <f t="shared" si="552"/>
        <v>2110000</v>
      </c>
      <c r="J1075" s="21">
        <f t="shared" si="552"/>
        <v>2110000</v>
      </c>
      <c r="K1075" s="21">
        <f t="shared" si="552"/>
        <v>985668.02</v>
      </c>
      <c r="L1075" s="22">
        <f t="shared" si="548"/>
        <v>46.714124170616117</v>
      </c>
      <c r="M1075" s="21">
        <f t="shared" si="552"/>
        <v>2110000</v>
      </c>
      <c r="N1075" s="21">
        <f t="shared" si="552"/>
        <v>2110000</v>
      </c>
      <c r="O1075" s="21">
        <f t="shared" si="552"/>
        <v>2110000</v>
      </c>
      <c r="P1075" s="21">
        <f t="shared" si="552"/>
        <v>2110000</v>
      </c>
      <c r="Q1075" s="21">
        <f t="shared" si="552"/>
        <v>2110000</v>
      </c>
      <c r="R1075" s="21">
        <f t="shared" si="552"/>
        <v>2110000</v>
      </c>
      <c r="S1075" s="21">
        <f t="shared" si="552"/>
        <v>2110000</v>
      </c>
      <c r="T1075" s="21">
        <f t="shared" si="552"/>
        <v>2110000</v>
      </c>
      <c r="U1075" s="21">
        <f t="shared" si="552"/>
        <v>2110000</v>
      </c>
      <c r="V1075" s="21">
        <v>2700000</v>
      </c>
      <c r="W1075" s="21"/>
      <c r="X1075" s="21"/>
      <c r="Y1075" s="12" t="s">
        <v>525</v>
      </c>
    </row>
    <row r="1076" spans="1:25" s="23" customFormat="1" ht="15.75" hidden="1" x14ac:dyDescent="0.2">
      <c r="A1076" s="28" t="s">
        <v>524</v>
      </c>
      <c r="B1076" s="29">
        <v>11</v>
      </c>
      <c r="C1076" s="50" t="s">
        <v>270</v>
      </c>
      <c r="D1076" s="53" t="s">
        <v>526</v>
      </c>
      <c r="E1076" s="32" t="s">
        <v>33</v>
      </c>
      <c r="F1076" s="20"/>
      <c r="G1076" s="1">
        <v>2100000</v>
      </c>
      <c r="H1076" s="1">
        <v>2100000</v>
      </c>
      <c r="I1076" s="1">
        <v>2100000</v>
      </c>
      <c r="J1076" s="1">
        <v>2100000</v>
      </c>
      <c r="K1076" s="1">
        <v>985668.02</v>
      </c>
      <c r="L1076" s="33">
        <f t="shared" si="548"/>
        <v>46.936572380952377</v>
      </c>
      <c r="M1076" s="1">
        <v>2100000</v>
      </c>
      <c r="N1076" s="1">
        <v>2100000</v>
      </c>
      <c r="O1076" s="1">
        <v>2100000</v>
      </c>
      <c r="P1076" s="1">
        <f>O1076</f>
        <v>2100000</v>
      </c>
      <c r="Q1076" s="1">
        <v>2100000</v>
      </c>
      <c r="R1076" s="1">
        <v>2100000</v>
      </c>
      <c r="S1076" s="1">
        <f>R1076</f>
        <v>2100000</v>
      </c>
      <c r="T1076" s="1">
        <v>2100000</v>
      </c>
      <c r="U1076" s="1">
        <f>T1076</f>
        <v>2100000</v>
      </c>
      <c r="V1076" s="21">
        <f>O1075+O1078+O1080</f>
        <v>2700000</v>
      </c>
      <c r="W1076" s="21"/>
      <c r="X1076" s="21"/>
      <c r="Y1076" s="12" t="s">
        <v>527</v>
      </c>
    </row>
    <row r="1077" spans="1:25" s="23" customFormat="1" ht="15.75" hidden="1" x14ac:dyDescent="0.2">
      <c r="A1077" s="28" t="s">
        <v>524</v>
      </c>
      <c r="B1077" s="29">
        <v>11</v>
      </c>
      <c r="C1077" s="50" t="s">
        <v>270</v>
      </c>
      <c r="D1077" s="53" t="s">
        <v>528</v>
      </c>
      <c r="E1077" s="32" t="s">
        <v>35</v>
      </c>
      <c r="F1077" s="20"/>
      <c r="G1077" s="1">
        <v>10000</v>
      </c>
      <c r="H1077" s="1">
        <v>10000</v>
      </c>
      <c r="I1077" s="1">
        <v>10000</v>
      </c>
      <c r="J1077" s="1">
        <v>10000</v>
      </c>
      <c r="K1077" s="1">
        <v>0</v>
      </c>
      <c r="L1077" s="33">
        <f t="shared" si="548"/>
        <v>0</v>
      </c>
      <c r="M1077" s="1">
        <v>10000</v>
      </c>
      <c r="N1077" s="1">
        <v>10000</v>
      </c>
      <c r="O1077" s="1">
        <v>10000</v>
      </c>
      <c r="P1077" s="1">
        <f t="shared" ref="P1077:P1116" si="553">O1077</f>
        <v>10000</v>
      </c>
      <c r="Q1077" s="1">
        <v>10000</v>
      </c>
      <c r="R1077" s="1">
        <v>10000</v>
      </c>
      <c r="S1077" s="1">
        <f t="shared" ref="S1077:S1116" si="554">R1077</f>
        <v>10000</v>
      </c>
      <c r="T1077" s="1">
        <v>10000</v>
      </c>
      <c r="U1077" s="1">
        <f t="shared" ref="U1077:U1116" si="555">T1077</f>
        <v>10000</v>
      </c>
      <c r="V1077" s="1">
        <f>V1075-V1076</f>
        <v>0</v>
      </c>
      <c r="W1077" s="1"/>
      <c r="X1077" s="1"/>
      <c r="Y1077" s="65" t="s">
        <v>26</v>
      </c>
    </row>
    <row r="1078" spans="1:25" s="23" customFormat="1" ht="15.75" hidden="1" x14ac:dyDescent="0.2">
      <c r="A1078" s="24" t="s">
        <v>524</v>
      </c>
      <c r="B1078" s="25">
        <v>11</v>
      </c>
      <c r="C1078" s="49" t="s">
        <v>270</v>
      </c>
      <c r="D1078" s="40">
        <v>312</v>
      </c>
      <c r="E1078" s="20"/>
      <c r="F1078" s="20"/>
      <c r="G1078" s="21">
        <f>SUM(G1079)</f>
        <v>40000</v>
      </c>
      <c r="H1078" s="21">
        <f t="shared" ref="H1078:U1078" si="556">SUM(H1079)</f>
        <v>40000</v>
      </c>
      <c r="I1078" s="21">
        <f t="shared" si="556"/>
        <v>40000</v>
      </c>
      <c r="J1078" s="21">
        <f t="shared" si="556"/>
        <v>40000</v>
      </c>
      <c r="K1078" s="21">
        <f t="shared" si="556"/>
        <v>0</v>
      </c>
      <c r="L1078" s="22">
        <f t="shared" si="548"/>
        <v>0</v>
      </c>
      <c r="M1078" s="21">
        <f t="shared" si="556"/>
        <v>40000</v>
      </c>
      <c r="N1078" s="21">
        <f t="shared" si="556"/>
        <v>40000</v>
      </c>
      <c r="O1078" s="21">
        <f t="shared" si="556"/>
        <v>40000</v>
      </c>
      <c r="P1078" s="21">
        <f t="shared" si="556"/>
        <v>40000</v>
      </c>
      <c r="Q1078" s="21">
        <f t="shared" si="556"/>
        <v>40000</v>
      </c>
      <c r="R1078" s="21">
        <f t="shared" si="556"/>
        <v>40000</v>
      </c>
      <c r="S1078" s="21">
        <f t="shared" si="556"/>
        <v>40000</v>
      </c>
      <c r="T1078" s="21">
        <f t="shared" si="556"/>
        <v>40000</v>
      </c>
      <c r="U1078" s="21">
        <f t="shared" si="556"/>
        <v>40000</v>
      </c>
      <c r="V1078" s="21"/>
      <c r="W1078" s="21"/>
      <c r="X1078" s="21"/>
      <c r="Y1078" s="12"/>
    </row>
    <row r="1079" spans="1:25" s="23" customFormat="1" ht="15.75" hidden="1" x14ac:dyDescent="0.2">
      <c r="A1079" s="28" t="s">
        <v>524</v>
      </c>
      <c r="B1079" s="29">
        <v>11</v>
      </c>
      <c r="C1079" s="50" t="s">
        <v>270</v>
      </c>
      <c r="D1079" s="53" t="s">
        <v>529</v>
      </c>
      <c r="E1079" s="32" t="s">
        <v>471</v>
      </c>
      <c r="F1079" s="20"/>
      <c r="G1079" s="1">
        <v>40000</v>
      </c>
      <c r="H1079" s="1">
        <v>40000</v>
      </c>
      <c r="I1079" s="1">
        <v>40000</v>
      </c>
      <c r="J1079" s="1">
        <v>40000</v>
      </c>
      <c r="K1079" s="1">
        <v>0</v>
      </c>
      <c r="L1079" s="33">
        <f t="shared" si="548"/>
        <v>0</v>
      </c>
      <c r="M1079" s="1">
        <v>40000</v>
      </c>
      <c r="N1079" s="1">
        <v>40000</v>
      </c>
      <c r="O1079" s="1">
        <v>40000</v>
      </c>
      <c r="P1079" s="1">
        <f t="shared" si="553"/>
        <v>40000</v>
      </c>
      <c r="Q1079" s="1">
        <v>40000</v>
      </c>
      <c r="R1079" s="1">
        <v>40000</v>
      </c>
      <c r="S1079" s="1">
        <f t="shared" si="554"/>
        <v>40000</v>
      </c>
      <c r="T1079" s="1">
        <v>40000</v>
      </c>
      <c r="U1079" s="1">
        <f t="shared" si="555"/>
        <v>40000</v>
      </c>
      <c r="V1079" s="21"/>
      <c r="W1079" s="21"/>
      <c r="X1079" s="21"/>
      <c r="Y1079" s="12"/>
    </row>
    <row r="1080" spans="1:25" s="23" customFormat="1" ht="15.75" hidden="1" x14ac:dyDescent="0.2">
      <c r="A1080" s="24" t="s">
        <v>524</v>
      </c>
      <c r="B1080" s="25">
        <v>11</v>
      </c>
      <c r="C1080" s="49" t="s">
        <v>270</v>
      </c>
      <c r="D1080" s="40">
        <v>313</v>
      </c>
      <c r="E1080" s="20"/>
      <c r="F1080" s="20"/>
      <c r="G1080" s="21">
        <f>SUM(G1081:G1082)</f>
        <v>550000</v>
      </c>
      <c r="H1080" s="21">
        <f t="shared" ref="H1080:U1080" si="557">SUM(H1081:H1082)</f>
        <v>550000</v>
      </c>
      <c r="I1080" s="21">
        <f t="shared" si="557"/>
        <v>550000</v>
      </c>
      <c r="J1080" s="21">
        <f t="shared" si="557"/>
        <v>550000</v>
      </c>
      <c r="K1080" s="21">
        <f t="shared" si="557"/>
        <v>149821.46</v>
      </c>
      <c r="L1080" s="22">
        <f t="shared" si="548"/>
        <v>27.240265454545455</v>
      </c>
      <c r="M1080" s="21">
        <f t="shared" si="557"/>
        <v>550000</v>
      </c>
      <c r="N1080" s="21">
        <f t="shared" si="557"/>
        <v>550000</v>
      </c>
      <c r="O1080" s="21">
        <f t="shared" si="557"/>
        <v>550000</v>
      </c>
      <c r="P1080" s="21">
        <f t="shared" si="557"/>
        <v>550000</v>
      </c>
      <c r="Q1080" s="21">
        <f t="shared" si="557"/>
        <v>550000</v>
      </c>
      <c r="R1080" s="21">
        <f t="shared" si="557"/>
        <v>550000</v>
      </c>
      <c r="S1080" s="21">
        <f t="shared" si="557"/>
        <v>550000</v>
      </c>
      <c r="T1080" s="21">
        <f t="shared" si="557"/>
        <v>550000</v>
      </c>
      <c r="U1080" s="21">
        <f t="shared" si="557"/>
        <v>550000</v>
      </c>
      <c r="V1080" s="21"/>
      <c r="W1080" s="21"/>
      <c r="X1080" s="21"/>
      <c r="Y1080" s="12"/>
    </row>
    <row r="1081" spans="1:25" s="23" customFormat="1" ht="15.75" hidden="1" x14ac:dyDescent="0.2">
      <c r="A1081" s="28" t="s">
        <v>524</v>
      </c>
      <c r="B1081" s="29">
        <v>11</v>
      </c>
      <c r="C1081" s="50" t="s">
        <v>270</v>
      </c>
      <c r="D1081" s="53" t="s">
        <v>530</v>
      </c>
      <c r="E1081" s="32" t="s">
        <v>40</v>
      </c>
      <c r="F1081" s="20"/>
      <c r="G1081" s="1">
        <v>450000</v>
      </c>
      <c r="H1081" s="1">
        <v>450000</v>
      </c>
      <c r="I1081" s="1">
        <v>450000</v>
      </c>
      <c r="J1081" s="1">
        <v>450000</v>
      </c>
      <c r="K1081" s="1">
        <v>133065.12</v>
      </c>
      <c r="L1081" s="33">
        <f t="shared" si="548"/>
        <v>29.570026666666667</v>
      </c>
      <c r="M1081" s="1">
        <v>450000</v>
      </c>
      <c r="N1081" s="1">
        <v>450000</v>
      </c>
      <c r="O1081" s="1">
        <v>450000</v>
      </c>
      <c r="P1081" s="1">
        <f t="shared" si="553"/>
        <v>450000</v>
      </c>
      <c r="Q1081" s="1">
        <v>450000</v>
      </c>
      <c r="R1081" s="1">
        <v>450000</v>
      </c>
      <c r="S1081" s="1">
        <f t="shared" si="554"/>
        <v>450000</v>
      </c>
      <c r="T1081" s="1">
        <v>450000</v>
      </c>
      <c r="U1081" s="1">
        <f t="shared" si="555"/>
        <v>450000</v>
      </c>
      <c r="V1081" s="21"/>
      <c r="W1081" s="21"/>
      <c r="X1081" s="21"/>
      <c r="Y1081" s="12"/>
    </row>
    <row r="1082" spans="1:25" s="23" customFormat="1" ht="30" hidden="1" x14ac:dyDescent="0.2">
      <c r="A1082" s="28" t="s">
        <v>524</v>
      </c>
      <c r="B1082" s="29">
        <v>11</v>
      </c>
      <c r="C1082" s="50" t="s">
        <v>270</v>
      </c>
      <c r="D1082" s="53">
        <v>3133</v>
      </c>
      <c r="E1082" s="32" t="s">
        <v>41</v>
      </c>
      <c r="F1082" s="20"/>
      <c r="G1082" s="1">
        <v>100000</v>
      </c>
      <c r="H1082" s="1">
        <v>100000</v>
      </c>
      <c r="I1082" s="1">
        <v>100000</v>
      </c>
      <c r="J1082" s="1">
        <v>100000</v>
      </c>
      <c r="K1082" s="1">
        <v>16756.34</v>
      </c>
      <c r="L1082" s="33">
        <f t="shared" si="548"/>
        <v>16.756340000000002</v>
      </c>
      <c r="M1082" s="1">
        <v>100000</v>
      </c>
      <c r="N1082" s="1">
        <v>100000</v>
      </c>
      <c r="O1082" s="1">
        <v>100000</v>
      </c>
      <c r="P1082" s="1">
        <f t="shared" si="553"/>
        <v>100000</v>
      </c>
      <c r="Q1082" s="1">
        <v>100000</v>
      </c>
      <c r="R1082" s="1">
        <v>100000</v>
      </c>
      <c r="S1082" s="1">
        <f t="shared" si="554"/>
        <v>100000</v>
      </c>
      <c r="T1082" s="1">
        <v>100000</v>
      </c>
      <c r="U1082" s="1">
        <f t="shared" si="555"/>
        <v>100000</v>
      </c>
      <c r="V1082" s="21"/>
      <c r="W1082" s="21"/>
      <c r="X1082" s="21"/>
      <c r="Y1082" s="12"/>
    </row>
    <row r="1083" spans="1:25" s="23" customFormat="1" ht="15.75" hidden="1" x14ac:dyDescent="0.2">
      <c r="A1083" s="24" t="s">
        <v>524</v>
      </c>
      <c r="B1083" s="25">
        <v>11</v>
      </c>
      <c r="C1083" s="49" t="s">
        <v>270</v>
      </c>
      <c r="D1083" s="40">
        <v>321</v>
      </c>
      <c r="E1083" s="20"/>
      <c r="F1083" s="20"/>
      <c r="G1083" s="21">
        <f>SUM(G1084:G1087)</f>
        <v>540000</v>
      </c>
      <c r="H1083" s="21">
        <f t="shared" ref="H1083:U1083" si="558">SUM(H1084:H1087)</f>
        <v>540000</v>
      </c>
      <c r="I1083" s="21">
        <f t="shared" si="558"/>
        <v>540000</v>
      </c>
      <c r="J1083" s="21">
        <f t="shared" si="558"/>
        <v>540000</v>
      </c>
      <c r="K1083" s="21">
        <f t="shared" si="558"/>
        <v>95348.37</v>
      </c>
      <c r="L1083" s="22">
        <f t="shared" si="548"/>
        <v>17.657105555555557</v>
      </c>
      <c r="M1083" s="21">
        <f t="shared" si="558"/>
        <v>540000</v>
      </c>
      <c r="N1083" s="21">
        <f t="shared" si="558"/>
        <v>540000</v>
      </c>
      <c r="O1083" s="21">
        <f t="shared" si="558"/>
        <v>470000</v>
      </c>
      <c r="P1083" s="21">
        <f t="shared" si="558"/>
        <v>470000</v>
      </c>
      <c r="Q1083" s="21">
        <f t="shared" si="558"/>
        <v>540000</v>
      </c>
      <c r="R1083" s="21">
        <f t="shared" si="558"/>
        <v>470000</v>
      </c>
      <c r="S1083" s="21">
        <f t="shared" si="558"/>
        <v>470000</v>
      </c>
      <c r="T1083" s="21">
        <f t="shared" si="558"/>
        <v>470000</v>
      </c>
      <c r="U1083" s="21">
        <f t="shared" si="558"/>
        <v>470000</v>
      </c>
      <c r="V1083" s="21"/>
      <c r="W1083" s="21"/>
      <c r="X1083" s="21"/>
      <c r="Y1083" s="12"/>
    </row>
    <row r="1084" spans="1:25" s="23" customFormat="1" ht="15.75" hidden="1" x14ac:dyDescent="0.2">
      <c r="A1084" s="28" t="s">
        <v>524</v>
      </c>
      <c r="B1084" s="29">
        <v>11</v>
      </c>
      <c r="C1084" s="50" t="s">
        <v>270</v>
      </c>
      <c r="D1084" s="53" t="s">
        <v>510</v>
      </c>
      <c r="E1084" s="32" t="s">
        <v>42</v>
      </c>
      <c r="F1084" s="20"/>
      <c r="G1084" s="1">
        <v>290000</v>
      </c>
      <c r="H1084" s="1">
        <v>290000</v>
      </c>
      <c r="I1084" s="1">
        <v>290000</v>
      </c>
      <c r="J1084" s="1">
        <v>290000</v>
      </c>
      <c r="K1084" s="1">
        <v>79002.37</v>
      </c>
      <c r="L1084" s="33">
        <f t="shared" si="548"/>
        <v>27.242196551724135</v>
      </c>
      <c r="M1084" s="1">
        <v>290000</v>
      </c>
      <c r="N1084" s="1">
        <v>290000</v>
      </c>
      <c r="O1084" s="1">
        <v>220000</v>
      </c>
      <c r="P1084" s="1">
        <f t="shared" si="553"/>
        <v>220000</v>
      </c>
      <c r="Q1084" s="1">
        <v>290000</v>
      </c>
      <c r="R1084" s="1">
        <v>220000</v>
      </c>
      <c r="S1084" s="1">
        <f t="shared" si="554"/>
        <v>220000</v>
      </c>
      <c r="T1084" s="1">
        <v>220000</v>
      </c>
      <c r="U1084" s="1">
        <f t="shared" si="555"/>
        <v>220000</v>
      </c>
      <c r="V1084" s="21"/>
      <c r="W1084" s="21"/>
      <c r="X1084" s="21"/>
      <c r="Y1084" s="12"/>
    </row>
    <row r="1085" spans="1:25" s="23" customFormat="1" ht="30" hidden="1" x14ac:dyDescent="0.2">
      <c r="A1085" s="28" t="s">
        <v>524</v>
      </c>
      <c r="B1085" s="29">
        <v>11</v>
      </c>
      <c r="C1085" s="50" t="s">
        <v>270</v>
      </c>
      <c r="D1085" s="53" t="s">
        <v>531</v>
      </c>
      <c r="E1085" s="32" t="s">
        <v>43</v>
      </c>
      <c r="F1085" s="20"/>
      <c r="G1085" s="1">
        <v>80000</v>
      </c>
      <c r="H1085" s="1">
        <v>80000</v>
      </c>
      <c r="I1085" s="1">
        <v>80000</v>
      </c>
      <c r="J1085" s="1">
        <v>80000</v>
      </c>
      <c r="K1085" s="1">
        <v>13230</v>
      </c>
      <c r="L1085" s="33">
        <f t="shared" si="548"/>
        <v>16.537499999999998</v>
      </c>
      <c r="M1085" s="1">
        <v>80000</v>
      </c>
      <c r="N1085" s="1">
        <v>80000</v>
      </c>
      <c r="O1085" s="1">
        <v>80000</v>
      </c>
      <c r="P1085" s="1">
        <f t="shared" si="553"/>
        <v>80000</v>
      </c>
      <c r="Q1085" s="1">
        <v>80000</v>
      </c>
      <c r="R1085" s="1">
        <v>80000</v>
      </c>
      <c r="S1085" s="1">
        <f t="shared" si="554"/>
        <v>80000</v>
      </c>
      <c r="T1085" s="1">
        <v>80000</v>
      </c>
      <c r="U1085" s="1">
        <f t="shared" si="555"/>
        <v>80000</v>
      </c>
      <c r="V1085" s="21"/>
      <c r="W1085" s="21"/>
      <c r="X1085" s="21"/>
      <c r="Y1085" s="12"/>
    </row>
    <row r="1086" spans="1:25" s="23" customFormat="1" ht="15.75" hidden="1" x14ac:dyDescent="0.2">
      <c r="A1086" s="28" t="s">
        <v>524</v>
      </c>
      <c r="B1086" s="29">
        <v>11</v>
      </c>
      <c r="C1086" s="50" t="s">
        <v>270</v>
      </c>
      <c r="D1086" s="53" t="s">
        <v>532</v>
      </c>
      <c r="E1086" s="32" t="s">
        <v>44</v>
      </c>
      <c r="F1086" s="20"/>
      <c r="G1086" s="1">
        <v>120000</v>
      </c>
      <c r="H1086" s="1">
        <v>120000</v>
      </c>
      <c r="I1086" s="1">
        <v>120000</v>
      </c>
      <c r="J1086" s="1">
        <v>120000</v>
      </c>
      <c r="K1086" s="1">
        <v>900</v>
      </c>
      <c r="L1086" s="33">
        <f t="shared" si="548"/>
        <v>0.75</v>
      </c>
      <c r="M1086" s="1">
        <v>120000</v>
      </c>
      <c r="N1086" s="1">
        <v>120000</v>
      </c>
      <c r="O1086" s="1">
        <v>120000</v>
      </c>
      <c r="P1086" s="1">
        <f t="shared" si="553"/>
        <v>120000</v>
      </c>
      <c r="Q1086" s="1">
        <v>120000</v>
      </c>
      <c r="R1086" s="1">
        <v>120000</v>
      </c>
      <c r="S1086" s="1">
        <f t="shared" si="554"/>
        <v>120000</v>
      </c>
      <c r="T1086" s="1">
        <v>120000</v>
      </c>
      <c r="U1086" s="1">
        <f t="shared" si="555"/>
        <v>120000</v>
      </c>
      <c r="V1086" s="21"/>
      <c r="W1086" s="21"/>
      <c r="X1086" s="21"/>
      <c r="Y1086" s="12"/>
    </row>
    <row r="1087" spans="1:25" s="23" customFormat="1" ht="15.75" hidden="1" x14ac:dyDescent="0.2">
      <c r="A1087" s="28" t="s">
        <v>524</v>
      </c>
      <c r="B1087" s="29">
        <v>11</v>
      </c>
      <c r="C1087" s="50" t="s">
        <v>270</v>
      </c>
      <c r="D1087" s="53" t="s">
        <v>533</v>
      </c>
      <c r="E1087" s="32" t="s">
        <v>45</v>
      </c>
      <c r="F1087" s="20"/>
      <c r="G1087" s="1">
        <v>50000</v>
      </c>
      <c r="H1087" s="1">
        <v>50000</v>
      </c>
      <c r="I1087" s="1">
        <v>50000</v>
      </c>
      <c r="J1087" s="1">
        <v>50000</v>
      </c>
      <c r="K1087" s="1">
        <v>2216</v>
      </c>
      <c r="L1087" s="33">
        <f t="shared" si="548"/>
        <v>4.4319999999999995</v>
      </c>
      <c r="M1087" s="1">
        <v>50000</v>
      </c>
      <c r="N1087" s="1">
        <v>50000</v>
      </c>
      <c r="O1087" s="1">
        <v>50000</v>
      </c>
      <c r="P1087" s="1">
        <f t="shared" si="553"/>
        <v>50000</v>
      </c>
      <c r="Q1087" s="1">
        <v>50000</v>
      </c>
      <c r="R1087" s="1">
        <v>50000</v>
      </c>
      <c r="S1087" s="1">
        <f t="shared" si="554"/>
        <v>50000</v>
      </c>
      <c r="T1087" s="1">
        <v>50000</v>
      </c>
      <c r="U1087" s="1">
        <f t="shared" si="555"/>
        <v>50000</v>
      </c>
      <c r="V1087" s="21"/>
      <c r="W1087" s="21"/>
      <c r="X1087" s="21"/>
      <c r="Y1087" s="12"/>
    </row>
    <row r="1088" spans="1:25" s="23" customFormat="1" ht="15.75" hidden="1" x14ac:dyDescent="0.2">
      <c r="A1088" s="24" t="s">
        <v>524</v>
      </c>
      <c r="B1088" s="25">
        <v>11</v>
      </c>
      <c r="C1088" s="49" t="s">
        <v>270</v>
      </c>
      <c r="D1088" s="40">
        <v>322</v>
      </c>
      <c r="E1088" s="20"/>
      <c r="F1088" s="20"/>
      <c r="G1088" s="21">
        <f>SUM(G1089:G1091)</f>
        <v>140000</v>
      </c>
      <c r="H1088" s="21">
        <f t="shared" ref="H1088:U1088" si="559">SUM(H1089:H1091)</f>
        <v>140000</v>
      </c>
      <c r="I1088" s="21">
        <f t="shared" si="559"/>
        <v>140000</v>
      </c>
      <c r="J1088" s="21">
        <f t="shared" si="559"/>
        <v>140000</v>
      </c>
      <c r="K1088" s="21">
        <f t="shared" si="559"/>
        <v>53202.27</v>
      </c>
      <c r="L1088" s="22">
        <f t="shared" si="548"/>
        <v>38.001621428571426</v>
      </c>
      <c r="M1088" s="21">
        <f t="shared" si="559"/>
        <v>140000</v>
      </c>
      <c r="N1088" s="21">
        <f t="shared" si="559"/>
        <v>140000</v>
      </c>
      <c r="O1088" s="21">
        <f t="shared" si="559"/>
        <v>180000</v>
      </c>
      <c r="P1088" s="21">
        <f t="shared" si="559"/>
        <v>180000</v>
      </c>
      <c r="Q1088" s="21">
        <f t="shared" si="559"/>
        <v>140000</v>
      </c>
      <c r="R1088" s="21">
        <f t="shared" si="559"/>
        <v>180000</v>
      </c>
      <c r="S1088" s="21">
        <f t="shared" si="559"/>
        <v>180000</v>
      </c>
      <c r="T1088" s="21">
        <f t="shared" si="559"/>
        <v>180000</v>
      </c>
      <c r="U1088" s="21">
        <f t="shared" si="559"/>
        <v>180000</v>
      </c>
      <c r="V1088" s="21"/>
      <c r="W1088" s="21"/>
      <c r="X1088" s="21"/>
      <c r="Y1088" s="12"/>
    </row>
    <row r="1089" spans="1:25" s="23" customFormat="1" ht="15.75" hidden="1" x14ac:dyDescent="0.2">
      <c r="A1089" s="28" t="s">
        <v>524</v>
      </c>
      <c r="B1089" s="29">
        <v>11</v>
      </c>
      <c r="C1089" s="50" t="s">
        <v>270</v>
      </c>
      <c r="D1089" s="53" t="s">
        <v>534</v>
      </c>
      <c r="E1089" s="32" t="s">
        <v>297</v>
      </c>
      <c r="F1089" s="20"/>
      <c r="G1089" s="1">
        <v>50000</v>
      </c>
      <c r="H1089" s="1">
        <v>50000</v>
      </c>
      <c r="I1089" s="1">
        <v>50000</v>
      </c>
      <c r="J1089" s="1">
        <v>50000</v>
      </c>
      <c r="K1089" s="1">
        <v>20161.829999999998</v>
      </c>
      <c r="L1089" s="33">
        <f t="shared" si="548"/>
        <v>40.323659999999997</v>
      </c>
      <c r="M1089" s="1">
        <v>50000</v>
      </c>
      <c r="N1089" s="1">
        <v>50000</v>
      </c>
      <c r="O1089" s="1">
        <v>50000</v>
      </c>
      <c r="P1089" s="1">
        <f t="shared" si="553"/>
        <v>50000</v>
      </c>
      <c r="Q1089" s="1">
        <v>50000</v>
      </c>
      <c r="R1089" s="1">
        <v>50000</v>
      </c>
      <c r="S1089" s="1">
        <f t="shared" si="554"/>
        <v>50000</v>
      </c>
      <c r="T1089" s="1">
        <v>50000</v>
      </c>
      <c r="U1089" s="1">
        <f t="shared" si="555"/>
        <v>50000</v>
      </c>
      <c r="V1089" s="21"/>
      <c r="W1089" s="21"/>
      <c r="X1089" s="21"/>
      <c r="Y1089" s="12"/>
    </row>
    <row r="1090" spans="1:25" s="23" customFormat="1" ht="15.75" hidden="1" x14ac:dyDescent="0.2">
      <c r="A1090" s="28" t="s">
        <v>524</v>
      </c>
      <c r="B1090" s="29">
        <v>11</v>
      </c>
      <c r="C1090" s="50" t="s">
        <v>270</v>
      </c>
      <c r="D1090" s="53" t="s">
        <v>535</v>
      </c>
      <c r="E1090" s="32" t="s">
        <v>48</v>
      </c>
      <c r="F1090" s="20"/>
      <c r="G1090" s="1">
        <v>50000</v>
      </c>
      <c r="H1090" s="1">
        <v>50000</v>
      </c>
      <c r="I1090" s="1">
        <v>50000</v>
      </c>
      <c r="J1090" s="1">
        <v>50000</v>
      </c>
      <c r="K1090" s="1">
        <v>30902.34</v>
      </c>
      <c r="L1090" s="33">
        <f t="shared" si="548"/>
        <v>61.804679999999998</v>
      </c>
      <c r="M1090" s="1">
        <v>50000</v>
      </c>
      <c r="N1090" s="1">
        <v>50000</v>
      </c>
      <c r="O1090" s="1">
        <v>90000</v>
      </c>
      <c r="P1090" s="1">
        <f t="shared" si="553"/>
        <v>90000</v>
      </c>
      <c r="Q1090" s="1">
        <v>50000</v>
      </c>
      <c r="R1090" s="1">
        <v>90000</v>
      </c>
      <c r="S1090" s="1">
        <f t="shared" si="554"/>
        <v>90000</v>
      </c>
      <c r="T1090" s="1">
        <v>90000</v>
      </c>
      <c r="U1090" s="1">
        <f t="shared" si="555"/>
        <v>90000</v>
      </c>
      <c r="V1090" s="21"/>
      <c r="W1090" s="21"/>
      <c r="X1090" s="21"/>
      <c r="Y1090" s="12"/>
    </row>
    <row r="1091" spans="1:25" s="23" customFormat="1" ht="15.75" hidden="1" x14ac:dyDescent="0.2">
      <c r="A1091" s="28" t="s">
        <v>524</v>
      </c>
      <c r="B1091" s="29">
        <v>11</v>
      </c>
      <c r="C1091" s="50" t="s">
        <v>270</v>
      </c>
      <c r="D1091" s="53" t="s">
        <v>536</v>
      </c>
      <c r="E1091" s="32" t="s">
        <v>473</v>
      </c>
      <c r="F1091" s="20"/>
      <c r="G1091" s="1">
        <v>40000</v>
      </c>
      <c r="H1091" s="1">
        <v>40000</v>
      </c>
      <c r="I1091" s="1">
        <v>40000</v>
      </c>
      <c r="J1091" s="1">
        <v>40000</v>
      </c>
      <c r="K1091" s="1">
        <v>2138.1</v>
      </c>
      <c r="L1091" s="33">
        <f t="shared" si="548"/>
        <v>5.3452500000000001</v>
      </c>
      <c r="M1091" s="1">
        <v>40000</v>
      </c>
      <c r="N1091" s="1">
        <v>40000</v>
      </c>
      <c r="O1091" s="1">
        <v>40000</v>
      </c>
      <c r="P1091" s="1">
        <f t="shared" si="553"/>
        <v>40000</v>
      </c>
      <c r="Q1091" s="1">
        <v>40000</v>
      </c>
      <c r="R1091" s="1">
        <v>40000</v>
      </c>
      <c r="S1091" s="1">
        <f t="shared" si="554"/>
        <v>40000</v>
      </c>
      <c r="T1091" s="1">
        <v>40000</v>
      </c>
      <c r="U1091" s="1">
        <f t="shared" si="555"/>
        <v>40000</v>
      </c>
      <c r="V1091" s="21"/>
      <c r="W1091" s="21"/>
      <c r="X1091" s="21"/>
      <c r="Y1091" s="12"/>
    </row>
    <row r="1092" spans="1:25" s="23" customFormat="1" ht="15.75" hidden="1" x14ac:dyDescent="0.2">
      <c r="A1092" s="24" t="s">
        <v>524</v>
      </c>
      <c r="B1092" s="25">
        <v>11</v>
      </c>
      <c r="C1092" s="49" t="s">
        <v>270</v>
      </c>
      <c r="D1092" s="40">
        <v>323</v>
      </c>
      <c r="E1092" s="20"/>
      <c r="F1092" s="20"/>
      <c r="G1092" s="21">
        <f>SUM(G1093:G1101)</f>
        <v>1065000</v>
      </c>
      <c r="H1092" s="21">
        <f t="shared" ref="H1092:U1092" si="560">SUM(H1093:H1101)</f>
        <v>1065000</v>
      </c>
      <c r="I1092" s="21">
        <f t="shared" si="560"/>
        <v>1065000</v>
      </c>
      <c r="J1092" s="21">
        <f t="shared" si="560"/>
        <v>1065000</v>
      </c>
      <c r="K1092" s="21">
        <f t="shared" si="560"/>
        <v>650002.59</v>
      </c>
      <c r="L1092" s="22">
        <f t="shared" si="548"/>
        <v>61.033107042253519</v>
      </c>
      <c r="M1092" s="21">
        <f t="shared" si="560"/>
        <v>1065000</v>
      </c>
      <c r="N1092" s="21">
        <f t="shared" si="560"/>
        <v>1065000</v>
      </c>
      <c r="O1092" s="21">
        <f t="shared" si="560"/>
        <v>1395000</v>
      </c>
      <c r="P1092" s="21">
        <f t="shared" si="560"/>
        <v>1395000</v>
      </c>
      <c r="Q1092" s="21">
        <f t="shared" si="560"/>
        <v>1065000</v>
      </c>
      <c r="R1092" s="21">
        <f t="shared" si="560"/>
        <v>1395000</v>
      </c>
      <c r="S1092" s="21">
        <f t="shared" si="560"/>
        <v>1395000</v>
      </c>
      <c r="T1092" s="21">
        <f t="shared" si="560"/>
        <v>1395000</v>
      </c>
      <c r="U1092" s="21">
        <f t="shared" si="560"/>
        <v>1395000</v>
      </c>
      <c r="V1092" s="21"/>
      <c r="W1092" s="21"/>
      <c r="X1092" s="21"/>
      <c r="Y1092" s="12"/>
    </row>
    <row r="1093" spans="1:25" s="23" customFormat="1" ht="15.75" hidden="1" x14ac:dyDescent="0.2">
      <c r="A1093" s="28" t="s">
        <v>524</v>
      </c>
      <c r="B1093" s="29">
        <v>11</v>
      </c>
      <c r="C1093" s="50" t="s">
        <v>270</v>
      </c>
      <c r="D1093" s="53" t="s">
        <v>537</v>
      </c>
      <c r="E1093" s="32" t="s">
        <v>52</v>
      </c>
      <c r="F1093" s="20"/>
      <c r="G1093" s="1">
        <v>100000</v>
      </c>
      <c r="H1093" s="1">
        <v>100000</v>
      </c>
      <c r="I1093" s="1">
        <v>100000</v>
      </c>
      <c r="J1093" s="1">
        <v>100000</v>
      </c>
      <c r="K1093" s="1">
        <v>19501.47</v>
      </c>
      <c r="L1093" s="33">
        <f t="shared" si="548"/>
        <v>19.501470000000001</v>
      </c>
      <c r="M1093" s="1">
        <v>100000</v>
      </c>
      <c r="N1093" s="1">
        <v>100000</v>
      </c>
      <c r="O1093" s="1">
        <v>50000</v>
      </c>
      <c r="P1093" s="1">
        <f t="shared" si="553"/>
        <v>50000</v>
      </c>
      <c r="Q1093" s="1">
        <v>100000</v>
      </c>
      <c r="R1093" s="1">
        <v>50000</v>
      </c>
      <c r="S1093" s="1">
        <f t="shared" si="554"/>
        <v>50000</v>
      </c>
      <c r="T1093" s="1">
        <v>50000</v>
      </c>
      <c r="U1093" s="1">
        <f t="shared" si="555"/>
        <v>50000</v>
      </c>
      <c r="V1093" s="21"/>
      <c r="W1093" s="21"/>
      <c r="X1093" s="21"/>
      <c r="Y1093" s="12"/>
    </row>
    <row r="1094" spans="1:25" s="23" customFormat="1" ht="15.75" hidden="1" x14ac:dyDescent="0.2">
      <c r="A1094" s="28" t="s">
        <v>524</v>
      </c>
      <c r="B1094" s="29">
        <v>11</v>
      </c>
      <c r="C1094" s="50" t="s">
        <v>270</v>
      </c>
      <c r="D1094" s="53" t="s">
        <v>538</v>
      </c>
      <c r="E1094" s="32" t="s">
        <v>53</v>
      </c>
      <c r="F1094" s="20"/>
      <c r="G1094" s="1">
        <v>70000</v>
      </c>
      <c r="H1094" s="1">
        <v>70000</v>
      </c>
      <c r="I1094" s="1">
        <v>70000</v>
      </c>
      <c r="J1094" s="1">
        <v>70000</v>
      </c>
      <c r="K1094" s="1">
        <v>64466.25</v>
      </c>
      <c r="L1094" s="33">
        <f t="shared" si="548"/>
        <v>92.094642857142858</v>
      </c>
      <c r="M1094" s="1">
        <v>70000</v>
      </c>
      <c r="N1094" s="1">
        <v>70000</v>
      </c>
      <c r="O1094" s="1">
        <v>150000</v>
      </c>
      <c r="P1094" s="1">
        <f t="shared" si="553"/>
        <v>150000</v>
      </c>
      <c r="Q1094" s="1">
        <v>70000</v>
      </c>
      <c r="R1094" s="1">
        <v>150000</v>
      </c>
      <c r="S1094" s="1">
        <f t="shared" si="554"/>
        <v>150000</v>
      </c>
      <c r="T1094" s="1">
        <v>150000</v>
      </c>
      <c r="U1094" s="1">
        <f t="shared" si="555"/>
        <v>150000</v>
      </c>
      <c r="V1094" s="21"/>
      <c r="W1094" s="21"/>
      <c r="X1094" s="21"/>
      <c r="Y1094" s="12"/>
    </row>
    <row r="1095" spans="1:25" s="23" customFormat="1" ht="15.75" hidden="1" x14ac:dyDescent="0.2">
      <c r="A1095" s="28" t="s">
        <v>524</v>
      </c>
      <c r="B1095" s="29">
        <v>11</v>
      </c>
      <c r="C1095" s="50" t="s">
        <v>270</v>
      </c>
      <c r="D1095" s="53" t="s">
        <v>539</v>
      </c>
      <c r="E1095" s="32" t="s">
        <v>54</v>
      </c>
      <c r="F1095" s="20"/>
      <c r="G1095" s="1">
        <v>40000</v>
      </c>
      <c r="H1095" s="1">
        <v>40000</v>
      </c>
      <c r="I1095" s="1">
        <v>40000</v>
      </c>
      <c r="J1095" s="1">
        <v>40000</v>
      </c>
      <c r="K1095" s="1">
        <v>0</v>
      </c>
      <c r="L1095" s="33">
        <f t="shared" si="548"/>
        <v>0</v>
      </c>
      <c r="M1095" s="1">
        <v>40000</v>
      </c>
      <c r="N1095" s="1">
        <v>40000</v>
      </c>
      <c r="O1095" s="1">
        <v>40000</v>
      </c>
      <c r="P1095" s="1">
        <f t="shared" si="553"/>
        <v>40000</v>
      </c>
      <c r="Q1095" s="1">
        <v>40000</v>
      </c>
      <c r="R1095" s="1">
        <v>40000</v>
      </c>
      <c r="S1095" s="1">
        <f t="shared" si="554"/>
        <v>40000</v>
      </c>
      <c r="T1095" s="1">
        <v>40000</v>
      </c>
      <c r="U1095" s="1">
        <f t="shared" si="555"/>
        <v>40000</v>
      </c>
      <c r="V1095" s="21"/>
      <c r="W1095" s="21"/>
      <c r="X1095" s="21"/>
      <c r="Y1095" s="12"/>
    </row>
    <row r="1096" spans="1:25" s="23" customFormat="1" ht="15.75" hidden="1" x14ac:dyDescent="0.2">
      <c r="A1096" s="28" t="s">
        <v>524</v>
      </c>
      <c r="B1096" s="29">
        <v>11</v>
      </c>
      <c r="C1096" s="50" t="s">
        <v>270</v>
      </c>
      <c r="D1096" s="53" t="s">
        <v>540</v>
      </c>
      <c r="E1096" s="32" t="s">
        <v>55</v>
      </c>
      <c r="F1096" s="20"/>
      <c r="G1096" s="1">
        <v>90000</v>
      </c>
      <c r="H1096" s="1">
        <v>90000</v>
      </c>
      <c r="I1096" s="1">
        <v>90000</v>
      </c>
      <c r="J1096" s="1">
        <v>90000</v>
      </c>
      <c r="K1096" s="1">
        <v>26277.88</v>
      </c>
      <c r="L1096" s="33">
        <f t="shared" si="548"/>
        <v>29.19764444444445</v>
      </c>
      <c r="M1096" s="1">
        <v>90000</v>
      </c>
      <c r="N1096" s="1">
        <v>90000</v>
      </c>
      <c r="O1096" s="1">
        <v>90000</v>
      </c>
      <c r="P1096" s="1">
        <f t="shared" si="553"/>
        <v>90000</v>
      </c>
      <c r="Q1096" s="1">
        <v>90000</v>
      </c>
      <c r="R1096" s="1">
        <v>90000</v>
      </c>
      <c r="S1096" s="1">
        <f t="shared" si="554"/>
        <v>90000</v>
      </c>
      <c r="T1096" s="1">
        <v>90000</v>
      </c>
      <c r="U1096" s="1">
        <f t="shared" si="555"/>
        <v>90000</v>
      </c>
      <c r="V1096" s="21"/>
      <c r="W1096" s="21"/>
      <c r="X1096" s="21"/>
      <c r="Y1096" s="12"/>
    </row>
    <row r="1097" spans="1:25" s="23" customFormat="1" ht="15.75" hidden="1" x14ac:dyDescent="0.2">
      <c r="A1097" s="28" t="s">
        <v>524</v>
      </c>
      <c r="B1097" s="29">
        <v>11</v>
      </c>
      <c r="C1097" s="50" t="s">
        <v>270</v>
      </c>
      <c r="D1097" s="53" t="s">
        <v>541</v>
      </c>
      <c r="E1097" s="32" t="s">
        <v>56</v>
      </c>
      <c r="F1097" s="20"/>
      <c r="G1097" s="1">
        <v>400000</v>
      </c>
      <c r="H1097" s="1">
        <v>400000</v>
      </c>
      <c r="I1097" s="1">
        <v>400000</v>
      </c>
      <c r="J1097" s="1">
        <v>400000</v>
      </c>
      <c r="K1097" s="1">
        <v>400000</v>
      </c>
      <c r="L1097" s="33">
        <f t="shared" si="548"/>
        <v>100</v>
      </c>
      <c r="M1097" s="1">
        <v>400000</v>
      </c>
      <c r="N1097" s="1">
        <v>400000</v>
      </c>
      <c r="O1097" s="1">
        <v>750000</v>
      </c>
      <c r="P1097" s="1">
        <f t="shared" si="553"/>
        <v>750000</v>
      </c>
      <c r="Q1097" s="1">
        <v>400000</v>
      </c>
      <c r="R1097" s="1">
        <v>750000</v>
      </c>
      <c r="S1097" s="1">
        <f t="shared" si="554"/>
        <v>750000</v>
      </c>
      <c r="T1097" s="1">
        <v>750000</v>
      </c>
      <c r="U1097" s="1">
        <f t="shared" si="555"/>
        <v>750000</v>
      </c>
      <c r="V1097" s="21"/>
      <c r="W1097" s="21"/>
      <c r="X1097" s="21"/>
      <c r="Y1097" s="12"/>
    </row>
    <row r="1098" spans="1:25" s="23" customFormat="1" ht="15.75" hidden="1" x14ac:dyDescent="0.2">
      <c r="A1098" s="28" t="s">
        <v>524</v>
      </c>
      <c r="B1098" s="29">
        <v>11</v>
      </c>
      <c r="C1098" s="50" t="s">
        <v>270</v>
      </c>
      <c r="D1098" s="53" t="s">
        <v>542</v>
      </c>
      <c r="E1098" s="32" t="s">
        <v>57</v>
      </c>
      <c r="F1098" s="20"/>
      <c r="G1098" s="1">
        <v>10000</v>
      </c>
      <c r="H1098" s="1">
        <v>10000</v>
      </c>
      <c r="I1098" s="1">
        <v>10000</v>
      </c>
      <c r="J1098" s="1">
        <v>10000</v>
      </c>
      <c r="K1098" s="1">
        <v>0</v>
      </c>
      <c r="L1098" s="33">
        <f t="shared" si="548"/>
        <v>0</v>
      </c>
      <c r="M1098" s="1">
        <v>10000</v>
      </c>
      <c r="N1098" s="1">
        <v>10000</v>
      </c>
      <c r="O1098" s="1">
        <v>10000</v>
      </c>
      <c r="P1098" s="1">
        <f t="shared" si="553"/>
        <v>10000</v>
      </c>
      <c r="Q1098" s="1">
        <v>10000</v>
      </c>
      <c r="R1098" s="1">
        <v>10000</v>
      </c>
      <c r="S1098" s="1">
        <f t="shared" si="554"/>
        <v>10000</v>
      </c>
      <c r="T1098" s="1">
        <v>10000</v>
      </c>
      <c r="U1098" s="1">
        <f t="shared" si="555"/>
        <v>10000</v>
      </c>
      <c r="V1098" s="21"/>
      <c r="W1098" s="21"/>
      <c r="X1098" s="21"/>
      <c r="Y1098" s="12"/>
    </row>
    <row r="1099" spans="1:25" s="23" customFormat="1" ht="15.75" hidden="1" x14ac:dyDescent="0.2">
      <c r="A1099" s="28" t="s">
        <v>524</v>
      </c>
      <c r="B1099" s="29">
        <v>11</v>
      </c>
      <c r="C1099" s="50" t="s">
        <v>270</v>
      </c>
      <c r="D1099" s="53" t="s">
        <v>511</v>
      </c>
      <c r="E1099" s="32" t="s">
        <v>58</v>
      </c>
      <c r="F1099" s="20"/>
      <c r="G1099" s="1">
        <v>250000</v>
      </c>
      <c r="H1099" s="1">
        <v>250000</v>
      </c>
      <c r="I1099" s="1">
        <v>250000</v>
      </c>
      <c r="J1099" s="1">
        <v>250000</v>
      </c>
      <c r="K1099" s="1">
        <v>111267.24</v>
      </c>
      <c r="L1099" s="33">
        <f t="shared" si="548"/>
        <v>44.506896000000005</v>
      </c>
      <c r="M1099" s="1">
        <v>250000</v>
      </c>
      <c r="N1099" s="1">
        <v>250000</v>
      </c>
      <c r="O1099" s="1">
        <v>200000</v>
      </c>
      <c r="P1099" s="1">
        <f t="shared" si="553"/>
        <v>200000</v>
      </c>
      <c r="Q1099" s="1">
        <v>250000</v>
      </c>
      <c r="R1099" s="1">
        <v>200000</v>
      </c>
      <c r="S1099" s="1">
        <f t="shared" si="554"/>
        <v>200000</v>
      </c>
      <c r="T1099" s="1">
        <v>200000</v>
      </c>
      <c r="U1099" s="1">
        <f t="shared" si="555"/>
        <v>200000</v>
      </c>
      <c r="V1099" s="21"/>
      <c r="W1099" s="21"/>
      <c r="X1099" s="21"/>
      <c r="Y1099" s="12"/>
    </row>
    <row r="1100" spans="1:25" s="23" customFormat="1" ht="15.75" hidden="1" x14ac:dyDescent="0.2">
      <c r="A1100" s="28" t="s">
        <v>524</v>
      </c>
      <c r="B1100" s="29">
        <v>11</v>
      </c>
      <c r="C1100" s="50" t="s">
        <v>270</v>
      </c>
      <c r="D1100" s="53" t="s">
        <v>543</v>
      </c>
      <c r="E1100" s="32" t="s">
        <v>59</v>
      </c>
      <c r="F1100" s="20"/>
      <c r="G1100" s="1">
        <v>80000</v>
      </c>
      <c r="H1100" s="1">
        <v>80000</v>
      </c>
      <c r="I1100" s="1">
        <v>80000</v>
      </c>
      <c r="J1100" s="1">
        <v>80000</v>
      </c>
      <c r="K1100" s="1">
        <v>250</v>
      </c>
      <c r="L1100" s="33">
        <f t="shared" si="548"/>
        <v>0.3125</v>
      </c>
      <c r="M1100" s="1">
        <v>80000</v>
      </c>
      <c r="N1100" s="1">
        <v>80000</v>
      </c>
      <c r="O1100" s="1">
        <v>80000</v>
      </c>
      <c r="P1100" s="1">
        <f t="shared" si="553"/>
        <v>80000</v>
      </c>
      <c r="Q1100" s="1">
        <v>80000</v>
      </c>
      <c r="R1100" s="1">
        <v>80000</v>
      </c>
      <c r="S1100" s="1">
        <f t="shared" si="554"/>
        <v>80000</v>
      </c>
      <c r="T1100" s="1">
        <v>80000</v>
      </c>
      <c r="U1100" s="1">
        <f t="shared" si="555"/>
        <v>80000</v>
      </c>
      <c r="V1100" s="21"/>
      <c r="W1100" s="21"/>
      <c r="X1100" s="21"/>
      <c r="Y1100" s="12"/>
    </row>
    <row r="1101" spans="1:25" s="23" customFormat="1" ht="15.75" hidden="1" x14ac:dyDescent="0.2">
      <c r="A1101" s="28" t="s">
        <v>524</v>
      </c>
      <c r="B1101" s="29">
        <v>11</v>
      </c>
      <c r="C1101" s="50" t="s">
        <v>270</v>
      </c>
      <c r="D1101" s="53" t="s">
        <v>544</v>
      </c>
      <c r="E1101" s="32" t="s">
        <v>60</v>
      </c>
      <c r="F1101" s="20"/>
      <c r="G1101" s="1">
        <v>25000</v>
      </c>
      <c r="H1101" s="1">
        <v>25000</v>
      </c>
      <c r="I1101" s="1">
        <v>25000</v>
      </c>
      <c r="J1101" s="1">
        <v>25000</v>
      </c>
      <c r="K1101" s="1">
        <v>28239.75</v>
      </c>
      <c r="L1101" s="33">
        <f t="shared" si="548"/>
        <v>112.959</v>
      </c>
      <c r="M1101" s="1">
        <v>25000</v>
      </c>
      <c r="N1101" s="1">
        <v>25000</v>
      </c>
      <c r="O1101" s="1">
        <v>25000</v>
      </c>
      <c r="P1101" s="1">
        <f t="shared" si="553"/>
        <v>25000</v>
      </c>
      <c r="Q1101" s="1">
        <v>25000</v>
      </c>
      <c r="R1101" s="1">
        <v>25000</v>
      </c>
      <c r="S1101" s="1">
        <f t="shared" si="554"/>
        <v>25000</v>
      </c>
      <c r="T1101" s="1">
        <v>25000</v>
      </c>
      <c r="U1101" s="1">
        <f t="shared" si="555"/>
        <v>25000</v>
      </c>
      <c r="V1101" s="21"/>
      <c r="W1101" s="21"/>
      <c r="X1101" s="21"/>
      <c r="Y1101" s="12"/>
    </row>
    <row r="1102" spans="1:25" s="23" customFormat="1" ht="15.75" hidden="1" x14ac:dyDescent="0.2">
      <c r="A1102" s="24" t="s">
        <v>524</v>
      </c>
      <c r="B1102" s="25">
        <v>11</v>
      </c>
      <c r="C1102" s="49" t="s">
        <v>270</v>
      </c>
      <c r="D1102" s="40">
        <v>324</v>
      </c>
      <c r="E1102" s="20"/>
      <c r="F1102" s="20"/>
      <c r="G1102" s="21">
        <f>SUM(G1103)</f>
        <v>35000</v>
      </c>
      <c r="H1102" s="21">
        <f t="shared" ref="H1102:U1102" si="561">SUM(H1103)</f>
        <v>35000</v>
      </c>
      <c r="I1102" s="21">
        <f t="shared" si="561"/>
        <v>35000</v>
      </c>
      <c r="J1102" s="21">
        <f t="shared" si="561"/>
        <v>35000</v>
      </c>
      <c r="K1102" s="21">
        <f t="shared" si="561"/>
        <v>0</v>
      </c>
      <c r="L1102" s="22">
        <f t="shared" si="548"/>
        <v>0</v>
      </c>
      <c r="M1102" s="21">
        <f t="shared" si="561"/>
        <v>35000</v>
      </c>
      <c r="N1102" s="21">
        <f t="shared" si="561"/>
        <v>35000</v>
      </c>
      <c r="O1102" s="21">
        <f t="shared" si="561"/>
        <v>35000</v>
      </c>
      <c r="P1102" s="21">
        <f t="shared" si="561"/>
        <v>35000</v>
      </c>
      <c r="Q1102" s="21">
        <f t="shared" si="561"/>
        <v>35000</v>
      </c>
      <c r="R1102" s="21">
        <f t="shared" si="561"/>
        <v>35000</v>
      </c>
      <c r="S1102" s="21">
        <f t="shared" si="561"/>
        <v>35000</v>
      </c>
      <c r="T1102" s="21">
        <f t="shared" si="561"/>
        <v>35000</v>
      </c>
      <c r="U1102" s="21">
        <f t="shared" si="561"/>
        <v>35000</v>
      </c>
      <c r="V1102" s="21"/>
      <c r="W1102" s="21"/>
      <c r="X1102" s="21"/>
      <c r="Y1102" s="12"/>
    </row>
    <row r="1103" spans="1:25" s="23" customFormat="1" ht="30" hidden="1" x14ac:dyDescent="0.2">
      <c r="A1103" s="28" t="s">
        <v>524</v>
      </c>
      <c r="B1103" s="29">
        <v>11</v>
      </c>
      <c r="C1103" s="50" t="s">
        <v>270</v>
      </c>
      <c r="D1103" s="53" t="s">
        <v>545</v>
      </c>
      <c r="E1103" s="32" t="s">
        <v>205</v>
      </c>
      <c r="F1103" s="20"/>
      <c r="G1103" s="1">
        <v>35000</v>
      </c>
      <c r="H1103" s="1">
        <v>35000</v>
      </c>
      <c r="I1103" s="1">
        <v>35000</v>
      </c>
      <c r="J1103" s="1">
        <v>35000</v>
      </c>
      <c r="K1103" s="1">
        <v>0</v>
      </c>
      <c r="L1103" s="33">
        <f t="shared" si="548"/>
        <v>0</v>
      </c>
      <c r="M1103" s="1">
        <v>35000</v>
      </c>
      <c r="N1103" s="1">
        <v>35000</v>
      </c>
      <c r="O1103" s="1">
        <v>35000</v>
      </c>
      <c r="P1103" s="1">
        <f t="shared" si="553"/>
        <v>35000</v>
      </c>
      <c r="Q1103" s="1">
        <v>35000</v>
      </c>
      <c r="R1103" s="1">
        <v>35000</v>
      </c>
      <c r="S1103" s="1">
        <f t="shared" si="554"/>
        <v>35000</v>
      </c>
      <c r="T1103" s="1">
        <v>35000</v>
      </c>
      <c r="U1103" s="1">
        <f t="shared" si="555"/>
        <v>35000</v>
      </c>
      <c r="V1103" s="21"/>
      <c r="W1103" s="21"/>
      <c r="X1103" s="21"/>
      <c r="Y1103" s="12"/>
    </row>
    <row r="1104" spans="1:25" s="23" customFormat="1" ht="15.75" hidden="1" x14ac:dyDescent="0.2">
      <c r="A1104" s="24" t="s">
        <v>524</v>
      </c>
      <c r="B1104" s="25">
        <v>11</v>
      </c>
      <c r="C1104" s="49" t="s">
        <v>270</v>
      </c>
      <c r="D1104" s="40">
        <v>329</v>
      </c>
      <c r="E1104" s="20"/>
      <c r="F1104" s="20"/>
      <c r="G1104" s="21">
        <f>SUM(G1105:G1109)</f>
        <v>525000</v>
      </c>
      <c r="H1104" s="21">
        <f t="shared" ref="H1104:U1104" si="562">SUM(H1105:H1109)</f>
        <v>525000</v>
      </c>
      <c r="I1104" s="21">
        <f t="shared" si="562"/>
        <v>525000</v>
      </c>
      <c r="J1104" s="21">
        <f t="shared" si="562"/>
        <v>525000</v>
      </c>
      <c r="K1104" s="21">
        <f t="shared" si="562"/>
        <v>208716.34</v>
      </c>
      <c r="L1104" s="22">
        <f t="shared" si="548"/>
        <v>39.755493333333334</v>
      </c>
      <c r="M1104" s="21">
        <f t="shared" si="562"/>
        <v>525000</v>
      </c>
      <c r="N1104" s="21">
        <f t="shared" si="562"/>
        <v>525000</v>
      </c>
      <c r="O1104" s="21">
        <f t="shared" si="562"/>
        <v>475000</v>
      </c>
      <c r="P1104" s="21">
        <f t="shared" si="562"/>
        <v>475000</v>
      </c>
      <c r="Q1104" s="21">
        <f t="shared" si="562"/>
        <v>525000</v>
      </c>
      <c r="R1104" s="21">
        <f t="shared" si="562"/>
        <v>475000</v>
      </c>
      <c r="S1104" s="21">
        <f t="shared" si="562"/>
        <v>475000</v>
      </c>
      <c r="T1104" s="21">
        <f t="shared" si="562"/>
        <v>475000</v>
      </c>
      <c r="U1104" s="21">
        <f t="shared" si="562"/>
        <v>475000</v>
      </c>
      <c r="V1104" s="21"/>
      <c r="W1104" s="21"/>
      <c r="X1104" s="21"/>
      <c r="Y1104" s="12"/>
    </row>
    <row r="1105" spans="1:25" s="23" customFormat="1" ht="30" hidden="1" x14ac:dyDescent="0.2">
      <c r="A1105" s="28" t="s">
        <v>524</v>
      </c>
      <c r="B1105" s="29">
        <v>11</v>
      </c>
      <c r="C1105" s="50" t="s">
        <v>270</v>
      </c>
      <c r="D1105" s="53" t="s">
        <v>546</v>
      </c>
      <c r="E1105" s="32" t="s">
        <v>62</v>
      </c>
      <c r="F1105" s="20"/>
      <c r="G1105" s="1">
        <v>300000</v>
      </c>
      <c r="H1105" s="1">
        <v>300000</v>
      </c>
      <c r="I1105" s="1">
        <v>300000</v>
      </c>
      <c r="J1105" s="1">
        <v>300000</v>
      </c>
      <c r="K1105" s="1">
        <v>205185.57</v>
      </c>
      <c r="L1105" s="33">
        <f t="shared" si="548"/>
        <v>68.395189999999999</v>
      </c>
      <c r="M1105" s="1">
        <v>300000</v>
      </c>
      <c r="N1105" s="1">
        <v>300000</v>
      </c>
      <c r="O1105" s="1">
        <v>300000</v>
      </c>
      <c r="P1105" s="1">
        <f t="shared" si="553"/>
        <v>300000</v>
      </c>
      <c r="Q1105" s="1">
        <v>300000</v>
      </c>
      <c r="R1105" s="1">
        <v>300000</v>
      </c>
      <c r="S1105" s="1">
        <f t="shared" si="554"/>
        <v>300000</v>
      </c>
      <c r="T1105" s="1">
        <v>300000</v>
      </c>
      <c r="U1105" s="1">
        <f t="shared" si="555"/>
        <v>300000</v>
      </c>
      <c r="V1105" s="21"/>
      <c r="W1105" s="21"/>
      <c r="X1105" s="21"/>
      <c r="Y1105" s="12"/>
    </row>
    <row r="1106" spans="1:25" s="23" customFormat="1" ht="15.75" hidden="1" x14ac:dyDescent="0.2">
      <c r="A1106" s="28" t="s">
        <v>524</v>
      </c>
      <c r="B1106" s="29">
        <v>11</v>
      </c>
      <c r="C1106" s="50" t="s">
        <v>270</v>
      </c>
      <c r="D1106" s="53" t="s">
        <v>547</v>
      </c>
      <c r="E1106" s="32" t="s">
        <v>63</v>
      </c>
      <c r="F1106" s="20"/>
      <c r="G1106" s="1">
        <v>80000</v>
      </c>
      <c r="H1106" s="1">
        <v>80000</v>
      </c>
      <c r="I1106" s="1">
        <v>80000</v>
      </c>
      <c r="J1106" s="1">
        <v>80000</v>
      </c>
      <c r="K1106" s="1">
        <v>0</v>
      </c>
      <c r="L1106" s="33">
        <f t="shared" si="548"/>
        <v>0</v>
      </c>
      <c r="M1106" s="1">
        <v>80000</v>
      </c>
      <c r="N1106" s="1">
        <v>80000</v>
      </c>
      <c r="O1106" s="1">
        <v>30000</v>
      </c>
      <c r="P1106" s="1">
        <f t="shared" si="553"/>
        <v>30000</v>
      </c>
      <c r="Q1106" s="1">
        <v>80000</v>
      </c>
      <c r="R1106" s="1">
        <v>30000</v>
      </c>
      <c r="S1106" s="1">
        <f t="shared" si="554"/>
        <v>30000</v>
      </c>
      <c r="T1106" s="1">
        <v>30000</v>
      </c>
      <c r="U1106" s="1">
        <f t="shared" si="555"/>
        <v>30000</v>
      </c>
      <c r="V1106" s="21"/>
      <c r="W1106" s="21"/>
      <c r="X1106" s="21"/>
      <c r="Y1106" s="12"/>
    </row>
    <row r="1107" spans="1:25" s="23" customFormat="1" ht="15.75" hidden="1" x14ac:dyDescent="0.2">
      <c r="A1107" s="28" t="s">
        <v>524</v>
      </c>
      <c r="B1107" s="29">
        <v>11</v>
      </c>
      <c r="C1107" s="50" t="s">
        <v>270</v>
      </c>
      <c r="D1107" s="53" t="s">
        <v>548</v>
      </c>
      <c r="E1107" s="32" t="s">
        <v>64</v>
      </c>
      <c r="F1107" s="20"/>
      <c r="G1107" s="1">
        <v>60000</v>
      </c>
      <c r="H1107" s="1">
        <v>60000</v>
      </c>
      <c r="I1107" s="1">
        <v>60000</v>
      </c>
      <c r="J1107" s="1">
        <v>60000</v>
      </c>
      <c r="K1107" s="1">
        <v>3530.77</v>
      </c>
      <c r="L1107" s="33">
        <f t="shared" si="548"/>
        <v>5.8846166666666662</v>
      </c>
      <c r="M1107" s="1">
        <v>60000</v>
      </c>
      <c r="N1107" s="1">
        <v>60000</v>
      </c>
      <c r="O1107" s="1">
        <v>60000</v>
      </c>
      <c r="P1107" s="1">
        <f t="shared" si="553"/>
        <v>60000</v>
      </c>
      <c r="Q1107" s="1">
        <v>60000</v>
      </c>
      <c r="R1107" s="1">
        <v>60000</v>
      </c>
      <c r="S1107" s="1">
        <f t="shared" si="554"/>
        <v>60000</v>
      </c>
      <c r="T1107" s="1">
        <v>60000</v>
      </c>
      <c r="U1107" s="1">
        <f t="shared" si="555"/>
        <v>60000</v>
      </c>
      <c r="V1107" s="21"/>
      <c r="W1107" s="21"/>
      <c r="X1107" s="21"/>
      <c r="Y1107" s="12"/>
    </row>
    <row r="1108" spans="1:25" s="23" customFormat="1" ht="15.75" hidden="1" x14ac:dyDescent="0.2">
      <c r="A1108" s="28" t="s">
        <v>524</v>
      </c>
      <c r="B1108" s="29">
        <v>11</v>
      </c>
      <c r="C1108" s="50" t="s">
        <v>270</v>
      </c>
      <c r="D1108" s="53" t="s">
        <v>549</v>
      </c>
      <c r="E1108" s="32" t="s">
        <v>66</v>
      </c>
      <c r="F1108" s="20"/>
      <c r="G1108" s="1">
        <v>60000</v>
      </c>
      <c r="H1108" s="1">
        <v>60000</v>
      </c>
      <c r="I1108" s="1">
        <v>60000</v>
      </c>
      <c r="J1108" s="1">
        <v>60000</v>
      </c>
      <c r="K1108" s="1">
        <v>0</v>
      </c>
      <c r="L1108" s="33">
        <f t="shared" si="548"/>
        <v>0</v>
      </c>
      <c r="M1108" s="1">
        <v>60000</v>
      </c>
      <c r="N1108" s="1">
        <v>60000</v>
      </c>
      <c r="O1108" s="1">
        <v>60000</v>
      </c>
      <c r="P1108" s="1">
        <f t="shared" si="553"/>
        <v>60000</v>
      </c>
      <c r="Q1108" s="1">
        <v>60000</v>
      </c>
      <c r="R1108" s="1">
        <v>60000</v>
      </c>
      <c r="S1108" s="1">
        <f t="shared" si="554"/>
        <v>60000</v>
      </c>
      <c r="T1108" s="1">
        <v>60000</v>
      </c>
      <c r="U1108" s="1">
        <f t="shared" si="555"/>
        <v>60000</v>
      </c>
      <c r="V1108" s="21"/>
      <c r="W1108" s="21"/>
      <c r="X1108" s="21"/>
      <c r="Y1108" s="12"/>
    </row>
    <row r="1109" spans="1:25" s="23" customFormat="1" ht="15.75" hidden="1" x14ac:dyDescent="0.2">
      <c r="A1109" s="28" t="s">
        <v>524</v>
      </c>
      <c r="B1109" s="29">
        <v>11</v>
      </c>
      <c r="C1109" s="50" t="s">
        <v>270</v>
      </c>
      <c r="D1109" s="53" t="s">
        <v>550</v>
      </c>
      <c r="E1109" s="32" t="s">
        <v>67</v>
      </c>
      <c r="F1109" s="20"/>
      <c r="G1109" s="1">
        <v>25000</v>
      </c>
      <c r="H1109" s="1">
        <v>25000</v>
      </c>
      <c r="I1109" s="1">
        <v>25000</v>
      </c>
      <c r="J1109" s="1">
        <v>25000</v>
      </c>
      <c r="K1109" s="1">
        <v>0</v>
      </c>
      <c r="L1109" s="33">
        <f t="shared" si="548"/>
        <v>0</v>
      </c>
      <c r="M1109" s="1">
        <v>25000</v>
      </c>
      <c r="N1109" s="1">
        <v>25000</v>
      </c>
      <c r="O1109" s="1">
        <v>25000</v>
      </c>
      <c r="P1109" s="1">
        <f t="shared" si="553"/>
        <v>25000</v>
      </c>
      <c r="Q1109" s="1">
        <v>25000</v>
      </c>
      <c r="R1109" s="1">
        <v>25000</v>
      </c>
      <c r="S1109" s="1">
        <f t="shared" si="554"/>
        <v>25000</v>
      </c>
      <c r="T1109" s="1">
        <v>25000</v>
      </c>
      <c r="U1109" s="1">
        <f t="shared" si="555"/>
        <v>25000</v>
      </c>
      <c r="V1109" s="21"/>
      <c r="W1109" s="21"/>
      <c r="X1109" s="21"/>
      <c r="Y1109" s="12"/>
    </row>
    <row r="1110" spans="1:25" s="23" customFormat="1" ht="15.75" hidden="1" x14ac:dyDescent="0.2">
      <c r="A1110" s="24" t="s">
        <v>524</v>
      </c>
      <c r="B1110" s="25">
        <v>11</v>
      </c>
      <c r="C1110" s="49" t="s">
        <v>270</v>
      </c>
      <c r="D1110" s="40">
        <v>343</v>
      </c>
      <c r="E1110" s="20"/>
      <c r="F1110" s="20"/>
      <c r="G1110" s="21">
        <f>SUM(G1111:G1112)</f>
        <v>15000</v>
      </c>
      <c r="H1110" s="21">
        <f t="shared" ref="H1110:U1110" si="563">SUM(H1111:H1112)</f>
        <v>15000</v>
      </c>
      <c r="I1110" s="21">
        <f t="shared" si="563"/>
        <v>15000</v>
      </c>
      <c r="J1110" s="21">
        <f t="shared" si="563"/>
        <v>15000</v>
      </c>
      <c r="K1110" s="21">
        <f t="shared" si="563"/>
        <v>7.34</v>
      </c>
      <c r="L1110" s="22">
        <f t="shared" si="548"/>
        <v>4.8933333333333336E-2</v>
      </c>
      <c r="M1110" s="21">
        <f t="shared" si="563"/>
        <v>15000</v>
      </c>
      <c r="N1110" s="21">
        <f t="shared" si="563"/>
        <v>15000</v>
      </c>
      <c r="O1110" s="21">
        <f t="shared" si="563"/>
        <v>15000</v>
      </c>
      <c r="P1110" s="21">
        <f t="shared" si="563"/>
        <v>15000</v>
      </c>
      <c r="Q1110" s="21">
        <f t="shared" si="563"/>
        <v>15000</v>
      </c>
      <c r="R1110" s="21">
        <f t="shared" si="563"/>
        <v>15000</v>
      </c>
      <c r="S1110" s="21">
        <f t="shared" si="563"/>
        <v>15000</v>
      </c>
      <c r="T1110" s="21">
        <f t="shared" si="563"/>
        <v>15000</v>
      </c>
      <c r="U1110" s="21">
        <f t="shared" si="563"/>
        <v>15000</v>
      </c>
      <c r="V1110" s="21"/>
      <c r="W1110" s="21"/>
      <c r="X1110" s="21"/>
      <c r="Y1110" s="12"/>
    </row>
    <row r="1111" spans="1:25" s="23" customFormat="1" ht="15.75" hidden="1" x14ac:dyDescent="0.2">
      <c r="A1111" s="28" t="s">
        <v>524</v>
      </c>
      <c r="B1111" s="29">
        <v>11</v>
      </c>
      <c r="C1111" s="50" t="s">
        <v>270</v>
      </c>
      <c r="D1111" s="53" t="s">
        <v>551</v>
      </c>
      <c r="E1111" s="32" t="s">
        <v>68</v>
      </c>
      <c r="F1111" s="20"/>
      <c r="G1111" s="1">
        <v>15000</v>
      </c>
      <c r="H1111" s="1">
        <v>15000</v>
      </c>
      <c r="I1111" s="1">
        <v>15000</v>
      </c>
      <c r="J1111" s="1">
        <v>15000</v>
      </c>
      <c r="K1111" s="1">
        <v>1.57</v>
      </c>
      <c r="L1111" s="33">
        <f t="shared" si="548"/>
        <v>1.0466666666666668E-2</v>
      </c>
      <c r="M1111" s="1">
        <v>15000</v>
      </c>
      <c r="N1111" s="1">
        <v>15000</v>
      </c>
      <c r="O1111" s="1">
        <v>8000</v>
      </c>
      <c r="P1111" s="1">
        <f t="shared" si="553"/>
        <v>8000</v>
      </c>
      <c r="Q1111" s="1">
        <v>15000</v>
      </c>
      <c r="R1111" s="1">
        <v>8000</v>
      </c>
      <c r="S1111" s="1">
        <f t="shared" si="554"/>
        <v>8000</v>
      </c>
      <c r="T1111" s="1">
        <v>8000</v>
      </c>
      <c r="U1111" s="1">
        <f t="shared" si="555"/>
        <v>8000</v>
      </c>
      <c r="V1111" s="21"/>
      <c r="W1111" s="21"/>
      <c r="X1111" s="21"/>
      <c r="Y1111" s="12"/>
    </row>
    <row r="1112" spans="1:25" s="23" customFormat="1" ht="15.75" hidden="1" x14ac:dyDescent="0.2">
      <c r="A1112" s="28" t="s">
        <v>524</v>
      </c>
      <c r="B1112" s="29">
        <v>11</v>
      </c>
      <c r="C1112" s="50" t="s">
        <v>270</v>
      </c>
      <c r="D1112" s="53">
        <v>3433</v>
      </c>
      <c r="E1112" s="32" t="s">
        <v>69</v>
      </c>
      <c r="F1112" s="20"/>
      <c r="G1112" s="1">
        <v>0</v>
      </c>
      <c r="H1112" s="1">
        <v>0</v>
      </c>
      <c r="I1112" s="1">
        <v>0</v>
      </c>
      <c r="J1112" s="1">
        <v>0</v>
      </c>
      <c r="K1112" s="1">
        <v>5.77</v>
      </c>
      <c r="L1112" s="33" t="str">
        <f t="shared" si="548"/>
        <v>-</v>
      </c>
      <c r="M1112" s="1">
        <v>0</v>
      </c>
      <c r="N1112" s="1">
        <v>0</v>
      </c>
      <c r="O1112" s="1">
        <v>7000</v>
      </c>
      <c r="P1112" s="1">
        <f t="shared" si="553"/>
        <v>7000</v>
      </c>
      <c r="Q1112" s="1">
        <v>0</v>
      </c>
      <c r="R1112" s="1">
        <v>7000</v>
      </c>
      <c r="S1112" s="1">
        <f t="shared" si="554"/>
        <v>7000</v>
      </c>
      <c r="T1112" s="1">
        <v>7000</v>
      </c>
      <c r="U1112" s="1">
        <f t="shared" si="555"/>
        <v>7000</v>
      </c>
      <c r="V1112" s="21"/>
      <c r="W1112" s="21"/>
      <c r="X1112" s="21"/>
      <c r="Y1112" s="12"/>
    </row>
    <row r="1113" spans="1:25" s="23" customFormat="1" ht="15.75" hidden="1" x14ac:dyDescent="0.2">
      <c r="A1113" s="24" t="s">
        <v>524</v>
      </c>
      <c r="B1113" s="25">
        <v>11</v>
      </c>
      <c r="C1113" s="49" t="s">
        <v>270</v>
      </c>
      <c r="D1113" s="40">
        <v>422</v>
      </c>
      <c r="E1113" s="20"/>
      <c r="F1113" s="20"/>
      <c r="G1113" s="21">
        <f>SUM(G1114)</f>
        <v>250000</v>
      </c>
      <c r="H1113" s="21">
        <f t="shared" ref="H1113:U1113" si="564">SUM(H1114)</f>
        <v>250000</v>
      </c>
      <c r="I1113" s="21">
        <f t="shared" si="564"/>
        <v>250000</v>
      </c>
      <c r="J1113" s="21">
        <f t="shared" si="564"/>
        <v>250000</v>
      </c>
      <c r="K1113" s="21">
        <f t="shared" si="564"/>
        <v>1483.25</v>
      </c>
      <c r="L1113" s="22">
        <f t="shared" si="548"/>
        <v>0.59329999999999994</v>
      </c>
      <c r="M1113" s="21">
        <f t="shared" si="564"/>
        <v>250000</v>
      </c>
      <c r="N1113" s="21">
        <f t="shared" si="564"/>
        <v>250000</v>
      </c>
      <c r="O1113" s="21">
        <f t="shared" si="564"/>
        <v>100000</v>
      </c>
      <c r="P1113" s="21">
        <f t="shared" si="564"/>
        <v>100000</v>
      </c>
      <c r="Q1113" s="21">
        <f t="shared" si="564"/>
        <v>250000</v>
      </c>
      <c r="R1113" s="21">
        <f t="shared" si="564"/>
        <v>100000</v>
      </c>
      <c r="S1113" s="21">
        <f t="shared" si="564"/>
        <v>100000</v>
      </c>
      <c r="T1113" s="21">
        <f t="shared" si="564"/>
        <v>100000</v>
      </c>
      <c r="U1113" s="21">
        <f t="shared" si="564"/>
        <v>100000</v>
      </c>
      <c r="V1113" s="21"/>
      <c r="W1113" s="21"/>
      <c r="X1113" s="21"/>
      <c r="Y1113" s="12"/>
    </row>
    <row r="1114" spans="1:25" s="23" customFormat="1" ht="15.75" hidden="1" x14ac:dyDescent="0.2">
      <c r="A1114" s="28" t="s">
        <v>524</v>
      </c>
      <c r="B1114" s="29">
        <v>11</v>
      </c>
      <c r="C1114" s="50" t="s">
        <v>270</v>
      </c>
      <c r="D1114" s="53" t="s">
        <v>552</v>
      </c>
      <c r="E1114" s="32" t="s">
        <v>74</v>
      </c>
      <c r="F1114" s="20"/>
      <c r="G1114" s="1">
        <v>250000</v>
      </c>
      <c r="H1114" s="1">
        <v>250000</v>
      </c>
      <c r="I1114" s="1">
        <v>250000</v>
      </c>
      <c r="J1114" s="1">
        <v>250000</v>
      </c>
      <c r="K1114" s="1">
        <v>1483.25</v>
      </c>
      <c r="L1114" s="33">
        <f t="shared" si="548"/>
        <v>0.59329999999999994</v>
      </c>
      <c r="M1114" s="1">
        <v>250000</v>
      </c>
      <c r="N1114" s="1">
        <v>250000</v>
      </c>
      <c r="O1114" s="1">
        <v>100000</v>
      </c>
      <c r="P1114" s="1">
        <f t="shared" si="553"/>
        <v>100000</v>
      </c>
      <c r="Q1114" s="1">
        <v>250000</v>
      </c>
      <c r="R1114" s="1">
        <v>100000</v>
      </c>
      <c r="S1114" s="1">
        <f t="shared" si="554"/>
        <v>100000</v>
      </c>
      <c r="T1114" s="1">
        <v>100000</v>
      </c>
      <c r="U1114" s="1">
        <f t="shared" si="555"/>
        <v>100000</v>
      </c>
      <c r="V1114" s="21"/>
      <c r="W1114" s="21"/>
      <c r="X1114" s="21"/>
      <c r="Y1114" s="12"/>
    </row>
    <row r="1115" spans="1:25" s="23" customFormat="1" ht="15.75" hidden="1" x14ac:dyDescent="0.2">
      <c r="A1115" s="24" t="s">
        <v>524</v>
      </c>
      <c r="B1115" s="25">
        <v>11</v>
      </c>
      <c r="C1115" s="49" t="s">
        <v>270</v>
      </c>
      <c r="D1115" s="40">
        <v>431</v>
      </c>
      <c r="E1115" s="20"/>
      <c r="F1115" s="20"/>
      <c r="G1115" s="21">
        <f>SUM(G1116)</f>
        <v>20000</v>
      </c>
      <c r="H1115" s="21">
        <f t="shared" ref="H1115:U1115" si="565">SUM(H1116)</f>
        <v>20000</v>
      </c>
      <c r="I1115" s="21">
        <f t="shared" si="565"/>
        <v>20000</v>
      </c>
      <c r="J1115" s="21">
        <f t="shared" si="565"/>
        <v>20000</v>
      </c>
      <c r="K1115" s="21">
        <f t="shared" si="565"/>
        <v>0</v>
      </c>
      <c r="L1115" s="22">
        <f t="shared" si="548"/>
        <v>0</v>
      </c>
      <c r="M1115" s="21">
        <f t="shared" si="565"/>
        <v>20000</v>
      </c>
      <c r="N1115" s="21">
        <f t="shared" si="565"/>
        <v>20000</v>
      </c>
      <c r="O1115" s="21">
        <f t="shared" si="565"/>
        <v>20000</v>
      </c>
      <c r="P1115" s="21">
        <f t="shared" si="565"/>
        <v>20000</v>
      </c>
      <c r="Q1115" s="21">
        <f t="shared" si="565"/>
        <v>20000</v>
      </c>
      <c r="R1115" s="21">
        <f t="shared" si="565"/>
        <v>20000</v>
      </c>
      <c r="S1115" s="21">
        <f t="shared" si="565"/>
        <v>20000</v>
      </c>
      <c r="T1115" s="21">
        <f t="shared" si="565"/>
        <v>20000</v>
      </c>
      <c r="U1115" s="21">
        <f t="shared" si="565"/>
        <v>20000</v>
      </c>
      <c r="V1115" s="21"/>
      <c r="W1115" s="21"/>
      <c r="X1115" s="21"/>
      <c r="Y1115" s="12"/>
    </row>
    <row r="1116" spans="1:25" s="23" customFormat="1" ht="30" hidden="1" x14ac:dyDescent="0.2">
      <c r="A1116" s="28" t="s">
        <v>524</v>
      </c>
      <c r="B1116" s="29">
        <v>11</v>
      </c>
      <c r="C1116" s="50" t="s">
        <v>270</v>
      </c>
      <c r="D1116" s="53" t="s">
        <v>553</v>
      </c>
      <c r="E1116" s="32" t="s">
        <v>554</v>
      </c>
      <c r="F1116" s="20"/>
      <c r="G1116" s="1">
        <v>20000</v>
      </c>
      <c r="H1116" s="1">
        <v>20000</v>
      </c>
      <c r="I1116" s="1">
        <v>20000</v>
      </c>
      <c r="J1116" s="1">
        <v>20000</v>
      </c>
      <c r="K1116" s="1">
        <v>0</v>
      </c>
      <c r="L1116" s="33">
        <f t="shared" si="548"/>
        <v>0</v>
      </c>
      <c r="M1116" s="1">
        <v>20000</v>
      </c>
      <c r="N1116" s="1">
        <v>20000</v>
      </c>
      <c r="O1116" s="1">
        <v>20000</v>
      </c>
      <c r="P1116" s="1">
        <f t="shared" si="553"/>
        <v>20000</v>
      </c>
      <c r="Q1116" s="1">
        <v>20000</v>
      </c>
      <c r="R1116" s="1">
        <v>20000</v>
      </c>
      <c r="S1116" s="1">
        <f t="shared" si="554"/>
        <v>20000</v>
      </c>
      <c r="T1116" s="1">
        <v>20000</v>
      </c>
      <c r="U1116" s="1">
        <f t="shared" si="555"/>
        <v>20000</v>
      </c>
      <c r="V1116" s="21"/>
      <c r="W1116" s="21"/>
      <c r="X1116" s="21"/>
      <c r="Y1116" s="12"/>
    </row>
    <row r="1117" spans="1:25" s="23" customFormat="1" ht="78.75" x14ac:dyDescent="0.2">
      <c r="A1117" s="442" t="s">
        <v>555</v>
      </c>
      <c r="B1117" s="442"/>
      <c r="C1117" s="442"/>
      <c r="D1117" s="442"/>
      <c r="E1117" s="20" t="s">
        <v>81</v>
      </c>
      <c r="F1117" s="38" t="s">
        <v>523</v>
      </c>
      <c r="G1117" s="21">
        <f>G1118+G1122+G1124+G1127</f>
        <v>480000</v>
      </c>
      <c r="H1117" s="21">
        <f t="shared" ref="H1117:U1117" si="566">H1118+H1122+H1124+H1127</f>
        <v>480000</v>
      </c>
      <c r="I1117" s="21">
        <f t="shared" si="566"/>
        <v>480000</v>
      </c>
      <c r="J1117" s="21">
        <f t="shared" si="566"/>
        <v>480000</v>
      </c>
      <c r="K1117" s="21">
        <f t="shared" si="566"/>
        <v>208142.83999999997</v>
      </c>
      <c r="L1117" s="22">
        <f t="shared" si="548"/>
        <v>43.363091666666662</v>
      </c>
      <c r="M1117" s="21">
        <f t="shared" si="566"/>
        <v>480000</v>
      </c>
      <c r="N1117" s="21">
        <f t="shared" si="566"/>
        <v>480000</v>
      </c>
      <c r="O1117" s="21">
        <f t="shared" si="566"/>
        <v>380000</v>
      </c>
      <c r="P1117" s="21">
        <f t="shared" si="566"/>
        <v>380000</v>
      </c>
      <c r="Q1117" s="21">
        <f t="shared" si="566"/>
        <v>480000</v>
      </c>
      <c r="R1117" s="21">
        <f t="shared" si="566"/>
        <v>380000</v>
      </c>
      <c r="S1117" s="21">
        <f t="shared" si="566"/>
        <v>380000</v>
      </c>
      <c r="T1117" s="21">
        <f t="shared" si="566"/>
        <v>380000</v>
      </c>
      <c r="U1117" s="21">
        <f t="shared" si="566"/>
        <v>380000</v>
      </c>
      <c r="V1117" s="21"/>
      <c r="W1117" s="21"/>
      <c r="X1117" s="21"/>
      <c r="Y1117" s="12"/>
    </row>
    <row r="1118" spans="1:25" s="23" customFormat="1" ht="15.75" hidden="1" x14ac:dyDescent="0.2">
      <c r="A1118" s="24" t="s">
        <v>556</v>
      </c>
      <c r="B1118" s="25">
        <v>11</v>
      </c>
      <c r="C1118" s="49" t="s">
        <v>270</v>
      </c>
      <c r="D1118" s="40">
        <v>323</v>
      </c>
      <c r="E1118" s="20"/>
      <c r="F1118" s="20"/>
      <c r="G1118" s="21">
        <f>SUM(G1119:G1121)</f>
        <v>70000</v>
      </c>
      <c r="H1118" s="21">
        <f t="shared" ref="H1118:U1118" si="567">SUM(H1119:H1121)</f>
        <v>70000</v>
      </c>
      <c r="I1118" s="21">
        <f t="shared" si="567"/>
        <v>70000</v>
      </c>
      <c r="J1118" s="21">
        <f t="shared" si="567"/>
        <v>70000</v>
      </c>
      <c r="K1118" s="21">
        <f t="shared" si="567"/>
        <v>3368.75</v>
      </c>
      <c r="L1118" s="22">
        <f t="shared" si="548"/>
        <v>4.8125</v>
      </c>
      <c r="M1118" s="21">
        <f t="shared" si="567"/>
        <v>70000</v>
      </c>
      <c r="N1118" s="21">
        <f t="shared" si="567"/>
        <v>70000</v>
      </c>
      <c r="O1118" s="79">
        <f t="shared" si="567"/>
        <v>70000</v>
      </c>
      <c r="P1118" s="21">
        <f t="shared" si="567"/>
        <v>70000</v>
      </c>
      <c r="Q1118" s="21">
        <f t="shared" si="567"/>
        <v>70000</v>
      </c>
      <c r="R1118" s="21">
        <f t="shared" si="567"/>
        <v>70000</v>
      </c>
      <c r="S1118" s="21">
        <f t="shared" si="567"/>
        <v>70000</v>
      </c>
      <c r="T1118" s="21">
        <f t="shared" si="567"/>
        <v>70000</v>
      </c>
      <c r="U1118" s="21">
        <f t="shared" si="567"/>
        <v>70000</v>
      </c>
      <c r="V1118" s="21"/>
      <c r="W1118" s="21"/>
      <c r="X1118" s="21"/>
      <c r="Y1118" s="12"/>
    </row>
    <row r="1119" spans="1:25" s="23" customFormat="1" ht="15.75" hidden="1" x14ac:dyDescent="0.2">
      <c r="A1119" s="28" t="s">
        <v>556</v>
      </c>
      <c r="B1119" s="29">
        <v>11</v>
      </c>
      <c r="C1119" s="50" t="s">
        <v>270</v>
      </c>
      <c r="D1119" s="53" t="s">
        <v>538</v>
      </c>
      <c r="E1119" s="32" t="s">
        <v>53</v>
      </c>
      <c r="F1119" s="20"/>
      <c r="G1119" s="1">
        <v>20000</v>
      </c>
      <c r="H1119" s="1">
        <v>20000</v>
      </c>
      <c r="I1119" s="1">
        <v>20000</v>
      </c>
      <c r="J1119" s="1">
        <v>20000</v>
      </c>
      <c r="K1119" s="1">
        <v>3368.75</v>
      </c>
      <c r="L1119" s="33">
        <f t="shared" si="548"/>
        <v>16.84375</v>
      </c>
      <c r="M1119" s="1">
        <v>20000</v>
      </c>
      <c r="N1119" s="77">
        <v>20000</v>
      </c>
      <c r="O1119" s="1">
        <v>20000</v>
      </c>
      <c r="P1119" s="78">
        <f>O1119</f>
        <v>20000</v>
      </c>
      <c r="Q1119" s="1">
        <v>20000</v>
      </c>
      <c r="R1119" s="1">
        <v>20000</v>
      </c>
      <c r="S1119" s="1">
        <f>R1119</f>
        <v>20000</v>
      </c>
      <c r="T1119" s="1">
        <v>20000</v>
      </c>
      <c r="U1119" s="1">
        <f>T1119</f>
        <v>20000</v>
      </c>
      <c r="V1119" s="21"/>
      <c r="W1119" s="21"/>
      <c r="X1119" s="21"/>
      <c r="Y1119" s="12"/>
    </row>
    <row r="1120" spans="1:25" s="23" customFormat="1" ht="15.75" hidden="1" customHeight="1" x14ac:dyDescent="0.2">
      <c r="A1120" s="28" t="s">
        <v>556</v>
      </c>
      <c r="B1120" s="29">
        <v>11</v>
      </c>
      <c r="C1120" s="50" t="s">
        <v>270</v>
      </c>
      <c r="D1120" s="53" t="s">
        <v>541</v>
      </c>
      <c r="E1120" s="32" t="s">
        <v>56</v>
      </c>
      <c r="F1120" s="20"/>
      <c r="G1120" s="1">
        <v>25000</v>
      </c>
      <c r="H1120" s="1">
        <v>25000</v>
      </c>
      <c r="I1120" s="1">
        <v>25000</v>
      </c>
      <c r="J1120" s="1">
        <v>25000</v>
      </c>
      <c r="K1120" s="1">
        <v>0</v>
      </c>
      <c r="L1120" s="33">
        <f t="shared" si="548"/>
        <v>0</v>
      </c>
      <c r="M1120" s="1">
        <v>25000</v>
      </c>
      <c r="N1120" s="77">
        <v>25000</v>
      </c>
      <c r="O1120" s="1">
        <v>25000</v>
      </c>
      <c r="P1120" s="78">
        <f t="shared" ref="P1120:P1128" si="568">O1120</f>
        <v>25000</v>
      </c>
      <c r="Q1120" s="1">
        <v>25000</v>
      </c>
      <c r="R1120" s="1">
        <v>25000</v>
      </c>
      <c r="S1120" s="1">
        <f t="shared" ref="S1120:S1128" si="569">R1120</f>
        <v>25000</v>
      </c>
      <c r="T1120" s="1">
        <v>25000</v>
      </c>
      <c r="U1120" s="1">
        <f t="shared" ref="U1120:U1128" si="570">T1120</f>
        <v>25000</v>
      </c>
      <c r="V1120" s="21"/>
      <c r="W1120" s="21"/>
      <c r="X1120" s="21"/>
      <c r="Y1120" s="12"/>
    </row>
    <row r="1121" spans="1:25" s="23" customFormat="1" ht="15.75" hidden="1" x14ac:dyDescent="0.2">
      <c r="A1121" s="28" t="s">
        <v>556</v>
      </c>
      <c r="B1121" s="29">
        <v>11</v>
      </c>
      <c r="C1121" s="50" t="s">
        <v>270</v>
      </c>
      <c r="D1121" s="53" t="s">
        <v>543</v>
      </c>
      <c r="E1121" s="32" t="s">
        <v>59</v>
      </c>
      <c r="F1121" s="20"/>
      <c r="G1121" s="1">
        <v>25000</v>
      </c>
      <c r="H1121" s="1">
        <v>25000</v>
      </c>
      <c r="I1121" s="1">
        <v>25000</v>
      </c>
      <c r="J1121" s="1">
        <v>25000</v>
      </c>
      <c r="K1121" s="1">
        <v>0</v>
      </c>
      <c r="L1121" s="33">
        <f t="shared" si="548"/>
        <v>0</v>
      </c>
      <c r="M1121" s="1">
        <v>25000</v>
      </c>
      <c r="N1121" s="77">
        <v>25000</v>
      </c>
      <c r="O1121" s="1">
        <v>25000</v>
      </c>
      <c r="P1121" s="78">
        <f t="shared" si="568"/>
        <v>25000</v>
      </c>
      <c r="Q1121" s="1">
        <v>25000</v>
      </c>
      <c r="R1121" s="1">
        <v>25000</v>
      </c>
      <c r="S1121" s="1">
        <f t="shared" si="569"/>
        <v>25000</v>
      </c>
      <c r="T1121" s="1">
        <v>25000</v>
      </c>
      <c r="U1121" s="1">
        <f t="shared" si="570"/>
        <v>25000</v>
      </c>
      <c r="V1121" s="21"/>
      <c r="W1121" s="21"/>
      <c r="X1121" s="21"/>
      <c r="Y1121" s="12"/>
    </row>
    <row r="1122" spans="1:25" s="23" customFormat="1" ht="15.75" hidden="1" x14ac:dyDescent="0.2">
      <c r="A1122" s="24" t="s">
        <v>556</v>
      </c>
      <c r="B1122" s="25">
        <v>11</v>
      </c>
      <c r="C1122" s="49" t="s">
        <v>270</v>
      </c>
      <c r="D1122" s="40">
        <v>412</v>
      </c>
      <c r="E1122" s="20"/>
      <c r="F1122" s="20"/>
      <c r="G1122" s="21">
        <f>SUM(G1123)</f>
        <v>30000</v>
      </c>
      <c r="H1122" s="21">
        <f t="shared" ref="H1122:U1122" si="571">SUM(H1123)</f>
        <v>30000</v>
      </c>
      <c r="I1122" s="21">
        <f t="shared" si="571"/>
        <v>30000</v>
      </c>
      <c r="J1122" s="21">
        <f t="shared" si="571"/>
        <v>30000</v>
      </c>
      <c r="K1122" s="21">
        <f t="shared" si="571"/>
        <v>0</v>
      </c>
      <c r="L1122" s="22">
        <f t="shared" si="548"/>
        <v>0</v>
      </c>
      <c r="M1122" s="21">
        <f t="shared" si="571"/>
        <v>30000</v>
      </c>
      <c r="N1122" s="21">
        <f t="shared" si="571"/>
        <v>30000</v>
      </c>
      <c r="O1122" s="80">
        <f t="shared" si="571"/>
        <v>30000</v>
      </c>
      <c r="P1122" s="21">
        <f t="shared" si="571"/>
        <v>30000</v>
      </c>
      <c r="Q1122" s="21">
        <f t="shared" si="571"/>
        <v>30000</v>
      </c>
      <c r="R1122" s="21">
        <f t="shared" si="571"/>
        <v>30000</v>
      </c>
      <c r="S1122" s="21">
        <f t="shared" si="571"/>
        <v>30000</v>
      </c>
      <c r="T1122" s="21">
        <f t="shared" si="571"/>
        <v>30000</v>
      </c>
      <c r="U1122" s="21">
        <f t="shared" si="571"/>
        <v>30000</v>
      </c>
      <c r="V1122" s="21"/>
      <c r="W1122" s="21"/>
      <c r="X1122" s="21"/>
      <c r="Y1122" s="12"/>
    </row>
    <row r="1123" spans="1:25" s="23" customFormat="1" ht="15.75" hidden="1" x14ac:dyDescent="0.2">
      <c r="A1123" s="28" t="s">
        <v>556</v>
      </c>
      <c r="B1123" s="29">
        <v>11</v>
      </c>
      <c r="C1123" s="50" t="s">
        <v>270</v>
      </c>
      <c r="D1123" s="53" t="s">
        <v>557</v>
      </c>
      <c r="E1123" s="32" t="s">
        <v>558</v>
      </c>
      <c r="F1123" s="20"/>
      <c r="G1123" s="1">
        <v>30000</v>
      </c>
      <c r="H1123" s="1">
        <v>30000</v>
      </c>
      <c r="I1123" s="1">
        <v>30000</v>
      </c>
      <c r="J1123" s="1">
        <v>30000</v>
      </c>
      <c r="K1123" s="1">
        <v>0</v>
      </c>
      <c r="L1123" s="33">
        <f t="shared" si="548"/>
        <v>0</v>
      </c>
      <c r="M1123" s="1">
        <v>30000</v>
      </c>
      <c r="N1123" s="1">
        <v>30000</v>
      </c>
      <c r="O1123" s="1">
        <v>30000</v>
      </c>
      <c r="P1123" s="1">
        <f t="shared" si="568"/>
        <v>30000</v>
      </c>
      <c r="Q1123" s="1">
        <v>30000</v>
      </c>
      <c r="R1123" s="1">
        <v>30000</v>
      </c>
      <c r="S1123" s="1">
        <f t="shared" si="569"/>
        <v>30000</v>
      </c>
      <c r="T1123" s="1">
        <v>30000</v>
      </c>
      <c r="U1123" s="1">
        <f t="shared" si="570"/>
        <v>30000</v>
      </c>
      <c r="V1123" s="21"/>
      <c r="W1123" s="21"/>
      <c r="X1123" s="21"/>
      <c r="Y1123" s="12"/>
    </row>
    <row r="1124" spans="1:25" s="23" customFormat="1" ht="15.75" hidden="1" x14ac:dyDescent="0.2">
      <c r="A1124" s="24" t="s">
        <v>556</v>
      </c>
      <c r="B1124" s="25">
        <v>11</v>
      </c>
      <c r="C1124" s="49" t="s">
        <v>270</v>
      </c>
      <c r="D1124" s="40">
        <v>422</v>
      </c>
      <c r="E1124" s="20"/>
      <c r="F1124" s="20"/>
      <c r="G1124" s="21">
        <f>SUM(G1125:G1126)</f>
        <v>280000</v>
      </c>
      <c r="H1124" s="21">
        <f t="shared" ref="H1124:U1124" si="572">SUM(H1125:H1126)</f>
        <v>280000</v>
      </c>
      <c r="I1124" s="21">
        <f t="shared" si="572"/>
        <v>280000</v>
      </c>
      <c r="J1124" s="21">
        <f t="shared" si="572"/>
        <v>280000</v>
      </c>
      <c r="K1124" s="21">
        <f t="shared" si="572"/>
        <v>132451.10999999999</v>
      </c>
      <c r="L1124" s="22">
        <f t="shared" si="548"/>
        <v>47.303967857142851</v>
      </c>
      <c r="M1124" s="21">
        <f t="shared" si="572"/>
        <v>280000</v>
      </c>
      <c r="N1124" s="21">
        <f t="shared" si="572"/>
        <v>280000</v>
      </c>
      <c r="O1124" s="21">
        <f t="shared" si="572"/>
        <v>180000</v>
      </c>
      <c r="P1124" s="21">
        <f t="shared" si="572"/>
        <v>180000</v>
      </c>
      <c r="Q1124" s="21">
        <f t="shared" si="572"/>
        <v>280000</v>
      </c>
      <c r="R1124" s="21">
        <f t="shared" si="572"/>
        <v>180000</v>
      </c>
      <c r="S1124" s="21">
        <f t="shared" si="572"/>
        <v>180000</v>
      </c>
      <c r="T1124" s="21">
        <f t="shared" si="572"/>
        <v>180000</v>
      </c>
      <c r="U1124" s="21">
        <f t="shared" si="572"/>
        <v>180000</v>
      </c>
      <c r="V1124" s="21"/>
      <c r="W1124" s="21"/>
      <c r="X1124" s="21"/>
      <c r="Y1124" s="12"/>
    </row>
    <row r="1125" spans="1:25" s="23" customFormat="1" ht="15.75" hidden="1" x14ac:dyDescent="0.2">
      <c r="A1125" s="28" t="s">
        <v>556</v>
      </c>
      <c r="B1125" s="29">
        <v>11</v>
      </c>
      <c r="C1125" s="50" t="s">
        <v>270</v>
      </c>
      <c r="D1125" s="53">
        <v>4221</v>
      </c>
      <c r="E1125" s="32" t="s">
        <v>74</v>
      </c>
      <c r="F1125" s="20"/>
      <c r="G1125" s="1">
        <v>200000</v>
      </c>
      <c r="H1125" s="1">
        <v>200000</v>
      </c>
      <c r="I1125" s="1">
        <v>200000</v>
      </c>
      <c r="J1125" s="1">
        <v>200000</v>
      </c>
      <c r="K1125" s="1">
        <v>132451.10999999999</v>
      </c>
      <c r="L1125" s="33">
        <f t="shared" si="548"/>
        <v>66.225554999999986</v>
      </c>
      <c r="M1125" s="1">
        <v>200000</v>
      </c>
      <c r="N1125" s="1">
        <v>200000</v>
      </c>
      <c r="O1125" s="1">
        <v>100000</v>
      </c>
      <c r="P1125" s="1">
        <f t="shared" si="568"/>
        <v>100000</v>
      </c>
      <c r="Q1125" s="1">
        <v>200000</v>
      </c>
      <c r="R1125" s="1">
        <v>100000</v>
      </c>
      <c r="S1125" s="1">
        <f t="shared" si="569"/>
        <v>100000</v>
      </c>
      <c r="T1125" s="1">
        <v>100000</v>
      </c>
      <c r="U1125" s="1">
        <f t="shared" si="570"/>
        <v>100000</v>
      </c>
      <c r="V1125" s="21"/>
      <c r="W1125" s="21"/>
      <c r="X1125" s="21"/>
      <c r="Y1125" s="12"/>
    </row>
    <row r="1126" spans="1:25" s="23" customFormat="1" ht="15.75" hidden="1" x14ac:dyDescent="0.2">
      <c r="A1126" s="28" t="s">
        <v>556</v>
      </c>
      <c r="B1126" s="29">
        <v>11</v>
      </c>
      <c r="C1126" s="50" t="s">
        <v>270</v>
      </c>
      <c r="D1126" s="53" t="s">
        <v>559</v>
      </c>
      <c r="E1126" s="32" t="s">
        <v>75</v>
      </c>
      <c r="F1126" s="20"/>
      <c r="G1126" s="1">
        <v>80000</v>
      </c>
      <c r="H1126" s="1">
        <v>80000</v>
      </c>
      <c r="I1126" s="1">
        <v>80000</v>
      </c>
      <c r="J1126" s="1">
        <v>80000</v>
      </c>
      <c r="K1126" s="1">
        <v>0</v>
      </c>
      <c r="L1126" s="33">
        <f t="shared" si="548"/>
        <v>0</v>
      </c>
      <c r="M1126" s="1">
        <v>80000</v>
      </c>
      <c r="N1126" s="1">
        <v>80000</v>
      </c>
      <c r="O1126" s="1">
        <v>80000</v>
      </c>
      <c r="P1126" s="1">
        <f t="shared" si="568"/>
        <v>80000</v>
      </c>
      <c r="Q1126" s="1">
        <v>80000</v>
      </c>
      <c r="R1126" s="1">
        <v>80000</v>
      </c>
      <c r="S1126" s="1">
        <f t="shared" si="569"/>
        <v>80000</v>
      </c>
      <c r="T1126" s="1">
        <v>80000</v>
      </c>
      <c r="U1126" s="1">
        <f t="shared" si="570"/>
        <v>80000</v>
      </c>
      <c r="V1126" s="21"/>
      <c r="W1126" s="21"/>
      <c r="X1126" s="21"/>
      <c r="Y1126" s="12"/>
    </row>
    <row r="1127" spans="1:25" s="23" customFormat="1" ht="15.75" hidden="1" x14ac:dyDescent="0.2">
      <c r="A1127" s="24" t="s">
        <v>556</v>
      </c>
      <c r="B1127" s="25">
        <v>11</v>
      </c>
      <c r="C1127" s="49" t="s">
        <v>270</v>
      </c>
      <c r="D1127" s="40">
        <v>426</v>
      </c>
      <c r="E1127" s="20"/>
      <c r="F1127" s="20"/>
      <c r="G1127" s="21">
        <f>SUM(G1128)</f>
        <v>100000</v>
      </c>
      <c r="H1127" s="21">
        <f t="shared" ref="H1127:U1127" si="573">SUM(H1128)</f>
        <v>100000</v>
      </c>
      <c r="I1127" s="21">
        <f t="shared" si="573"/>
        <v>100000</v>
      </c>
      <c r="J1127" s="21">
        <f t="shared" si="573"/>
        <v>100000</v>
      </c>
      <c r="K1127" s="21">
        <f t="shared" si="573"/>
        <v>72322.98</v>
      </c>
      <c r="L1127" s="22">
        <f t="shared" si="548"/>
        <v>72.322979999999987</v>
      </c>
      <c r="M1127" s="21">
        <f t="shared" si="573"/>
        <v>100000</v>
      </c>
      <c r="N1127" s="21">
        <f t="shared" si="573"/>
        <v>100000</v>
      </c>
      <c r="O1127" s="21">
        <f t="shared" si="573"/>
        <v>100000</v>
      </c>
      <c r="P1127" s="21">
        <f t="shared" si="573"/>
        <v>100000</v>
      </c>
      <c r="Q1127" s="21">
        <f t="shared" si="573"/>
        <v>100000</v>
      </c>
      <c r="R1127" s="21">
        <f t="shared" si="573"/>
        <v>100000</v>
      </c>
      <c r="S1127" s="21">
        <f t="shared" si="573"/>
        <v>100000</v>
      </c>
      <c r="T1127" s="21">
        <f t="shared" si="573"/>
        <v>100000</v>
      </c>
      <c r="U1127" s="21">
        <f t="shared" si="573"/>
        <v>100000</v>
      </c>
      <c r="V1127" s="21"/>
      <c r="W1127" s="21"/>
      <c r="X1127" s="21"/>
      <c r="Y1127" s="12"/>
    </row>
    <row r="1128" spans="1:25" s="23" customFormat="1" ht="15.75" hidden="1" x14ac:dyDescent="0.2">
      <c r="A1128" s="28" t="s">
        <v>556</v>
      </c>
      <c r="B1128" s="29">
        <v>11</v>
      </c>
      <c r="C1128" s="50" t="s">
        <v>270</v>
      </c>
      <c r="D1128" s="53" t="s">
        <v>560</v>
      </c>
      <c r="E1128" s="32" t="s">
        <v>86</v>
      </c>
      <c r="F1128" s="20"/>
      <c r="G1128" s="1">
        <v>100000</v>
      </c>
      <c r="H1128" s="1">
        <v>100000</v>
      </c>
      <c r="I1128" s="1">
        <v>100000</v>
      </c>
      <c r="J1128" s="1">
        <v>100000</v>
      </c>
      <c r="K1128" s="1">
        <v>72322.98</v>
      </c>
      <c r="L1128" s="33">
        <f t="shared" si="548"/>
        <v>72.322979999999987</v>
      </c>
      <c r="M1128" s="1">
        <v>100000</v>
      </c>
      <c r="N1128" s="1">
        <v>100000</v>
      </c>
      <c r="O1128" s="1">
        <v>100000</v>
      </c>
      <c r="P1128" s="1">
        <f t="shared" si="568"/>
        <v>100000</v>
      </c>
      <c r="Q1128" s="1">
        <v>100000</v>
      </c>
      <c r="R1128" s="1">
        <v>100000</v>
      </c>
      <c r="S1128" s="1">
        <f t="shared" si="569"/>
        <v>100000</v>
      </c>
      <c r="T1128" s="1">
        <v>100000</v>
      </c>
      <c r="U1128" s="1">
        <f t="shared" si="570"/>
        <v>100000</v>
      </c>
      <c r="V1128" s="21"/>
      <c r="W1128" s="21"/>
      <c r="X1128" s="21"/>
      <c r="Y1128" s="12"/>
    </row>
    <row r="1129" spans="1:25" s="23" customFormat="1" ht="78.75" x14ac:dyDescent="0.2">
      <c r="A1129" s="442" t="s">
        <v>561</v>
      </c>
      <c r="B1129" s="442"/>
      <c r="C1129" s="442"/>
      <c r="D1129" s="442"/>
      <c r="E1129" s="20" t="s">
        <v>79</v>
      </c>
      <c r="F1129" s="38" t="s">
        <v>523</v>
      </c>
      <c r="G1129" s="21">
        <f>G1130+G1134+G1136</f>
        <v>175000</v>
      </c>
      <c r="H1129" s="21">
        <f t="shared" ref="H1129:U1129" si="574">H1130+H1134+H1136</f>
        <v>175000</v>
      </c>
      <c r="I1129" s="21">
        <f t="shared" si="574"/>
        <v>175000</v>
      </c>
      <c r="J1129" s="21">
        <f t="shared" si="574"/>
        <v>175000</v>
      </c>
      <c r="K1129" s="21">
        <f t="shared" si="574"/>
        <v>0</v>
      </c>
      <c r="L1129" s="22">
        <f t="shared" si="548"/>
        <v>0</v>
      </c>
      <c r="M1129" s="21">
        <f t="shared" si="574"/>
        <v>175000</v>
      </c>
      <c r="N1129" s="21">
        <f t="shared" si="574"/>
        <v>175000</v>
      </c>
      <c r="O1129" s="21">
        <f t="shared" si="574"/>
        <v>175000</v>
      </c>
      <c r="P1129" s="21">
        <f t="shared" si="574"/>
        <v>175000</v>
      </c>
      <c r="Q1129" s="21">
        <f t="shared" si="574"/>
        <v>175000</v>
      </c>
      <c r="R1129" s="21">
        <f t="shared" si="574"/>
        <v>175000</v>
      </c>
      <c r="S1129" s="21">
        <f t="shared" si="574"/>
        <v>175000</v>
      </c>
      <c r="T1129" s="21">
        <f t="shared" si="574"/>
        <v>175000</v>
      </c>
      <c r="U1129" s="21">
        <f t="shared" si="574"/>
        <v>175000</v>
      </c>
      <c r="V1129" s="21"/>
      <c r="W1129" s="21"/>
      <c r="X1129" s="21"/>
      <c r="Y1129" s="12"/>
    </row>
    <row r="1130" spans="1:25" s="23" customFormat="1" ht="15.75" hidden="1" x14ac:dyDescent="0.2">
      <c r="A1130" s="24" t="s">
        <v>562</v>
      </c>
      <c r="B1130" s="25">
        <v>11</v>
      </c>
      <c r="C1130" s="49" t="s">
        <v>270</v>
      </c>
      <c r="D1130" s="40">
        <v>323</v>
      </c>
      <c r="E1130" s="20"/>
      <c r="F1130" s="20"/>
      <c r="G1130" s="21">
        <f>SUM(G1131:G1133)</f>
        <v>135000</v>
      </c>
      <c r="H1130" s="21">
        <f t="shared" ref="H1130:U1130" si="575">SUM(H1131:H1133)</f>
        <v>135000</v>
      </c>
      <c r="I1130" s="21">
        <f t="shared" si="575"/>
        <v>135000</v>
      </c>
      <c r="J1130" s="21">
        <f t="shared" si="575"/>
        <v>135000</v>
      </c>
      <c r="K1130" s="21">
        <f t="shared" si="575"/>
        <v>0</v>
      </c>
      <c r="L1130" s="22">
        <f t="shared" si="548"/>
        <v>0</v>
      </c>
      <c r="M1130" s="21">
        <f t="shared" si="575"/>
        <v>135000</v>
      </c>
      <c r="N1130" s="21">
        <f t="shared" si="575"/>
        <v>135000</v>
      </c>
      <c r="O1130" s="21">
        <f t="shared" si="575"/>
        <v>135000</v>
      </c>
      <c r="P1130" s="21">
        <f t="shared" si="575"/>
        <v>135000</v>
      </c>
      <c r="Q1130" s="21">
        <f t="shared" si="575"/>
        <v>135000</v>
      </c>
      <c r="R1130" s="21">
        <f t="shared" si="575"/>
        <v>135000</v>
      </c>
      <c r="S1130" s="21">
        <f t="shared" si="575"/>
        <v>135000</v>
      </c>
      <c r="T1130" s="21">
        <f t="shared" si="575"/>
        <v>135000</v>
      </c>
      <c r="U1130" s="21">
        <f t="shared" si="575"/>
        <v>135000</v>
      </c>
      <c r="V1130" s="21"/>
      <c r="W1130" s="21"/>
      <c r="X1130" s="21"/>
      <c r="Y1130" s="12"/>
    </row>
    <row r="1131" spans="1:25" s="23" customFormat="1" ht="15.75" hidden="1" x14ac:dyDescent="0.2">
      <c r="A1131" s="28" t="s">
        <v>562</v>
      </c>
      <c r="B1131" s="29">
        <v>11</v>
      </c>
      <c r="C1131" s="50" t="s">
        <v>270</v>
      </c>
      <c r="D1131" s="53" t="s">
        <v>537</v>
      </c>
      <c r="E1131" s="32" t="s">
        <v>52</v>
      </c>
      <c r="F1131" s="20"/>
      <c r="G1131" s="1">
        <v>10000</v>
      </c>
      <c r="H1131" s="1">
        <v>10000</v>
      </c>
      <c r="I1131" s="1">
        <v>10000</v>
      </c>
      <c r="J1131" s="1">
        <v>10000</v>
      </c>
      <c r="K1131" s="1">
        <v>0</v>
      </c>
      <c r="L1131" s="33">
        <f t="shared" si="548"/>
        <v>0</v>
      </c>
      <c r="M1131" s="1">
        <v>10000</v>
      </c>
      <c r="N1131" s="1">
        <v>10000</v>
      </c>
      <c r="O1131" s="1">
        <v>10000</v>
      </c>
      <c r="P1131" s="1">
        <f>O1131</f>
        <v>10000</v>
      </c>
      <c r="Q1131" s="1">
        <v>10000</v>
      </c>
      <c r="R1131" s="1">
        <v>10000</v>
      </c>
      <c r="S1131" s="1">
        <f>R1131</f>
        <v>10000</v>
      </c>
      <c r="T1131" s="1">
        <v>10000</v>
      </c>
      <c r="U1131" s="1">
        <f>T1131</f>
        <v>10000</v>
      </c>
      <c r="V1131" s="21"/>
      <c r="W1131" s="21"/>
      <c r="X1131" s="21"/>
      <c r="Y1131" s="12"/>
    </row>
    <row r="1132" spans="1:25" s="23" customFormat="1" ht="15.75" hidden="1" x14ac:dyDescent="0.2">
      <c r="A1132" s="28" t="s">
        <v>562</v>
      </c>
      <c r="B1132" s="29">
        <v>11</v>
      </c>
      <c r="C1132" s="50" t="s">
        <v>270</v>
      </c>
      <c r="D1132" s="53" t="s">
        <v>538</v>
      </c>
      <c r="E1132" s="32" t="s">
        <v>53</v>
      </c>
      <c r="F1132" s="20"/>
      <c r="G1132" s="1">
        <v>25000</v>
      </c>
      <c r="H1132" s="1">
        <v>25000</v>
      </c>
      <c r="I1132" s="1">
        <v>25000</v>
      </c>
      <c r="J1132" s="1">
        <v>25000</v>
      </c>
      <c r="K1132" s="1">
        <v>0</v>
      </c>
      <c r="L1132" s="33">
        <f t="shared" si="548"/>
        <v>0</v>
      </c>
      <c r="M1132" s="1">
        <v>25000</v>
      </c>
      <c r="N1132" s="1">
        <v>25000</v>
      </c>
      <c r="O1132" s="1">
        <v>25000</v>
      </c>
      <c r="P1132" s="1">
        <f>O1132</f>
        <v>25000</v>
      </c>
      <c r="Q1132" s="1">
        <v>25000</v>
      </c>
      <c r="R1132" s="1">
        <v>25000</v>
      </c>
      <c r="S1132" s="1">
        <f>R1132</f>
        <v>25000</v>
      </c>
      <c r="T1132" s="1">
        <v>25000</v>
      </c>
      <c r="U1132" s="1">
        <f>T1132</f>
        <v>25000</v>
      </c>
      <c r="V1132" s="21"/>
      <c r="W1132" s="21"/>
      <c r="X1132" s="21"/>
      <c r="Y1132" s="12"/>
    </row>
    <row r="1133" spans="1:25" s="23" customFormat="1" ht="15.75" hidden="1" x14ac:dyDescent="0.2">
      <c r="A1133" s="28" t="s">
        <v>562</v>
      </c>
      <c r="B1133" s="29">
        <v>11</v>
      </c>
      <c r="C1133" s="50" t="s">
        <v>270</v>
      </c>
      <c r="D1133" s="53" t="s">
        <v>541</v>
      </c>
      <c r="E1133" s="32" t="s">
        <v>56</v>
      </c>
      <c r="F1133" s="20"/>
      <c r="G1133" s="1">
        <v>100000</v>
      </c>
      <c r="H1133" s="1">
        <v>100000</v>
      </c>
      <c r="I1133" s="1">
        <v>100000</v>
      </c>
      <c r="J1133" s="1">
        <v>100000</v>
      </c>
      <c r="K1133" s="1">
        <v>0</v>
      </c>
      <c r="L1133" s="33">
        <f t="shared" si="548"/>
        <v>0</v>
      </c>
      <c r="M1133" s="1">
        <v>100000</v>
      </c>
      <c r="N1133" s="1">
        <v>100000</v>
      </c>
      <c r="O1133" s="1">
        <v>100000</v>
      </c>
      <c r="P1133" s="1">
        <f>O1133</f>
        <v>100000</v>
      </c>
      <c r="Q1133" s="1">
        <v>100000</v>
      </c>
      <c r="R1133" s="1">
        <v>100000</v>
      </c>
      <c r="S1133" s="1">
        <f>R1133</f>
        <v>100000</v>
      </c>
      <c r="T1133" s="1">
        <v>100000</v>
      </c>
      <c r="U1133" s="1">
        <f>T1133</f>
        <v>100000</v>
      </c>
      <c r="V1133" s="21"/>
      <c r="W1133" s="21"/>
      <c r="X1133" s="21"/>
      <c r="Y1133" s="12"/>
    </row>
    <row r="1134" spans="1:25" s="23" customFormat="1" ht="15.75" hidden="1" x14ac:dyDescent="0.2">
      <c r="A1134" s="24" t="s">
        <v>562</v>
      </c>
      <c r="B1134" s="25">
        <v>11</v>
      </c>
      <c r="C1134" s="49" t="s">
        <v>270</v>
      </c>
      <c r="D1134" s="40">
        <v>329</v>
      </c>
      <c r="E1134" s="20"/>
      <c r="F1134" s="20"/>
      <c r="G1134" s="21">
        <f>SUM(G1135)</f>
        <v>20000</v>
      </c>
      <c r="H1134" s="21">
        <f t="shared" ref="H1134:U1134" si="576">SUM(H1135)</f>
        <v>20000</v>
      </c>
      <c r="I1134" s="21">
        <f t="shared" si="576"/>
        <v>20000</v>
      </c>
      <c r="J1134" s="21">
        <f t="shared" si="576"/>
        <v>20000</v>
      </c>
      <c r="K1134" s="21">
        <f t="shared" si="576"/>
        <v>0</v>
      </c>
      <c r="L1134" s="22">
        <f t="shared" si="548"/>
        <v>0</v>
      </c>
      <c r="M1134" s="21">
        <f t="shared" si="576"/>
        <v>20000</v>
      </c>
      <c r="N1134" s="21">
        <f t="shared" si="576"/>
        <v>20000</v>
      </c>
      <c r="O1134" s="21">
        <f t="shared" si="576"/>
        <v>20000</v>
      </c>
      <c r="P1134" s="21">
        <f t="shared" si="576"/>
        <v>20000</v>
      </c>
      <c r="Q1134" s="21">
        <f t="shared" si="576"/>
        <v>20000</v>
      </c>
      <c r="R1134" s="21">
        <f t="shared" si="576"/>
        <v>20000</v>
      </c>
      <c r="S1134" s="21">
        <f t="shared" si="576"/>
        <v>20000</v>
      </c>
      <c r="T1134" s="21">
        <f t="shared" si="576"/>
        <v>20000</v>
      </c>
      <c r="U1134" s="21">
        <f t="shared" si="576"/>
        <v>20000</v>
      </c>
      <c r="V1134" s="21"/>
      <c r="W1134" s="21"/>
      <c r="X1134" s="21"/>
      <c r="Y1134" s="12"/>
    </row>
    <row r="1135" spans="1:25" s="23" customFormat="1" ht="15.75" hidden="1" x14ac:dyDescent="0.2">
      <c r="A1135" s="28" t="s">
        <v>562</v>
      </c>
      <c r="B1135" s="29">
        <v>11</v>
      </c>
      <c r="C1135" s="50" t="s">
        <v>270</v>
      </c>
      <c r="D1135" s="53" t="s">
        <v>547</v>
      </c>
      <c r="E1135" s="32" t="s">
        <v>63</v>
      </c>
      <c r="F1135" s="20"/>
      <c r="G1135" s="1">
        <v>20000</v>
      </c>
      <c r="H1135" s="1">
        <v>20000</v>
      </c>
      <c r="I1135" s="1">
        <v>20000</v>
      </c>
      <c r="J1135" s="1">
        <v>20000</v>
      </c>
      <c r="K1135" s="1">
        <v>0</v>
      </c>
      <c r="L1135" s="33">
        <f t="shared" si="548"/>
        <v>0</v>
      </c>
      <c r="M1135" s="1">
        <v>20000</v>
      </c>
      <c r="N1135" s="1">
        <v>20000</v>
      </c>
      <c r="O1135" s="1">
        <v>20000</v>
      </c>
      <c r="P1135" s="1">
        <f>O1135</f>
        <v>20000</v>
      </c>
      <c r="Q1135" s="1">
        <v>20000</v>
      </c>
      <c r="R1135" s="1">
        <v>20000</v>
      </c>
      <c r="S1135" s="1">
        <f>R1135</f>
        <v>20000</v>
      </c>
      <c r="T1135" s="1">
        <v>20000</v>
      </c>
      <c r="U1135" s="1">
        <f>T1135</f>
        <v>20000</v>
      </c>
      <c r="V1135" s="21"/>
      <c r="W1135" s="21"/>
      <c r="X1135" s="21"/>
      <c r="Y1135" s="12"/>
    </row>
    <row r="1136" spans="1:25" s="23" customFormat="1" ht="15.75" hidden="1" x14ac:dyDescent="0.2">
      <c r="A1136" s="24" t="s">
        <v>562</v>
      </c>
      <c r="B1136" s="25">
        <v>11</v>
      </c>
      <c r="C1136" s="49" t="s">
        <v>270</v>
      </c>
      <c r="D1136" s="40">
        <v>423</v>
      </c>
      <c r="E1136" s="20"/>
      <c r="F1136" s="20"/>
      <c r="G1136" s="21">
        <f>SUM(G1137)</f>
        <v>20000</v>
      </c>
      <c r="H1136" s="21">
        <f t="shared" ref="H1136:U1136" si="577">SUM(H1137)</f>
        <v>20000</v>
      </c>
      <c r="I1136" s="21">
        <f t="shared" si="577"/>
        <v>20000</v>
      </c>
      <c r="J1136" s="21">
        <f t="shared" si="577"/>
        <v>20000</v>
      </c>
      <c r="K1136" s="21">
        <f t="shared" si="577"/>
        <v>0</v>
      </c>
      <c r="L1136" s="22">
        <f t="shared" ref="L1136:L1199" si="578">IF(I1136=0, "-", K1136/I1136*100)</f>
        <v>0</v>
      </c>
      <c r="M1136" s="21">
        <f t="shared" si="577"/>
        <v>20000</v>
      </c>
      <c r="N1136" s="21">
        <f t="shared" si="577"/>
        <v>20000</v>
      </c>
      <c r="O1136" s="21">
        <f t="shared" si="577"/>
        <v>20000</v>
      </c>
      <c r="P1136" s="21">
        <f t="shared" si="577"/>
        <v>20000</v>
      </c>
      <c r="Q1136" s="21">
        <f t="shared" si="577"/>
        <v>20000</v>
      </c>
      <c r="R1136" s="21">
        <f t="shared" si="577"/>
        <v>20000</v>
      </c>
      <c r="S1136" s="21">
        <f t="shared" si="577"/>
        <v>20000</v>
      </c>
      <c r="T1136" s="21">
        <f t="shared" si="577"/>
        <v>20000</v>
      </c>
      <c r="U1136" s="21">
        <f t="shared" si="577"/>
        <v>20000</v>
      </c>
      <c r="V1136" s="21"/>
      <c r="W1136" s="21"/>
      <c r="X1136" s="21"/>
      <c r="Y1136" s="12"/>
    </row>
    <row r="1137" spans="1:25" s="23" customFormat="1" ht="15.75" hidden="1" x14ac:dyDescent="0.2">
      <c r="A1137" s="28" t="s">
        <v>562</v>
      </c>
      <c r="B1137" s="29">
        <v>11</v>
      </c>
      <c r="C1137" s="50" t="s">
        <v>270</v>
      </c>
      <c r="D1137" s="53" t="s">
        <v>563</v>
      </c>
      <c r="E1137" s="32" t="s">
        <v>241</v>
      </c>
      <c r="F1137" s="20"/>
      <c r="G1137" s="1">
        <v>20000</v>
      </c>
      <c r="H1137" s="1">
        <v>20000</v>
      </c>
      <c r="I1137" s="1">
        <v>20000</v>
      </c>
      <c r="J1137" s="1">
        <v>20000</v>
      </c>
      <c r="K1137" s="1">
        <v>0</v>
      </c>
      <c r="L1137" s="33">
        <f t="shared" si="578"/>
        <v>0</v>
      </c>
      <c r="M1137" s="1">
        <v>20000</v>
      </c>
      <c r="N1137" s="1">
        <v>20000</v>
      </c>
      <c r="O1137" s="1">
        <v>20000</v>
      </c>
      <c r="P1137" s="1">
        <f>O1137</f>
        <v>20000</v>
      </c>
      <c r="Q1137" s="1">
        <v>20000</v>
      </c>
      <c r="R1137" s="1">
        <v>20000</v>
      </c>
      <c r="S1137" s="1">
        <f>R1137</f>
        <v>20000</v>
      </c>
      <c r="T1137" s="1">
        <v>20000</v>
      </c>
      <c r="U1137" s="1">
        <f>T1137</f>
        <v>20000</v>
      </c>
      <c r="V1137" s="21"/>
      <c r="W1137" s="21"/>
      <c r="X1137" s="21"/>
      <c r="Y1137" s="12"/>
    </row>
    <row r="1138" spans="1:25" s="23" customFormat="1" ht="50.1" customHeight="1" x14ac:dyDescent="0.2">
      <c r="A1138" s="451" t="s">
        <v>564</v>
      </c>
      <c r="B1138" s="452"/>
      <c r="C1138" s="452"/>
      <c r="D1138" s="452"/>
      <c r="E1138" s="438" t="s">
        <v>565</v>
      </c>
      <c r="F1138" s="438"/>
      <c r="G1138" s="18">
        <f>G1139+G1193+G1186</f>
        <v>11630560</v>
      </c>
      <c r="H1138" s="18">
        <f t="shared" ref="H1138:U1138" si="579">H1139+H1193+H1186</f>
        <v>6545000</v>
      </c>
      <c r="I1138" s="18">
        <f t="shared" si="579"/>
        <v>11630560</v>
      </c>
      <c r="J1138" s="18">
        <f t="shared" si="579"/>
        <v>6545000</v>
      </c>
      <c r="K1138" s="18">
        <f t="shared" si="579"/>
        <v>2682323.58</v>
      </c>
      <c r="L1138" s="19">
        <f t="shared" si="578"/>
        <v>23.062720797622816</v>
      </c>
      <c r="M1138" s="18">
        <f t="shared" si="579"/>
        <v>6545000</v>
      </c>
      <c r="N1138" s="18">
        <f t="shared" si="579"/>
        <v>6545000</v>
      </c>
      <c r="O1138" s="18">
        <f t="shared" si="579"/>
        <v>0</v>
      </c>
      <c r="P1138" s="18">
        <f t="shared" si="579"/>
        <v>0</v>
      </c>
      <c r="Q1138" s="18">
        <f t="shared" si="579"/>
        <v>3307000</v>
      </c>
      <c r="R1138" s="18">
        <f t="shared" si="579"/>
        <v>0</v>
      </c>
      <c r="S1138" s="18">
        <f t="shared" si="579"/>
        <v>0</v>
      </c>
      <c r="T1138" s="18">
        <f t="shared" si="579"/>
        <v>0</v>
      </c>
      <c r="U1138" s="18">
        <f t="shared" si="579"/>
        <v>0</v>
      </c>
      <c r="V1138" s="21"/>
      <c r="W1138" s="21"/>
      <c r="X1138" s="21"/>
      <c r="Y1138" s="12"/>
    </row>
    <row r="1139" spans="1:25" s="23" customFormat="1" ht="78.75" x14ac:dyDescent="0.2">
      <c r="A1139" s="439" t="s">
        <v>566</v>
      </c>
      <c r="B1139" s="439"/>
      <c r="C1139" s="439"/>
      <c r="D1139" s="439"/>
      <c r="E1139" s="20" t="s">
        <v>567</v>
      </c>
      <c r="F1139" s="20" t="s">
        <v>568</v>
      </c>
      <c r="G1139" s="21">
        <f>G1140+G1142+G1144+G1147+G1151+G1157+G1166+G1170+G1173+G1175+G1177+G1182+G1184</f>
        <v>6245000</v>
      </c>
      <c r="H1139" s="21">
        <f t="shared" ref="H1139:U1139" si="580">H1140+H1142+H1144+H1147+H1151+H1157+H1166+H1170+H1173+H1175+H1177+H1182+H1184</f>
        <v>6245000</v>
      </c>
      <c r="I1139" s="21">
        <f t="shared" si="580"/>
        <v>6245000</v>
      </c>
      <c r="J1139" s="21">
        <f t="shared" si="580"/>
        <v>6245000</v>
      </c>
      <c r="K1139" s="21">
        <f t="shared" si="580"/>
        <v>1799780.0799999998</v>
      </c>
      <c r="L1139" s="22">
        <f t="shared" si="578"/>
        <v>28.819536909527621</v>
      </c>
      <c r="M1139" s="21">
        <f t="shared" si="580"/>
        <v>6345000</v>
      </c>
      <c r="N1139" s="21">
        <f t="shared" si="580"/>
        <v>6345000</v>
      </c>
      <c r="O1139" s="21">
        <f t="shared" si="580"/>
        <v>0</v>
      </c>
      <c r="P1139" s="21">
        <f t="shared" si="580"/>
        <v>0</v>
      </c>
      <c r="Q1139" s="21">
        <f t="shared" si="580"/>
        <v>3107000</v>
      </c>
      <c r="R1139" s="21">
        <f t="shared" si="580"/>
        <v>0</v>
      </c>
      <c r="S1139" s="21">
        <f t="shared" si="580"/>
        <v>0</v>
      </c>
      <c r="T1139" s="21">
        <f t="shared" si="580"/>
        <v>0</v>
      </c>
      <c r="U1139" s="21">
        <f t="shared" si="580"/>
        <v>0</v>
      </c>
      <c r="V1139" s="21"/>
      <c r="W1139" s="21"/>
      <c r="X1139" s="21"/>
      <c r="Y1139" s="12"/>
    </row>
    <row r="1140" spans="1:25" s="23" customFormat="1" ht="15.75" hidden="1" x14ac:dyDescent="0.2">
      <c r="A1140" s="24" t="s">
        <v>566</v>
      </c>
      <c r="B1140" s="25">
        <v>11</v>
      </c>
      <c r="C1140" s="49" t="s">
        <v>296</v>
      </c>
      <c r="D1140" s="27">
        <v>311</v>
      </c>
      <c r="E1140" s="20"/>
      <c r="F1140" s="20"/>
      <c r="G1140" s="21">
        <f>SUM(G1141)</f>
        <v>1150000</v>
      </c>
      <c r="H1140" s="21">
        <f t="shared" ref="H1140:U1140" si="581">SUM(H1141)</f>
        <v>1150000</v>
      </c>
      <c r="I1140" s="21">
        <f t="shared" si="581"/>
        <v>1150000</v>
      </c>
      <c r="J1140" s="21">
        <f t="shared" si="581"/>
        <v>1150000</v>
      </c>
      <c r="K1140" s="21">
        <f t="shared" si="581"/>
        <v>749942.89</v>
      </c>
      <c r="L1140" s="22">
        <f t="shared" si="578"/>
        <v>65.212425217391299</v>
      </c>
      <c r="M1140" s="21">
        <f t="shared" si="581"/>
        <v>1150000</v>
      </c>
      <c r="N1140" s="21">
        <f t="shared" si="581"/>
        <v>1150000</v>
      </c>
      <c r="O1140" s="21">
        <f t="shared" si="581"/>
        <v>0</v>
      </c>
      <c r="P1140" s="21">
        <f t="shared" si="581"/>
        <v>0</v>
      </c>
      <c r="Q1140" s="21">
        <f t="shared" si="581"/>
        <v>0</v>
      </c>
      <c r="R1140" s="21">
        <f t="shared" si="581"/>
        <v>0</v>
      </c>
      <c r="S1140" s="21">
        <f t="shared" si="581"/>
        <v>0</v>
      </c>
      <c r="T1140" s="21">
        <f t="shared" si="581"/>
        <v>0</v>
      </c>
      <c r="U1140" s="21">
        <f t="shared" si="581"/>
        <v>0</v>
      </c>
      <c r="V1140" s="21"/>
      <c r="W1140" s="21"/>
      <c r="X1140" s="21"/>
      <c r="Y1140" s="12"/>
    </row>
    <row r="1141" spans="1:25" s="23" customFormat="1" ht="15.75" hidden="1" x14ac:dyDescent="0.2">
      <c r="A1141" s="28" t="s">
        <v>566</v>
      </c>
      <c r="B1141" s="29">
        <v>11</v>
      </c>
      <c r="C1141" s="50" t="s">
        <v>296</v>
      </c>
      <c r="D1141" s="53" t="s">
        <v>526</v>
      </c>
      <c r="E1141" s="32" t="s">
        <v>33</v>
      </c>
      <c r="F1141" s="20"/>
      <c r="G1141" s="1">
        <v>1150000</v>
      </c>
      <c r="H1141" s="1">
        <v>1150000</v>
      </c>
      <c r="I1141" s="1">
        <v>1150000</v>
      </c>
      <c r="J1141" s="1">
        <v>1150000</v>
      </c>
      <c r="K1141" s="1">
        <v>749942.89</v>
      </c>
      <c r="L1141" s="33">
        <f t="shared" si="578"/>
        <v>65.212425217391299</v>
      </c>
      <c r="M1141" s="1">
        <v>1150000</v>
      </c>
      <c r="N1141" s="1">
        <v>1150000</v>
      </c>
      <c r="O1141" s="1"/>
      <c r="P1141" s="1"/>
      <c r="Q1141" s="1"/>
      <c r="R1141" s="1"/>
      <c r="S1141" s="1"/>
      <c r="T1141" s="1"/>
      <c r="U1141" s="1"/>
      <c r="V1141" s="21"/>
      <c r="W1141" s="21"/>
      <c r="X1141" s="21"/>
      <c r="Y1141" s="12"/>
    </row>
    <row r="1142" spans="1:25" s="23" customFormat="1" ht="15.75" hidden="1" x14ac:dyDescent="0.2">
      <c r="A1142" s="24" t="s">
        <v>566</v>
      </c>
      <c r="B1142" s="25">
        <v>11</v>
      </c>
      <c r="C1142" s="49" t="s">
        <v>296</v>
      </c>
      <c r="D1142" s="40">
        <v>312</v>
      </c>
      <c r="E1142" s="20"/>
      <c r="F1142" s="20"/>
      <c r="G1142" s="21">
        <f>SUM(G1143)</f>
        <v>20000</v>
      </c>
      <c r="H1142" s="21">
        <f t="shared" ref="H1142:U1142" si="582">SUM(H1143)</f>
        <v>20000</v>
      </c>
      <c r="I1142" s="21">
        <f t="shared" si="582"/>
        <v>20000</v>
      </c>
      <c r="J1142" s="21">
        <f t="shared" si="582"/>
        <v>20000</v>
      </c>
      <c r="K1142" s="21">
        <f t="shared" si="582"/>
        <v>4210.29</v>
      </c>
      <c r="L1142" s="22">
        <f t="shared" si="578"/>
        <v>21.051449999999999</v>
      </c>
      <c r="M1142" s="21">
        <f t="shared" si="582"/>
        <v>20000</v>
      </c>
      <c r="N1142" s="21">
        <f t="shared" si="582"/>
        <v>20000</v>
      </c>
      <c r="O1142" s="21">
        <f t="shared" si="582"/>
        <v>0</v>
      </c>
      <c r="P1142" s="21">
        <f t="shared" si="582"/>
        <v>0</v>
      </c>
      <c r="Q1142" s="21">
        <f t="shared" si="582"/>
        <v>0</v>
      </c>
      <c r="R1142" s="21">
        <f t="shared" si="582"/>
        <v>0</v>
      </c>
      <c r="S1142" s="21">
        <f t="shared" si="582"/>
        <v>0</v>
      </c>
      <c r="T1142" s="21">
        <f t="shared" si="582"/>
        <v>0</v>
      </c>
      <c r="U1142" s="21">
        <f t="shared" si="582"/>
        <v>0</v>
      </c>
      <c r="V1142" s="21"/>
      <c r="W1142" s="21"/>
      <c r="X1142" s="21"/>
      <c r="Y1142" s="12"/>
    </row>
    <row r="1143" spans="1:25" s="23" customFormat="1" ht="15.75" hidden="1" x14ac:dyDescent="0.2">
      <c r="A1143" s="28" t="s">
        <v>566</v>
      </c>
      <c r="B1143" s="29">
        <v>11</v>
      </c>
      <c r="C1143" s="50" t="s">
        <v>296</v>
      </c>
      <c r="D1143" s="53" t="s">
        <v>529</v>
      </c>
      <c r="E1143" s="32" t="s">
        <v>471</v>
      </c>
      <c r="F1143" s="20"/>
      <c r="G1143" s="1">
        <v>20000</v>
      </c>
      <c r="H1143" s="1">
        <v>20000</v>
      </c>
      <c r="I1143" s="1">
        <v>20000</v>
      </c>
      <c r="J1143" s="1">
        <v>20000</v>
      </c>
      <c r="K1143" s="1">
        <v>4210.29</v>
      </c>
      <c r="L1143" s="33">
        <f t="shared" si="578"/>
        <v>21.051449999999999</v>
      </c>
      <c r="M1143" s="1">
        <v>20000</v>
      </c>
      <c r="N1143" s="1">
        <v>20000</v>
      </c>
      <c r="O1143" s="1"/>
      <c r="P1143" s="1"/>
      <c r="Q1143" s="1"/>
      <c r="R1143" s="1"/>
      <c r="S1143" s="1"/>
      <c r="T1143" s="1"/>
      <c r="U1143" s="1"/>
      <c r="V1143" s="21"/>
      <c r="W1143" s="21"/>
      <c r="X1143" s="21"/>
      <c r="Y1143" s="12"/>
    </row>
    <row r="1144" spans="1:25" s="23" customFormat="1" ht="15.75" hidden="1" x14ac:dyDescent="0.2">
      <c r="A1144" s="24" t="s">
        <v>566</v>
      </c>
      <c r="B1144" s="25">
        <v>11</v>
      </c>
      <c r="C1144" s="49" t="s">
        <v>296</v>
      </c>
      <c r="D1144" s="40">
        <v>313</v>
      </c>
      <c r="E1144" s="20"/>
      <c r="F1144" s="20"/>
      <c r="G1144" s="21">
        <f>SUM(G1145:G1146)</f>
        <v>193000</v>
      </c>
      <c r="H1144" s="21">
        <f t="shared" ref="H1144:U1144" si="583">SUM(H1145:H1146)</f>
        <v>193000</v>
      </c>
      <c r="I1144" s="21">
        <f t="shared" si="583"/>
        <v>193000</v>
      </c>
      <c r="J1144" s="21">
        <f t="shared" si="583"/>
        <v>193000</v>
      </c>
      <c r="K1144" s="21">
        <f t="shared" si="583"/>
        <v>113991.31</v>
      </c>
      <c r="L1144" s="22">
        <f t="shared" si="578"/>
        <v>59.062854922279797</v>
      </c>
      <c r="M1144" s="21">
        <f t="shared" si="583"/>
        <v>193000</v>
      </c>
      <c r="N1144" s="21">
        <f t="shared" si="583"/>
        <v>193000</v>
      </c>
      <c r="O1144" s="21">
        <f t="shared" si="583"/>
        <v>0</v>
      </c>
      <c r="P1144" s="21">
        <f t="shared" si="583"/>
        <v>0</v>
      </c>
      <c r="Q1144" s="21">
        <f t="shared" si="583"/>
        <v>0</v>
      </c>
      <c r="R1144" s="21">
        <f t="shared" si="583"/>
        <v>0</v>
      </c>
      <c r="S1144" s="21">
        <f t="shared" si="583"/>
        <v>0</v>
      </c>
      <c r="T1144" s="21">
        <f t="shared" si="583"/>
        <v>0</v>
      </c>
      <c r="U1144" s="21">
        <f t="shared" si="583"/>
        <v>0</v>
      </c>
      <c r="V1144" s="21"/>
      <c r="W1144" s="21"/>
      <c r="X1144" s="21"/>
      <c r="Y1144" s="12"/>
    </row>
    <row r="1145" spans="1:25" s="23" customFormat="1" ht="15.75" hidden="1" x14ac:dyDescent="0.2">
      <c r="A1145" s="28" t="s">
        <v>566</v>
      </c>
      <c r="B1145" s="29">
        <v>11</v>
      </c>
      <c r="C1145" s="50" t="s">
        <v>296</v>
      </c>
      <c r="D1145" s="53" t="s">
        <v>530</v>
      </c>
      <c r="E1145" s="32" t="s">
        <v>40</v>
      </c>
      <c r="F1145" s="20"/>
      <c r="G1145" s="1">
        <v>170000</v>
      </c>
      <c r="H1145" s="1">
        <v>170000</v>
      </c>
      <c r="I1145" s="1">
        <v>170000</v>
      </c>
      <c r="J1145" s="1">
        <v>170000</v>
      </c>
      <c r="K1145" s="1">
        <v>101242.28</v>
      </c>
      <c r="L1145" s="33">
        <f t="shared" si="578"/>
        <v>59.554282352941179</v>
      </c>
      <c r="M1145" s="1">
        <v>170000</v>
      </c>
      <c r="N1145" s="1">
        <v>170000</v>
      </c>
      <c r="O1145" s="1"/>
      <c r="P1145" s="1"/>
      <c r="Q1145" s="1"/>
      <c r="R1145" s="1"/>
      <c r="S1145" s="1"/>
      <c r="T1145" s="1"/>
      <c r="U1145" s="1"/>
      <c r="V1145" s="21"/>
      <c r="W1145" s="21"/>
      <c r="X1145" s="21"/>
      <c r="Y1145" s="12"/>
    </row>
    <row r="1146" spans="1:25" s="23" customFormat="1" ht="30" hidden="1" x14ac:dyDescent="0.2">
      <c r="A1146" s="28" t="s">
        <v>566</v>
      </c>
      <c r="B1146" s="29">
        <v>11</v>
      </c>
      <c r="C1146" s="50" t="s">
        <v>296</v>
      </c>
      <c r="D1146" s="53" t="s">
        <v>569</v>
      </c>
      <c r="E1146" s="32" t="s">
        <v>41</v>
      </c>
      <c r="F1146" s="20"/>
      <c r="G1146" s="1">
        <v>23000</v>
      </c>
      <c r="H1146" s="1">
        <v>23000</v>
      </c>
      <c r="I1146" s="1">
        <v>23000</v>
      </c>
      <c r="J1146" s="1">
        <v>23000</v>
      </c>
      <c r="K1146" s="1">
        <v>12749.03</v>
      </c>
      <c r="L1146" s="33">
        <f t="shared" si="578"/>
        <v>55.430565217391305</v>
      </c>
      <c r="M1146" s="1">
        <v>23000</v>
      </c>
      <c r="N1146" s="1">
        <v>23000</v>
      </c>
      <c r="O1146" s="1"/>
      <c r="P1146" s="1"/>
      <c r="Q1146" s="1"/>
      <c r="R1146" s="1"/>
      <c r="S1146" s="1"/>
      <c r="T1146" s="1"/>
      <c r="U1146" s="1"/>
      <c r="V1146" s="21"/>
      <c r="W1146" s="21"/>
      <c r="X1146" s="21"/>
      <c r="Y1146" s="12"/>
    </row>
    <row r="1147" spans="1:25" s="23" customFormat="1" ht="15.75" hidden="1" x14ac:dyDescent="0.2">
      <c r="A1147" s="24" t="s">
        <v>566</v>
      </c>
      <c r="B1147" s="25">
        <v>11</v>
      </c>
      <c r="C1147" s="49" t="s">
        <v>296</v>
      </c>
      <c r="D1147" s="40">
        <v>321</v>
      </c>
      <c r="E1147" s="20"/>
      <c r="F1147" s="20"/>
      <c r="G1147" s="21">
        <f>SUM(G1148:G1150)</f>
        <v>860000</v>
      </c>
      <c r="H1147" s="21">
        <f t="shared" ref="H1147:U1147" si="584">SUM(H1148:H1150)</f>
        <v>860000</v>
      </c>
      <c r="I1147" s="21">
        <f t="shared" si="584"/>
        <v>860000</v>
      </c>
      <c r="J1147" s="21">
        <f t="shared" si="584"/>
        <v>860000</v>
      </c>
      <c r="K1147" s="21">
        <f t="shared" si="584"/>
        <v>184507.68</v>
      </c>
      <c r="L1147" s="22">
        <f t="shared" si="578"/>
        <v>21.454381395348836</v>
      </c>
      <c r="M1147" s="21">
        <f t="shared" si="584"/>
        <v>860000</v>
      </c>
      <c r="N1147" s="21">
        <f t="shared" si="584"/>
        <v>860000</v>
      </c>
      <c r="O1147" s="21">
        <f t="shared" si="584"/>
        <v>0</v>
      </c>
      <c r="P1147" s="21">
        <f t="shared" si="584"/>
        <v>0</v>
      </c>
      <c r="Q1147" s="21">
        <f t="shared" si="584"/>
        <v>360000</v>
      </c>
      <c r="R1147" s="21">
        <f t="shared" si="584"/>
        <v>0</v>
      </c>
      <c r="S1147" s="21">
        <f t="shared" si="584"/>
        <v>0</v>
      </c>
      <c r="T1147" s="21">
        <f t="shared" si="584"/>
        <v>0</v>
      </c>
      <c r="U1147" s="21">
        <f t="shared" si="584"/>
        <v>0</v>
      </c>
      <c r="V1147" s="21"/>
      <c r="W1147" s="21"/>
      <c r="X1147" s="21"/>
      <c r="Y1147" s="12"/>
    </row>
    <row r="1148" spans="1:25" s="23" customFormat="1" ht="15.75" hidden="1" x14ac:dyDescent="0.2">
      <c r="A1148" s="28" t="s">
        <v>566</v>
      </c>
      <c r="B1148" s="29">
        <v>11</v>
      </c>
      <c r="C1148" s="50" t="s">
        <v>296</v>
      </c>
      <c r="D1148" s="53" t="s">
        <v>510</v>
      </c>
      <c r="E1148" s="32" t="s">
        <v>42</v>
      </c>
      <c r="F1148" s="20"/>
      <c r="G1148" s="1">
        <v>500000</v>
      </c>
      <c r="H1148" s="1">
        <v>500000</v>
      </c>
      <c r="I1148" s="1">
        <v>500000</v>
      </c>
      <c r="J1148" s="1">
        <v>500000</v>
      </c>
      <c r="K1148" s="1">
        <v>168954.6</v>
      </c>
      <c r="L1148" s="33">
        <f t="shared" si="578"/>
        <v>33.79092</v>
      </c>
      <c r="M1148" s="1">
        <v>500000</v>
      </c>
      <c r="N1148" s="1">
        <v>500000</v>
      </c>
      <c r="O1148" s="1"/>
      <c r="P1148" s="1"/>
      <c r="Q1148" s="1"/>
      <c r="R1148" s="1"/>
      <c r="S1148" s="1"/>
      <c r="T1148" s="1"/>
      <c r="U1148" s="1"/>
      <c r="V1148" s="21"/>
      <c r="W1148" s="21"/>
      <c r="X1148" s="21"/>
      <c r="Y1148" s="12"/>
    </row>
    <row r="1149" spans="1:25" s="23" customFormat="1" ht="30" hidden="1" x14ac:dyDescent="0.2">
      <c r="A1149" s="28" t="s">
        <v>566</v>
      </c>
      <c r="B1149" s="29">
        <v>11</v>
      </c>
      <c r="C1149" s="50" t="s">
        <v>296</v>
      </c>
      <c r="D1149" s="53" t="s">
        <v>531</v>
      </c>
      <c r="E1149" s="32" t="s">
        <v>43</v>
      </c>
      <c r="F1149" s="20"/>
      <c r="G1149" s="1">
        <v>60000</v>
      </c>
      <c r="H1149" s="1">
        <v>60000</v>
      </c>
      <c r="I1149" s="1">
        <v>60000</v>
      </c>
      <c r="J1149" s="1">
        <v>60000</v>
      </c>
      <c r="K1149" s="1">
        <v>11178.08</v>
      </c>
      <c r="L1149" s="33">
        <f t="shared" si="578"/>
        <v>18.630133333333333</v>
      </c>
      <c r="M1149" s="1">
        <v>60000</v>
      </c>
      <c r="N1149" s="1">
        <v>60000</v>
      </c>
      <c r="O1149" s="1"/>
      <c r="P1149" s="1">
        <f>O1149</f>
        <v>0</v>
      </c>
      <c r="Q1149" s="1">
        <v>60000</v>
      </c>
      <c r="R1149" s="1"/>
      <c r="S1149" s="1">
        <f>R1149</f>
        <v>0</v>
      </c>
      <c r="T1149" s="1"/>
      <c r="U1149" s="1">
        <f>T1149</f>
        <v>0</v>
      </c>
      <c r="V1149" s="21"/>
      <c r="W1149" s="21"/>
      <c r="X1149" s="21"/>
      <c r="Y1149" s="12"/>
    </row>
    <row r="1150" spans="1:25" s="23" customFormat="1" ht="15.75" hidden="1" x14ac:dyDescent="0.2">
      <c r="A1150" s="28" t="s">
        <v>566</v>
      </c>
      <c r="B1150" s="29">
        <v>11</v>
      </c>
      <c r="C1150" s="50" t="s">
        <v>296</v>
      </c>
      <c r="D1150" s="53" t="s">
        <v>532</v>
      </c>
      <c r="E1150" s="32" t="s">
        <v>44</v>
      </c>
      <c r="F1150" s="20"/>
      <c r="G1150" s="1">
        <v>300000</v>
      </c>
      <c r="H1150" s="1">
        <v>300000</v>
      </c>
      <c r="I1150" s="1">
        <v>300000</v>
      </c>
      <c r="J1150" s="1">
        <v>300000</v>
      </c>
      <c r="K1150" s="1">
        <v>4375</v>
      </c>
      <c r="L1150" s="33">
        <f t="shared" si="578"/>
        <v>1.4583333333333333</v>
      </c>
      <c r="M1150" s="1">
        <v>300000</v>
      </c>
      <c r="N1150" s="1">
        <v>300000</v>
      </c>
      <c r="O1150" s="1"/>
      <c r="P1150" s="1">
        <f>O1150</f>
        <v>0</v>
      </c>
      <c r="Q1150" s="1">
        <v>300000</v>
      </c>
      <c r="R1150" s="1"/>
      <c r="S1150" s="1">
        <f>R1150</f>
        <v>0</v>
      </c>
      <c r="T1150" s="1"/>
      <c r="U1150" s="1">
        <f>T1150</f>
        <v>0</v>
      </c>
      <c r="V1150" s="21"/>
      <c r="W1150" s="21"/>
      <c r="X1150" s="21"/>
      <c r="Y1150" s="12"/>
    </row>
    <row r="1151" spans="1:25" s="23" customFormat="1" ht="15.75" hidden="1" x14ac:dyDescent="0.2">
      <c r="A1151" s="24" t="s">
        <v>566</v>
      </c>
      <c r="B1151" s="25">
        <v>11</v>
      </c>
      <c r="C1151" s="49" t="s">
        <v>296</v>
      </c>
      <c r="D1151" s="40">
        <v>322</v>
      </c>
      <c r="E1151" s="20"/>
      <c r="F1151" s="20"/>
      <c r="G1151" s="21">
        <f>SUM(G1152:G1156)</f>
        <v>370000</v>
      </c>
      <c r="H1151" s="21">
        <f t="shared" ref="H1151:U1151" si="585">SUM(H1152:H1156)</f>
        <v>370000</v>
      </c>
      <c r="I1151" s="21">
        <f t="shared" si="585"/>
        <v>370000</v>
      </c>
      <c r="J1151" s="21">
        <f t="shared" si="585"/>
        <v>370000</v>
      </c>
      <c r="K1151" s="21">
        <f t="shared" si="585"/>
        <v>79362.750000000015</v>
      </c>
      <c r="L1151" s="22">
        <f t="shared" si="578"/>
        <v>21.449391891891896</v>
      </c>
      <c r="M1151" s="21">
        <f t="shared" si="585"/>
        <v>390000</v>
      </c>
      <c r="N1151" s="21">
        <f t="shared" si="585"/>
        <v>390000</v>
      </c>
      <c r="O1151" s="21">
        <f t="shared" si="585"/>
        <v>0</v>
      </c>
      <c r="P1151" s="21">
        <f t="shared" si="585"/>
        <v>0</v>
      </c>
      <c r="Q1151" s="21">
        <f t="shared" si="585"/>
        <v>340000</v>
      </c>
      <c r="R1151" s="21">
        <f t="shared" si="585"/>
        <v>0</v>
      </c>
      <c r="S1151" s="21">
        <f t="shared" si="585"/>
        <v>0</v>
      </c>
      <c r="T1151" s="21">
        <f t="shared" si="585"/>
        <v>0</v>
      </c>
      <c r="U1151" s="21">
        <f t="shared" si="585"/>
        <v>0</v>
      </c>
      <c r="V1151" s="21"/>
      <c r="W1151" s="21"/>
      <c r="X1151" s="21"/>
      <c r="Y1151" s="12"/>
    </row>
    <row r="1152" spans="1:25" s="23" customFormat="1" ht="15.75" hidden="1" x14ac:dyDescent="0.2">
      <c r="A1152" s="28" t="s">
        <v>566</v>
      </c>
      <c r="B1152" s="29">
        <v>11</v>
      </c>
      <c r="C1152" s="50" t="s">
        <v>296</v>
      </c>
      <c r="D1152" s="53" t="s">
        <v>534</v>
      </c>
      <c r="E1152" s="32" t="s">
        <v>297</v>
      </c>
      <c r="F1152" s="20"/>
      <c r="G1152" s="1">
        <v>50000</v>
      </c>
      <c r="H1152" s="1">
        <v>50000</v>
      </c>
      <c r="I1152" s="1">
        <v>50000</v>
      </c>
      <c r="J1152" s="1">
        <v>50000</v>
      </c>
      <c r="K1152" s="1">
        <v>48306.18</v>
      </c>
      <c r="L1152" s="33">
        <f t="shared" si="578"/>
        <v>96.612359999999995</v>
      </c>
      <c r="M1152" s="1">
        <v>50000</v>
      </c>
      <c r="N1152" s="1">
        <v>50000</v>
      </c>
      <c r="O1152" s="1"/>
      <c r="P1152" s="1"/>
      <c r="Q1152" s="1"/>
      <c r="R1152" s="1"/>
      <c r="S1152" s="1"/>
      <c r="T1152" s="1"/>
      <c r="U1152" s="1"/>
      <c r="V1152" s="21"/>
      <c r="W1152" s="21"/>
      <c r="X1152" s="21"/>
      <c r="Y1152" s="12"/>
    </row>
    <row r="1153" spans="1:25" s="23" customFormat="1" ht="15.75" hidden="1" x14ac:dyDescent="0.2">
      <c r="A1153" s="28" t="s">
        <v>566</v>
      </c>
      <c r="B1153" s="29">
        <v>11</v>
      </c>
      <c r="C1153" s="50" t="s">
        <v>296</v>
      </c>
      <c r="D1153" s="53" t="s">
        <v>535</v>
      </c>
      <c r="E1153" s="32" t="s">
        <v>48</v>
      </c>
      <c r="F1153" s="20"/>
      <c r="G1153" s="1">
        <v>170000</v>
      </c>
      <c r="H1153" s="1">
        <v>170000</v>
      </c>
      <c r="I1153" s="1">
        <v>170000</v>
      </c>
      <c r="J1153" s="1">
        <v>170000</v>
      </c>
      <c r="K1153" s="1">
        <v>11668.7</v>
      </c>
      <c r="L1153" s="33">
        <f t="shared" si="578"/>
        <v>6.8639411764705898</v>
      </c>
      <c r="M1153" s="1">
        <v>190000</v>
      </c>
      <c r="N1153" s="1">
        <v>190000</v>
      </c>
      <c r="O1153" s="1"/>
      <c r="P1153" s="1">
        <f>O1153</f>
        <v>0</v>
      </c>
      <c r="Q1153" s="1">
        <v>190000</v>
      </c>
      <c r="R1153" s="1"/>
      <c r="S1153" s="1">
        <f>R1153</f>
        <v>0</v>
      </c>
      <c r="T1153" s="1"/>
      <c r="U1153" s="1">
        <f>T1153</f>
        <v>0</v>
      </c>
      <c r="V1153" s="21"/>
      <c r="W1153" s="21"/>
      <c r="X1153" s="21"/>
      <c r="Y1153" s="12"/>
    </row>
    <row r="1154" spans="1:25" s="23" customFormat="1" ht="30" hidden="1" x14ac:dyDescent="0.2">
      <c r="A1154" s="28" t="s">
        <v>566</v>
      </c>
      <c r="B1154" s="29">
        <v>11</v>
      </c>
      <c r="C1154" s="50" t="s">
        <v>296</v>
      </c>
      <c r="D1154" s="53" t="s">
        <v>570</v>
      </c>
      <c r="E1154" s="32" t="s">
        <v>155</v>
      </c>
      <c r="F1154" s="20"/>
      <c r="G1154" s="1">
        <v>60000</v>
      </c>
      <c r="H1154" s="1">
        <v>60000</v>
      </c>
      <c r="I1154" s="1">
        <v>60000</v>
      </c>
      <c r="J1154" s="1">
        <v>60000</v>
      </c>
      <c r="K1154" s="1">
        <v>14730.99</v>
      </c>
      <c r="L1154" s="33">
        <f t="shared" si="578"/>
        <v>24.551649999999999</v>
      </c>
      <c r="M1154" s="1">
        <v>60000</v>
      </c>
      <c r="N1154" s="1">
        <v>60000</v>
      </c>
      <c r="O1154" s="1"/>
      <c r="P1154" s="1">
        <f>O1154</f>
        <v>0</v>
      </c>
      <c r="Q1154" s="1">
        <v>60000</v>
      </c>
      <c r="R1154" s="1"/>
      <c r="S1154" s="1">
        <f>R1154</f>
        <v>0</v>
      </c>
      <c r="T1154" s="1"/>
      <c r="U1154" s="1">
        <f>T1154</f>
        <v>0</v>
      </c>
      <c r="V1154" s="21"/>
      <c r="W1154" s="21"/>
      <c r="X1154" s="21"/>
      <c r="Y1154" s="12"/>
    </row>
    <row r="1155" spans="1:25" s="23" customFormat="1" ht="15.75" hidden="1" x14ac:dyDescent="0.2">
      <c r="A1155" s="28" t="s">
        <v>566</v>
      </c>
      <c r="B1155" s="29">
        <v>11</v>
      </c>
      <c r="C1155" s="50" t="s">
        <v>296</v>
      </c>
      <c r="D1155" s="53" t="s">
        <v>536</v>
      </c>
      <c r="E1155" s="32" t="s">
        <v>473</v>
      </c>
      <c r="F1155" s="20"/>
      <c r="G1155" s="1">
        <v>50000</v>
      </c>
      <c r="H1155" s="1">
        <v>50000</v>
      </c>
      <c r="I1155" s="1">
        <v>50000</v>
      </c>
      <c r="J1155" s="1">
        <v>50000</v>
      </c>
      <c r="K1155" s="1">
        <v>1969</v>
      </c>
      <c r="L1155" s="33">
        <f t="shared" si="578"/>
        <v>3.9379999999999997</v>
      </c>
      <c r="M1155" s="1">
        <v>50000</v>
      </c>
      <c r="N1155" s="1">
        <v>50000</v>
      </c>
      <c r="O1155" s="1"/>
      <c r="P1155" s="1">
        <f>O1155</f>
        <v>0</v>
      </c>
      <c r="Q1155" s="1">
        <v>50000</v>
      </c>
      <c r="R1155" s="1"/>
      <c r="S1155" s="1">
        <f>R1155</f>
        <v>0</v>
      </c>
      <c r="T1155" s="1"/>
      <c r="U1155" s="1">
        <f>T1155</f>
        <v>0</v>
      </c>
      <c r="V1155" s="21"/>
      <c r="W1155" s="21"/>
      <c r="X1155" s="21"/>
      <c r="Y1155" s="12"/>
    </row>
    <row r="1156" spans="1:25" s="23" customFormat="1" ht="15.75" hidden="1" x14ac:dyDescent="0.2">
      <c r="A1156" s="28" t="s">
        <v>566</v>
      </c>
      <c r="B1156" s="29">
        <v>11</v>
      </c>
      <c r="C1156" s="50" t="s">
        <v>296</v>
      </c>
      <c r="D1156" s="53" t="s">
        <v>571</v>
      </c>
      <c r="E1156" s="32" t="s">
        <v>51</v>
      </c>
      <c r="F1156" s="20"/>
      <c r="G1156" s="1">
        <v>40000</v>
      </c>
      <c r="H1156" s="1">
        <v>40000</v>
      </c>
      <c r="I1156" s="1">
        <v>40000</v>
      </c>
      <c r="J1156" s="1">
        <v>40000</v>
      </c>
      <c r="K1156" s="1">
        <v>2687.88</v>
      </c>
      <c r="L1156" s="33">
        <f t="shared" si="578"/>
        <v>6.7197000000000005</v>
      </c>
      <c r="M1156" s="1">
        <v>40000</v>
      </c>
      <c r="N1156" s="1">
        <v>40000</v>
      </c>
      <c r="O1156" s="1"/>
      <c r="P1156" s="1">
        <f>O1156</f>
        <v>0</v>
      </c>
      <c r="Q1156" s="1">
        <v>40000</v>
      </c>
      <c r="R1156" s="1"/>
      <c r="S1156" s="1">
        <f>R1156</f>
        <v>0</v>
      </c>
      <c r="T1156" s="1"/>
      <c r="U1156" s="1">
        <f>T1156</f>
        <v>0</v>
      </c>
      <c r="V1156" s="21"/>
      <c r="W1156" s="21"/>
      <c r="X1156" s="21"/>
      <c r="Y1156" s="12"/>
    </row>
    <row r="1157" spans="1:25" s="23" customFormat="1" ht="15.75" hidden="1" x14ac:dyDescent="0.2">
      <c r="A1157" s="24" t="s">
        <v>566</v>
      </c>
      <c r="B1157" s="25">
        <v>11</v>
      </c>
      <c r="C1157" s="49" t="s">
        <v>296</v>
      </c>
      <c r="D1157" s="40">
        <v>323</v>
      </c>
      <c r="E1157" s="20"/>
      <c r="F1157" s="20"/>
      <c r="G1157" s="21">
        <f>SUM(G1158:G1165)</f>
        <v>2200000</v>
      </c>
      <c r="H1157" s="21">
        <f t="shared" ref="H1157:U1157" si="586">SUM(H1158:H1165)</f>
        <v>2200000</v>
      </c>
      <c r="I1157" s="21">
        <f t="shared" si="586"/>
        <v>2200000</v>
      </c>
      <c r="J1157" s="21">
        <f t="shared" si="586"/>
        <v>2200000</v>
      </c>
      <c r="K1157" s="21">
        <f t="shared" si="586"/>
        <v>586794.62</v>
      </c>
      <c r="L1157" s="22">
        <f t="shared" si="578"/>
        <v>26.67248272727273</v>
      </c>
      <c r="M1157" s="21">
        <f t="shared" si="586"/>
        <v>2220000</v>
      </c>
      <c r="N1157" s="21">
        <f t="shared" si="586"/>
        <v>2220000</v>
      </c>
      <c r="O1157" s="21">
        <f t="shared" si="586"/>
        <v>0</v>
      </c>
      <c r="P1157" s="21">
        <f t="shared" si="586"/>
        <v>0</v>
      </c>
      <c r="Q1157" s="21">
        <f t="shared" si="586"/>
        <v>2060000</v>
      </c>
      <c r="R1157" s="21">
        <f t="shared" si="586"/>
        <v>0</v>
      </c>
      <c r="S1157" s="21">
        <f t="shared" si="586"/>
        <v>0</v>
      </c>
      <c r="T1157" s="21">
        <f t="shared" si="586"/>
        <v>0</v>
      </c>
      <c r="U1157" s="21">
        <f t="shared" si="586"/>
        <v>0</v>
      </c>
      <c r="V1157" s="21"/>
      <c r="W1157" s="21"/>
      <c r="X1157" s="21"/>
      <c r="Y1157" s="12"/>
    </row>
    <row r="1158" spans="1:25" s="23" customFormat="1" ht="15.75" hidden="1" x14ac:dyDescent="0.2">
      <c r="A1158" s="28" t="s">
        <v>566</v>
      </c>
      <c r="B1158" s="29">
        <v>11</v>
      </c>
      <c r="C1158" s="50" t="s">
        <v>296</v>
      </c>
      <c r="D1158" s="53" t="s">
        <v>537</v>
      </c>
      <c r="E1158" s="32" t="s">
        <v>52</v>
      </c>
      <c r="F1158" s="20"/>
      <c r="G1158" s="1">
        <v>160000</v>
      </c>
      <c r="H1158" s="1">
        <v>160000</v>
      </c>
      <c r="I1158" s="1">
        <v>160000</v>
      </c>
      <c r="J1158" s="1">
        <v>160000</v>
      </c>
      <c r="K1158" s="1">
        <v>35760.06</v>
      </c>
      <c r="L1158" s="33">
        <f t="shared" si="578"/>
        <v>22.350037499999999</v>
      </c>
      <c r="M1158" s="1">
        <v>160000</v>
      </c>
      <c r="N1158" s="1">
        <v>160000</v>
      </c>
      <c r="O1158" s="1"/>
      <c r="P1158" s="1"/>
      <c r="Q1158" s="1"/>
      <c r="R1158" s="1"/>
      <c r="S1158" s="1"/>
      <c r="T1158" s="1"/>
      <c r="U1158" s="1"/>
      <c r="V1158" s="21"/>
      <c r="W1158" s="21"/>
      <c r="X1158" s="21"/>
      <c r="Y1158" s="12"/>
    </row>
    <row r="1159" spans="1:25" s="23" customFormat="1" ht="15.75" hidden="1" x14ac:dyDescent="0.2">
      <c r="A1159" s="28" t="s">
        <v>566</v>
      </c>
      <c r="B1159" s="29">
        <v>11</v>
      </c>
      <c r="C1159" s="50" t="s">
        <v>296</v>
      </c>
      <c r="D1159" s="53" t="s">
        <v>538</v>
      </c>
      <c r="E1159" s="32" t="s">
        <v>53</v>
      </c>
      <c r="F1159" s="20"/>
      <c r="G1159" s="1">
        <v>70000</v>
      </c>
      <c r="H1159" s="1">
        <v>70000</v>
      </c>
      <c r="I1159" s="1">
        <v>70000</v>
      </c>
      <c r="J1159" s="1">
        <v>70000</v>
      </c>
      <c r="K1159" s="1">
        <v>104847.5</v>
      </c>
      <c r="L1159" s="33">
        <f t="shared" si="578"/>
        <v>149.78214285714287</v>
      </c>
      <c r="M1159" s="1">
        <v>70000</v>
      </c>
      <c r="N1159" s="1">
        <v>70000</v>
      </c>
      <c r="O1159" s="1"/>
      <c r="P1159" s="1">
        <f t="shared" ref="P1159:P1165" si="587">O1159</f>
        <v>0</v>
      </c>
      <c r="Q1159" s="1">
        <v>70000</v>
      </c>
      <c r="R1159" s="1"/>
      <c r="S1159" s="1">
        <f t="shared" ref="S1159:S1165" si="588">R1159</f>
        <v>0</v>
      </c>
      <c r="T1159" s="1"/>
      <c r="U1159" s="1">
        <f t="shared" ref="U1159:U1165" si="589">T1159</f>
        <v>0</v>
      </c>
      <c r="V1159" s="21"/>
      <c r="W1159" s="21"/>
      <c r="X1159" s="21"/>
      <c r="Y1159" s="12"/>
    </row>
    <row r="1160" spans="1:25" s="23" customFormat="1" ht="15.75" hidden="1" x14ac:dyDescent="0.2">
      <c r="A1160" s="28" t="s">
        <v>566</v>
      </c>
      <c r="B1160" s="29">
        <v>11</v>
      </c>
      <c r="C1160" s="50" t="s">
        <v>296</v>
      </c>
      <c r="D1160" s="53" t="s">
        <v>539</v>
      </c>
      <c r="E1160" s="32" t="s">
        <v>54</v>
      </c>
      <c r="F1160" s="20"/>
      <c r="G1160" s="1">
        <v>30000</v>
      </c>
      <c r="H1160" s="1">
        <v>30000</v>
      </c>
      <c r="I1160" s="1">
        <v>30000</v>
      </c>
      <c r="J1160" s="1">
        <v>30000</v>
      </c>
      <c r="K1160" s="1">
        <v>5000</v>
      </c>
      <c r="L1160" s="33">
        <f t="shared" si="578"/>
        <v>16.666666666666664</v>
      </c>
      <c r="M1160" s="1">
        <v>30000</v>
      </c>
      <c r="N1160" s="1">
        <v>30000</v>
      </c>
      <c r="O1160" s="1"/>
      <c r="P1160" s="1">
        <f t="shared" si="587"/>
        <v>0</v>
      </c>
      <c r="Q1160" s="1">
        <v>30000</v>
      </c>
      <c r="R1160" s="1"/>
      <c r="S1160" s="1">
        <f t="shared" si="588"/>
        <v>0</v>
      </c>
      <c r="T1160" s="1"/>
      <c r="U1160" s="1">
        <f t="shared" si="589"/>
        <v>0</v>
      </c>
      <c r="V1160" s="21"/>
      <c r="W1160" s="21"/>
      <c r="X1160" s="21"/>
      <c r="Y1160" s="12"/>
    </row>
    <row r="1161" spans="1:25" s="23" customFormat="1" ht="15.75" hidden="1" x14ac:dyDescent="0.2">
      <c r="A1161" s="28" t="s">
        <v>566</v>
      </c>
      <c r="B1161" s="29">
        <v>11</v>
      </c>
      <c r="C1161" s="50" t="s">
        <v>296</v>
      </c>
      <c r="D1161" s="53" t="s">
        <v>540</v>
      </c>
      <c r="E1161" s="32" t="s">
        <v>55</v>
      </c>
      <c r="F1161" s="20"/>
      <c r="G1161" s="1">
        <v>70000</v>
      </c>
      <c r="H1161" s="1">
        <v>70000</v>
      </c>
      <c r="I1161" s="1">
        <v>70000</v>
      </c>
      <c r="J1161" s="1">
        <v>70000</v>
      </c>
      <c r="K1161" s="1">
        <v>0</v>
      </c>
      <c r="L1161" s="33">
        <f t="shared" si="578"/>
        <v>0</v>
      </c>
      <c r="M1161" s="1">
        <v>70000</v>
      </c>
      <c r="N1161" s="1">
        <v>70000</v>
      </c>
      <c r="O1161" s="1"/>
      <c r="P1161" s="1">
        <f t="shared" si="587"/>
        <v>0</v>
      </c>
      <c r="Q1161" s="1">
        <v>70000</v>
      </c>
      <c r="R1161" s="1"/>
      <c r="S1161" s="1">
        <f t="shared" si="588"/>
        <v>0</v>
      </c>
      <c r="T1161" s="1"/>
      <c r="U1161" s="1">
        <f t="shared" si="589"/>
        <v>0</v>
      </c>
      <c r="V1161" s="21"/>
      <c r="W1161" s="21"/>
      <c r="X1161" s="21"/>
      <c r="Y1161" s="12"/>
    </row>
    <row r="1162" spans="1:25" s="23" customFormat="1" ht="15.75" hidden="1" x14ac:dyDescent="0.2">
      <c r="A1162" s="28" t="s">
        <v>566</v>
      </c>
      <c r="B1162" s="29">
        <v>11</v>
      </c>
      <c r="C1162" s="50" t="s">
        <v>296</v>
      </c>
      <c r="D1162" s="53" t="s">
        <v>541</v>
      </c>
      <c r="E1162" s="32" t="s">
        <v>56</v>
      </c>
      <c r="F1162" s="20"/>
      <c r="G1162" s="1">
        <v>100000</v>
      </c>
      <c r="H1162" s="1">
        <v>100000</v>
      </c>
      <c r="I1162" s="1">
        <v>100000</v>
      </c>
      <c r="J1162" s="1">
        <v>100000</v>
      </c>
      <c r="K1162" s="1">
        <v>108027.06</v>
      </c>
      <c r="L1162" s="33">
        <f t="shared" si="578"/>
        <v>108.02705999999999</v>
      </c>
      <c r="M1162" s="1">
        <v>100000</v>
      </c>
      <c r="N1162" s="1">
        <v>100000</v>
      </c>
      <c r="O1162" s="1"/>
      <c r="P1162" s="1">
        <f t="shared" si="587"/>
        <v>0</v>
      </c>
      <c r="Q1162" s="1">
        <v>100000</v>
      </c>
      <c r="R1162" s="1"/>
      <c r="S1162" s="1">
        <f t="shared" si="588"/>
        <v>0</v>
      </c>
      <c r="T1162" s="1"/>
      <c r="U1162" s="1">
        <f t="shared" si="589"/>
        <v>0</v>
      </c>
      <c r="V1162" s="21"/>
      <c r="W1162" s="21"/>
      <c r="X1162" s="21"/>
      <c r="Y1162" s="12"/>
    </row>
    <row r="1163" spans="1:25" s="23" customFormat="1" ht="15.75" hidden="1" x14ac:dyDescent="0.2">
      <c r="A1163" s="28" t="s">
        <v>566</v>
      </c>
      <c r="B1163" s="29">
        <v>11</v>
      </c>
      <c r="C1163" s="50" t="s">
        <v>296</v>
      </c>
      <c r="D1163" s="53" t="s">
        <v>511</v>
      </c>
      <c r="E1163" s="32" t="s">
        <v>58</v>
      </c>
      <c r="F1163" s="20"/>
      <c r="G1163" s="1">
        <v>150000</v>
      </c>
      <c r="H1163" s="1">
        <v>150000</v>
      </c>
      <c r="I1163" s="1">
        <v>150000</v>
      </c>
      <c r="J1163" s="1">
        <v>150000</v>
      </c>
      <c r="K1163" s="1">
        <v>146355</v>
      </c>
      <c r="L1163" s="33">
        <f t="shared" si="578"/>
        <v>97.570000000000007</v>
      </c>
      <c r="M1163" s="1">
        <v>150000</v>
      </c>
      <c r="N1163" s="1">
        <v>150000</v>
      </c>
      <c r="O1163" s="1"/>
      <c r="P1163" s="1">
        <f t="shared" si="587"/>
        <v>0</v>
      </c>
      <c r="Q1163" s="1">
        <v>150000</v>
      </c>
      <c r="R1163" s="1"/>
      <c r="S1163" s="1">
        <f t="shared" si="588"/>
        <v>0</v>
      </c>
      <c r="T1163" s="1"/>
      <c r="U1163" s="1">
        <f t="shared" si="589"/>
        <v>0</v>
      </c>
      <c r="V1163" s="21"/>
      <c r="W1163" s="21"/>
      <c r="X1163" s="21"/>
      <c r="Y1163" s="12"/>
    </row>
    <row r="1164" spans="1:25" s="23" customFormat="1" ht="15.75" hidden="1" x14ac:dyDescent="0.2">
      <c r="A1164" s="28" t="s">
        <v>566</v>
      </c>
      <c r="B1164" s="29">
        <v>11</v>
      </c>
      <c r="C1164" s="50" t="s">
        <v>296</v>
      </c>
      <c r="D1164" s="53" t="s">
        <v>543</v>
      </c>
      <c r="E1164" s="32" t="s">
        <v>59</v>
      </c>
      <c r="F1164" s="20"/>
      <c r="G1164" s="1">
        <v>120000</v>
      </c>
      <c r="H1164" s="1">
        <v>120000</v>
      </c>
      <c r="I1164" s="1">
        <v>120000</v>
      </c>
      <c r="J1164" s="1">
        <v>120000</v>
      </c>
      <c r="K1164" s="1">
        <v>55600</v>
      </c>
      <c r="L1164" s="33">
        <f t="shared" si="578"/>
        <v>46.333333333333329</v>
      </c>
      <c r="M1164" s="1">
        <v>140000</v>
      </c>
      <c r="N1164" s="1">
        <v>140000</v>
      </c>
      <c r="O1164" s="1"/>
      <c r="P1164" s="1">
        <f t="shared" si="587"/>
        <v>0</v>
      </c>
      <c r="Q1164" s="1">
        <v>140000</v>
      </c>
      <c r="R1164" s="1"/>
      <c r="S1164" s="1">
        <f t="shared" si="588"/>
        <v>0</v>
      </c>
      <c r="T1164" s="1"/>
      <c r="U1164" s="1">
        <f t="shared" si="589"/>
        <v>0</v>
      </c>
      <c r="V1164" s="21"/>
      <c r="W1164" s="21"/>
      <c r="X1164" s="21"/>
      <c r="Y1164" s="12"/>
    </row>
    <row r="1165" spans="1:25" s="23" customFormat="1" ht="15.75" hidden="1" x14ac:dyDescent="0.2">
      <c r="A1165" s="28" t="s">
        <v>566</v>
      </c>
      <c r="B1165" s="29">
        <v>11</v>
      </c>
      <c r="C1165" s="50" t="s">
        <v>296</v>
      </c>
      <c r="D1165" s="53" t="s">
        <v>544</v>
      </c>
      <c r="E1165" s="32" t="s">
        <v>60</v>
      </c>
      <c r="F1165" s="20"/>
      <c r="G1165" s="1">
        <v>1500000</v>
      </c>
      <c r="H1165" s="1">
        <v>1500000</v>
      </c>
      <c r="I1165" s="1">
        <v>1500000</v>
      </c>
      <c r="J1165" s="1">
        <v>1500000</v>
      </c>
      <c r="K1165" s="1">
        <v>131205</v>
      </c>
      <c r="L1165" s="33">
        <f t="shared" si="578"/>
        <v>8.7469999999999999</v>
      </c>
      <c r="M1165" s="1">
        <v>1500000</v>
      </c>
      <c r="N1165" s="1">
        <v>1500000</v>
      </c>
      <c r="O1165" s="1"/>
      <c r="P1165" s="1">
        <f t="shared" si="587"/>
        <v>0</v>
      </c>
      <c r="Q1165" s="1">
        <v>1500000</v>
      </c>
      <c r="R1165" s="1"/>
      <c r="S1165" s="1">
        <f t="shared" si="588"/>
        <v>0</v>
      </c>
      <c r="T1165" s="1"/>
      <c r="U1165" s="1">
        <f t="shared" si="589"/>
        <v>0</v>
      </c>
      <c r="V1165" s="21"/>
      <c r="W1165" s="21"/>
      <c r="X1165" s="21"/>
      <c r="Y1165" s="12"/>
    </row>
    <row r="1166" spans="1:25" s="23" customFormat="1" ht="15.75" hidden="1" x14ac:dyDescent="0.2">
      <c r="A1166" s="24" t="s">
        <v>566</v>
      </c>
      <c r="B1166" s="25">
        <v>11</v>
      </c>
      <c r="C1166" s="49" t="s">
        <v>296</v>
      </c>
      <c r="D1166" s="40">
        <v>329</v>
      </c>
      <c r="E1166" s="20"/>
      <c r="F1166" s="20"/>
      <c r="G1166" s="21">
        <f>SUM(G1167:G1169)</f>
        <v>90000</v>
      </c>
      <c r="H1166" s="21">
        <f t="shared" ref="H1166:U1166" si="590">SUM(H1167:H1169)</f>
        <v>90000</v>
      </c>
      <c r="I1166" s="21">
        <f t="shared" si="590"/>
        <v>90000</v>
      </c>
      <c r="J1166" s="21">
        <f t="shared" si="590"/>
        <v>90000</v>
      </c>
      <c r="K1166" s="21">
        <f t="shared" si="590"/>
        <v>3565.96</v>
      </c>
      <c r="L1166" s="22">
        <f t="shared" si="578"/>
        <v>3.9621777777777778</v>
      </c>
      <c r="M1166" s="21">
        <f t="shared" si="590"/>
        <v>90000</v>
      </c>
      <c r="N1166" s="21">
        <f t="shared" si="590"/>
        <v>90000</v>
      </c>
      <c r="O1166" s="21">
        <f t="shared" si="590"/>
        <v>0</v>
      </c>
      <c r="P1166" s="21">
        <f t="shared" si="590"/>
        <v>0</v>
      </c>
      <c r="Q1166" s="21">
        <f t="shared" si="590"/>
        <v>70000</v>
      </c>
      <c r="R1166" s="21">
        <f t="shared" si="590"/>
        <v>0</v>
      </c>
      <c r="S1166" s="21">
        <f t="shared" si="590"/>
        <v>0</v>
      </c>
      <c r="T1166" s="21">
        <f t="shared" si="590"/>
        <v>0</v>
      </c>
      <c r="U1166" s="21">
        <f t="shared" si="590"/>
        <v>0</v>
      </c>
      <c r="V1166" s="21"/>
      <c r="W1166" s="21"/>
      <c r="X1166" s="21"/>
      <c r="Y1166" s="12"/>
    </row>
    <row r="1167" spans="1:25" s="23" customFormat="1" ht="15.75" hidden="1" x14ac:dyDescent="0.2">
      <c r="A1167" s="28" t="s">
        <v>566</v>
      </c>
      <c r="B1167" s="29">
        <v>11</v>
      </c>
      <c r="C1167" s="50" t="s">
        <v>296</v>
      </c>
      <c r="D1167" s="53" t="s">
        <v>547</v>
      </c>
      <c r="E1167" s="32" t="s">
        <v>63</v>
      </c>
      <c r="F1167" s="20"/>
      <c r="G1167" s="1">
        <v>20000</v>
      </c>
      <c r="H1167" s="1">
        <v>20000</v>
      </c>
      <c r="I1167" s="1">
        <v>20000</v>
      </c>
      <c r="J1167" s="1">
        <v>20000</v>
      </c>
      <c r="K1167" s="1"/>
      <c r="L1167" s="33">
        <f t="shared" si="578"/>
        <v>0</v>
      </c>
      <c r="M1167" s="1">
        <v>20000</v>
      </c>
      <c r="N1167" s="1">
        <v>20000</v>
      </c>
      <c r="O1167" s="1"/>
      <c r="P1167" s="1"/>
      <c r="Q1167" s="1"/>
      <c r="R1167" s="1"/>
      <c r="S1167" s="1"/>
      <c r="T1167" s="1"/>
      <c r="U1167" s="1"/>
      <c r="V1167" s="21"/>
      <c r="W1167" s="21"/>
      <c r="X1167" s="21"/>
      <c r="Y1167" s="12"/>
    </row>
    <row r="1168" spans="1:25" s="23" customFormat="1" ht="15.75" hidden="1" x14ac:dyDescent="0.2">
      <c r="A1168" s="28" t="s">
        <v>566</v>
      </c>
      <c r="B1168" s="29">
        <v>11</v>
      </c>
      <c r="C1168" s="50" t="s">
        <v>296</v>
      </c>
      <c r="D1168" s="53" t="s">
        <v>548</v>
      </c>
      <c r="E1168" s="32" t="s">
        <v>64</v>
      </c>
      <c r="F1168" s="20"/>
      <c r="G1168" s="1">
        <v>50000</v>
      </c>
      <c r="H1168" s="1">
        <v>50000</v>
      </c>
      <c r="I1168" s="1">
        <v>50000</v>
      </c>
      <c r="J1168" s="1">
        <v>50000</v>
      </c>
      <c r="K1168" s="1">
        <v>3565.96</v>
      </c>
      <c r="L1168" s="33">
        <f t="shared" si="578"/>
        <v>7.13192</v>
      </c>
      <c r="M1168" s="1">
        <v>50000</v>
      </c>
      <c r="N1168" s="1">
        <v>50000</v>
      </c>
      <c r="O1168" s="1"/>
      <c r="P1168" s="1">
        <f>O1168</f>
        <v>0</v>
      </c>
      <c r="Q1168" s="1">
        <v>50000</v>
      </c>
      <c r="R1168" s="1"/>
      <c r="S1168" s="1">
        <f>R1168</f>
        <v>0</v>
      </c>
      <c r="T1168" s="1"/>
      <c r="U1168" s="1">
        <f>T1168</f>
        <v>0</v>
      </c>
      <c r="V1168" s="21"/>
      <c r="W1168" s="21"/>
      <c r="X1168" s="21"/>
      <c r="Y1168" s="12"/>
    </row>
    <row r="1169" spans="1:25" s="23" customFormat="1" ht="15.75" hidden="1" x14ac:dyDescent="0.2">
      <c r="A1169" s="28" t="s">
        <v>566</v>
      </c>
      <c r="B1169" s="29">
        <v>11</v>
      </c>
      <c r="C1169" s="50" t="s">
        <v>296</v>
      </c>
      <c r="D1169" s="53" t="s">
        <v>549</v>
      </c>
      <c r="E1169" s="32" t="s">
        <v>66</v>
      </c>
      <c r="F1169" s="20"/>
      <c r="G1169" s="1">
        <v>20000</v>
      </c>
      <c r="H1169" s="1">
        <v>20000</v>
      </c>
      <c r="I1169" s="1">
        <v>20000</v>
      </c>
      <c r="J1169" s="1">
        <v>20000</v>
      </c>
      <c r="K1169" s="1"/>
      <c r="L1169" s="33">
        <f t="shared" si="578"/>
        <v>0</v>
      </c>
      <c r="M1169" s="1">
        <v>20000</v>
      </c>
      <c r="N1169" s="1">
        <v>20000</v>
      </c>
      <c r="O1169" s="1"/>
      <c r="P1169" s="1">
        <f>O1169</f>
        <v>0</v>
      </c>
      <c r="Q1169" s="1">
        <v>20000</v>
      </c>
      <c r="R1169" s="1"/>
      <c r="S1169" s="1">
        <f>R1169</f>
        <v>0</v>
      </c>
      <c r="T1169" s="1"/>
      <c r="U1169" s="1">
        <f>T1169</f>
        <v>0</v>
      </c>
      <c r="V1169" s="21"/>
      <c r="W1169" s="21"/>
      <c r="X1169" s="21"/>
      <c r="Y1169" s="12"/>
    </row>
    <row r="1170" spans="1:25" s="23" customFormat="1" ht="15.75" hidden="1" x14ac:dyDescent="0.2">
      <c r="A1170" s="24" t="s">
        <v>566</v>
      </c>
      <c r="B1170" s="25">
        <v>11</v>
      </c>
      <c r="C1170" s="49" t="s">
        <v>296</v>
      </c>
      <c r="D1170" s="40">
        <v>343</v>
      </c>
      <c r="E1170" s="20"/>
      <c r="F1170" s="20"/>
      <c r="G1170" s="21">
        <f>SUM(G1171:G1172)</f>
        <v>40000</v>
      </c>
      <c r="H1170" s="21">
        <f t="shared" ref="H1170:U1170" si="591">SUM(H1171:H1172)</f>
        <v>40000</v>
      </c>
      <c r="I1170" s="21">
        <f t="shared" si="591"/>
        <v>40000</v>
      </c>
      <c r="J1170" s="21">
        <f t="shared" si="591"/>
        <v>40000</v>
      </c>
      <c r="K1170" s="21">
        <f t="shared" si="591"/>
        <v>553.38</v>
      </c>
      <c r="L1170" s="22">
        <f t="shared" si="578"/>
        <v>1.3834499999999998</v>
      </c>
      <c r="M1170" s="21">
        <f t="shared" si="591"/>
        <v>40000</v>
      </c>
      <c r="N1170" s="21">
        <f t="shared" si="591"/>
        <v>40000</v>
      </c>
      <c r="O1170" s="21">
        <f t="shared" si="591"/>
        <v>0</v>
      </c>
      <c r="P1170" s="21">
        <f t="shared" si="591"/>
        <v>0</v>
      </c>
      <c r="Q1170" s="21">
        <f t="shared" si="591"/>
        <v>10000</v>
      </c>
      <c r="R1170" s="21">
        <f t="shared" si="591"/>
        <v>0</v>
      </c>
      <c r="S1170" s="21">
        <f t="shared" si="591"/>
        <v>0</v>
      </c>
      <c r="T1170" s="21">
        <f t="shared" si="591"/>
        <v>0</v>
      </c>
      <c r="U1170" s="21">
        <f t="shared" si="591"/>
        <v>0</v>
      </c>
      <c r="V1170" s="21"/>
      <c r="W1170" s="21"/>
      <c r="X1170" s="21"/>
      <c r="Y1170" s="12"/>
    </row>
    <row r="1171" spans="1:25" s="23" customFormat="1" ht="15.75" hidden="1" x14ac:dyDescent="0.2">
      <c r="A1171" s="28" t="s">
        <v>566</v>
      </c>
      <c r="B1171" s="29">
        <v>11</v>
      </c>
      <c r="C1171" s="50" t="s">
        <v>296</v>
      </c>
      <c r="D1171" s="53" t="s">
        <v>551</v>
      </c>
      <c r="E1171" s="32" t="s">
        <v>68</v>
      </c>
      <c r="F1171" s="20"/>
      <c r="G1171" s="1">
        <v>30000</v>
      </c>
      <c r="H1171" s="1">
        <v>30000</v>
      </c>
      <c r="I1171" s="1">
        <v>30000</v>
      </c>
      <c r="J1171" s="1">
        <v>30000</v>
      </c>
      <c r="K1171" s="1">
        <v>553.38</v>
      </c>
      <c r="L1171" s="33">
        <f t="shared" si="578"/>
        <v>1.8446</v>
      </c>
      <c r="M1171" s="1">
        <v>30000</v>
      </c>
      <c r="N1171" s="1">
        <v>30000</v>
      </c>
      <c r="O1171" s="1"/>
      <c r="P1171" s="1"/>
      <c r="Q1171" s="1"/>
      <c r="R1171" s="1"/>
      <c r="S1171" s="1"/>
      <c r="T1171" s="1"/>
      <c r="U1171" s="1"/>
      <c r="V1171" s="21"/>
      <c r="W1171" s="21"/>
      <c r="X1171" s="21"/>
      <c r="Y1171" s="12"/>
    </row>
    <row r="1172" spans="1:25" hidden="1" x14ac:dyDescent="0.2">
      <c r="A1172" s="28" t="s">
        <v>566</v>
      </c>
      <c r="B1172" s="29">
        <v>11</v>
      </c>
      <c r="C1172" s="50" t="s">
        <v>296</v>
      </c>
      <c r="D1172" s="53">
        <v>3433</v>
      </c>
      <c r="E1172" s="32" t="s">
        <v>69</v>
      </c>
      <c r="G1172" s="1">
        <v>10000</v>
      </c>
      <c r="H1172" s="1">
        <v>10000</v>
      </c>
      <c r="I1172" s="1">
        <v>10000</v>
      </c>
      <c r="J1172" s="1">
        <v>10000</v>
      </c>
      <c r="L1172" s="33">
        <f t="shared" si="578"/>
        <v>0</v>
      </c>
      <c r="M1172" s="1">
        <v>10000</v>
      </c>
      <c r="N1172" s="1">
        <v>10000</v>
      </c>
      <c r="O1172" s="1"/>
      <c r="P1172" s="1">
        <f>O1172</f>
        <v>0</v>
      </c>
      <c r="Q1172" s="1">
        <v>10000</v>
      </c>
      <c r="R1172" s="1"/>
      <c r="S1172" s="1">
        <f>R1172</f>
        <v>0</v>
      </c>
      <c r="T1172" s="1"/>
      <c r="U1172" s="1">
        <f>T1172</f>
        <v>0</v>
      </c>
    </row>
    <row r="1173" spans="1:25" s="23" customFormat="1" ht="15.75" hidden="1" x14ac:dyDescent="0.2">
      <c r="A1173" s="24" t="s">
        <v>566</v>
      </c>
      <c r="B1173" s="25">
        <v>11</v>
      </c>
      <c r="C1173" s="49" t="s">
        <v>296</v>
      </c>
      <c r="D1173" s="40">
        <v>372</v>
      </c>
      <c r="E1173" s="20"/>
      <c r="F1173" s="20"/>
      <c r="G1173" s="21">
        <f>SUM(G1174)</f>
        <v>20000</v>
      </c>
      <c r="H1173" s="21">
        <f t="shared" ref="H1173:U1173" si="592">SUM(H1174)</f>
        <v>20000</v>
      </c>
      <c r="I1173" s="21">
        <f t="shared" si="592"/>
        <v>20000</v>
      </c>
      <c r="J1173" s="21">
        <f t="shared" si="592"/>
        <v>20000</v>
      </c>
      <c r="K1173" s="21">
        <f t="shared" si="592"/>
        <v>0</v>
      </c>
      <c r="L1173" s="22">
        <f t="shared" si="578"/>
        <v>0</v>
      </c>
      <c r="M1173" s="21">
        <f t="shared" si="592"/>
        <v>20000</v>
      </c>
      <c r="N1173" s="21">
        <f t="shared" si="592"/>
        <v>20000</v>
      </c>
      <c r="O1173" s="21">
        <f t="shared" si="592"/>
        <v>0</v>
      </c>
      <c r="P1173" s="21">
        <f t="shared" si="592"/>
        <v>0</v>
      </c>
      <c r="Q1173" s="21">
        <f t="shared" si="592"/>
        <v>0</v>
      </c>
      <c r="R1173" s="21">
        <f t="shared" si="592"/>
        <v>0</v>
      </c>
      <c r="S1173" s="21">
        <f t="shared" si="592"/>
        <v>0</v>
      </c>
      <c r="T1173" s="21">
        <f t="shared" si="592"/>
        <v>0</v>
      </c>
      <c r="U1173" s="21">
        <f t="shared" si="592"/>
        <v>0</v>
      </c>
      <c r="V1173" s="21"/>
      <c r="W1173" s="21"/>
      <c r="X1173" s="21"/>
      <c r="Y1173" s="12"/>
    </row>
    <row r="1174" spans="1:25" hidden="1" x14ac:dyDescent="0.2">
      <c r="A1174" s="28" t="s">
        <v>566</v>
      </c>
      <c r="B1174" s="29">
        <v>11</v>
      </c>
      <c r="C1174" s="50" t="s">
        <v>296</v>
      </c>
      <c r="D1174" s="53">
        <v>3721</v>
      </c>
      <c r="E1174" s="32" t="s">
        <v>138</v>
      </c>
      <c r="G1174" s="1">
        <v>20000</v>
      </c>
      <c r="H1174" s="1">
        <v>20000</v>
      </c>
      <c r="I1174" s="1">
        <v>20000</v>
      </c>
      <c r="J1174" s="1">
        <v>20000</v>
      </c>
      <c r="K1174" s="1">
        <v>0</v>
      </c>
      <c r="L1174" s="33">
        <f t="shared" si="578"/>
        <v>0</v>
      </c>
      <c r="M1174" s="1">
        <v>20000</v>
      </c>
      <c r="N1174" s="1">
        <v>20000</v>
      </c>
      <c r="O1174" s="1"/>
      <c r="P1174" s="1"/>
      <c r="Q1174" s="1"/>
      <c r="R1174" s="1"/>
      <c r="S1174" s="1"/>
      <c r="T1174" s="1"/>
      <c r="U1174" s="1"/>
    </row>
    <row r="1175" spans="1:25" s="23" customFormat="1" ht="15.75" hidden="1" x14ac:dyDescent="0.2">
      <c r="A1175" s="24" t="s">
        <v>566</v>
      </c>
      <c r="B1175" s="25">
        <v>11</v>
      </c>
      <c r="C1175" s="49" t="s">
        <v>296</v>
      </c>
      <c r="D1175" s="40">
        <v>412</v>
      </c>
      <c r="E1175" s="20"/>
      <c r="F1175" s="20"/>
      <c r="G1175" s="21">
        <f>SUM(G1176)</f>
        <v>45000</v>
      </c>
      <c r="H1175" s="21">
        <f t="shared" ref="H1175:U1175" si="593">SUM(H1176)</f>
        <v>45000</v>
      </c>
      <c r="I1175" s="21">
        <f t="shared" si="593"/>
        <v>45000</v>
      </c>
      <c r="J1175" s="21">
        <f t="shared" si="593"/>
        <v>45000</v>
      </c>
      <c r="K1175" s="21">
        <f t="shared" si="593"/>
        <v>7474.39</v>
      </c>
      <c r="L1175" s="22">
        <f t="shared" si="578"/>
        <v>16.609755555555555</v>
      </c>
      <c r="M1175" s="21">
        <f t="shared" si="593"/>
        <v>45000</v>
      </c>
      <c r="N1175" s="21">
        <f t="shared" si="593"/>
        <v>45000</v>
      </c>
      <c r="O1175" s="21">
        <f t="shared" si="593"/>
        <v>0</v>
      </c>
      <c r="P1175" s="21">
        <f t="shared" si="593"/>
        <v>0</v>
      </c>
      <c r="Q1175" s="21">
        <f t="shared" si="593"/>
        <v>0</v>
      </c>
      <c r="R1175" s="21">
        <f t="shared" si="593"/>
        <v>0</v>
      </c>
      <c r="S1175" s="21">
        <f t="shared" si="593"/>
        <v>0</v>
      </c>
      <c r="T1175" s="21">
        <f t="shared" si="593"/>
        <v>0</v>
      </c>
      <c r="U1175" s="21">
        <f t="shared" si="593"/>
        <v>0</v>
      </c>
      <c r="V1175" s="21"/>
      <c r="W1175" s="21"/>
      <c r="X1175" s="21"/>
      <c r="Y1175" s="12"/>
    </row>
    <row r="1176" spans="1:25" hidden="1" x14ac:dyDescent="0.2">
      <c r="A1176" s="28" t="s">
        <v>566</v>
      </c>
      <c r="B1176" s="29">
        <v>11</v>
      </c>
      <c r="C1176" s="50" t="s">
        <v>296</v>
      </c>
      <c r="D1176" s="53">
        <v>4123</v>
      </c>
      <c r="E1176" s="32" t="s">
        <v>558</v>
      </c>
      <c r="G1176" s="1">
        <v>45000</v>
      </c>
      <c r="H1176" s="1">
        <v>45000</v>
      </c>
      <c r="I1176" s="1">
        <v>45000</v>
      </c>
      <c r="J1176" s="1">
        <v>45000</v>
      </c>
      <c r="K1176" s="1">
        <v>7474.39</v>
      </c>
      <c r="L1176" s="33">
        <f t="shared" si="578"/>
        <v>16.609755555555555</v>
      </c>
      <c r="M1176" s="1">
        <v>45000</v>
      </c>
      <c r="N1176" s="1">
        <v>45000</v>
      </c>
      <c r="O1176" s="1"/>
      <c r="P1176" s="1"/>
      <c r="Q1176" s="1"/>
      <c r="R1176" s="1"/>
      <c r="S1176" s="1"/>
      <c r="T1176" s="1"/>
      <c r="U1176" s="1"/>
    </row>
    <row r="1177" spans="1:25" s="23" customFormat="1" ht="15.75" hidden="1" x14ac:dyDescent="0.2">
      <c r="A1177" s="24" t="s">
        <v>566</v>
      </c>
      <c r="B1177" s="25">
        <v>11</v>
      </c>
      <c r="C1177" s="49" t="s">
        <v>296</v>
      </c>
      <c r="D1177" s="40">
        <v>422</v>
      </c>
      <c r="E1177" s="20"/>
      <c r="F1177" s="20"/>
      <c r="G1177" s="21">
        <f>SUM(G1178:G1181)</f>
        <v>417000</v>
      </c>
      <c r="H1177" s="21">
        <f t="shared" ref="H1177:U1177" si="594">SUM(H1178:H1181)</f>
        <v>417000</v>
      </c>
      <c r="I1177" s="21">
        <f t="shared" si="594"/>
        <v>417000</v>
      </c>
      <c r="J1177" s="21">
        <f t="shared" si="594"/>
        <v>417000</v>
      </c>
      <c r="K1177" s="21">
        <f t="shared" si="594"/>
        <v>23480</v>
      </c>
      <c r="L1177" s="22">
        <f t="shared" si="578"/>
        <v>5.6306954436450845</v>
      </c>
      <c r="M1177" s="21">
        <f t="shared" si="594"/>
        <v>417000</v>
      </c>
      <c r="N1177" s="21">
        <f t="shared" si="594"/>
        <v>417000</v>
      </c>
      <c r="O1177" s="21">
        <f t="shared" si="594"/>
        <v>0</v>
      </c>
      <c r="P1177" s="21">
        <f t="shared" si="594"/>
        <v>0</v>
      </c>
      <c r="Q1177" s="21">
        <f t="shared" si="594"/>
        <v>267000</v>
      </c>
      <c r="R1177" s="21">
        <f t="shared" si="594"/>
        <v>0</v>
      </c>
      <c r="S1177" s="21">
        <f t="shared" si="594"/>
        <v>0</v>
      </c>
      <c r="T1177" s="21">
        <f t="shared" si="594"/>
        <v>0</v>
      </c>
      <c r="U1177" s="21">
        <f t="shared" si="594"/>
        <v>0</v>
      </c>
      <c r="V1177" s="21"/>
      <c r="W1177" s="21"/>
      <c r="X1177" s="21"/>
      <c r="Y1177" s="12"/>
    </row>
    <row r="1178" spans="1:25" hidden="1" x14ac:dyDescent="0.2">
      <c r="A1178" s="28" t="s">
        <v>566</v>
      </c>
      <c r="B1178" s="29">
        <v>11</v>
      </c>
      <c r="C1178" s="50" t="s">
        <v>296</v>
      </c>
      <c r="D1178" s="53">
        <v>4221</v>
      </c>
      <c r="E1178" s="32" t="s">
        <v>74</v>
      </c>
      <c r="G1178" s="1">
        <v>150000</v>
      </c>
      <c r="H1178" s="1">
        <v>150000</v>
      </c>
      <c r="I1178" s="1">
        <v>150000</v>
      </c>
      <c r="J1178" s="1">
        <v>150000</v>
      </c>
      <c r="K1178" s="1">
        <v>0</v>
      </c>
      <c r="L1178" s="33">
        <f t="shared" si="578"/>
        <v>0</v>
      </c>
      <c r="M1178" s="1">
        <v>150000</v>
      </c>
      <c r="N1178" s="1">
        <v>150000</v>
      </c>
      <c r="O1178" s="1"/>
      <c r="P1178" s="1"/>
      <c r="Q1178" s="1"/>
      <c r="R1178" s="1"/>
      <c r="S1178" s="1"/>
      <c r="T1178" s="1"/>
      <c r="U1178" s="1"/>
    </row>
    <row r="1179" spans="1:25" hidden="1" x14ac:dyDescent="0.2">
      <c r="A1179" s="28" t="s">
        <v>566</v>
      </c>
      <c r="B1179" s="29">
        <v>11</v>
      </c>
      <c r="C1179" s="50" t="s">
        <v>296</v>
      </c>
      <c r="D1179" s="53">
        <v>4222</v>
      </c>
      <c r="E1179" s="32" t="s">
        <v>75</v>
      </c>
      <c r="G1179" s="1">
        <v>80000</v>
      </c>
      <c r="H1179" s="1">
        <v>80000</v>
      </c>
      <c r="I1179" s="1">
        <v>80000</v>
      </c>
      <c r="J1179" s="1">
        <v>80000</v>
      </c>
      <c r="K1179" s="1">
        <v>0</v>
      </c>
      <c r="L1179" s="33">
        <f t="shared" si="578"/>
        <v>0</v>
      </c>
      <c r="M1179" s="1">
        <v>80000</v>
      </c>
      <c r="N1179" s="1">
        <v>80000</v>
      </c>
      <c r="O1179" s="1"/>
      <c r="P1179" s="1">
        <f>O1179</f>
        <v>0</v>
      </c>
      <c r="Q1179" s="1">
        <v>80000</v>
      </c>
      <c r="R1179" s="1"/>
      <c r="S1179" s="1">
        <f>R1179</f>
        <v>0</v>
      </c>
      <c r="T1179" s="1"/>
      <c r="U1179" s="1">
        <f>T1179</f>
        <v>0</v>
      </c>
    </row>
    <row r="1180" spans="1:25" hidden="1" x14ac:dyDescent="0.2">
      <c r="A1180" s="28" t="s">
        <v>566</v>
      </c>
      <c r="B1180" s="29">
        <v>11</v>
      </c>
      <c r="C1180" s="50" t="s">
        <v>296</v>
      </c>
      <c r="D1180" s="53">
        <v>4223</v>
      </c>
      <c r="E1180" s="32" t="s">
        <v>76</v>
      </c>
      <c r="G1180" s="1">
        <v>37000</v>
      </c>
      <c r="H1180" s="1">
        <v>37000</v>
      </c>
      <c r="I1180" s="1">
        <v>37000</v>
      </c>
      <c r="J1180" s="1">
        <v>37000</v>
      </c>
      <c r="K1180" s="1">
        <v>23480</v>
      </c>
      <c r="L1180" s="33">
        <f t="shared" si="578"/>
        <v>63.459459459459453</v>
      </c>
      <c r="M1180" s="1">
        <v>37000</v>
      </c>
      <c r="N1180" s="1">
        <v>37000</v>
      </c>
      <c r="O1180" s="1"/>
      <c r="P1180" s="1">
        <f>O1180</f>
        <v>0</v>
      </c>
      <c r="Q1180" s="1">
        <v>37000</v>
      </c>
      <c r="R1180" s="1"/>
      <c r="S1180" s="1">
        <f>R1180</f>
        <v>0</v>
      </c>
      <c r="T1180" s="1"/>
      <c r="U1180" s="1">
        <f>T1180</f>
        <v>0</v>
      </c>
    </row>
    <row r="1181" spans="1:25" hidden="1" x14ac:dyDescent="0.2">
      <c r="A1181" s="28" t="s">
        <v>566</v>
      </c>
      <c r="B1181" s="29">
        <v>11</v>
      </c>
      <c r="C1181" s="50" t="s">
        <v>296</v>
      </c>
      <c r="D1181" s="53">
        <v>4227</v>
      </c>
      <c r="E1181" s="32" t="s">
        <v>77</v>
      </c>
      <c r="G1181" s="1">
        <v>150000</v>
      </c>
      <c r="H1181" s="1">
        <v>150000</v>
      </c>
      <c r="I1181" s="1">
        <v>150000</v>
      </c>
      <c r="J1181" s="1">
        <v>150000</v>
      </c>
      <c r="K1181" s="1">
        <v>0</v>
      </c>
      <c r="L1181" s="33">
        <f t="shared" si="578"/>
        <v>0</v>
      </c>
      <c r="M1181" s="1">
        <v>150000</v>
      </c>
      <c r="N1181" s="1">
        <v>150000</v>
      </c>
      <c r="O1181" s="1"/>
      <c r="P1181" s="1">
        <f>O1181</f>
        <v>0</v>
      </c>
      <c r="Q1181" s="1">
        <v>150000</v>
      </c>
      <c r="R1181" s="1"/>
      <c r="S1181" s="1">
        <f>R1181</f>
        <v>0</v>
      </c>
      <c r="T1181" s="1"/>
      <c r="U1181" s="1">
        <f>T1181</f>
        <v>0</v>
      </c>
    </row>
    <row r="1182" spans="1:25" s="23" customFormat="1" ht="15.75" hidden="1" x14ac:dyDescent="0.2">
      <c r="A1182" s="24" t="s">
        <v>566</v>
      </c>
      <c r="B1182" s="25">
        <v>11</v>
      </c>
      <c r="C1182" s="49" t="s">
        <v>296</v>
      </c>
      <c r="D1182" s="40">
        <v>426</v>
      </c>
      <c r="E1182" s="20"/>
      <c r="F1182" s="20"/>
      <c r="G1182" s="21">
        <f>SUM(G1183)</f>
        <v>100000</v>
      </c>
      <c r="H1182" s="21">
        <f t="shared" ref="H1182:U1182" si="595">SUM(H1183)</f>
        <v>100000</v>
      </c>
      <c r="I1182" s="21">
        <f t="shared" si="595"/>
        <v>100000</v>
      </c>
      <c r="J1182" s="21">
        <f t="shared" si="595"/>
        <v>100000</v>
      </c>
      <c r="K1182" s="21">
        <f t="shared" si="595"/>
        <v>45896.81</v>
      </c>
      <c r="L1182" s="22">
        <f t="shared" si="578"/>
        <v>45.896810000000002</v>
      </c>
      <c r="M1182" s="21">
        <f t="shared" si="595"/>
        <v>100000</v>
      </c>
      <c r="N1182" s="21">
        <f t="shared" si="595"/>
        <v>100000</v>
      </c>
      <c r="O1182" s="21">
        <f t="shared" si="595"/>
        <v>0</v>
      </c>
      <c r="P1182" s="21">
        <f t="shared" si="595"/>
        <v>0</v>
      </c>
      <c r="Q1182" s="21">
        <f t="shared" si="595"/>
        <v>0</v>
      </c>
      <c r="R1182" s="21">
        <f t="shared" si="595"/>
        <v>0</v>
      </c>
      <c r="S1182" s="21">
        <f t="shared" si="595"/>
        <v>0</v>
      </c>
      <c r="T1182" s="21">
        <f t="shared" si="595"/>
        <v>0</v>
      </c>
      <c r="U1182" s="21">
        <f t="shared" si="595"/>
        <v>0</v>
      </c>
      <c r="V1182" s="21"/>
      <c r="W1182" s="21"/>
      <c r="X1182" s="21"/>
      <c r="Y1182" s="12"/>
    </row>
    <row r="1183" spans="1:25" hidden="1" x14ac:dyDescent="0.2">
      <c r="A1183" s="28" t="s">
        <v>566</v>
      </c>
      <c r="B1183" s="29">
        <v>11</v>
      </c>
      <c r="C1183" s="50" t="s">
        <v>296</v>
      </c>
      <c r="D1183" s="53">
        <v>4262</v>
      </c>
      <c r="E1183" s="32" t="s">
        <v>86</v>
      </c>
      <c r="G1183" s="1">
        <v>100000</v>
      </c>
      <c r="H1183" s="1">
        <v>100000</v>
      </c>
      <c r="I1183" s="1">
        <v>100000</v>
      </c>
      <c r="J1183" s="1">
        <v>100000</v>
      </c>
      <c r="K1183" s="1">
        <v>45896.81</v>
      </c>
      <c r="L1183" s="33">
        <f t="shared" si="578"/>
        <v>45.896810000000002</v>
      </c>
      <c r="M1183" s="1">
        <v>100000</v>
      </c>
      <c r="N1183" s="1">
        <v>100000</v>
      </c>
      <c r="O1183" s="1"/>
      <c r="P1183" s="1"/>
      <c r="Q1183" s="1"/>
      <c r="R1183" s="1"/>
      <c r="S1183" s="1"/>
      <c r="T1183" s="1"/>
      <c r="U1183" s="1"/>
    </row>
    <row r="1184" spans="1:25" s="23" customFormat="1" ht="15.75" hidden="1" x14ac:dyDescent="0.2">
      <c r="A1184" s="24" t="s">
        <v>566</v>
      </c>
      <c r="B1184" s="25">
        <v>11</v>
      </c>
      <c r="C1184" s="49" t="s">
        <v>296</v>
      </c>
      <c r="D1184" s="40">
        <v>451</v>
      </c>
      <c r="E1184" s="20"/>
      <c r="F1184" s="20"/>
      <c r="G1184" s="21">
        <f>SUM(G1185)</f>
        <v>740000</v>
      </c>
      <c r="H1184" s="21">
        <f t="shared" ref="H1184:U1184" si="596">SUM(H1185)</f>
        <v>740000</v>
      </c>
      <c r="I1184" s="21">
        <f t="shared" si="596"/>
        <v>740000</v>
      </c>
      <c r="J1184" s="21">
        <f t="shared" si="596"/>
        <v>740000</v>
      </c>
      <c r="K1184" s="21">
        <f t="shared" si="596"/>
        <v>0</v>
      </c>
      <c r="L1184" s="22">
        <f t="shared" si="578"/>
        <v>0</v>
      </c>
      <c r="M1184" s="21">
        <f t="shared" si="596"/>
        <v>800000</v>
      </c>
      <c r="N1184" s="21">
        <f t="shared" si="596"/>
        <v>800000</v>
      </c>
      <c r="O1184" s="21">
        <f t="shared" si="596"/>
        <v>0</v>
      </c>
      <c r="P1184" s="21">
        <f t="shared" si="596"/>
        <v>0</v>
      </c>
      <c r="Q1184" s="21">
        <f t="shared" si="596"/>
        <v>0</v>
      </c>
      <c r="R1184" s="21">
        <f t="shared" si="596"/>
        <v>0</v>
      </c>
      <c r="S1184" s="21">
        <f t="shared" si="596"/>
        <v>0</v>
      </c>
      <c r="T1184" s="21">
        <f t="shared" si="596"/>
        <v>0</v>
      </c>
      <c r="U1184" s="21">
        <f t="shared" si="596"/>
        <v>0</v>
      </c>
      <c r="V1184" s="21"/>
      <c r="W1184" s="21"/>
      <c r="X1184" s="21"/>
      <c r="Y1184" s="12"/>
    </row>
    <row r="1185" spans="1:25" hidden="1" x14ac:dyDescent="0.2">
      <c r="A1185" s="28" t="s">
        <v>566</v>
      </c>
      <c r="B1185" s="29">
        <v>11</v>
      </c>
      <c r="C1185" s="50" t="s">
        <v>296</v>
      </c>
      <c r="D1185" s="53">
        <v>4511</v>
      </c>
      <c r="E1185" s="32" t="s">
        <v>91</v>
      </c>
      <c r="G1185" s="1">
        <v>740000</v>
      </c>
      <c r="H1185" s="1">
        <v>740000</v>
      </c>
      <c r="I1185" s="1">
        <v>740000</v>
      </c>
      <c r="J1185" s="1">
        <v>740000</v>
      </c>
      <c r="K1185" s="1">
        <v>0</v>
      </c>
      <c r="L1185" s="33">
        <f t="shared" si="578"/>
        <v>0</v>
      </c>
      <c r="M1185" s="1">
        <v>800000</v>
      </c>
      <c r="N1185" s="1">
        <v>800000</v>
      </c>
      <c r="O1185" s="1"/>
      <c r="P1185" s="1"/>
      <c r="Q1185" s="1"/>
      <c r="R1185" s="1"/>
      <c r="S1185" s="1"/>
      <c r="T1185" s="1"/>
      <c r="U1185" s="1"/>
    </row>
    <row r="1186" spans="1:25" s="23" customFormat="1" ht="78.75" x14ac:dyDescent="0.2">
      <c r="A1186" s="442" t="s">
        <v>572</v>
      </c>
      <c r="B1186" s="442"/>
      <c r="C1186" s="442"/>
      <c r="D1186" s="442"/>
      <c r="E1186" s="20" t="s">
        <v>79</v>
      </c>
      <c r="F1186" s="20" t="s">
        <v>568</v>
      </c>
      <c r="G1186" s="21">
        <f>G1187+G1191</f>
        <v>200000</v>
      </c>
      <c r="H1186" s="21">
        <f t="shared" ref="H1186:U1186" si="597">H1187+H1191</f>
        <v>200000</v>
      </c>
      <c r="I1186" s="21">
        <f t="shared" si="597"/>
        <v>200000</v>
      </c>
      <c r="J1186" s="21">
        <f t="shared" si="597"/>
        <v>200000</v>
      </c>
      <c r="K1186" s="21">
        <f t="shared" si="597"/>
        <v>22447.809999999998</v>
      </c>
      <c r="L1186" s="22">
        <f t="shared" si="578"/>
        <v>11.223904999999998</v>
      </c>
      <c r="M1186" s="21">
        <f t="shared" si="597"/>
        <v>200000</v>
      </c>
      <c r="N1186" s="21">
        <f t="shared" si="597"/>
        <v>200000</v>
      </c>
      <c r="O1186" s="21">
        <f t="shared" si="597"/>
        <v>0</v>
      </c>
      <c r="P1186" s="21">
        <f t="shared" si="597"/>
        <v>0</v>
      </c>
      <c r="Q1186" s="21">
        <f t="shared" si="597"/>
        <v>200000</v>
      </c>
      <c r="R1186" s="21">
        <f t="shared" si="597"/>
        <v>0</v>
      </c>
      <c r="S1186" s="21">
        <f t="shared" si="597"/>
        <v>0</v>
      </c>
      <c r="T1186" s="21">
        <f t="shared" si="597"/>
        <v>0</v>
      </c>
      <c r="U1186" s="21">
        <f t="shared" si="597"/>
        <v>0</v>
      </c>
      <c r="V1186" s="21"/>
      <c r="W1186" s="21"/>
      <c r="X1186" s="21"/>
      <c r="Y1186" s="12"/>
    </row>
    <row r="1187" spans="1:25" s="23" customFormat="1" ht="15.75" hidden="1" x14ac:dyDescent="0.2">
      <c r="A1187" s="24" t="s">
        <v>572</v>
      </c>
      <c r="B1187" s="25">
        <v>11</v>
      </c>
      <c r="C1187" s="49" t="s">
        <v>296</v>
      </c>
      <c r="D1187" s="40">
        <v>323</v>
      </c>
      <c r="E1187" s="20"/>
      <c r="F1187" s="20"/>
      <c r="G1187" s="21">
        <f>SUM(G1188:G1190)</f>
        <v>160000</v>
      </c>
      <c r="H1187" s="21">
        <f t="shared" ref="H1187:U1187" si="598">SUM(H1188:H1190)</f>
        <v>160000</v>
      </c>
      <c r="I1187" s="21">
        <f t="shared" si="598"/>
        <v>160000</v>
      </c>
      <c r="J1187" s="21">
        <f t="shared" si="598"/>
        <v>160000</v>
      </c>
      <c r="K1187" s="21">
        <f t="shared" si="598"/>
        <v>17668.719999999998</v>
      </c>
      <c r="L1187" s="22">
        <f t="shared" si="578"/>
        <v>11.042949999999999</v>
      </c>
      <c r="M1187" s="21">
        <f t="shared" si="598"/>
        <v>160000</v>
      </c>
      <c r="N1187" s="21">
        <f t="shared" si="598"/>
        <v>160000</v>
      </c>
      <c r="O1187" s="21">
        <f t="shared" si="598"/>
        <v>0</v>
      </c>
      <c r="P1187" s="21">
        <f t="shared" si="598"/>
        <v>0</v>
      </c>
      <c r="Q1187" s="21">
        <f t="shared" si="598"/>
        <v>160000</v>
      </c>
      <c r="R1187" s="21">
        <f t="shared" si="598"/>
        <v>0</v>
      </c>
      <c r="S1187" s="21">
        <f t="shared" si="598"/>
        <v>0</v>
      </c>
      <c r="T1187" s="21">
        <f t="shared" si="598"/>
        <v>0</v>
      </c>
      <c r="U1187" s="21">
        <f t="shared" si="598"/>
        <v>0</v>
      </c>
      <c r="V1187" s="21"/>
      <c r="W1187" s="21"/>
      <c r="X1187" s="21"/>
      <c r="Y1187" s="12"/>
    </row>
    <row r="1188" spans="1:25" hidden="1" x14ac:dyDescent="0.2">
      <c r="A1188" s="28" t="s">
        <v>572</v>
      </c>
      <c r="B1188" s="29">
        <v>11</v>
      </c>
      <c r="C1188" s="50" t="s">
        <v>296</v>
      </c>
      <c r="D1188" s="53">
        <v>3232</v>
      </c>
      <c r="E1188" s="32" t="s">
        <v>53</v>
      </c>
      <c r="G1188" s="1">
        <v>50000</v>
      </c>
      <c r="H1188" s="1">
        <v>50000</v>
      </c>
      <c r="I1188" s="1">
        <v>50000</v>
      </c>
      <c r="J1188" s="1">
        <v>50000</v>
      </c>
      <c r="K1188" s="1">
        <v>6270.91</v>
      </c>
      <c r="L1188" s="33">
        <f t="shared" si="578"/>
        <v>12.541820000000001</v>
      </c>
      <c r="M1188" s="1">
        <v>50000</v>
      </c>
      <c r="N1188" s="1">
        <v>50000</v>
      </c>
      <c r="O1188" s="1"/>
      <c r="P1188" s="1">
        <f>O1188</f>
        <v>0</v>
      </c>
      <c r="Q1188" s="1">
        <v>50000</v>
      </c>
      <c r="R1188" s="1"/>
      <c r="S1188" s="1">
        <f>R1188</f>
        <v>0</v>
      </c>
      <c r="T1188" s="1"/>
      <c r="U1188" s="1">
        <f>T1188</f>
        <v>0</v>
      </c>
    </row>
    <row r="1189" spans="1:25" hidden="1" x14ac:dyDescent="0.2">
      <c r="A1189" s="28" t="s">
        <v>572</v>
      </c>
      <c r="B1189" s="29">
        <v>11</v>
      </c>
      <c r="C1189" s="50" t="s">
        <v>296</v>
      </c>
      <c r="D1189" s="53">
        <v>3235</v>
      </c>
      <c r="E1189" s="32" t="s">
        <v>56</v>
      </c>
      <c r="G1189" s="1">
        <v>70000</v>
      </c>
      <c r="H1189" s="1">
        <v>70000</v>
      </c>
      <c r="I1189" s="1">
        <v>70000</v>
      </c>
      <c r="J1189" s="1">
        <v>70000</v>
      </c>
      <c r="K1189" s="1">
        <v>9473.3799999999992</v>
      </c>
      <c r="L1189" s="33">
        <f t="shared" si="578"/>
        <v>13.533399999999999</v>
      </c>
      <c r="M1189" s="1">
        <v>70000</v>
      </c>
      <c r="N1189" s="1">
        <v>70000</v>
      </c>
      <c r="O1189" s="1"/>
      <c r="P1189" s="1">
        <f>O1189</f>
        <v>0</v>
      </c>
      <c r="Q1189" s="1">
        <v>70000</v>
      </c>
      <c r="R1189" s="1"/>
      <c r="S1189" s="1">
        <f>R1189</f>
        <v>0</v>
      </c>
      <c r="T1189" s="1"/>
      <c r="U1189" s="1">
        <f>T1189</f>
        <v>0</v>
      </c>
    </row>
    <row r="1190" spans="1:25" hidden="1" x14ac:dyDescent="0.2">
      <c r="A1190" s="28" t="s">
        <v>572</v>
      </c>
      <c r="B1190" s="29">
        <v>11</v>
      </c>
      <c r="C1190" s="50" t="s">
        <v>296</v>
      </c>
      <c r="D1190" s="53">
        <v>3239</v>
      </c>
      <c r="E1190" s="32" t="s">
        <v>60</v>
      </c>
      <c r="G1190" s="1">
        <v>40000</v>
      </c>
      <c r="H1190" s="1">
        <v>40000</v>
      </c>
      <c r="I1190" s="1">
        <v>40000</v>
      </c>
      <c r="J1190" s="1">
        <v>40000</v>
      </c>
      <c r="K1190" s="1">
        <v>1924.43</v>
      </c>
      <c r="L1190" s="33">
        <f t="shared" si="578"/>
        <v>4.8110749999999998</v>
      </c>
      <c r="M1190" s="1">
        <v>40000</v>
      </c>
      <c r="N1190" s="1">
        <v>40000</v>
      </c>
      <c r="O1190" s="1"/>
      <c r="P1190" s="1">
        <f>O1190</f>
        <v>0</v>
      </c>
      <c r="Q1190" s="1">
        <v>40000</v>
      </c>
      <c r="R1190" s="1"/>
      <c r="S1190" s="1">
        <f>R1190</f>
        <v>0</v>
      </c>
      <c r="T1190" s="1"/>
      <c r="U1190" s="1">
        <f>T1190</f>
        <v>0</v>
      </c>
    </row>
    <row r="1191" spans="1:25" s="23" customFormat="1" ht="15.75" hidden="1" x14ac:dyDescent="0.2">
      <c r="A1191" s="24" t="s">
        <v>572</v>
      </c>
      <c r="B1191" s="25">
        <v>11</v>
      </c>
      <c r="C1191" s="49" t="s">
        <v>296</v>
      </c>
      <c r="D1191" s="40">
        <v>329</v>
      </c>
      <c r="E1191" s="20"/>
      <c r="F1191" s="20"/>
      <c r="G1191" s="21">
        <f>SUM(G1192)</f>
        <v>40000</v>
      </c>
      <c r="H1191" s="21">
        <f t="shared" ref="H1191:U1191" si="599">SUM(H1192)</f>
        <v>40000</v>
      </c>
      <c r="I1191" s="21">
        <f t="shared" si="599"/>
        <v>40000</v>
      </c>
      <c r="J1191" s="21">
        <f t="shared" si="599"/>
        <v>40000</v>
      </c>
      <c r="K1191" s="21">
        <f t="shared" si="599"/>
        <v>4779.09</v>
      </c>
      <c r="L1191" s="22">
        <f t="shared" si="578"/>
        <v>11.947725</v>
      </c>
      <c r="M1191" s="21">
        <f t="shared" si="599"/>
        <v>40000</v>
      </c>
      <c r="N1191" s="21">
        <f t="shared" si="599"/>
        <v>40000</v>
      </c>
      <c r="O1191" s="21">
        <f t="shared" si="599"/>
        <v>0</v>
      </c>
      <c r="P1191" s="21">
        <f t="shared" si="599"/>
        <v>0</v>
      </c>
      <c r="Q1191" s="21">
        <f t="shared" si="599"/>
        <v>40000</v>
      </c>
      <c r="R1191" s="21">
        <f t="shared" si="599"/>
        <v>0</v>
      </c>
      <c r="S1191" s="21">
        <f t="shared" si="599"/>
        <v>0</v>
      </c>
      <c r="T1191" s="21">
        <f t="shared" si="599"/>
        <v>0</v>
      </c>
      <c r="U1191" s="21">
        <f t="shared" si="599"/>
        <v>0</v>
      </c>
      <c r="V1191" s="21"/>
      <c r="W1191" s="21"/>
      <c r="X1191" s="21"/>
      <c r="Y1191" s="12"/>
    </row>
    <row r="1192" spans="1:25" hidden="1" x14ac:dyDescent="0.2">
      <c r="A1192" s="28" t="s">
        <v>572</v>
      </c>
      <c r="B1192" s="29">
        <v>11</v>
      </c>
      <c r="C1192" s="50" t="s">
        <v>296</v>
      </c>
      <c r="D1192" s="53">
        <v>3292</v>
      </c>
      <c r="E1192" s="32" t="s">
        <v>63</v>
      </c>
      <c r="G1192" s="1">
        <v>40000</v>
      </c>
      <c r="H1192" s="1">
        <v>40000</v>
      </c>
      <c r="I1192" s="1">
        <v>40000</v>
      </c>
      <c r="J1192" s="1">
        <v>40000</v>
      </c>
      <c r="K1192" s="1">
        <v>4779.09</v>
      </c>
      <c r="L1192" s="33">
        <f t="shared" si="578"/>
        <v>11.947725</v>
      </c>
      <c r="M1192" s="1">
        <v>40000</v>
      </c>
      <c r="N1192" s="1">
        <v>40000</v>
      </c>
      <c r="O1192" s="1"/>
      <c r="P1192" s="1">
        <f>O1192</f>
        <v>0</v>
      </c>
      <c r="Q1192" s="1">
        <v>40000</v>
      </c>
      <c r="R1192" s="1"/>
      <c r="S1192" s="1">
        <f>R1192</f>
        <v>0</v>
      </c>
      <c r="T1192" s="1"/>
      <c r="U1192" s="1">
        <f>T1192</f>
        <v>0</v>
      </c>
    </row>
    <row r="1193" spans="1:25" s="23" customFormat="1" ht="78.75" x14ac:dyDescent="0.2">
      <c r="A1193" s="439" t="s">
        <v>573</v>
      </c>
      <c r="B1193" s="439"/>
      <c r="C1193" s="439"/>
      <c r="D1193" s="439"/>
      <c r="E1193" s="20" t="s">
        <v>574</v>
      </c>
      <c r="F1193" s="20" t="s">
        <v>568</v>
      </c>
      <c r="G1193" s="72">
        <f>G1194+G1196+G1198+G1200+G1202</f>
        <v>5185560</v>
      </c>
      <c r="H1193" s="72">
        <f t="shared" ref="H1193:U1193" si="600">H1194+H1196+H1198+H1200+H1202</f>
        <v>100000</v>
      </c>
      <c r="I1193" s="72">
        <f t="shared" si="600"/>
        <v>5185560</v>
      </c>
      <c r="J1193" s="72">
        <f t="shared" si="600"/>
        <v>100000</v>
      </c>
      <c r="K1193" s="72">
        <f t="shared" si="600"/>
        <v>860095.69000000006</v>
      </c>
      <c r="L1193" s="73">
        <f t="shared" si="578"/>
        <v>16.586360778777991</v>
      </c>
      <c r="M1193" s="72">
        <f t="shared" si="600"/>
        <v>0</v>
      </c>
      <c r="N1193" s="72">
        <f t="shared" si="600"/>
        <v>0</v>
      </c>
      <c r="O1193" s="72">
        <f t="shared" si="600"/>
        <v>0</v>
      </c>
      <c r="P1193" s="72">
        <f t="shared" si="600"/>
        <v>0</v>
      </c>
      <c r="Q1193" s="72">
        <f t="shared" si="600"/>
        <v>0</v>
      </c>
      <c r="R1193" s="72">
        <f t="shared" si="600"/>
        <v>0</v>
      </c>
      <c r="S1193" s="72">
        <f t="shared" si="600"/>
        <v>0</v>
      </c>
      <c r="T1193" s="72">
        <f t="shared" si="600"/>
        <v>0</v>
      </c>
      <c r="U1193" s="72">
        <f t="shared" si="600"/>
        <v>0</v>
      </c>
      <c r="V1193" s="21"/>
      <c r="W1193" s="21"/>
      <c r="X1193" s="21"/>
      <c r="Y1193" s="12"/>
    </row>
    <row r="1194" spans="1:25" s="23" customFormat="1" ht="15.75" hidden="1" x14ac:dyDescent="0.2">
      <c r="A1194" s="24" t="s">
        <v>573</v>
      </c>
      <c r="B1194" s="25">
        <v>12</v>
      </c>
      <c r="C1194" s="49" t="s">
        <v>296</v>
      </c>
      <c r="D1194" s="27">
        <v>323</v>
      </c>
      <c r="E1194" s="20"/>
      <c r="F1194" s="20"/>
      <c r="G1194" s="72">
        <f>SUM(G1195)</f>
        <v>40000</v>
      </c>
      <c r="H1194" s="72">
        <f t="shared" ref="H1194:U1194" si="601">SUM(H1195)</f>
        <v>40000</v>
      </c>
      <c r="I1194" s="72">
        <f t="shared" si="601"/>
        <v>40000</v>
      </c>
      <c r="J1194" s="72">
        <f t="shared" si="601"/>
        <v>40000</v>
      </c>
      <c r="K1194" s="72">
        <f t="shared" si="601"/>
        <v>0</v>
      </c>
      <c r="L1194" s="73">
        <f t="shared" si="578"/>
        <v>0</v>
      </c>
      <c r="M1194" s="72">
        <f t="shared" si="601"/>
        <v>0</v>
      </c>
      <c r="N1194" s="72">
        <f t="shared" si="601"/>
        <v>0</v>
      </c>
      <c r="O1194" s="72">
        <f t="shared" si="601"/>
        <v>0</v>
      </c>
      <c r="P1194" s="72">
        <f t="shared" si="601"/>
        <v>0</v>
      </c>
      <c r="Q1194" s="72">
        <f t="shared" si="601"/>
        <v>0</v>
      </c>
      <c r="R1194" s="72">
        <f t="shared" si="601"/>
        <v>0</v>
      </c>
      <c r="S1194" s="72">
        <f t="shared" si="601"/>
        <v>0</v>
      </c>
      <c r="T1194" s="72">
        <f t="shared" si="601"/>
        <v>0</v>
      </c>
      <c r="U1194" s="72">
        <f t="shared" si="601"/>
        <v>0</v>
      </c>
      <c r="V1194" s="21"/>
      <c r="W1194" s="21"/>
      <c r="X1194" s="21"/>
      <c r="Y1194" s="12"/>
    </row>
    <row r="1195" spans="1:25" hidden="1" x14ac:dyDescent="0.2">
      <c r="A1195" s="28" t="s">
        <v>573</v>
      </c>
      <c r="B1195" s="29">
        <v>12</v>
      </c>
      <c r="C1195" s="50" t="s">
        <v>296</v>
      </c>
      <c r="D1195" s="53">
        <v>3237</v>
      </c>
      <c r="E1195" s="32" t="s">
        <v>58</v>
      </c>
      <c r="G1195" s="1">
        <v>40000</v>
      </c>
      <c r="H1195" s="1">
        <v>40000</v>
      </c>
      <c r="I1195" s="1">
        <v>40000</v>
      </c>
      <c r="J1195" s="1">
        <v>40000</v>
      </c>
      <c r="K1195" s="1">
        <v>0</v>
      </c>
      <c r="L1195" s="33">
        <f t="shared" si="578"/>
        <v>0</v>
      </c>
      <c r="M1195" s="1">
        <v>0</v>
      </c>
      <c r="N1195" s="1">
        <v>0</v>
      </c>
      <c r="O1195" s="1"/>
      <c r="P1195" s="1">
        <f>O1195</f>
        <v>0</v>
      </c>
      <c r="Q1195" s="1">
        <v>0</v>
      </c>
      <c r="R1195" s="1"/>
      <c r="S1195" s="1">
        <f>R1195</f>
        <v>0</v>
      </c>
      <c r="T1195" s="1"/>
      <c r="U1195" s="1">
        <f>T1195</f>
        <v>0</v>
      </c>
    </row>
    <row r="1196" spans="1:25" s="23" customFormat="1" ht="15.75" hidden="1" x14ac:dyDescent="0.2">
      <c r="A1196" s="24" t="s">
        <v>573</v>
      </c>
      <c r="B1196" s="25">
        <v>12</v>
      </c>
      <c r="C1196" s="49" t="s">
        <v>296</v>
      </c>
      <c r="D1196" s="40">
        <v>422</v>
      </c>
      <c r="E1196" s="20"/>
      <c r="F1196" s="20"/>
      <c r="G1196" s="21">
        <f>SUM(G1197)</f>
        <v>60000</v>
      </c>
      <c r="H1196" s="21">
        <f t="shared" ref="H1196:U1196" si="602">SUM(H1197)</f>
        <v>60000</v>
      </c>
      <c r="I1196" s="21">
        <f t="shared" si="602"/>
        <v>60000</v>
      </c>
      <c r="J1196" s="21">
        <f t="shared" si="602"/>
        <v>60000</v>
      </c>
      <c r="K1196" s="21">
        <f t="shared" si="602"/>
        <v>9935.15</v>
      </c>
      <c r="L1196" s="22">
        <f t="shared" si="578"/>
        <v>16.558583333333331</v>
      </c>
      <c r="M1196" s="21">
        <f t="shared" si="602"/>
        <v>0</v>
      </c>
      <c r="N1196" s="21">
        <f t="shared" si="602"/>
        <v>0</v>
      </c>
      <c r="O1196" s="21">
        <f t="shared" si="602"/>
        <v>0</v>
      </c>
      <c r="P1196" s="21">
        <f t="shared" si="602"/>
        <v>0</v>
      </c>
      <c r="Q1196" s="21">
        <f t="shared" si="602"/>
        <v>0</v>
      </c>
      <c r="R1196" s="21">
        <f t="shared" si="602"/>
        <v>0</v>
      </c>
      <c r="S1196" s="21">
        <f t="shared" si="602"/>
        <v>0</v>
      </c>
      <c r="T1196" s="21">
        <f t="shared" si="602"/>
        <v>0</v>
      </c>
      <c r="U1196" s="21">
        <f t="shared" si="602"/>
        <v>0</v>
      </c>
      <c r="V1196" s="21"/>
      <c r="W1196" s="21"/>
      <c r="X1196" s="21"/>
      <c r="Y1196" s="12"/>
    </row>
    <row r="1197" spans="1:25" hidden="1" x14ac:dyDescent="0.2">
      <c r="A1197" s="28" t="s">
        <v>573</v>
      </c>
      <c r="B1197" s="29">
        <v>12</v>
      </c>
      <c r="C1197" s="50" t="s">
        <v>296</v>
      </c>
      <c r="D1197" s="53">
        <v>4227</v>
      </c>
      <c r="E1197" s="32" t="s">
        <v>77</v>
      </c>
      <c r="G1197" s="1">
        <v>60000</v>
      </c>
      <c r="H1197" s="1">
        <v>60000</v>
      </c>
      <c r="I1197" s="1">
        <v>60000</v>
      </c>
      <c r="J1197" s="1">
        <v>60000</v>
      </c>
      <c r="K1197" s="1">
        <v>9935.15</v>
      </c>
      <c r="L1197" s="33">
        <f t="shared" si="578"/>
        <v>16.558583333333331</v>
      </c>
      <c r="M1197" s="1">
        <v>0</v>
      </c>
      <c r="N1197" s="1">
        <v>0</v>
      </c>
      <c r="O1197" s="1"/>
      <c r="P1197" s="1">
        <f>O1197</f>
        <v>0</v>
      </c>
      <c r="Q1197" s="1">
        <v>0</v>
      </c>
      <c r="R1197" s="1"/>
      <c r="S1197" s="1">
        <f>R1197</f>
        <v>0</v>
      </c>
      <c r="T1197" s="1"/>
      <c r="U1197" s="1">
        <f>T1197</f>
        <v>0</v>
      </c>
    </row>
    <row r="1198" spans="1:25" s="23" customFormat="1" ht="15.75" hidden="1" x14ac:dyDescent="0.2">
      <c r="A1198" s="24" t="s">
        <v>573</v>
      </c>
      <c r="B1198" s="25">
        <v>51</v>
      </c>
      <c r="C1198" s="49" t="s">
        <v>296</v>
      </c>
      <c r="D1198" s="40">
        <v>323</v>
      </c>
      <c r="E1198" s="20"/>
      <c r="F1198" s="20"/>
      <c r="G1198" s="21">
        <f>SUM(G1199)</f>
        <v>660000</v>
      </c>
      <c r="H1198" s="21">
        <f t="shared" ref="H1198:U1198" si="603">SUM(H1199)</f>
        <v>0</v>
      </c>
      <c r="I1198" s="21">
        <f t="shared" si="603"/>
        <v>660000</v>
      </c>
      <c r="J1198" s="21">
        <f t="shared" si="603"/>
        <v>0</v>
      </c>
      <c r="K1198" s="21">
        <f t="shared" si="603"/>
        <v>0</v>
      </c>
      <c r="L1198" s="22">
        <f t="shared" si="578"/>
        <v>0</v>
      </c>
      <c r="M1198" s="21">
        <f t="shared" si="603"/>
        <v>0</v>
      </c>
      <c r="N1198" s="21">
        <f t="shared" si="603"/>
        <v>0</v>
      </c>
      <c r="O1198" s="21">
        <f t="shared" si="603"/>
        <v>0</v>
      </c>
      <c r="P1198" s="21">
        <f t="shared" si="603"/>
        <v>0</v>
      </c>
      <c r="Q1198" s="21">
        <f t="shared" si="603"/>
        <v>0</v>
      </c>
      <c r="R1198" s="21">
        <f t="shared" si="603"/>
        <v>0</v>
      </c>
      <c r="S1198" s="21">
        <f t="shared" si="603"/>
        <v>0</v>
      </c>
      <c r="T1198" s="21">
        <f t="shared" si="603"/>
        <v>0</v>
      </c>
      <c r="U1198" s="21">
        <f t="shared" si="603"/>
        <v>0</v>
      </c>
      <c r="V1198" s="21"/>
      <c r="W1198" s="21"/>
      <c r="X1198" s="21"/>
      <c r="Y1198" s="12"/>
    </row>
    <row r="1199" spans="1:25" hidden="1" x14ac:dyDescent="0.2">
      <c r="A1199" s="28" t="s">
        <v>573</v>
      </c>
      <c r="B1199" s="29">
        <v>51</v>
      </c>
      <c r="C1199" s="50" t="s">
        <v>296</v>
      </c>
      <c r="D1199" s="53">
        <v>3237</v>
      </c>
      <c r="E1199" s="32" t="s">
        <v>58</v>
      </c>
      <c r="G1199" s="1">
        <v>660000</v>
      </c>
      <c r="H1199" s="55"/>
      <c r="I1199" s="1">
        <v>660000</v>
      </c>
      <c r="J1199" s="55"/>
      <c r="K1199" s="1">
        <v>0</v>
      </c>
      <c r="L1199" s="33">
        <f t="shared" si="578"/>
        <v>0</v>
      </c>
      <c r="M1199" s="1">
        <v>0</v>
      </c>
      <c r="N1199" s="55"/>
      <c r="O1199" s="1"/>
      <c r="P1199" s="55"/>
      <c r="Q1199" s="1">
        <v>0</v>
      </c>
      <c r="R1199" s="1"/>
      <c r="S1199" s="55"/>
      <c r="T1199" s="1"/>
      <c r="U1199" s="55"/>
    </row>
    <row r="1200" spans="1:25" s="23" customFormat="1" ht="15.75" hidden="1" x14ac:dyDescent="0.2">
      <c r="A1200" s="24" t="s">
        <v>573</v>
      </c>
      <c r="B1200" s="25">
        <v>51</v>
      </c>
      <c r="C1200" s="49" t="s">
        <v>296</v>
      </c>
      <c r="D1200" s="40">
        <v>382</v>
      </c>
      <c r="E1200" s="20"/>
      <c r="F1200" s="20"/>
      <c r="G1200" s="21">
        <f>SUM(G1201)</f>
        <v>4250560</v>
      </c>
      <c r="H1200" s="21">
        <f t="shared" ref="H1200:U1200" si="604">SUM(H1201)</f>
        <v>0</v>
      </c>
      <c r="I1200" s="21">
        <f t="shared" si="604"/>
        <v>4250560</v>
      </c>
      <c r="J1200" s="21">
        <f t="shared" si="604"/>
        <v>0</v>
      </c>
      <c r="K1200" s="21">
        <f t="shared" si="604"/>
        <v>820355.18</v>
      </c>
      <c r="L1200" s="22">
        <f t="shared" ref="L1200:L1291" si="605">IF(I1200=0, "-", K1200/I1200*100)</f>
        <v>19.299931773695704</v>
      </c>
      <c r="M1200" s="21">
        <f t="shared" si="604"/>
        <v>0</v>
      </c>
      <c r="N1200" s="21">
        <f t="shared" si="604"/>
        <v>0</v>
      </c>
      <c r="O1200" s="21">
        <f t="shared" si="604"/>
        <v>0</v>
      </c>
      <c r="P1200" s="21">
        <f t="shared" si="604"/>
        <v>0</v>
      </c>
      <c r="Q1200" s="21">
        <f t="shared" si="604"/>
        <v>0</v>
      </c>
      <c r="R1200" s="21">
        <f t="shared" si="604"/>
        <v>0</v>
      </c>
      <c r="S1200" s="21">
        <f t="shared" si="604"/>
        <v>0</v>
      </c>
      <c r="T1200" s="21">
        <f t="shared" si="604"/>
        <v>0</v>
      </c>
      <c r="U1200" s="21">
        <f t="shared" si="604"/>
        <v>0</v>
      </c>
      <c r="V1200" s="21"/>
      <c r="W1200" s="21"/>
      <c r="X1200" s="21"/>
      <c r="Y1200" s="12"/>
    </row>
    <row r="1201" spans="1:25" hidden="1" x14ac:dyDescent="0.2">
      <c r="A1201" s="28" t="s">
        <v>573</v>
      </c>
      <c r="B1201" s="29">
        <v>51</v>
      </c>
      <c r="C1201" s="50" t="s">
        <v>296</v>
      </c>
      <c r="D1201" s="53">
        <v>3821</v>
      </c>
      <c r="E1201" s="32" t="s">
        <v>102</v>
      </c>
      <c r="G1201" s="1">
        <v>4250560</v>
      </c>
      <c r="H1201" s="55"/>
      <c r="I1201" s="1">
        <v>4250560</v>
      </c>
      <c r="J1201" s="55"/>
      <c r="K1201" s="1">
        <v>820355.18</v>
      </c>
      <c r="L1201" s="33">
        <f t="shared" si="605"/>
        <v>19.299931773695704</v>
      </c>
      <c r="M1201" s="1">
        <v>0</v>
      </c>
      <c r="N1201" s="55"/>
      <c r="O1201" s="1"/>
      <c r="P1201" s="55"/>
      <c r="Q1201" s="1">
        <v>0</v>
      </c>
      <c r="R1201" s="1"/>
      <c r="S1201" s="55"/>
      <c r="T1201" s="1"/>
      <c r="U1201" s="55"/>
    </row>
    <row r="1202" spans="1:25" s="23" customFormat="1" ht="15.75" hidden="1" x14ac:dyDescent="0.2">
      <c r="A1202" s="24" t="s">
        <v>573</v>
      </c>
      <c r="B1202" s="25">
        <v>51</v>
      </c>
      <c r="C1202" s="49" t="s">
        <v>296</v>
      </c>
      <c r="D1202" s="40">
        <v>422</v>
      </c>
      <c r="E1202" s="20"/>
      <c r="F1202" s="20"/>
      <c r="G1202" s="21">
        <f>SUM(G1203:G1204)</f>
        <v>175000</v>
      </c>
      <c r="H1202" s="21">
        <f t="shared" ref="H1202:U1202" si="606">SUM(H1203:H1204)</f>
        <v>0</v>
      </c>
      <c r="I1202" s="21">
        <f t="shared" si="606"/>
        <v>175000</v>
      </c>
      <c r="J1202" s="21">
        <f t="shared" si="606"/>
        <v>0</v>
      </c>
      <c r="K1202" s="21">
        <f t="shared" si="606"/>
        <v>29805.360000000001</v>
      </c>
      <c r="L1202" s="22">
        <f t="shared" si="605"/>
        <v>17.031634285714286</v>
      </c>
      <c r="M1202" s="21">
        <f t="shared" si="606"/>
        <v>0</v>
      </c>
      <c r="N1202" s="21">
        <f t="shared" si="606"/>
        <v>0</v>
      </c>
      <c r="O1202" s="21">
        <f t="shared" si="606"/>
        <v>0</v>
      </c>
      <c r="P1202" s="21">
        <f t="shared" si="606"/>
        <v>0</v>
      </c>
      <c r="Q1202" s="21">
        <f t="shared" si="606"/>
        <v>0</v>
      </c>
      <c r="R1202" s="21">
        <f t="shared" si="606"/>
        <v>0</v>
      </c>
      <c r="S1202" s="21">
        <f t="shared" si="606"/>
        <v>0</v>
      </c>
      <c r="T1202" s="21">
        <f t="shared" si="606"/>
        <v>0</v>
      </c>
      <c r="U1202" s="21">
        <f t="shared" si="606"/>
        <v>0</v>
      </c>
      <c r="V1202" s="21"/>
      <c r="W1202" s="21"/>
      <c r="X1202" s="21"/>
      <c r="Y1202" s="12"/>
    </row>
    <row r="1203" spans="1:25" hidden="1" x14ac:dyDescent="0.2">
      <c r="A1203" s="28" t="s">
        <v>573</v>
      </c>
      <c r="B1203" s="29">
        <v>51</v>
      </c>
      <c r="C1203" s="50" t="s">
        <v>296</v>
      </c>
      <c r="D1203" s="53">
        <v>4221</v>
      </c>
      <c r="E1203" s="32" t="s">
        <v>74</v>
      </c>
      <c r="G1203" s="1">
        <v>0</v>
      </c>
      <c r="H1203" s="55"/>
      <c r="I1203" s="1">
        <v>0</v>
      </c>
      <c r="J1203" s="55"/>
      <c r="K1203" s="1">
        <v>29805.360000000001</v>
      </c>
      <c r="L1203" s="33" t="str">
        <f t="shared" si="605"/>
        <v>-</v>
      </c>
      <c r="M1203" s="1">
        <v>0</v>
      </c>
      <c r="N1203" s="55"/>
      <c r="O1203" s="1"/>
      <c r="P1203" s="55"/>
      <c r="Q1203" s="1">
        <v>0</v>
      </c>
      <c r="R1203" s="1"/>
      <c r="S1203" s="55"/>
      <c r="T1203" s="1"/>
      <c r="U1203" s="55"/>
    </row>
    <row r="1204" spans="1:25" hidden="1" x14ac:dyDescent="0.2">
      <c r="A1204" s="28" t="s">
        <v>573</v>
      </c>
      <c r="B1204" s="29">
        <v>51</v>
      </c>
      <c r="C1204" s="50" t="s">
        <v>296</v>
      </c>
      <c r="D1204" s="53">
        <v>4227</v>
      </c>
      <c r="E1204" s="32" t="s">
        <v>77</v>
      </c>
      <c r="G1204" s="1">
        <v>175000</v>
      </c>
      <c r="H1204" s="55"/>
      <c r="I1204" s="1">
        <v>175000</v>
      </c>
      <c r="J1204" s="55"/>
      <c r="K1204" s="1">
        <v>0</v>
      </c>
      <c r="L1204" s="33">
        <f t="shared" si="605"/>
        <v>0</v>
      </c>
      <c r="M1204" s="1">
        <v>0</v>
      </c>
      <c r="N1204" s="55"/>
      <c r="O1204" s="1"/>
      <c r="P1204" s="55"/>
      <c r="Q1204" s="1">
        <v>0</v>
      </c>
      <c r="R1204" s="1"/>
      <c r="S1204" s="55"/>
      <c r="T1204" s="1"/>
      <c r="U1204" s="55"/>
    </row>
    <row r="1205" spans="1:25" s="23" customFormat="1" ht="50.1" customHeight="1" x14ac:dyDescent="0.2">
      <c r="A1205" s="453" t="s">
        <v>575</v>
      </c>
      <c r="B1205" s="453"/>
      <c r="C1205" s="453"/>
      <c r="D1205" s="453"/>
      <c r="E1205" s="454" t="s">
        <v>576</v>
      </c>
      <c r="F1205" s="454"/>
      <c r="G1205" s="18">
        <f>G1206+G1261+G1254</f>
        <v>11630560</v>
      </c>
      <c r="H1205" s="18">
        <f>H1206+H1261+H1254</f>
        <v>6545000</v>
      </c>
      <c r="I1205" s="18">
        <f>I1206+I1261+I1254</f>
        <v>0</v>
      </c>
      <c r="J1205" s="18">
        <f>J1206+J1261+J1254</f>
        <v>0</v>
      </c>
      <c r="K1205" s="18">
        <f>K1206+K1261+K1254</f>
        <v>0</v>
      </c>
      <c r="L1205" s="19" t="str">
        <f t="shared" si="605"/>
        <v>-</v>
      </c>
      <c r="M1205" s="18">
        <f t="shared" ref="M1205:U1205" si="607">M1206+M1261+M1254</f>
        <v>6545000</v>
      </c>
      <c r="N1205" s="18">
        <f t="shared" si="607"/>
        <v>6545000</v>
      </c>
      <c r="O1205" s="18">
        <f t="shared" si="607"/>
        <v>11245000</v>
      </c>
      <c r="P1205" s="18">
        <f t="shared" si="607"/>
        <v>6980000</v>
      </c>
      <c r="Q1205" s="18">
        <f t="shared" si="607"/>
        <v>6545000</v>
      </c>
      <c r="R1205" s="18">
        <f t="shared" si="607"/>
        <v>6980000</v>
      </c>
      <c r="S1205" s="18">
        <f t="shared" si="607"/>
        <v>6980000</v>
      </c>
      <c r="T1205" s="18">
        <f t="shared" si="607"/>
        <v>6980000</v>
      </c>
      <c r="U1205" s="18">
        <f t="shared" si="607"/>
        <v>6980000</v>
      </c>
      <c r="V1205" s="21"/>
      <c r="W1205" s="21"/>
      <c r="X1205" s="21"/>
      <c r="Y1205" s="12"/>
    </row>
    <row r="1206" spans="1:25" s="23" customFormat="1" ht="78.75" x14ac:dyDescent="0.2">
      <c r="A1206" s="443" t="s">
        <v>176</v>
      </c>
      <c r="B1206" s="443"/>
      <c r="C1206" s="443"/>
      <c r="D1206" s="443"/>
      <c r="E1206" s="38" t="s">
        <v>577</v>
      </c>
      <c r="F1206" s="38" t="s">
        <v>578</v>
      </c>
      <c r="G1206" s="21">
        <f>G1207+G1209+G1211+G1214+G1218+G1224+G1233+G1238+G1241+G1243+G1245+G1250+G1252</f>
        <v>6245000</v>
      </c>
      <c r="H1206" s="21">
        <f>H1207+H1209+H1211+H1214+H1218+H1224+H1233+H1238+H1241+H1243+H1245+H1250+H1252</f>
        <v>6245000</v>
      </c>
      <c r="I1206" s="21">
        <f>I1207+I1209+I1211+I1214+I1218+I1224+I1233+I1238+I1241+I1243+I1245+I1250+I1252</f>
        <v>0</v>
      </c>
      <c r="J1206" s="21">
        <f>J1207+J1209+J1211+J1214+J1218+J1224+J1233+J1238+J1241+J1243+J1245+J1250+J1252</f>
        <v>0</v>
      </c>
      <c r="K1206" s="21">
        <f>K1207+K1209+K1211+K1214+K1218+K1224+K1233+K1238+K1241+K1243+K1245+K1250+K1252</f>
        <v>0</v>
      </c>
      <c r="L1206" s="22" t="str">
        <f t="shared" si="605"/>
        <v>-</v>
      </c>
      <c r="M1206" s="21">
        <f t="shared" ref="M1206:U1206" si="608">M1207+M1209+M1211+M1214+M1218+M1224+M1233+M1238+M1241+M1243+M1245+M1250+M1252</f>
        <v>6345000</v>
      </c>
      <c r="N1206" s="21">
        <f t="shared" si="608"/>
        <v>6345000</v>
      </c>
      <c r="O1206" s="21">
        <f t="shared" si="608"/>
        <v>6650000</v>
      </c>
      <c r="P1206" s="21">
        <f t="shared" si="608"/>
        <v>6650000</v>
      </c>
      <c r="Q1206" s="21">
        <f t="shared" si="608"/>
        <v>6345000</v>
      </c>
      <c r="R1206" s="21">
        <f t="shared" si="608"/>
        <v>6740000</v>
      </c>
      <c r="S1206" s="21">
        <f t="shared" si="608"/>
        <v>6740000</v>
      </c>
      <c r="T1206" s="21">
        <f t="shared" si="608"/>
        <v>6740000</v>
      </c>
      <c r="U1206" s="21">
        <f t="shared" si="608"/>
        <v>6740000</v>
      </c>
      <c r="V1206" s="21"/>
      <c r="W1206" s="21"/>
      <c r="X1206" s="21"/>
      <c r="Y1206" s="12"/>
    </row>
    <row r="1207" spans="1:25" s="23" customFormat="1" ht="15.75" hidden="1" x14ac:dyDescent="0.2">
      <c r="A1207" s="24" t="s">
        <v>566</v>
      </c>
      <c r="B1207" s="25">
        <v>11</v>
      </c>
      <c r="C1207" s="49" t="s">
        <v>296</v>
      </c>
      <c r="D1207" s="27">
        <v>311</v>
      </c>
      <c r="E1207" s="20"/>
      <c r="F1207" s="20"/>
      <c r="G1207" s="21">
        <f>SUM(G1208)</f>
        <v>1150000</v>
      </c>
      <c r="H1207" s="21">
        <f t="shared" ref="H1207:U1207" si="609">SUM(H1208)</f>
        <v>1150000</v>
      </c>
      <c r="I1207" s="21">
        <f t="shared" si="609"/>
        <v>0</v>
      </c>
      <c r="J1207" s="21">
        <f t="shared" si="609"/>
        <v>0</v>
      </c>
      <c r="K1207" s="21">
        <f t="shared" si="609"/>
        <v>0</v>
      </c>
      <c r="L1207" s="22" t="str">
        <f t="shared" si="605"/>
        <v>-</v>
      </c>
      <c r="M1207" s="21">
        <f t="shared" si="609"/>
        <v>1150000</v>
      </c>
      <c r="N1207" s="21">
        <f t="shared" si="609"/>
        <v>1150000</v>
      </c>
      <c r="O1207" s="21">
        <f t="shared" si="609"/>
        <v>1410000</v>
      </c>
      <c r="P1207" s="21">
        <f t="shared" si="609"/>
        <v>1410000</v>
      </c>
      <c r="Q1207" s="21">
        <f t="shared" si="609"/>
        <v>1150000</v>
      </c>
      <c r="R1207" s="21">
        <f t="shared" si="609"/>
        <v>1410000</v>
      </c>
      <c r="S1207" s="21">
        <f t="shared" si="609"/>
        <v>1410000</v>
      </c>
      <c r="T1207" s="21">
        <f t="shared" si="609"/>
        <v>1410000</v>
      </c>
      <c r="U1207" s="21">
        <f t="shared" si="609"/>
        <v>1410000</v>
      </c>
      <c r="V1207" s="21">
        <v>1680000</v>
      </c>
      <c r="W1207" s="21"/>
      <c r="X1207" s="21"/>
      <c r="Y1207" s="12" t="s">
        <v>579</v>
      </c>
    </row>
    <row r="1208" spans="1:25" s="23" customFormat="1" ht="15.75" hidden="1" x14ac:dyDescent="0.2">
      <c r="A1208" s="28" t="s">
        <v>566</v>
      </c>
      <c r="B1208" s="29">
        <v>11</v>
      </c>
      <c r="C1208" s="50" t="s">
        <v>296</v>
      </c>
      <c r="D1208" s="53" t="s">
        <v>526</v>
      </c>
      <c r="E1208" s="32" t="s">
        <v>33</v>
      </c>
      <c r="F1208" s="20"/>
      <c r="G1208" s="1">
        <v>1150000</v>
      </c>
      <c r="H1208" s="1">
        <v>1150000</v>
      </c>
      <c r="I1208" s="1"/>
      <c r="J1208" s="1"/>
      <c r="K1208" s="1"/>
      <c r="L1208" s="33" t="str">
        <f t="shared" si="605"/>
        <v>-</v>
      </c>
      <c r="M1208" s="1">
        <v>1150000</v>
      </c>
      <c r="N1208" s="1">
        <v>1150000</v>
      </c>
      <c r="O1208" s="1">
        <v>1410000</v>
      </c>
      <c r="P1208" s="1">
        <f>O1208</f>
        <v>1410000</v>
      </c>
      <c r="Q1208" s="1">
        <v>1150000</v>
      </c>
      <c r="R1208" s="1">
        <v>1410000</v>
      </c>
      <c r="S1208" s="1">
        <f>R1208</f>
        <v>1410000</v>
      </c>
      <c r="T1208" s="1">
        <v>1410000</v>
      </c>
      <c r="U1208" s="1">
        <f>T1208</f>
        <v>1410000</v>
      </c>
      <c r="V1208" s="21">
        <f>O1207+O1209+O1211</f>
        <v>1680000</v>
      </c>
      <c r="W1208" s="21"/>
      <c r="X1208" s="21"/>
      <c r="Y1208" s="12" t="s">
        <v>580</v>
      </c>
    </row>
    <row r="1209" spans="1:25" s="23" customFormat="1" ht="15.75" hidden="1" x14ac:dyDescent="0.2">
      <c r="A1209" s="24" t="s">
        <v>566</v>
      </c>
      <c r="B1209" s="25">
        <v>11</v>
      </c>
      <c r="C1209" s="49" t="s">
        <v>296</v>
      </c>
      <c r="D1209" s="40">
        <v>312</v>
      </c>
      <c r="E1209" s="20"/>
      <c r="F1209" s="20"/>
      <c r="G1209" s="21">
        <f>SUM(G1210)</f>
        <v>20000</v>
      </c>
      <c r="H1209" s="21">
        <f t="shared" ref="H1209:U1209" si="610">SUM(H1210)</f>
        <v>20000</v>
      </c>
      <c r="I1209" s="21">
        <f t="shared" si="610"/>
        <v>0</v>
      </c>
      <c r="J1209" s="21">
        <f t="shared" si="610"/>
        <v>0</v>
      </c>
      <c r="K1209" s="21">
        <f t="shared" si="610"/>
        <v>0</v>
      </c>
      <c r="L1209" s="22" t="str">
        <f t="shared" si="605"/>
        <v>-</v>
      </c>
      <c r="M1209" s="21">
        <f t="shared" si="610"/>
        <v>20000</v>
      </c>
      <c r="N1209" s="21">
        <f t="shared" si="610"/>
        <v>20000</v>
      </c>
      <c r="O1209" s="21">
        <f t="shared" si="610"/>
        <v>30000</v>
      </c>
      <c r="P1209" s="21">
        <f t="shared" si="610"/>
        <v>30000</v>
      </c>
      <c r="Q1209" s="21">
        <f t="shared" si="610"/>
        <v>20000</v>
      </c>
      <c r="R1209" s="21">
        <f t="shared" si="610"/>
        <v>30000</v>
      </c>
      <c r="S1209" s="21">
        <f t="shared" si="610"/>
        <v>30000</v>
      </c>
      <c r="T1209" s="21">
        <f t="shared" si="610"/>
        <v>30000</v>
      </c>
      <c r="U1209" s="21">
        <f t="shared" si="610"/>
        <v>30000</v>
      </c>
      <c r="V1209" s="1">
        <f>V1207-V1208</f>
        <v>0</v>
      </c>
      <c r="W1209" s="1"/>
      <c r="X1209" s="1"/>
      <c r="Y1209" s="65" t="s">
        <v>26</v>
      </c>
    </row>
    <row r="1210" spans="1:25" s="23" customFormat="1" ht="15.75" hidden="1" x14ac:dyDescent="0.2">
      <c r="A1210" s="28" t="s">
        <v>566</v>
      </c>
      <c r="B1210" s="29">
        <v>11</v>
      </c>
      <c r="C1210" s="50" t="s">
        <v>296</v>
      </c>
      <c r="D1210" s="53" t="s">
        <v>529</v>
      </c>
      <c r="E1210" s="32" t="s">
        <v>471</v>
      </c>
      <c r="F1210" s="20"/>
      <c r="G1210" s="1">
        <v>20000</v>
      </c>
      <c r="H1210" s="1">
        <v>20000</v>
      </c>
      <c r="I1210" s="1"/>
      <c r="J1210" s="1"/>
      <c r="K1210" s="1"/>
      <c r="L1210" s="33" t="str">
        <f t="shared" si="605"/>
        <v>-</v>
      </c>
      <c r="M1210" s="1">
        <v>20000</v>
      </c>
      <c r="N1210" s="1">
        <v>20000</v>
      </c>
      <c r="O1210" s="1">
        <v>30000</v>
      </c>
      <c r="P1210" s="1">
        <f>O1210</f>
        <v>30000</v>
      </c>
      <c r="Q1210" s="1">
        <v>20000</v>
      </c>
      <c r="R1210" s="1">
        <v>30000</v>
      </c>
      <c r="S1210" s="1">
        <f>R1210</f>
        <v>30000</v>
      </c>
      <c r="T1210" s="1">
        <v>30000</v>
      </c>
      <c r="U1210" s="1">
        <f>T1210</f>
        <v>30000</v>
      </c>
      <c r="V1210" s="21"/>
      <c r="W1210" s="21"/>
      <c r="X1210" s="21"/>
      <c r="Y1210" s="12"/>
    </row>
    <row r="1211" spans="1:25" s="23" customFormat="1" ht="15.75" hidden="1" x14ac:dyDescent="0.2">
      <c r="A1211" s="24" t="s">
        <v>566</v>
      </c>
      <c r="B1211" s="25">
        <v>11</v>
      </c>
      <c r="C1211" s="49" t="s">
        <v>296</v>
      </c>
      <c r="D1211" s="40">
        <v>313</v>
      </c>
      <c r="E1211" s="20"/>
      <c r="F1211" s="20"/>
      <c r="G1211" s="21">
        <f>SUM(G1212:G1213)</f>
        <v>193000</v>
      </c>
      <c r="H1211" s="21">
        <f>SUM(H1212:H1213)</f>
        <v>193000</v>
      </c>
      <c r="I1211" s="21">
        <f>SUM(I1212:I1213)</f>
        <v>0</v>
      </c>
      <c r="J1211" s="21">
        <f>SUM(J1212:J1213)</f>
        <v>0</v>
      </c>
      <c r="K1211" s="21">
        <f>SUM(K1212:K1213)</f>
        <v>0</v>
      </c>
      <c r="L1211" s="22" t="str">
        <f t="shared" si="605"/>
        <v>-</v>
      </c>
      <c r="M1211" s="21">
        <f t="shared" ref="M1211:U1211" si="611">SUM(M1212:M1213)</f>
        <v>193000</v>
      </c>
      <c r="N1211" s="21">
        <f t="shared" si="611"/>
        <v>193000</v>
      </c>
      <c r="O1211" s="21">
        <f t="shared" si="611"/>
        <v>240000</v>
      </c>
      <c r="P1211" s="21">
        <f t="shared" si="611"/>
        <v>240000</v>
      </c>
      <c r="Q1211" s="21">
        <f t="shared" si="611"/>
        <v>193000</v>
      </c>
      <c r="R1211" s="21">
        <f t="shared" si="611"/>
        <v>240000</v>
      </c>
      <c r="S1211" s="21">
        <f t="shared" si="611"/>
        <v>240000</v>
      </c>
      <c r="T1211" s="21">
        <f t="shared" si="611"/>
        <v>240000</v>
      </c>
      <c r="U1211" s="21">
        <f t="shared" si="611"/>
        <v>240000</v>
      </c>
      <c r="V1211" s="21"/>
      <c r="W1211" s="21"/>
      <c r="X1211" s="21"/>
      <c r="Y1211" s="12"/>
    </row>
    <row r="1212" spans="1:25" s="23" customFormat="1" ht="15.75" hidden="1" x14ac:dyDescent="0.2">
      <c r="A1212" s="28" t="s">
        <v>566</v>
      </c>
      <c r="B1212" s="29">
        <v>11</v>
      </c>
      <c r="C1212" s="50" t="s">
        <v>296</v>
      </c>
      <c r="D1212" s="53" t="s">
        <v>530</v>
      </c>
      <c r="E1212" s="32" t="s">
        <v>40</v>
      </c>
      <c r="F1212" s="20"/>
      <c r="G1212" s="1">
        <v>170000</v>
      </c>
      <c r="H1212" s="1">
        <v>170000</v>
      </c>
      <c r="I1212" s="1"/>
      <c r="J1212" s="1"/>
      <c r="K1212" s="1"/>
      <c r="L1212" s="33" t="str">
        <f t="shared" si="605"/>
        <v>-</v>
      </c>
      <c r="M1212" s="1">
        <v>170000</v>
      </c>
      <c r="N1212" s="1">
        <v>170000</v>
      </c>
      <c r="O1212" s="1">
        <v>200000</v>
      </c>
      <c r="P1212" s="1">
        <f>O1212</f>
        <v>200000</v>
      </c>
      <c r="Q1212" s="1">
        <v>170000</v>
      </c>
      <c r="R1212" s="1">
        <v>200000</v>
      </c>
      <c r="S1212" s="1">
        <f>R1212</f>
        <v>200000</v>
      </c>
      <c r="T1212" s="1">
        <v>200000</v>
      </c>
      <c r="U1212" s="1">
        <f>T1212</f>
        <v>200000</v>
      </c>
      <c r="V1212" s="21"/>
      <c r="W1212" s="21"/>
      <c r="X1212" s="21"/>
      <c r="Y1212" s="12"/>
    </row>
    <row r="1213" spans="1:25" s="23" customFormat="1" ht="30" hidden="1" x14ac:dyDescent="0.2">
      <c r="A1213" s="28" t="s">
        <v>566</v>
      </c>
      <c r="B1213" s="29">
        <v>11</v>
      </c>
      <c r="C1213" s="50" t="s">
        <v>296</v>
      </c>
      <c r="D1213" s="53" t="s">
        <v>569</v>
      </c>
      <c r="E1213" s="32" t="s">
        <v>41</v>
      </c>
      <c r="F1213" s="20"/>
      <c r="G1213" s="1">
        <v>23000</v>
      </c>
      <c r="H1213" s="1">
        <v>23000</v>
      </c>
      <c r="I1213" s="1"/>
      <c r="J1213" s="1"/>
      <c r="K1213" s="1"/>
      <c r="L1213" s="33" t="str">
        <f t="shared" si="605"/>
        <v>-</v>
      </c>
      <c r="M1213" s="1">
        <v>23000</v>
      </c>
      <c r="N1213" s="1">
        <v>23000</v>
      </c>
      <c r="O1213" s="1">
        <v>40000</v>
      </c>
      <c r="P1213" s="1">
        <f>O1213</f>
        <v>40000</v>
      </c>
      <c r="Q1213" s="1">
        <v>23000</v>
      </c>
      <c r="R1213" s="1">
        <v>40000</v>
      </c>
      <c r="S1213" s="1">
        <f>R1213</f>
        <v>40000</v>
      </c>
      <c r="T1213" s="1">
        <v>40000</v>
      </c>
      <c r="U1213" s="1">
        <f>T1213</f>
        <v>40000</v>
      </c>
      <c r="V1213" s="21"/>
      <c r="W1213" s="21"/>
      <c r="X1213" s="21"/>
      <c r="Y1213" s="12"/>
    </row>
    <row r="1214" spans="1:25" s="23" customFormat="1" ht="15.75" hidden="1" x14ac:dyDescent="0.2">
      <c r="A1214" s="24" t="s">
        <v>566</v>
      </c>
      <c r="B1214" s="25">
        <v>11</v>
      </c>
      <c r="C1214" s="49" t="s">
        <v>296</v>
      </c>
      <c r="D1214" s="40">
        <v>321</v>
      </c>
      <c r="E1214" s="20"/>
      <c r="F1214" s="20"/>
      <c r="G1214" s="21">
        <f>SUM(G1215:G1217)</f>
        <v>860000</v>
      </c>
      <c r="H1214" s="21">
        <f>SUM(H1215:H1217)</f>
        <v>860000</v>
      </c>
      <c r="I1214" s="21">
        <f>SUM(I1215:I1217)</f>
        <v>0</v>
      </c>
      <c r="J1214" s="21">
        <f>SUM(J1215:J1217)</f>
        <v>0</v>
      </c>
      <c r="K1214" s="21">
        <f>SUM(K1215:K1217)</f>
        <v>0</v>
      </c>
      <c r="L1214" s="22" t="str">
        <f t="shared" si="605"/>
        <v>-</v>
      </c>
      <c r="M1214" s="21">
        <f t="shared" ref="M1214:U1214" si="612">SUM(M1215:M1217)</f>
        <v>860000</v>
      </c>
      <c r="N1214" s="21">
        <f t="shared" si="612"/>
        <v>860000</v>
      </c>
      <c r="O1214" s="21">
        <f t="shared" si="612"/>
        <v>880000</v>
      </c>
      <c r="P1214" s="21">
        <f t="shared" si="612"/>
        <v>880000</v>
      </c>
      <c r="Q1214" s="21">
        <f t="shared" si="612"/>
        <v>860000</v>
      </c>
      <c r="R1214" s="21">
        <f t="shared" si="612"/>
        <v>970000</v>
      </c>
      <c r="S1214" s="21">
        <f t="shared" si="612"/>
        <v>970000</v>
      </c>
      <c r="T1214" s="21">
        <f t="shared" si="612"/>
        <v>970000</v>
      </c>
      <c r="U1214" s="21">
        <f t="shared" si="612"/>
        <v>970000</v>
      </c>
      <c r="V1214" s="21"/>
      <c r="W1214" s="21"/>
      <c r="X1214" s="21"/>
      <c r="Y1214" s="12"/>
    </row>
    <row r="1215" spans="1:25" s="23" customFormat="1" ht="15.75" hidden="1" x14ac:dyDescent="0.2">
      <c r="A1215" s="28" t="s">
        <v>566</v>
      </c>
      <c r="B1215" s="29">
        <v>11</v>
      </c>
      <c r="C1215" s="50" t="s">
        <v>296</v>
      </c>
      <c r="D1215" s="53" t="s">
        <v>510</v>
      </c>
      <c r="E1215" s="32" t="s">
        <v>42</v>
      </c>
      <c r="F1215" s="20"/>
      <c r="G1215" s="1">
        <v>500000</v>
      </c>
      <c r="H1215" s="1">
        <v>500000</v>
      </c>
      <c r="I1215" s="1"/>
      <c r="J1215" s="1"/>
      <c r="K1215" s="1"/>
      <c r="L1215" s="33" t="str">
        <f t="shared" si="605"/>
        <v>-</v>
      </c>
      <c r="M1215" s="1">
        <v>500000</v>
      </c>
      <c r="N1215" s="1">
        <v>500000</v>
      </c>
      <c r="O1215" s="1">
        <v>600000</v>
      </c>
      <c r="P1215" s="1">
        <f>O1215</f>
        <v>600000</v>
      </c>
      <c r="Q1215" s="1">
        <v>500000</v>
      </c>
      <c r="R1215" s="1">
        <v>650000</v>
      </c>
      <c r="S1215" s="1">
        <f>R1215</f>
        <v>650000</v>
      </c>
      <c r="T1215" s="1">
        <v>650000</v>
      </c>
      <c r="U1215" s="1">
        <f>T1215</f>
        <v>650000</v>
      </c>
      <c r="V1215" s="21"/>
      <c r="W1215" s="21"/>
      <c r="X1215" s="21"/>
      <c r="Y1215" s="12"/>
    </row>
    <row r="1216" spans="1:25" s="23" customFormat="1" ht="30" hidden="1" x14ac:dyDescent="0.2">
      <c r="A1216" s="28" t="s">
        <v>566</v>
      </c>
      <c r="B1216" s="29">
        <v>11</v>
      </c>
      <c r="C1216" s="50" t="s">
        <v>296</v>
      </c>
      <c r="D1216" s="53" t="s">
        <v>531</v>
      </c>
      <c r="E1216" s="32" t="s">
        <v>43</v>
      </c>
      <c r="F1216" s="20"/>
      <c r="G1216" s="1">
        <v>60000</v>
      </c>
      <c r="H1216" s="1">
        <v>60000</v>
      </c>
      <c r="I1216" s="1"/>
      <c r="J1216" s="1"/>
      <c r="K1216" s="1"/>
      <c r="L1216" s="33" t="str">
        <f t="shared" si="605"/>
        <v>-</v>
      </c>
      <c r="M1216" s="1">
        <v>60000</v>
      </c>
      <c r="N1216" s="1">
        <v>60000</v>
      </c>
      <c r="O1216" s="1">
        <v>70000</v>
      </c>
      <c r="P1216" s="1">
        <f>O1216</f>
        <v>70000</v>
      </c>
      <c r="Q1216" s="1">
        <v>60000</v>
      </c>
      <c r="R1216" s="1">
        <v>70000</v>
      </c>
      <c r="S1216" s="1">
        <f>R1216</f>
        <v>70000</v>
      </c>
      <c r="T1216" s="1">
        <v>70000</v>
      </c>
      <c r="U1216" s="1">
        <f>T1216</f>
        <v>70000</v>
      </c>
      <c r="V1216" s="21"/>
      <c r="W1216" s="21"/>
      <c r="X1216" s="21"/>
      <c r="Y1216" s="12"/>
    </row>
    <row r="1217" spans="1:25" s="23" customFormat="1" ht="15.75" hidden="1" x14ac:dyDescent="0.2">
      <c r="A1217" s="28" t="s">
        <v>566</v>
      </c>
      <c r="B1217" s="29">
        <v>11</v>
      </c>
      <c r="C1217" s="50" t="s">
        <v>296</v>
      </c>
      <c r="D1217" s="53" t="s">
        <v>532</v>
      </c>
      <c r="E1217" s="32" t="s">
        <v>44</v>
      </c>
      <c r="F1217" s="20"/>
      <c r="G1217" s="1">
        <v>300000</v>
      </c>
      <c r="H1217" s="1">
        <v>300000</v>
      </c>
      <c r="I1217" s="1"/>
      <c r="J1217" s="1"/>
      <c r="K1217" s="1"/>
      <c r="L1217" s="33" t="str">
        <f t="shared" si="605"/>
        <v>-</v>
      </c>
      <c r="M1217" s="1">
        <v>300000</v>
      </c>
      <c r="N1217" s="1">
        <v>300000</v>
      </c>
      <c r="O1217" s="1">
        <v>210000</v>
      </c>
      <c r="P1217" s="1">
        <f>O1217</f>
        <v>210000</v>
      </c>
      <c r="Q1217" s="1">
        <v>300000</v>
      </c>
      <c r="R1217" s="1">
        <v>250000</v>
      </c>
      <c r="S1217" s="1">
        <f>R1217</f>
        <v>250000</v>
      </c>
      <c r="T1217" s="1">
        <v>250000</v>
      </c>
      <c r="U1217" s="1">
        <f>T1217</f>
        <v>250000</v>
      </c>
      <c r="V1217" s="21"/>
      <c r="W1217" s="21"/>
      <c r="X1217" s="21"/>
      <c r="Y1217" s="12"/>
    </row>
    <row r="1218" spans="1:25" s="23" customFormat="1" ht="15.75" hidden="1" x14ac:dyDescent="0.2">
      <c r="A1218" s="24" t="s">
        <v>566</v>
      </c>
      <c r="B1218" s="25">
        <v>11</v>
      </c>
      <c r="C1218" s="49" t="s">
        <v>296</v>
      </c>
      <c r="D1218" s="40">
        <v>322</v>
      </c>
      <c r="E1218" s="20"/>
      <c r="F1218" s="20"/>
      <c r="G1218" s="21">
        <f>SUM(G1219:G1223)</f>
        <v>370000</v>
      </c>
      <c r="H1218" s="21">
        <f>SUM(H1219:H1223)</f>
        <v>370000</v>
      </c>
      <c r="I1218" s="21">
        <f>SUM(I1219:I1223)</f>
        <v>0</v>
      </c>
      <c r="J1218" s="21">
        <f>SUM(J1219:J1223)</f>
        <v>0</v>
      </c>
      <c r="K1218" s="21">
        <f>SUM(K1219:K1223)</f>
        <v>0</v>
      </c>
      <c r="L1218" s="22" t="str">
        <f t="shared" si="605"/>
        <v>-</v>
      </c>
      <c r="M1218" s="21">
        <f t="shared" ref="M1218:U1218" si="613">SUM(M1219:M1223)</f>
        <v>390000</v>
      </c>
      <c r="N1218" s="21">
        <f t="shared" si="613"/>
        <v>390000</v>
      </c>
      <c r="O1218" s="21">
        <f t="shared" si="613"/>
        <v>440000</v>
      </c>
      <c r="P1218" s="21">
        <f t="shared" si="613"/>
        <v>440000</v>
      </c>
      <c r="Q1218" s="21">
        <f t="shared" si="613"/>
        <v>390000</v>
      </c>
      <c r="R1218" s="21">
        <f t="shared" si="613"/>
        <v>440000</v>
      </c>
      <c r="S1218" s="21">
        <f t="shared" si="613"/>
        <v>440000</v>
      </c>
      <c r="T1218" s="21">
        <f t="shared" si="613"/>
        <v>440000</v>
      </c>
      <c r="U1218" s="21">
        <f t="shared" si="613"/>
        <v>440000</v>
      </c>
      <c r="V1218" s="21"/>
      <c r="W1218" s="21"/>
      <c r="X1218" s="21"/>
      <c r="Y1218" s="12"/>
    </row>
    <row r="1219" spans="1:25" s="23" customFormat="1" ht="15.75" hidden="1" x14ac:dyDescent="0.2">
      <c r="A1219" s="28" t="s">
        <v>566</v>
      </c>
      <c r="B1219" s="29">
        <v>11</v>
      </c>
      <c r="C1219" s="50" t="s">
        <v>296</v>
      </c>
      <c r="D1219" s="53" t="s">
        <v>534</v>
      </c>
      <c r="E1219" s="32" t="s">
        <v>297</v>
      </c>
      <c r="F1219" s="20"/>
      <c r="G1219" s="1">
        <v>50000</v>
      </c>
      <c r="H1219" s="1">
        <v>50000</v>
      </c>
      <c r="I1219" s="1"/>
      <c r="J1219" s="1"/>
      <c r="K1219" s="1"/>
      <c r="L1219" s="33" t="str">
        <f t="shared" si="605"/>
        <v>-</v>
      </c>
      <c r="M1219" s="1">
        <v>50000</v>
      </c>
      <c r="N1219" s="1">
        <v>50000</v>
      </c>
      <c r="O1219" s="1">
        <v>70000</v>
      </c>
      <c r="P1219" s="1">
        <f>O1219</f>
        <v>70000</v>
      </c>
      <c r="Q1219" s="1">
        <v>50000</v>
      </c>
      <c r="R1219" s="1">
        <v>70000</v>
      </c>
      <c r="S1219" s="1">
        <f>R1219</f>
        <v>70000</v>
      </c>
      <c r="T1219" s="1">
        <v>70000</v>
      </c>
      <c r="U1219" s="1">
        <f>T1219</f>
        <v>70000</v>
      </c>
      <c r="V1219" s="21"/>
      <c r="W1219" s="21"/>
      <c r="X1219" s="21"/>
      <c r="Y1219" s="12"/>
    </row>
    <row r="1220" spans="1:25" s="23" customFormat="1" ht="15.75" hidden="1" x14ac:dyDescent="0.2">
      <c r="A1220" s="28" t="s">
        <v>566</v>
      </c>
      <c r="B1220" s="29">
        <v>11</v>
      </c>
      <c r="C1220" s="50" t="s">
        <v>296</v>
      </c>
      <c r="D1220" s="53" t="s">
        <v>535</v>
      </c>
      <c r="E1220" s="32" t="s">
        <v>48</v>
      </c>
      <c r="F1220" s="20"/>
      <c r="G1220" s="1">
        <v>170000</v>
      </c>
      <c r="H1220" s="1">
        <v>170000</v>
      </c>
      <c r="I1220" s="1"/>
      <c r="J1220" s="1"/>
      <c r="K1220" s="1"/>
      <c r="L1220" s="33" t="str">
        <f t="shared" si="605"/>
        <v>-</v>
      </c>
      <c r="M1220" s="1">
        <v>190000</v>
      </c>
      <c r="N1220" s="1">
        <v>190000</v>
      </c>
      <c r="O1220" s="1">
        <v>150000</v>
      </c>
      <c r="P1220" s="1">
        <f>O1220</f>
        <v>150000</v>
      </c>
      <c r="Q1220" s="1">
        <v>190000</v>
      </c>
      <c r="R1220" s="1">
        <v>150000</v>
      </c>
      <c r="S1220" s="1">
        <f>R1220</f>
        <v>150000</v>
      </c>
      <c r="T1220" s="1">
        <v>150000</v>
      </c>
      <c r="U1220" s="1">
        <f>T1220</f>
        <v>150000</v>
      </c>
      <c r="V1220" s="21"/>
      <c r="W1220" s="21"/>
      <c r="X1220" s="21"/>
      <c r="Y1220" s="12"/>
    </row>
    <row r="1221" spans="1:25" s="23" customFormat="1" ht="30" hidden="1" x14ac:dyDescent="0.2">
      <c r="A1221" s="28" t="s">
        <v>566</v>
      </c>
      <c r="B1221" s="29">
        <v>11</v>
      </c>
      <c r="C1221" s="50" t="s">
        <v>296</v>
      </c>
      <c r="D1221" s="53" t="s">
        <v>570</v>
      </c>
      <c r="E1221" s="32" t="s">
        <v>155</v>
      </c>
      <c r="F1221" s="20"/>
      <c r="G1221" s="1">
        <v>60000</v>
      </c>
      <c r="H1221" s="1">
        <v>60000</v>
      </c>
      <c r="I1221" s="1"/>
      <c r="J1221" s="1"/>
      <c r="K1221" s="1"/>
      <c r="L1221" s="33" t="str">
        <f t="shared" si="605"/>
        <v>-</v>
      </c>
      <c r="M1221" s="1">
        <v>60000</v>
      </c>
      <c r="N1221" s="1">
        <v>60000</v>
      </c>
      <c r="O1221" s="1">
        <v>100000</v>
      </c>
      <c r="P1221" s="1">
        <f>O1221</f>
        <v>100000</v>
      </c>
      <c r="Q1221" s="1">
        <v>60000</v>
      </c>
      <c r="R1221" s="1">
        <v>100000</v>
      </c>
      <c r="S1221" s="1">
        <f>R1221</f>
        <v>100000</v>
      </c>
      <c r="T1221" s="1">
        <v>100000</v>
      </c>
      <c r="U1221" s="1">
        <f>T1221</f>
        <v>100000</v>
      </c>
      <c r="V1221" s="21"/>
      <c r="W1221" s="21"/>
      <c r="X1221" s="21"/>
      <c r="Y1221" s="12"/>
    </row>
    <row r="1222" spans="1:25" s="23" customFormat="1" ht="15.75" hidden="1" x14ac:dyDescent="0.2">
      <c r="A1222" s="28" t="s">
        <v>566</v>
      </c>
      <c r="B1222" s="29">
        <v>11</v>
      </c>
      <c r="C1222" s="50" t="s">
        <v>296</v>
      </c>
      <c r="D1222" s="53" t="s">
        <v>536</v>
      </c>
      <c r="E1222" s="32" t="s">
        <v>473</v>
      </c>
      <c r="F1222" s="20"/>
      <c r="G1222" s="1">
        <v>50000</v>
      </c>
      <c r="H1222" s="1">
        <v>50000</v>
      </c>
      <c r="I1222" s="1"/>
      <c r="J1222" s="1"/>
      <c r="K1222" s="1"/>
      <c r="L1222" s="33" t="str">
        <f t="shared" si="605"/>
        <v>-</v>
      </c>
      <c r="M1222" s="1">
        <v>50000</v>
      </c>
      <c r="N1222" s="1">
        <v>50000</v>
      </c>
      <c r="O1222" s="1">
        <v>50000</v>
      </c>
      <c r="P1222" s="1">
        <f>O1222</f>
        <v>50000</v>
      </c>
      <c r="Q1222" s="1">
        <v>50000</v>
      </c>
      <c r="R1222" s="1">
        <v>50000</v>
      </c>
      <c r="S1222" s="1">
        <f>R1222</f>
        <v>50000</v>
      </c>
      <c r="T1222" s="1">
        <v>50000</v>
      </c>
      <c r="U1222" s="1">
        <f>T1222</f>
        <v>50000</v>
      </c>
      <c r="V1222" s="21"/>
      <c r="W1222" s="21"/>
      <c r="X1222" s="21"/>
      <c r="Y1222" s="12"/>
    </row>
    <row r="1223" spans="1:25" s="23" customFormat="1" ht="15.75" hidden="1" x14ac:dyDescent="0.2">
      <c r="A1223" s="28" t="s">
        <v>566</v>
      </c>
      <c r="B1223" s="29">
        <v>11</v>
      </c>
      <c r="C1223" s="50" t="s">
        <v>296</v>
      </c>
      <c r="D1223" s="53" t="s">
        <v>571</v>
      </c>
      <c r="E1223" s="32" t="s">
        <v>51</v>
      </c>
      <c r="F1223" s="20"/>
      <c r="G1223" s="1">
        <v>40000</v>
      </c>
      <c r="H1223" s="1">
        <v>40000</v>
      </c>
      <c r="I1223" s="1"/>
      <c r="J1223" s="1"/>
      <c r="K1223" s="1"/>
      <c r="L1223" s="33" t="str">
        <f t="shared" si="605"/>
        <v>-</v>
      </c>
      <c r="M1223" s="1">
        <v>40000</v>
      </c>
      <c r="N1223" s="1">
        <v>40000</v>
      </c>
      <c r="O1223" s="1">
        <v>70000</v>
      </c>
      <c r="P1223" s="1">
        <f>O1223</f>
        <v>70000</v>
      </c>
      <c r="Q1223" s="1">
        <v>40000</v>
      </c>
      <c r="R1223" s="1">
        <v>70000</v>
      </c>
      <c r="S1223" s="1">
        <f>R1223</f>
        <v>70000</v>
      </c>
      <c r="T1223" s="1">
        <v>70000</v>
      </c>
      <c r="U1223" s="1">
        <f>T1223</f>
        <v>70000</v>
      </c>
      <c r="V1223" s="21"/>
      <c r="W1223" s="21"/>
      <c r="X1223" s="21"/>
      <c r="Y1223" s="12"/>
    </row>
    <row r="1224" spans="1:25" s="23" customFormat="1" ht="15.75" hidden="1" x14ac:dyDescent="0.2">
      <c r="A1224" s="24" t="s">
        <v>566</v>
      </c>
      <c r="B1224" s="25">
        <v>11</v>
      </c>
      <c r="C1224" s="49" t="s">
        <v>296</v>
      </c>
      <c r="D1224" s="40">
        <v>323</v>
      </c>
      <c r="E1224" s="20"/>
      <c r="F1224" s="20"/>
      <c r="G1224" s="21">
        <f>SUM(G1225:G1232)</f>
        <v>2200000</v>
      </c>
      <c r="H1224" s="21">
        <f>SUM(H1225:H1232)</f>
        <v>2200000</v>
      </c>
      <c r="I1224" s="21">
        <f>SUM(I1225:I1232)</f>
        <v>0</v>
      </c>
      <c r="J1224" s="21">
        <f>SUM(J1225:J1232)</f>
        <v>0</v>
      </c>
      <c r="K1224" s="21">
        <f>SUM(K1225:K1232)</f>
        <v>0</v>
      </c>
      <c r="L1224" s="22" t="str">
        <f t="shared" si="605"/>
        <v>-</v>
      </c>
      <c r="M1224" s="21">
        <f t="shared" ref="M1224:U1224" si="614">SUM(M1225:M1232)</f>
        <v>2220000</v>
      </c>
      <c r="N1224" s="21">
        <f t="shared" si="614"/>
        <v>2220000</v>
      </c>
      <c r="O1224" s="21">
        <f t="shared" si="614"/>
        <v>2400000</v>
      </c>
      <c r="P1224" s="21">
        <f t="shared" si="614"/>
        <v>2400000</v>
      </c>
      <c r="Q1224" s="21">
        <f t="shared" si="614"/>
        <v>2220000</v>
      </c>
      <c r="R1224" s="21">
        <f t="shared" si="614"/>
        <v>2400000</v>
      </c>
      <c r="S1224" s="21">
        <f t="shared" si="614"/>
        <v>2400000</v>
      </c>
      <c r="T1224" s="21">
        <f t="shared" si="614"/>
        <v>2400000</v>
      </c>
      <c r="U1224" s="21">
        <f t="shared" si="614"/>
        <v>2400000</v>
      </c>
      <c r="V1224" s="21"/>
      <c r="W1224" s="21"/>
      <c r="X1224" s="21"/>
      <c r="Y1224" s="12"/>
    </row>
    <row r="1225" spans="1:25" s="23" customFormat="1" ht="15.75" hidden="1" x14ac:dyDescent="0.2">
      <c r="A1225" s="28" t="s">
        <v>566</v>
      </c>
      <c r="B1225" s="29">
        <v>11</v>
      </c>
      <c r="C1225" s="50" t="s">
        <v>296</v>
      </c>
      <c r="D1225" s="53" t="s">
        <v>537</v>
      </c>
      <c r="E1225" s="32" t="s">
        <v>52</v>
      </c>
      <c r="F1225" s="20"/>
      <c r="G1225" s="1">
        <v>160000</v>
      </c>
      <c r="H1225" s="1">
        <v>160000</v>
      </c>
      <c r="I1225" s="1"/>
      <c r="J1225" s="1"/>
      <c r="K1225" s="1"/>
      <c r="L1225" s="33" t="str">
        <f t="shared" si="605"/>
        <v>-</v>
      </c>
      <c r="M1225" s="1">
        <v>160000</v>
      </c>
      <c r="N1225" s="1">
        <v>160000</v>
      </c>
      <c r="O1225" s="1">
        <v>120000</v>
      </c>
      <c r="P1225" s="1">
        <f t="shared" ref="P1225:P1232" si="615">O1225</f>
        <v>120000</v>
      </c>
      <c r="Q1225" s="1">
        <v>160000</v>
      </c>
      <c r="R1225" s="1">
        <v>120000</v>
      </c>
      <c r="S1225" s="1">
        <f t="shared" ref="S1225:S1232" si="616">R1225</f>
        <v>120000</v>
      </c>
      <c r="T1225" s="76">
        <v>120000</v>
      </c>
      <c r="U1225" s="1">
        <f t="shared" ref="U1225:U1232" si="617">T1225</f>
        <v>120000</v>
      </c>
      <c r="V1225" s="21"/>
      <c r="W1225" s="21"/>
      <c r="X1225" s="21"/>
      <c r="Y1225" s="12"/>
    </row>
    <row r="1226" spans="1:25" s="23" customFormat="1" ht="15.75" hidden="1" x14ac:dyDescent="0.2">
      <c r="A1226" s="28" t="s">
        <v>566</v>
      </c>
      <c r="B1226" s="29">
        <v>11</v>
      </c>
      <c r="C1226" s="50" t="s">
        <v>296</v>
      </c>
      <c r="D1226" s="53" t="s">
        <v>538</v>
      </c>
      <c r="E1226" s="32" t="s">
        <v>53</v>
      </c>
      <c r="F1226" s="20"/>
      <c r="G1226" s="1">
        <v>70000</v>
      </c>
      <c r="H1226" s="1">
        <v>70000</v>
      </c>
      <c r="I1226" s="1"/>
      <c r="J1226" s="1"/>
      <c r="K1226" s="1"/>
      <c r="L1226" s="33" t="str">
        <f t="shared" si="605"/>
        <v>-</v>
      </c>
      <c r="M1226" s="1">
        <v>70000</v>
      </c>
      <c r="N1226" s="1">
        <v>70000</v>
      </c>
      <c r="O1226" s="1">
        <v>150000</v>
      </c>
      <c r="P1226" s="1">
        <f t="shared" si="615"/>
        <v>150000</v>
      </c>
      <c r="Q1226" s="1">
        <v>70000</v>
      </c>
      <c r="R1226" s="1">
        <v>150000</v>
      </c>
      <c r="S1226" s="1">
        <f t="shared" si="616"/>
        <v>150000</v>
      </c>
      <c r="T1226" s="1">
        <v>150000</v>
      </c>
      <c r="U1226" s="1">
        <f t="shared" si="617"/>
        <v>150000</v>
      </c>
      <c r="V1226" s="21"/>
      <c r="W1226" s="21"/>
      <c r="X1226" s="21"/>
      <c r="Y1226" s="12"/>
    </row>
    <row r="1227" spans="1:25" s="23" customFormat="1" ht="15.75" hidden="1" x14ac:dyDescent="0.2">
      <c r="A1227" s="28" t="s">
        <v>566</v>
      </c>
      <c r="B1227" s="29">
        <v>11</v>
      </c>
      <c r="C1227" s="50" t="s">
        <v>296</v>
      </c>
      <c r="D1227" s="53" t="s">
        <v>539</v>
      </c>
      <c r="E1227" s="32" t="s">
        <v>54</v>
      </c>
      <c r="F1227" s="20"/>
      <c r="G1227" s="1">
        <v>30000</v>
      </c>
      <c r="H1227" s="1">
        <v>30000</v>
      </c>
      <c r="I1227" s="1"/>
      <c r="J1227" s="1"/>
      <c r="K1227" s="1"/>
      <c r="L1227" s="33" t="str">
        <f t="shared" si="605"/>
        <v>-</v>
      </c>
      <c r="M1227" s="1">
        <v>30000</v>
      </c>
      <c r="N1227" s="1">
        <v>30000</v>
      </c>
      <c r="O1227" s="1">
        <v>20000</v>
      </c>
      <c r="P1227" s="1">
        <f t="shared" si="615"/>
        <v>20000</v>
      </c>
      <c r="Q1227" s="1">
        <v>30000</v>
      </c>
      <c r="R1227" s="1">
        <v>20000</v>
      </c>
      <c r="S1227" s="1">
        <f t="shared" si="616"/>
        <v>20000</v>
      </c>
      <c r="T1227" s="1">
        <v>20000</v>
      </c>
      <c r="U1227" s="1">
        <f t="shared" si="617"/>
        <v>20000</v>
      </c>
      <c r="V1227" s="21"/>
      <c r="W1227" s="21"/>
      <c r="X1227" s="21"/>
      <c r="Y1227" s="12"/>
    </row>
    <row r="1228" spans="1:25" s="23" customFormat="1" ht="15.75" hidden="1" x14ac:dyDescent="0.2">
      <c r="A1228" s="28" t="s">
        <v>566</v>
      </c>
      <c r="B1228" s="29">
        <v>11</v>
      </c>
      <c r="C1228" s="50" t="s">
        <v>296</v>
      </c>
      <c r="D1228" s="53" t="s">
        <v>540</v>
      </c>
      <c r="E1228" s="32" t="s">
        <v>55</v>
      </c>
      <c r="F1228" s="20"/>
      <c r="G1228" s="1">
        <v>70000</v>
      </c>
      <c r="H1228" s="1">
        <v>70000</v>
      </c>
      <c r="I1228" s="1"/>
      <c r="J1228" s="1"/>
      <c r="K1228" s="1"/>
      <c r="L1228" s="33" t="str">
        <f t="shared" si="605"/>
        <v>-</v>
      </c>
      <c r="M1228" s="1">
        <v>70000</v>
      </c>
      <c r="N1228" s="1">
        <v>70000</v>
      </c>
      <c r="O1228" s="1">
        <v>90000</v>
      </c>
      <c r="P1228" s="1">
        <f t="shared" si="615"/>
        <v>90000</v>
      </c>
      <c r="Q1228" s="1">
        <v>70000</v>
      </c>
      <c r="R1228" s="1">
        <v>90000</v>
      </c>
      <c r="S1228" s="1">
        <f t="shared" si="616"/>
        <v>90000</v>
      </c>
      <c r="T1228" s="1">
        <v>90000</v>
      </c>
      <c r="U1228" s="1">
        <f t="shared" si="617"/>
        <v>90000</v>
      </c>
      <c r="V1228" s="21"/>
      <c r="W1228" s="21"/>
      <c r="X1228" s="21"/>
      <c r="Y1228" s="12"/>
    </row>
    <row r="1229" spans="1:25" s="23" customFormat="1" ht="15.75" hidden="1" x14ac:dyDescent="0.2">
      <c r="A1229" s="28" t="s">
        <v>566</v>
      </c>
      <c r="B1229" s="29">
        <v>11</v>
      </c>
      <c r="C1229" s="50" t="s">
        <v>296</v>
      </c>
      <c r="D1229" s="53" t="s">
        <v>541</v>
      </c>
      <c r="E1229" s="32" t="s">
        <v>56</v>
      </c>
      <c r="F1229" s="20"/>
      <c r="G1229" s="1">
        <v>100000</v>
      </c>
      <c r="H1229" s="1">
        <v>100000</v>
      </c>
      <c r="I1229" s="1"/>
      <c r="J1229" s="1"/>
      <c r="K1229" s="1"/>
      <c r="L1229" s="33" t="str">
        <f t="shared" si="605"/>
        <v>-</v>
      </c>
      <c r="M1229" s="1">
        <v>100000</v>
      </c>
      <c r="N1229" s="1">
        <v>100000</v>
      </c>
      <c r="O1229" s="1">
        <v>270000</v>
      </c>
      <c r="P1229" s="1">
        <f t="shared" si="615"/>
        <v>270000</v>
      </c>
      <c r="Q1229" s="1">
        <v>100000</v>
      </c>
      <c r="R1229" s="1">
        <v>270000</v>
      </c>
      <c r="S1229" s="1">
        <f t="shared" si="616"/>
        <v>270000</v>
      </c>
      <c r="T1229" s="1">
        <v>270000</v>
      </c>
      <c r="U1229" s="1">
        <f t="shared" si="617"/>
        <v>270000</v>
      </c>
      <c r="V1229" s="21"/>
      <c r="W1229" s="21"/>
      <c r="X1229" s="21"/>
      <c r="Y1229" s="12"/>
    </row>
    <row r="1230" spans="1:25" s="23" customFormat="1" ht="15.75" hidden="1" x14ac:dyDescent="0.2">
      <c r="A1230" s="28" t="s">
        <v>566</v>
      </c>
      <c r="B1230" s="29">
        <v>11</v>
      </c>
      <c r="C1230" s="50" t="s">
        <v>296</v>
      </c>
      <c r="D1230" s="53" t="s">
        <v>511</v>
      </c>
      <c r="E1230" s="32" t="s">
        <v>58</v>
      </c>
      <c r="F1230" s="20"/>
      <c r="G1230" s="1">
        <v>150000</v>
      </c>
      <c r="H1230" s="1">
        <v>150000</v>
      </c>
      <c r="I1230" s="1"/>
      <c r="J1230" s="1"/>
      <c r="K1230" s="1"/>
      <c r="L1230" s="33" t="str">
        <f t="shared" si="605"/>
        <v>-</v>
      </c>
      <c r="M1230" s="1">
        <v>150000</v>
      </c>
      <c r="N1230" s="1">
        <v>150000</v>
      </c>
      <c r="O1230" s="1">
        <v>150000</v>
      </c>
      <c r="P1230" s="1">
        <f t="shared" si="615"/>
        <v>150000</v>
      </c>
      <c r="Q1230" s="1">
        <v>150000</v>
      </c>
      <c r="R1230" s="1">
        <v>150000</v>
      </c>
      <c r="S1230" s="1">
        <f t="shared" si="616"/>
        <v>150000</v>
      </c>
      <c r="T1230" s="1">
        <v>150000</v>
      </c>
      <c r="U1230" s="1">
        <f t="shared" si="617"/>
        <v>150000</v>
      </c>
      <c r="V1230" s="21"/>
      <c r="W1230" s="21"/>
      <c r="X1230" s="21"/>
      <c r="Y1230" s="12"/>
    </row>
    <row r="1231" spans="1:25" s="23" customFormat="1" ht="15.75" hidden="1" x14ac:dyDescent="0.2">
      <c r="A1231" s="28" t="s">
        <v>566</v>
      </c>
      <c r="B1231" s="29">
        <v>11</v>
      </c>
      <c r="C1231" s="50" t="s">
        <v>296</v>
      </c>
      <c r="D1231" s="53" t="s">
        <v>543</v>
      </c>
      <c r="E1231" s="32" t="s">
        <v>59</v>
      </c>
      <c r="F1231" s="20"/>
      <c r="G1231" s="1">
        <v>120000</v>
      </c>
      <c r="H1231" s="1">
        <v>120000</v>
      </c>
      <c r="I1231" s="1"/>
      <c r="J1231" s="1"/>
      <c r="K1231" s="1"/>
      <c r="L1231" s="33" t="str">
        <f t="shared" si="605"/>
        <v>-</v>
      </c>
      <c r="M1231" s="1">
        <v>140000</v>
      </c>
      <c r="N1231" s="1">
        <v>140000</v>
      </c>
      <c r="O1231" s="1">
        <v>100000</v>
      </c>
      <c r="P1231" s="1">
        <f t="shared" si="615"/>
        <v>100000</v>
      </c>
      <c r="Q1231" s="1">
        <v>140000</v>
      </c>
      <c r="R1231" s="1">
        <v>100000</v>
      </c>
      <c r="S1231" s="1">
        <f t="shared" si="616"/>
        <v>100000</v>
      </c>
      <c r="T1231" s="1">
        <v>100000</v>
      </c>
      <c r="U1231" s="1">
        <f t="shared" si="617"/>
        <v>100000</v>
      </c>
      <c r="V1231" s="21"/>
      <c r="W1231" s="21"/>
      <c r="X1231" s="21"/>
      <c r="Y1231" s="12"/>
    </row>
    <row r="1232" spans="1:25" s="23" customFormat="1" ht="15.75" hidden="1" x14ac:dyDescent="0.2">
      <c r="A1232" s="28" t="s">
        <v>566</v>
      </c>
      <c r="B1232" s="29">
        <v>11</v>
      </c>
      <c r="C1232" s="50" t="s">
        <v>296</v>
      </c>
      <c r="D1232" s="53" t="s">
        <v>544</v>
      </c>
      <c r="E1232" s="32" t="s">
        <v>60</v>
      </c>
      <c r="F1232" s="20"/>
      <c r="G1232" s="1">
        <v>1500000</v>
      </c>
      <c r="H1232" s="1">
        <v>1500000</v>
      </c>
      <c r="I1232" s="1"/>
      <c r="J1232" s="1"/>
      <c r="K1232" s="1"/>
      <c r="L1232" s="33" t="str">
        <f t="shared" si="605"/>
        <v>-</v>
      </c>
      <c r="M1232" s="1">
        <v>1500000</v>
      </c>
      <c r="N1232" s="1">
        <v>1500000</v>
      </c>
      <c r="O1232" s="1">
        <v>1500000</v>
      </c>
      <c r="P1232" s="1">
        <f t="shared" si="615"/>
        <v>1500000</v>
      </c>
      <c r="Q1232" s="1">
        <v>1500000</v>
      </c>
      <c r="R1232" s="1">
        <v>1500000</v>
      </c>
      <c r="S1232" s="1">
        <f t="shared" si="616"/>
        <v>1500000</v>
      </c>
      <c r="T1232" s="1">
        <v>1500000</v>
      </c>
      <c r="U1232" s="1">
        <f t="shared" si="617"/>
        <v>1500000</v>
      </c>
      <c r="V1232" s="21"/>
      <c r="W1232" s="21"/>
      <c r="X1232" s="21"/>
      <c r="Y1232" s="12"/>
    </row>
    <row r="1233" spans="1:25" s="23" customFormat="1" ht="15.75" hidden="1" x14ac:dyDescent="0.2">
      <c r="A1233" s="24" t="s">
        <v>566</v>
      </c>
      <c r="B1233" s="25">
        <v>11</v>
      </c>
      <c r="C1233" s="49" t="s">
        <v>296</v>
      </c>
      <c r="D1233" s="40">
        <v>329</v>
      </c>
      <c r="E1233" s="20"/>
      <c r="F1233" s="20"/>
      <c r="G1233" s="21">
        <f t="shared" ref="G1233:N1233" si="618">SUM(G1234:G1237)</f>
        <v>90000</v>
      </c>
      <c r="H1233" s="21">
        <f t="shared" si="618"/>
        <v>90000</v>
      </c>
      <c r="I1233" s="21">
        <f t="shared" si="618"/>
        <v>0</v>
      </c>
      <c r="J1233" s="21">
        <f t="shared" si="618"/>
        <v>0</v>
      </c>
      <c r="K1233" s="21">
        <f t="shared" si="618"/>
        <v>0</v>
      </c>
      <c r="L1233" s="22" t="str">
        <f t="shared" si="605"/>
        <v>-</v>
      </c>
      <c r="M1233" s="21">
        <f t="shared" si="618"/>
        <v>90000</v>
      </c>
      <c r="N1233" s="21">
        <f t="shared" si="618"/>
        <v>90000</v>
      </c>
      <c r="O1233" s="21">
        <f>SUM(O1234:O1237)</f>
        <v>290000</v>
      </c>
      <c r="P1233" s="21">
        <f t="shared" ref="P1233:U1233" si="619">SUM(P1234:P1237)</f>
        <v>290000</v>
      </c>
      <c r="Q1233" s="21">
        <f t="shared" si="619"/>
        <v>90000</v>
      </c>
      <c r="R1233" s="21">
        <f t="shared" si="619"/>
        <v>290000</v>
      </c>
      <c r="S1233" s="21">
        <f t="shared" si="619"/>
        <v>290000</v>
      </c>
      <c r="T1233" s="21">
        <f t="shared" si="619"/>
        <v>290000</v>
      </c>
      <c r="U1233" s="21">
        <f t="shared" si="619"/>
        <v>290000</v>
      </c>
      <c r="V1233" s="21"/>
      <c r="W1233" s="21"/>
      <c r="X1233" s="21"/>
      <c r="Y1233" s="12"/>
    </row>
    <row r="1234" spans="1:25" ht="30" hidden="1" x14ac:dyDescent="0.2">
      <c r="A1234" s="28" t="s">
        <v>566</v>
      </c>
      <c r="B1234" s="29">
        <v>11</v>
      </c>
      <c r="C1234" s="50" t="s">
        <v>296</v>
      </c>
      <c r="D1234" s="53">
        <v>3291</v>
      </c>
      <c r="E1234" s="32" t="s">
        <v>62</v>
      </c>
      <c r="L1234" s="33" t="str">
        <f t="shared" si="605"/>
        <v>-</v>
      </c>
      <c r="M1234" s="1"/>
      <c r="N1234" s="1"/>
      <c r="O1234" s="1">
        <v>200000</v>
      </c>
      <c r="P1234" s="1">
        <f>O1234</f>
        <v>200000</v>
      </c>
      <c r="Q1234" s="1"/>
      <c r="R1234" s="2">
        <v>200000</v>
      </c>
      <c r="S1234" s="1">
        <f>R1234</f>
        <v>200000</v>
      </c>
      <c r="T1234" s="2">
        <v>200000</v>
      </c>
      <c r="U1234" s="1">
        <f>T1234</f>
        <v>200000</v>
      </c>
    </row>
    <row r="1235" spans="1:25" s="23" customFormat="1" ht="15.75" hidden="1" x14ac:dyDescent="0.2">
      <c r="A1235" s="28" t="s">
        <v>566</v>
      </c>
      <c r="B1235" s="29">
        <v>11</v>
      </c>
      <c r="C1235" s="50" t="s">
        <v>296</v>
      </c>
      <c r="D1235" s="53" t="s">
        <v>547</v>
      </c>
      <c r="E1235" s="32" t="s">
        <v>63</v>
      </c>
      <c r="F1235" s="20"/>
      <c r="G1235" s="1">
        <v>20000</v>
      </c>
      <c r="H1235" s="1">
        <v>20000</v>
      </c>
      <c r="I1235" s="1"/>
      <c r="J1235" s="1"/>
      <c r="K1235" s="1"/>
      <c r="L1235" s="33" t="str">
        <f t="shared" si="605"/>
        <v>-</v>
      </c>
      <c r="M1235" s="1">
        <v>20000</v>
      </c>
      <c r="N1235" s="1">
        <v>20000</v>
      </c>
      <c r="O1235" s="1">
        <v>20000</v>
      </c>
      <c r="P1235" s="1">
        <f>O1235</f>
        <v>20000</v>
      </c>
      <c r="Q1235" s="1">
        <v>20000</v>
      </c>
      <c r="R1235" s="1">
        <v>20000</v>
      </c>
      <c r="S1235" s="1">
        <f>R1235</f>
        <v>20000</v>
      </c>
      <c r="T1235" s="1">
        <v>20000</v>
      </c>
      <c r="U1235" s="1">
        <f>T1235</f>
        <v>20000</v>
      </c>
      <c r="V1235" s="21"/>
      <c r="W1235" s="21"/>
      <c r="X1235" s="21"/>
      <c r="Y1235" s="12"/>
    </row>
    <row r="1236" spans="1:25" s="23" customFormat="1" ht="15.75" hidden="1" x14ac:dyDescent="0.2">
      <c r="A1236" s="28" t="s">
        <v>566</v>
      </c>
      <c r="B1236" s="29">
        <v>11</v>
      </c>
      <c r="C1236" s="50" t="s">
        <v>296</v>
      </c>
      <c r="D1236" s="53" t="s">
        <v>548</v>
      </c>
      <c r="E1236" s="32" t="s">
        <v>64</v>
      </c>
      <c r="F1236" s="20"/>
      <c r="G1236" s="1">
        <v>50000</v>
      </c>
      <c r="H1236" s="1">
        <v>50000</v>
      </c>
      <c r="I1236" s="1"/>
      <c r="J1236" s="1"/>
      <c r="K1236" s="1"/>
      <c r="L1236" s="33" t="str">
        <f t="shared" si="605"/>
        <v>-</v>
      </c>
      <c r="M1236" s="1">
        <v>50000</v>
      </c>
      <c r="N1236" s="1">
        <v>50000</v>
      </c>
      <c r="O1236" s="1">
        <v>50000</v>
      </c>
      <c r="P1236" s="1">
        <f>O1236</f>
        <v>50000</v>
      </c>
      <c r="Q1236" s="1">
        <v>50000</v>
      </c>
      <c r="R1236" s="1">
        <v>50000</v>
      </c>
      <c r="S1236" s="1">
        <f>R1236</f>
        <v>50000</v>
      </c>
      <c r="T1236" s="1">
        <v>50000</v>
      </c>
      <c r="U1236" s="1">
        <f>T1236</f>
        <v>50000</v>
      </c>
      <c r="V1236" s="21"/>
      <c r="W1236" s="21"/>
      <c r="X1236" s="21"/>
      <c r="Y1236" s="12"/>
    </row>
    <row r="1237" spans="1:25" s="23" customFormat="1" ht="15.75" hidden="1" x14ac:dyDescent="0.2">
      <c r="A1237" s="28" t="s">
        <v>566</v>
      </c>
      <c r="B1237" s="29">
        <v>11</v>
      </c>
      <c r="C1237" s="50" t="s">
        <v>296</v>
      </c>
      <c r="D1237" s="53" t="s">
        <v>549</v>
      </c>
      <c r="E1237" s="32" t="s">
        <v>66</v>
      </c>
      <c r="F1237" s="20"/>
      <c r="G1237" s="1">
        <v>20000</v>
      </c>
      <c r="H1237" s="1">
        <v>20000</v>
      </c>
      <c r="I1237" s="1"/>
      <c r="J1237" s="1"/>
      <c r="K1237" s="1"/>
      <c r="L1237" s="33" t="str">
        <f t="shared" si="605"/>
        <v>-</v>
      </c>
      <c r="M1237" s="1">
        <v>20000</v>
      </c>
      <c r="N1237" s="1">
        <v>20000</v>
      </c>
      <c r="O1237" s="1">
        <v>20000</v>
      </c>
      <c r="P1237" s="1">
        <f>O1237</f>
        <v>20000</v>
      </c>
      <c r="Q1237" s="1">
        <v>20000</v>
      </c>
      <c r="R1237" s="1">
        <v>20000</v>
      </c>
      <c r="S1237" s="1">
        <f>R1237</f>
        <v>20000</v>
      </c>
      <c r="T1237" s="1">
        <v>20000</v>
      </c>
      <c r="U1237" s="1">
        <f>T1237</f>
        <v>20000</v>
      </c>
      <c r="V1237" s="21"/>
      <c r="W1237" s="21"/>
      <c r="X1237" s="21"/>
      <c r="Y1237" s="12"/>
    </row>
    <row r="1238" spans="1:25" s="23" customFormat="1" ht="15.75" hidden="1" x14ac:dyDescent="0.2">
      <c r="A1238" s="24" t="s">
        <v>566</v>
      </c>
      <c r="B1238" s="25">
        <v>11</v>
      </c>
      <c r="C1238" s="49" t="s">
        <v>296</v>
      </c>
      <c r="D1238" s="40">
        <v>343</v>
      </c>
      <c r="E1238" s="20"/>
      <c r="F1238" s="20"/>
      <c r="G1238" s="21">
        <f>SUM(G1239:G1240)</f>
        <v>40000</v>
      </c>
      <c r="H1238" s="21">
        <f>SUM(H1239:H1240)</f>
        <v>40000</v>
      </c>
      <c r="I1238" s="21">
        <f>SUM(I1239:I1240)</f>
        <v>0</v>
      </c>
      <c r="J1238" s="21">
        <f>SUM(J1239:J1240)</f>
        <v>0</v>
      </c>
      <c r="K1238" s="21">
        <f>SUM(K1239:K1240)</f>
        <v>0</v>
      </c>
      <c r="L1238" s="22" t="str">
        <f t="shared" si="605"/>
        <v>-</v>
      </c>
      <c r="M1238" s="21">
        <f t="shared" ref="M1238:U1238" si="620">SUM(M1239:M1240)</f>
        <v>40000</v>
      </c>
      <c r="N1238" s="21">
        <f t="shared" si="620"/>
        <v>40000</v>
      </c>
      <c r="O1238" s="21">
        <f t="shared" si="620"/>
        <v>50000</v>
      </c>
      <c r="P1238" s="21">
        <f t="shared" si="620"/>
        <v>50000</v>
      </c>
      <c r="Q1238" s="21">
        <f t="shared" si="620"/>
        <v>40000</v>
      </c>
      <c r="R1238" s="21">
        <f t="shared" si="620"/>
        <v>50000</v>
      </c>
      <c r="S1238" s="21">
        <f t="shared" si="620"/>
        <v>50000</v>
      </c>
      <c r="T1238" s="21">
        <f t="shared" si="620"/>
        <v>50000</v>
      </c>
      <c r="U1238" s="21">
        <f t="shared" si="620"/>
        <v>50000</v>
      </c>
      <c r="V1238" s="21"/>
      <c r="W1238" s="21"/>
      <c r="X1238" s="21"/>
      <c r="Y1238" s="12"/>
    </row>
    <row r="1239" spans="1:25" s="23" customFormat="1" ht="15.75" hidden="1" x14ac:dyDescent="0.2">
      <c r="A1239" s="28" t="s">
        <v>566</v>
      </c>
      <c r="B1239" s="29">
        <v>11</v>
      </c>
      <c r="C1239" s="50" t="s">
        <v>296</v>
      </c>
      <c r="D1239" s="53" t="s">
        <v>551</v>
      </c>
      <c r="E1239" s="32" t="s">
        <v>68</v>
      </c>
      <c r="F1239" s="20"/>
      <c r="G1239" s="1">
        <v>30000</v>
      </c>
      <c r="H1239" s="1">
        <v>30000</v>
      </c>
      <c r="I1239" s="1"/>
      <c r="J1239" s="1"/>
      <c r="K1239" s="1"/>
      <c r="L1239" s="33" t="str">
        <f t="shared" si="605"/>
        <v>-</v>
      </c>
      <c r="M1239" s="1">
        <v>30000</v>
      </c>
      <c r="N1239" s="1">
        <v>30000</v>
      </c>
      <c r="O1239" s="1">
        <v>30000</v>
      </c>
      <c r="P1239" s="1">
        <f>O1239</f>
        <v>30000</v>
      </c>
      <c r="Q1239" s="1">
        <v>30000</v>
      </c>
      <c r="R1239" s="1">
        <v>30000</v>
      </c>
      <c r="S1239" s="1">
        <f>R1239</f>
        <v>30000</v>
      </c>
      <c r="T1239" s="1">
        <v>30000</v>
      </c>
      <c r="U1239" s="1">
        <f>T1239</f>
        <v>30000</v>
      </c>
      <c r="V1239" s="21"/>
      <c r="W1239" s="21"/>
      <c r="X1239" s="21"/>
      <c r="Y1239" s="12"/>
    </row>
    <row r="1240" spans="1:25" hidden="1" x14ac:dyDescent="0.2">
      <c r="A1240" s="28" t="s">
        <v>566</v>
      </c>
      <c r="B1240" s="29">
        <v>11</v>
      </c>
      <c r="C1240" s="50" t="s">
        <v>296</v>
      </c>
      <c r="D1240" s="53">
        <v>3433</v>
      </c>
      <c r="E1240" s="32" t="s">
        <v>69</v>
      </c>
      <c r="G1240" s="1">
        <v>10000</v>
      </c>
      <c r="H1240" s="1">
        <v>10000</v>
      </c>
      <c r="L1240" s="33" t="str">
        <f t="shared" si="605"/>
        <v>-</v>
      </c>
      <c r="M1240" s="1">
        <v>10000</v>
      </c>
      <c r="N1240" s="1">
        <v>10000</v>
      </c>
      <c r="O1240" s="1">
        <v>20000</v>
      </c>
      <c r="P1240" s="1">
        <f>O1240</f>
        <v>20000</v>
      </c>
      <c r="Q1240" s="1">
        <v>10000</v>
      </c>
      <c r="R1240" s="1">
        <v>20000</v>
      </c>
      <c r="S1240" s="1">
        <f>R1240</f>
        <v>20000</v>
      </c>
      <c r="T1240" s="1">
        <v>20000</v>
      </c>
      <c r="U1240" s="1">
        <f>T1240</f>
        <v>20000</v>
      </c>
    </row>
    <row r="1241" spans="1:25" s="23" customFormat="1" ht="15.75" hidden="1" x14ac:dyDescent="0.2">
      <c r="A1241" s="24" t="s">
        <v>566</v>
      </c>
      <c r="B1241" s="25">
        <v>11</v>
      </c>
      <c r="C1241" s="49" t="s">
        <v>296</v>
      </c>
      <c r="D1241" s="40">
        <v>372</v>
      </c>
      <c r="E1241" s="20"/>
      <c r="F1241" s="20"/>
      <c r="G1241" s="21">
        <f>SUM(G1242)</f>
        <v>20000</v>
      </c>
      <c r="H1241" s="21">
        <f t="shared" ref="H1241:U1241" si="621">SUM(H1242)</f>
        <v>20000</v>
      </c>
      <c r="I1241" s="21">
        <f t="shared" si="621"/>
        <v>0</v>
      </c>
      <c r="J1241" s="21">
        <f t="shared" si="621"/>
        <v>0</v>
      </c>
      <c r="K1241" s="21">
        <f t="shared" si="621"/>
        <v>0</v>
      </c>
      <c r="L1241" s="22" t="str">
        <f t="shared" si="605"/>
        <v>-</v>
      </c>
      <c r="M1241" s="21">
        <f t="shared" si="621"/>
        <v>20000</v>
      </c>
      <c r="N1241" s="21">
        <f t="shared" si="621"/>
        <v>20000</v>
      </c>
      <c r="O1241" s="21">
        <f t="shared" si="621"/>
        <v>20000</v>
      </c>
      <c r="P1241" s="21">
        <f t="shared" si="621"/>
        <v>20000</v>
      </c>
      <c r="Q1241" s="21">
        <f t="shared" si="621"/>
        <v>20000</v>
      </c>
      <c r="R1241" s="21">
        <f t="shared" si="621"/>
        <v>20000</v>
      </c>
      <c r="S1241" s="21">
        <f t="shared" si="621"/>
        <v>20000</v>
      </c>
      <c r="T1241" s="21">
        <f t="shared" si="621"/>
        <v>20000</v>
      </c>
      <c r="U1241" s="21">
        <f t="shared" si="621"/>
        <v>20000</v>
      </c>
      <c r="V1241" s="21"/>
      <c r="W1241" s="21"/>
      <c r="X1241" s="21"/>
      <c r="Y1241" s="12"/>
    </row>
    <row r="1242" spans="1:25" hidden="1" x14ac:dyDescent="0.2">
      <c r="A1242" s="28" t="s">
        <v>566</v>
      </c>
      <c r="B1242" s="29">
        <v>11</v>
      </c>
      <c r="C1242" s="50" t="s">
        <v>296</v>
      </c>
      <c r="D1242" s="53">
        <v>3721</v>
      </c>
      <c r="E1242" s="32" t="s">
        <v>138</v>
      </c>
      <c r="G1242" s="1">
        <v>20000</v>
      </c>
      <c r="H1242" s="1">
        <v>20000</v>
      </c>
      <c r="L1242" s="33" t="str">
        <f t="shared" si="605"/>
        <v>-</v>
      </c>
      <c r="M1242" s="1">
        <v>20000</v>
      </c>
      <c r="N1242" s="1">
        <v>20000</v>
      </c>
      <c r="O1242" s="1">
        <v>20000</v>
      </c>
      <c r="P1242" s="1">
        <f>O1242</f>
        <v>20000</v>
      </c>
      <c r="Q1242" s="1">
        <v>20000</v>
      </c>
      <c r="R1242" s="1">
        <v>20000</v>
      </c>
      <c r="S1242" s="1">
        <f>R1242</f>
        <v>20000</v>
      </c>
      <c r="T1242" s="1">
        <v>20000</v>
      </c>
      <c r="U1242" s="1">
        <f>T1242</f>
        <v>20000</v>
      </c>
    </row>
    <row r="1243" spans="1:25" s="23" customFormat="1" ht="15.75" hidden="1" x14ac:dyDescent="0.2">
      <c r="A1243" s="24" t="s">
        <v>566</v>
      </c>
      <c r="B1243" s="25">
        <v>11</v>
      </c>
      <c r="C1243" s="49" t="s">
        <v>296</v>
      </c>
      <c r="D1243" s="40">
        <v>412</v>
      </c>
      <c r="E1243" s="20"/>
      <c r="F1243" s="20"/>
      <c r="G1243" s="21">
        <f>SUM(G1244)</f>
        <v>45000</v>
      </c>
      <c r="H1243" s="21">
        <f t="shared" ref="H1243:U1243" si="622">SUM(H1244)</f>
        <v>45000</v>
      </c>
      <c r="I1243" s="21">
        <f t="shared" si="622"/>
        <v>0</v>
      </c>
      <c r="J1243" s="21">
        <f t="shared" si="622"/>
        <v>0</v>
      </c>
      <c r="K1243" s="21">
        <f t="shared" si="622"/>
        <v>0</v>
      </c>
      <c r="L1243" s="22" t="str">
        <f t="shared" si="605"/>
        <v>-</v>
      </c>
      <c r="M1243" s="21">
        <f t="shared" si="622"/>
        <v>45000</v>
      </c>
      <c r="N1243" s="21">
        <f t="shared" si="622"/>
        <v>45000</v>
      </c>
      <c r="O1243" s="21">
        <f t="shared" si="622"/>
        <v>50000</v>
      </c>
      <c r="P1243" s="21">
        <f t="shared" si="622"/>
        <v>50000</v>
      </c>
      <c r="Q1243" s="21">
        <f t="shared" si="622"/>
        <v>45000</v>
      </c>
      <c r="R1243" s="21">
        <f t="shared" si="622"/>
        <v>50000</v>
      </c>
      <c r="S1243" s="21">
        <f t="shared" si="622"/>
        <v>50000</v>
      </c>
      <c r="T1243" s="21">
        <f t="shared" si="622"/>
        <v>50000</v>
      </c>
      <c r="U1243" s="21">
        <f t="shared" si="622"/>
        <v>50000</v>
      </c>
      <c r="V1243" s="21"/>
      <c r="W1243" s="21"/>
      <c r="X1243" s="21"/>
      <c r="Y1243" s="12"/>
    </row>
    <row r="1244" spans="1:25" hidden="1" x14ac:dyDescent="0.2">
      <c r="A1244" s="28" t="s">
        <v>566</v>
      </c>
      <c r="B1244" s="29">
        <v>11</v>
      </c>
      <c r="C1244" s="50" t="s">
        <v>296</v>
      </c>
      <c r="D1244" s="53">
        <v>4123</v>
      </c>
      <c r="E1244" s="32" t="s">
        <v>558</v>
      </c>
      <c r="G1244" s="1">
        <v>45000</v>
      </c>
      <c r="H1244" s="1">
        <v>45000</v>
      </c>
      <c r="L1244" s="33" t="str">
        <f t="shared" si="605"/>
        <v>-</v>
      </c>
      <c r="M1244" s="1">
        <v>45000</v>
      </c>
      <c r="N1244" s="1">
        <v>45000</v>
      </c>
      <c r="O1244" s="1">
        <v>50000</v>
      </c>
      <c r="P1244" s="1">
        <f>O1244</f>
        <v>50000</v>
      </c>
      <c r="Q1244" s="1">
        <v>45000</v>
      </c>
      <c r="R1244" s="1">
        <v>50000</v>
      </c>
      <c r="S1244" s="1">
        <f>R1244</f>
        <v>50000</v>
      </c>
      <c r="T1244" s="1">
        <v>50000</v>
      </c>
      <c r="U1244" s="1">
        <f>T1244</f>
        <v>50000</v>
      </c>
    </row>
    <row r="1245" spans="1:25" s="23" customFormat="1" ht="15.75" hidden="1" x14ac:dyDescent="0.2">
      <c r="A1245" s="24" t="s">
        <v>566</v>
      </c>
      <c r="B1245" s="25">
        <v>11</v>
      </c>
      <c r="C1245" s="49" t="s">
        <v>296</v>
      </c>
      <c r="D1245" s="40">
        <v>422</v>
      </c>
      <c r="E1245" s="20"/>
      <c r="F1245" s="20"/>
      <c r="G1245" s="21">
        <f>SUM(G1246:G1249)</f>
        <v>417000</v>
      </c>
      <c r="H1245" s="21">
        <f>SUM(H1246:H1249)</f>
        <v>417000</v>
      </c>
      <c r="I1245" s="21">
        <f>SUM(I1246:I1249)</f>
        <v>0</v>
      </c>
      <c r="J1245" s="21">
        <f>SUM(J1246:J1249)</f>
        <v>0</v>
      </c>
      <c r="K1245" s="21">
        <f>SUM(K1246:K1249)</f>
        <v>0</v>
      </c>
      <c r="L1245" s="22" t="str">
        <f t="shared" si="605"/>
        <v>-</v>
      </c>
      <c r="M1245" s="21">
        <f t="shared" ref="M1245:U1245" si="623">SUM(M1246:M1249)</f>
        <v>417000</v>
      </c>
      <c r="N1245" s="21">
        <f t="shared" si="623"/>
        <v>417000</v>
      </c>
      <c r="O1245" s="21">
        <f t="shared" si="623"/>
        <v>340000</v>
      </c>
      <c r="P1245" s="21">
        <f t="shared" si="623"/>
        <v>340000</v>
      </c>
      <c r="Q1245" s="21">
        <f t="shared" si="623"/>
        <v>417000</v>
      </c>
      <c r="R1245" s="21">
        <f t="shared" si="623"/>
        <v>340000</v>
      </c>
      <c r="S1245" s="21">
        <f t="shared" si="623"/>
        <v>340000</v>
      </c>
      <c r="T1245" s="21">
        <f t="shared" si="623"/>
        <v>340000</v>
      </c>
      <c r="U1245" s="21">
        <f t="shared" si="623"/>
        <v>340000</v>
      </c>
      <c r="V1245" s="21"/>
      <c r="W1245" s="21"/>
      <c r="X1245" s="21"/>
      <c r="Y1245" s="12"/>
    </row>
    <row r="1246" spans="1:25" hidden="1" x14ac:dyDescent="0.2">
      <c r="A1246" s="28" t="s">
        <v>566</v>
      </c>
      <c r="B1246" s="29">
        <v>11</v>
      </c>
      <c r="C1246" s="50" t="s">
        <v>296</v>
      </c>
      <c r="D1246" s="53">
        <v>4221</v>
      </c>
      <c r="E1246" s="32" t="s">
        <v>74</v>
      </c>
      <c r="G1246" s="1">
        <v>150000</v>
      </c>
      <c r="H1246" s="1">
        <v>150000</v>
      </c>
      <c r="L1246" s="33" t="str">
        <f t="shared" si="605"/>
        <v>-</v>
      </c>
      <c r="M1246" s="1">
        <v>150000</v>
      </c>
      <c r="N1246" s="1">
        <v>150000</v>
      </c>
      <c r="O1246" s="1">
        <v>140000</v>
      </c>
      <c r="P1246" s="1">
        <f>O1246</f>
        <v>140000</v>
      </c>
      <c r="Q1246" s="1">
        <v>150000</v>
      </c>
      <c r="R1246" s="1">
        <v>140000</v>
      </c>
      <c r="S1246" s="1">
        <f>R1246</f>
        <v>140000</v>
      </c>
      <c r="T1246" s="1">
        <v>140000</v>
      </c>
      <c r="U1246" s="1">
        <f>T1246</f>
        <v>140000</v>
      </c>
    </row>
    <row r="1247" spans="1:25" hidden="1" x14ac:dyDescent="0.2">
      <c r="A1247" s="28" t="s">
        <v>566</v>
      </c>
      <c r="B1247" s="29">
        <v>11</v>
      </c>
      <c r="C1247" s="50" t="s">
        <v>296</v>
      </c>
      <c r="D1247" s="53">
        <v>4222</v>
      </c>
      <c r="E1247" s="32" t="s">
        <v>75</v>
      </c>
      <c r="G1247" s="1">
        <v>80000</v>
      </c>
      <c r="H1247" s="1">
        <v>80000</v>
      </c>
      <c r="L1247" s="33" t="str">
        <f t="shared" si="605"/>
        <v>-</v>
      </c>
      <c r="M1247" s="1">
        <v>80000</v>
      </c>
      <c r="N1247" s="1">
        <v>80000</v>
      </c>
      <c r="O1247" s="1">
        <v>50000</v>
      </c>
      <c r="P1247" s="1">
        <f>O1247</f>
        <v>50000</v>
      </c>
      <c r="Q1247" s="1">
        <v>80000</v>
      </c>
      <c r="R1247" s="1">
        <v>50000</v>
      </c>
      <c r="S1247" s="1">
        <f>R1247</f>
        <v>50000</v>
      </c>
      <c r="T1247" s="1">
        <v>50000</v>
      </c>
      <c r="U1247" s="1">
        <f>T1247</f>
        <v>50000</v>
      </c>
    </row>
    <row r="1248" spans="1:25" hidden="1" x14ac:dyDescent="0.2">
      <c r="A1248" s="28" t="s">
        <v>566</v>
      </c>
      <c r="B1248" s="29">
        <v>11</v>
      </c>
      <c r="C1248" s="50" t="s">
        <v>296</v>
      </c>
      <c r="D1248" s="53">
        <v>4223</v>
      </c>
      <c r="E1248" s="32" t="s">
        <v>76</v>
      </c>
      <c r="G1248" s="1">
        <v>37000</v>
      </c>
      <c r="H1248" s="1">
        <v>37000</v>
      </c>
      <c r="L1248" s="33" t="str">
        <f t="shared" si="605"/>
        <v>-</v>
      </c>
      <c r="M1248" s="1">
        <v>37000</v>
      </c>
      <c r="N1248" s="1">
        <v>37000</v>
      </c>
      <c r="O1248" s="1">
        <v>50000</v>
      </c>
      <c r="P1248" s="1">
        <f>O1248</f>
        <v>50000</v>
      </c>
      <c r="Q1248" s="1">
        <v>37000</v>
      </c>
      <c r="R1248" s="1">
        <v>50000</v>
      </c>
      <c r="S1248" s="1">
        <f>R1248</f>
        <v>50000</v>
      </c>
      <c r="T1248" s="1">
        <v>50000</v>
      </c>
      <c r="U1248" s="1">
        <f>T1248</f>
        <v>50000</v>
      </c>
    </row>
    <row r="1249" spans="1:25" hidden="1" x14ac:dyDescent="0.2">
      <c r="A1249" s="28" t="s">
        <v>566</v>
      </c>
      <c r="B1249" s="29">
        <v>11</v>
      </c>
      <c r="C1249" s="50" t="s">
        <v>296</v>
      </c>
      <c r="D1249" s="53">
        <v>4227</v>
      </c>
      <c r="E1249" s="32" t="s">
        <v>77</v>
      </c>
      <c r="G1249" s="1">
        <v>150000</v>
      </c>
      <c r="H1249" s="1">
        <v>150000</v>
      </c>
      <c r="L1249" s="33" t="str">
        <f t="shared" si="605"/>
        <v>-</v>
      </c>
      <c r="M1249" s="1">
        <v>150000</v>
      </c>
      <c r="N1249" s="1">
        <v>150000</v>
      </c>
      <c r="O1249" s="1">
        <v>100000</v>
      </c>
      <c r="P1249" s="1">
        <f>O1249</f>
        <v>100000</v>
      </c>
      <c r="Q1249" s="1">
        <v>150000</v>
      </c>
      <c r="R1249" s="1">
        <v>100000</v>
      </c>
      <c r="S1249" s="1">
        <f>R1249</f>
        <v>100000</v>
      </c>
      <c r="T1249" s="1">
        <v>100000</v>
      </c>
      <c r="U1249" s="1">
        <f>T1249</f>
        <v>100000</v>
      </c>
    </row>
    <row r="1250" spans="1:25" s="23" customFormat="1" ht="15.75" hidden="1" x14ac:dyDescent="0.2">
      <c r="A1250" s="24" t="s">
        <v>566</v>
      </c>
      <c r="B1250" s="25">
        <v>11</v>
      </c>
      <c r="C1250" s="49" t="s">
        <v>296</v>
      </c>
      <c r="D1250" s="40">
        <v>426</v>
      </c>
      <c r="E1250" s="20"/>
      <c r="F1250" s="20"/>
      <c r="G1250" s="21">
        <f>SUM(G1251)</f>
        <v>100000</v>
      </c>
      <c r="H1250" s="21">
        <f t="shared" ref="H1250:U1250" si="624">SUM(H1251)</f>
        <v>100000</v>
      </c>
      <c r="I1250" s="21">
        <f t="shared" si="624"/>
        <v>0</v>
      </c>
      <c r="J1250" s="21">
        <f t="shared" si="624"/>
        <v>0</v>
      </c>
      <c r="K1250" s="21">
        <f t="shared" si="624"/>
        <v>0</v>
      </c>
      <c r="L1250" s="22" t="str">
        <f t="shared" si="605"/>
        <v>-</v>
      </c>
      <c r="M1250" s="21">
        <f t="shared" si="624"/>
        <v>100000</v>
      </c>
      <c r="N1250" s="21">
        <f t="shared" si="624"/>
        <v>100000</v>
      </c>
      <c r="O1250" s="21">
        <f t="shared" si="624"/>
        <v>100000</v>
      </c>
      <c r="P1250" s="21">
        <f t="shared" si="624"/>
        <v>100000</v>
      </c>
      <c r="Q1250" s="21">
        <f t="shared" si="624"/>
        <v>100000</v>
      </c>
      <c r="R1250" s="21">
        <f t="shared" si="624"/>
        <v>100000</v>
      </c>
      <c r="S1250" s="21">
        <f t="shared" si="624"/>
        <v>100000</v>
      </c>
      <c r="T1250" s="21">
        <f t="shared" si="624"/>
        <v>100000</v>
      </c>
      <c r="U1250" s="21">
        <f t="shared" si="624"/>
        <v>100000</v>
      </c>
      <c r="V1250" s="21"/>
      <c r="W1250" s="21"/>
      <c r="X1250" s="21"/>
      <c r="Y1250" s="12"/>
    </row>
    <row r="1251" spans="1:25" hidden="1" x14ac:dyDescent="0.2">
      <c r="A1251" s="28" t="s">
        <v>566</v>
      </c>
      <c r="B1251" s="29">
        <v>11</v>
      </c>
      <c r="C1251" s="50" t="s">
        <v>296</v>
      </c>
      <c r="D1251" s="53">
        <v>4262</v>
      </c>
      <c r="E1251" s="32" t="s">
        <v>86</v>
      </c>
      <c r="G1251" s="1">
        <v>100000</v>
      </c>
      <c r="H1251" s="1">
        <v>100000</v>
      </c>
      <c r="L1251" s="33" t="str">
        <f t="shared" si="605"/>
        <v>-</v>
      </c>
      <c r="M1251" s="1">
        <v>100000</v>
      </c>
      <c r="N1251" s="1">
        <v>100000</v>
      </c>
      <c r="O1251" s="1">
        <v>100000</v>
      </c>
      <c r="P1251" s="1">
        <f>O1251</f>
        <v>100000</v>
      </c>
      <c r="Q1251" s="1">
        <v>100000</v>
      </c>
      <c r="R1251" s="1">
        <v>100000</v>
      </c>
      <c r="S1251" s="1">
        <f>R1251</f>
        <v>100000</v>
      </c>
      <c r="T1251" s="1">
        <v>100000</v>
      </c>
      <c r="U1251" s="1">
        <f>T1251</f>
        <v>100000</v>
      </c>
    </row>
    <row r="1252" spans="1:25" s="23" customFormat="1" ht="15.75" hidden="1" x14ac:dyDescent="0.2">
      <c r="A1252" s="24" t="s">
        <v>566</v>
      </c>
      <c r="B1252" s="25">
        <v>11</v>
      </c>
      <c r="C1252" s="49" t="s">
        <v>296</v>
      </c>
      <c r="D1252" s="40">
        <v>451</v>
      </c>
      <c r="E1252" s="20"/>
      <c r="F1252" s="20"/>
      <c r="G1252" s="21">
        <f>SUM(G1253)</f>
        <v>740000</v>
      </c>
      <c r="H1252" s="21">
        <f t="shared" ref="H1252:U1252" si="625">SUM(H1253)</f>
        <v>740000</v>
      </c>
      <c r="I1252" s="21">
        <f t="shared" si="625"/>
        <v>0</v>
      </c>
      <c r="J1252" s="21">
        <f t="shared" si="625"/>
        <v>0</v>
      </c>
      <c r="K1252" s="21">
        <f t="shared" si="625"/>
        <v>0</v>
      </c>
      <c r="L1252" s="22" t="str">
        <f t="shared" si="605"/>
        <v>-</v>
      </c>
      <c r="M1252" s="21">
        <f t="shared" si="625"/>
        <v>800000</v>
      </c>
      <c r="N1252" s="21">
        <f t="shared" si="625"/>
        <v>800000</v>
      </c>
      <c r="O1252" s="21">
        <f t="shared" si="625"/>
        <v>400000</v>
      </c>
      <c r="P1252" s="21">
        <f t="shared" si="625"/>
        <v>400000</v>
      </c>
      <c r="Q1252" s="21">
        <f t="shared" si="625"/>
        <v>800000</v>
      </c>
      <c r="R1252" s="21">
        <f t="shared" si="625"/>
        <v>400000</v>
      </c>
      <c r="S1252" s="21">
        <f t="shared" si="625"/>
        <v>400000</v>
      </c>
      <c r="T1252" s="21">
        <f t="shared" si="625"/>
        <v>400000</v>
      </c>
      <c r="U1252" s="21">
        <f t="shared" si="625"/>
        <v>400000</v>
      </c>
      <c r="V1252" s="21"/>
      <c r="W1252" s="21"/>
      <c r="X1252" s="21"/>
      <c r="Y1252" s="12"/>
    </row>
    <row r="1253" spans="1:25" hidden="1" x14ac:dyDescent="0.2">
      <c r="A1253" s="28" t="s">
        <v>566</v>
      </c>
      <c r="B1253" s="29">
        <v>11</v>
      </c>
      <c r="C1253" s="50" t="s">
        <v>296</v>
      </c>
      <c r="D1253" s="53">
        <v>4511</v>
      </c>
      <c r="E1253" s="32" t="s">
        <v>91</v>
      </c>
      <c r="G1253" s="1">
        <v>740000</v>
      </c>
      <c r="H1253" s="1">
        <v>740000</v>
      </c>
      <c r="L1253" s="33" t="str">
        <f t="shared" si="605"/>
        <v>-</v>
      </c>
      <c r="M1253" s="1">
        <v>800000</v>
      </c>
      <c r="N1253" s="1">
        <v>800000</v>
      </c>
      <c r="O1253" s="1">
        <v>400000</v>
      </c>
      <c r="P1253" s="1">
        <f>O1253</f>
        <v>400000</v>
      </c>
      <c r="Q1253" s="1">
        <v>800000</v>
      </c>
      <c r="R1253" s="1">
        <v>400000</v>
      </c>
      <c r="S1253" s="1">
        <f>R1253</f>
        <v>400000</v>
      </c>
      <c r="T1253" s="1">
        <v>400000</v>
      </c>
      <c r="U1253" s="1">
        <f>T1253</f>
        <v>400000</v>
      </c>
    </row>
    <row r="1254" spans="1:25" s="23" customFormat="1" ht="78.75" x14ac:dyDescent="0.2">
      <c r="A1254" s="440" t="s">
        <v>581</v>
      </c>
      <c r="B1254" s="440"/>
      <c r="C1254" s="440"/>
      <c r="D1254" s="440"/>
      <c r="E1254" s="38" t="s">
        <v>79</v>
      </c>
      <c r="F1254" s="38" t="s">
        <v>578</v>
      </c>
      <c r="G1254" s="21">
        <f>G1255+G1259</f>
        <v>200000</v>
      </c>
      <c r="H1254" s="21">
        <f>H1255+H1259</f>
        <v>200000</v>
      </c>
      <c r="I1254" s="21">
        <f>I1255+I1259</f>
        <v>0</v>
      </c>
      <c r="J1254" s="21">
        <f>J1255+J1259</f>
        <v>0</v>
      </c>
      <c r="K1254" s="21">
        <f>K1255+K1259</f>
        <v>0</v>
      </c>
      <c r="L1254" s="22" t="str">
        <f t="shared" si="605"/>
        <v>-</v>
      </c>
      <c r="M1254" s="21">
        <f t="shared" ref="M1254:U1254" si="626">M1255+M1259</f>
        <v>200000</v>
      </c>
      <c r="N1254" s="21">
        <f t="shared" si="626"/>
        <v>200000</v>
      </c>
      <c r="O1254" s="21">
        <f t="shared" si="626"/>
        <v>240000</v>
      </c>
      <c r="P1254" s="21">
        <f t="shared" si="626"/>
        <v>240000</v>
      </c>
      <c r="Q1254" s="21">
        <f t="shared" si="626"/>
        <v>200000</v>
      </c>
      <c r="R1254" s="21">
        <f t="shared" si="626"/>
        <v>240000</v>
      </c>
      <c r="S1254" s="21">
        <f t="shared" si="626"/>
        <v>240000</v>
      </c>
      <c r="T1254" s="21">
        <f t="shared" si="626"/>
        <v>240000</v>
      </c>
      <c r="U1254" s="21">
        <f t="shared" si="626"/>
        <v>240000</v>
      </c>
      <c r="V1254" s="21"/>
      <c r="W1254" s="21"/>
      <c r="X1254" s="21"/>
      <c r="Y1254" s="12"/>
    </row>
    <row r="1255" spans="1:25" s="23" customFormat="1" ht="15.75" hidden="1" x14ac:dyDescent="0.2">
      <c r="A1255" s="24" t="s">
        <v>572</v>
      </c>
      <c r="B1255" s="25">
        <v>11</v>
      </c>
      <c r="C1255" s="49" t="s">
        <v>296</v>
      </c>
      <c r="D1255" s="40">
        <v>323</v>
      </c>
      <c r="E1255" s="20"/>
      <c r="F1255" s="20"/>
      <c r="G1255" s="21">
        <f>SUM(G1256:G1258)</f>
        <v>160000</v>
      </c>
      <c r="H1255" s="21">
        <f>SUM(H1256:H1258)</f>
        <v>160000</v>
      </c>
      <c r="I1255" s="21">
        <f>SUM(I1256:I1258)</f>
        <v>0</v>
      </c>
      <c r="J1255" s="21">
        <f>SUM(J1256:J1258)</f>
        <v>0</v>
      </c>
      <c r="K1255" s="21">
        <f>SUM(K1256:K1258)</f>
        <v>0</v>
      </c>
      <c r="L1255" s="22" t="str">
        <f t="shared" si="605"/>
        <v>-</v>
      </c>
      <c r="M1255" s="21">
        <f t="shared" ref="M1255:U1255" si="627">SUM(M1256:M1258)</f>
        <v>160000</v>
      </c>
      <c r="N1255" s="21">
        <f t="shared" si="627"/>
        <v>160000</v>
      </c>
      <c r="O1255" s="21">
        <f t="shared" si="627"/>
        <v>200000</v>
      </c>
      <c r="P1255" s="21">
        <f t="shared" si="627"/>
        <v>200000</v>
      </c>
      <c r="Q1255" s="21">
        <f t="shared" si="627"/>
        <v>160000</v>
      </c>
      <c r="R1255" s="21">
        <f t="shared" si="627"/>
        <v>200000</v>
      </c>
      <c r="S1255" s="21">
        <f t="shared" si="627"/>
        <v>200000</v>
      </c>
      <c r="T1255" s="21">
        <f t="shared" si="627"/>
        <v>200000</v>
      </c>
      <c r="U1255" s="21">
        <f t="shared" si="627"/>
        <v>200000</v>
      </c>
      <c r="V1255" s="21"/>
      <c r="W1255" s="21"/>
      <c r="X1255" s="21"/>
      <c r="Y1255" s="12"/>
    </row>
    <row r="1256" spans="1:25" hidden="1" x14ac:dyDescent="0.2">
      <c r="A1256" s="28" t="s">
        <v>572</v>
      </c>
      <c r="B1256" s="29">
        <v>11</v>
      </c>
      <c r="C1256" s="50" t="s">
        <v>296</v>
      </c>
      <c r="D1256" s="53">
        <v>3232</v>
      </c>
      <c r="E1256" s="32" t="s">
        <v>53</v>
      </c>
      <c r="G1256" s="1">
        <v>50000</v>
      </c>
      <c r="H1256" s="1">
        <v>50000</v>
      </c>
      <c r="L1256" s="33" t="str">
        <f t="shared" si="605"/>
        <v>-</v>
      </c>
      <c r="M1256" s="1">
        <v>50000</v>
      </c>
      <c r="N1256" s="1">
        <v>50000</v>
      </c>
      <c r="O1256" s="1">
        <v>50000</v>
      </c>
      <c r="P1256" s="1">
        <f>O1256</f>
        <v>50000</v>
      </c>
      <c r="Q1256" s="1">
        <v>50000</v>
      </c>
      <c r="R1256" s="1">
        <v>50000</v>
      </c>
      <c r="S1256" s="1">
        <f>R1256</f>
        <v>50000</v>
      </c>
      <c r="T1256" s="1">
        <v>50000</v>
      </c>
      <c r="U1256" s="1">
        <f>T1256</f>
        <v>50000</v>
      </c>
    </row>
    <row r="1257" spans="1:25" hidden="1" x14ac:dyDescent="0.2">
      <c r="A1257" s="28" t="s">
        <v>572</v>
      </c>
      <c r="B1257" s="29">
        <v>11</v>
      </c>
      <c r="C1257" s="50" t="s">
        <v>296</v>
      </c>
      <c r="D1257" s="53">
        <v>3235</v>
      </c>
      <c r="E1257" s="32" t="s">
        <v>56</v>
      </c>
      <c r="G1257" s="1">
        <v>70000</v>
      </c>
      <c r="H1257" s="1">
        <v>70000</v>
      </c>
      <c r="L1257" s="33" t="str">
        <f t="shared" si="605"/>
        <v>-</v>
      </c>
      <c r="M1257" s="1">
        <v>70000</v>
      </c>
      <c r="N1257" s="1">
        <v>70000</v>
      </c>
      <c r="O1257" s="1">
        <v>100000</v>
      </c>
      <c r="P1257" s="1">
        <f>O1257</f>
        <v>100000</v>
      </c>
      <c r="Q1257" s="1">
        <v>70000</v>
      </c>
      <c r="R1257" s="1">
        <v>100000</v>
      </c>
      <c r="S1257" s="1">
        <f>R1257</f>
        <v>100000</v>
      </c>
      <c r="T1257" s="1">
        <v>100000</v>
      </c>
      <c r="U1257" s="1">
        <f>T1257</f>
        <v>100000</v>
      </c>
    </row>
    <row r="1258" spans="1:25" hidden="1" x14ac:dyDescent="0.2">
      <c r="A1258" s="28" t="s">
        <v>572</v>
      </c>
      <c r="B1258" s="29">
        <v>11</v>
      </c>
      <c r="C1258" s="50" t="s">
        <v>296</v>
      </c>
      <c r="D1258" s="53">
        <v>3239</v>
      </c>
      <c r="E1258" s="32" t="s">
        <v>60</v>
      </c>
      <c r="G1258" s="1">
        <v>40000</v>
      </c>
      <c r="H1258" s="1">
        <v>40000</v>
      </c>
      <c r="L1258" s="33" t="str">
        <f t="shared" si="605"/>
        <v>-</v>
      </c>
      <c r="M1258" s="1">
        <v>40000</v>
      </c>
      <c r="N1258" s="1">
        <v>40000</v>
      </c>
      <c r="O1258" s="1">
        <v>50000</v>
      </c>
      <c r="P1258" s="1">
        <f>O1258</f>
        <v>50000</v>
      </c>
      <c r="Q1258" s="1">
        <v>40000</v>
      </c>
      <c r="R1258" s="1">
        <v>50000</v>
      </c>
      <c r="S1258" s="1">
        <f>R1258</f>
        <v>50000</v>
      </c>
      <c r="T1258" s="1">
        <v>50000</v>
      </c>
      <c r="U1258" s="1">
        <f>T1258</f>
        <v>50000</v>
      </c>
    </row>
    <row r="1259" spans="1:25" s="23" customFormat="1" ht="15.75" hidden="1" x14ac:dyDescent="0.2">
      <c r="A1259" s="24" t="s">
        <v>572</v>
      </c>
      <c r="B1259" s="25">
        <v>11</v>
      </c>
      <c r="C1259" s="49" t="s">
        <v>296</v>
      </c>
      <c r="D1259" s="40">
        <v>329</v>
      </c>
      <c r="E1259" s="20"/>
      <c r="F1259" s="20"/>
      <c r="G1259" s="21">
        <f>SUM(G1260)</f>
        <v>40000</v>
      </c>
      <c r="H1259" s="21">
        <f t="shared" ref="H1259:U1259" si="628">SUM(H1260)</f>
        <v>40000</v>
      </c>
      <c r="I1259" s="21">
        <f t="shared" si="628"/>
        <v>0</v>
      </c>
      <c r="J1259" s="21">
        <f t="shared" si="628"/>
        <v>0</v>
      </c>
      <c r="K1259" s="21">
        <f t="shared" si="628"/>
        <v>0</v>
      </c>
      <c r="L1259" s="22" t="str">
        <f t="shared" si="605"/>
        <v>-</v>
      </c>
      <c r="M1259" s="21">
        <f t="shared" si="628"/>
        <v>40000</v>
      </c>
      <c r="N1259" s="21">
        <f t="shared" si="628"/>
        <v>40000</v>
      </c>
      <c r="O1259" s="21">
        <f t="shared" si="628"/>
        <v>40000</v>
      </c>
      <c r="P1259" s="21">
        <f t="shared" si="628"/>
        <v>40000</v>
      </c>
      <c r="Q1259" s="21">
        <f t="shared" si="628"/>
        <v>40000</v>
      </c>
      <c r="R1259" s="21">
        <f t="shared" si="628"/>
        <v>40000</v>
      </c>
      <c r="S1259" s="21">
        <f t="shared" si="628"/>
        <v>40000</v>
      </c>
      <c r="T1259" s="21">
        <f t="shared" si="628"/>
        <v>40000</v>
      </c>
      <c r="U1259" s="21">
        <f t="shared" si="628"/>
        <v>40000</v>
      </c>
      <c r="V1259" s="21"/>
      <c r="W1259" s="21"/>
      <c r="X1259" s="21"/>
      <c r="Y1259" s="12"/>
    </row>
    <row r="1260" spans="1:25" hidden="1" x14ac:dyDescent="0.2">
      <c r="A1260" s="28" t="s">
        <v>572</v>
      </c>
      <c r="B1260" s="29">
        <v>11</v>
      </c>
      <c r="C1260" s="50" t="s">
        <v>296</v>
      </c>
      <c r="D1260" s="53">
        <v>3292</v>
      </c>
      <c r="E1260" s="32" t="s">
        <v>63</v>
      </c>
      <c r="G1260" s="1">
        <v>40000</v>
      </c>
      <c r="H1260" s="1">
        <v>40000</v>
      </c>
      <c r="L1260" s="33" t="str">
        <f t="shared" si="605"/>
        <v>-</v>
      </c>
      <c r="M1260" s="1">
        <v>40000</v>
      </c>
      <c r="N1260" s="1">
        <v>40000</v>
      </c>
      <c r="O1260" s="1">
        <v>40000</v>
      </c>
      <c r="P1260" s="1">
        <f>O1260</f>
        <v>40000</v>
      </c>
      <c r="Q1260" s="1">
        <v>40000</v>
      </c>
      <c r="R1260" s="1">
        <v>40000</v>
      </c>
      <c r="S1260" s="1">
        <f>R1260</f>
        <v>40000</v>
      </c>
      <c r="T1260" s="1">
        <v>40000</v>
      </c>
      <c r="U1260" s="1">
        <f>T1260</f>
        <v>40000</v>
      </c>
    </row>
    <row r="1261" spans="1:25" s="23" customFormat="1" ht="78.75" x14ac:dyDescent="0.2">
      <c r="A1261" s="443" t="s">
        <v>581</v>
      </c>
      <c r="B1261" s="443"/>
      <c r="C1261" s="443"/>
      <c r="D1261" s="443"/>
      <c r="E1261" s="38" t="s">
        <v>582</v>
      </c>
      <c r="F1261" s="38" t="s">
        <v>578</v>
      </c>
      <c r="G1261" s="72">
        <f>G1262+G1264+G1266+G1268+G1270</f>
        <v>5185560</v>
      </c>
      <c r="H1261" s="72">
        <f>H1262+H1264+H1266+H1268+H1270</f>
        <v>100000</v>
      </c>
      <c r="I1261" s="72">
        <f>I1262+I1264+I1266+I1268+I1270</f>
        <v>0</v>
      </c>
      <c r="J1261" s="72">
        <f>J1262+J1264+J1266+J1268+J1270</f>
        <v>0</v>
      </c>
      <c r="K1261" s="72">
        <f>K1262+K1264+K1266+K1268+K1270</f>
        <v>0</v>
      </c>
      <c r="L1261" s="73" t="str">
        <f t="shared" si="605"/>
        <v>-</v>
      </c>
      <c r="M1261" s="72">
        <f t="shared" ref="M1261:U1261" si="629">M1262+M1264+M1266+M1268+M1270</f>
        <v>0</v>
      </c>
      <c r="N1261" s="72">
        <f t="shared" si="629"/>
        <v>0</v>
      </c>
      <c r="O1261" s="72">
        <f t="shared" si="629"/>
        <v>4355000</v>
      </c>
      <c r="P1261" s="72">
        <f t="shared" si="629"/>
        <v>90000</v>
      </c>
      <c r="Q1261" s="72">
        <f t="shared" si="629"/>
        <v>0</v>
      </c>
      <c r="R1261" s="72">
        <f t="shared" si="629"/>
        <v>0</v>
      </c>
      <c r="S1261" s="72">
        <f t="shared" si="629"/>
        <v>0</v>
      </c>
      <c r="T1261" s="72">
        <f t="shared" si="629"/>
        <v>0</v>
      </c>
      <c r="U1261" s="72">
        <f t="shared" si="629"/>
        <v>0</v>
      </c>
      <c r="V1261" s="21"/>
      <c r="W1261" s="21"/>
      <c r="X1261" s="21"/>
      <c r="Y1261" s="12"/>
    </row>
    <row r="1262" spans="1:25" s="23" customFormat="1" ht="15.75" hidden="1" x14ac:dyDescent="0.2">
      <c r="A1262" s="24" t="s">
        <v>573</v>
      </c>
      <c r="B1262" s="25">
        <v>12</v>
      </c>
      <c r="C1262" s="49" t="s">
        <v>296</v>
      </c>
      <c r="D1262" s="27">
        <v>323</v>
      </c>
      <c r="E1262" s="20"/>
      <c r="F1262" s="20"/>
      <c r="G1262" s="72">
        <f>SUM(G1263)</f>
        <v>40000</v>
      </c>
      <c r="H1262" s="72">
        <f t="shared" ref="H1262:U1262" si="630">SUM(H1263)</f>
        <v>40000</v>
      </c>
      <c r="I1262" s="72">
        <f t="shared" si="630"/>
        <v>0</v>
      </c>
      <c r="J1262" s="72">
        <f t="shared" si="630"/>
        <v>0</v>
      </c>
      <c r="K1262" s="72">
        <f t="shared" si="630"/>
        <v>0</v>
      </c>
      <c r="L1262" s="73" t="str">
        <f t="shared" si="605"/>
        <v>-</v>
      </c>
      <c r="M1262" s="72">
        <f t="shared" si="630"/>
        <v>0</v>
      </c>
      <c r="N1262" s="72">
        <f t="shared" si="630"/>
        <v>0</v>
      </c>
      <c r="O1262" s="72">
        <f t="shared" si="630"/>
        <v>40000</v>
      </c>
      <c r="P1262" s="72">
        <f t="shared" si="630"/>
        <v>40000</v>
      </c>
      <c r="Q1262" s="72">
        <f t="shared" si="630"/>
        <v>0</v>
      </c>
      <c r="R1262" s="72">
        <f t="shared" si="630"/>
        <v>0</v>
      </c>
      <c r="S1262" s="72">
        <f t="shared" si="630"/>
        <v>0</v>
      </c>
      <c r="T1262" s="72">
        <f t="shared" si="630"/>
        <v>0</v>
      </c>
      <c r="U1262" s="72">
        <f t="shared" si="630"/>
        <v>0</v>
      </c>
      <c r="V1262" s="21"/>
      <c r="W1262" s="21"/>
      <c r="X1262" s="21"/>
      <c r="Y1262" s="12"/>
    </row>
    <row r="1263" spans="1:25" hidden="1" x14ac:dyDescent="0.2">
      <c r="A1263" s="28" t="s">
        <v>573</v>
      </c>
      <c r="B1263" s="29">
        <v>12</v>
      </c>
      <c r="C1263" s="50" t="s">
        <v>296</v>
      </c>
      <c r="D1263" s="53">
        <v>3237</v>
      </c>
      <c r="E1263" s="32" t="s">
        <v>58</v>
      </c>
      <c r="G1263" s="1">
        <v>40000</v>
      </c>
      <c r="H1263" s="1">
        <v>40000</v>
      </c>
      <c r="L1263" s="33" t="str">
        <f t="shared" si="605"/>
        <v>-</v>
      </c>
      <c r="M1263" s="1">
        <v>0</v>
      </c>
      <c r="N1263" s="1">
        <v>0</v>
      </c>
      <c r="O1263" s="1">
        <v>40000</v>
      </c>
      <c r="P1263" s="1">
        <f>O1263</f>
        <v>40000</v>
      </c>
      <c r="Q1263" s="1">
        <v>0</v>
      </c>
      <c r="R1263" s="1"/>
      <c r="S1263" s="1">
        <f>R1263</f>
        <v>0</v>
      </c>
      <c r="T1263" s="1"/>
      <c r="U1263" s="1">
        <f>T1263</f>
        <v>0</v>
      </c>
    </row>
    <row r="1264" spans="1:25" s="23" customFormat="1" ht="15.75" hidden="1" x14ac:dyDescent="0.2">
      <c r="A1264" s="24" t="s">
        <v>573</v>
      </c>
      <c r="B1264" s="25">
        <v>12</v>
      </c>
      <c r="C1264" s="49" t="s">
        <v>296</v>
      </c>
      <c r="D1264" s="40">
        <v>422</v>
      </c>
      <c r="E1264" s="20"/>
      <c r="F1264" s="20"/>
      <c r="G1264" s="21">
        <f>SUM(G1265)</f>
        <v>60000</v>
      </c>
      <c r="H1264" s="21">
        <f t="shared" ref="H1264:U1264" si="631">SUM(H1265)</f>
        <v>60000</v>
      </c>
      <c r="I1264" s="21">
        <f t="shared" si="631"/>
        <v>0</v>
      </c>
      <c r="J1264" s="21">
        <f t="shared" si="631"/>
        <v>0</v>
      </c>
      <c r="K1264" s="21">
        <f t="shared" si="631"/>
        <v>0</v>
      </c>
      <c r="L1264" s="22" t="str">
        <f t="shared" si="605"/>
        <v>-</v>
      </c>
      <c r="M1264" s="21">
        <f t="shared" si="631"/>
        <v>0</v>
      </c>
      <c r="N1264" s="21">
        <f t="shared" si="631"/>
        <v>0</v>
      </c>
      <c r="O1264" s="21">
        <f t="shared" si="631"/>
        <v>50000</v>
      </c>
      <c r="P1264" s="21">
        <f t="shared" si="631"/>
        <v>50000</v>
      </c>
      <c r="Q1264" s="21">
        <f t="shared" si="631"/>
        <v>0</v>
      </c>
      <c r="R1264" s="21">
        <f t="shared" si="631"/>
        <v>0</v>
      </c>
      <c r="S1264" s="21">
        <f t="shared" si="631"/>
        <v>0</v>
      </c>
      <c r="T1264" s="21">
        <f t="shared" si="631"/>
        <v>0</v>
      </c>
      <c r="U1264" s="21">
        <f t="shared" si="631"/>
        <v>0</v>
      </c>
      <c r="V1264" s="21"/>
      <c r="W1264" s="21"/>
      <c r="X1264" s="21"/>
      <c r="Y1264" s="12"/>
    </row>
    <row r="1265" spans="1:25" hidden="1" x14ac:dyDescent="0.2">
      <c r="A1265" s="28" t="s">
        <v>573</v>
      </c>
      <c r="B1265" s="29">
        <v>12</v>
      </c>
      <c r="C1265" s="50" t="s">
        <v>296</v>
      </c>
      <c r="D1265" s="53">
        <v>4227</v>
      </c>
      <c r="E1265" s="32" t="s">
        <v>77</v>
      </c>
      <c r="G1265" s="1">
        <v>60000</v>
      </c>
      <c r="H1265" s="1">
        <v>60000</v>
      </c>
      <c r="L1265" s="33" t="str">
        <f t="shared" si="605"/>
        <v>-</v>
      </c>
      <c r="M1265" s="1">
        <v>0</v>
      </c>
      <c r="N1265" s="1">
        <v>0</v>
      </c>
      <c r="O1265" s="1">
        <v>50000</v>
      </c>
      <c r="P1265" s="1">
        <f>O1265</f>
        <v>50000</v>
      </c>
      <c r="Q1265" s="1">
        <v>0</v>
      </c>
      <c r="R1265" s="1"/>
      <c r="S1265" s="1">
        <f>R1265</f>
        <v>0</v>
      </c>
      <c r="T1265" s="1"/>
      <c r="U1265" s="1">
        <f>T1265</f>
        <v>0</v>
      </c>
    </row>
    <row r="1266" spans="1:25" s="23" customFormat="1" ht="15.75" hidden="1" x14ac:dyDescent="0.2">
      <c r="A1266" s="24" t="s">
        <v>573</v>
      </c>
      <c r="B1266" s="25">
        <v>51</v>
      </c>
      <c r="C1266" s="49" t="s">
        <v>296</v>
      </c>
      <c r="D1266" s="40">
        <v>323</v>
      </c>
      <c r="E1266" s="20"/>
      <c r="F1266" s="20"/>
      <c r="G1266" s="21">
        <f>SUM(G1267)</f>
        <v>660000</v>
      </c>
      <c r="H1266" s="21">
        <f t="shared" ref="H1266:U1266" si="632">SUM(H1267)</f>
        <v>0</v>
      </c>
      <c r="I1266" s="21">
        <f t="shared" si="632"/>
        <v>0</v>
      </c>
      <c r="J1266" s="21">
        <f t="shared" si="632"/>
        <v>0</v>
      </c>
      <c r="K1266" s="21">
        <f t="shared" si="632"/>
        <v>0</v>
      </c>
      <c r="L1266" s="22" t="str">
        <f t="shared" si="605"/>
        <v>-</v>
      </c>
      <c r="M1266" s="21">
        <f t="shared" si="632"/>
        <v>0</v>
      </c>
      <c r="N1266" s="21">
        <f t="shared" si="632"/>
        <v>0</v>
      </c>
      <c r="O1266" s="21">
        <f t="shared" si="632"/>
        <v>660000</v>
      </c>
      <c r="P1266" s="21">
        <f t="shared" si="632"/>
        <v>0</v>
      </c>
      <c r="Q1266" s="21">
        <f t="shared" si="632"/>
        <v>0</v>
      </c>
      <c r="R1266" s="21">
        <f t="shared" si="632"/>
        <v>0</v>
      </c>
      <c r="S1266" s="21">
        <f t="shared" si="632"/>
        <v>0</v>
      </c>
      <c r="T1266" s="21">
        <f t="shared" si="632"/>
        <v>0</v>
      </c>
      <c r="U1266" s="21">
        <f t="shared" si="632"/>
        <v>0</v>
      </c>
      <c r="V1266" s="21"/>
      <c r="W1266" s="21"/>
      <c r="X1266" s="21"/>
      <c r="Y1266" s="12"/>
    </row>
    <row r="1267" spans="1:25" hidden="1" x14ac:dyDescent="0.2">
      <c r="A1267" s="28" t="s">
        <v>573</v>
      </c>
      <c r="B1267" s="29">
        <v>51</v>
      </c>
      <c r="C1267" s="50" t="s">
        <v>296</v>
      </c>
      <c r="D1267" s="53">
        <v>3237</v>
      </c>
      <c r="E1267" s="32" t="s">
        <v>58</v>
      </c>
      <c r="G1267" s="1">
        <v>660000</v>
      </c>
      <c r="H1267" s="55"/>
      <c r="J1267" s="55"/>
      <c r="L1267" s="33" t="str">
        <f t="shared" si="605"/>
        <v>-</v>
      </c>
      <c r="M1267" s="1">
        <v>0</v>
      </c>
      <c r="N1267" s="55"/>
      <c r="O1267" s="1">
        <v>660000</v>
      </c>
      <c r="P1267" s="55"/>
      <c r="Q1267" s="1">
        <v>0</v>
      </c>
      <c r="R1267" s="1"/>
      <c r="S1267" s="55"/>
      <c r="T1267" s="1"/>
      <c r="U1267" s="55"/>
    </row>
    <row r="1268" spans="1:25" s="23" customFormat="1" ht="15.75" hidden="1" x14ac:dyDescent="0.2">
      <c r="A1268" s="24" t="s">
        <v>573</v>
      </c>
      <c r="B1268" s="25">
        <v>51</v>
      </c>
      <c r="C1268" s="49" t="s">
        <v>296</v>
      </c>
      <c r="D1268" s="40">
        <v>382</v>
      </c>
      <c r="E1268" s="20"/>
      <c r="F1268" s="20"/>
      <c r="G1268" s="21">
        <f>SUM(G1269)</f>
        <v>4250560</v>
      </c>
      <c r="H1268" s="21">
        <f t="shared" ref="H1268:U1268" si="633">SUM(H1269)</f>
        <v>0</v>
      </c>
      <c r="I1268" s="21">
        <f t="shared" si="633"/>
        <v>0</v>
      </c>
      <c r="J1268" s="21">
        <f t="shared" si="633"/>
        <v>0</v>
      </c>
      <c r="K1268" s="21">
        <f t="shared" si="633"/>
        <v>0</v>
      </c>
      <c r="L1268" s="22" t="str">
        <f>IF(I1268=0, "-", K1268/I1268*100)</f>
        <v>-</v>
      </c>
      <c r="M1268" s="21">
        <f t="shared" si="633"/>
        <v>0</v>
      </c>
      <c r="N1268" s="21">
        <f t="shared" si="633"/>
        <v>0</v>
      </c>
      <c r="O1268" s="21">
        <f t="shared" si="633"/>
        <v>3430000</v>
      </c>
      <c r="P1268" s="21">
        <f t="shared" si="633"/>
        <v>0</v>
      </c>
      <c r="Q1268" s="21">
        <f t="shared" si="633"/>
        <v>0</v>
      </c>
      <c r="R1268" s="21">
        <f t="shared" si="633"/>
        <v>0</v>
      </c>
      <c r="S1268" s="21">
        <f t="shared" si="633"/>
        <v>0</v>
      </c>
      <c r="T1268" s="21">
        <f t="shared" si="633"/>
        <v>0</v>
      </c>
      <c r="U1268" s="21">
        <f t="shared" si="633"/>
        <v>0</v>
      </c>
      <c r="V1268" s="21"/>
      <c r="W1268" s="21"/>
      <c r="X1268" s="21"/>
      <c r="Y1268" s="12"/>
    </row>
    <row r="1269" spans="1:25" hidden="1" x14ac:dyDescent="0.2">
      <c r="A1269" s="28" t="s">
        <v>573</v>
      </c>
      <c r="B1269" s="29">
        <v>51</v>
      </c>
      <c r="C1269" s="50" t="s">
        <v>296</v>
      </c>
      <c r="D1269" s="53">
        <v>3821</v>
      </c>
      <c r="E1269" s="32" t="s">
        <v>102</v>
      </c>
      <c r="G1269" s="1">
        <v>4250560</v>
      </c>
      <c r="H1269" s="55"/>
      <c r="J1269" s="55"/>
      <c r="L1269" s="33" t="str">
        <f>IF(I1269=0, "-", K1269/I1269*100)</f>
        <v>-</v>
      </c>
      <c r="M1269" s="1">
        <v>0</v>
      </c>
      <c r="N1269" s="55"/>
      <c r="O1269" s="1">
        <v>3430000</v>
      </c>
      <c r="P1269" s="55"/>
      <c r="Q1269" s="1">
        <v>0</v>
      </c>
      <c r="R1269" s="1"/>
      <c r="S1269" s="55"/>
      <c r="T1269" s="1"/>
      <c r="U1269" s="55"/>
    </row>
    <row r="1270" spans="1:25" s="23" customFormat="1" ht="15.75" hidden="1" x14ac:dyDescent="0.2">
      <c r="A1270" s="24" t="s">
        <v>573</v>
      </c>
      <c r="B1270" s="25">
        <v>51</v>
      </c>
      <c r="C1270" s="49" t="s">
        <v>296</v>
      </c>
      <c r="D1270" s="40">
        <v>422</v>
      </c>
      <c r="E1270" s="20"/>
      <c r="F1270" s="20"/>
      <c r="G1270" s="21">
        <f>SUM(G1271:G1272)</f>
        <v>175000</v>
      </c>
      <c r="H1270" s="21">
        <f>SUM(H1271:H1272)</f>
        <v>0</v>
      </c>
      <c r="I1270" s="21">
        <f>SUM(I1271:I1272)</f>
        <v>0</v>
      </c>
      <c r="J1270" s="21">
        <f>SUM(J1271:J1272)</f>
        <v>0</v>
      </c>
      <c r="K1270" s="21">
        <f>SUM(K1271:K1272)</f>
        <v>0</v>
      </c>
      <c r="L1270" s="22" t="str">
        <f>IF(I1270=0, "-", K1270/I1270*100)</f>
        <v>-</v>
      </c>
      <c r="M1270" s="21">
        <f t="shared" ref="M1270:U1270" si="634">SUM(M1271:M1272)</f>
        <v>0</v>
      </c>
      <c r="N1270" s="21">
        <f t="shared" si="634"/>
        <v>0</v>
      </c>
      <c r="O1270" s="21">
        <f t="shared" si="634"/>
        <v>175000</v>
      </c>
      <c r="P1270" s="21">
        <f t="shared" si="634"/>
        <v>0</v>
      </c>
      <c r="Q1270" s="21">
        <f t="shared" si="634"/>
        <v>0</v>
      </c>
      <c r="R1270" s="21">
        <f t="shared" si="634"/>
        <v>0</v>
      </c>
      <c r="S1270" s="21">
        <f t="shared" si="634"/>
        <v>0</v>
      </c>
      <c r="T1270" s="21">
        <f t="shared" si="634"/>
        <v>0</v>
      </c>
      <c r="U1270" s="21">
        <f t="shared" si="634"/>
        <v>0</v>
      </c>
      <c r="V1270" s="21"/>
      <c r="W1270" s="21"/>
      <c r="X1270" s="21"/>
      <c r="Y1270" s="12"/>
    </row>
    <row r="1271" spans="1:25" hidden="1" x14ac:dyDescent="0.2">
      <c r="A1271" s="28" t="s">
        <v>573</v>
      </c>
      <c r="B1271" s="29">
        <v>51</v>
      </c>
      <c r="C1271" s="50" t="s">
        <v>296</v>
      </c>
      <c r="D1271" s="53">
        <v>4221</v>
      </c>
      <c r="E1271" s="32" t="s">
        <v>74</v>
      </c>
      <c r="G1271" s="1">
        <v>0</v>
      </c>
      <c r="H1271" s="55"/>
      <c r="J1271" s="55"/>
      <c r="L1271" s="33" t="str">
        <f>IF(I1271=0, "-", K1271/I1271*100)</f>
        <v>-</v>
      </c>
      <c r="M1271" s="1">
        <v>0</v>
      </c>
      <c r="N1271" s="55"/>
      <c r="O1271" s="1"/>
      <c r="P1271" s="55"/>
      <c r="Q1271" s="1">
        <v>0</v>
      </c>
      <c r="R1271" s="1"/>
      <c r="S1271" s="55"/>
      <c r="T1271" s="1"/>
      <c r="U1271" s="55"/>
    </row>
    <row r="1272" spans="1:25" hidden="1" x14ac:dyDescent="0.2">
      <c r="A1272" s="28" t="s">
        <v>573</v>
      </c>
      <c r="B1272" s="29">
        <v>51</v>
      </c>
      <c r="C1272" s="50" t="s">
        <v>296</v>
      </c>
      <c r="D1272" s="53">
        <v>4227</v>
      </c>
      <c r="E1272" s="32" t="s">
        <v>77</v>
      </c>
      <c r="G1272" s="1">
        <v>175000</v>
      </c>
      <c r="H1272" s="55"/>
      <c r="J1272" s="55"/>
      <c r="L1272" s="33" t="str">
        <f>IF(I1272=0, "-", K1272/I1272*100)</f>
        <v>-</v>
      </c>
      <c r="M1272" s="1">
        <v>0</v>
      </c>
      <c r="N1272" s="55"/>
      <c r="O1272" s="1">
        <v>175000</v>
      </c>
      <c r="P1272" s="55"/>
      <c r="Q1272" s="1">
        <v>0</v>
      </c>
      <c r="R1272" s="1"/>
      <c r="S1272" s="55"/>
      <c r="T1272" s="1"/>
      <c r="U1272" s="55"/>
    </row>
    <row r="1273" spans="1:25" ht="15.75" x14ac:dyDescent="0.2">
      <c r="A1273" s="437" t="s">
        <v>583</v>
      </c>
      <c r="B1273" s="437"/>
      <c r="C1273" s="437"/>
      <c r="D1273" s="437"/>
      <c r="E1273" s="437"/>
      <c r="F1273" s="437"/>
      <c r="G1273" s="16">
        <f>SUM(G1274+G1289)</f>
        <v>11185541</v>
      </c>
      <c r="H1273" s="16">
        <f t="shared" ref="H1273:U1273" si="635">SUM(H1274+H1289)</f>
        <v>11185541</v>
      </c>
      <c r="I1273" s="16">
        <f t="shared" si="635"/>
        <v>11185541</v>
      </c>
      <c r="J1273" s="16">
        <f t="shared" si="635"/>
        <v>11185541</v>
      </c>
      <c r="K1273" s="16">
        <f t="shared" si="635"/>
        <v>7724518.4499999993</v>
      </c>
      <c r="L1273" s="17">
        <f t="shared" si="605"/>
        <v>69.058067464059164</v>
      </c>
      <c r="M1273" s="16">
        <f t="shared" si="635"/>
        <v>11185541</v>
      </c>
      <c r="N1273" s="16">
        <f t="shared" si="635"/>
        <v>11185541</v>
      </c>
      <c r="O1273" s="16">
        <f t="shared" si="635"/>
        <v>11190000</v>
      </c>
      <c r="P1273" s="16">
        <f t="shared" si="635"/>
        <v>11190000</v>
      </c>
      <c r="Q1273" s="16">
        <f t="shared" si="635"/>
        <v>11185541</v>
      </c>
      <c r="R1273" s="16">
        <f t="shared" si="635"/>
        <v>11190000</v>
      </c>
      <c r="S1273" s="16">
        <f t="shared" si="635"/>
        <v>11190000</v>
      </c>
      <c r="T1273" s="16">
        <f t="shared" si="635"/>
        <v>11190000</v>
      </c>
      <c r="U1273" s="16">
        <f t="shared" si="635"/>
        <v>11190000</v>
      </c>
    </row>
    <row r="1274" spans="1:25" s="23" customFormat="1" ht="63" x14ac:dyDescent="0.2">
      <c r="A1274" s="439" t="s">
        <v>584</v>
      </c>
      <c r="B1274" s="439"/>
      <c r="C1274" s="439"/>
      <c r="D1274" s="439"/>
      <c r="E1274" s="20" t="s">
        <v>585</v>
      </c>
      <c r="F1274" s="20" t="s">
        <v>237</v>
      </c>
      <c r="G1274" s="21">
        <f>G1275+G1277+G1279+G1282+G1284+G1287</f>
        <v>10998755</v>
      </c>
      <c r="H1274" s="21">
        <f t="shared" ref="H1274:U1274" si="636">H1275+H1277+H1279+H1282+H1284+H1287</f>
        <v>10998755</v>
      </c>
      <c r="I1274" s="21">
        <f t="shared" si="636"/>
        <v>10998755</v>
      </c>
      <c r="J1274" s="21">
        <f t="shared" si="636"/>
        <v>10998755</v>
      </c>
      <c r="K1274" s="21">
        <f t="shared" si="636"/>
        <v>7537732.4499999993</v>
      </c>
      <c r="L1274" s="22">
        <f t="shared" si="605"/>
        <v>68.532597098489774</v>
      </c>
      <c r="M1274" s="21">
        <f t="shared" si="636"/>
        <v>10998755</v>
      </c>
      <c r="N1274" s="21">
        <f t="shared" si="636"/>
        <v>10998755</v>
      </c>
      <c r="O1274" s="21">
        <f t="shared" si="636"/>
        <v>11003214</v>
      </c>
      <c r="P1274" s="21">
        <f t="shared" si="636"/>
        <v>11003214</v>
      </c>
      <c r="Q1274" s="21">
        <f t="shared" si="636"/>
        <v>10998755</v>
      </c>
      <c r="R1274" s="21">
        <f t="shared" si="636"/>
        <v>11003214</v>
      </c>
      <c r="S1274" s="21">
        <f t="shared" si="636"/>
        <v>11003214</v>
      </c>
      <c r="T1274" s="21">
        <f t="shared" si="636"/>
        <v>11003214</v>
      </c>
      <c r="U1274" s="21">
        <f t="shared" si="636"/>
        <v>11003214</v>
      </c>
      <c r="V1274" s="21"/>
      <c r="W1274" s="21"/>
      <c r="X1274" s="21"/>
      <c r="Y1274" s="12"/>
    </row>
    <row r="1275" spans="1:25" s="23" customFormat="1" ht="15.75" hidden="1" x14ac:dyDescent="0.2">
      <c r="A1275" s="24" t="s">
        <v>584</v>
      </c>
      <c r="B1275" s="25">
        <v>11</v>
      </c>
      <c r="C1275" s="49" t="s">
        <v>101</v>
      </c>
      <c r="D1275" s="27">
        <v>311</v>
      </c>
      <c r="E1275" s="20"/>
      <c r="F1275" s="20"/>
      <c r="G1275" s="21">
        <f>SUM(G1276)</f>
        <v>7642758</v>
      </c>
      <c r="H1275" s="21">
        <f t="shared" ref="H1275:U1275" si="637">SUM(H1276)</f>
        <v>7642758</v>
      </c>
      <c r="I1275" s="21">
        <f t="shared" si="637"/>
        <v>7642758</v>
      </c>
      <c r="J1275" s="21">
        <f t="shared" si="637"/>
        <v>7642758</v>
      </c>
      <c r="K1275" s="21">
        <f t="shared" si="637"/>
        <v>5554294.75</v>
      </c>
      <c r="L1275" s="22">
        <f t="shared" si="605"/>
        <v>72.673958144429022</v>
      </c>
      <c r="M1275" s="21">
        <f t="shared" si="637"/>
        <v>7642758</v>
      </c>
      <c r="N1275" s="21">
        <f t="shared" si="637"/>
        <v>7642758</v>
      </c>
      <c r="O1275" s="21">
        <f t="shared" si="637"/>
        <v>7677450</v>
      </c>
      <c r="P1275" s="21">
        <f t="shared" si="637"/>
        <v>7677450</v>
      </c>
      <c r="Q1275" s="21">
        <f t="shared" si="637"/>
        <v>7642758</v>
      </c>
      <c r="R1275" s="21">
        <f t="shared" si="637"/>
        <v>7677450</v>
      </c>
      <c r="S1275" s="21">
        <f t="shared" si="637"/>
        <v>7677450</v>
      </c>
      <c r="T1275" s="21">
        <f t="shared" si="637"/>
        <v>7677450</v>
      </c>
      <c r="U1275" s="21">
        <f t="shared" si="637"/>
        <v>7677450</v>
      </c>
      <c r="V1275" s="21">
        <v>8940000</v>
      </c>
      <c r="W1275" s="21"/>
      <c r="X1275" s="21"/>
      <c r="Y1275" s="12" t="s">
        <v>586</v>
      </c>
    </row>
    <row r="1276" spans="1:25" ht="15.75" hidden="1" x14ac:dyDescent="0.2">
      <c r="A1276" s="28" t="s">
        <v>584</v>
      </c>
      <c r="B1276" s="29">
        <v>11</v>
      </c>
      <c r="C1276" s="50" t="s">
        <v>101</v>
      </c>
      <c r="D1276" s="53" t="s">
        <v>526</v>
      </c>
      <c r="E1276" s="32" t="s">
        <v>33</v>
      </c>
      <c r="G1276" s="1">
        <v>7642758</v>
      </c>
      <c r="H1276" s="1">
        <v>7642758</v>
      </c>
      <c r="I1276" s="1">
        <v>7642758</v>
      </c>
      <c r="J1276" s="1">
        <v>7642758</v>
      </c>
      <c r="K1276" s="1">
        <v>5554294.75</v>
      </c>
      <c r="L1276" s="33">
        <f t="shared" si="605"/>
        <v>72.673958144429022</v>
      </c>
      <c r="M1276" s="1">
        <v>7642758</v>
      </c>
      <c r="N1276" s="1">
        <v>7642758</v>
      </c>
      <c r="O1276" s="1">
        <v>7677450</v>
      </c>
      <c r="P1276" s="1">
        <f>O1276</f>
        <v>7677450</v>
      </c>
      <c r="Q1276" s="1">
        <v>7642758</v>
      </c>
      <c r="R1276" s="1">
        <v>7677450</v>
      </c>
      <c r="S1276" s="1">
        <f>R1276</f>
        <v>7677450</v>
      </c>
      <c r="T1276" s="1">
        <v>7677450</v>
      </c>
      <c r="U1276" s="1">
        <f>T1276</f>
        <v>7677450</v>
      </c>
      <c r="V1276" s="21">
        <f>O1275+O1277+O1279</f>
        <v>8940000</v>
      </c>
      <c r="Y1276" s="12" t="s">
        <v>587</v>
      </c>
    </row>
    <row r="1277" spans="1:25" s="23" customFormat="1" ht="15.75" hidden="1" x14ac:dyDescent="0.2">
      <c r="A1277" s="24" t="s">
        <v>584</v>
      </c>
      <c r="B1277" s="25">
        <v>11</v>
      </c>
      <c r="C1277" s="49" t="s">
        <v>101</v>
      </c>
      <c r="D1277" s="40">
        <v>312</v>
      </c>
      <c r="E1277" s="20"/>
      <c r="F1277" s="20"/>
      <c r="G1277" s="21">
        <f>SUM(G1278)</f>
        <v>87900</v>
      </c>
      <c r="H1277" s="21">
        <f t="shared" ref="H1277:U1277" si="638">SUM(H1278)</f>
        <v>87900</v>
      </c>
      <c r="I1277" s="21">
        <f t="shared" si="638"/>
        <v>87900</v>
      </c>
      <c r="J1277" s="21">
        <f t="shared" si="638"/>
        <v>87900</v>
      </c>
      <c r="K1277" s="21">
        <f t="shared" si="638"/>
        <v>37012.019999999997</v>
      </c>
      <c r="L1277" s="22">
        <f t="shared" si="605"/>
        <v>42.106962457337879</v>
      </c>
      <c r="M1277" s="21">
        <f t="shared" si="638"/>
        <v>87900</v>
      </c>
      <c r="N1277" s="21">
        <f t="shared" si="638"/>
        <v>87900</v>
      </c>
      <c r="O1277" s="21">
        <f t="shared" si="638"/>
        <v>87900</v>
      </c>
      <c r="P1277" s="21">
        <f t="shared" si="638"/>
        <v>87900</v>
      </c>
      <c r="Q1277" s="21">
        <f t="shared" si="638"/>
        <v>87900</v>
      </c>
      <c r="R1277" s="21">
        <f t="shared" si="638"/>
        <v>87900</v>
      </c>
      <c r="S1277" s="21">
        <f t="shared" si="638"/>
        <v>87900</v>
      </c>
      <c r="T1277" s="21">
        <f t="shared" si="638"/>
        <v>87900</v>
      </c>
      <c r="U1277" s="21">
        <f t="shared" si="638"/>
        <v>87900</v>
      </c>
      <c r="V1277" s="1">
        <f>V1275-V1276</f>
        <v>0</v>
      </c>
      <c r="W1277" s="1"/>
      <c r="X1277" s="1"/>
      <c r="Y1277" s="65" t="s">
        <v>26</v>
      </c>
    </row>
    <row r="1278" spans="1:25" hidden="1" x14ac:dyDescent="0.2">
      <c r="A1278" s="28" t="s">
        <v>584</v>
      </c>
      <c r="B1278" s="29">
        <v>11</v>
      </c>
      <c r="C1278" s="50" t="s">
        <v>101</v>
      </c>
      <c r="D1278" s="53" t="s">
        <v>529</v>
      </c>
      <c r="E1278" s="32" t="s">
        <v>471</v>
      </c>
      <c r="G1278" s="1">
        <v>87900</v>
      </c>
      <c r="H1278" s="1">
        <v>87900</v>
      </c>
      <c r="I1278" s="1">
        <v>87900</v>
      </c>
      <c r="J1278" s="1">
        <v>87900</v>
      </c>
      <c r="K1278" s="1">
        <v>37012.019999999997</v>
      </c>
      <c r="L1278" s="33">
        <f t="shared" si="605"/>
        <v>42.106962457337879</v>
      </c>
      <c r="M1278" s="1">
        <v>87900</v>
      </c>
      <c r="N1278" s="1">
        <v>87900</v>
      </c>
      <c r="O1278" s="1">
        <v>87900</v>
      </c>
      <c r="P1278" s="1">
        <f t="shared" ref="P1278:P1288" si="639">O1278</f>
        <v>87900</v>
      </c>
      <c r="Q1278" s="1">
        <v>87900</v>
      </c>
      <c r="R1278" s="1">
        <v>87900</v>
      </c>
      <c r="S1278" s="1">
        <f t="shared" ref="S1278:S1288" si="640">R1278</f>
        <v>87900</v>
      </c>
      <c r="T1278" s="1">
        <v>87900</v>
      </c>
      <c r="U1278" s="1">
        <f t="shared" ref="U1278:U1288" si="641">T1278</f>
        <v>87900</v>
      </c>
    </row>
    <row r="1279" spans="1:25" s="23" customFormat="1" ht="15.75" hidden="1" x14ac:dyDescent="0.2">
      <c r="A1279" s="24" t="s">
        <v>584</v>
      </c>
      <c r="B1279" s="25">
        <v>11</v>
      </c>
      <c r="C1279" s="49" t="s">
        <v>101</v>
      </c>
      <c r="D1279" s="40">
        <v>313</v>
      </c>
      <c r="E1279" s="20"/>
      <c r="F1279" s="20"/>
      <c r="G1279" s="21">
        <f>SUM(G1280:G1281)</f>
        <v>1169342</v>
      </c>
      <c r="H1279" s="21">
        <f t="shared" ref="H1279:U1279" si="642">SUM(H1280:H1281)</f>
        <v>1169342</v>
      </c>
      <c r="I1279" s="21">
        <f t="shared" si="642"/>
        <v>1169342</v>
      </c>
      <c r="J1279" s="21">
        <f t="shared" si="642"/>
        <v>1169342</v>
      </c>
      <c r="K1279" s="21">
        <f t="shared" si="642"/>
        <v>847743.52</v>
      </c>
      <c r="L1279" s="22">
        <f t="shared" si="605"/>
        <v>72.497483199953479</v>
      </c>
      <c r="M1279" s="21">
        <f t="shared" si="642"/>
        <v>1169342</v>
      </c>
      <c r="N1279" s="21">
        <f t="shared" si="642"/>
        <v>1169342</v>
      </c>
      <c r="O1279" s="21">
        <f t="shared" si="642"/>
        <v>1174650</v>
      </c>
      <c r="P1279" s="21">
        <f t="shared" si="642"/>
        <v>1174650</v>
      </c>
      <c r="Q1279" s="21">
        <f t="shared" si="642"/>
        <v>1169342</v>
      </c>
      <c r="R1279" s="21">
        <f t="shared" si="642"/>
        <v>1174650</v>
      </c>
      <c r="S1279" s="21">
        <f t="shared" si="642"/>
        <v>1174650</v>
      </c>
      <c r="T1279" s="21">
        <f t="shared" si="642"/>
        <v>1174650</v>
      </c>
      <c r="U1279" s="21">
        <f t="shared" si="642"/>
        <v>1174650</v>
      </c>
      <c r="V1279" s="21"/>
      <c r="W1279" s="21"/>
      <c r="X1279" s="21"/>
      <c r="Y1279" s="12"/>
    </row>
    <row r="1280" spans="1:25" hidden="1" x14ac:dyDescent="0.2">
      <c r="A1280" s="28" t="s">
        <v>584</v>
      </c>
      <c r="B1280" s="29">
        <v>11</v>
      </c>
      <c r="C1280" s="50" t="s">
        <v>101</v>
      </c>
      <c r="D1280" s="53" t="s">
        <v>530</v>
      </c>
      <c r="E1280" s="32" t="s">
        <v>40</v>
      </c>
      <c r="G1280" s="1">
        <v>1031772</v>
      </c>
      <c r="H1280" s="1">
        <v>1031772</v>
      </c>
      <c r="I1280" s="1">
        <v>1031772</v>
      </c>
      <c r="J1280" s="1">
        <v>1031772</v>
      </c>
      <c r="K1280" s="1">
        <v>748008.99</v>
      </c>
      <c r="L1280" s="33">
        <f t="shared" si="605"/>
        <v>72.497508170409745</v>
      </c>
      <c r="M1280" s="1">
        <v>1031772</v>
      </c>
      <c r="N1280" s="1">
        <v>1031772</v>
      </c>
      <c r="O1280" s="1">
        <v>1036456</v>
      </c>
      <c r="P1280" s="1">
        <f t="shared" si="639"/>
        <v>1036456</v>
      </c>
      <c r="Q1280" s="1">
        <v>1031772</v>
      </c>
      <c r="R1280" s="1">
        <v>1036456</v>
      </c>
      <c r="S1280" s="1">
        <f t="shared" si="640"/>
        <v>1036456</v>
      </c>
      <c r="T1280" s="1">
        <v>1036456</v>
      </c>
      <c r="U1280" s="1">
        <f t="shared" si="641"/>
        <v>1036456</v>
      </c>
    </row>
    <row r="1281" spans="1:25" ht="30" hidden="1" x14ac:dyDescent="0.2">
      <c r="A1281" s="28" t="s">
        <v>584</v>
      </c>
      <c r="B1281" s="29">
        <v>11</v>
      </c>
      <c r="C1281" s="50" t="s">
        <v>101</v>
      </c>
      <c r="D1281" s="53" t="s">
        <v>569</v>
      </c>
      <c r="E1281" s="32" t="s">
        <v>41</v>
      </c>
      <c r="G1281" s="1">
        <v>137570</v>
      </c>
      <c r="H1281" s="1">
        <v>137570</v>
      </c>
      <c r="I1281" s="1">
        <v>137570</v>
      </c>
      <c r="J1281" s="1">
        <v>137570</v>
      </c>
      <c r="K1281" s="1">
        <v>99734.53</v>
      </c>
      <c r="L1281" s="33">
        <f t="shared" si="605"/>
        <v>72.497295922076034</v>
      </c>
      <c r="M1281" s="1">
        <v>137570</v>
      </c>
      <c r="N1281" s="1">
        <v>137570</v>
      </c>
      <c r="O1281" s="1">
        <v>138194</v>
      </c>
      <c r="P1281" s="1">
        <f t="shared" si="639"/>
        <v>138194</v>
      </c>
      <c r="Q1281" s="1">
        <v>137570</v>
      </c>
      <c r="R1281" s="1">
        <v>138194</v>
      </c>
      <c r="S1281" s="1">
        <f t="shared" si="640"/>
        <v>138194</v>
      </c>
      <c r="T1281" s="1">
        <v>138194</v>
      </c>
      <c r="U1281" s="1">
        <f t="shared" si="641"/>
        <v>138194</v>
      </c>
    </row>
    <row r="1282" spans="1:25" s="23" customFormat="1" ht="15.75" hidden="1" x14ac:dyDescent="0.2">
      <c r="A1282" s="24" t="s">
        <v>584</v>
      </c>
      <c r="B1282" s="25">
        <v>11</v>
      </c>
      <c r="C1282" s="49" t="s">
        <v>101</v>
      </c>
      <c r="D1282" s="40">
        <v>322</v>
      </c>
      <c r="E1282" s="20"/>
      <c r="F1282" s="20"/>
      <c r="G1282" s="21">
        <f>SUM(G1283)</f>
        <v>893755</v>
      </c>
      <c r="H1282" s="21">
        <f t="shared" ref="H1282:U1282" si="643">SUM(H1283)</f>
        <v>893755</v>
      </c>
      <c r="I1282" s="21">
        <f t="shared" si="643"/>
        <v>893755</v>
      </c>
      <c r="J1282" s="21">
        <f t="shared" si="643"/>
        <v>893755</v>
      </c>
      <c r="K1282" s="21">
        <f t="shared" si="643"/>
        <v>492978.16</v>
      </c>
      <c r="L1282" s="22">
        <f t="shared" si="605"/>
        <v>55.158086947765327</v>
      </c>
      <c r="M1282" s="21">
        <f t="shared" si="643"/>
        <v>893755</v>
      </c>
      <c r="N1282" s="21">
        <f t="shared" si="643"/>
        <v>893755</v>
      </c>
      <c r="O1282" s="21">
        <f t="shared" si="643"/>
        <v>873454</v>
      </c>
      <c r="P1282" s="21">
        <f t="shared" si="643"/>
        <v>873454</v>
      </c>
      <c r="Q1282" s="21">
        <f t="shared" si="643"/>
        <v>893755</v>
      </c>
      <c r="R1282" s="21">
        <f t="shared" si="643"/>
        <v>873454</v>
      </c>
      <c r="S1282" s="21">
        <f t="shared" si="643"/>
        <v>873454</v>
      </c>
      <c r="T1282" s="21">
        <f t="shared" si="643"/>
        <v>873454</v>
      </c>
      <c r="U1282" s="21">
        <f t="shared" si="643"/>
        <v>873454</v>
      </c>
      <c r="V1282" s="21"/>
      <c r="W1282" s="21"/>
      <c r="X1282" s="21"/>
      <c r="Y1282" s="12"/>
    </row>
    <row r="1283" spans="1:25" hidden="1" x14ac:dyDescent="0.2">
      <c r="A1283" s="28" t="s">
        <v>584</v>
      </c>
      <c r="B1283" s="29">
        <v>11</v>
      </c>
      <c r="C1283" s="50" t="s">
        <v>101</v>
      </c>
      <c r="D1283" s="53" t="s">
        <v>535</v>
      </c>
      <c r="E1283" s="32" t="s">
        <v>48</v>
      </c>
      <c r="G1283" s="1">
        <v>893755</v>
      </c>
      <c r="H1283" s="1">
        <v>893755</v>
      </c>
      <c r="I1283" s="1">
        <v>893755</v>
      </c>
      <c r="J1283" s="1">
        <v>893755</v>
      </c>
      <c r="K1283" s="1">
        <v>492978.16</v>
      </c>
      <c r="L1283" s="33">
        <f t="shared" si="605"/>
        <v>55.158086947765327</v>
      </c>
      <c r="M1283" s="1">
        <v>893755</v>
      </c>
      <c r="N1283" s="1">
        <v>893755</v>
      </c>
      <c r="O1283" s="1">
        <v>873454</v>
      </c>
      <c r="P1283" s="1">
        <f t="shared" si="639"/>
        <v>873454</v>
      </c>
      <c r="Q1283" s="1">
        <v>893755</v>
      </c>
      <c r="R1283" s="1">
        <v>873454</v>
      </c>
      <c r="S1283" s="1">
        <f t="shared" si="640"/>
        <v>873454</v>
      </c>
      <c r="T1283" s="1">
        <v>873454</v>
      </c>
      <c r="U1283" s="1">
        <f t="shared" si="641"/>
        <v>873454</v>
      </c>
    </row>
    <row r="1284" spans="1:25" s="23" customFormat="1" ht="15.75" hidden="1" x14ac:dyDescent="0.2">
      <c r="A1284" s="24" t="s">
        <v>584</v>
      </c>
      <c r="B1284" s="25">
        <v>11</v>
      </c>
      <c r="C1284" s="49" t="s">
        <v>101</v>
      </c>
      <c r="D1284" s="40">
        <v>323</v>
      </c>
      <c r="E1284" s="20"/>
      <c r="F1284" s="20"/>
      <c r="G1284" s="21">
        <f>SUM(G1285:G1286)</f>
        <v>1015000</v>
      </c>
      <c r="H1284" s="21">
        <f t="shared" ref="H1284:U1284" si="644">SUM(H1285:H1286)</f>
        <v>1015000</v>
      </c>
      <c r="I1284" s="21">
        <f t="shared" si="644"/>
        <v>1015000</v>
      </c>
      <c r="J1284" s="21">
        <f t="shared" si="644"/>
        <v>1015000</v>
      </c>
      <c r="K1284" s="21">
        <f t="shared" si="644"/>
        <v>605704</v>
      </c>
      <c r="L1284" s="22">
        <f t="shared" si="605"/>
        <v>59.67527093596059</v>
      </c>
      <c r="M1284" s="21">
        <f t="shared" si="644"/>
        <v>1015000</v>
      </c>
      <c r="N1284" s="21">
        <f t="shared" si="644"/>
        <v>1015000</v>
      </c>
      <c r="O1284" s="21">
        <f t="shared" si="644"/>
        <v>939760</v>
      </c>
      <c r="P1284" s="21">
        <f t="shared" si="644"/>
        <v>939760</v>
      </c>
      <c r="Q1284" s="21">
        <f t="shared" si="644"/>
        <v>1015000</v>
      </c>
      <c r="R1284" s="21">
        <f t="shared" si="644"/>
        <v>939760</v>
      </c>
      <c r="S1284" s="21">
        <f t="shared" si="644"/>
        <v>939760</v>
      </c>
      <c r="T1284" s="21">
        <f t="shared" si="644"/>
        <v>939760</v>
      </c>
      <c r="U1284" s="21">
        <f t="shared" si="644"/>
        <v>939760</v>
      </c>
      <c r="V1284" s="21"/>
      <c r="W1284" s="21"/>
      <c r="X1284" s="21"/>
      <c r="Y1284" s="12"/>
    </row>
    <row r="1285" spans="1:25" hidden="1" x14ac:dyDescent="0.2">
      <c r="A1285" s="28" t="s">
        <v>584</v>
      </c>
      <c r="B1285" s="29">
        <v>11</v>
      </c>
      <c r="C1285" s="50" t="s">
        <v>101</v>
      </c>
      <c r="D1285" s="53" t="s">
        <v>538</v>
      </c>
      <c r="E1285" s="32" t="s">
        <v>53</v>
      </c>
      <c r="G1285" s="1">
        <v>765000</v>
      </c>
      <c r="H1285" s="1">
        <v>765000</v>
      </c>
      <c r="I1285" s="1">
        <v>765000</v>
      </c>
      <c r="J1285" s="1">
        <v>765000</v>
      </c>
      <c r="K1285" s="1">
        <v>605704</v>
      </c>
      <c r="L1285" s="33">
        <f t="shared" si="605"/>
        <v>79.176993464052288</v>
      </c>
      <c r="M1285" s="1">
        <v>765000</v>
      </c>
      <c r="N1285" s="1">
        <v>765000</v>
      </c>
      <c r="O1285" s="1">
        <v>786760</v>
      </c>
      <c r="P1285" s="1">
        <f t="shared" si="639"/>
        <v>786760</v>
      </c>
      <c r="Q1285" s="1">
        <v>765000</v>
      </c>
      <c r="R1285" s="1">
        <v>786760</v>
      </c>
      <c r="S1285" s="1">
        <f t="shared" si="640"/>
        <v>786760</v>
      </c>
      <c r="T1285" s="1">
        <v>786760</v>
      </c>
      <c r="U1285" s="1">
        <f t="shared" si="641"/>
        <v>786760</v>
      </c>
    </row>
    <row r="1286" spans="1:25" hidden="1" x14ac:dyDescent="0.2">
      <c r="A1286" s="28" t="s">
        <v>584</v>
      </c>
      <c r="B1286" s="29">
        <v>11</v>
      </c>
      <c r="C1286" s="50" t="s">
        <v>101</v>
      </c>
      <c r="D1286" s="53">
        <v>3235</v>
      </c>
      <c r="E1286" s="32" t="s">
        <v>56</v>
      </c>
      <c r="G1286" s="1">
        <v>250000</v>
      </c>
      <c r="H1286" s="1">
        <v>250000</v>
      </c>
      <c r="I1286" s="1">
        <v>250000</v>
      </c>
      <c r="J1286" s="1">
        <v>250000</v>
      </c>
      <c r="K1286" s="1">
        <v>0</v>
      </c>
      <c r="L1286" s="33">
        <f t="shared" si="605"/>
        <v>0</v>
      </c>
      <c r="M1286" s="1">
        <v>250000</v>
      </c>
      <c r="N1286" s="1">
        <v>250000</v>
      </c>
      <c r="O1286" s="1">
        <v>153000</v>
      </c>
      <c r="P1286" s="1">
        <f t="shared" si="639"/>
        <v>153000</v>
      </c>
      <c r="Q1286" s="1">
        <v>250000</v>
      </c>
      <c r="R1286" s="1">
        <v>153000</v>
      </c>
      <c r="S1286" s="1">
        <f t="shared" si="640"/>
        <v>153000</v>
      </c>
      <c r="T1286" s="1">
        <v>153000</v>
      </c>
      <c r="U1286" s="1">
        <f t="shared" si="641"/>
        <v>153000</v>
      </c>
    </row>
    <row r="1287" spans="1:25" s="23" customFormat="1" ht="15.75" hidden="1" x14ac:dyDescent="0.2">
      <c r="A1287" s="24" t="s">
        <v>584</v>
      </c>
      <c r="B1287" s="25">
        <v>11</v>
      </c>
      <c r="C1287" s="49" t="s">
        <v>101</v>
      </c>
      <c r="D1287" s="40">
        <v>329</v>
      </c>
      <c r="E1287" s="20"/>
      <c r="F1287" s="20"/>
      <c r="G1287" s="21">
        <f>SUM(G1288)</f>
        <v>190000</v>
      </c>
      <c r="H1287" s="21">
        <f t="shared" ref="H1287:U1287" si="645">SUM(H1288)</f>
        <v>190000</v>
      </c>
      <c r="I1287" s="21">
        <f t="shared" si="645"/>
        <v>190000</v>
      </c>
      <c r="J1287" s="21">
        <f t="shared" si="645"/>
        <v>190000</v>
      </c>
      <c r="K1287" s="21">
        <f t="shared" si="645"/>
        <v>0</v>
      </c>
      <c r="L1287" s="22">
        <f t="shared" si="605"/>
        <v>0</v>
      </c>
      <c r="M1287" s="21">
        <f t="shared" si="645"/>
        <v>190000</v>
      </c>
      <c r="N1287" s="21">
        <f t="shared" si="645"/>
        <v>190000</v>
      </c>
      <c r="O1287" s="21">
        <f t="shared" si="645"/>
        <v>250000</v>
      </c>
      <c r="P1287" s="21">
        <f t="shared" si="645"/>
        <v>250000</v>
      </c>
      <c r="Q1287" s="21">
        <f t="shared" si="645"/>
        <v>190000</v>
      </c>
      <c r="R1287" s="21">
        <f t="shared" si="645"/>
        <v>250000</v>
      </c>
      <c r="S1287" s="21">
        <f t="shared" si="645"/>
        <v>250000</v>
      </c>
      <c r="T1287" s="21">
        <f t="shared" si="645"/>
        <v>250000</v>
      </c>
      <c r="U1287" s="21">
        <f t="shared" si="645"/>
        <v>250000</v>
      </c>
      <c r="V1287" s="21"/>
      <c r="W1287" s="21"/>
      <c r="X1287" s="21"/>
      <c r="Y1287" s="12"/>
    </row>
    <row r="1288" spans="1:25" hidden="1" x14ac:dyDescent="0.2">
      <c r="A1288" s="28" t="s">
        <v>584</v>
      </c>
      <c r="B1288" s="29">
        <v>11</v>
      </c>
      <c r="C1288" s="50" t="s">
        <v>101</v>
      </c>
      <c r="D1288" s="53">
        <v>3294</v>
      </c>
      <c r="E1288" s="32" t="s">
        <v>65</v>
      </c>
      <c r="G1288" s="1">
        <v>190000</v>
      </c>
      <c r="H1288" s="1">
        <v>190000</v>
      </c>
      <c r="I1288" s="1">
        <v>190000</v>
      </c>
      <c r="J1288" s="1">
        <v>190000</v>
      </c>
      <c r="K1288" s="1">
        <v>0</v>
      </c>
      <c r="L1288" s="33">
        <f t="shared" si="605"/>
        <v>0</v>
      </c>
      <c r="M1288" s="1">
        <v>190000</v>
      </c>
      <c r="N1288" s="1">
        <v>190000</v>
      </c>
      <c r="O1288" s="1">
        <v>250000</v>
      </c>
      <c r="P1288" s="1">
        <f t="shared" si="639"/>
        <v>250000</v>
      </c>
      <c r="Q1288" s="1">
        <v>190000</v>
      </c>
      <c r="R1288" s="1">
        <v>250000</v>
      </c>
      <c r="S1288" s="1">
        <f t="shared" si="640"/>
        <v>250000</v>
      </c>
      <c r="T1288" s="1">
        <v>250000</v>
      </c>
      <c r="U1288" s="1">
        <f t="shared" si="641"/>
        <v>250000</v>
      </c>
    </row>
    <row r="1289" spans="1:25" s="23" customFormat="1" ht="63" x14ac:dyDescent="0.2">
      <c r="A1289" s="439" t="s">
        <v>588</v>
      </c>
      <c r="B1289" s="442"/>
      <c r="C1289" s="442"/>
      <c r="D1289" s="442"/>
      <c r="E1289" s="20" t="s">
        <v>81</v>
      </c>
      <c r="F1289" s="20" t="s">
        <v>237</v>
      </c>
      <c r="G1289" s="21">
        <f>G1290</f>
        <v>186786</v>
      </c>
      <c r="H1289" s="21">
        <f t="shared" ref="H1289:U1289" si="646">H1290</f>
        <v>186786</v>
      </c>
      <c r="I1289" s="21">
        <f t="shared" si="646"/>
        <v>186786</v>
      </c>
      <c r="J1289" s="21">
        <f t="shared" si="646"/>
        <v>186786</v>
      </c>
      <c r="K1289" s="21">
        <f t="shared" si="646"/>
        <v>186786</v>
      </c>
      <c r="L1289" s="22">
        <f t="shared" si="605"/>
        <v>100</v>
      </c>
      <c r="M1289" s="21">
        <f t="shared" si="646"/>
        <v>186786</v>
      </c>
      <c r="N1289" s="21">
        <f t="shared" si="646"/>
        <v>186786</v>
      </c>
      <c r="O1289" s="21">
        <f t="shared" si="646"/>
        <v>186786</v>
      </c>
      <c r="P1289" s="21">
        <f t="shared" si="646"/>
        <v>186786</v>
      </c>
      <c r="Q1289" s="21">
        <f t="shared" si="646"/>
        <v>186786</v>
      </c>
      <c r="R1289" s="21">
        <f t="shared" si="646"/>
        <v>186786</v>
      </c>
      <c r="S1289" s="21">
        <f t="shared" si="646"/>
        <v>186786</v>
      </c>
      <c r="T1289" s="21">
        <f t="shared" si="646"/>
        <v>186786</v>
      </c>
      <c r="U1289" s="21">
        <f t="shared" si="646"/>
        <v>186786</v>
      </c>
      <c r="V1289" s="21"/>
      <c r="W1289" s="21"/>
      <c r="X1289" s="21"/>
      <c r="Y1289" s="12"/>
    </row>
    <row r="1290" spans="1:25" s="23" customFormat="1" ht="15.75" hidden="1" x14ac:dyDescent="0.2">
      <c r="A1290" s="24" t="s">
        <v>588</v>
      </c>
      <c r="B1290" s="25">
        <v>11</v>
      </c>
      <c r="C1290" s="49" t="s">
        <v>101</v>
      </c>
      <c r="D1290" s="40">
        <v>422</v>
      </c>
      <c r="E1290" s="20"/>
      <c r="F1290" s="20"/>
      <c r="G1290" s="21">
        <f>SUM(G1291)</f>
        <v>186786</v>
      </c>
      <c r="H1290" s="21">
        <f t="shared" ref="H1290:U1290" si="647">SUM(H1291)</f>
        <v>186786</v>
      </c>
      <c r="I1290" s="21">
        <f t="shared" si="647"/>
        <v>186786</v>
      </c>
      <c r="J1290" s="21">
        <f t="shared" si="647"/>
        <v>186786</v>
      </c>
      <c r="K1290" s="21">
        <f t="shared" si="647"/>
        <v>186786</v>
      </c>
      <c r="L1290" s="22">
        <f t="shared" si="605"/>
        <v>100</v>
      </c>
      <c r="M1290" s="21">
        <f t="shared" si="647"/>
        <v>186786</v>
      </c>
      <c r="N1290" s="21">
        <f t="shared" si="647"/>
        <v>186786</v>
      </c>
      <c r="O1290" s="21">
        <f t="shared" si="647"/>
        <v>186786</v>
      </c>
      <c r="P1290" s="21">
        <f t="shared" si="647"/>
        <v>186786</v>
      </c>
      <c r="Q1290" s="21">
        <f t="shared" si="647"/>
        <v>186786</v>
      </c>
      <c r="R1290" s="21">
        <f t="shared" si="647"/>
        <v>186786</v>
      </c>
      <c r="S1290" s="21">
        <f t="shared" si="647"/>
        <v>186786</v>
      </c>
      <c r="T1290" s="21">
        <f t="shared" si="647"/>
        <v>186786</v>
      </c>
      <c r="U1290" s="21">
        <f t="shared" si="647"/>
        <v>186786</v>
      </c>
      <c r="V1290" s="21"/>
      <c r="W1290" s="21"/>
      <c r="X1290" s="21"/>
      <c r="Y1290" s="12"/>
    </row>
    <row r="1291" spans="1:25" hidden="1" x14ac:dyDescent="0.2">
      <c r="A1291" s="28" t="s">
        <v>588</v>
      </c>
      <c r="B1291" s="29">
        <v>11</v>
      </c>
      <c r="C1291" s="50" t="s">
        <v>101</v>
      </c>
      <c r="D1291" s="53" t="s">
        <v>552</v>
      </c>
      <c r="E1291" s="32" t="s">
        <v>74</v>
      </c>
      <c r="G1291" s="1">
        <v>186786</v>
      </c>
      <c r="H1291" s="1">
        <v>186786</v>
      </c>
      <c r="I1291" s="1">
        <v>186786</v>
      </c>
      <c r="J1291" s="1">
        <v>186786</v>
      </c>
      <c r="K1291" s="1">
        <v>186786</v>
      </c>
      <c r="L1291" s="33">
        <f t="shared" si="605"/>
        <v>100</v>
      </c>
      <c r="M1291" s="1">
        <v>186786</v>
      </c>
      <c r="N1291" s="1">
        <v>186786</v>
      </c>
      <c r="O1291" s="1">
        <v>186786</v>
      </c>
      <c r="P1291" s="1">
        <f>O1291</f>
        <v>186786</v>
      </c>
      <c r="Q1291" s="1">
        <v>186786</v>
      </c>
      <c r="R1291" s="1">
        <v>186786</v>
      </c>
      <c r="S1291" s="1">
        <f>R1291</f>
        <v>186786</v>
      </c>
      <c r="T1291" s="1">
        <v>186786</v>
      </c>
      <c r="U1291" s="1">
        <f>T1291</f>
        <v>186786</v>
      </c>
    </row>
    <row r="1308" spans="1:25" s="32" customFormat="1" x14ac:dyDescent="0.2">
      <c r="A1308" s="28"/>
      <c r="B1308" s="29"/>
      <c r="C1308" s="50"/>
      <c r="D1308" s="53"/>
      <c r="G1308" s="1"/>
      <c r="H1308" s="1"/>
      <c r="I1308" s="1"/>
      <c r="J1308" s="1"/>
      <c r="K1308" s="1"/>
      <c r="L1308" s="33"/>
      <c r="V1308" s="85"/>
      <c r="W1308" s="85"/>
      <c r="X1308" s="85"/>
      <c r="Y1308" s="89"/>
    </row>
    <row r="1309" spans="1:25" s="32" customFormat="1" x14ac:dyDescent="0.2">
      <c r="A1309" s="28"/>
      <c r="B1309" s="29"/>
      <c r="C1309" s="50"/>
      <c r="D1309" s="53"/>
      <c r="G1309" s="1"/>
      <c r="H1309" s="1"/>
      <c r="I1309" s="1"/>
      <c r="J1309" s="1"/>
      <c r="K1309" s="1"/>
      <c r="L1309" s="33"/>
      <c r="V1309" s="85"/>
      <c r="W1309" s="85"/>
      <c r="X1309" s="85"/>
      <c r="Y1309" s="89"/>
    </row>
    <row r="1310" spans="1:25" s="32" customFormat="1" x14ac:dyDescent="0.2">
      <c r="A1310" s="28"/>
      <c r="B1310" s="29"/>
      <c r="C1310" s="50"/>
      <c r="D1310" s="53"/>
      <c r="G1310" s="1"/>
      <c r="H1310" s="1"/>
      <c r="I1310" s="1"/>
      <c r="J1310" s="1"/>
      <c r="K1310" s="1"/>
      <c r="L1310" s="33"/>
      <c r="V1310" s="85"/>
      <c r="W1310" s="85"/>
      <c r="X1310" s="85"/>
      <c r="Y1310" s="89"/>
    </row>
    <row r="1311" spans="1:25" s="32" customFormat="1" x14ac:dyDescent="0.2">
      <c r="A1311" s="28"/>
      <c r="B1311" s="29"/>
      <c r="C1311" s="50"/>
      <c r="D1311" s="53"/>
      <c r="G1311" s="1"/>
      <c r="H1311" s="1"/>
      <c r="I1311" s="1"/>
      <c r="J1311" s="1"/>
      <c r="K1311" s="1"/>
      <c r="L1311" s="33"/>
      <c r="V1311" s="85"/>
      <c r="W1311" s="85"/>
      <c r="X1311" s="85"/>
      <c r="Y1311" s="89"/>
    </row>
    <row r="1320" spans="12:21" x14ac:dyDescent="0.2">
      <c r="L1320" s="1"/>
      <c r="M1320" s="1"/>
      <c r="N1320" s="1"/>
      <c r="O1320" s="1"/>
      <c r="P1320" s="1"/>
      <c r="Q1320" s="1">
        <f>SUBTOTAL(9,Q6:Q1279)</f>
        <v>47911067362</v>
      </c>
      <c r="R1320" s="1"/>
      <c r="S1320" s="1"/>
      <c r="T1320" s="1"/>
      <c r="U1320" s="1"/>
    </row>
    <row r="1321" spans="12:21" x14ac:dyDescent="0.2">
      <c r="M1321" s="1"/>
      <c r="N1321" s="1"/>
      <c r="O1321" s="1"/>
      <c r="P1321" s="1"/>
      <c r="Q1321" s="1"/>
      <c r="R1321" s="1"/>
      <c r="S1321" s="1"/>
      <c r="T1321" s="1"/>
      <c r="U1321" s="1"/>
    </row>
  </sheetData>
  <autoFilter ref="A1:U1319"/>
  <customSheetViews>
    <customSheetView guid="{690963E0-70D2-4DD9-8517-3DDCFA408CAC}" scale="90" showAutoFilter="1" hiddenRows="1" hiddenColumns="1" state="hidden">
      <pane xSplit="5" ySplit="4" topLeftCell="F1254" activePane="bottomRight" state="frozen"/>
      <selection pane="bottomRight" activeCell="A1290" sqref="A1290:IV1291"/>
      <pageMargins left="0" right="0" top="0" bottom="0" header="0" footer="0"/>
      <pageSetup paperSize="9" scale="65" orientation="landscape" r:id="rId1"/>
      <headerFooter alignWithMargins="0">
        <oddHeader>&amp;CPrijedlog proračuna Ministarstva pomorstva, prometa i infrastrukture za razdoblje 2014.-2016.&amp;R&amp;D</oddHeader>
        <oddFooter>&amp;CPage&amp;P of &amp;N</oddFooter>
      </headerFooter>
      <autoFilter ref="A1:U1319"/>
    </customSheetView>
    <customSheetView guid="{ADF3AB29-43ED-443C-A574-B6816DBD0304}" scale="90" showAutoFilter="1" hiddenRows="1" hiddenColumns="1" state="hidden">
      <pane xSplit="5" ySplit="4" topLeftCell="F1254" activePane="bottomRight" state="frozen"/>
      <selection pane="bottomRight" activeCell="A1290" sqref="A1290:IV1291"/>
      <pageMargins left="0" right="0" top="0" bottom="0" header="0" footer="0"/>
      <pageSetup paperSize="9" scale="65" orientation="landscape" r:id="rId2"/>
      <headerFooter alignWithMargins="0">
        <oddHeader>&amp;CPrijedlog proračuna Ministarstva pomorstva, prometa i infrastrukture za razdoblje 2014.-2016.&amp;R&amp;D</oddHeader>
        <oddFooter>&amp;CPage&amp;P of &amp;N</oddFooter>
      </headerFooter>
      <autoFilter ref="A1:U1319"/>
    </customSheetView>
    <customSheetView guid="{E8EF3827-4217-4303-8A9B-BBF667C26949}" scale="90" showAutoFilter="1" hiddenRows="1" hiddenColumns="1" state="hidden">
      <pane xSplit="5" ySplit="4" topLeftCell="F1254" activePane="bottomRight" state="frozen"/>
      <selection pane="bottomRight" activeCell="A1290" sqref="A1290:IV1291"/>
      <pageMargins left="0" right="0" top="0" bottom="0" header="0" footer="0"/>
      <pageSetup paperSize="9" scale="65" orientation="landscape" r:id="rId3"/>
      <headerFooter alignWithMargins="0">
        <oddHeader>&amp;CPrijedlog proračuna Ministarstva pomorstva, prometa i infrastrukture za razdoblje 2014.-2016.&amp;R&amp;D</oddHeader>
        <oddFooter>&amp;CPage&amp;P of &amp;N</oddFooter>
      </headerFooter>
      <autoFilter ref="A1:U1319"/>
    </customSheetView>
  </customSheetViews>
  <mergeCells count="169">
    <mergeCell ref="A1261:D1261"/>
    <mergeCell ref="A1273:F1273"/>
    <mergeCell ref="A1274:D1274"/>
    <mergeCell ref="A1289:D1289"/>
    <mergeCell ref="A1205:D1205"/>
    <mergeCell ref="E1205:F1205"/>
    <mergeCell ref="A1206:D1206"/>
    <mergeCell ref="A1254:D1254"/>
    <mergeCell ref="E1138:F1138"/>
    <mergeCell ref="A1139:D1139"/>
    <mergeCell ref="A1186:D1186"/>
    <mergeCell ref="A1193:D1193"/>
    <mergeCell ref="A1074:D1074"/>
    <mergeCell ref="A1117:D1117"/>
    <mergeCell ref="A1129:D1129"/>
    <mergeCell ref="A1138:D1138"/>
    <mergeCell ref="A1066:D1066"/>
    <mergeCell ref="A1069:D1069"/>
    <mergeCell ref="A1072:F1072"/>
    <mergeCell ref="A1073:D1073"/>
    <mergeCell ref="E1073:F1073"/>
    <mergeCell ref="A1034:D1034"/>
    <mergeCell ref="A1053:D1053"/>
    <mergeCell ref="A1056:D1056"/>
    <mergeCell ref="A1061:D1061"/>
    <mergeCell ref="A1001:D1001"/>
    <mergeCell ref="A1007:D1007"/>
    <mergeCell ref="A1010:D1010"/>
    <mergeCell ref="A1031:D1031"/>
    <mergeCell ref="A928:D928"/>
    <mergeCell ref="A935:D935"/>
    <mergeCell ref="A942:F942"/>
    <mergeCell ref="A943:D943"/>
    <mergeCell ref="A879:D879"/>
    <mergeCell ref="A882:F882"/>
    <mergeCell ref="A883:D883"/>
    <mergeCell ref="A925:D925"/>
    <mergeCell ref="A865:D865"/>
    <mergeCell ref="A868:D868"/>
    <mergeCell ref="A873:D873"/>
    <mergeCell ref="A876:D876"/>
    <mergeCell ref="A853:D853"/>
    <mergeCell ref="A856:D856"/>
    <mergeCell ref="A859:D859"/>
    <mergeCell ref="A862:D862"/>
    <mergeCell ref="A823:D823"/>
    <mergeCell ref="A828:D828"/>
    <mergeCell ref="A835:D835"/>
    <mergeCell ref="A840:D840"/>
    <mergeCell ref="A787:D787"/>
    <mergeCell ref="A802:D802"/>
    <mergeCell ref="A809:D809"/>
    <mergeCell ref="A816:D816"/>
    <mergeCell ref="A767:D767"/>
    <mergeCell ref="A774:D774"/>
    <mergeCell ref="A779:D779"/>
    <mergeCell ref="A784:D784"/>
    <mergeCell ref="A733:D733"/>
    <mergeCell ref="A744:D744"/>
    <mergeCell ref="A753:D753"/>
    <mergeCell ref="A760:D760"/>
    <mergeCell ref="A703:D703"/>
    <mergeCell ref="A710:D710"/>
    <mergeCell ref="A717:D717"/>
    <mergeCell ref="A726:D726"/>
    <mergeCell ref="A671:D671"/>
    <mergeCell ref="A678:D678"/>
    <mergeCell ref="A687:D687"/>
    <mergeCell ref="A696:D696"/>
    <mergeCell ref="A631:D631"/>
    <mergeCell ref="A640:D640"/>
    <mergeCell ref="A649:D649"/>
    <mergeCell ref="A662:D662"/>
    <mergeCell ref="A594:D594"/>
    <mergeCell ref="A604:D604"/>
    <mergeCell ref="A613:D613"/>
    <mergeCell ref="A622:D622"/>
    <mergeCell ref="A573:D573"/>
    <mergeCell ref="A583:D583"/>
    <mergeCell ref="A592:F592"/>
    <mergeCell ref="A593:F593"/>
    <mergeCell ref="A563:D563"/>
    <mergeCell ref="A566:D566"/>
    <mergeCell ref="A569:D569"/>
    <mergeCell ref="A572:F572"/>
    <mergeCell ref="A545:D545"/>
    <mergeCell ref="A548:D548"/>
    <mergeCell ref="A551:D551"/>
    <mergeCell ref="A558:D558"/>
    <mergeCell ref="A533:D533"/>
    <mergeCell ref="A536:D536"/>
    <mergeCell ref="A539:D539"/>
    <mergeCell ref="A542:D542"/>
    <mergeCell ref="A505:D505"/>
    <mergeCell ref="A518:D518"/>
    <mergeCell ref="A523:D523"/>
    <mergeCell ref="A528:D528"/>
    <mergeCell ref="A493:D493"/>
    <mergeCell ref="A496:D496"/>
    <mergeCell ref="A499:D499"/>
    <mergeCell ref="A504:F504"/>
    <mergeCell ref="A477:D477"/>
    <mergeCell ref="A480:D480"/>
    <mergeCell ref="A485:D485"/>
    <mergeCell ref="A488:D488"/>
    <mergeCell ref="A467:F467"/>
    <mergeCell ref="A468:D468"/>
    <mergeCell ref="A471:D471"/>
    <mergeCell ref="A474:D474"/>
    <mergeCell ref="A433:D433"/>
    <mergeCell ref="A446:D446"/>
    <mergeCell ref="A455:D455"/>
    <mergeCell ref="A466:F466"/>
    <mergeCell ref="A355:F355"/>
    <mergeCell ref="A356:D356"/>
    <mergeCell ref="A400:D400"/>
    <mergeCell ref="A418:D418"/>
    <mergeCell ref="A339:D339"/>
    <mergeCell ref="A342:D342"/>
    <mergeCell ref="A349:D349"/>
    <mergeCell ref="A352:D352"/>
    <mergeCell ref="A309:D309"/>
    <mergeCell ref="A312:D312"/>
    <mergeCell ref="A317:D317"/>
    <mergeCell ref="A332:D332"/>
    <mergeCell ref="A266:D266"/>
    <mergeCell ref="A276:D276"/>
    <mergeCell ref="A290:D290"/>
    <mergeCell ref="A296:D296"/>
    <mergeCell ref="A240:D240"/>
    <mergeCell ref="A245:D245"/>
    <mergeCell ref="A248:D248"/>
    <mergeCell ref="A251:D251"/>
    <mergeCell ref="A207:D207"/>
    <mergeCell ref="A210:D210"/>
    <mergeCell ref="A233:D233"/>
    <mergeCell ref="A236:D236"/>
    <mergeCell ref="A186:D186"/>
    <mergeCell ref="A189:D189"/>
    <mergeCell ref="A194:D194"/>
    <mergeCell ref="A202:D202"/>
    <mergeCell ref="A168:D168"/>
    <mergeCell ref="A171:D171"/>
    <mergeCell ref="A175:D175"/>
    <mergeCell ref="A181:D181"/>
    <mergeCell ref="A145:D145"/>
    <mergeCell ref="A154:D154"/>
    <mergeCell ref="A157:D157"/>
    <mergeCell ref="A160:D160"/>
    <mergeCell ref="A129:D129"/>
    <mergeCell ref="A134:D134"/>
    <mergeCell ref="A137:D137"/>
    <mergeCell ref="A142:D142"/>
    <mergeCell ref="A2:F2"/>
    <mergeCell ref="A3:F3"/>
    <mergeCell ref="A4:F4"/>
    <mergeCell ref="A5:D5"/>
    <mergeCell ref="A115:D115"/>
    <mergeCell ref="A118:D118"/>
    <mergeCell ref="A121:D121"/>
    <mergeCell ref="A126:D126"/>
    <mergeCell ref="A105:D105"/>
    <mergeCell ref="A110:F110"/>
    <mergeCell ref="A111:F111"/>
    <mergeCell ref="A112:D112"/>
    <mergeCell ref="A64:D64"/>
    <mergeCell ref="A73:D73"/>
    <mergeCell ref="A90:D90"/>
    <mergeCell ref="A95:D95"/>
  </mergeCells>
  <phoneticPr fontId="14" type="noConversion"/>
  <pageMargins left="0.22435897435897437" right="0.16452991452991453" top="0.46367521367521369" bottom="0.35433070866141736" header="0.31496062992125984" footer="0.15748031496062992"/>
  <pageSetup paperSize="9" scale="65" orientation="landscape" r:id="rId4"/>
  <headerFooter alignWithMargins="0">
    <oddHeader>&amp;CPrijedlog proračuna Ministarstva pomorstva, prometa i infrastrukture za razdoblje 2014.-2016.&amp;R&amp;D</oddHeader>
    <oddFooter>&amp;CPage&amp;P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AD5060"/>
  <sheetViews>
    <sheetView zoomScale="70" zoomScaleNormal="70" zoomScalePageLayoutView="81" workbookViewId="0">
      <pane xSplit="7" ySplit="2" topLeftCell="S3695" activePane="bottomRight" state="frozen"/>
      <selection pane="topRight" activeCell="H1" sqref="H1"/>
      <selection pane="bottomLeft" activeCell="A3" sqref="A3"/>
      <selection pane="bottomRight" sqref="A1:AB1"/>
    </sheetView>
  </sheetViews>
  <sheetFormatPr defaultColWidth="9.140625" defaultRowHeight="15.75" x14ac:dyDescent="0.2"/>
  <cols>
    <col min="1" max="1" width="13.42578125" style="118" customWidth="1"/>
    <col min="2" max="2" width="13.42578125" style="102" customWidth="1"/>
    <col min="3" max="3" width="9.5703125" style="94" customWidth="1"/>
    <col min="4" max="4" width="8.42578125" style="95" customWidth="1"/>
    <col min="5" max="5" width="7.28515625" style="119" customWidth="1"/>
    <col min="6" max="6" width="49.85546875" style="146" customWidth="1"/>
    <col min="7" max="7" width="33" style="134" customWidth="1"/>
    <col min="8" max="25" width="18.5703125" style="122" customWidth="1"/>
    <col min="26" max="28" width="18.5703125" style="112" customWidth="1"/>
    <col min="29" max="29" width="35.140625" style="112" customWidth="1"/>
    <col min="30" max="16384" width="9.140625" style="112"/>
  </cols>
  <sheetData>
    <row r="1" spans="1:29" s="163" customFormat="1" ht="77.25" customHeight="1" x14ac:dyDescent="0.2">
      <c r="A1" s="215" t="s">
        <v>589</v>
      </c>
      <c r="B1" s="216" t="s">
        <v>0</v>
      </c>
      <c r="C1" s="217" t="s">
        <v>1</v>
      </c>
      <c r="D1" s="218" t="s">
        <v>2</v>
      </c>
      <c r="E1" s="219" t="s">
        <v>3</v>
      </c>
      <c r="F1" s="220" t="s">
        <v>590</v>
      </c>
      <c r="G1" s="221" t="s">
        <v>591</v>
      </c>
      <c r="H1" s="214" t="s">
        <v>592</v>
      </c>
      <c r="I1" s="206" t="s">
        <v>593</v>
      </c>
      <c r="J1" s="214" t="s">
        <v>594</v>
      </c>
      <c r="K1" s="206" t="s">
        <v>595</v>
      </c>
      <c r="L1" s="282" t="s">
        <v>596</v>
      </c>
      <c r="M1" s="206" t="s">
        <v>597</v>
      </c>
      <c r="N1" s="283" t="s">
        <v>598</v>
      </c>
      <c r="O1" s="206" t="s">
        <v>599</v>
      </c>
      <c r="P1" s="214" t="s">
        <v>600</v>
      </c>
      <c r="Q1" s="206" t="s">
        <v>601</v>
      </c>
      <c r="R1" s="282" t="s">
        <v>602</v>
      </c>
      <c r="S1" s="206" t="s">
        <v>603</v>
      </c>
      <c r="T1" s="283" t="s">
        <v>604</v>
      </c>
      <c r="U1" s="206" t="s">
        <v>605</v>
      </c>
      <c r="V1" s="282" t="s">
        <v>606</v>
      </c>
      <c r="W1" s="206" t="s">
        <v>607</v>
      </c>
      <c r="X1" s="283" t="s">
        <v>608</v>
      </c>
      <c r="Y1" s="206" t="s">
        <v>609</v>
      </c>
      <c r="Z1" s="221" t="s">
        <v>610</v>
      </c>
      <c r="AA1" s="221" t="s">
        <v>611</v>
      </c>
      <c r="AB1" s="221" t="s">
        <v>612</v>
      </c>
    </row>
    <row r="2" spans="1:29" s="98" customFormat="1" x14ac:dyDescent="0.2">
      <c r="A2" s="203"/>
      <c r="B2" s="468" t="s">
        <v>613</v>
      </c>
      <c r="C2" s="468"/>
      <c r="D2" s="468"/>
      <c r="E2" s="468"/>
      <c r="F2" s="468"/>
      <c r="G2" s="262"/>
      <c r="H2" s="97">
        <f t="shared" ref="H2:Y2" si="0">H4+H1965+H2039+H2301+H2406+H2495</f>
        <v>1604337909</v>
      </c>
      <c r="I2" s="97">
        <f t="shared" si="0"/>
        <v>1019421766</v>
      </c>
      <c r="J2" s="97">
        <f t="shared" si="0"/>
        <v>1275318975</v>
      </c>
      <c r="K2" s="97">
        <f t="shared" si="0"/>
        <v>869371515</v>
      </c>
      <c r="L2" s="97">
        <f t="shared" si="0"/>
        <v>1894660537</v>
      </c>
      <c r="M2" s="97">
        <f t="shared" si="0"/>
        <v>1370120994</v>
      </c>
      <c r="N2" s="97">
        <f t="shared" si="0"/>
        <v>1559364543</v>
      </c>
      <c r="O2" s="97">
        <f t="shared" si="0"/>
        <v>1151326266</v>
      </c>
      <c r="P2" s="97">
        <f t="shared" si="0"/>
        <v>1456621096</v>
      </c>
      <c r="Q2" s="97">
        <f t="shared" si="0"/>
        <v>912220531</v>
      </c>
      <c r="R2" s="97">
        <f t="shared" si="0"/>
        <v>2083580939</v>
      </c>
      <c r="S2" s="97">
        <f t="shared" si="0"/>
        <v>1473187824</v>
      </c>
      <c r="T2" s="97">
        <f t="shared" si="0"/>
        <v>1715225625</v>
      </c>
      <c r="U2" s="97">
        <f t="shared" si="0"/>
        <v>1193884731</v>
      </c>
      <c r="V2" s="97">
        <f t="shared" si="0"/>
        <v>2018808613</v>
      </c>
      <c r="W2" s="97">
        <f t="shared" si="0"/>
        <v>1495315175</v>
      </c>
      <c r="X2" s="97">
        <f t="shared" si="0"/>
        <v>1750221824</v>
      </c>
      <c r="Y2" s="97">
        <f t="shared" si="0"/>
        <v>1279039098</v>
      </c>
      <c r="Z2" s="107">
        <v>1151326266</v>
      </c>
      <c r="AA2" s="107">
        <v>1193884731</v>
      </c>
      <c r="AB2" s="107">
        <v>1279039098</v>
      </c>
      <c r="AC2" s="462" t="s">
        <v>614</v>
      </c>
    </row>
    <row r="3" spans="1:29" s="98" customFormat="1" x14ac:dyDescent="0.2">
      <c r="A3" s="285"/>
      <c r="B3" s="286"/>
      <c r="C3" s="286"/>
      <c r="D3" s="286"/>
      <c r="E3" s="286"/>
      <c r="F3" s="286"/>
      <c r="G3" s="286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  <c r="X3" s="287"/>
      <c r="Y3" s="287"/>
      <c r="Z3" s="284">
        <f>Z2-O2</f>
        <v>0</v>
      </c>
      <c r="AA3" s="284">
        <f>AA2-U2</f>
        <v>0</v>
      </c>
      <c r="AB3" s="284">
        <f>AB2-Y2</f>
        <v>0</v>
      </c>
      <c r="AC3" s="463"/>
    </row>
    <row r="4" spans="1:29" s="96" customFormat="1" x14ac:dyDescent="0.2">
      <c r="A4" s="204" t="s">
        <v>615</v>
      </c>
      <c r="B4" s="469" t="s">
        <v>616</v>
      </c>
      <c r="C4" s="469"/>
      <c r="D4" s="469"/>
      <c r="E4" s="469"/>
      <c r="F4" s="469"/>
      <c r="G4" s="261"/>
      <c r="H4" s="99">
        <f t="shared" ref="H4:Y4" si="1">H6+H171+H939+H1465</f>
        <v>1387463761</v>
      </c>
      <c r="I4" s="99">
        <f t="shared" si="1"/>
        <v>923149193</v>
      </c>
      <c r="J4" s="99">
        <f t="shared" si="1"/>
        <v>1099093993</v>
      </c>
      <c r="K4" s="99">
        <f t="shared" si="1"/>
        <v>781582121</v>
      </c>
      <c r="L4" s="99">
        <f t="shared" si="1"/>
        <v>1644306327</v>
      </c>
      <c r="M4" s="99">
        <f t="shared" si="1"/>
        <v>1246984826</v>
      </c>
      <c r="N4" s="99">
        <f t="shared" si="1"/>
        <v>1306215087</v>
      </c>
      <c r="O4" s="99">
        <f t="shared" si="1"/>
        <v>1039405012</v>
      </c>
      <c r="P4" s="99">
        <f t="shared" si="1"/>
        <v>1275360341</v>
      </c>
      <c r="Q4" s="99">
        <f t="shared" si="1"/>
        <v>824706336</v>
      </c>
      <c r="R4" s="99">
        <f t="shared" si="1"/>
        <v>1853157832</v>
      </c>
      <c r="S4" s="99">
        <f t="shared" si="1"/>
        <v>1361550767</v>
      </c>
      <c r="T4" s="99">
        <f t="shared" si="1"/>
        <v>1495735082</v>
      </c>
      <c r="U4" s="99">
        <f t="shared" si="1"/>
        <v>1091451865</v>
      </c>
      <c r="V4" s="99">
        <f t="shared" si="1"/>
        <v>1772302442</v>
      </c>
      <c r="W4" s="99">
        <f t="shared" si="1"/>
        <v>1368576942</v>
      </c>
      <c r="X4" s="99">
        <f t="shared" si="1"/>
        <v>1520029936</v>
      </c>
      <c r="Y4" s="99">
        <f t="shared" si="1"/>
        <v>1169800865</v>
      </c>
      <c r="Z4" s="107">
        <v>1039405012</v>
      </c>
      <c r="AA4" s="107">
        <v>1091451865</v>
      </c>
      <c r="AB4" s="107">
        <v>1169800865</v>
      </c>
      <c r="AC4" s="462" t="s">
        <v>615</v>
      </c>
    </row>
    <row r="5" spans="1:29" s="101" customFormat="1" x14ac:dyDescent="0.2">
      <c r="A5" s="285"/>
      <c r="B5" s="288"/>
      <c r="C5" s="288"/>
      <c r="D5" s="288"/>
      <c r="E5" s="288"/>
      <c r="F5" s="288"/>
      <c r="G5" s="288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4">
        <f>Z4-O4</f>
        <v>0</v>
      </c>
      <c r="AA5" s="284">
        <f>AA4-U4</f>
        <v>0</v>
      </c>
      <c r="AB5" s="284">
        <f>AB4-Y4</f>
        <v>0</v>
      </c>
      <c r="AC5" s="463"/>
    </row>
    <row r="6" spans="1:29" s="315" customFormat="1" ht="15.75" customHeight="1" x14ac:dyDescent="0.2">
      <c r="A6" s="311" t="s">
        <v>615</v>
      </c>
      <c r="B6" s="470" t="s">
        <v>617</v>
      </c>
      <c r="C6" s="470"/>
      <c r="D6" s="470"/>
      <c r="E6" s="470"/>
      <c r="F6" s="470"/>
      <c r="G6" s="312"/>
      <c r="H6" s="313">
        <f t="shared" ref="H6:Q6" si="2">H7+H69+H82+H101+H122+H140+H148+H157+H167</f>
        <v>17886080</v>
      </c>
      <c r="I6" s="313">
        <f t="shared" si="2"/>
        <v>17838300</v>
      </c>
      <c r="J6" s="313">
        <f t="shared" si="2"/>
        <v>19204852</v>
      </c>
      <c r="K6" s="313">
        <f t="shared" si="2"/>
        <v>19154417</v>
      </c>
      <c r="L6" s="313">
        <f t="shared" ref="L6:M6" si="3">L7+L69+L82+L101+L122+L140+L148+L157+L167</f>
        <v>20487951</v>
      </c>
      <c r="M6" s="313">
        <f t="shared" si="3"/>
        <v>20437516</v>
      </c>
      <c r="N6" s="313">
        <f t="shared" ref="N6:O6" si="4">N7+N69+N82+N101+N122+N140+N148+N157+N167</f>
        <v>20272240</v>
      </c>
      <c r="O6" s="313">
        <f t="shared" si="4"/>
        <v>20223132</v>
      </c>
      <c r="P6" s="313">
        <f t="shared" si="2"/>
        <v>19459676</v>
      </c>
      <c r="Q6" s="313">
        <f t="shared" si="2"/>
        <v>19409241</v>
      </c>
      <c r="R6" s="313">
        <f t="shared" ref="R6:W6" si="5">R7+R69+R82+R101+R122+R140+R148+R157+R167</f>
        <v>19985877</v>
      </c>
      <c r="S6" s="313">
        <f t="shared" si="5"/>
        <v>19935442</v>
      </c>
      <c r="T6" s="313">
        <f t="shared" ref="T6:U6" si="6">T7+T69+T82+T101+T122+T140+T148+T157+T167</f>
        <v>20660166</v>
      </c>
      <c r="U6" s="313">
        <f t="shared" si="6"/>
        <v>20611058</v>
      </c>
      <c r="V6" s="313">
        <f t="shared" si="5"/>
        <v>20365293</v>
      </c>
      <c r="W6" s="313">
        <f t="shared" si="5"/>
        <v>20314858</v>
      </c>
      <c r="X6" s="313">
        <f t="shared" ref="X6:Y6" si="7">X7+X69+X82+X101+X122+X140+X148+X157+X167</f>
        <v>21114509</v>
      </c>
      <c r="Y6" s="313">
        <f t="shared" si="7"/>
        <v>21065401</v>
      </c>
      <c r="Z6" s="314">
        <v>20223132</v>
      </c>
      <c r="AA6" s="314">
        <v>20611058</v>
      </c>
      <c r="AB6" s="314">
        <v>21065401</v>
      </c>
      <c r="AC6" s="464" t="s">
        <v>617</v>
      </c>
    </row>
    <row r="7" spans="1:29" s="315" customFormat="1" ht="45" x14ac:dyDescent="0.2">
      <c r="A7" s="316" t="s">
        <v>615</v>
      </c>
      <c r="B7" s="317" t="s">
        <v>28</v>
      </c>
      <c r="C7" s="224"/>
      <c r="D7" s="224"/>
      <c r="E7" s="225"/>
      <c r="F7" s="226" t="s">
        <v>29</v>
      </c>
      <c r="G7" s="227" t="s">
        <v>618</v>
      </c>
      <c r="H7" s="259">
        <f t="shared" ref="H7:Q7" si="8">H8+H17+H47+H52+H56+H63+H66</f>
        <v>13170982</v>
      </c>
      <c r="I7" s="259">
        <f t="shared" si="8"/>
        <v>13163019</v>
      </c>
      <c r="J7" s="259">
        <f t="shared" si="8"/>
        <v>13030589</v>
      </c>
      <c r="K7" s="259">
        <f t="shared" si="8"/>
        <v>13022626</v>
      </c>
      <c r="L7" s="259">
        <f t="shared" ref="L7:M7" si="9">L8+L17+L47+L52+L56+L63+L66</f>
        <v>13443364</v>
      </c>
      <c r="M7" s="259">
        <f t="shared" si="9"/>
        <v>13435401</v>
      </c>
      <c r="N7" s="259">
        <f t="shared" ref="N7:O7" si="10">N8+N17+N47+N52+N56+N63+N66</f>
        <v>13849446</v>
      </c>
      <c r="O7" s="259">
        <f t="shared" si="10"/>
        <v>13842810</v>
      </c>
      <c r="P7" s="259">
        <f t="shared" si="8"/>
        <v>13432072</v>
      </c>
      <c r="Q7" s="259">
        <f t="shared" si="8"/>
        <v>13424109</v>
      </c>
      <c r="R7" s="259">
        <f t="shared" ref="R7:W7" si="11">R8+R17+R47+R52+R56+R63+R66</f>
        <v>13684836</v>
      </c>
      <c r="S7" s="259">
        <f t="shared" si="11"/>
        <v>13676873</v>
      </c>
      <c r="T7" s="259">
        <f t="shared" ref="T7:U7" si="12">T8+T17+T47+T52+T56+T63+T66</f>
        <v>14418509</v>
      </c>
      <c r="U7" s="259">
        <f t="shared" si="12"/>
        <v>14411873</v>
      </c>
      <c r="V7" s="259">
        <f t="shared" si="11"/>
        <v>14043391</v>
      </c>
      <c r="W7" s="259">
        <f t="shared" si="11"/>
        <v>14035428</v>
      </c>
      <c r="X7" s="259">
        <f t="shared" ref="X7:Y7" si="13">X8+X17+X47+X52+X56+X63+X66</f>
        <v>14851991</v>
      </c>
      <c r="Y7" s="259">
        <f t="shared" si="13"/>
        <v>14845355</v>
      </c>
      <c r="Z7" s="314">
        <f>Z6-O6</f>
        <v>0</v>
      </c>
      <c r="AA7" s="314">
        <f>AA6-U6</f>
        <v>0</v>
      </c>
      <c r="AB7" s="314">
        <f>AB6-Y6</f>
        <v>0</v>
      </c>
      <c r="AC7" s="465"/>
    </row>
    <row r="8" spans="1:29" s="321" customFormat="1" x14ac:dyDescent="0.2">
      <c r="A8" s="318" t="s">
        <v>615</v>
      </c>
      <c r="B8" s="319" t="s">
        <v>28</v>
      </c>
      <c r="C8" s="231">
        <v>11</v>
      </c>
      <c r="D8" s="231"/>
      <c r="E8" s="233">
        <v>31</v>
      </c>
      <c r="F8" s="234"/>
      <c r="G8" s="320"/>
      <c r="H8" s="258">
        <f t="shared" ref="H8:Q8" si="14">H9+H13+H15</f>
        <v>9097350</v>
      </c>
      <c r="I8" s="258">
        <f t="shared" si="14"/>
        <v>9097350</v>
      </c>
      <c r="J8" s="258">
        <f t="shared" si="14"/>
        <v>8560622</v>
      </c>
      <c r="K8" s="258">
        <f t="shared" si="14"/>
        <v>8560622</v>
      </c>
      <c r="L8" s="258">
        <f t="shared" ref="L8:M8" si="15">L9+L13+L15</f>
        <v>8932000</v>
      </c>
      <c r="M8" s="258">
        <f t="shared" si="15"/>
        <v>8932000</v>
      </c>
      <c r="N8" s="258">
        <f t="shared" ref="N8:O8" si="16">N9+N13+N15</f>
        <v>9527000</v>
      </c>
      <c r="O8" s="258">
        <f t="shared" si="16"/>
        <v>9527000</v>
      </c>
      <c r="P8" s="258">
        <f t="shared" si="14"/>
        <v>8753069</v>
      </c>
      <c r="Q8" s="258">
        <f t="shared" si="14"/>
        <v>8753069</v>
      </c>
      <c r="R8" s="258">
        <f t="shared" ref="R8:W8" si="17">R9+R13+R15</f>
        <v>8962000</v>
      </c>
      <c r="S8" s="258">
        <f t="shared" si="17"/>
        <v>8962000</v>
      </c>
      <c r="T8" s="258">
        <f t="shared" ref="T8:U8" si="18">T9+T13+T15</f>
        <v>9697000</v>
      </c>
      <c r="U8" s="258">
        <f t="shared" si="18"/>
        <v>9697000</v>
      </c>
      <c r="V8" s="258">
        <f t="shared" si="17"/>
        <v>9062000</v>
      </c>
      <c r="W8" s="258">
        <f t="shared" si="17"/>
        <v>9062000</v>
      </c>
      <c r="X8" s="258">
        <f t="shared" ref="X8:Y8" si="19">X9+X13+X15</f>
        <v>9862000</v>
      </c>
      <c r="Y8" s="258">
        <f t="shared" si="19"/>
        <v>9862000</v>
      </c>
      <c r="AC8" s="465"/>
    </row>
    <row r="9" spans="1:29" s="321" customFormat="1" x14ac:dyDescent="0.2">
      <c r="A9" s="236" t="s">
        <v>615</v>
      </c>
      <c r="B9" s="322" t="s">
        <v>28</v>
      </c>
      <c r="C9" s="237">
        <v>11</v>
      </c>
      <c r="D9" s="323"/>
      <c r="E9" s="254">
        <v>311</v>
      </c>
      <c r="F9" s="239"/>
      <c r="G9" s="324"/>
      <c r="H9" s="314">
        <f t="shared" ref="H9:Q9" si="20">SUM(H10:H12)</f>
        <v>7563943</v>
      </c>
      <c r="I9" s="314">
        <f t="shared" si="20"/>
        <v>7563943</v>
      </c>
      <c r="J9" s="314">
        <f t="shared" si="20"/>
        <v>7127215</v>
      </c>
      <c r="K9" s="314">
        <f t="shared" si="20"/>
        <v>7127215</v>
      </c>
      <c r="L9" s="314">
        <f t="shared" ref="L9:M9" si="21">SUM(L10:L12)</f>
        <v>7427000</v>
      </c>
      <c r="M9" s="314">
        <f t="shared" si="21"/>
        <v>7427000</v>
      </c>
      <c r="N9" s="314">
        <f t="shared" ref="N9:O9" si="22">SUM(N10:N12)</f>
        <v>7877000</v>
      </c>
      <c r="O9" s="314">
        <f t="shared" si="22"/>
        <v>7877000</v>
      </c>
      <c r="P9" s="314">
        <f t="shared" si="20"/>
        <v>7266574</v>
      </c>
      <c r="Q9" s="314">
        <f t="shared" si="20"/>
        <v>7266574</v>
      </c>
      <c r="R9" s="314">
        <f t="shared" ref="R9:W9" si="23">SUM(R10:R12)</f>
        <v>7437000</v>
      </c>
      <c r="S9" s="314">
        <f t="shared" si="23"/>
        <v>7437000</v>
      </c>
      <c r="T9" s="314">
        <f t="shared" ref="T9:U9" si="24">SUM(T10:T12)</f>
        <v>7987000</v>
      </c>
      <c r="U9" s="314">
        <f t="shared" si="24"/>
        <v>7987000</v>
      </c>
      <c r="V9" s="314">
        <f t="shared" si="23"/>
        <v>7537000</v>
      </c>
      <c r="W9" s="314">
        <f t="shared" si="23"/>
        <v>7537000</v>
      </c>
      <c r="X9" s="314">
        <f t="shared" ref="X9:Y9" si="25">SUM(X10:X12)</f>
        <v>8092000</v>
      </c>
      <c r="Y9" s="314">
        <f t="shared" si="25"/>
        <v>8092000</v>
      </c>
      <c r="AC9" s="466"/>
    </row>
    <row r="10" spans="1:29" s="321" customFormat="1" ht="15" x14ac:dyDescent="0.2">
      <c r="A10" s="325" t="s">
        <v>615</v>
      </c>
      <c r="B10" s="326" t="s">
        <v>28</v>
      </c>
      <c r="C10" s="327">
        <v>11</v>
      </c>
      <c r="D10" s="328" t="s">
        <v>31</v>
      </c>
      <c r="E10" s="252">
        <v>3111</v>
      </c>
      <c r="F10" s="253" t="s">
        <v>33</v>
      </c>
      <c r="G10" s="329"/>
      <c r="H10" s="381">
        <v>7318314</v>
      </c>
      <c r="I10" s="381">
        <f>H10</f>
        <v>7318314</v>
      </c>
      <c r="J10" s="381">
        <v>6901586</v>
      </c>
      <c r="K10" s="381">
        <f>J10</f>
        <v>6901586</v>
      </c>
      <c r="L10" s="381">
        <v>7200000</v>
      </c>
      <c r="M10" s="381">
        <f>L10</f>
        <v>7200000</v>
      </c>
      <c r="N10" s="381">
        <v>7600000</v>
      </c>
      <c r="O10" s="381">
        <f>N10</f>
        <v>7600000</v>
      </c>
      <c r="P10" s="381">
        <v>7034309</v>
      </c>
      <c r="Q10" s="381">
        <f>P10</f>
        <v>7034309</v>
      </c>
      <c r="R10" s="381">
        <v>7200000</v>
      </c>
      <c r="S10" s="381">
        <f>R10</f>
        <v>7200000</v>
      </c>
      <c r="T10" s="381">
        <v>7700000</v>
      </c>
      <c r="U10" s="381">
        <f>T10</f>
        <v>7700000</v>
      </c>
      <c r="V10" s="381">
        <v>7300000</v>
      </c>
      <c r="W10" s="381">
        <f>V10</f>
        <v>7300000</v>
      </c>
      <c r="X10" s="381">
        <v>7800000</v>
      </c>
      <c r="Y10" s="381">
        <f>X10</f>
        <v>7800000</v>
      </c>
    </row>
    <row r="11" spans="1:29" s="315" customFormat="1" x14ac:dyDescent="0.2">
      <c r="A11" s="325" t="s">
        <v>615</v>
      </c>
      <c r="B11" s="326" t="s">
        <v>28</v>
      </c>
      <c r="C11" s="327">
        <v>11</v>
      </c>
      <c r="D11" s="328" t="s">
        <v>31</v>
      </c>
      <c r="E11" s="252">
        <v>3113</v>
      </c>
      <c r="F11" s="253" t="s">
        <v>35</v>
      </c>
      <c r="G11" s="329"/>
      <c r="H11" s="381">
        <v>139451</v>
      </c>
      <c r="I11" s="381">
        <f t="shared" ref="I11:I12" si="26">H11</f>
        <v>139451</v>
      </c>
      <c r="J11" s="381">
        <v>119451</v>
      </c>
      <c r="K11" s="381">
        <f t="shared" ref="K11:K12" si="27">J11</f>
        <v>119451</v>
      </c>
      <c r="L11" s="381">
        <v>120000</v>
      </c>
      <c r="M11" s="381">
        <f t="shared" ref="M11:M12" si="28">L11</f>
        <v>120000</v>
      </c>
      <c r="N11" s="381">
        <v>170000</v>
      </c>
      <c r="O11" s="381">
        <f t="shared" ref="O11:O12" si="29">N11</f>
        <v>170000</v>
      </c>
      <c r="P11" s="381">
        <v>126087</v>
      </c>
      <c r="Q11" s="381">
        <f t="shared" ref="Q11:Q12" si="30">P11</f>
        <v>126087</v>
      </c>
      <c r="R11" s="381">
        <v>130000</v>
      </c>
      <c r="S11" s="381">
        <f t="shared" ref="S11:S12" si="31">R11</f>
        <v>130000</v>
      </c>
      <c r="T11" s="381">
        <v>180000</v>
      </c>
      <c r="U11" s="381">
        <f t="shared" ref="U11:U12" si="32">T11</f>
        <v>180000</v>
      </c>
      <c r="V11" s="381">
        <v>130000</v>
      </c>
      <c r="W11" s="381">
        <f t="shared" ref="W11:W12" si="33">V11</f>
        <v>130000</v>
      </c>
      <c r="X11" s="381">
        <v>185000</v>
      </c>
      <c r="Y11" s="381">
        <f t="shared" ref="Y11:Y12" si="34">X11</f>
        <v>185000</v>
      </c>
    </row>
    <row r="12" spans="1:29" s="321" customFormat="1" ht="15" x14ac:dyDescent="0.2">
      <c r="A12" s="325" t="s">
        <v>615</v>
      </c>
      <c r="B12" s="326" t="s">
        <v>28</v>
      </c>
      <c r="C12" s="327">
        <v>11</v>
      </c>
      <c r="D12" s="328" t="s">
        <v>31</v>
      </c>
      <c r="E12" s="252">
        <v>3114</v>
      </c>
      <c r="F12" s="253" t="s">
        <v>36</v>
      </c>
      <c r="G12" s="329"/>
      <c r="H12" s="381">
        <v>106178</v>
      </c>
      <c r="I12" s="381">
        <f t="shared" si="26"/>
        <v>106178</v>
      </c>
      <c r="J12" s="381">
        <v>106178</v>
      </c>
      <c r="K12" s="381">
        <f t="shared" si="27"/>
        <v>106178</v>
      </c>
      <c r="L12" s="381">
        <v>107000</v>
      </c>
      <c r="M12" s="381">
        <f t="shared" si="28"/>
        <v>107000</v>
      </c>
      <c r="N12" s="381">
        <v>107000</v>
      </c>
      <c r="O12" s="381">
        <f t="shared" si="29"/>
        <v>107000</v>
      </c>
      <c r="P12" s="381">
        <v>106178</v>
      </c>
      <c r="Q12" s="381">
        <f t="shared" si="30"/>
        <v>106178</v>
      </c>
      <c r="R12" s="381">
        <v>107000</v>
      </c>
      <c r="S12" s="381">
        <f t="shared" si="31"/>
        <v>107000</v>
      </c>
      <c r="T12" s="381">
        <v>107000</v>
      </c>
      <c r="U12" s="381">
        <f t="shared" si="32"/>
        <v>107000</v>
      </c>
      <c r="V12" s="381">
        <v>107000</v>
      </c>
      <c r="W12" s="381">
        <f t="shared" si="33"/>
        <v>107000</v>
      </c>
      <c r="X12" s="381">
        <v>107000</v>
      </c>
      <c r="Y12" s="381">
        <f t="shared" si="34"/>
        <v>107000</v>
      </c>
    </row>
    <row r="13" spans="1:29" s="315" customFormat="1" x14ac:dyDescent="0.2">
      <c r="A13" s="236" t="s">
        <v>615</v>
      </c>
      <c r="B13" s="322" t="s">
        <v>28</v>
      </c>
      <c r="C13" s="237">
        <v>11</v>
      </c>
      <c r="D13" s="323"/>
      <c r="E13" s="254">
        <v>312</v>
      </c>
      <c r="F13" s="239"/>
      <c r="G13" s="324"/>
      <c r="H13" s="257">
        <f t="shared" ref="H13:Y13" si="35">SUM(H14)</f>
        <v>305446</v>
      </c>
      <c r="I13" s="257">
        <f t="shared" si="35"/>
        <v>305446</v>
      </c>
      <c r="J13" s="257">
        <f t="shared" si="35"/>
        <v>265446</v>
      </c>
      <c r="K13" s="257">
        <f t="shared" si="35"/>
        <v>265446</v>
      </c>
      <c r="L13" s="257">
        <f t="shared" si="35"/>
        <v>280000</v>
      </c>
      <c r="M13" s="257">
        <f t="shared" si="35"/>
        <v>280000</v>
      </c>
      <c r="N13" s="257">
        <f t="shared" si="35"/>
        <v>350000</v>
      </c>
      <c r="O13" s="257">
        <f t="shared" si="35"/>
        <v>350000</v>
      </c>
      <c r="P13" s="257">
        <f t="shared" si="35"/>
        <v>291990</v>
      </c>
      <c r="Q13" s="257">
        <f t="shared" si="35"/>
        <v>291990</v>
      </c>
      <c r="R13" s="257">
        <f t="shared" si="35"/>
        <v>295000</v>
      </c>
      <c r="S13" s="257">
        <f t="shared" si="35"/>
        <v>295000</v>
      </c>
      <c r="T13" s="257">
        <f t="shared" si="35"/>
        <v>360000</v>
      </c>
      <c r="U13" s="257">
        <f t="shared" si="35"/>
        <v>360000</v>
      </c>
      <c r="V13" s="257">
        <f t="shared" si="35"/>
        <v>295000</v>
      </c>
      <c r="W13" s="257">
        <f t="shared" si="35"/>
        <v>295000</v>
      </c>
      <c r="X13" s="257">
        <f t="shared" si="35"/>
        <v>370000</v>
      </c>
      <c r="Y13" s="257">
        <f t="shared" si="35"/>
        <v>370000</v>
      </c>
    </row>
    <row r="14" spans="1:29" s="321" customFormat="1" ht="15" x14ac:dyDescent="0.2">
      <c r="A14" s="325" t="s">
        <v>615</v>
      </c>
      <c r="B14" s="326" t="s">
        <v>28</v>
      </c>
      <c r="C14" s="327">
        <v>11</v>
      </c>
      <c r="D14" s="328" t="s">
        <v>31</v>
      </c>
      <c r="E14" s="252">
        <v>3121</v>
      </c>
      <c r="F14" s="253" t="s">
        <v>38</v>
      </c>
      <c r="G14" s="329"/>
      <c r="H14" s="381">
        <v>305446</v>
      </c>
      <c r="I14" s="381">
        <f>H14</f>
        <v>305446</v>
      </c>
      <c r="J14" s="381">
        <v>265446</v>
      </c>
      <c r="K14" s="381">
        <f>J14</f>
        <v>265446</v>
      </c>
      <c r="L14" s="381">
        <v>280000</v>
      </c>
      <c r="M14" s="381">
        <f>L14</f>
        <v>280000</v>
      </c>
      <c r="N14" s="381">
        <v>350000</v>
      </c>
      <c r="O14" s="381">
        <f>N14</f>
        <v>350000</v>
      </c>
      <c r="P14" s="381">
        <v>291990</v>
      </c>
      <c r="Q14" s="381">
        <f>P14</f>
        <v>291990</v>
      </c>
      <c r="R14" s="381">
        <v>295000</v>
      </c>
      <c r="S14" s="381">
        <f>R14</f>
        <v>295000</v>
      </c>
      <c r="T14" s="381">
        <v>360000</v>
      </c>
      <c r="U14" s="381">
        <f>T14</f>
        <v>360000</v>
      </c>
      <c r="V14" s="381">
        <v>295000</v>
      </c>
      <c r="W14" s="381">
        <f>V14</f>
        <v>295000</v>
      </c>
      <c r="X14" s="381">
        <v>370000</v>
      </c>
      <c r="Y14" s="381">
        <f>X14</f>
        <v>370000</v>
      </c>
    </row>
    <row r="15" spans="1:29" s="229" customFormat="1" x14ac:dyDescent="0.2">
      <c r="A15" s="236" t="s">
        <v>615</v>
      </c>
      <c r="B15" s="322" t="s">
        <v>28</v>
      </c>
      <c r="C15" s="237">
        <v>11</v>
      </c>
      <c r="D15" s="323"/>
      <c r="E15" s="254">
        <v>313</v>
      </c>
      <c r="F15" s="239"/>
      <c r="G15" s="324"/>
      <c r="H15" s="257">
        <f t="shared" ref="H15:Y15" si="36">SUM(H16:H16)</f>
        <v>1227961</v>
      </c>
      <c r="I15" s="257">
        <f t="shared" si="36"/>
        <v>1227961</v>
      </c>
      <c r="J15" s="257">
        <f t="shared" si="36"/>
        <v>1167961</v>
      </c>
      <c r="K15" s="257">
        <f t="shared" si="36"/>
        <v>1167961</v>
      </c>
      <c r="L15" s="257">
        <f t="shared" si="36"/>
        <v>1225000</v>
      </c>
      <c r="M15" s="257">
        <f t="shared" si="36"/>
        <v>1225000</v>
      </c>
      <c r="N15" s="257">
        <f t="shared" si="36"/>
        <v>1300000</v>
      </c>
      <c r="O15" s="257">
        <f t="shared" si="36"/>
        <v>1300000</v>
      </c>
      <c r="P15" s="257">
        <f t="shared" si="36"/>
        <v>1194505</v>
      </c>
      <c r="Q15" s="257">
        <f t="shared" si="36"/>
        <v>1194505</v>
      </c>
      <c r="R15" s="257">
        <f t="shared" si="36"/>
        <v>1230000</v>
      </c>
      <c r="S15" s="257">
        <f t="shared" si="36"/>
        <v>1230000</v>
      </c>
      <c r="T15" s="257">
        <f t="shared" si="36"/>
        <v>1350000</v>
      </c>
      <c r="U15" s="257">
        <f t="shared" si="36"/>
        <v>1350000</v>
      </c>
      <c r="V15" s="257">
        <f t="shared" si="36"/>
        <v>1230000</v>
      </c>
      <c r="W15" s="257">
        <f t="shared" si="36"/>
        <v>1230000</v>
      </c>
      <c r="X15" s="257">
        <f t="shared" si="36"/>
        <v>1400000</v>
      </c>
      <c r="Y15" s="257">
        <f t="shared" si="36"/>
        <v>1400000</v>
      </c>
    </row>
    <row r="16" spans="1:29" s="315" customFormat="1" x14ac:dyDescent="0.2">
      <c r="A16" s="325" t="s">
        <v>615</v>
      </c>
      <c r="B16" s="326" t="s">
        <v>28</v>
      </c>
      <c r="C16" s="327">
        <v>11</v>
      </c>
      <c r="D16" s="328" t="s">
        <v>31</v>
      </c>
      <c r="E16" s="252">
        <v>3132</v>
      </c>
      <c r="F16" s="253" t="s">
        <v>40</v>
      </c>
      <c r="G16" s="329"/>
      <c r="H16" s="381">
        <v>1227961</v>
      </c>
      <c r="I16" s="381">
        <f>H16</f>
        <v>1227961</v>
      </c>
      <c r="J16" s="381">
        <v>1167961</v>
      </c>
      <c r="K16" s="381">
        <f>J16</f>
        <v>1167961</v>
      </c>
      <c r="L16" s="381">
        <v>1225000</v>
      </c>
      <c r="M16" s="381">
        <f>L16</f>
        <v>1225000</v>
      </c>
      <c r="N16" s="381">
        <v>1300000</v>
      </c>
      <c r="O16" s="381">
        <f>N16</f>
        <v>1300000</v>
      </c>
      <c r="P16" s="381">
        <v>1194505</v>
      </c>
      <c r="Q16" s="381">
        <f>P16</f>
        <v>1194505</v>
      </c>
      <c r="R16" s="381">
        <v>1230000</v>
      </c>
      <c r="S16" s="381">
        <f>R16</f>
        <v>1230000</v>
      </c>
      <c r="T16" s="381">
        <v>1350000</v>
      </c>
      <c r="U16" s="381">
        <f>T16</f>
        <v>1350000</v>
      </c>
      <c r="V16" s="381">
        <v>1230000</v>
      </c>
      <c r="W16" s="381">
        <f>V16</f>
        <v>1230000</v>
      </c>
      <c r="X16" s="381">
        <v>1400000</v>
      </c>
      <c r="Y16" s="381">
        <f>X16</f>
        <v>1400000</v>
      </c>
    </row>
    <row r="17" spans="1:25" s="321" customFormat="1" x14ac:dyDescent="0.2">
      <c r="A17" s="318" t="s">
        <v>615</v>
      </c>
      <c r="B17" s="319" t="s">
        <v>28</v>
      </c>
      <c r="C17" s="231">
        <v>11</v>
      </c>
      <c r="D17" s="231"/>
      <c r="E17" s="233">
        <v>32</v>
      </c>
      <c r="F17" s="234"/>
      <c r="G17" s="320"/>
      <c r="H17" s="258">
        <f t="shared" ref="H17:Q17" si="37">H18+H23+H29+H38+H40</f>
        <v>3760132</v>
      </c>
      <c r="I17" s="258">
        <f t="shared" si="37"/>
        <v>3760132</v>
      </c>
      <c r="J17" s="258">
        <f t="shared" si="37"/>
        <v>4262257</v>
      </c>
      <c r="K17" s="258">
        <f t="shared" si="37"/>
        <v>4262257</v>
      </c>
      <c r="L17" s="258">
        <f t="shared" ref="L17:M17" si="38">L18+L23+L29+L38+L40</f>
        <v>4297544</v>
      </c>
      <c r="M17" s="258">
        <f t="shared" si="38"/>
        <v>4297544</v>
      </c>
      <c r="N17" s="258">
        <f t="shared" ref="N17:O17" si="39">N18+N23+N29+N38+N40</f>
        <v>4110382</v>
      </c>
      <c r="O17" s="258">
        <f t="shared" si="39"/>
        <v>4110382</v>
      </c>
      <c r="P17" s="258">
        <f t="shared" si="37"/>
        <v>4445411</v>
      </c>
      <c r="Q17" s="258">
        <f t="shared" si="37"/>
        <v>4445411</v>
      </c>
      <c r="R17" s="258">
        <f t="shared" ref="R17:W17" si="40">R18+R23+R29+R38+R40</f>
        <v>4474153</v>
      </c>
      <c r="S17" s="258">
        <f t="shared" si="40"/>
        <v>4474153</v>
      </c>
      <c r="T17" s="258">
        <f t="shared" ref="T17:U17" si="41">T18+T23+T29+T38+T40</f>
        <v>4474153</v>
      </c>
      <c r="U17" s="258">
        <f t="shared" si="41"/>
        <v>4474153</v>
      </c>
      <c r="V17" s="258">
        <f t="shared" si="40"/>
        <v>4729474</v>
      </c>
      <c r="W17" s="258">
        <f t="shared" si="40"/>
        <v>4729474</v>
      </c>
      <c r="X17" s="258">
        <f t="shared" ref="X17:Y17" si="42">X18+X23+X29+X38+X40</f>
        <v>4739401</v>
      </c>
      <c r="Y17" s="258">
        <f t="shared" si="42"/>
        <v>4739401</v>
      </c>
    </row>
    <row r="18" spans="1:25" s="321" customFormat="1" x14ac:dyDescent="0.2">
      <c r="A18" s="236" t="s">
        <v>615</v>
      </c>
      <c r="B18" s="322" t="s">
        <v>28</v>
      </c>
      <c r="C18" s="237">
        <v>11</v>
      </c>
      <c r="D18" s="323"/>
      <c r="E18" s="254">
        <v>321</v>
      </c>
      <c r="F18" s="239"/>
      <c r="G18" s="324"/>
      <c r="H18" s="257">
        <f t="shared" ref="H18:Q18" si="43">SUM(H19:H22)</f>
        <v>732881</v>
      </c>
      <c r="I18" s="257">
        <f t="shared" si="43"/>
        <v>732881</v>
      </c>
      <c r="J18" s="257">
        <f t="shared" si="43"/>
        <v>836154</v>
      </c>
      <c r="K18" s="257">
        <f t="shared" si="43"/>
        <v>836154</v>
      </c>
      <c r="L18" s="257">
        <f t="shared" ref="L18:M18" si="44">SUM(L19:L22)</f>
        <v>836154</v>
      </c>
      <c r="M18" s="257">
        <f t="shared" si="44"/>
        <v>836154</v>
      </c>
      <c r="N18" s="257">
        <f t="shared" ref="N18:O18" si="45">SUM(N19:N22)</f>
        <v>810986</v>
      </c>
      <c r="O18" s="257">
        <f t="shared" si="45"/>
        <v>810986</v>
      </c>
      <c r="P18" s="257">
        <f t="shared" si="43"/>
        <v>889243</v>
      </c>
      <c r="Q18" s="257">
        <f t="shared" si="43"/>
        <v>889243</v>
      </c>
      <c r="R18" s="257">
        <f t="shared" ref="R18:W18" si="46">SUM(R19:R22)</f>
        <v>889243</v>
      </c>
      <c r="S18" s="257">
        <f t="shared" si="46"/>
        <v>889243</v>
      </c>
      <c r="T18" s="257">
        <f t="shared" ref="T18:U18" si="47">SUM(T19:T22)</f>
        <v>889243</v>
      </c>
      <c r="U18" s="257">
        <f t="shared" si="47"/>
        <v>889243</v>
      </c>
      <c r="V18" s="257">
        <f t="shared" si="46"/>
        <v>919000</v>
      </c>
      <c r="W18" s="257">
        <f t="shared" si="46"/>
        <v>919000</v>
      </c>
      <c r="X18" s="257">
        <f t="shared" ref="X18:Y18" si="48">SUM(X19:X22)</f>
        <v>919000</v>
      </c>
      <c r="Y18" s="257">
        <f t="shared" si="48"/>
        <v>919000</v>
      </c>
    </row>
    <row r="19" spans="1:25" s="321" customFormat="1" ht="15" x14ac:dyDescent="0.2">
      <c r="A19" s="325" t="s">
        <v>615</v>
      </c>
      <c r="B19" s="326" t="s">
        <v>28</v>
      </c>
      <c r="C19" s="327">
        <v>11</v>
      </c>
      <c r="D19" s="328" t="s">
        <v>31</v>
      </c>
      <c r="E19" s="252">
        <v>3211</v>
      </c>
      <c r="F19" s="253" t="s">
        <v>42</v>
      </c>
      <c r="G19" s="329"/>
      <c r="H19" s="381">
        <v>398168</v>
      </c>
      <c r="I19" s="381">
        <f t="shared" ref="I19:I22" si="49">H19</f>
        <v>398168</v>
      </c>
      <c r="J19" s="381">
        <v>398168</v>
      </c>
      <c r="K19" s="381">
        <f t="shared" ref="K19:L22" si="50">J19</f>
        <v>398168</v>
      </c>
      <c r="L19" s="381">
        <v>398168</v>
      </c>
      <c r="M19" s="381">
        <f t="shared" ref="M19:M22" si="51">L19</f>
        <v>398168</v>
      </c>
      <c r="N19" s="381">
        <v>373000</v>
      </c>
      <c r="O19" s="381">
        <f t="shared" ref="O19:O22" si="52">N19</f>
        <v>373000</v>
      </c>
      <c r="P19" s="381">
        <v>431349</v>
      </c>
      <c r="Q19" s="381">
        <f t="shared" ref="Q19:R22" si="53">P19</f>
        <v>431349</v>
      </c>
      <c r="R19" s="381">
        <v>431349</v>
      </c>
      <c r="S19" s="381">
        <f t="shared" ref="S19:S22" si="54">R19</f>
        <v>431349</v>
      </c>
      <c r="T19" s="381">
        <v>431349</v>
      </c>
      <c r="U19" s="381">
        <f t="shared" ref="U19:U22" si="55">T19</f>
        <v>431349</v>
      </c>
      <c r="V19" s="381">
        <v>450000</v>
      </c>
      <c r="W19" s="381">
        <f t="shared" ref="W19:W22" si="56">V19</f>
        <v>450000</v>
      </c>
      <c r="X19" s="381">
        <v>450000</v>
      </c>
      <c r="Y19" s="381">
        <f t="shared" ref="Y19:Y22" si="57">X19</f>
        <v>450000</v>
      </c>
    </row>
    <row r="20" spans="1:25" s="321" customFormat="1" ht="30" x14ac:dyDescent="0.2">
      <c r="A20" s="325" t="s">
        <v>615</v>
      </c>
      <c r="B20" s="326" t="s">
        <v>28</v>
      </c>
      <c r="C20" s="327">
        <v>11</v>
      </c>
      <c r="D20" s="328" t="s">
        <v>31</v>
      </c>
      <c r="E20" s="252">
        <v>3212</v>
      </c>
      <c r="F20" s="253" t="s">
        <v>43</v>
      </c>
      <c r="G20" s="329"/>
      <c r="H20" s="381">
        <v>275079</v>
      </c>
      <c r="I20" s="381">
        <f t="shared" si="49"/>
        <v>275079</v>
      </c>
      <c r="J20" s="381">
        <v>358352</v>
      </c>
      <c r="K20" s="381">
        <f t="shared" si="50"/>
        <v>358352</v>
      </c>
      <c r="L20" s="381">
        <f t="shared" si="50"/>
        <v>358352</v>
      </c>
      <c r="M20" s="381">
        <f t="shared" si="51"/>
        <v>358352</v>
      </c>
      <c r="N20" s="381">
        <v>358352</v>
      </c>
      <c r="O20" s="381">
        <f t="shared" si="52"/>
        <v>358352</v>
      </c>
      <c r="P20" s="381">
        <v>371624</v>
      </c>
      <c r="Q20" s="381">
        <f t="shared" si="53"/>
        <v>371624</v>
      </c>
      <c r="R20" s="381">
        <f t="shared" si="53"/>
        <v>371624</v>
      </c>
      <c r="S20" s="381">
        <f t="shared" si="54"/>
        <v>371624</v>
      </c>
      <c r="T20" s="381">
        <v>371624</v>
      </c>
      <c r="U20" s="381">
        <f t="shared" si="55"/>
        <v>371624</v>
      </c>
      <c r="V20" s="381">
        <v>380000</v>
      </c>
      <c r="W20" s="381">
        <f t="shared" si="56"/>
        <v>380000</v>
      </c>
      <c r="X20" s="381">
        <v>380000</v>
      </c>
      <c r="Y20" s="381">
        <f t="shared" si="57"/>
        <v>380000</v>
      </c>
    </row>
    <row r="21" spans="1:25" s="315" customFormat="1" x14ac:dyDescent="0.2">
      <c r="A21" s="325" t="s">
        <v>615</v>
      </c>
      <c r="B21" s="326" t="s">
        <v>28</v>
      </c>
      <c r="C21" s="327">
        <v>11</v>
      </c>
      <c r="D21" s="328" t="s">
        <v>31</v>
      </c>
      <c r="E21" s="252">
        <v>3213</v>
      </c>
      <c r="F21" s="253" t="s">
        <v>44</v>
      </c>
      <c r="G21" s="329"/>
      <c r="H21" s="381">
        <v>53089</v>
      </c>
      <c r="I21" s="381">
        <f t="shared" si="49"/>
        <v>53089</v>
      </c>
      <c r="J21" s="381">
        <v>53089</v>
      </c>
      <c r="K21" s="381">
        <f t="shared" si="50"/>
        <v>53089</v>
      </c>
      <c r="L21" s="381">
        <v>53089</v>
      </c>
      <c r="M21" s="381">
        <f t="shared" si="51"/>
        <v>53089</v>
      </c>
      <c r="N21" s="381">
        <v>53089</v>
      </c>
      <c r="O21" s="381">
        <f t="shared" si="52"/>
        <v>53089</v>
      </c>
      <c r="P21" s="381">
        <v>53089</v>
      </c>
      <c r="Q21" s="381">
        <f t="shared" si="53"/>
        <v>53089</v>
      </c>
      <c r="R21" s="381">
        <v>53089</v>
      </c>
      <c r="S21" s="381">
        <f t="shared" si="54"/>
        <v>53089</v>
      </c>
      <c r="T21" s="381">
        <v>53089</v>
      </c>
      <c r="U21" s="381">
        <f t="shared" si="55"/>
        <v>53089</v>
      </c>
      <c r="V21" s="381">
        <v>54000</v>
      </c>
      <c r="W21" s="381">
        <f t="shared" si="56"/>
        <v>54000</v>
      </c>
      <c r="X21" s="381">
        <v>54000</v>
      </c>
      <c r="Y21" s="381">
        <f t="shared" si="57"/>
        <v>54000</v>
      </c>
    </row>
    <row r="22" spans="1:25" s="321" customFormat="1" ht="15" x14ac:dyDescent="0.2">
      <c r="A22" s="325" t="s">
        <v>615</v>
      </c>
      <c r="B22" s="326" t="s">
        <v>28</v>
      </c>
      <c r="C22" s="327">
        <v>11</v>
      </c>
      <c r="D22" s="328" t="s">
        <v>31</v>
      </c>
      <c r="E22" s="252">
        <v>3214</v>
      </c>
      <c r="F22" s="253" t="s">
        <v>45</v>
      </c>
      <c r="G22" s="329"/>
      <c r="H22" s="381">
        <v>6545</v>
      </c>
      <c r="I22" s="381">
        <f t="shared" si="49"/>
        <v>6545</v>
      </c>
      <c r="J22" s="381">
        <v>26545</v>
      </c>
      <c r="K22" s="381">
        <f t="shared" si="50"/>
        <v>26545</v>
      </c>
      <c r="L22" s="381">
        <f t="shared" si="50"/>
        <v>26545</v>
      </c>
      <c r="M22" s="381">
        <f t="shared" si="51"/>
        <v>26545</v>
      </c>
      <c r="N22" s="381">
        <v>26545</v>
      </c>
      <c r="O22" s="381">
        <f t="shared" si="52"/>
        <v>26545</v>
      </c>
      <c r="P22" s="381">
        <v>33181</v>
      </c>
      <c r="Q22" s="381">
        <f t="shared" si="53"/>
        <v>33181</v>
      </c>
      <c r="R22" s="381">
        <f t="shared" si="53"/>
        <v>33181</v>
      </c>
      <c r="S22" s="381">
        <f t="shared" si="54"/>
        <v>33181</v>
      </c>
      <c r="T22" s="381">
        <v>33181</v>
      </c>
      <c r="U22" s="381">
        <f t="shared" si="55"/>
        <v>33181</v>
      </c>
      <c r="V22" s="381">
        <v>35000</v>
      </c>
      <c r="W22" s="381">
        <f t="shared" si="56"/>
        <v>35000</v>
      </c>
      <c r="X22" s="381">
        <v>35000</v>
      </c>
      <c r="Y22" s="381">
        <f t="shared" si="57"/>
        <v>35000</v>
      </c>
    </row>
    <row r="23" spans="1:25" s="321" customFormat="1" x14ac:dyDescent="0.2">
      <c r="A23" s="236" t="s">
        <v>615</v>
      </c>
      <c r="B23" s="322" t="s">
        <v>28</v>
      </c>
      <c r="C23" s="237">
        <v>11</v>
      </c>
      <c r="D23" s="323"/>
      <c r="E23" s="254">
        <v>322</v>
      </c>
      <c r="F23" s="239"/>
      <c r="G23" s="324"/>
      <c r="H23" s="257">
        <f t="shared" ref="H23:Q23" si="58">SUM(H24:H28)</f>
        <v>1355741</v>
      </c>
      <c r="I23" s="257">
        <f t="shared" si="58"/>
        <v>1355741</v>
      </c>
      <c r="J23" s="257">
        <f t="shared" si="58"/>
        <v>1698850</v>
      </c>
      <c r="K23" s="257">
        <f t="shared" si="58"/>
        <v>1698850</v>
      </c>
      <c r="L23" s="257">
        <f t="shared" ref="L23:M23" si="59">SUM(L24:L28)</f>
        <v>1698850</v>
      </c>
      <c r="M23" s="257">
        <f t="shared" si="59"/>
        <v>1698850</v>
      </c>
      <c r="N23" s="257">
        <f t="shared" ref="N23:O23" si="60">SUM(N24:N28)</f>
        <v>1597538</v>
      </c>
      <c r="O23" s="257">
        <f t="shared" si="60"/>
        <v>1597538</v>
      </c>
      <c r="P23" s="257">
        <f t="shared" si="58"/>
        <v>1779807</v>
      </c>
      <c r="Q23" s="257">
        <f t="shared" si="58"/>
        <v>1779807</v>
      </c>
      <c r="R23" s="257">
        <f t="shared" ref="R23:W23" si="61">SUM(R24:R28)</f>
        <v>1779807</v>
      </c>
      <c r="S23" s="257">
        <f t="shared" si="61"/>
        <v>1779807</v>
      </c>
      <c r="T23" s="257">
        <f t="shared" ref="T23:U23" si="62">SUM(T24:T28)</f>
        <v>1779807</v>
      </c>
      <c r="U23" s="257">
        <f t="shared" si="62"/>
        <v>1779807</v>
      </c>
      <c r="V23" s="257">
        <f t="shared" si="61"/>
        <v>1954700</v>
      </c>
      <c r="W23" s="257">
        <f t="shared" si="61"/>
        <v>1954700</v>
      </c>
      <c r="X23" s="257">
        <f t="shared" ref="X23:Y23" si="63">SUM(X24:X28)</f>
        <v>1954700</v>
      </c>
      <c r="Y23" s="257">
        <f t="shared" si="63"/>
        <v>1954700</v>
      </c>
    </row>
    <row r="24" spans="1:25" s="321" customFormat="1" ht="15" x14ac:dyDescent="0.2">
      <c r="A24" s="325" t="s">
        <v>615</v>
      </c>
      <c r="B24" s="326" t="s">
        <v>28</v>
      </c>
      <c r="C24" s="327">
        <v>11</v>
      </c>
      <c r="D24" s="328" t="s">
        <v>31</v>
      </c>
      <c r="E24" s="252">
        <v>3221</v>
      </c>
      <c r="F24" s="253" t="s">
        <v>297</v>
      </c>
      <c r="G24" s="329"/>
      <c r="H24" s="381">
        <v>160825</v>
      </c>
      <c r="I24" s="381">
        <f t="shared" ref="I24:I28" si="64">H24</f>
        <v>160825</v>
      </c>
      <c r="J24" s="381">
        <v>165902</v>
      </c>
      <c r="K24" s="381">
        <f t="shared" ref="K24:K28" si="65">J24</f>
        <v>165902</v>
      </c>
      <c r="L24" s="381">
        <v>165902</v>
      </c>
      <c r="M24" s="381">
        <f t="shared" ref="M24:M28" si="66">L24</f>
        <v>165902</v>
      </c>
      <c r="N24" s="381">
        <v>165902</v>
      </c>
      <c r="O24" s="381">
        <f t="shared" ref="O24:O28" si="67">N24</f>
        <v>165902</v>
      </c>
      <c r="P24" s="381">
        <v>172534</v>
      </c>
      <c r="Q24" s="381">
        <f t="shared" ref="Q24:Q28" si="68">P24</f>
        <v>172534</v>
      </c>
      <c r="R24" s="381">
        <v>172534</v>
      </c>
      <c r="S24" s="381">
        <f t="shared" ref="S24:S28" si="69">R24</f>
        <v>172534</v>
      </c>
      <c r="T24" s="381">
        <v>172534</v>
      </c>
      <c r="U24" s="381">
        <v>172534</v>
      </c>
      <c r="V24" s="381">
        <v>173000</v>
      </c>
      <c r="W24" s="381">
        <f t="shared" ref="W24:W28" si="70">V24</f>
        <v>173000</v>
      </c>
      <c r="X24" s="381">
        <v>173000</v>
      </c>
      <c r="Y24" s="381">
        <f t="shared" ref="Y24:Y28" si="71">X24</f>
        <v>173000</v>
      </c>
    </row>
    <row r="25" spans="1:25" s="321" customFormat="1" ht="15" x14ac:dyDescent="0.2">
      <c r="A25" s="325" t="s">
        <v>615</v>
      </c>
      <c r="B25" s="326" t="s">
        <v>28</v>
      </c>
      <c r="C25" s="327">
        <v>11</v>
      </c>
      <c r="D25" s="328" t="s">
        <v>31</v>
      </c>
      <c r="E25" s="252">
        <v>3223</v>
      </c>
      <c r="F25" s="253" t="s">
        <v>48</v>
      </c>
      <c r="G25" s="329"/>
      <c r="H25" s="381">
        <v>1127228</v>
      </c>
      <c r="I25" s="381">
        <f t="shared" si="64"/>
        <v>1127228</v>
      </c>
      <c r="J25" s="381">
        <v>1459951</v>
      </c>
      <c r="K25" s="381">
        <f t="shared" si="65"/>
        <v>1459951</v>
      </c>
      <c r="L25" s="381">
        <v>1459951</v>
      </c>
      <c r="M25" s="381">
        <f t="shared" si="66"/>
        <v>1459951</v>
      </c>
      <c r="N25" s="381">
        <v>1359000</v>
      </c>
      <c r="O25" s="381">
        <f t="shared" si="67"/>
        <v>1359000</v>
      </c>
      <c r="P25" s="381">
        <v>1526312</v>
      </c>
      <c r="Q25" s="381">
        <f t="shared" si="68"/>
        <v>1526312</v>
      </c>
      <c r="R25" s="381">
        <v>1526312</v>
      </c>
      <c r="S25" s="381">
        <f t="shared" si="69"/>
        <v>1526312</v>
      </c>
      <c r="T25" s="381">
        <v>1526312</v>
      </c>
      <c r="U25" s="381">
        <v>1526312</v>
      </c>
      <c r="V25" s="381">
        <v>1700000</v>
      </c>
      <c r="W25" s="381">
        <f t="shared" si="70"/>
        <v>1700000</v>
      </c>
      <c r="X25" s="381">
        <v>1700000</v>
      </c>
      <c r="Y25" s="381">
        <f t="shared" si="71"/>
        <v>1700000</v>
      </c>
    </row>
    <row r="26" spans="1:25" s="321" customFormat="1" ht="30" x14ac:dyDescent="0.2">
      <c r="A26" s="325" t="s">
        <v>615</v>
      </c>
      <c r="B26" s="326" t="s">
        <v>28</v>
      </c>
      <c r="C26" s="327">
        <v>11</v>
      </c>
      <c r="D26" s="328" t="s">
        <v>31</v>
      </c>
      <c r="E26" s="252">
        <v>3224</v>
      </c>
      <c r="F26" s="253" t="s">
        <v>155</v>
      </c>
      <c r="G26" s="329"/>
      <c r="H26" s="381">
        <v>49107</v>
      </c>
      <c r="I26" s="381">
        <f t="shared" si="64"/>
        <v>49107</v>
      </c>
      <c r="J26" s="381">
        <v>53089</v>
      </c>
      <c r="K26" s="381">
        <f t="shared" si="65"/>
        <v>53089</v>
      </c>
      <c r="L26" s="381">
        <v>53089</v>
      </c>
      <c r="M26" s="381">
        <f t="shared" si="66"/>
        <v>53089</v>
      </c>
      <c r="N26" s="381">
        <v>53000</v>
      </c>
      <c r="O26" s="381">
        <f t="shared" si="67"/>
        <v>53000</v>
      </c>
      <c r="P26" s="381">
        <v>59725</v>
      </c>
      <c r="Q26" s="381">
        <f t="shared" si="68"/>
        <v>59725</v>
      </c>
      <c r="R26" s="381">
        <v>59725</v>
      </c>
      <c r="S26" s="381">
        <f t="shared" si="69"/>
        <v>59725</v>
      </c>
      <c r="T26" s="381">
        <v>59725</v>
      </c>
      <c r="U26" s="381">
        <v>59725</v>
      </c>
      <c r="V26" s="381">
        <v>60000</v>
      </c>
      <c r="W26" s="381">
        <f t="shared" si="70"/>
        <v>60000</v>
      </c>
      <c r="X26" s="381">
        <v>60000</v>
      </c>
      <c r="Y26" s="381">
        <f t="shared" si="71"/>
        <v>60000</v>
      </c>
    </row>
    <row r="27" spans="1:25" s="315" customFormat="1" x14ac:dyDescent="0.2">
      <c r="A27" s="325" t="s">
        <v>615</v>
      </c>
      <c r="B27" s="326" t="s">
        <v>28</v>
      </c>
      <c r="C27" s="327">
        <v>11</v>
      </c>
      <c r="D27" s="328" t="s">
        <v>31</v>
      </c>
      <c r="E27" s="252">
        <v>3225</v>
      </c>
      <c r="F27" s="253" t="s">
        <v>473</v>
      </c>
      <c r="G27" s="329"/>
      <c r="H27" s="381">
        <v>11945</v>
      </c>
      <c r="I27" s="381">
        <f t="shared" si="64"/>
        <v>11945</v>
      </c>
      <c r="J27" s="381">
        <v>13272</v>
      </c>
      <c r="K27" s="381">
        <f t="shared" si="65"/>
        <v>13272</v>
      </c>
      <c r="L27" s="381">
        <v>13272</v>
      </c>
      <c r="M27" s="381">
        <f t="shared" si="66"/>
        <v>13272</v>
      </c>
      <c r="N27" s="381">
        <v>13000</v>
      </c>
      <c r="O27" s="381">
        <f t="shared" si="67"/>
        <v>13000</v>
      </c>
      <c r="P27" s="381">
        <v>14600</v>
      </c>
      <c r="Q27" s="381">
        <f t="shared" si="68"/>
        <v>14600</v>
      </c>
      <c r="R27" s="381">
        <v>14600</v>
      </c>
      <c r="S27" s="381">
        <f t="shared" si="69"/>
        <v>14600</v>
      </c>
      <c r="T27" s="381">
        <v>14600</v>
      </c>
      <c r="U27" s="381">
        <v>14600</v>
      </c>
      <c r="V27" s="381">
        <v>15000</v>
      </c>
      <c r="W27" s="381">
        <f t="shared" si="70"/>
        <v>15000</v>
      </c>
      <c r="X27" s="381">
        <v>15000</v>
      </c>
      <c r="Y27" s="381">
        <f t="shared" si="71"/>
        <v>15000</v>
      </c>
    </row>
    <row r="28" spans="1:25" s="321" customFormat="1" ht="15" x14ac:dyDescent="0.2">
      <c r="A28" s="325" t="s">
        <v>615</v>
      </c>
      <c r="B28" s="326" t="s">
        <v>28</v>
      </c>
      <c r="C28" s="327">
        <v>11</v>
      </c>
      <c r="D28" s="328" t="s">
        <v>31</v>
      </c>
      <c r="E28" s="252">
        <v>3227</v>
      </c>
      <c r="F28" s="253" t="s">
        <v>51</v>
      </c>
      <c r="G28" s="329"/>
      <c r="H28" s="381">
        <v>6636</v>
      </c>
      <c r="I28" s="381">
        <f t="shared" si="64"/>
        <v>6636</v>
      </c>
      <c r="J28" s="381">
        <v>6636</v>
      </c>
      <c r="K28" s="381">
        <f t="shared" si="65"/>
        <v>6636</v>
      </c>
      <c r="L28" s="381">
        <v>6636</v>
      </c>
      <c r="M28" s="381">
        <f t="shared" si="66"/>
        <v>6636</v>
      </c>
      <c r="N28" s="381">
        <v>6636</v>
      </c>
      <c r="O28" s="381">
        <f t="shared" si="67"/>
        <v>6636</v>
      </c>
      <c r="P28" s="381">
        <v>6636</v>
      </c>
      <c r="Q28" s="381">
        <f t="shared" si="68"/>
        <v>6636</v>
      </c>
      <c r="R28" s="381">
        <v>6636</v>
      </c>
      <c r="S28" s="381">
        <f t="shared" si="69"/>
        <v>6636</v>
      </c>
      <c r="T28" s="381">
        <v>6636</v>
      </c>
      <c r="U28" s="381">
        <v>6636</v>
      </c>
      <c r="V28" s="381">
        <v>6700</v>
      </c>
      <c r="W28" s="381">
        <f t="shared" si="70"/>
        <v>6700</v>
      </c>
      <c r="X28" s="381">
        <v>6700</v>
      </c>
      <c r="Y28" s="381">
        <f t="shared" si="71"/>
        <v>6700</v>
      </c>
    </row>
    <row r="29" spans="1:25" s="321" customFormat="1" x14ac:dyDescent="0.2">
      <c r="A29" s="236" t="s">
        <v>615</v>
      </c>
      <c r="B29" s="322" t="s">
        <v>28</v>
      </c>
      <c r="C29" s="237">
        <v>11</v>
      </c>
      <c r="D29" s="323"/>
      <c r="E29" s="254">
        <v>323</v>
      </c>
      <c r="F29" s="239"/>
      <c r="G29" s="324"/>
      <c r="H29" s="257">
        <f t="shared" ref="H29:Q29" si="72">SUM(H30:H37)</f>
        <v>1365718</v>
      </c>
      <c r="I29" s="257">
        <f t="shared" si="72"/>
        <v>1365718</v>
      </c>
      <c r="J29" s="257">
        <f t="shared" si="72"/>
        <v>1417479</v>
      </c>
      <c r="K29" s="257">
        <f t="shared" si="72"/>
        <v>1417479</v>
      </c>
      <c r="L29" s="257">
        <f t="shared" ref="L29:M29" si="73">SUM(L30:L37)</f>
        <v>1452766</v>
      </c>
      <c r="M29" s="257">
        <f t="shared" si="73"/>
        <v>1452766</v>
      </c>
      <c r="N29" s="257">
        <f t="shared" ref="N29:O29" si="74">SUM(N30:N37)</f>
        <v>1392084</v>
      </c>
      <c r="O29" s="257">
        <f t="shared" si="74"/>
        <v>1392084</v>
      </c>
      <c r="P29" s="257">
        <f t="shared" si="72"/>
        <v>1466587</v>
      </c>
      <c r="Q29" s="257">
        <f t="shared" si="72"/>
        <v>1466587</v>
      </c>
      <c r="R29" s="257">
        <f t="shared" ref="R29:W29" si="75">SUM(R30:R37)</f>
        <v>1495329</v>
      </c>
      <c r="S29" s="257">
        <f t="shared" si="75"/>
        <v>1495329</v>
      </c>
      <c r="T29" s="257">
        <f t="shared" ref="T29:U29" si="76">SUM(T30:T37)</f>
        <v>1495329</v>
      </c>
      <c r="U29" s="257">
        <f t="shared" si="76"/>
        <v>1495329</v>
      </c>
      <c r="V29" s="257">
        <f t="shared" si="75"/>
        <v>1546000</v>
      </c>
      <c r="W29" s="257">
        <f t="shared" si="75"/>
        <v>1546000</v>
      </c>
      <c r="X29" s="257">
        <f t="shared" ref="X29:Y29" si="77">SUM(X30:X37)</f>
        <v>1546000</v>
      </c>
      <c r="Y29" s="257">
        <f t="shared" si="77"/>
        <v>1546000</v>
      </c>
    </row>
    <row r="30" spans="1:25" s="321" customFormat="1" ht="15" x14ac:dyDescent="0.2">
      <c r="A30" s="325" t="s">
        <v>615</v>
      </c>
      <c r="B30" s="326" t="s">
        <v>28</v>
      </c>
      <c r="C30" s="327">
        <v>11</v>
      </c>
      <c r="D30" s="328" t="s">
        <v>31</v>
      </c>
      <c r="E30" s="252">
        <v>3231</v>
      </c>
      <c r="F30" s="253" t="s">
        <v>52</v>
      </c>
      <c r="G30" s="329"/>
      <c r="H30" s="381">
        <v>268718</v>
      </c>
      <c r="I30" s="381">
        <f t="shared" ref="I30:I37" si="78">H30</f>
        <v>268718</v>
      </c>
      <c r="J30" s="381">
        <v>291990</v>
      </c>
      <c r="K30" s="381">
        <f t="shared" ref="K30:K37" si="79">J30</f>
        <v>291990</v>
      </c>
      <c r="L30" s="381">
        <v>291990</v>
      </c>
      <c r="M30" s="381">
        <f t="shared" ref="M30:M37" si="80">L30</f>
        <v>291990</v>
      </c>
      <c r="N30" s="381">
        <v>261000</v>
      </c>
      <c r="O30" s="381">
        <f t="shared" ref="O30:O37" si="81">N30</f>
        <v>261000</v>
      </c>
      <c r="P30" s="381">
        <v>298626</v>
      </c>
      <c r="Q30" s="381">
        <f t="shared" ref="Q30:Q37" si="82">P30</f>
        <v>298626</v>
      </c>
      <c r="R30" s="381">
        <v>298626</v>
      </c>
      <c r="S30" s="381">
        <f t="shared" ref="S30:S37" si="83">R30</f>
        <v>298626</v>
      </c>
      <c r="T30" s="381">
        <v>298626</v>
      </c>
      <c r="U30" s="381">
        <f t="shared" ref="U30:U37" si="84">T30</f>
        <v>298626</v>
      </c>
      <c r="V30" s="381">
        <v>325000</v>
      </c>
      <c r="W30" s="381">
        <f t="shared" ref="W30:W37" si="85">V30</f>
        <v>325000</v>
      </c>
      <c r="X30" s="381">
        <v>325000</v>
      </c>
      <c r="Y30" s="381">
        <f t="shared" ref="Y30:Y37" si="86">X30</f>
        <v>325000</v>
      </c>
    </row>
    <row r="31" spans="1:25" s="321" customFormat="1" ht="15" x14ac:dyDescent="0.2">
      <c r="A31" s="325" t="s">
        <v>615</v>
      </c>
      <c r="B31" s="326" t="s">
        <v>28</v>
      </c>
      <c r="C31" s="327">
        <v>11</v>
      </c>
      <c r="D31" s="328" t="s">
        <v>31</v>
      </c>
      <c r="E31" s="252">
        <v>3232</v>
      </c>
      <c r="F31" s="253" t="s">
        <v>53</v>
      </c>
      <c r="G31" s="329"/>
      <c r="H31" s="381">
        <v>48398</v>
      </c>
      <c r="I31" s="381">
        <f t="shared" si="78"/>
        <v>48398</v>
      </c>
      <c r="J31" s="381">
        <v>59725</v>
      </c>
      <c r="K31" s="381">
        <f t="shared" si="79"/>
        <v>59725</v>
      </c>
      <c r="L31" s="381">
        <v>59725</v>
      </c>
      <c r="M31" s="381">
        <f t="shared" si="80"/>
        <v>59725</v>
      </c>
      <c r="N31" s="381">
        <v>59000</v>
      </c>
      <c r="O31" s="381">
        <f t="shared" si="81"/>
        <v>59000</v>
      </c>
      <c r="P31" s="381">
        <v>66361</v>
      </c>
      <c r="Q31" s="381">
        <f t="shared" si="82"/>
        <v>66361</v>
      </c>
      <c r="R31" s="381">
        <v>66361</v>
      </c>
      <c r="S31" s="381">
        <f t="shared" si="83"/>
        <v>66361</v>
      </c>
      <c r="T31" s="381">
        <v>66361</v>
      </c>
      <c r="U31" s="381">
        <f t="shared" si="84"/>
        <v>66361</v>
      </c>
      <c r="V31" s="381">
        <v>67000</v>
      </c>
      <c r="W31" s="381">
        <f t="shared" si="85"/>
        <v>67000</v>
      </c>
      <c r="X31" s="381">
        <v>67000</v>
      </c>
      <c r="Y31" s="381">
        <f t="shared" si="86"/>
        <v>67000</v>
      </c>
    </row>
    <row r="32" spans="1:25" s="321" customFormat="1" ht="15" x14ac:dyDescent="0.2">
      <c r="A32" s="325" t="s">
        <v>615</v>
      </c>
      <c r="B32" s="326" t="s">
        <v>28</v>
      </c>
      <c r="C32" s="327">
        <v>11</v>
      </c>
      <c r="D32" s="328" t="s">
        <v>31</v>
      </c>
      <c r="E32" s="252">
        <v>3233</v>
      </c>
      <c r="F32" s="253" t="s">
        <v>54</v>
      </c>
      <c r="G32" s="329"/>
      <c r="H32" s="381">
        <v>109451</v>
      </c>
      <c r="I32" s="381">
        <f t="shared" si="78"/>
        <v>109451</v>
      </c>
      <c r="J32" s="381">
        <v>126087</v>
      </c>
      <c r="K32" s="381">
        <f t="shared" si="79"/>
        <v>126087</v>
      </c>
      <c r="L32" s="381">
        <v>126087</v>
      </c>
      <c r="M32" s="381">
        <f t="shared" si="80"/>
        <v>126087</v>
      </c>
      <c r="N32" s="381">
        <v>125000</v>
      </c>
      <c r="O32" s="381">
        <f t="shared" si="81"/>
        <v>125000</v>
      </c>
      <c r="P32" s="381">
        <v>132723</v>
      </c>
      <c r="Q32" s="381">
        <f t="shared" si="82"/>
        <v>132723</v>
      </c>
      <c r="R32" s="381">
        <v>132723</v>
      </c>
      <c r="S32" s="381">
        <f t="shared" si="83"/>
        <v>132723</v>
      </c>
      <c r="T32" s="381">
        <v>132723</v>
      </c>
      <c r="U32" s="381">
        <f t="shared" si="84"/>
        <v>132723</v>
      </c>
      <c r="V32" s="381">
        <v>133000</v>
      </c>
      <c r="W32" s="381">
        <f t="shared" si="85"/>
        <v>133000</v>
      </c>
      <c r="X32" s="381">
        <v>133000</v>
      </c>
      <c r="Y32" s="381">
        <f t="shared" si="86"/>
        <v>133000</v>
      </c>
    </row>
    <row r="33" spans="1:25" s="321" customFormat="1" ht="15" x14ac:dyDescent="0.2">
      <c r="A33" s="325" t="s">
        <v>615</v>
      </c>
      <c r="B33" s="326" t="s">
        <v>28</v>
      </c>
      <c r="C33" s="327">
        <v>11</v>
      </c>
      <c r="D33" s="328" t="s">
        <v>31</v>
      </c>
      <c r="E33" s="252">
        <v>3234</v>
      </c>
      <c r="F33" s="253" t="s">
        <v>55</v>
      </c>
      <c r="G33" s="329"/>
      <c r="H33" s="381">
        <v>82906</v>
      </c>
      <c r="I33" s="381">
        <f t="shared" si="78"/>
        <v>82906</v>
      </c>
      <c r="J33" s="381">
        <v>92906</v>
      </c>
      <c r="K33" s="381">
        <f t="shared" si="79"/>
        <v>92906</v>
      </c>
      <c r="L33" s="381">
        <v>92906</v>
      </c>
      <c r="M33" s="381">
        <f t="shared" si="80"/>
        <v>92906</v>
      </c>
      <c r="N33" s="381">
        <v>92000</v>
      </c>
      <c r="O33" s="381">
        <f t="shared" si="81"/>
        <v>92000</v>
      </c>
      <c r="P33" s="381">
        <v>99542</v>
      </c>
      <c r="Q33" s="381">
        <f t="shared" si="82"/>
        <v>99542</v>
      </c>
      <c r="R33" s="381">
        <v>99542</v>
      </c>
      <c r="S33" s="381">
        <f t="shared" si="83"/>
        <v>99542</v>
      </c>
      <c r="T33" s="381">
        <v>99542</v>
      </c>
      <c r="U33" s="381">
        <f t="shared" si="84"/>
        <v>99542</v>
      </c>
      <c r="V33" s="381">
        <v>100000</v>
      </c>
      <c r="W33" s="381">
        <f t="shared" si="85"/>
        <v>100000</v>
      </c>
      <c r="X33" s="381">
        <v>100000</v>
      </c>
      <c r="Y33" s="381">
        <f t="shared" si="86"/>
        <v>100000</v>
      </c>
    </row>
    <row r="34" spans="1:25" s="321" customFormat="1" ht="15" x14ac:dyDescent="0.2">
      <c r="A34" s="325" t="s">
        <v>615</v>
      </c>
      <c r="B34" s="326" t="s">
        <v>28</v>
      </c>
      <c r="C34" s="327">
        <v>11</v>
      </c>
      <c r="D34" s="328" t="s">
        <v>31</v>
      </c>
      <c r="E34" s="252">
        <v>3235</v>
      </c>
      <c r="F34" s="253" t="s">
        <v>56</v>
      </c>
      <c r="G34" s="329"/>
      <c r="H34" s="381">
        <v>129359</v>
      </c>
      <c r="I34" s="381">
        <f t="shared" si="78"/>
        <v>129359</v>
      </c>
      <c r="J34" s="381">
        <v>145995</v>
      </c>
      <c r="K34" s="381">
        <f t="shared" si="79"/>
        <v>145995</v>
      </c>
      <c r="L34" s="381">
        <v>145995</v>
      </c>
      <c r="M34" s="381">
        <f t="shared" si="80"/>
        <v>145995</v>
      </c>
      <c r="N34" s="381">
        <v>135000</v>
      </c>
      <c r="O34" s="381">
        <f t="shared" si="81"/>
        <v>135000</v>
      </c>
      <c r="P34" s="381">
        <v>145995</v>
      </c>
      <c r="Q34" s="381">
        <f t="shared" si="82"/>
        <v>145995</v>
      </c>
      <c r="R34" s="381">
        <v>145995</v>
      </c>
      <c r="S34" s="381">
        <f t="shared" si="83"/>
        <v>145995</v>
      </c>
      <c r="T34" s="381">
        <v>145995</v>
      </c>
      <c r="U34" s="381">
        <f t="shared" si="84"/>
        <v>145995</v>
      </c>
      <c r="V34" s="381">
        <v>146000</v>
      </c>
      <c r="W34" s="381">
        <f t="shared" si="85"/>
        <v>146000</v>
      </c>
      <c r="X34" s="381">
        <v>146000</v>
      </c>
      <c r="Y34" s="381">
        <f t="shared" si="86"/>
        <v>146000</v>
      </c>
    </row>
    <row r="35" spans="1:25" s="321" customFormat="1" ht="15" x14ac:dyDescent="0.2">
      <c r="A35" s="325" t="s">
        <v>615</v>
      </c>
      <c r="B35" s="326" t="s">
        <v>28</v>
      </c>
      <c r="C35" s="327">
        <v>11</v>
      </c>
      <c r="D35" s="328" t="s">
        <v>31</v>
      </c>
      <c r="E35" s="252">
        <v>3236</v>
      </c>
      <c r="F35" s="253" t="s">
        <v>57</v>
      </c>
      <c r="G35" s="329"/>
      <c r="H35" s="381">
        <v>61361</v>
      </c>
      <c r="I35" s="381">
        <f t="shared" si="78"/>
        <v>61361</v>
      </c>
      <c r="J35" s="381">
        <v>76979</v>
      </c>
      <c r="K35" s="381">
        <f t="shared" si="79"/>
        <v>76979</v>
      </c>
      <c r="L35" s="381">
        <v>76979</v>
      </c>
      <c r="M35" s="381">
        <f t="shared" si="80"/>
        <v>76979</v>
      </c>
      <c r="N35" s="381">
        <v>61000</v>
      </c>
      <c r="O35" s="381">
        <f t="shared" si="81"/>
        <v>61000</v>
      </c>
      <c r="P35" s="381">
        <v>72998</v>
      </c>
      <c r="Q35" s="381">
        <f t="shared" si="82"/>
        <v>72998</v>
      </c>
      <c r="R35" s="381">
        <v>72998</v>
      </c>
      <c r="S35" s="381">
        <f t="shared" si="83"/>
        <v>72998</v>
      </c>
      <c r="T35" s="381">
        <v>72998</v>
      </c>
      <c r="U35" s="381">
        <f t="shared" si="84"/>
        <v>72998</v>
      </c>
      <c r="V35" s="381">
        <v>95000</v>
      </c>
      <c r="W35" s="381">
        <f t="shared" si="85"/>
        <v>95000</v>
      </c>
      <c r="X35" s="381">
        <v>95000</v>
      </c>
      <c r="Y35" s="381">
        <f t="shared" si="86"/>
        <v>95000</v>
      </c>
    </row>
    <row r="36" spans="1:25" s="315" customFormat="1" x14ac:dyDescent="0.2">
      <c r="A36" s="325" t="s">
        <v>615</v>
      </c>
      <c r="B36" s="326" t="s">
        <v>28</v>
      </c>
      <c r="C36" s="327">
        <v>11</v>
      </c>
      <c r="D36" s="328" t="s">
        <v>31</v>
      </c>
      <c r="E36" s="252">
        <v>3237</v>
      </c>
      <c r="F36" s="253" t="s">
        <v>58</v>
      </c>
      <c r="G36" s="329"/>
      <c r="H36" s="381">
        <v>180812</v>
      </c>
      <c r="I36" s="381">
        <f t="shared" si="78"/>
        <v>180812</v>
      </c>
      <c r="J36" s="381">
        <v>199084</v>
      </c>
      <c r="K36" s="381">
        <f t="shared" si="79"/>
        <v>199084</v>
      </c>
      <c r="L36" s="381">
        <v>199084</v>
      </c>
      <c r="M36" s="381">
        <f t="shared" si="80"/>
        <v>199084</v>
      </c>
      <c r="N36" s="381">
        <v>199084</v>
      </c>
      <c r="O36" s="381">
        <f t="shared" si="81"/>
        <v>199084</v>
      </c>
      <c r="P36" s="381">
        <v>199084</v>
      </c>
      <c r="Q36" s="381">
        <f t="shared" si="82"/>
        <v>199084</v>
      </c>
      <c r="R36" s="381">
        <v>199084</v>
      </c>
      <c r="S36" s="381">
        <f t="shared" si="83"/>
        <v>199084</v>
      </c>
      <c r="T36" s="381">
        <v>199084</v>
      </c>
      <c r="U36" s="381">
        <f t="shared" si="84"/>
        <v>199084</v>
      </c>
      <c r="V36" s="381">
        <v>200000</v>
      </c>
      <c r="W36" s="381">
        <f t="shared" si="85"/>
        <v>200000</v>
      </c>
      <c r="X36" s="381">
        <v>200000</v>
      </c>
      <c r="Y36" s="381">
        <f t="shared" si="86"/>
        <v>200000</v>
      </c>
    </row>
    <row r="37" spans="1:25" s="321" customFormat="1" ht="15" x14ac:dyDescent="0.2">
      <c r="A37" s="325" t="s">
        <v>615</v>
      </c>
      <c r="B37" s="326" t="s">
        <v>28</v>
      </c>
      <c r="C37" s="327">
        <v>11</v>
      </c>
      <c r="D37" s="328" t="s">
        <v>31</v>
      </c>
      <c r="E37" s="252">
        <v>3239</v>
      </c>
      <c r="F37" s="253" t="s">
        <v>60</v>
      </c>
      <c r="G37" s="329"/>
      <c r="H37" s="381">
        <v>484713</v>
      </c>
      <c r="I37" s="381">
        <f t="shared" si="78"/>
        <v>484713</v>
      </c>
      <c r="J37" s="381">
        <v>424713</v>
      </c>
      <c r="K37" s="381">
        <f t="shared" si="79"/>
        <v>424713</v>
      </c>
      <c r="L37" s="381">
        <v>460000</v>
      </c>
      <c r="M37" s="381">
        <f t="shared" si="80"/>
        <v>460000</v>
      </c>
      <c r="N37" s="381">
        <v>460000</v>
      </c>
      <c r="O37" s="381">
        <f t="shared" si="81"/>
        <v>460000</v>
      </c>
      <c r="P37" s="381">
        <v>451258</v>
      </c>
      <c r="Q37" s="381">
        <f t="shared" si="82"/>
        <v>451258</v>
      </c>
      <c r="R37" s="381">
        <v>480000</v>
      </c>
      <c r="S37" s="381">
        <f t="shared" si="83"/>
        <v>480000</v>
      </c>
      <c r="T37" s="381">
        <v>480000</v>
      </c>
      <c r="U37" s="381">
        <f t="shared" si="84"/>
        <v>480000</v>
      </c>
      <c r="V37" s="381">
        <v>480000</v>
      </c>
      <c r="W37" s="381">
        <f t="shared" si="85"/>
        <v>480000</v>
      </c>
      <c r="X37" s="381">
        <v>480000</v>
      </c>
      <c r="Y37" s="381">
        <f t="shared" si="86"/>
        <v>480000</v>
      </c>
    </row>
    <row r="38" spans="1:25" s="315" customFormat="1" x14ac:dyDescent="0.2">
      <c r="A38" s="236" t="s">
        <v>615</v>
      </c>
      <c r="B38" s="322" t="s">
        <v>28</v>
      </c>
      <c r="C38" s="237">
        <v>11</v>
      </c>
      <c r="D38" s="323"/>
      <c r="E38" s="254">
        <v>324</v>
      </c>
      <c r="F38" s="239"/>
      <c r="G38" s="324"/>
      <c r="H38" s="257">
        <f t="shared" ref="H38:Y38" si="87">SUM(H39)</f>
        <v>26545</v>
      </c>
      <c r="I38" s="257">
        <f t="shared" si="87"/>
        <v>26545</v>
      </c>
      <c r="J38" s="257">
        <f t="shared" si="87"/>
        <v>26545</v>
      </c>
      <c r="K38" s="257">
        <f t="shared" si="87"/>
        <v>26545</v>
      </c>
      <c r="L38" s="257">
        <f t="shared" si="87"/>
        <v>26545</v>
      </c>
      <c r="M38" s="257">
        <f t="shared" si="87"/>
        <v>26545</v>
      </c>
      <c r="N38" s="257">
        <f t="shared" si="87"/>
        <v>26545</v>
      </c>
      <c r="O38" s="257">
        <f t="shared" si="87"/>
        <v>26545</v>
      </c>
      <c r="P38" s="257">
        <f t="shared" si="87"/>
        <v>26545</v>
      </c>
      <c r="Q38" s="257">
        <f t="shared" si="87"/>
        <v>26545</v>
      </c>
      <c r="R38" s="257">
        <f t="shared" si="87"/>
        <v>26545</v>
      </c>
      <c r="S38" s="257">
        <f t="shared" si="87"/>
        <v>26545</v>
      </c>
      <c r="T38" s="257">
        <f t="shared" si="87"/>
        <v>26545</v>
      </c>
      <c r="U38" s="257">
        <f t="shared" si="87"/>
        <v>26545</v>
      </c>
      <c r="V38" s="257">
        <f t="shared" si="87"/>
        <v>26545</v>
      </c>
      <c r="W38" s="257">
        <f t="shared" si="87"/>
        <v>26545</v>
      </c>
      <c r="X38" s="257">
        <f t="shared" si="87"/>
        <v>26545</v>
      </c>
      <c r="Y38" s="257">
        <f t="shared" si="87"/>
        <v>26545</v>
      </c>
    </row>
    <row r="39" spans="1:25" s="321" customFormat="1" ht="30" x14ac:dyDescent="0.2">
      <c r="A39" s="325" t="s">
        <v>615</v>
      </c>
      <c r="B39" s="326" t="s">
        <v>28</v>
      </c>
      <c r="C39" s="327">
        <v>11</v>
      </c>
      <c r="D39" s="328" t="s">
        <v>31</v>
      </c>
      <c r="E39" s="252">
        <v>3241</v>
      </c>
      <c r="F39" s="253" t="s">
        <v>205</v>
      </c>
      <c r="G39" s="329"/>
      <c r="H39" s="381">
        <v>26545</v>
      </c>
      <c r="I39" s="381">
        <f>H39</f>
        <v>26545</v>
      </c>
      <c r="J39" s="381">
        <v>26545</v>
      </c>
      <c r="K39" s="381">
        <f>J39</f>
        <v>26545</v>
      </c>
      <c r="L39" s="381">
        <f>K39</f>
        <v>26545</v>
      </c>
      <c r="M39" s="381">
        <f>L39</f>
        <v>26545</v>
      </c>
      <c r="N39" s="381">
        <v>26545</v>
      </c>
      <c r="O39" s="381">
        <f>N39</f>
        <v>26545</v>
      </c>
      <c r="P39" s="381">
        <v>26545</v>
      </c>
      <c r="Q39" s="381">
        <f>P39</f>
        <v>26545</v>
      </c>
      <c r="R39" s="381">
        <f>Q39</f>
        <v>26545</v>
      </c>
      <c r="S39" s="381">
        <f>R39</f>
        <v>26545</v>
      </c>
      <c r="T39" s="381">
        <v>26545</v>
      </c>
      <c r="U39" s="381">
        <f>T39</f>
        <v>26545</v>
      </c>
      <c r="V39" s="381">
        <f>S39</f>
        <v>26545</v>
      </c>
      <c r="W39" s="381">
        <f>V39</f>
        <v>26545</v>
      </c>
      <c r="X39" s="381">
        <v>26545</v>
      </c>
      <c r="Y39" s="381">
        <f>X39</f>
        <v>26545</v>
      </c>
    </row>
    <row r="40" spans="1:25" s="321" customFormat="1" x14ac:dyDescent="0.2">
      <c r="A40" s="236" t="s">
        <v>615</v>
      </c>
      <c r="B40" s="322" t="s">
        <v>28</v>
      </c>
      <c r="C40" s="237">
        <v>11</v>
      </c>
      <c r="D40" s="323"/>
      <c r="E40" s="254">
        <v>329</v>
      </c>
      <c r="F40" s="239"/>
      <c r="G40" s="324"/>
      <c r="H40" s="257">
        <f t="shared" ref="H40:Q40" si="88">SUM(H41:H46)</f>
        <v>279247</v>
      </c>
      <c r="I40" s="257">
        <f t="shared" si="88"/>
        <v>279247</v>
      </c>
      <c r="J40" s="257">
        <f t="shared" si="88"/>
        <v>283229</v>
      </c>
      <c r="K40" s="257">
        <f t="shared" si="88"/>
        <v>283229</v>
      </c>
      <c r="L40" s="257">
        <f t="shared" ref="L40:M40" si="89">SUM(L41:L46)</f>
        <v>283229</v>
      </c>
      <c r="M40" s="257">
        <f t="shared" si="89"/>
        <v>283229</v>
      </c>
      <c r="N40" s="257">
        <f t="shared" ref="N40:O40" si="90">SUM(N41:N46)</f>
        <v>283229</v>
      </c>
      <c r="O40" s="257">
        <f t="shared" si="90"/>
        <v>283229</v>
      </c>
      <c r="P40" s="257">
        <f t="shared" si="88"/>
        <v>283229</v>
      </c>
      <c r="Q40" s="257">
        <f t="shared" si="88"/>
        <v>283229</v>
      </c>
      <c r="R40" s="257">
        <f t="shared" ref="R40:W40" si="91">SUM(R41:R46)</f>
        <v>283229</v>
      </c>
      <c r="S40" s="257">
        <f t="shared" si="91"/>
        <v>283229</v>
      </c>
      <c r="T40" s="257">
        <f t="shared" ref="T40:U40" si="92">SUM(T41:T46)</f>
        <v>283229</v>
      </c>
      <c r="U40" s="257">
        <f t="shared" si="92"/>
        <v>283229</v>
      </c>
      <c r="V40" s="257">
        <f t="shared" si="91"/>
        <v>283229</v>
      </c>
      <c r="W40" s="257">
        <f t="shared" si="91"/>
        <v>283229</v>
      </c>
      <c r="X40" s="257">
        <f t="shared" ref="X40:Y40" si="93">SUM(X41:X46)</f>
        <v>293156</v>
      </c>
      <c r="Y40" s="257">
        <f t="shared" si="93"/>
        <v>293156</v>
      </c>
    </row>
    <row r="41" spans="1:25" s="321" customFormat="1" ht="30" x14ac:dyDescent="0.2">
      <c r="A41" s="325" t="s">
        <v>615</v>
      </c>
      <c r="B41" s="326" t="s">
        <v>28</v>
      </c>
      <c r="C41" s="327">
        <v>11</v>
      </c>
      <c r="D41" s="328" t="s">
        <v>31</v>
      </c>
      <c r="E41" s="252">
        <v>3291</v>
      </c>
      <c r="F41" s="253" t="s">
        <v>474</v>
      </c>
      <c r="G41" s="329"/>
      <c r="H41" s="381">
        <v>37162</v>
      </c>
      <c r="I41" s="381">
        <f t="shared" ref="I41:I46" si="94">H41</f>
        <v>37162</v>
      </c>
      <c r="J41" s="381">
        <v>37162</v>
      </c>
      <c r="K41" s="381">
        <f t="shared" ref="K41:L46" si="95">J41</f>
        <v>37162</v>
      </c>
      <c r="L41" s="381">
        <f t="shared" si="95"/>
        <v>37162</v>
      </c>
      <c r="M41" s="381">
        <f t="shared" ref="M41:M46" si="96">L41</f>
        <v>37162</v>
      </c>
      <c r="N41" s="381">
        <v>37162</v>
      </c>
      <c r="O41" s="381">
        <f t="shared" ref="O41:O46" si="97">N41</f>
        <v>37162</v>
      </c>
      <c r="P41" s="381">
        <v>37162</v>
      </c>
      <c r="Q41" s="381">
        <f t="shared" ref="Q41:R46" si="98">P41</f>
        <v>37162</v>
      </c>
      <c r="R41" s="381">
        <f t="shared" si="98"/>
        <v>37162</v>
      </c>
      <c r="S41" s="381">
        <f t="shared" ref="S41:S46" si="99">R41</f>
        <v>37162</v>
      </c>
      <c r="T41" s="381">
        <v>37162</v>
      </c>
      <c r="U41" s="381">
        <f t="shared" ref="U41:U46" si="100">T41</f>
        <v>37162</v>
      </c>
      <c r="V41" s="381">
        <f>S41</f>
        <v>37162</v>
      </c>
      <c r="W41" s="381">
        <f t="shared" ref="W41:W46" si="101">V41</f>
        <v>37162</v>
      </c>
      <c r="X41" s="381">
        <v>37162</v>
      </c>
      <c r="Y41" s="381">
        <f t="shared" ref="Y41:Y46" si="102">X41</f>
        <v>37162</v>
      </c>
    </row>
    <row r="42" spans="1:25" s="321" customFormat="1" ht="15" x14ac:dyDescent="0.2">
      <c r="A42" s="325" t="s">
        <v>615</v>
      </c>
      <c r="B42" s="326" t="s">
        <v>28</v>
      </c>
      <c r="C42" s="327">
        <v>11</v>
      </c>
      <c r="D42" s="328" t="s">
        <v>31</v>
      </c>
      <c r="E42" s="252">
        <v>3292</v>
      </c>
      <c r="F42" s="253" t="s">
        <v>63</v>
      </c>
      <c r="G42" s="329"/>
      <c r="H42" s="381">
        <v>13272</v>
      </c>
      <c r="I42" s="381">
        <f t="shared" si="94"/>
        <v>13272</v>
      </c>
      <c r="J42" s="381">
        <v>13272</v>
      </c>
      <c r="K42" s="381">
        <f t="shared" si="95"/>
        <v>13272</v>
      </c>
      <c r="L42" s="381">
        <v>13272</v>
      </c>
      <c r="M42" s="381">
        <f t="shared" si="96"/>
        <v>13272</v>
      </c>
      <c r="N42" s="381">
        <v>13272</v>
      </c>
      <c r="O42" s="381">
        <f t="shared" si="97"/>
        <v>13272</v>
      </c>
      <c r="P42" s="381">
        <v>13272</v>
      </c>
      <c r="Q42" s="381">
        <f t="shared" si="98"/>
        <v>13272</v>
      </c>
      <c r="R42" s="381">
        <v>13272</v>
      </c>
      <c r="S42" s="381">
        <f t="shared" si="99"/>
        <v>13272</v>
      </c>
      <c r="T42" s="381">
        <v>13272</v>
      </c>
      <c r="U42" s="381">
        <f t="shared" si="100"/>
        <v>13272</v>
      </c>
      <c r="V42" s="381">
        <v>13272</v>
      </c>
      <c r="W42" s="381">
        <f t="shared" si="101"/>
        <v>13272</v>
      </c>
      <c r="X42" s="381">
        <v>13272</v>
      </c>
      <c r="Y42" s="381">
        <f t="shared" si="102"/>
        <v>13272</v>
      </c>
    </row>
    <row r="43" spans="1:25" s="321" customFormat="1" ht="15" x14ac:dyDescent="0.2">
      <c r="A43" s="325" t="s">
        <v>615</v>
      </c>
      <c r="B43" s="326" t="s">
        <v>28</v>
      </c>
      <c r="C43" s="327">
        <v>11</v>
      </c>
      <c r="D43" s="328" t="s">
        <v>31</v>
      </c>
      <c r="E43" s="252">
        <v>3293</v>
      </c>
      <c r="F43" s="253" t="s">
        <v>64</v>
      </c>
      <c r="G43" s="329"/>
      <c r="H43" s="381">
        <v>66361</v>
      </c>
      <c r="I43" s="381">
        <f t="shared" si="94"/>
        <v>66361</v>
      </c>
      <c r="J43" s="381">
        <v>66361</v>
      </c>
      <c r="K43" s="381">
        <f t="shared" si="95"/>
        <v>66361</v>
      </c>
      <c r="L43" s="381">
        <v>66361</v>
      </c>
      <c r="M43" s="381">
        <f t="shared" si="96"/>
        <v>66361</v>
      </c>
      <c r="N43" s="381">
        <v>66361</v>
      </c>
      <c r="O43" s="381">
        <f t="shared" si="97"/>
        <v>66361</v>
      </c>
      <c r="P43" s="381">
        <v>66361</v>
      </c>
      <c r="Q43" s="381">
        <f t="shared" si="98"/>
        <v>66361</v>
      </c>
      <c r="R43" s="381">
        <v>66361</v>
      </c>
      <c r="S43" s="381">
        <f t="shared" si="99"/>
        <v>66361</v>
      </c>
      <c r="T43" s="381">
        <v>66361</v>
      </c>
      <c r="U43" s="381">
        <f t="shared" si="100"/>
        <v>66361</v>
      </c>
      <c r="V43" s="381">
        <v>66361</v>
      </c>
      <c r="W43" s="381">
        <f t="shared" si="101"/>
        <v>66361</v>
      </c>
      <c r="X43" s="381">
        <v>66361</v>
      </c>
      <c r="Y43" s="381">
        <f t="shared" si="102"/>
        <v>66361</v>
      </c>
    </row>
    <row r="44" spans="1:25" s="321" customFormat="1" ht="15" x14ac:dyDescent="0.2">
      <c r="A44" s="325" t="s">
        <v>615</v>
      </c>
      <c r="B44" s="326" t="s">
        <v>28</v>
      </c>
      <c r="C44" s="327">
        <v>11</v>
      </c>
      <c r="D44" s="328" t="s">
        <v>31</v>
      </c>
      <c r="E44" s="252">
        <v>3294</v>
      </c>
      <c r="F44" s="253" t="s">
        <v>619</v>
      </c>
      <c r="G44" s="329"/>
      <c r="H44" s="381">
        <v>113345</v>
      </c>
      <c r="I44" s="381">
        <f t="shared" si="94"/>
        <v>113345</v>
      </c>
      <c r="J44" s="381">
        <v>113345</v>
      </c>
      <c r="K44" s="381">
        <f t="shared" si="95"/>
        <v>113345</v>
      </c>
      <c r="L44" s="381">
        <f t="shared" si="95"/>
        <v>113345</v>
      </c>
      <c r="M44" s="381">
        <f t="shared" si="96"/>
        <v>113345</v>
      </c>
      <c r="N44" s="381">
        <v>113345</v>
      </c>
      <c r="O44" s="381">
        <f t="shared" si="97"/>
        <v>113345</v>
      </c>
      <c r="P44" s="381">
        <v>113345</v>
      </c>
      <c r="Q44" s="381">
        <f t="shared" si="98"/>
        <v>113345</v>
      </c>
      <c r="R44" s="381">
        <f t="shared" si="98"/>
        <v>113345</v>
      </c>
      <c r="S44" s="381">
        <f t="shared" si="99"/>
        <v>113345</v>
      </c>
      <c r="T44" s="381">
        <v>113345</v>
      </c>
      <c r="U44" s="381">
        <f t="shared" si="100"/>
        <v>113345</v>
      </c>
      <c r="V44" s="381">
        <f>S44</f>
        <v>113345</v>
      </c>
      <c r="W44" s="381">
        <f t="shared" si="101"/>
        <v>113345</v>
      </c>
      <c r="X44" s="381">
        <v>113345</v>
      </c>
      <c r="Y44" s="381">
        <f t="shared" si="102"/>
        <v>113345</v>
      </c>
    </row>
    <row r="45" spans="1:25" s="229" customFormat="1" ht="15" x14ac:dyDescent="0.2">
      <c r="A45" s="325" t="s">
        <v>615</v>
      </c>
      <c r="B45" s="326" t="s">
        <v>28</v>
      </c>
      <c r="C45" s="327">
        <v>11</v>
      </c>
      <c r="D45" s="328" t="s">
        <v>31</v>
      </c>
      <c r="E45" s="252">
        <v>3295</v>
      </c>
      <c r="F45" s="253" t="s">
        <v>66</v>
      </c>
      <c r="G45" s="329"/>
      <c r="H45" s="381">
        <v>35835</v>
      </c>
      <c r="I45" s="381">
        <f t="shared" si="94"/>
        <v>35835</v>
      </c>
      <c r="J45" s="381">
        <v>39817</v>
      </c>
      <c r="K45" s="381">
        <f t="shared" si="95"/>
        <v>39817</v>
      </c>
      <c r="L45" s="381">
        <v>39817</v>
      </c>
      <c r="M45" s="381">
        <f t="shared" si="96"/>
        <v>39817</v>
      </c>
      <c r="N45" s="381">
        <v>39817</v>
      </c>
      <c r="O45" s="381">
        <f t="shared" si="97"/>
        <v>39817</v>
      </c>
      <c r="P45" s="381">
        <v>39817</v>
      </c>
      <c r="Q45" s="381">
        <f t="shared" si="98"/>
        <v>39817</v>
      </c>
      <c r="R45" s="381">
        <v>39817</v>
      </c>
      <c r="S45" s="381">
        <f t="shared" si="99"/>
        <v>39817</v>
      </c>
      <c r="T45" s="381">
        <v>39817</v>
      </c>
      <c r="U45" s="381">
        <f t="shared" si="100"/>
        <v>39817</v>
      </c>
      <c r="V45" s="381">
        <v>39817</v>
      </c>
      <c r="W45" s="381">
        <f t="shared" si="101"/>
        <v>39817</v>
      </c>
      <c r="X45" s="381">
        <v>39817</v>
      </c>
      <c r="Y45" s="381">
        <f t="shared" si="102"/>
        <v>39817</v>
      </c>
    </row>
    <row r="46" spans="1:25" s="315" customFormat="1" x14ac:dyDescent="0.2">
      <c r="A46" s="325" t="s">
        <v>615</v>
      </c>
      <c r="B46" s="326" t="s">
        <v>28</v>
      </c>
      <c r="C46" s="327">
        <v>11</v>
      </c>
      <c r="D46" s="328" t="s">
        <v>31</v>
      </c>
      <c r="E46" s="252">
        <v>3299</v>
      </c>
      <c r="F46" s="253" t="s">
        <v>67</v>
      </c>
      <c r="G46" s="329"/>
      <c r="H46" s="381">
        <v>13272</v>
      </c>
      <c r="I46" s="381">
        <f t="shared" si="94"/>
        <v>13272</v>
      </c>
      <c r="J46" s="381">
        <v>13272</v>
      </c>
      <c r="K46" s="381">
        <f t="shared" si="95"/>
        <v>13272</v>
      </c>
      <c r="L46" s="381">
        <v>13272</v>
      </c>
      <c r="M46" s="381">
        <f t="shared" si="96"/>
        <v>13272</v>
      </c>
      <c r="N46" s="381">
        <v>13272</v>
      </c>
      <c r="O46" s="381">
        <f t="shared" si="97"/>
        <v>13272</v>
      </c>
      <c r="P46" s="381">
        <v>13272</v>
      </c>
      <c r="Q46" s="381">
        <f t="shared" si="98"/>
        <v>13272</v>
      </c>
      <c r="R46" s="381">
        <v>13272</v>
      </c>
      <c r="S46" s="381">
        <f t="shared" si="99"/>
        <v>13272</v>
      </c>
      <c r="T46" s="381">
        <v>13272</v>
      </c>
      <c r="U46" s="381">
        <f t="shared" si="100"/>
        <v>13272</v>
      </c>
      <c r="V46" s="381">
        <v>13272</v>
      </c>
      <c r="W46" s="381">
        <f t="shared" si="101"/>
        <v>13272</v>
      </c>
      <c r="X46" s="381">
        <v>23199</v>
      </c>
      <c r="Y46" s="381">
        <f t="shared" si="102"/>
        <v>23199</v>
      </c>
    </row>
    <row r="47" spans="1:25" s="321" customFormat="1" x14ac:dyDescent="0.2">
      <c r="A47" s="318" t="s">
        <v>615</v>
      </c>
      <c r="B47" s="319" t="s">
        <v>28</v>
      </c>
      <c r="C47" s="231">
        <v>11</v>
      </c>
      <c r="D47" s="231"/>
      <c r="E47" s="233">
        <v>34</v>
      </c>
      <c r="F47" s="234"/>
      <c r="G47" s="320"/>
      <c r="H47" s="258">
        <f t="shared" ref="H47:Y47" si="103">H48</f>
        <v>9291</v>
      </c>
      <c r="I47" s="258">
        <f t="shared" si="103"/>
        <v>9291</v>
      </c>
      <c r="J47" s="258">
        <f t="shared" si="103"/>
        <v>9954</v>
      </c>
      <c r="K47" s="258">
        <f t="shared" si="103"/>
        <v>9954</v>
      </c>
      <c r="L47" s="258">
        <f t="shared" si="103"/>
        <v>9954</v>
      </c>
      <c r="M47" s="258">
        <f t="shared" si="103"/>
        <v>9954</v>
      </c>
      <c r="N47" s="258">
        <f t="shared" si="103"/>
        <v>9954</v>
      </c>
      <c r="O47" s="258">
        <f t="shared" si="103"/>
        <v>9954</v>
      </c>
      <c r="P47" s="258">
        <f t="shared" si="103"/>
        <v>9954</v>
      </c>
      <c r="Q47" s="258">
        <f t="shared" si="103"/>
        <v>9954</v>
      </c>
      <c r="R47" s="258">
        <f t="shared" si="103"/>
        <v>9954</v>
      </c>
      <c r="S47" s="258">
        <f t="shared" si="103"/>
        <v>9954</v>
      </c>
      <c r="T47" s="258">
        <f t="shared" si="103"/>
        <v>9954</v>
      </c>
      <c r="U47" s="258">
        <f t="shared" si="103"/>
        <v>9954</v>
      </c>
      <c r="V47" s="258">
        <f t="shared" si="103"/>
        <v>9954</v>
      </c>
      <c r="W47" s="258">
        <f t="shared" si="103"/>
        <v>9954</v>
      </c>
      <c r="X47" s="258">
        <f t="shared" si="103"/>
        <v>9954</v>
      </c>
      <c r="Y47" s="258">
        <f t="shared" si="103"/>
        <v>9954</v>
      </c>
    </row>
    <row r="48" spans="1:25" s="321" customFormat="1" x14ac:dyDescent="0.2">
      <c r="A48" s="236" t="s">
        <v>615</v>
      </c>
      <c r="B48" s="322" t="s">
        <v>28</v>
      </c>
      <c r="C48" s="237">
        <v>11</v>
      </c>
      <c r="D48" s="323"/>
      <c r="E48" s="254">
        <v>343</v>
      </c>
      <c r="F48" s="239"/>
      <c r="G48" s="324"/>
      <c r="H48" s="257">
        <f t="shared" ref="H48:Q48" si="104">SUM(H49:H51)</f>
        <v>9291</v>
      </c>
      <c r="I48" s="257">
        <f t="shared" si="104"/>
        <v>9291</v>
      </c>
      <c r="J48" s="257">
        <f t="shared" si="104"/>
        <v>9954</v>
      </c>
      <c r="K48" s="257">
        <f t="shared" si="104"/>
        <v>9954</v>
      </c>
      <c r="L48" s="257">
        <f t="shared" ref="L48:M48" si="105">SUM(L49:L51)</f>
        <v>9954</v>
      </c>
      <c r="M48" s="257">
        <f t="shared" si="105"/>
        <v>9954</v>
      </c>
      <c r="N48" s="257">
        <f t="shared" ref="N48:O48" si="106">SUM(N49:N51)</f>
        <v>9954</v>
      </c>
      <c r="O48" s="257">
        <f t="shared" si="106"/>
        <v>9954</v>
      </c>
      <c r="P48" s="257">
        <f t="shared" si="104"/>
        <v>9954</v>
      </c>
      <c r="Q48" s="257">
        <f t="shared" si="104"/>
        <v>9954</v>
      </c>
      <c r="R48" s="257">
        <f t="shared" ref="R48:W48" si="107">SUM(R49:R51)</f>
        <v>9954</v>
      </c>
      <c r="S48" s="257">
        <f t="shared" si="107"/>
        <v>9954</v>
      </c>
      <c r="T48" s="257">
        <f t="shared" ref="T48:U48" si="108">SUM(T49:T51)</f>
        <v>9954</v>
      </c>
      <c r="U48" s="257">
        <f t="shared" si="108"/>
        <v>9954</v>
      </c>
      <c r="V48" s="257">
        <f t="shared" si="107"/>
        <v>9954</v>
      </c>
      <c r="W48" s="257">
        <f t="shared" si="107"/>
        <v>9954</v>
      </c>
      <c r="X48" s="257">
        <f t="shared" ref="X48:Y48" si="109">SUM(X49:X51)</f>
        <v>9954</v>
      </c>
      <c r="Y48" s="257">
        <f t="shared" si="109"/>
        <v>9954</v>
      </c>
    </row>
    <row r="49" spans="1:25" s="321" customFormat="1" ht="15" x14ac:dyDescent="0.2">
      <c r="A49" s="325" t="s">
        <v>615</v>
      </c>
      <c r="B49" s="326" t="s">
        <v>28</v>
      </c>
      <c r="C49" s="327">
        <v>11</v>
      </c>
      <c r="D49" s="328" t="s">
        <v>31</v>
      </c>
      <c r="E49" s="252">
        <v>3431</v>
      </c>
      <c r="F49" s="253" t="s">
        <v>68</v>
      </c>
      <c r="G49" s="329"/>
      <c r="H49" s="381">
        <v>3982</v>
      </c>
      <c r="I49" s="381">
        <f t="shared" ref="I49:I51" si="110">H49</f>
        <v>3982</v>
      </c>
      <c r="J49" s="381">
        <v>3982</v>
      </c>
      <c r="K49" s="381">
        <f t="shared" ref="K49:L51" si="111">J49</f>
        <v>3982</v>
      </c>
      <c r="L49" s="381">
        <f t="shared" si="111"/>
        <v>3982</v>
      </c>
      <c r="M49" s="381">
        <f t="shared" ref="M49:M51" si="112">L49</f>
        <v>3982</v>
      </c>
      <c r="N49" s="381">
        <v>3982</v>
      </c>
      <c r="O49" s="381">
        <f t="shared" ref="O49:O51" si="113">N49</f>
        <v>3982</v>
      </c>
      <c r="P49" s="381">
        <v>3982</v>
      </c>
      <c r="Q49" s="381">
        <f t="shared" ref="Q49:R51" si="114">P49</f>
        <v>3982</v>
      </c>
      <c r="R49" s="381">
        <f t="shared" si="114"/>
        <v>3982</v>
      </c>
      <c r="S49" s="381">
        <f t="shared" ref="S49:S51" si="115">R49</f>
        <v>3982</v>
      </c>
      <c r="T49" s="381">
        <v>3982</v>
      </c>
      <c r="U49" s="381">
        <f t="shared" ref="U49:U51" si="116">T49</f>
        <v>3982</v>
      </c>
      <c r="V49" s="381">
        <f>S49</f>
        <v>3982</v>
      </c>
      <c r="W49" s="381">
        <f t="shared" ref="W49:W51" si="117">V49</f>
        <v>3982</v>
      </c>
      <c r="X49" s="381">
        <v>3982</v>
      </c>
      <c r="Y49" s="381">
        <f t="shared" ref="Y49:Y51" si="118">X49</f>
        <v>3982</v>
      </c>
    </row>
    <row r="50" spans="1:25" s="229" customFormat="1" ht="15" x14ac:dyDescent="0.2">
      <c r="A50" s="325" t="s">
        <v>615</v>
      </c>
      <c r="B50" s="326" t="s">
        <v>28</v>
      </c>
      <c r="C50" s="327">
        <v>11</v>
      </c>
      <c r="D50" s="328" t="s">
        <v>31</v>
      </c>
      <c r="E50" s="252">
        <v>3433</v>
      </c>
      <c r="F50" s="253" t="s">
        <v>69</v>
      </c>
      <c r="G50" s="329"/>
      <c r="H50" s="381">
        <v>3318</v>
      </c>
      <c r="I50" s="381">
        <f t="shared" si="110"/>
        <v>3318</v>
      </c>
      <c r="J50" s="381">
        <v>3318</v>
      </c>
      <c r="K50" s="381">
        <f t="shared" si="111"/>
        <v>3318</v>
      </c>
      <c r="L50" s="381">
        <f t="shared" si="111"/>
        <v>3318</v>
      </c>
      <c r="M50" s="381">
        <f t="shared" si="112"/>
        <v>3318</v>
      </c>
      <c r="N50" s="381">
        <v>3318</v>
      </c>
      <c r="O50" s="381">
        <f t="shared" si="113"/>
        <v>3318</v>
      </c>
      <c r="P50" s="381">
        <v>3318</v>
      </c>
      <c r="Q50" s="381">
        <f t="shared" si="114"/>
        <v>3318</v>
      </c>
      <c r="R50" s="381">
        <f t="shared" si="114"/>
        <v>3318</v>
      </c>
      <c r="S50" s="381">
        <f t="shared" si="115"/>
        <v>3318</v>
      </c>
      <c r="T50" s="381">
        <v>3318</v>
      </c>
      <c r="U50" s="381">
        <f t="shared" si="116"/>
        <v>3318</v>
      </c>
      <c r="V50" s="381">
        <f>S50</f>
        <v>3318</v>
      </c>
      <c r="W50" s="381">
        <f t="shared" si="117"/>
        <v>3318</v>
      </c>
      <c r="X50" s="381">
        <v>3318</v>
      </c>
      <c r="Y50" s="381">
        <f t="shared" si="118"/>
        <v>3318</v>
      </c>
    </row>
    <row r="51" spans="1:25" s="315" customFormat="1" x14ac:dyDescent="0.2">
      <c r="A51" s="325" t="s">
        <v>615</v>
      </c>
      <c r="B51" s="326" t="s">
        <v>28</v>
      </c>
      <c r="C51" s="327">
        <v>11</v>
      </c>
      <c r="D51" s="328" t="s">
        <v>31</v>
      </c>
      <c r="E51" s="252">
        <v>3434</v>
      </c>
      <c r="F51" s="253" t="s">
        <v>70</v>
      </c>
      <c r="G51" s="329"/>
      <c r="H51" s="381">
        <v>1991</v>
      </c>
      <c r="I51" s="381">
        <f t="shared" si="110"/>
        <v>1991</v>
      </c>
      <c r="J51" s="381">
        <v>2654</v>
      </c>
      <c r="K51" s="381">
        <f t="shared" si="111"/>
        <v>2654</v>
      </c>
      <c r="L51" s="381">
        <f t="shared" si="111"/>
        <v>2654</v>
      </c>
      <c r="M51" s="381">
        <f t="shared" si="112"/>
        <v>2654</v>
      </c>
      <c r="N51" s="381">
        <v>2654</v>
      </c>
      <c r="O51" s="381">
        <f t="shared" si="113"/>
        <v>2654</v>
      </c>
      <c r="P51" s="381">
        <v>2654</v>
      </c>
      <c r="Q51" s="381">
        <f t="shared" si="114"/>
        <v>2654</v>
      </c>
      <c r="R51" s="381">
        <f t="shared" si="114"/>
        <v>2654</v>
      </c>
      <c r="S51" s="381">
        <f t="shared" si="115"/>
        <v>2654</v>
      </c>
      <c r="T51" s="381">
        <v>2654</v>
      </c>
      <c r="U51" s="381">
        <f t="shared" si="116"/>
        <v>2654</v>
      </c>
      <c r="V51" s="381">
        <f>S51</f>
        <v>2654</v>
      </c>
      <c r="W51" s="381">
        <f t="shared" si="117"/>
        <v>2654</v>
      </c>
      <c r="X51" s="381">
        <v>2654</v>
      </c>
      <c r="Y51" s="381">
        <f t="shared" si="118"/>
        <v>2654</v>
      </c>
    </row>
    <row r="52" spans="1:25" s="321" customFormat="1" x14ac:dyDescent="0.2">
      <c r="A52" s="318" t="s">
        <v>615</v>
      </c>
      <c r="B52" s="319" t="s">
        <v>28</v>
      </c>
      <c r="C52" s="231">
        <v>11</v>
      </c>
      <c r="D52" s="231"/>
      <c r="E52" s="233">
        <v>37</v>
      </c>
      <c r="F52" s="234"/>
      <c r="G52" s="320"/>
      <c r="H52" s="258">
        <f t="shared" ref="H52:Y52" si="119">H53</f>
        <v>48890</v>
      </c>
      <c r="I52" s="258">
        <f t="shared" si="119"/>
        <v>48890</v>
      </c>
      <c r="J52" s="258">
        <f t="shared" si="119"/>
        <v>23890</v>
      </c>
      <c r="K52" s="258">
        <f t="shared" si="119"/>
        <v>23890</v>
      </c>
      <c r="L52" s="258">
        <f t="shared" si="119"/>
        <v>30000</v>
      </c>
      <c r="M52" s="258">
        <f t="shared" si="119"/>
        <v>30000</v>
      </c>
      <c r="N52" s="258">
        <f t="shared" si="119"/>
        <v>30000</v>
      </c>
      <c r="O52" s="258">
        <f t="shared" si="119"/>
        <v>30000</v>
      </c>
      <c r="P52" s="258">
        <f t="shared" si="119"/>
        <v>26545</v>
      </c>
      <c r="Q52" s="258">
        <f t="shared" si="119"/>
        <v>26545</v>
      </c>
      <c r="R52" s="258">
        <f t="shared" si="119"/>
        <v>35000</v>
      </c>
      <c r="S52" s="258">
        <f t="shared" si="119"/>
        <v>35000</v>
      </c>
      <c r="T52" s="258">
        <f t="shared" si="119"/>
        <v>35000</v>
      </c>
      <c r="U52" s="258">
        <f t="shared" si="119"/>
        <v>35000</v>
      </c>
      <c r="V52" s="258">
        <f t="shared" si="119"/>
        <v>35000</v>
      </c>
      <c r="W52" s="258">
        <f t="shared" si="119"/>
        <v>35000</v>
      </c>
      <c r="X52" s="258">
        <f t="shared" si="119"/>
        <v>35000</v>
      </c>
      <c r="Y52" s="258">
        <f t="shared" si="119"/>
        <v>35000</v>
      </c>
    </row>
    <row r="53" spans="1:25" s="229" customFormat="1" x14ac:dyDescent="0.2">
      <c r="A53" s="236" t="s">
        <v>615</v>
      </c>
      <c r="B53" s="322" t="s">
        <v>28</v>
      </c>
      <c r="C53" s="237">
        <v>11</v>
      </c>
      <c r="D53" s="323"/>
      <c r="E53" s="254">
        <v>372</v>
      </c>
      <c r="F53" s="239"/>
      <c r="G53" s="324"/>
      <c r="H53" s="257">
        <f>SUM(H54:H55)</f>
        <v>48890</v>
      </c>
      <c r="I53" s="257">
        <f t="shared" ref="I53:Y53" si="120">SUM(I54:I55)</f>
        <v>48890</v>
      </c>
      <c r="J53" s="257">
        <f t="shared" si="120"/>
        <v>23890</v>
      </c>
      <c r="K53" s="257">
        <f t="shared" si="120"/>
        <v>23890</v>
      </c>
      <c r="L53" s="257">
        <f t="shared" si="120"/>
        <v>30000</v>
      </c>
      <c r="M53" s="257">
        <f t="shared" si="120"/>
        <v>30000</v>
      </c>
      <c r="N53" s="257">
        <f t="shared" si="120"/>
        <v>30000</v>
      </c>
      <c r="O53" s="257">
        <f t="shared" si="120"/>
        <v>30000</v>
      </c>
      <c r="P53" s="257">
        <f t="shared" si="120"/>
        <v>26545</v>
      </c>
      <c r="Q53" s="257">
        <f t="shared" si="120"/>
        <v>26545</v>
      </c>
      <c r="R53" s="257">
        <f t="shared" si="120"/>
        <v>35000</v>
      </c>
      <c r="S53" s="257">
        <f t="shared" si="120"/>
        <v>35000</v>
      </c>
      <c r="T53" s="257">
        <f t="shared" si="120"/>
        <v>35000</v>
      </c>
      <c r="U53" s="257">
        <f t="shared" si="120"/>
        <v>35000</v>
      </c>
      <c r="V53" s="257">
        <f t="shared" si="120"/>
        <v>35000</v>
      </c>
      <c r="W53" s="257">
        <f t="shared" si="120"/>
        <v>35000</v>
      </c>
      <c r="X53" s="257">
        <f t="shared" si="120"/>
        <v>35000</v>
      </c>
      <c r="Y53" s="257">
        <f t="shared" si="120"/>
        <v>35000</v>
      </c>
    </row>
    <row r="54" spans="1:25" s="315" customFormat="1" x14ac:dyDescent="0.2">
      <c r="A54" s="325" t="s">
        <v>615</v>
      </c>
      <c r="B54" s="326" t="s">
        <v>28</v>
      </c>
      <c r="C54" s="327">
        <v>11</v>
      </c>
      <c r="D54" s="328" t="s">
        <v>31</v>
      </c>
      <c r="E54" s="252">
        <v>3721</v>
      </c>
      <c r="F54" s="253" t="s">
        <v>138</v>
      </c>
      <c r="G54" s="329"/>
      <c r="H54" s="381">
        <v>23890</v>
      </c>
      <c r="I54" s="381">
        <f>H54</f>
        <v>23890</v>
      </c>
      <c r="J54" s="381">
        <v>23890</v>
      </c>
      <c r="K54" s="381">
        <f>J54</f>
        <v>23890</v>
      </c>
      <c r="L54" s="381">
        <v>30000</v>
      </c>
      <c r="M54" s="381">
        <f>L54</f>
        <v>30000</v>
      </c>
      <c r="N54" s="381">
        <v>30000</v>
      </c>
      <c r="O54" s="381">
        <f>N54</f>
        <v>30000</v>
      </c>
      <c r="P54" s="381">
        <v>26545</v>
      </c>
      <c r="Q54" s="381">
        <f>P54</f>
        <v>26545</v>
      </c>
      <c r="R54" s="381">
        <v>35000</v>
      </c>
      <c r="S54" s="381">
        <f>R54</f>
        <v>35000</v>
      </c>
      <c r="T54" s="381">
        <v>35000</v>
      </c>
      <c r="U54" s="381">
        <f>T54</f>
        <v>35000</v>
      </c>
      <c r="V54" s="381">
        <v>35000</v>
      </c>
      <c r="W54" s="381">
        <f>V54</f>
        <v>35000</v>
      </c>
      <c r="X54" s="381">
        <v>35000</v>
      </c>
      <c r="Y54" s="381">
        <f>X54</f>
        <v>35000</v>
      </c>
    </row>
    <row r="55" spans="1:25" s="315" customFormat="1" x14ac:dyDescent="0.2">
      <c r="A55" s="325" t="s">
        <v>615</v>
      </c>
      <c r="B55" s="326" t="s">
        <v>28</v>
      </c>
      <c r="C55" s="327">
        <v>11</v>
      </c>
      <c r="D55" s="328" t="s">
        <v>31</v>
      </c>
      <c r="E55" s="252">
        <v>3722</v>
      </c>
      <c r="F55" s="253" t="s">
        <v>620</v>
      </c>
      <c r="G55" s="329"/>
      <c r="H55" s="381">
        <v>25000</v>
      </c>
      <c r="I55" s="381">
        <f>H55</f>
        <v>25000</v>
      </c>
      <c r="J55" s="381"/>
      <c r="K55" s="381">
        <f>J55</f>
        <v>0</v>
      </c>
      <c r="L55" s="381"/>
      <c r="M55" s="381">
        <f>L55</f>
        <v>0</v>
      </c>
      <c r="N55" s="381">
        <v>0</v>
      </c>
      <c r="O55" s="381">
        <f>N55</f>
        <v>0</v>
      </c>
      <c r="P55" s="381"/>
      <c r="Q55" s="381">
        <f>P55</f>
        <v>0</v>
      </c>
      <c r="R55" s="381"/>
      <c r="S55" s="381">
        <f>R55</f>
        <v>0</v>
      </c>
      <c r="T55" s="381">
        <v>0</v>
      </c>
      <c r="U55" s="381">
        <f>T55</f>
        <v>0</v>
      </c>
      <c r="V55" s="381"/>
      <c r="W55" s="381">
        <f>V55</f>
        <v>0</v>
      </c>
      <c r="X55" s="381">
        <v>0</v>
      </c>
      <c r="Y55" s="381">
        <f>X55</f>
        <v>0</v>
      </c>
    </row>
    <row r="56" spans="1:25" s="321" customFormat="1" x14ac:dyDescent="0.2">
      <c r="A56" s="318" t="s">
        <v>615</v>
      </c>
      <c r="B56" s="319" t="s">
        <v>28</v>
      </c>
      <c r="C56" s="231">
        <v>11</v>
      </c>
      <c r="D56" s="231"/>
      <c r="E56" s="233">
        <v>42</v>
      </c>
      <c r="F56" s="234"/>
      <c r="G56" s="320"/>
      <c r="H56" s="258">
        <f t="shared" ref="H56:Y56" si="121">H57</f>
        <v>247356</v>
      </c>
      <c r="I56" s="258">
        <f t="shared" si="121"/>
        <v>247356</v>
      </c>
      <c r="J56" s="258">
        <f t="shared" si="121"/>
        <v>165903</v>
      </c>
      <c r="K56" s="258">
        <f t="shared" si="121"/>
        <v>165903</v>
      </c>
      <c r="L56" s="258">
        <f t="shared" si="121"/>
        <v>165903</v>
      </c>
      <c r="M56" s="258">
        <f t="shared" si="121"/>
        <v>165903</v>
      </c>
      <c r="N56" s="258">
        <f t="shared" si="121"/>
        <v>165474</v>
      </c>
      <c r="O56" s="258">
        <f t="shared" si="121"/>
        <v>165474</v>
      </c>
      <c r="P56" s="258">
        <f t="shared" si="121"/>
        <v>189130</v>
      </c>
      <c r="Q56" s="258">
        <f t="shared" si="121"/>
        <v>189130</v>
      </c>
      <c r="R56" s="258">
        <f t="shared" si="121"/>
        <v>195766</v>
      </c>
      <c r="S56" s="258">
        <f t="shared" si="121"/>
        <v>195766</v>
      </c>
      <c r="T56" s="258">
        <f t="shared" si="121"/>
        <v>195766</v>
      </c>
      <c r="U56" s="258">
        <f t="shared" si="121"/>
        <v>195766</v>
      </c>
      <c r="V56" s="258">
        <f t="shared" si="121"/>
        <v>199000</v>
      </c>
      <c r="W56" s="258">
        <f t="shared" si="121"/>
        <v>199000</v>
      </c>
      <c r="X56" s="258">
        <f t="shared" si="121"/>
        <v>199000</v>
      </c>
      <c r="Y56" s="258">
        <f t="shared" si="121"/>
        <v>199000</v>
      </c>
    </row>
    <row r="57" spans="1:25" s="321" customFormat="1" x14ac:dyDescent="0.2">
      <c r="A57" s="236" t="s">
        <v>615</v>
      </c>
      <c r="B57" s="322" t="s">
        <v>28</v>
      </c>
      <c r="C57" s="237">
        <v>11</v>
      </c>
      <c r="D57" s="323"/>
      <c r="E57" s="254">
        <v>422</v>
      </c>
      <c r="F57" s="239"/>
      <c r="G57" s="324"/>
      <c r="H57" s="257">
        <f t="shared" ref="H57:Q57" si="122">SUM(H58:H62)</f>
        <v>247356</v>
      </c>
      <c r="I57" s="257">
        <f t="shared" si="122"/>
        <v>247356</v>
      </c>
      <c r="J57" s="257">
        <f t="shared" si="122"/>
        <v>165903</v>
      </c>
      <c r="K57" s="257">
        <f t="shared" si="122"/>
        <v>165903</v>
      </c>
      <c r="L57" s="257">
        <f t="shared" ref="L57:M57" si="123">SUM(L58:L62)</f>
        <v>165903</v>
      </c>
      <c r="M57" s="257">
        <f t="shared" si="123"/>
        <v>165903</v>
      </c>
      <c r="N57" s="257">
        <f t="shared" ref="N57:O57" si="124">SUM(N58:N62)</f>
        <v>165474</v>
      </c>
      <c r="O57" s="257">
        <f t="shared" si="124"/>
        <v>165474</v>
      </c>
      <c r="P57" s="257">
        <f t="shared" si="122"/>
        <v>189130</v>
      </c>
      <c r="Q57" s="257">
        <f t="shared" si="122"/>
        <v>189130</v>
      </c>
      <c r="R57" s="257">
        <f t="shared" ref="R57:W57" si="125">SUM(R58:R62)</f>
        <v>195766</v>
      </c>
      <c r="S57" s="257">
        <f t="shared" si="125"/>
        <v>195766</v>
      </c>
      <c r="T57" s="257">
        <f t="shared" ref="T57:U57" si="126">SUM(T58:T62)</f>
        <v>195766</v>
      </c>
      <c r="U57" s="257">
        <f t="shared" si="126"/>
        <v>195766</v>
      </c>
      <c r="V57" s="257">
        <f t="shared" si="125"/>
        <v>199000</v>
      </c>
      <c r="W57" s="257">
        <f t="shared" si="125"/>
        <v>199000</v>
      </c>
      <c r="X57" s="257">
        <f t="shared" ref="X57:Y57" si="127">SUM(X58:X62)</f>
        <v>199000</v>
      </c>
      <c r="Y57" s="257">
        <f t="shared" si="127"/>
        <v>199000</v>
      </c>
    </row>
    <row r="58" spans="1:25" s="321" customFormat="1" ht="15" x14ac:dyDescent="0.2">
      <c r="A58" s="325" t="s">
        <v>615</v>
      </c>
      <c r="B58" s="326" t="s">
        <v>28</v>
      </c>
      <c r="C58" s="327">
        <v>11</v>
      </c>
      <c r="D58" s="328" t="s">
        <v>31</v>
      </c>
      <c r="E58" s="252">
        <v>4221</v>
      </c>
      <c r="F58" s="253" t="s">
        <v>74</v>
      </c>
      <c r="G58" s="329"/>
      <c r="H58" s="381">
        <v>46453</v>
      </c>
      <c r="I58" s="381">
        <f t="shared" ref="I58:I62" si="128">H58</f>
        <v>46453</v>
      </c>
      <c r="J58" s="381">
        <v>53089</v>
      </c>
      <c r="K58" s="381">
        <f t="shared" ref="K58:K62" si="129">J58</f>
        <v>53089</v>
      </c>
      <c r="L58" s="381">
        <v>53089</v>
      </c>
      <c r="M58" s="381">
        <f t="shared" ref="M58:M62" si="130">L58</f>
        <v>53089</v>
      </c>
      <c r="N58" s="381">
        <v>53000</v>
      </c>
      <c r="O58" s="381">
        <f t="shared" ref="O58:O62" si="131">N58</f>
        <v>53000</v>
      </c>
      <c r="P58" s="381">
        <v>53089</v>
      </c>
      <c r="Q58" s="381">
        <f t="shared" ref="Q58:Q62" si="132">P58</f>
        <v>53089</v>
      </c>
      <c r="R58" s="381">
        <v>53089</v>
      </c>
      <c r="S58" s="381">
        <f t="shared" ref="S58:S62" si="133">R58</f>
        <v>53089</v>
      </c>
      <c r="T58" s="381">
        <v>53089</v>
      </c>
      <c r="U58" s="381">
        <f t="shared" ref="U58:U62" si="134">T58</f>
        <v>53089</v>
      </c>
      <c r="V58" s="381">
        <v>54000</v>
      </c>
      <c r="W58" s="381">
        <f t="shared" ref="W58:W62" si="135">V58</f>
        <v>54000</v>
      </c>
      <c r="X58" s="381">
        <v>54000</v>
      </c>
      <c r="Y58" s="381">
        <f t="shared" ref="Y58:Y62" si="136">X58</f>
        <v>54000</v>
      </c>
    </row>
    <row r="59" spans="1:25" s="321" customFormat="1" ht="15" x14ac:dyDescent="0.2">
      <c r="A59" s="325" t="s">
        <v>615</v>
      </c>
      <c r="B59" s="326" t="s">
        <v>28</v>
      </c>
      <c r="C59" s="327">
        <v>11</v>
      </c>
      <c r="D59" s="328" t="s">
        <v>31</v>
      </c>
      <c r="E59" s="252">
        <v>4222</v>
      </c>
      <c r="F59" s="253" t="s">
        <v>75</v>
      </c>
      <c r="G59" s="329"/>
      <c r="H59" s="381">
        <v>66361</v>
      </c>
      <c r="I59" s="381">
        <f t="shared" si="128"/>
        <v>66361</v>
      </c>
      <c r="J59" s="381">
        <v>6636</v>
      </c>
      <c r="K59" s="381">
        <f t="shared" si="129"/>
        <v>6636</v>
      </c>
      <c r="L59" s="381">
        <v>6636</v>
      </c>
      <c r="M59" s="381">
        <f t="shared" si="130"/>
        <v>6636</v>
      </c>
      <c r="N59" s="381">
        <v>6636</v>
      </c>
      <c r="O59" s="381">
        <f t="shared" si="131"/>
        <v>6636</v>
      </c>
      <c r="P59" s="381">
        <v>33181</v>
      </c>
      <c r="Q59" s="381">
        <f t="shared" si="132"/>
        <v>33181</v>
      </c>
      <c r="R59" s="381">
        <v>33181</v>
      </c>
      <c r="S59" s="381">
        <f t="shared" si="133"/>
        <v>33181</v>
      </c>
      <c r="T59" s="381">
        <v>33181</v>
      </c>
      <c r="U59" s="381">
        <f t="shared" si="134"/>
        <v>33181</v>
      </c>
      <c r="V59" s="381">
        <v>34000</v>
      </c>
      <c r="W59" s="381">
        <f t="shared" si="135"/>
        <v>34000</v>
      </c>
      <c r="X59" s="381">
        <v>34000</v>
      </c>
      <c r="Y59" s="381">
        <f t="shared" si="136"/>
        <v>34000</v>
      </c>
    </row>
    <row r="60" spans="1:25" s="321" customFormat="1" ht="15" x14ac:dyDescent="0.2">
      <c r="A60" s="325" t="s">
        <v>615</v>
      </c>
      <c r="B60" s="326" t="s">
        <v>28</v>
      </c>
      <c r="C60" s="327">
        <v>11</v>
      </c>
      <c r="D60" s="328" t="s">
        <v>31</v>
      </c>
      <c r="E60" s="252">
        <v>4223</v>
      </c>
      <c r="F60" s="253" t="s">
        <v>76</v>
      </c>
      <c r="G60" s="329"/>
      <c r="H60" s="381">
        <v>28089</v>
      </c>
      <c r="I60" s="381">
        <f t="shared" si="128"/>
        <v>28089</v>
      </c>
      <c r="J60" s="381">
        <v>59725</v>
      </c>
      <c r="K60" s="381">
        <f t="shared" si="129"/>
        <v>59725</v>
      </c>
      <c r="L60" s="381">
        <v>59725</v>
      </c>
      <c r="M60" s="381">
        <f t="shared" si="130"/>
        <v>59725</v>
      </c>
      <c r="N60" s="381">
        <v>59385</v>
      </c>
      <c r="O60" s="381">
        <f t="shared" si="131"/>
        <v>59385</v>
      </c>
      <c r="P60" s="381">
        <v>53089</v>
      </c>
      <c r="Q60" s="381">
        <f t="shared" si="132"/>
        <v>53089</v>
      </c>
      <c r="R60" s="381">
        <v>59725</v>
      </c>
      <c r="S60" s="381">
        <f t="shared" si="133"/>
        <v>59725</v>
      </c>
      <c r="T60" s="381">
        <v>59725</v>
      </c>
      <c r="U60" s="381">
        <f t="shared" si="134"/>
        <v>59725</v>
      </c>
      <c r="V60" s="381">
        <v>60000</v>
      </c>
      <c r="W60" s="381">
        <f t="shared" si="135"/>
        <v>60000</v>
      </c>
      <c r="X60" s="381">
        <v>60000</v>
      </c>
      <c r="Y60" s="381">
        <f t="shared" si="136"/>
        <v>60000</v>
      </c>
    </row>
    <row r="61" spans="1:25" s="229" customFormat="1" ht="15" x14ac:dyDescent="0.2">
      <c r="A61" s="325" t="s">
        <v>615</v>
      </c>
      <c r="B61" s="326" t="s">
        <v>28</v>
      </c>
      <c r="C61" s="327">
        <v>11</v>
      </c>
      <c r="D61" s="328" t="s">
        <v>31</v>
      </c>
      <c r="E61" s="252">
        <v>4225</v>
      </c>
      <c r="F61" s="253" t="s">
        <v>85</v>
      </c>
      <c r="G61" s="329"/>
      <c r="H61" s="381">
        <v>6636</v>
      </c>
      <c r="I61" s="381">
        <f t="shared" si="128"/>
        <v>6636</v>
      </c>
      <c r="J61" s="381">
        <v>2654</v>
      </c>
      <c r="K61" s="381">
        <f t="shared" si="129"/>
        <v>2654</v>
      </c>
      <c r="L61" s="381">
        <v>2654</v>
      </c>
      <c r="M61" s="381">
        <f t="shared" si="130"/>
        <v>2654</v>
      </c>
      <c r="N61" s="381">
        <v>2654</v>
      </c>
      <c r="O61" s="381">
        <f t="shared" si="131"/>
        <v>2654</v>
      </c>
      <c r="P61" s="381">
        <v>3318</v>
      </c>
      <c r="Q61" s="381">
        <f t="shared" si="132"/>
        <v>3318</v>
      </c>
      <c r="R61" s="381">
        <v>3318</v>
      </c>
      <c r="S61" s="381">
        <f t="shared" si="133"/>
        <v>3318</v>
      </c>
      <c r="T61" s="381">
        <v>3318</v>
      </c>
      <c r="U61" s="381">
        <f t="shared" si="134"/>
        <v>3318</v>
      </c>
      <c r="V61" s="381">
        <v>4000</v>
      </c>
      <c r="W61" s="381">
        <f t="shared" si="135"/>
        <v>4000</v>
      </c>
      <c r="X61" s="381">
        <v>4000</v>
      </c>
      <c r="Y61" s="381">
        <f t="shared" si="136"/>
        <v>4000</v>
      </c>
    </row>
    <row r="62" spans="1:25" s="229" customFormat="1" ht="15" x14ac:dyDescent="0.2">
      <c r="A62" s="325" t="s">
        <v>615</v>
      </c>
      <c r="B62" s="326" t="s">
        <v>28</v>
      </c>
      <c r="C62" s="327">
        <v>11</v>
      </c>
      <c r="D62" s="328" t="s">
        <v>31</v>
      </c>
      <c r="E62" s="252">
        <v>4227</v>
      </c>
      <c r="F62" s="253" t="s">
        <v>77</v>
      </c>
      <c r="G62" s="329"/>
      <c r="H62" s="381">
        <v>99817</v>
      </c>
      <c r="I62" s="381">
        <f t="shared" si="128"/>
        <v>99817</v>
      </c>
      <c r="J62" s="381">
        <v>43799</v>
      </c>
      <c r="K62" s="381">
        <f t="shared" si="129"/>
        <v>43799</v>
      </c>
      <c r="L62" s="381">
        <v>43799</v>
      </c>
      <c r="M62" s="381">
        <f t="shared" si="130"/>
        <v>43799</v>
      </c>
      <c r="N62" s="381">
        <v>43799</v>
      </c>
      <c r="O62" s="381">
        <f t="shared" si="131"/>
        <v>43799</v>
      </c>
      <c r="P62" s="381">
        <v>46453</v>
      </c>
      <c r="Q62" s="381">
        <f t="shared" si="132"/>
        <v>46453</v>
      </c>
      <c r="R62" s="381">
        <v>46453</v>
      </c>
      <c r="S62" s="381">
        <f t="shared" si="133"/>
        <v>46453</v>
      </c>
      <c r="T62" s="381">
        <v>46453</v>
      </c>
      <c r="U62" s="381">
        <f t="shared" si="134"/>
        <v>46453</v>
      </c>
      <c r="V62" s="381">
        <v>47000</v>
      </c>
      <c r="W62" s="381">
        <f t="shared" si="135"/>
        <v>47000</v>
      </c>
      <c r="X62" s="381">
        <v>47000</v>
      </c>
      <c r="Y62" s="381">
        <f t="shared" si="136"/>
        <v>47000</v>
      </c>
    </row>
    <row r="63" spans="1:25" s="229" customFormat="1" x14ac:dyDescent="0.2">
      <c r="A63" s="318" t="s">
        <v>615</v>
      </c>
      <c r="B63" s="319" t="s">
        <v>28</v>
      </c>
      <c r="C63" s="231">
        <v>51</v>
      </c>
      <c r="D63" s="231"/>
      <c r="E63" s="233">
        <v>32</v>
      </c>
      <c r="F63" s="234"/>
      <c r="G63" s="320"/>
      <c r="H63" s="258">
        <f t="shared" ref="H63:X64" si="137">H64</f>
        <v>6636</v>
      </c>
      <c r="I63" s="258">
        <f t="shared" si="137"/>
        <v>0</v>
      </c>
      <c r="J63" s="258">
        <f t="shared" si="137"/>
        <v>6636</v>
      </c>
      <c r="K63" s="258">
        <f t="shared" si="137"/>
        <v>0</v>
      </c>
      <c r="L63" s="258">
        <f t="shared" si="137"/>
        <v>6636</v>
      </c>
      <c r="M63" s="258">
        <f t="shared" si="137"/>
        <v>0</v>
      </c>
      <c r="N63" s="258">
        <f t="shared" si="137"/>
        <v>6636</v>
      </c>
      <c r="O63" s="258">
        <f t="shared" si="137"/>
        <v>0</v>
      </c>
      <c r="P63" s="258">
        <f t="shared" si="137"/>
        <v>6636</v>
      </c>
      <c r="Q63" s="258">
        <f t="shared" si="137"/>
        <v>0</v>
      </c>
      <c r="R63" s="258">
        <f t="shared" si="137"/>
        <v>6636</v>
      </c>
      <c r="S63" s="258">
        <f t="shared" si="137"/>
        <v>0</v>
      </c>
      <c r="T63" s="258">
        <f t="shared" si="137"/>
        <v>6636</v>
      </c>
      <c r="U63" s="258">
        <f t="shared" si="137"/>
        <v>0</v>
      </c>
      <c r="V63" s="258">
        <f t="shared" si="137"/>
        <v>6636</v>
      </c>
      <c r="W63" s="258">
        <f t="shared" si="137"/>
        <v>0</v>
      </c>
      <c r="X63" s="258">
        <f t="shared" si="137"/>
        <v>6636</v>
      </c>
      <c r="Y63" s="258">
        <f t="shared" ref="X63:Y64" si="138">Y64</f>
        <v>0</v>
      </c>
    </row>
    <row r="64" spans="1:25" s="229" customFormat="1" x14ac:dyDescent="0.2">
      <c r="A64" s="236" t="s">
        <v>615</v>
      </c>
      <c r="B64" s="322" t="s">
        <v>28</v>
      </c>
      <c r="C64" s="237">
        <v>51</v>
      </c>
      <c r="D64" s="323"/>
      <c r="E64" s="254">
        <v>321</v>
      </c>
      <c r="F64" s="246"/>
      <c r="G64" s="330"/>
      <c r="H64" s="257">
        <f t="shared" si="137"/>
        <v>6636</v>
      </c>
      <c r="I64" s="257">
        <f t="shared" si="137"/>
        <v>0</v>
      </c>
      <c r="J64" s="257">
        <f t="shared" si="137"/>
        <v>6636</v>
      </c>
      <c r="K64" s="257">
        <f t="shared" si="137"/>
        <v>0</v>
      </c>
      <c r="L64" s="257">
        <f t="shared" si="137"/>
        <v>6636</v>
      </c>
      <c r="M64" s="257">
        <f t="shared" si="137"/>
        <v>0</v>
      </c>
      <c r="N64" s="257">
        <f t="shared" si="137"/>
        <v>6636</v>
      </c>
      <c r="O64" s="257">
        <f t="shared" si="137"/>
        <v>0</v>
      </c>
      <c r="P64" s="257">
        <f t="shared" si="137"/>
        <v>6636</v>
      </c>
      <c r="Q64" s="257">
        <f t="shared" si="137"/>
        <v>0</v>
      </c>
      <c r="R64" s="257">
        <f t="shared" si="137"/>
        <v>6636</v>
      </c>
      <c r="S64" s="257">
        <f t="shared" si="137"/>
        <v>0</v>
      </c>
      <c r="T64" s="257">
        <f t="shared" si="137"/>
        <v>6636</v>
      </c>
      <c r="U64" s="257">
        <f t="shared" si="137"/>
        <v>0</v>
      </c>
      <c r="V64" s="257">
        <f t="shared" si="137"/>
        <v>6636</v>
      </c>
      <c r="W64" s="257">
        <f t="shared" si="137"/>
        <v>0</v>
      </c>
      <c r="X64" s="257">
        <f t="shared" si="138"/>
        <v>6636</v>
      </c>
      <c r="Y64" s="257">
        <f t="shared" si="138"/>
        <v>0</v>
      </c>
    </row>
    <row r="65" spans="1:25" s="229" customFormat="1" ht="15" x14ac:dyDescent="0.2">
      <c r="A65" s="242" t="s">
        <v>615</v>
      </c>
      <c r="B65" s="331" t="s">
        <v>28</v>
      </c>
      <c r="C65" s="243">
        <v>51</v>
      </c>
      <c r="D65" s="244" t="s">
        <v>31</v>
      </c>
      <c r="E65" s="245">
        <v>3211</v>
      </c>
      <c r="F65" s="246" t="s">
        <v>42</v>
      </c>
      <c r="G65" s="330"/>
      <c r="H65" s="381">
        <v>6636</v>
      </c>
      <c r="I65" s="382"/>
      <c r="J65" s="381">
        <v>6636</v>
      </c>
      <c r="K65" s="382"/>
      <c r="L65" s="381">
        <v>6636</v>
      </c>
      <c r="M65" s="382"/>
      <c r="N65" s="381">
        <v>6636</v>
      </c>
      <c r="O65" s="382"/>
      <c r="P65" s="381">
        <v>6636</v>
      </c>
      <c r="Q65" s="382"/>
      <c r="R65" s="381">
        <v>6636</v>
      </c>
      <c r="S65" s="382"/>
      <c r="T65" s="381">
        <v>6636</v>
      </c>
      <c r="U65" s="382"/>
      <c r="V65" s="381">
        <v>6636</v>
      </c>
      <c r="W65" s="382"/>
      <c r="X65" s="381">
        <v>6636</v>
      </c>
      <c r="Y65" s="382"/>
    </row>
    <row r="66" spans="1:25" s="229" customFormat="1" x14ac:dyDescent="0.2">
      <c r="A66" s="318" t="s">
        <v>615</v>
      </c>
      <c r="B66" s="319" t="s">
        <v>28</v>
      </c>
      <c r="C66" s="231">
        <v>52</v>
      </c>
      <c r="D66" s="231"/>
      <c r="E66" s="233">
        <v>32</v>
      </c>
      <c r="F66" s="234"/>
      <c r="G66" s="320"/>
      <c r="H66" s="258">
        <f t="shared" ref="H66:X67" si="139">H67</f>
        <v>1327</v>
      </c>
      <c r="I66" s="258">
        <f t="shared" si="139"/>
        <v>0</v>
      </c>
      <c r="J66" s="258">
        <f t="shared" si="139"/>
        <v>1327</v>
      </c>
      <c r="K66" s="258">
        <f t="shared" si="139"/>
        <v>0</v>
      </c>
      <c r="L66" s="258">
        <f t="shared" si="139"/>
        <v>1327</v>
      </c>
      <c r="M66" s="258">
        <f t="shared" si="139"/>
        <v>0</v>
      </c>
      <c r="N66" s="258">
        <f t="shared" si="139"/>
        <v>0</v>
      </c>
      <c r="O66" s="258">
        <f t="shared" si="139"/>
        <v>0</v>
      </c>
      <c r="P66" s="258">
        <f t="shared" si="139"/>
        <v>1327</v>
      </c>
      <c r="Q66" s="258">
        <f t="shared" si="139"/>
        <v>0</v>
      </c>
      <c r="R66" s="258">
        <f t="shared" si="139"/>
        <v>1327</v>
      </c>
      <c r="S66" s="258">
        <f t="shared" si="139"/>
        <v>0</v>
      </c>
      <c r="T66" s="258">
        <f t="shared" si="139"/>
        <v>0</v>
      </c>
      <c r="U66" s="258">
        <f t="shared" si="139"/>
        <v>0</v>
      </c>
      <c r="V66" s="258">
        <f t="shared" si="139"/>
        <v>1327</v>
      </c>
      <c r="W66" s="258">
        <f t="shared" si="139"/>
        <v>0</v>
      </c>
      <c r="X66" s="258">
        <f t="shared" si="139"/>
        <v>0</v>
      </c>
      <c r="Y66" s="258">
        <f t="shared" ref="X66:Y67" si="140">Y67</f>
        <v>0</v>
      </c>
    </row>
    <row r="67" spans="1:25" s="315" customFormat="1" x14ac:dyDescent="0.2">
      <c r="A67" s="236" t="s">
        <v>615</v>
      </c>
      <c r="B67" s="322" t="s">
        <v>28</v>
      </c>
      <c r="C67" s="237">
        <v>52</v>
      </c>
      <c r="D67" s="323"/>
      <c r="E67" s="254">
        <v>324</v>
      </c>
      <c r="F67" s="239"/>
      <c r="G67" s="324"/>
      <c r="H67" s="257">
        <f t="shared" si="139"/>
        <v>1327</v>
      </c>
      <c r="I67" s="257">
        <f t="shared" si="139"/>
        <v>0</v>
      </c>
      <c r="J67" s="257">
        <f t="shared" si="139"/>
        <v>1327</v>
      </c>
      <c r="K67" s="257">
        <f t="shared" si="139"/>
        <v>0</v>
      </c>
      <c r="L67" s="257">
        <f t="shared" si="139"/>
        <v>1327</v>
      </c>
      <c r="M67" s="257">
        <f t="shared" si="139"/>
        <v>0</v>
      </c>
      <c r="N67" s="257">
        <f t="shared" si="139"/>
        <v>0</v>
      </c>
      <c r="O67" s="257">
        <f t="shared" si="139"/>
        <v>0</v>
      </c>
      <c r="P67" s="257">
        <f t="shared" si="139"/>
        <v>1327</v>
      </c>
      <c r="Q67" s="257">
        <f t="shared" si="139"/>
        <v>0</v>
      </c>
      <c r="R67" s="257">
        <f t="shared" si="139"/>
        <v>1327</v>
      </c>
      <c r="S67" s="257">
        <f t="shared" si="139"/>
        <v>0</v>
      </c>
      <c r="T67" s="257">
        <f t="shared" si="139"/>
        <v>0</v>
      </c>
      <c r="U67" s="257">
        <f t="shared" si="139"/>
        <v>0</v>
      </c>
      <c r="V67" s="257">
        <f t="shared" si="139"/>
        <v>1327</v>
      </c>
      <c r="W67" s="257">
        <f t="shared" si="139"/>
        <v>0</v>
      </c>
      <c r="X67" s="257">
        <f t="shared" si="140"/>
        <v>0</v>
      </c>
      <c r="Y67" s="257">
        <f t="shared" si="140"/>
        <v>0</v>
      </c>
    </row>
    <row r="68" spans="1:25" s="315" customFormat="1" ht="30" x14ac:dyDescent="0.2">
      <c r="A68" s="242" t="s">
        <v>615</v>
      </c>
      <c r="B68" s="331" t="s">
        <v>28</v>
      </c>
      <c r="C68" s="243">
        <v>52</v>
      </c>
      <c r="D68" s="244" t="s">
        <v>31</v>
      </c>
      <c r="E68" s="245">
        <v>3241</v>
      </c>
      <c r="F68" s="246" t="s">
        <v>205</v>
      </c>
      <c r="G68" s="330"/>
      <c r="H68" s="381">
        <v>1327</v>
      </c>
      <c r="I68" s="382"/>
      <c r="J68" s="381">
        <v>1327</v>
      </c>
      <c r="K68" s="382"/>
      <c r="L68" s="381">
        <v>1327</v>
      </c>
      <c r="M68" s="382"/>
      <c r="N68" s="381"/>
      <c r="O68" s="382"/>
      <c r="P68" s="381">
        <v>1327</v>
      </c>
      <c r="Q68" s="382"/>
      <c r="R68" s="381">
        <v>1327</v>
      </c>
      <c r="S68" s="382"/>
      <c r="T68" s="381"/>
      <c r="U68" s="382"/>
      <c r="V68" s="381">
        <v>1327</v>
      </c>
      <c r="W68" s="382"/>
      <c r="X68" s="381"/>
      <c r="Y68" s="382"/>
    </row>
    <row r="69" spans="1:25" s="315" customFormat="1" ht="45" x14ac:dyDescent="0.2">
      <c r="A69" s="223" t="s">
        <v>615</v>
      </c>
      <c r="B69" s="224" t="s">
        <v>78</v>
      </c>
      <c r="C69" s="224"/>
      <c r="D69" s="224"/>
      <c r="E69" s="225"/>
      <c r="F69" s="226" t="s">
        <v>79</v>
      </c>
      <c r="G69" s="227" t="s">
        <v>618</v>
      </c>
      <c r="H69" s="259">
        <f t="shared" ref="H69:Q69" si="141">H70+H79</f>
        <v>459844</v>
      </c>
      <c r="I69" s="259">
        <f t="shared" si="141"/>
        <v>459844</v>
      </c>
      <c r="J69" s="259">
        <f t="shared" si="141"/>
        <v>816246</v>
      </c>
      <c r="K69" s="259">
        <f t="shared" si="141"/>
        <v>816246</v>
      </c>
      <c r="L69" s="259">
        <f t="shared" ref="L69:M69" si="142">L70+L79</f>
        <v>863798</v>
      </c>
      <c r="M69" s="259">
        <f t="shared" si="142"/>
        <v>863798</v>
      </c>
      <c r="N69" s="259">
        <f t="shared" ref="N69:O69" si="143">N70+N79</f>
        <v>554000</v>
      </c>
      <c r="O69" s="259">
        <f t="shared" si="143"/>
        <v>554000</v>
      </c>
      <c r="P69" s="259">
        <f t="shared" si="141"/>
        <v>1098945</v>
      </c>
      <c r="Q69" s="259">
        <f t="shared" si="141"/>
        <v>1098945</v>
      </c>
      <c r="R69" s="259">
        <f t="shared" ref="R69:W69" si="144">R70+R79</f>
        <v>1149243</v>
      </c>
      <c r="S69" s="259">
        <f t="shared" si="144"/>
        <v>1149243</v>
      </c>
      <c r="T69" s="259">
        <f t="shared" ref="T69:U69" si="145">T70+T79</f>
        <v>1149243</v>
      </c>
      <c r="U69" s="259">
        <f t="shared" si="145"/>
        <v>1149243</v>
      </c>
      <c r="V69" s="259">
        <f t="shared" si="144"/>
        <v>935000</v>
      </c>
      <c r="W69" s="259">
        <f t="shared" si="144"/>
        <v>935000</v>
      </c>
      <c r="X69" s="259">
        <f t="shared" ref="X69:Y69" si="146">X70+X79</f>
        <v>935000</v>
      </c>
      <c r="Y69" s="259">
        <f t="shared" si="146"/>
        <v>935000</v>
      </c>
    </row>
    <row r="70" spans="1:25" s="321" customFormat="1" x14ac:dyDescent="0.2">
      <c r="A70" s="318" t="s">
        <v>615</v>
      </c>
      <c r="B70" s="319" t="s">
        <v>78</v>
      </c>
      <c r="C70" s="231">
        <v>11</v>
      </c>
      <c r="D70" s="231"/>
      <c r="E70" s="233">
        <v>32</v>
      </c>
      <c r="F70" s="234"/>
      <c r="G70" s="320"/>
      <c r="H70" s="258">
        <f t="shared" ref="H70:Q70" si="147">H71+H73+H77</f>
        <v>259444</v>
      </c>
      <c r="I70" s="258">
        <f t="shared" si="147"/>
        <v>259444</v>
      </c>
      <c r="J70" s="258">
        <f t="shared" si="147"/>
        <v>351716</v>
      </c>
      <c r="K70" s="258">
        <f t="shared" si="147"/>
        <v>351716</v>
      </c>
      <c r="L70" s="258">
        <f t="shared" ref="L70:M70" si="148">L71+L73+L77</f>
        <v>399268</v>
      </c>
      <c r="M70" s="258">
        <f t="shared" si="148"/>
        <v>399268</v>
      </c>
      <c r="N70" s="258">
        <f t="shared" ref="N70:O70" si="149">N71+N73+N77</f>
        <v>354000</v>
      </c>
      <c r="O70" s="258">
        <f t="shared" si="149"/>
        <v>354000</v>
      </c>
      <c r="P70" s="258">
        <f t="shared" si="147"/>
        <v>368970</v>
      </c>
      <c r="Q70" s="258">
        <f t="shared" si="147"/>
        <v>368970</v>
      </c>
      <c r="R70" s="258">
        <f t="shared" ref="R70:W70" si="150">R71+R73+R77</f>
        <v>419268</v>
      </c>
      <c r="S70" s="258">
        <f t="shared" si="150"/>
        <v>419268</v>
      </c>
      <c r="T70" s="258">
        <f t="shared" ref="T70:U70" si="151">T71+T73+T77</f>
        <v>419268</v>
      </c>
      <c r="U70" s="258">
        <f t="shared" si="151"/>
        <v>419268</v>
      </c>
      <c r="V70" s="258">
        <f t="shared" si="150"/>
        <v>435000</v>
      </c>
      <c r="W70" s="258">
        <f t="shared" si="150"/>
        <v>435000</v>
      </c>
      <c r="X70" s="258">
        <f t="shared" ref="X70:Y70" si="152">X71+X73+X77</f>
        <v>435000</v>
      </c>
      <c r="Y70" s="258">
        <f t="shared" si="152"/>
        <v>435000</v>
      </c>
    </row>
    <row r="71" spans="1:25" s="315" customFormat="1" x14ac:dyDescent="0.2">
      <c r="A71" s="236" t="s">
        <v>615</v>
      </c>
      <c r="B71" s="322" t="s">
        <v>78</v>
      </c>
      <c r="C71" s="237">
        <v>11</v>
      </c>
      <c r="D71" s="323"/>
      <c r="E71" s="254">
        <v>322</v>
      </c>
      <c r="F71" s="239"/>
      <c r="G71" s="324"/>
      <c r="H71" s="260">
        <f t="shared" ref="H71:Y71" si="153">SUM(H72)</f>
        <v>39817</v>
      </c>
      <c r="I71" s="260">
        <f t="shared" si="153"/>
        <v>39817</v>
      </c>
      <c r="J71" s="260">
        <f t="shared" si="153"/>
        <v>39817</v>
      </c>
      <c r="K71" s="260">
        <f t="shared" si="153"/>
        <v>39817</v>
      </c>
      <c r="L71" s="260">
        <f t="shared" si="153"/>
        <v>39817</v>
      </c>
      <c r="M71" s="260">
        <f t="shared" si="153"/>
        <v>39817</v>
      </c>
      <c r="N71" s="260">
        <f t="shared" si="153"/>
        <v>44000</v>
      </c>
      <c r="O71" s="260">
        <f t="shared" si="153"/>
        <v>44000</v>
      </c>
      <c r="P71" s="260">
        <f t="shared" si="153"/>
        <v>39817</v>
      </c>
      <c r="Q71" s="260">
        <f t="shared" si="153"/>
        <v>39817</v>
      </c>
      <c r="R71" s="260">
        <f t="shared" si="153"/>
        <v>39817</v>
      </c>
      <c r="S71" s="260">
        <f t="shared" si="153"/>
        <v>39817</v>
      </c>
      <c r="T71" s="260">
        <f t="shared" si="153"/>
        <v>39817</v>
      </c>
      <c r="U71" s="260">
        <f t="shared" si="153"/>
        <v>39817</v>
      </c>
      <c r="V71" s="260">
        <f t="shared" si="153"/>
        <v>45000</v>
      </c>
      <c r="W71" s="260">
        <f t="shared" si="153"/>
        <v>45000</v>
      </c>
      <c r="X71" s="260">
        <f t="shared" si="153"/>
        <v>45000</v>
      </c>
      <c r="Y71" s="260">
        <f t="shared" si="153"/>
        <v>45000</v>
      </c>
    </row>
    <row r="72" spans="1:25" s="332" customFormat="1" x14ac:dyDescent="0.2">
      <c r="A72" s="325" t="s">
        <v>615</v>
      </c>
      <c r="B72" s="326" t="s">
        <v>78</v>
      </c>
      <c r="C72" s="327">
        <v>11</v>
      </c>
      <c r="D72" s="328" t="s">
        <v>31</v>
      </c>
      <c r="E72" s="252">
        <v>3225</v>
      </c>
      <c r="F72" s="253" t="s">
        <v>473</v>
      </c>
      <c r="G72" s="329"/>
      <c r="H72" s="381">
        <v>39817</v>
      </c>
      <c r="I72" s="381">
        <f>H72</f>
        <v>39817</v>
      </c>
      <c r="J72" s="381">
        <v>39817</v>
      </c>
      <c r="K72" s="381">
        <f>J72</f>
        <v>39817</v>
      </c>
      <c r="L72" s="381">
        <v>39817</v>
      </c>
      <c r="M72" s="381">
        <f>L72</f>
        <v>39817</v>
      </c>
      <c r="N72" s="381">
        <v>44000</v>
      </c>
      <c r="O72" s="381">
        <f>N72</f>
        <v>44000</v>
      </c>
      <c r="P72" s="381">
        <v>39817</v>
      </c>
      <c r="Q72" s="381">
        <f>P72</f>
        <v>39817</v>
      </c>
      <c r="R72" s="381">
        <v>39817</v>
      </c>
      <c r="S72" s="381">
        <f>R72</f>
        <v>39817</v>
      </c>
      <c r="T72" s="381">
        <v>39817</v>
      </c>
      <c r="U72" s="381">
        <f>T72</f>
        <v>39817</v>
      </c>
      <c r="V72" s="381">
        <v>45000</v>
      </c>
      <c r="W72" s="381">
        <f>V72</f>
        <v>45000</v>
      </c>
      <c r="X72" s="381">
        <v>45000</v>
      </c>
      <c r="Y72" s="381">
        <f>X72</f>
        <v>45000</v>
      </c>
    </row>
    <row r="73" spans="1:25" s="332" customFormat="1" x14ac:dyDescent="0.2">
      <c r="A73" s="236" t="s">
        <v>615</v>
      </c>
      <c r="B73" s="322" t="s">
        <v>78</v>
      </c>
      <c r="C73" s="237">
        <v>11</v>
      </c>
      <c r="D73" s="323"/>
      <c r="E73" s="254">
        <v>323</v>
      </c>
      <c r="F73" s="239"/>
      <c r="G73" s="324"/>
      <c r="H73" s="257">
        <f t="shared" ref="H73:Q73" si="154">SUM(H74:H76)</f>
        <v>171465</v>
      </c>
      <c r="I73" s="257">
        <f t="shared" si="154"/>
        <v>171465</v>
      </c>
      <c r="J73" s="257">
        <f t="shared" si="154"/>
        <v>272082</v>
      </c>
      <c r="K73" s="257">
        <f t="shared" si="154"/>
        <v>272082</v>
      </c>
      <c r="L73" s="257">
        <f t="shared" ref="L73:M73" si="155">SUM(L74:L76)</f>
        <v>299451</v>
      </c>
      <c r="M73" s="257">
        <f t="shared" si="155"/>
        <v>299451</v>
      </c>
      <c r="N73" s="257">
        <f t="shared" ref="N73:O73" si="156">SUM(N74:N76)</f>
        <v>250000</v>
      </c>
      <c r="O73" s="257">
        <f t="shared" si="156"/>
        <v>250000</v>
      </c>
      <c r="P73" s="257">
        <f t="shared" si="154"/>
        <v>285354</v>
      </c>
      <c r="Q73" s="257">
        <f t="shared" si="154"/>
        <v>285354</v>
      </c>
      <c r="R73" s="257">
        <f t="shared" ref="R73:W73" si="157">SUM(R74:R76)</f>
        <v>319451</v>
      </c>
      <c r="S73" s="257">
        <f t="shared" si="157"/>
        <v>319451</v>
      </c>
      <c r="T73" s="257">
        <f t="shared" ref="T73:U73" si="158">SUM(T74:T76)</f>
        <v>319451</v>
      </c>
      <c r="U73" s="257">
        <f t="shared" si="158"/>
        <v>319451</v>
      </c>
      <c r="V73" s="257">
        <f t="shared" si="157"/>
        <v>330000</v>
      </c>
      <c r="W73" s="257">
        <f t="shared" si="157"/>
        <v>330000</v>
      </c>
      <c r="X73" s="257">
        <f t="shared" ref="X73:Y73" si="159">SUM(X74:X76)</f>
        <v>330000</v>
      </c>
      <c r="Y73" s="257">
        <f t="shared" si="159"/>
        <v>330000</v>
      </c>
    </row>
    <row r="74" spans="1:25" s="332" customFormat="1" x14ac:dyDescent="0.2">
      <c r="A74" s="325" t="s">
        <v>615</v>
      </c>
      <c r="B74" s="326" t="s">
        <v>78</v>
      </c>
      <c r="C74" s="327">
        <v>11</v>
      </c>
      <c r="D74" s="328" t="s">
        <v>31</v>
      </c>
      <c r="E74" s="252">
        <v>3232</v>
      </c>
      <c r="F74" s="253" t="s">
        <v>53</v>
      </c>
      <c r="G74" s="329"/>
      <c r="H74" s="381">
        <v>86270</v>
      </c>
      <c r="I74" s="381">
        <f t="shared" ref="I74:I76" si="160">H74</f>
        <v>86270</v>
      </c>
      <c r="J74" s="381">
        <v>92906</v>
      </c>
      <c r="K74" s="381">
        <f t="shared" ref="K74:K76" si="161">J74</f>
        <v>92906</v>
      </c>
      <c r="L74" s="381">
        <v>110000</v>
      </c>
      <c r="M74" s="381">
        <f t="shared" ref="M74:M76" si="162">L74</f>
        <v>110000</v>
      </c>
      <c r="N74" s="381">
        <v>110000</v>
      </c>
      <c r="O74" s="381">
        <f t="shared" ref="O74:O76" si="163">N74</f>
        <v>110000</v>
      </c>
      <c r="P74" s="381">
        <v>99542</v>
      </c>
      <c r="Q74" s="381">
        <f t="shared" ref="Q74:Q76" si="164">P74</f>
        <v>99542</v>
      </c>
      <c r="R74" s="381">
        <v>120000</v>
      </c>
      <c r="S74" s="381">
        <f t="shared" ref="S74:S76" si="165">R74</f>
        <v>120000</v>
      </c>
      <c r="T74" s="381">
        <v>120000</v>
      </c>
      <c r="U74" s="381">
        <f t="shared" ref="U74:U76" si="166">T74</f>
        <v>120000</v>
      </c>
      <c r="V74" s="381">
        <v>120000</v>
      </c>
      <c r="W74" s="381">
        <f t="shared" ref="W74:W76" si="167">V74</f>
        <v>120000</v>
      </c>
      <c r="X74" s="381">
        <v>120000</v>
      </c>
      <c r="Y74" s="381">
        <f t="shared" ref="Y74:Y76" si="168">X74</f>
        <v>120000</v>
      </c>
    </row>
    <row r="75" spans="1:25" s="315" customFormat="1" x14ac:dyDescent="0.2">
      <c r="A75" s="325" t="s">
        <v>615</v>
      </c>
      <c r="B75" s="326" t="s">
        <v>78</v>
      </c>
      <c r="C75" s="327">
        <v>11</v>
      </c>
      <c r="D75" s="328" t="s">
        <v>31</v>
      </c>
      <c r="E75" s="252">
        <v>3235</v>
      </c>
      <c r="F75" s="253" t="s">
        <v>56</v>
      </c>
      <c r="G75" s="329"/>
      <c r="H75" s="381">
        <v>29451</v>
      </c>
      <c r="I75" s="381">
        <f t="shared" si="160"/>
        <v>29451</v>
      </c>
      <c r="J75" s="381">
        <v>119451</v>
      </c>
      <c r="K75" s="381">
        <f t="shared" si="161"/>
        <v>119451</v>
      </c>
      <c r="L75" s="381">
        <v>119451</v>
      </c>
      <c r="M75" s="381">
        <f t="shared" si="162"/>
        <v>119451</v>
      </c>
      <c r="N75" s="381">
        <v>70000</v>
      </c>
      <c r="O75" s="381">
        <f t="shared" si="163"/>
        <v>70000</v>
      </c>
      <c r="P75" s="381">
        <v>119451</v>
      </c>
      <c r="Q75" s="381">
        <f t="shared" si="164"/>
        <v>119451</v>
      </c>
      <c r="R75" s="381">
        <v>119451</v>
      </c>
      <c r="S75" s="381">
        <f t="shared" si="165"/>
        <v>119451</v>
      </c>
      <c r="T75" s="381">
        <v>119451</v>
      </c>
      <c r="U75" s="381">
        <f t="shared" si="166"/>
        <v>119451</v>
      </c>
      <c r="V75" s="381">
        <v>125000</v>
      </c>
      <c r="W75" s="381">
        <f t="shared" si="167"/>
        <v>125000</v>
      </c>
      <c r="X75" s="381">
        <v>125000</v>
      </c>
      <c r="Y75" s="381">
        <f t="shared" si="168"/>
        <v>125000</v>
      </c>
    </row>
    <row r="76" spans="1:25" s="332" customFormat="1" x14ac:dyDescent="0.2">
      <c r="A76" s="325" t="s">
        <v>615</v>
      </c>
      <c r="B76" s="326" t="s">
        <v>78</v>
      </c>
      <c r="C76" s="327">
        <v>11</v>
      </c>
      <c r="D76" s="328" t="s">
        <v>31</v>
      </c>
      <c r="E76" s="252">
        <v>3239</v>
      </c>
      <c r="F76" s="253" t="s">
        <v>60</v>
      </c>
      <c r="G76" s="329"/>
      <c r="H76" s="381">
        <v>55744</v>
      </c>
      <c r="I76" s="381">
        <f t="shared" si="160"/>
        <v>55744</v>
      </c>
      <c r="J76" s="381">
        <v>59725</v>
      </c>
      <c r="K76" s="381">
        <f t="shared" si="161"/>
        <v>59725</v>
      </c>
      <c r="L76" s="381">
        <v>70000</v>
      </c>
      <c r="M76" s="381">
        <f t="shared" si="162"/>
        <v>70000</v>
      </c>
      <c r="N76" s="381">
        <v>70000</v>
      </c>
      <c r="O76" s="381">
        <f t="shared" si="163"/>
        <v>70000</v>
      </c>
      <c r="P76" s="381">
        <v>66361</v>
      </c>
      <c r="Q76" s="381">
        <f t="shared" si="164"/>
        <v>66361</v>
      </c>
      <c r="R76" s="381">
        <v>80000</v>
      </c>
      <c r="S76" s="381">
        <f t="shared" si="165"/>
        <v>80000</v>
      </c>
      <c r="T76" s="381">
        <v>80000</v>
      </c>
      <c r="U76" s="381">
        <f t="shared" si="166"/>
        <v>80000</v>
      </c>
      <c r="V76" s="381">
        <v>85000</v>
      </c>
      <c r="W76" s="381">
        <f t="shared" si="167"/>
        <v>85000</v>
      </c>
      <c r="X76" s="381">
        <v>85000</v>
      </c>
      <c r="Y76" s="381">
        <f t="shared" si="168"/>
        <v>85000</v>
      </c>
    </row>
    <row r="77" spans="1:25" s="315" customFormat="1" x14ac:dyDescent="0.2">
      <c r="A77" s="236" t="s">
        <v>615</v>
      </c>
      <c r="B77" s="322" t="s">
        <v>78</v>
      </c>
      <c r="C77" s="237">
        <v>11</v>
      </c>
      <c r="D77" s="323"/>
      <c r="E77" s="254">
        <v>329</v>
      </c>
      <c r="F77" s="239"/>
      <c r="G77" s="324"/>
      <c r="H77" s="257">
        <f t="shared" ref="H77:Y77" si="169">SUM(H78)</f>
        <v>48162</v>
      </c>
      <c r="I77" s="257">
        <f t="shared" si="169"/>
        <v>48162</v>
      </c>
      <c r="J77" s="257">
        <f t="shared" si="169"/>
        <v>39817</v>
      </c>
      <c r="K77" s="257">
        <f t="shared" si="169"/>
        <v>39817</v>
      </c>
      <c r="L77" s="257">
        <f t="shared" si="169"/>
        <v>60000</v>
      </c>
      <c r="M77" s="257">
        <f t="shared" si="169"/>
        <v>60000</v>
      </c>
      <c r="N77" s="257">
        <f t="shared" si="169"/>
        <v>60000</v>
      </c>
      <c r="O77" s="257">
        <f t="shared" si="169"/>
        <v>60000</v>
      </c>
      <c r="P77" s="257">
        <f t="shared" si="169"/>
        <v>43799</v>
      </c>
      <c r="Q77" s="257">
        <f t="shared" si="169"/>
        <v>43799</v>
      </c>
      <c r="R77" s="257">
        <f t="shared" si="169"/>
        <v>60000</v>
      </c>
      <c r="S77" s="257">
        <f t="shared" si="169"/>
        <v>60000</v>
      </c>
      <c r="T77" s="257">
        <f t="shared" si="169"/>
        <v>60000</v>
      </c>
      <c r="U77" s="257">
        <f t="shared" si="169"/>
        <v>60000</v>
      </c>
      <c r="V77" s="257">
        <f t="shared" si="169"/>
        <v>60000</v>
      </c>
      <c r="W77" s="257">
        <f t="shared" si="169"/>
        <v>60000</v>
      </c>
      <c r="X77" s="257">
        <f t="shared" si="169"/>
        <v>60000</v>
      </c>
      <c r="Y77" s="257">
        <f t="shared" si="169"/>
        <v>60000</v>
      </c>
    </row>
    <row r="78" spans="1:25" s="315" customFormat="1" x14ac:dyDescent="0.2">
      <c r="A78" s="325" t="s">
        <v>615</v>
      </c>
      <c r="B78" s="326" t="s">
        <v>78</v>
      </c>
      <c r="C78" s="327">
        <v>11</v>
      </c>
      <c r="D78" s="328" t="s">
        <v>31</v>
      </c>
      <c r="E78" s="252">
        <v>3292</v>
      </c>
      <c r="F78" s="253" t="s">
        <v>63</v>
      </c>
      <c r="G78" s="329"/>
      <c r="H78" s="381">
        <v>48162</v>
      </c>
      <c r="I78" s="381">
        <f>H78</f>
        <v>48162</v>
      </c>
      <c r="J78" s="381">
        <v>39817</v>
      </c>
      <c r="K78" s="381">
        <f>J78</f>
        <v>39817</v>
      </c>
      <c r="L78" s="381">
        <v>60000</v>
      </c>
      <c r="M78" s="381">
        <f>L78</f>
        <v>60000</v>
      </c>
      <c r="N78" s="381">
        <v>60000</v>
      </c>
      <c r="O78" s="381">
        <f>N78</f>
        <v>60000</v>
      </c>
      <c r="P78" s="381">
        <v>43799</v>
      </c>
      <c r="Q78" s="381">
        <f>P78</f>
        <v>43799</v>
      </c>
      <c r="R78" s="381">
        <v>60000</v>
      </c>
      <c r="S78" s="381">
        <f>R78</f>
        <v>60000</v>
      </c>
      <c r="T78" s="381">
        <v>60000</v>
      </c>
      <c r="U78" s="381">
        <f>T78</f>
        <v>60000</v>
      </c>
      <c r="V78" s="381">
        <v>60000</v>
      </c>
      <c r="W78" s="381">
        <f>V78</f>
        <v>60000</v>
      </c>
      <c r="X78" s="381">
        <v>60000</v>
      </c>
      <c r="Y78" s="381">
        <f>X78</f>
        <v>60000</v>
      </c>
    </row>
    <row r="79" spans="1:25" s="332" customFormat="1" x14ac:dyDescent="0.2">
      <c r="A79" s="318" t="s">
        <v>615</v>
      </c>
      <c r="B79" s="319" t="s">
        <v>78</v>
      </c>
      <c r="C79" s="231">
        <v>11</v>
      </c>
      <c r="D79" s="231"/>
      <c r="E79" s="233">
        <v>42</v>
      </c>
      <c r="F79" s="234"/>
      <c r="G79" s="320"/>
      <c r="H79" s="258">
        <f t="shared" ref="H79:Y79" si="170">H80</f>
        <v>200400</v>
      </c>
      <c r="I79" s="258">
        <f t="shared" si="170"/>
        <v>200400</v>
      </c>
      <c r="J79" s="258">
        <f t="shared" si="170"/>
        <v>464530</v>
      </c>
      <c r="K79" s="258">
        <f t="shared" si="170"/>
        <v>464530</v>
      </c>
      <c r="L79" s="258">
        <f t="shared" si="170"/>
        <v>464530</v>
      </c>
      <c r="M79" s="258">
        <f t="shared" si="170"/>
        <v>464530</v>
      </c>
      <c r="N79" s="258">
        <f t="shared" si="170"/>
        <v>200000</v>
      </c>
      <c r="O79" s="258">
        <f t="shared" si="170"/>
        <v>200000</v>
      </c>
      <c r="P79" s="258">
        <f t="shared" si="170"/>
        <v>729975</v>
      </c>
      <c r="Q79" s="258">
        <f t="shared" si="170"/>
        <v>729975</v>
      </c>
      <c r="R79" s="258">
        <f t="shared" si="170"/>
        <v>729975</v>
      </c>
      <c r="S79" s="258">
        <f t="shared" si="170"/>
        <v>729975</v>
      </c>
      <c r="T79" s="258">
        <f t="shared" si="170"/>
        <v>729975</v>
      </c>
      <c r="U79" s="258">
        <f t="shared" si="170"/>
        <v>729975</v>
      </c>
      <c r="V79" s="258">
        <f t="shared" si="170"/>
        <v>500000</v>
      </c>
      <c r="W79" s="258">
        <f t="shared" si="170"/>
        <v>500000</v>
      </c>
      <c r="X79" s="258">
        <f t="shared" si="170"/>
        <v>500000</v>
      </c>
      <c r="Y79" s="258">
        <f t="shared" si="170"/>
        <v>500000</v>
      </c>
    </row>
    <row r="80" spans="1:25" s="315" customFormat="1" x14ac:dyDescent="0.2">
      <c r="A80" s="236" t="s">
        <v>615</v>
      </c>
      <c r="B80" s="322" t="s">
        <v>78</v>
      </c>
      <c r="C80" s="237">
        <v>11</v>
      </c>
      <c r="D80" s="323"/>
      <c r="E80" s="254">
        <v>423</v>
      </c>
      <c r="F80" s="239"/>
      <c r="G80" s="324"/>
      <c r="H80" s="257">
        <f t="shared" ref="H80:Y80" si="171">SUM(H81)</f>
        <v>200400</v>
      </c>
      <c r="I80" s="257">
        <f t="shared" si="171"/>
        <v>200400</v>
      </c>
      <c r="J80" s="257">
        <f t="shared" si="171"/>
        <v>464530</v>
      </c>
      <c r="K80" s="257">
        <f t="shared" si="171"/>
        <v>464530</v>
      </c>
      <c r="L80" s="257">
        <f t="shared" si="171"/>
        <v>464530</v>
      </c>
      <c r="M80" s="257">
        <f t="shared" si="171"/>
        <v>464530</v>
      </c>
      <c r="N80" s="257">
        <f t="shared" si="171"/>
        <v>200000</v>
      </c>
      <c r="O80" s="257">
        <f t="shared" si="171"/>
        <v>200000</v>
      </c>
      <c r="P80" s="257">
        <f t="shared" si="171"/>
        <v>729975</v>
      </c>
      <c r="Q80" s="257">
        <f t="shared" si="171"/>
        <v>729975</v>
      </c>
      <c r="R80" s="257">
        <f t="shared" si="171"/>
        <v>729975</v>
      </c>
      <c r="S80" s="257">
        <f t="shared" si="171"/>
        <v>729975</v>
      </c>
      <c r="T80" s="257">
        <f t="shared" si="171"/>
        <v>729975</v>
      </c>
      <c r="U80" s="257">
        <f t="shared" si="171"/>
        <v>729975</v>
      </c>
      <c r="V80" s="257">
        <f t="shared" si="171"/>
        <v>500000</v>
      </c>
      <c r="W80" s="257">
        <f t="shared" si="171"/>
        <v>500000</v>
      </c>
      <c r="X80" s="257">
        <f t="shared" si="171"/>
        <v>500000</v>
      </c>
      <c r="Y80" s="257">
        <f t="shared" si="171"/>
        <v>500000</v>
      </c>
    </row>
    <row r="81" spans="1:25" s="315" customFormat="1" x14ac:dyDescent="0.2">
      <c r="A81" s="325" t="s">
        <v>615</v>
      </c>
      <c r="B81" s="326" t="s">
        <v>78</v>
      </c>
      <c r="C81" s="327">
        <v>11</v>
      </c>
      <c r="D81" s="328" t="s">
        <v>31</v>
      </c>
      <c r="E81" s="252">
        <v>4231</v>
      </c>
      <c r="F81" s="253" t="s">
        <v>241</v>
      </c>
      <c r="G81" s="329"/>
      <c r="H81" s="381">
        <v>200400</v>
      </c>
      <c r="I81" s="381">
        <f>H81</f>
        <v>200400</v>
      </c>
      <c r="J81" s="381">
        <v>464530</v>
      </c>
      <c r="K81" s="381">
        <f>J81</f>
        <v>464530</v>
      </c>
      <c r="L81" s="381">
        <v>464530</v>
      </c>
      <c r="M81" s="381">
        <f>L81</f>
        <v>464530</v>
      </c>
      <c r="N81" s="381">
        <v>200000</v>
      </c>
      <c r="O81" s="381">
        <f>N81</f>
        <v>200000</v>
      </c>
      <c r="P81" s="381">
        <v>729975</v>
      </c>
      <c r="Q81" s="381">
        <f>P81</f>
        <v>729975</v>
      </c>
      <c r="R81" s="381">
        <v>729975</v>
      </c>
      <c r="S81" s="381">
        <f>R81</f>
        <v>729975</v>
      </c>
      <c r="T81" s="381">
        <v>729975</v>
      </c>
      <c r="U81" s="381">
        <f>T81</f>
        <v>729975</v>
      </c>
      <c r="V81" s="381">
        <v>500000</v>
      </c>
      <c r="W81" s="381">
        <f>V81</f>
        <v>500000</v>
      </c>
      <c r="X81" s="381">
        <v>500000</v>
      </c>
      <c r="Y81" s="381">
        <f>X81</f>
        <v>500000</v>
      </c>
    </row>
    <row r="82" spans="1:25" s="332" customFormat="1" ht="45" x14ac:dyDescent="0.2">
      <c r="A82" s="223" t="s">
        <v>615</v>
      </c>
      <c r="B82" s="224" t="s">
        <v>82</v>
      </c>
      <c r="C82" s="224"/>
      <c r="D82" s="224"/>
      <c r="E82" s="225"/>
      <c r="F82" s="226" t="s">
        <v>81</v>
      </c>
      <c r="G82" s="227" t="s">
        <v>618</v>
      </c>
      <c r="H82" s="259">
        <f>H83+H91+H95</f>
        <v>1908750</v>
      </c>
      <c r="I82" s="259">
        <f t="shared" ref="I82:Q82" si="172">I83+I91+I95</f>
        <v>1908750</v>
      </c>
      <c r="J82" s="259">
        <f t="shared" si="172"/>
        <v>2143472</v>
      </c>
      <c r="K82" s="259">
        <f t="shared" si="172"/>
        <v>2143472</v>
      </c>
      <c r="L82" s="259">
        <f t="shared" ref="L82:M82" si="173">L83+L91+L95</f>
        <v>2329858</v>
      </c>
      <c r="M82" s="259">
        <f t="shared" si="173"/>
        <v>2329858</v>
      </c>
      <c r="N82" s="259">
        <f t="shared" ref="N82:O82" si="174">N83+N91+N95</f>
        <v>2280774</v>
      </c>
      <c r="O82" s="259">
        <f t="shared" si="174"/>
        <v>2280774</v>
      </c>
      <c r="P82" s="259">
        <f t="shared" si="172"/>
        <v>2251642</v>
      </c>
      <c r="Q82" s="259">
        <f t="shared" si="172"/>
        <v>2251642</v>
      </c>
      <c r="R82" s="259">
        <f t="shared" ref="R82:W82" si="175">R83+R91+R95</f>
        <v>2424756</v>
      </c>
      <c r="S82" s="259">
        <f t="shared" si="175"/>
        <v>2424756</v>
      </c>
      <c r="T82" s="259">
        <f t="shared" ref="T82:U82" si="176">T83+T91+T95</f>
        <v>2424756</v>
      </c>
      <c r="U82" s="259">
        <f t="shared" si="176"/>
        <v>2424756</v>
      </c>
      <c r="V82" s="259">
        <f t="shared" si="175"/>
        <v>2952000</v>
      </c>
      <c r="W82" s="259">
        <f t="shared" si="175"/>
        <v>2952000</v>
      </c>
      <c r="X82" s="259">
        <f t="shared" ref="X82:Y82" si="177">X83+X91+X95</f>
        <v>2952000</v>
      </c>
      <c r="Y82" s="259">
        <f t="shared" si="177"/>
        <v>2952000</v>
      </c>
    </row>
    <row r="83" spans="1:25" s="332" customFormat="1" x14ac:dyDescent="0.2">
      <c r="A83" s="318" t="s">
        <v>615</v>
      </c>
      <c r="B83" s="319" t="s">
        <v>82</v>
      </c>
      <c r="C83" s="231">
        <v>11</v>
      </c>
      <c r="D83" s="231"/>
      <c r="E83" s="233">
        <v>32</v>
      </c>
      <c r="F83" s="234"/>
      <c r="G83" s="320"/>
      <c r="H83" s="258">
        <f t="shared" ref="H83:Q83" si="178">H84+H86</f>
        <v>1376587</v>
      </c>
      <c r="I83" s="258">
        <f t="shared" si="178"/>
        <v>1376587</v>
      </c>
      <c r="J83" s="258">
        <f t="shared" si="178"/>
        <v>1513040</v>
      </c>
      <c r="K83" s="258">
        <f t="shared" si="178"/>
        <v>1513040</v>
      </c>
      <c r="L83" s="258">
        <f t="shared" ref="L83:M83" si="179">L84+L86</f>
        <v>1699426</v>
      </c>
      <c r="M83" s="258">
        <f t="shared" si="179"/>
        <v>1699426</v>
      </c>
      <c r="N83" s="258">
        <f t="shared" ref="N83:O83" si="180">N84+N86</f>
        <v>1699426</v>
      </c>
      <c r="O83" s="258">
        <f t="shared" si="180"/>
        <v>1699426</v>
      </c>
      <c r="P83" s="258">
        <f t="shared" si="178"/>
        <v>1574756</v>
      </c>
      <c r="Q83" s="258">
        <f t="shared" si="178"/>
        <v>1574756</v>
      </c>
      <c r="R83" s="258">
        <f t="shared" ref="R83:W83" si="181">R84+R86</f>
        <v>1747870</v>
      </c>
      <c r="S83" s="258">
        <f t="shared" si="181"/>
        <v>1747870</v>
      </c>
      <c r="T83" s="258">
        <f t="shared" ref="T83:U83" si="182">T84+T86</f>
        <v>1747870</v>
      </c>
      <c r="U83" s="258">
        <f t="shared" si="182"/>
        <v>1747870</v>
      </c>
      <c r="V83" s="258">
        <f t="shared" si="181"/>
        <v>1753000</v>
      </c>
      <c r="W83" s="258">
        <f t="shared" si="181"/>
        <v>1753000</v>
      </c>
      <c r="X83" s="258">
        <f t="shared" ref="X83:Y83" si="183">X84+X86</f>
        <v>1753000</v>
      </c>
      <c r="Y83" s="258">
        <f t="shared" si="183"/>
        <v>1753000</v>
      </c>
    </row>
    <row r="84" spans="1:25" s="332" customFormat="1" x14ac:dyDescent="0.2">
      <c r="A84" s="333" t="s">
        <v>615</v>
      </c>
      <c r="B84" s="334" t="s">
        <v>82</v>
      </c>
      <c r="C84" s="256">
        <v>11</v>
      </c>
      <c r="D84" s="249"/>
      <c r="E84" s="250">
        <v>322</v>
      </c>
      <c r="F84" s="335"/>
      <c r="G84" s="336"/>
      <c r="H84" s="257">
        <f t="shared" ref="H84:Y84" si="184">SUM(H85)</f>
        <v>6636</v>
      </c>
      <c r="I84" s="257">
        <f t="shared" si="184"/>
        <v>6636</v>
      </c>
      <c r="J84" s="257">
        <f t="shared" si="184"/>
        <v>6636</v>
      </c>
      <c r="K84" s="257">
        <f t="shared" si="184"/>
        <v>6636</v>
      </c>
      <c r="L84" s="257">
        <f t="shared" si="184"/>
        <v>6636</v>
      </c>
      <c r="M84" s="257">
        <f t="shared" si="184"/>
        <v>6636</v>
      </c>
      <c r="N84" s="257">
        <f t="shared" si="184"/>
        <v>6636</v>
      </c>
      <c r="O84" s="257">
        <f t="shared" si="184"/>
        <v>6636</v>
      </c>
      <c r="P84" s="257">
        <f t="shared" si="184"/>
        <v>8627</v>
      </c>
      <c r="Q84" s="257">
        <f t="shared" si="184"/>
        <v>8627</v>
      </c>
      <c r="R84" s="257">
        <f t="shared" si="184"/>
        <v>8627</v>
      </c>
      <c r="S84" s="257">
        <f t="shared" si="184"/>
        <v>8627</v>
      </c>
      <c r="T84" s="257">
        <f t="shared" si="184"/>
        <v>8627</v>
      </c>
      <c r="U84" s="257">
        <f t="shared" si="184"/>
        <v>8627</v>
      </c>
      <c r="V84" s="257">
        <f t="shared" si="184"/>
        <v>9000</v>
      </c>
      <c r="W84" s="257">
        <f t="shared" si="184"/>
        <v>9000</v>
      </c>
      <c r="X84" s="257">
        <f t="shared" si="184"/>
        <v>9000</v>
      </c>
      <c r="Y84" s="257">
        <f t="shared" si="184"/>
        <v>9000</v>
      </c>
    </row>
    <row r="85" spans="1:25" s="332" customFormat="1" ht="30" x14ac:dyDescent="0.2">
      <c r="A85" s="325" t="s">
        <v>615</v>
      </c>
      <c r="B85" s="326" t="s">
        <v>82</v>
      </c>
      <c r="C85" s="327">
        <v>11</v>
      </c>
      <c r="D85" s="328" t="s">
        <v>31</v>
      </c>
      <c r="E85" s="252">
        <v>3224</v>
      </c>
      <c r="F85" s="253" t="s">
        <v>155</v>
      </c>
      <c r="G85" s="329"/>
      <c r="H85" s="381">
        <v>6636</v>
      </c>
      <c r="I85" s="381">
        <f>H85</f>
        <v>6636</v>
      </c>
      <c r="J85" s="381">
        <v>6636</v>
      </c>
      <c r="K85" s="381">
        <f>J85</f>
        <v>6636</v>
      </c>
      <c r="L85" s="381">
        <v>6636</v>
      </c>
      <c r="M85" s="381">
        <f>L85</f>
        <v>6636</v>
      </c>
      <c r="N85" s="381">
        <v>6636</v>
      </c>
      <c r="O85" s="381">
        <f>N85</f>
        <v>6636</v>
      </c>
      <c r="P85" s="381">
        <v>8627</v>
      </c>
      <c r="Q85" s="381">
        <f>P85</f>
        <v>8627</v>
      </c>
      <c r="R85" s="381">
        <v>8627</v>
      </c>
      <c r="S85" s="381">
        <f>R85</f>
        <v>8627</v>
      </c>
      <c r="T85" s="381">
        <v>8627</v>
      </c>
      <c r="U85" s="381">
        <f>T85</f>
        <v>8627</v>
      </c>
      <c r="V85" s="381">
        <v>9000</v>
      </c>
      <c r="W85" s="381">
        <f>V85</f>
        <v>9000</v>
      </c>
      <c r="X85" s="381">
        <v>9000</v>
      </c>
      <c r="Y85" s="381">
        <f>X85</f>
        <v>9000</v>
      </c>
    </row>
    <row r="86" spans="1:25" s="332" customFormat="1" x14ac:dyDescent="0.2">
      <c r="A86" s="333" t="s">
        <v>615</v>
      </c>
      <c r="B86" s="334" t="s">
        <v>82</v>
      </c>
      <c r="C86" s="256">
        <v>11</v>
      </c>
      <c r="D86" s="249"/>
      <c r="E86" s="250">
        <v>323</v>
      </c>
      <c r="F86" s="335"/>
      <c r="G86" s="336"/>
      <c r="H86" s="257">
        <f t="shared" ref="H86:Q86" si="185">SUM(H87:H90)</f>
        <v>1369951</v>
      </c>
      <c r="I86" s="257">
        <f t="shared" si="185"/>
        <v>1369951</v>
      </c>
      <c r="J86" s="257">
        <f t="shared" si="185"/>
        <v>1506404</v>
      </c>
      <c r="K86" s="257">
        <f t="shared" si="185"/>
        <v>1506404</v>
      </c>
      <c r="L86" s="257">
        <f t="shared" ref="L86:M86" si="186">SUM(L87:L90)</f>
        <v>1692790</v>
      </c>
      <c r="M86" s="257">
        <f t="shared" si="186"/>
        <v>1692790</v>
      </c>
      <c r="N86" s="257">
        <f t="shared" ref="N86:O86" si="187">SUM(N87:N90)</f>
        <v>1692790</v>
      </c>
      <c r="O86" s="257">
        <f t="shared" si="187"/>
        <v>1692790</v>
      </c>
      <c r="P86" s="257">
        <f t="shared" si="185"/>
        <v>1566129</v>
      </c>
      <c r="Q86" s="257">
        <f t="shared" si="185"/>
        <v>1566129</v>
      </c>
      <c r="R86" s="257">
        <f t="shared" ref="R86:W86" si="188">SUM(R87:R90)</f>
        <v>1739243</v>
      </c>
      <c r="S86" s="257">
        <f t="shared" si="188"/>
        <v>1739243</v>
      </c>
      <c r="T86" s="257">
        <f t="shared" ref="T86:U86" si="189">SUM(T87:T90)</f>
        <v>1739243</v>
      </c>
      <c r="U86" s="257">
        <f t="shared" si="189"/>
        <v>1739243</v>
      </c>
      <c r="V86" s="257">
        <f t="shared" si="188"/>
        <v>1744000</v>
      </c>
      <c r="W86" s="257">
        <f t="shared" si="188"/>
        <v>1744000</v>
      </c>
      <c r="X86" s="257">
        <f t="shared" ref="X86:Y86" si="190">SUM(X87:X90)</f>
        <v>1744000</v>
      </c>
      <c r="Y86" s="257">
        <f t="shared" si="190"/>
        <v>1744000</v>
      </c>
    </row>
    <row r="87" spans="1:25" s="332" customFormat="1" x14ac:dyDescent="0.2">
      <c r="A87" s="325" t="s">
        <v>615</v>
      </c>
      <c r="B87" s="326" t="s">
        <v>82</v>
      </c>
      <c r="C87" s="327">
        <v>11</v>
      </c>
      <c r="D87" s="328" t="s">
        <v>31</v>
      </c>
      <c r="E87" s="252">
        <v>3232</v>
      </c>
      <c r="F87" s="253" t="s">
        <v>53</v>
      </c>
      <c r="G87" s="329"/>
      <c r="H87" s="381">
        <v>36453</v>
      </c>
      <c r="I87" s="381">
        <f t="shared" ref="I87:I90" si="191">H87</f>
        <v>36453</v>
      </c>
      <c r="J87" s="381">
        <v>53089</v>
      </c>
      <c r="K87" s="381">
        <f t="shared" ref="K87:K90" si="192">J87</f>
        <v>53089</v>
      </c>
      <c r="L87" s="381">
        <v>53089</v>
      </c>
      <c r="M87" s="381">
        <f t="shared" ref="M87:M90" si="193">L87</f>
        <v>53089</v>
      </c>
      <c r="N87" s="381">
        <v>53089</v>
      </c>
      <c r="O87" s="381">
        <f t="shared" ref="O87:O90" si="194">N87</f>
        <v>53089</v>
      </c>
      <c r="P87" s="381">
        <v>59725</v>
      </c>
      <c r="Q87" s="381">
        <f t="shared" ref="Q87:Q90" si="195">P87</f>
        <v>59725</v>
      </c>
      <c r="R87" s="381">
        <v>59725</v>
      </c>
      <c r="S87" s="381">
        <f t="shared" ref="S87:S90" si="196">R87</f>
        <v>59725</v>
      </c>
      <c r="T87" s="381">
        <v>59725</v>
      </c>
      <c r="U87" s="381">
        <f t="shared" ref="U87:U90" si="197">T87</f>
        <v>59725</v>
      </c>
      <c r="V87" s="381">
        <v>60000</v>
      </c>
      <c r="W87" s="381">
        <f t="shared" ref="W87:W90" si="198">V87</f>
        <v>60000</v>
      </c>
      <c r="X87" s="381">
        <v>60000</v>
      </c>
      <c r="Y87" s="381">
        <f t="shared" ref="Y87:Y90" si="199">X87</f>
        <v>60000</v>
      </c>
    </row>
    <row r="88" spans="1:25" s="332" customFormat="1" x14ac:dyDescent="0.2">
      <c r="A88" s="325" t="s">
        <v>615</v>
      </c>
      <c r="B88" s="326" t="s">
        <v>82</v>
      </c>
      <c r="C88" s="327">
        <v>11</v>
      </c>
      <c r="D88" s="328" t="s">
        <v>31</v>
      </c>
      <c r="E88" s="252">
        <v>3235</v>
      </c>
      <c r="F88" s="253" t="s">
        <v>56</v>
      </c>
      <c r="G88" s="329"/>
      <c r="H88" s="381">
        <v>570342</v>
      </c>
      <c r="I88" s="381">
        <f t="shared" si="191"/>
        <v>570342</v>
      </c>
      <c r="J88" s="381">
        <v>663614</v>
      </c>
      <c r="K88" s="381">
        <f t="shared" si="192"/>
        <v>663614</v>
      </c>
      <c r="L88" s="381">
        <v>850000</v>
      </c>
      <c r="M88" s="381">
        <f t="shared" si="193"/>
        <v>850000</v>
      </c>
      <c r="N88" s="381">
        <v>850000</v>
      </c>
      <c r="O88" s="381">
        <f t="shared" si="194"/>
        <v>850000</v>
      </c>
      <c r="P88" s="381">
        <v>676886</v>
      </c>
      <c r="Q88" s="381">
        <f t="shared" si="195"/>
        <v>676886</v>
      </c>
      <c r="R88" s="381">
        <v>850000</v>
      </c>
      <c r="S88" s="381">
        <f t="shared" si="196"/>
        <v>850000</v>
      </c>
      <c r="T88" s="381">
        <v>850000</v>
      </c>
      <c r="U88" s="381">
        <f t="shared" si="197"/>
        <v>850000</v>
      </c>
      <c r="V88" s="381">
        <v>850000</v>
      </c>
      <c r="W88" s="381">
        <f t="shared" si="198"/>
        <v>850000</v>
      </c>
      <c r="X88" s="381">
        <v>850000</v>
      </c>
      <c r="Y88" s="381">
        <f t="shared" si="199"/>
        <v>850000</v>
      </c>
    </row>
    <row r="89" spans="1:25" s="315" customFormat="1" x14ac:dyDescent="0.2">
      <c r="A89" s="325" t="s">
        <v>615</v>
      </c>
      <c r="B89" s="326" t="s">
        <v>82</v>
      </c>
      <c r="C89" s="327">
        <v>11</v>
      </c>
      <c r="D89" s="328" t="s">
        <v>31</v>
      </c>
      <c r="E89" s="252">
        <v>3237</v>
      </c>
      <c r="F89" s="253" t="s">
        <v>58</v>
      </c>
      <c r="G89" s="329"/>
      <c r="H89" s="381">
        <v>33181</v>
      </c>
      <c r="I89" s="381">
        <f t="shared" si="191"/>
        <v>33181</v>
      </c>
      <c r="J89" s="381">
        <v>33181</v>
      </c>
      <c r="K89" s="381">
        <f t="shared" si="192"/>
        <v>33181</v>
      </c>
      <c r="L89" s="381">
        <v>33181</v>
      </c>
      <c r="M89" s="381">
        <f t="shared" si="193"/>
        <v>33181</v>
      </c>
      <c r="N89" s="381">
        <v>33181</v>
      </c>
      <c r="O89" s="381">
        <f t="shared" si="194"/>
        <v>33181</v>
      </c>
      <c r="P89" s="381">
        <v>33181</v>
      </c>
      <c r="Q89" s="381">
        <f t="shared" si="195"/>
        <v>33181</v>
      </c>
      <c r="R89" s="381">
        <v>33181</v>
      </c>
      <c r="S89" s="381">
        <f t="shared" si="196"/>
        <v>33181</v>
      </c>
      <c r="T89" s="381">
        <v>33181</v>
      </c>
      <c r="U89" s="381">
        <f t="shared" si="197"/>
        <v>33181</v>
      </c>
      <c r="V89" s="381">
        <v>34000</v>
      </c>
      <c r="W89" s="381">
        <f t="shared" si="198"/>
        <v>34000</v>
      </c>
      <c r="X89" s="381">
        <v>34000</v>
      </c>
      <c r="Y89" s="381">
        <f t="shared" si="199"/>
        <v>34000</v>
      </c>
    </row>
    <row r="90" spans="1:25" s="315" customFormat="1" x14ac:dyDescent="0.2">
      <c r="A90" s="325" t="s">
        <v>615</v>
      </c>
      <c r="B90" s="326" t="s">
        <v>82</v>
      </c>
      <c r="C90" s="327">
        <v>11</v>
      </c>
      <c r="D90" s="328" t="s">
        <v>31</v>
      </c>
      <c r="E90" s="252">
        <v>3238</v>
      </c>
      <c r="F90" s="253" t="s">
        <v>59</v>
      </c>
      <c r="G90" s="329"/>
      <c r="H90" s="381">
        <v>729975</v>
      </c>
      <c r="I90" s="381">
        <f t="shared" si="191"/>
        <v>729975</v>
      </c>
      <c r="J90" s="381">
        <v>756520</v>
      </c>
      <c r="K90" s="381">
        <f t="shared" si="192"/>
        <v>756520</v>
      </c>
      <c r="L90" s="381">
        <v>756520</v>
      </c>
      <c r="M90" s="381">
        <f t="shared" si="193"/>
        <v>756520</v>
      </c>
      <c r="N90" s="381">
        <v>756520</v>
      </c>
      <c r="O90" s="381">
        <f t="shared" si="194"/>
        <v>756520</v>
      </c>
      <c r="P90" s="381">
        <v>796337</v>
      </c>
      <c r="Q90" s="381">
        <f t="shared" si="195"/>
        <v>796337</v>
      </c>
      <c r="R90" s="381">
        <v>796337</v>
      </c>
      <c r="S90" s="381">
        <f t="shared" si="196"/>
        <v>796337</v>
      </c>
      <c r="T90" s="381">
        <v>796337</v>
      </c>
      <c r="U90" s="381">
        <f t="shared" si="197"/>
        <v>796337</v>
      </c>
      <c r="V90" s="381">
        <v>800000</v>
      </c>
      <c r="W90" s="381">
        <f t="shared" si="198"/>
        <v>800000</v>
      </c>
      <c r="X90" s="381">
        <v>800000</v>
      </c>
      <c r="Y90" s="381">
        <f t="shared" si="199"/>
        <v>800000</v>
      </c>
    </row>
    <row r="91" spans="1:25" s="332" customFormat="1" x14ac:dyDescent="0.2">
      <c r="A91" s="318" t="s">
        <v>615</v>
      </c>
      <c r="B91" s="319" t="s">
        <v>82</v>
      </c>
      <c r="C91" s="231">
        <v>11</v>
      </c>
      <c r="D91" s="231"/>
      <c r="E91" s="233">
        <v>41</v>
      </c>
      <c r="F91" s="234"/>
      <c r="G91" s="320"/>
      <c r="H91" s="258">
        <f t="shared" ref="H91:Y91" si="200">H92</f>
        <v>133995</v>
      </c>
      <c r="I91" s="258">
        <f t="shared" si="200"/>
        <v>133995</v>
      </c>
      <c r="J91" s="258">
        <f t="shared" si="200"/>
        <v>152631</v>
      </c>
      <c r="K91" s="258">
        <f t="shared" si="200"/>
        <v>152631</v>
      </c>
      <c r="L91" s="258">
        <f t="shared" si="200"/>
        <v>152631</v>
      </c>
      <c r="M91" s="258">
        <f t="shared" si="200"/>
        <v>152631</v>
      </c>
      <c r="N91" s="258">
        <f t="shared" si="200"/>
        <v>152631</v>
      </c>
      <c r="O91" s="258">
        <f t="shared" si="200"/>
        <v>152631</v>
      </c>
      <c r="P91" s="258">
        <f t="shared" si="200"/>
        <v>172539</v>
      </c>
      <c r="Q91" s="258">
        <f t="shared" si="200"/>
        <v>172539</v>
      </c>
      <c r="R91" s="258">
        <f t="shared" si="200"/>
        <v>172539</v>
      </c>
      <c r="S91" s="258">
        <f t="shared" si="200"/>
        <v>172539</v>
      </c>
      <c r="T91" s="258">
        <f t="shared" si="200"/>
        <v>172539</v>
      </c>
      <c r="U91" s="258">
        <f t="shared" si="200"/>
        <v>172539</v>
      </c>
      <c r="V91" s="258">
        <f t="shared" si="200"/>
        <v>173000</v>
      </c>
      <c r="W91" s="258">
        <f t="shared" si="200"/>
        <v>173000</v>
      </c>
      <c r="X91" s="258">
        <f t="shared" si="200"/>
        <v>173000</v>
      </c>
      <c r="Y91" s="258">
        <f t="shared" si="200"/>
        <v>173000</v>
      </c>
    </row>
    <row r="92" spans="1:25" s="332" customFormat="1" x14ac:dyDescent="0.2">
      <c r="A92" s="236" t="s">
        <v>615</v>
      </c>
      <c r="B92" s="322" t="s">
        <v>82</v>
      </c>
      <c r="C92" s="237">
        <v>11</v>
      </c>
      <c r="D92" s="323"/>
      <c r="E92" s="254">
        <v>412</v>
      </c>
      <c r="F92" s="239"/>
      <c r="G92" s="324"/>
      <c r="H92" s="257">
        <f t="shared" ref="H92:Q92" si="201">SUM(H93:H94)</f>
        <v>133995</v>
      </c>
      <c r="I92" s="257">
        <f t="shared" si="201"/>
        <v>133995</v>
      </c>
      <c r="J92" s="257">
        <f t="shared" si="201"/>
        <v>152631</v>
      </c>
      <c r="K92" s="257">
        <f t="shared" si="201"/>
        <v>152631</v>
      </c>
      <c r="L92" s="257">
        <f t="shared" ref="L92:M92" si="202">SUM(L93:L94)</f>
        <v>152631</v>
      </c>
      <c r="M92" s="257">
        <f t="shared" si="202"/>
        <v>152631</v>
      </c>
      <c r="N92" s="257">
        <f t="shared" ref="N92:O92" si="203">SUM(N93:N94)</f>
        <v>152631</v>
      </c>
      <c r="O92" s="257">
        <f t="shared" si="203"/>
        <v>152631</v>
      </c>
      <c r="P92" s="257">
        <f t="shared" si="201"/>
        <v>172539</v>
      </c>
      <c r="Q92" s="257">
        <f t="shared" si="201"/>
        <v>172539</v>
      </c>
      <c r="R92" s="257">
        <f t="shared" ref="R92:W92" si="204">SUM(R93:R94)</f>
        <v>172539</v>
      </c>
      <c r="S92" s="257">
        <f t="shared" si="204"/>
        <v>172539</v>
      </c>
      <c r="T92" s="257">
        <f t="shared" ref="T92:U92" si="205">SUM(T93:T94)</f>
        <v>172539</v>
      </c>
      <c r="U92" s="257">
        <f t="shared" si="205"/>
        <v>172539</v>
      </c>
      <c r="V92" s="257">
        <f t="shared" si="204"/>
        <v>173000</v>
      </c>
      <c r="W92" s="257">
        <f t="shared" si="204"/>
        <v>173000</v>
      </c>
      <c r="X92" s="257">
        <f t="shared" ref="X92:Y92" si="206">SUM(X93:X94)</f>
        <v>173000</v>
      </c>
      <c r="Y92" s="257">
        <f t="shared" si="206"/>
        <v>173000</v>
      </c>
    </row>
    <row r="93" spans="1:25" s="315" customFormat="1" x14ac:dyDescent="0.2">
      <c r="A93" s="325" t="s">
        <v>615</v>
      </c>
      <c r="B93" s="326" t="s">
        <v>82</v>
      </c>
      <c r="C93" s="327">
        <v>11</v>
      </c>
      <c r="D93" s="328" t="s">
        <v>31</v>
      </c>
      <c r="E93" s="252">
        <v>4123</v>
      </c>
      <c r="F93" s="253" t="s">
        <v>83</v>
      </c>
      <c r="G93" s="329"/>
      <c r="H93" s="381">
        <v>132723</v>
      </c>
      <c r="I93" s="381">
        <f t="shared" ref="I93:I94" si="207">H93</f>
        <v>132723</v>
      </c>
      <c r="J93" s="381">
        <v>132723</v>
      </c>
      <c r="K93" s="381">
        <f t="shared" ref="K93:K94" si="208">J93</f>
        <v>132723</v>
      </c>
      <c r="L93" s="381">
        <v>132723</v>
      </c>
      <c r="M93" s="381">
        <f t="shared" ref="M93:M94" si="209">L93</f>
        <v>132723</v>
      </c>
      <c r="N93" s="381">
        <v>132723</v>
      </c>
      <c r="O93" s="381">
        <f t="shared" ref="O93:O94" si="210">N93</f>
        <v>132723</v>
      </c>
      <c r="P93" s="381">
        <v>152631</v>
      </c>
      <c r="Q93" s="381">
        <f t="shared" ref="Q93:Q94" si="211">P93</f>
        <v>152631</v>
      </c>
      <c r="R93" s="381">
        <v>152631</v>
      </c>
      <c r="S93" s="381">
        <f t="shared" ref="S93:S94" si="212">R93</f>
        <v>152631</v>
      </c>
      <c r="T93" s="381">
        <v>152631</v>
      </c>
      <c r="U93" s="381">
        <f t="shared" ref="U93:U94" si="213">T93</f>
        <v>152631</v>
      </c>
      <c r="V93" s="381">
        <v>153000</v>
      </c>
      <c r="W93" s="381">
        <f t="shared" ref="W93:W94" si="214">V93</f>
        <v>153000</v>
      </c>
      <c r="X93" s="381">
        <v>153000</v>
      </c>
      <c r="Y93" s="381">
        <f t="shared" ref="Y93:Y94" si="215">X93</f>
        <v>153000</v>
      </c>
    </row>
    <row r="94" spans="1:25" s="315" customFormat="1" x14ac:dyDescent="0.2">
      <c r="A94" s="325" t="s">
        <v>615</v>
      </c>
      <c r="B94" s="326" t="s">
        <v>82</v>
      </c>
      <c r="C94" s="327">
        <v>11</v>
      </c>
      <c r="D94" s="328" t="s">
        <v>31</v>
      </c>
      <c r="E94" s="252">
        <v>4126</v>
      </c>
      <c r="F94" s="253" t="s">
        <v>84</v>
      </c>
      <c r="G94" s="329"/>
      <c r="H94" s="381">
        <v>1272</v>
      </c>
      <c r="I94" s="381">
        <f t="shared" si="207"/>
        <v>1272</v>
      </c>
      <c r="J94" s="381">
        <v>19908</v>
      </c>
      <c r="K94" s="381">
        <f t="shared" si="208"/>
        <v>19908</v>
      </c>
      <c r="L94" s="381">
        <v>19908</v>
      </c>
      <c r="M94" s="381">
        <f t="shared" si="209"/>
        <v>19908</v>
      </c>
      <c r="N94" s="381">
        <v>19908</v>
      </c>
      <c r="O94" s="381">
        <f t="shared" si="210"/>
        <v>19908</v>
      </c>
      <c r="P94" s="381">
        <v>19908</v>
      </c>
      <c r="Q94" s="381">
        <f t="shared" si="211"/>
        <v>19908</v>
      </c>
      <c r="R94" s="381">
        <v>19908</v>
      </c>
      <c r="S94" s="381">
        <f t="shared" si="212"/>
        <v>19908</v>
      </c>
      <c r="T94" s="381">
        <v>19908</v>
      </c>
      <c r="U94" s="381">
        <f t="shared" si="213"/>
        <v>19908</v>
      </c>
      <c r="V94" s="381">
        <v>20000</v>
      </c>
      <c r="W94" s="381">
        <f t="shared" si="214"/>
        <v>20000</v>
      </c>
      <c r="X94" s="381">
        <v>20000</v>
      </c>
      <c r="Y94" s="381">
        <f t="shared" si="215"/>
        <v>20000</v>
      </c>
    </row>
    <row r="95" spans="1:25" s="332" customFormat="1" x14ac:dyDescent="0.2">
      <c r="A95" s="318" t="s">
        <v>615</v>
      </c>
      <c r="B95" s="319" t="s">
        <v>82</v>
      </c>
      <c r="C95" s="231">
        <v>11</v>
      </c>
      <c r="D95" s="231"/>
      <c r="E95" s="233">
        <v>42</v>
      </c>
      <c r="F95" s="234"/>
      <c r="G95" s="320"/>
      <c r="H95" s="258">
        <f t="shared" ref="H95:Q95" si="216">H96+H99</f>
        <v>398168</v>
      </c>
      <c r="I95" s="258">
        <f t="shared" si="216"/>
        <v>398168</v>
      </c>
      <c r="J95" s="258">
        <f t="shared" si="216"/>
        <v>477801</v>
      </c>
      <c r="K95" s="258">
        <f t="shared" si="216"/>
        <v>477801</v>
      </c>
      <c r="L95" s="258">
        <f t="shared" ref="L95:M95" si="217">L96+L99</f>
        <v>477801</v>
      </c>
      <c r="M95" s="258">
        <f t="shared" si="217"/>
        <v>477801</v>
      </c>
      <c r="N95" s="258">
        <f t="shared" ref="N95:O95" si="218">N96+N99</f>
        <v>428717</v>
      </c>
      <c r="O95" s="258">
        <f t="shared" si="218"/>
        <v>428717</v>
      </c>
      <c r="P95" s="258">
        <f t="shared" si="216"/>
        <v>504347</v>
      </c>
      <c r="Q95" s="258">
        <f t="shared" si="216"/>
        <v>504347</v>
      </c>
      <c r="R95" s="258">
        <f t="shared" ref="R95:W95" si="219">R96+R99</f>
        <v>504347</v>
      </c>
      <c r="S95" s="258">
        <f t="shared" si="219"/>
        <v>504347</v>
      </c>
      <c r="T95" s="258">
        <f t="shared" ref="T95:U95" si="220">T96+T99</f>
        <v>504347</v>
      </c>
      <c r="U95" s="258">
        <f t="shared" si="220"/>
        <v>504347</v>
      </c>
      <c r="V95" s="258">
        <f t="shared" si="219"/>
        <v>1026000</v>
      </c>
      <c r="W95" s="258">
        <f t="shared" si="219"/>
        <v>1026000</v>
      </c>
      <c r="X95" s="258">
        <f t="shared" ref="X95:Y95" si="221">X96+X99</f>
        <v>1026000</v>
      </c>
      <c r="Y95" s="258">
        <f t="shared" si="221"/>
        <v>1026000</v>
      </c>
    </row>
    <row r="96" spans="1:25" s="332" customFormat="1" x14ac:dyDescent="0.2">
      <c r="A96" s="236" t="s">
        <v>615</v>
      </c>
      <c r="B96" s="322" t="s">
        <v>82</v>
      </c>
      <c r="C96" s="237">
        <v>11</v>
      </c>
      <c r="D96" s="323"/>
      <c r="E96" s="254">
        <v>422</v>
      </c>
      <c r="F96" s="239"/>
      <c r="G96" s="324"/>
      <c r="H96" s="257">
        <f t="shared" ref="H96:Q96" si="222">SUM(H97:H98)</f>
        <v>265445</v>
      </c>
      <c r="I96" s="257">
        <f t="shared" si="222"/>
        <v>265445</v>
      </c>
      <c r="J96" s="257">
        <f t="shared" si="222"/>
        <v>278717</v>
      </c>
      <c r="K96" s="257">
        <f t="shared" si="222"/>
        <v>278717</v>
      </c>
      <c r="L96" s="257">
        <f t="shared" ref="L96:M96" si="223">SUM(L97:L98)</f>
        <v>278717</v>
      </c>
      <c r="M96" s="257">
        <f t="shared" si="223"/>
        <v>278717</v>
      </c>
      <c r="N96" s="257">
        <f t="shared" ref="N96:O96" si="224">SUM(N97:N98)</f>
        <v>278717</v>
      </c>
      <c r="O96" s="257">
        <f t="shared" si="224"/>
        <v>278717</v>
      </c>
      <c r="P96" s="257">
        <f t="shared" si="222"/>
        <v>305263</v>
      </c>
      <c r="Q96" s="257">
        <f t="shared" si="222"/>
        <v>305263</v>
      </c>
      <c r="R96" s="257">
        <f t="shared" ref="R96:W96" si="225">SUM(R97:R98)</f>
        <v>305263</v>
      </c>
      <c r="S96" s="257">
        <f t="shared" si="225"/>
        <v>305263</v>
      </c>
      <c r="T96" s="257">
        <f t="shared" ref="T96:U96" si="226">SUM(T97:T98)</f>
        <v>305263</v>
      </c>
      <c r="U96" s="257">
        <f t="shared" si="226"/>
        <v>305263</v>
      </c>
      <c r="V96" s="257">
        <f t="shared" si="225"/>
        <v>826000</v>
      </c>
      <c r="W96" s="257">
        <f t="shared" si="225"/>
        <v>826000</v>
      </c>
      <c r="X96" s="257">
        <f t="shared" ref="X96:Y96" si="227">SUM(X97:X98)</f>
        <v>826000</v>
      </c>
      <c r="Y96" s="257">
        <f t="shared" si="227"/>
        <v>826000</v>
      </c>
    </row>
    <row r="97" spans="1:25" s="315" customFormat="1" x14ac:dyDescent="0.2">
      <c r="A97" s="325" t="s">
        <v>615</v>
      </c>
      <c r="B97" s="326" t="s">
        <v>82</v>
      </c>
      <c r="C97" s="327">
        <v>11</v>
      </c>
      <c r="D97" s="328" t="s">
        <v>31</v>
      </c>
      <c r="E97" s="252">
        <v>4221</v>
      </c>
      <c r="F97" s="253" t="s">
        <v>74</v>
      </c>
      <c r="G97" s="329"/>
      <c r="H97" s="381">
        <v>199084</v>
      </c>
      <c r="I97" s="381">
        <f t="shared" ref="I97:I98" si="228">H97</f>
        <v>199084</v>
      </c>
      <c r="J97" s="381">
        <v>212356</v>
      </c>
      <c r="K97" s="381">
        <f t="shared" ref="K97:K98" si="229">J97</f>
        <v>212356</v>
      </c>
      <c r="L97" s="381">
        <v>212356</v>
      </c>
      <c r="M97" s="381">
        <f t="shared" ref="M97:M98" si="230">L97</f>
        <v>212356</v>
      </c>
      <c r="N97" s="381">
        <v>212356</v>
      </c>
      <c r="O97" s="381">
        <f t="shared" ref="O97:O98" si="231">N97</f>
        <v>212356</v>
      </c>
      <c r="P97" s="381">
        <v>225629</v>
      </c>
      <c r="Q97" s="381">
        <f t="shared" ref="Q97:Q98" si="232">P97</f>
        <v>225629</v>
      </c>
      <c r="R97" s="381">
        <v>225629</v>
      </c>
      <c r="S97" s="381">
        <f t="shared" ref="S97:S98" si="233">R97</f>
        <v>225629</v>
      </c>
      <c r="T97" s="381">
        <v>225629</v>
      </c>
      <c r="U97" s="381">
        <f t="shared" ref="U97:U98" si="234">T97</f>
        <v>225629</v>
      </c>
      <c r="V97" s="381">
        <v>226000</v>
      </c>
      <c r="W97" s="381">
        <f t="shared" ref="W97:W98" si="235">V97</f>
        <v>226000</v>
      </c>
      <c r="X97" s="381">
        <v>226000</v>
      </c>
      <c r="Y97" s="381">
        <f t="shared" ref="Y97:Y98" si="236">X97</f>
        <v>226000</v>
      </c>
    </row>
    <row r="98" spans="1:25" s="332" customFormat="1" x14ac:dyDescent="0.2">
      <c r="A98" s="325" t="s">
        <v>615</v>
      </c>
      <c r="B98" s="326" t="s">
        <v>82</v>
      </c>
      <c r="C98" s="327">
        <v>11</v>
      </c>
      <c r="D98" s="328" t="s">
        <v>31</v>
      </c>
      <c r="E98" s="252">
        <v>4222</v>
      </c>
      <c r="F98" s="253" t="s">
        <v>75</v>
      </c>
      <c r="G98" s="329"/>
      <c r="H98" s="381">
        <v>66361</v>
      </c>
      <c r="I98" s="381">
        <f t="shared" si="228"/>
        <v>66361</v>
      </c>
      <c r="J98" s="381">
        <v>66361</v>
      </c>
      <c r="K98" s="381">
        <f t="shared" si="229"/>
        <v>66361</v>
      </c>
      <c r="L98" s="381">
        <v>66361</v>
      </c>
      <c r="M98" s="381">
        <f t="shared" si="230"/>
        <v>66361</v>
      </c>
      <c r="N98" s="381">
        <v>66361</v>
      </c>
      <c r="O98" s="381">
        <f t="shared" si="231"/>
        <v>66361</v>
      </c>
      <c r="P98" s="381">
        <v>79634</v>
      </c>
      <c r="Q98" s="381">
        <f t="shared" si="232"/>
        <v>79634</v>
      </c>
      <c r="R98" s="381">
        <v>79634</v>
      </c>
      <c r="S98" s="381">
        <f t="shared" si="233"/>
        <v>79634</v>
      </c>
      <c r="T98" s="381">
        <v>79634</v>
      </c>
      <c r="U98" s="381">
        <f t="shared" si="234"/>
        <v>79634</v>
      </c>
      <c r="V98" s="381">
        <v>600000</v>
      </c>
      <c r="W98" s="381">
        <f t="shared" si="235"/>
        <v>600000</v>
      </c>
      <c r="X98" s="381">
        <v>600000</v>
      </c>
      <c r="Y98" s="381">
        <f t="shared" si="236"/>
        <v>600000</v>
      </c>
    </row>
    <row r="99" spans="1:25" s="229" customFormat="1" x14ac:dyDescent="0.2">
      <c r="A99" s="236" t="s">
        <v>615</v>
      </c>
      <c r="B99" s="322" t="s">
        <v>82</v>
      </c>
      <c r="C99" s="237">
        <v>11</v>
      </c>
      <c r="D99" s="323"/>
      <c r="E99" s="254">
        <v>426</v>
      </c>
      <c r="F99" s="239"/>
      <c r="G99" s="324"/>
      <c r="H99" s="257">
        <f t="shared" ref="H99:Y99" si="237">SUM(H100)</f>
        <v>132723</v>
      </c>
      <c r="I99" s="257">
        <f t="shared" si="237"/>
        <v>132723</v>
      </c>
      <c r="J99" s="257">
        <f t="shared" si="237"/>
        <v>199084</v>
      </c>
      <c r="K99" s="257">
        <f t="shared" si="237"/>
        <v>199084</v>
      </c>
      <c r="L99" s="257">
        <f t="shared" si="237"/>
        <v>199084</v>
      </c>
      <c r="M99" s="257">
        <f t="shared" si="237"/>
        <v>199084</v>
      </c>
      <c r="N99" s="257">
        <f t="shared" si="237"/>
        <v>150000</v>
      </c>
      <c r="O99" s="257">
        <f t="shared" si="237"/>
        <v>150000</v>
      </c>
      <c r="P99" s="257">
        <f t="shared" si="237"/>
        <v>199084</v>
      </c>
      <c r="Q99" s="257">
        <f t="shared" si="237"/>
        <v>199084</v>
      </c>
      <c r="R99" s="257">
        <f t="shared" si="237"/>
        <v>199084</v>
      </c>
      <c r="S99" s="257">
        <f t="shared" si="237"/>
        <v>199084</v>
      </c>
      <c r="T99" s="257">
        <f t="shared" si="237"/>
        <v>199084</v>
      </c>
      <c r="U99" s="257">
        <f t="shared" si="237"/>
        <v>199084</v>
      </c>
      <c r="V99" s="257">
        <f t="shared" si="237"/>
        <v>200000</v>
      </c>
      <c r="W99" s="257">
        <f t="shared" si="237"/>
        <v>200000</v>
      </c>
      <c r="X99" s="257">
        <f t="shared" si="237"/>
        <v>200000</v>
      </c>
      <c r="Y99" s="257">
        <f t="shared" si="237"/>
        <v>200000</v>
      </c>
    </row>
    <row r="100" spans="1:25" s="229" customFormat="1" ht="15" x14ac:dyDescent="0.2">
      <c r="A100" s="325" t="s">
        <v>615</v>
      </c>
      <c r="B100" s="326" t="s">
        <v>82</v>
      </c>
      <c r="C100" s="327">
        <v>11</v>
      </c>
      <c r="D100" s="328" t="s">
        <v>31</v>
      </c>
      <c r="E100" s="252">
        <v>4262</v>
      </c>
      <c r="F100" s="253" t="s">
        <v>86</v>
      </c>
      <c r="G100" s="329"/>
      <c r="H100" s="381">
        <v>132723</v>
      </c>
      <c r="I100" s="381">
        <f>H100</f>
        <v>132723</v>
      </c>
      <c r="J100" s="381">
        <v>199084</v>
      </c>
      <c r="K100" s="381">
        <f>J100</f>
        <v>199084</v>
      </c>
      <c r="L100" s="381">
        <v>199084</v>
      </c>
      <c r="M100" s="381">
        <f>L100</f>
        <v>199084</v>
      </c>
      <c r="N100" s="381">
        <v>150000</v>
      </c>
      <c r="O100" s="381">
        <f>N100</f>
        <v>150000</v>
      </c>
      <c r="P100" s="381">
        <v>199084</v>
      </c>
      <c r="Q100" s="381">
        <f>P100</f>
        <v>199084</v>
      </c>
      <c r="R100" s="381">
        <v>199084</v>
      </c>
      <c r="S100" s="381">
        <f>R100</f>
        <v>199084</v>
      </c>
      <c r="T100" s="381">
        <v>199084</v>
      </c>
      <c r="U100" s="381">
        <f>T100</f>
        <v>199084</v>
      </c>
      <c r="V100" s="381">
        <v>200000</v>
      </c>
      <c r="W100" s="381">
        <f>V100</f>
        <v>200000</v>
      </c>
      <c r="X100" s="381">
        <v>200000</v>
      </c>
      <c r="Y100" s="381">
        <f>X100</f>
        <v>200000</v>
      </c>
    </row>
    <row r="101" spans="1:25" s="321" customFormat="1" ht="45" x14ac:dyDescent="0.2">
      <c r="A101" s="223" t="s">
        <v>615</v>
      </c>
      <c r="B101" s="224" t="s">
        <v>87</v>
      </c>
      <c r="C101" s="224"/>
      <c r="D101" s="224"/>
      <c r="E101" s="225"/>
      <c r="F101" s="226" t="s">
        <v>88</v>
      </c>
      <c r="G101" s="227" t="s">
        <v>618</v>
      </c>
      <c r="H101" s="259">
        <f t="shared" ref="H101:Q101" si="238">H102+H109+H115+H118</f>
        <v>972476</v>
      </c>
      <c r="I101" s="259">
        <f t="shared" si="238"/>
        <v>972476</v>
      </c>
      <c r="J101" s="259">
        <f t="shared" si="238"/>
        <v>1015328</v>
      </c>
      <c r="K101" s="259">
        <f t="shared" si="238"/>
        <v>1015328</v>
      </c>
      <c r="L101" s="259">
        <f t="shared" ref="L101:M101" si="239">L102+L109+L115+L118</f>
        <v>1015328</v>
      </c>
      <c r="M101" s="259">
        <f t="shared" si="239"/>
        <v>1015328</v>
      </c>
      <c r="N101" s="259">
        <f t="shared" ref="N101:O101" si="240">N102+N109+N115+N118</f>
        <v>919358</v>
      </c>
      <c r="O101" s="259">
        <f t="shared" si="240"/>
        <v>919358</v>
      </c>
      <c r="P101" s="259">
        <f t="shared" si="238"/>
        <v>1015328</v>
      </c>
      <c r="Q101" s="259">
        <f t="shared" si="238"/>
        <v>1015328</v>
      </c>
      <c r="R101" s="259">
        <f t="shared" ref="R101:W101" si="241">R102+R109+R115+R118</f>
        <v>1015328</v>
      </c>
      <c r="S101" s="259">
        <f t="shared" si="241"/>
        <v>1015328</v>
      </c>
      <c r="T101" s="259">
        <f t="shared" ref="T101:U101" si="242">T102+T109+T115+T118</f>
        <v>1015328</v>
      </c>
      <c r="U101" s="259">
        <f t="shared" si="242"/>
        <v>1015328</v>
      </c>
      <c r="V101" s="259">
        <f t="shared" si="241"/>
        <v>1021000</v>
      </c>
      <c r="W101" s="259">
        <f t="shared" si="241"/>
        <v>1021000</v>
      </c>
      <c r="X101" s="259">
        <f t="shared" ref="X101:Y101" si="243">X102+X109+X115+X118</f>
        <v>1021000</v>
      </c>
      <c r="Y101" s="259">
        <f t="shared" si="243"/>
        <v>1021000</v>
      </c>
    </row>
    <row r="102" spans="1:25" s="321" customFormat="1" x14ac:dyDescent="0.2">
      <c r="A102" s="318" t="s">
        <v>615</v>
      </c>
      <c r="B102" s="319" t="s">
        <v>87</v>
      </c>
      <c r="C102" s="231">
        <v>11</v>
      </c>
      <c r="D102" s="231"/>
      <c r="E102" s="233">
        <v>31</v>
      </c>
      <c r="F102" s="234"/>
      <c r="G102" s="320"/>
      <c r="H102" s="258">
        <f t="shared" ref="H102:Q102" si="244">H103+H106</f>
        <v>213244</v>
      </c>
      <c r="I102" s="258">
        <f t="shared" si="244"/>
        <v>213244</v>
      </c>
      <c r="J102" s="258">
        <f t="shared" si="244"/>
        <v>26544</v>
      </c>
      <c r="K102" s="258">
        <f t="shared" si="244"/>
        <v>26544</v>
      </c>
      <c r="L102" s="258">
        <f t="shared" ref="L102:M102" si="245">L103+L106</f>
        <v>26844</v>
      </c>
      <c r="M102" s="258">
        <f t="shared" si="245"/>
        <v>26844</v>
      </c>
      <c r="N102" s="258">
        <f t="shared" ref="N102:O102" si="246">N103+N106</f>
        <v>26844</v>
      </c>
      <c r="O102" s="258">
        <f t="shared" si="246"/>
        <v>26844</v>
      </c>
      <c r="P102" s="258">
        <f t="shared" si="244"/>
        <v>26544</v>
      </c>
      <c r="Q102" s="258">
        <f t="shared" si="244"/>
        <v>26544</v>
      </c>
      <c r="R102" s="258">
        <f t="shared" ref="R102:W102" si="247">R103+R106</f>
        <v>26844</v>
      </c>
      <c r="S102" s="258">
        <f t="shared" si="247"/>
        <v>26844</v>
      </c>
      <c r="T102" s="258">
        <f t="shared" ref="T102:U102" si="248">T103+T106</f>
        <v>26844</v>
      </c>
      <c r="U102" s="258">
        <f t="shared" si="248"/>
        <v>26844</v>
      </c>
      <c r="V102" s="258">
        <f t="shared" si="247"/>
        <v>28300</v>
      </c>
      <c r="W102" s="258">
        <f t="shared" si="247"/>
        <v>28300</v>
      </c>
      <c r="X102" s="258">
        <f t="shared" ref="X102:Y102" si="249">X103+X106</f>
        <v>28300</v>
      </c>
      <c r="Y102" s="258">
        <f t="shared" si="249"/>
        <v>28300</v>
      </c>
    </row>
    <row r="103" spans="1:25" s="321" customFormat="1" x14ac:dyDescent="0.2">
      <c r="A103" s="333" t="s">
        <v>615</v>
      </c>
      <c r="B103" s="334" t="s">
        <v>87</v>
      </c>
      <c r="C103" s="256">
        <v>11</v>
      </c>
      <c r="D103" s="249"/>
      <c r="E103" s="250">
        <v>311</v>
      </c>
      <c r="F103" s="335"/>
      <c r="G103" s="336"/>
      <c r="H103" s="257">
        <f t="shared" ref="H103:Q103" si="250">SUM(H104:H105)</f>
        <v>169735</v>
      </c>
      <c r="I103" s="257">
        <f t="shared" si="250"/>
        <v>169735</v>
      </c>
      <c r="J103" s="257">
        <f t="shared" si="250"/>
        <v>21235</v>
      </c>
      <c r="K103" s="257">
        <f t="shared" si="250"/>
        <v>21235</v>
      </c>
      <c r="L103" s="257">
        <f t="shared" ref="L103:M103" si="251">SUM(L104:L105)</f>
        <v>21235</v>
      </c>
      <c r="M103" s="257">
        <f t="shared" si="251"/>
        <v>21235</v>
      </c>
      <c r="N103" s="257">
        <f t="shared" ref="N103:O103" si="252">SUM(N104:N105)</f>
        <v>21235</v>
      </c>
      <c r="O103" s="257">
        <f t="shared" si="252"/>
        <v>21235</v>
      </c>
      <c r="P103" s="257">
        <f t="shared" si="250"/>
        <v>21235</v>
      </c>
      <c r="Q103" s="257">
        <f t="shared" si="250"/>
        <v>21235</v>
      </c>
      <c r="R103" s="257">
        <f t="shared" ref="R103:W103" si="253">SUM(R104:R105)</f>
        <v>21235</v>
      </c>
      <c r="S103" s="257">
        <f t="shared" si="253"/>
        <v>21235</v>
      </c>
      <c r="T103" s="257">
        <f t="shared" ref="T103:U103" si="254">SUM(T104:T105)</f>
        <v>21235</v>
      </c>
      <c r="U103" s="257">
        <f t="shared" si="254"/>
        <v>21235</v>
      </c>
      <c r="V103" s="257">
        <f t="shared" si="253"/>
        <v>22000</v>
      </c>
      <c r="W103" s="257">
        <f t="shared" si="253"/>
        <v>22000</v>
      </c>
      <c r="X103" s="257">
        <f t="shared" ref="X103:Y103" si="255">SUM(X104:X105)</f>
        <v>22000</v>
      </c>
      <c r="Y103" s="257">
        <f t="shared" si="255"/>
        <v>22000</v>
      </c>
    </row>
    <row r="104" spans="1:25" s="321" customFormat="1" ht="15" x14ac:dyDescent="0.2">
      <c r="A104" s="325" t="s">
        <v>615</v>
      </c>
      <c r="B104" s="326" t="s">
        <v>87</v>
      </c>
      <c r="C104" s="327">
        <v>11</v>
      </c>
      <c r="D104" s="328" t="s">
        <v>31</v>
      </c>
      <c r="E104" s="252">
        <v>3111</v>
      </c>
      <c r="F104" s="253" t="s">
        <v>33</v>
      </c>
      <c r="G104" s="329"/>
      <c r="H104" s="381">
        <v>13272</v>
      </c>
      <c r="I104" s="381">
        <f t="shared" ref="I104:I105" si="256">H104</f>
        <v>13272</v>
      </c>
      <c r="J104" s="381">
        <v>13272</v>
      </c>
      <c r="K104" s="381">
        <f t="shared" ref="K104:K105" si="257">J104</f>
        <v>13272</v>
      </c>
      <c r="L104" s="381">
        <v>13272</v>
      </c>
      <c r="M104" s="381">
        <f t="shared" ref="M104:M105" si="258">L104</f>
        <v>13272</v>
      </c>
      <c r="N104" s="381">
        <v>13272</v>
      </c>
      <c r="O104" s="381">
        <f t="shared" ref="O104:O105" si="259">N104</f>
        <v>13272</v>
      </c>
      <c r="P104" s="381">
        <v>13272</v>
      </c>
      <c r="Q104" s="381">
        <f t="shared" ref="Q104:Q105" si="260">P104</f>
        <v>13272</v>
      </c>
      <c r="R104" s="381">
        <v>13272</v>
      </c>
      <c r="S104" s="381">
        <f t="shared" ref="S104:S105" si="261">R104</f>
        <v>13272</v>
      </c>
      <c r="T104" s="381">
        <v>13272</v>
      </c>
      <c r="U104" s="381">
        <f t="shared" ref="U104:U105" si="262">T104</f>
        <v>13272</v>
      </c>
      <c r="V104" s="381">
        <v>14000</v>
      </c>
      <c r="W104" s="381">
        <f t="shared" ref="W104:W105" si="263">V104</f>
        <v>14000</v>
      </c>
      <c r="X104" s="381">
        <v>14000</v>
      </c>
      <c r="Y104" s="381">
        <f t="shared" ref="Y104:Y105" si="264">X104</f>
        <v>14000</v>
      </c>
    </row>
    <row r="105" spans="1:25" s="321" customFormat="1" ht="15" x14ac:dyDescent="0.2">
      <c r="A105" s="325" t="s">
        <v>615</v>
      </c>
      <c r="B105" s="326" t="s">
        <v>87</v>
      </c>
      <c r="C105" s="327">
        <v>11</v>
      </c>
      <c r="D105" s="328" t="s">
        <v>31</v>
      </c>
      <c r="E105" s="252">
        <v>3113</v>
      </c>
      <c r="F105" s="253" t="s">
        <v>35</v>
      </c>
      <c r="G105" s="329"/>
      <c r="H105" s="381">
        <v>156463</v>
      </c>
      <c r="I105" s="381">
        <f t="shared" si="256"/>
        <v>156463</v>
      </c>
      <c r="J105" s="381">
        <v>7963</v>
      </c>
      <c r="K105" s="381">
        <f t="shared" si="257"/>
        <v>7963</v>
      </c>
      <c r="L105" s="381">
        <v>7963</v>
      </c>
      <c r="M105" s="381">
        <f t="shared" si="258"/>
        <v>7963</v>
      </c>
      <c r="N105" s="381">
        <v>7963</v>
      </c>
      <c r="O105" s="381">
        <f t="shared" si="259"/>
        <v>7963</v>
      </c>
      <c r="P105" s="381">
        <v>7963</v>
      </c>
      <c r="Q105" s="381">
        <f t="shared" si="260"/>
        <v>7963</v>
      </c>
      <c r="R105" s="381">
        <v>7963</v>
      </c>
      <c r="S105" s="381">
        <f t="shared" si="261"/>
        <v>7963</v>
      </c>
      <c r="T105" s="381">
        <v>7963</v>
      </c>
      <c r="U105" s="381">
        <f t="shared" si="262"/>
        <v>7963</v>
      </c>
      <c r="V105" s="381">
        <v>8000</v>
      </c>
      <c r="W105" s="381">
        <f t="shared" si="263"/>
        <v>8000</v>
      </c>
      <c r="X105" s="381">
        <v>8000</v>
      </c>
      <c r="Y105" s="381">
        <f t="shared" si="264"/>
        <v>8000</v>
      </c>
    </row>
    <row r="106" spans="1:25" s="321" customFormat="1" x14ac:dyDescent="0.2">
      <c r="A106" s="333" t="s">
        <v>615</v>
      </c>
      <c r="B106" s="334" t="s">
        <v>87</v>
      </c>
      <c r="C106" s="256">
        <v>11</v>
      </c>
      <c r="D106" s="249"/>
      <c r="E106" s="250">
        <v>313</v>
      </c>
      <c r="F106" s="335"/>
      <c r="G106" s="336"/>
      <c r="H106" s="257">
        <f>SUM(H107:H108)</f>
        <v>43509</v>
      </c>
      <c r="I106" s="257">
        <f t="shared" ref="I106:Q106" si="265">SUM(I107:I108)</f>
        <v>43509</v>
      </c>
      <c r="J106" s="257">
        <f t="shared" si="265"/>
        <v>5309</v>
      </c>
      <c r="K106" s="257">
        <f t="shared" si="265"/>
        <v>5309</v>
      </c>
      <c r="L106" s="257">
        <f t="shared" ref="L106:M106" si="266">SUM(L107:L108)</f>
        <v>5609</v>
      </c>
      <c r="M106" s="257">
        <f t="shared" si="266"/>
        <v>5609</v>
      </c>
      <c r="N106" s="257">
        <f t="shared" ref="N106:O106" si="267">SUM(N107:N108)</f>
        <v>5609</v>
      </c>
      <c r="O106" s="257">
        <f t="shared" si="267"/>
        <v>5609</v>
      </c>
      <c r="P106" s="257">
        <f t="shared" si="265"/>
        <v>5309</v>
      </c>
      <c r="Q106" s="257">
        <f t="shared" si="265"/>
        <v>5309</v>
      </c>
      <c r="R106" s="257">
        <f t="shared" ref="R106:W106" si="268">SUM(R107:R108)</f>
        <v>5609</v>
      </c>
      <c r="S106" s="257">
        <f t="shared" si="268"/>
        <v>5609</v>
      </c>
      <c r="T106" s="257">
        <f t="shared" ref="T106:U106" si="269">SUM(T107:T108)</f>
        <v>5609</v>
      </c>
      <c r="U106" s="257">
        <f t="shared" si="269"/>
        <v>5609</v>
      </c>
      <c r="V106" s="257">
        <f t="shared" si="268"/>
        <v>6300</v>
      </c>
      <c r="W106" s="257">
        <f t="shared" si="268"/>
        <v>6300</v>
      </c>
      <c r="X106" s="257">
        <f t="shared" ref="X106:Y106" si="270">SUM(X107:X108)</f>
        <v>6300</v>
      </c>
      <c r="Y106" s="257">
        <f t="shared" si="270"/>
        <v>6300</v>
      </c>
    </row>
    <row r="107" spans="1:25" s="321" customFormat="1" ht="15" x14ac:dyDescent="0.2">
      <c r="A107" s="242" t="s">
        <v>615</v>
      </c>
      <c r="B107" s="331" t="s">
        <v>87</v>
      </c>
      <c r="C107" s="243">
        <v>11</v>
      </c>
      <c r="D107" s="244" t="s">
        <v>31</v>
      </c>
      <c r="E107" s="245">
        <v>3132</v>
      </c>
      <c r="F107" s="246" t="s">
        <v>40</v>
      </c>
      <c r="G107" s="329"/>
      <c r="H107" s="381">
        <v>41009</v>
      </c>
      <c r="I107" s="381">
        <f t="shared" ref="I107" si="271">H107</f>
        <v>41009</v>
      </c>
      <c r="J107" s="381">
        <v>5309</v>
      </c>
      <c r="K107" s="381">
        <f t="shared" ref="K107" si="272">J107</f>
        <v>5309</v>
      </c>
      <c r="L107" s="381">
        <v>5309</v>
      </c>
      <c r="M107" s="381">
        <f t="shared" ref="M107" si="273">L107</f>
        <v>5309</v>
      </c>
      <c r="N107" s="381">
        <v>5309</v>
      </c>
      <c r="O107" s="381">
        <f t="shared" ref="O107" si="274">N107</f>
        <v>5309</v>
      </c>
      <c r="P107" s="381">
        <v>5309</v>
      </c>
      <c r="Q107" s="381">
        <f t="shared" ref="Q107" si="275">P107</f>
        <v>5309</v>
      </c>
      <c r="R107" s="381">
        <v>5309</v>
      </c>
      <c r="S107" s="381">
        <f t="shared" ref="S107" si="276">R107</f>
        <v>5309</v>
      </c>
      <c r="T107" s="381">
        <v>5309</v>
      </c>
      <c r="U107" s="381">
        <f t="shared" ref="U107" si="277">T107</f>
        <v>5309</v>
      </c>
      <c r="V107" s="381">
        <v>6000</v>
      </c>
      <c r="W107" s="381">
        <f t="shared" ref="W107" si="278">V107</f>
        <v>6000</v>
      </c>
      <c r="X107" s="381">
        <v>6000</v>
      </c>
      <c r="Y107" s="381">
        <f t="shared" ref="Y107" si="279">X107</f>
        <v>6000</v>
      </c>
    </row>
    <row r="108" spans="1:25" s="321" customFormat="1" ht="30" x14ac:dyDescent="0.2">
      <c r="A108" s="242" t="s">
        <v>615</v>
      </c>
      <c r="B108" s="331" t="s">
        <v>87</v>
      </c>
      <c r="C108" s="243">
        <v>11</v>
      </c>
      <c r="D108" s="244" t="s">
        <v>31</v>
      </c>
      <c r="E108" s="245">
        <v>3133</v>
      </c>
      <c r="F108" s="246" t="s">
        <v>41</v>
      </c>
      <c r="G108" s="329"/>
      <c r="H108" s="381">
        <v>2500</v>
      </c>
      <c r="I108" s="381">
        <f>H108</f>
        <v>2500</v>
      </c>
      <c r="J108" s="381"/>
      <c r="K108" s="381">
        <f>J108</f>
        <v>0</v>
      </c>
      <c r="L108" s="381">
        <v>300</v>
      </c>
      <c r="M108" s="381">
        <f>L108</f>
        <v>300</v>
      </c>
      <c r="N108" s="381">
        <v>300</v>
      </c>
      <c r="O108" s="381">
        <f>N108</f>
        <v>300</v>
      </c>
      <c r="P108" s="381"/>
      <c r="Q108" s="381">
        <f>P108</f>
        <v>0</v>
      </c>
      <c r="R108" s="381">
        <v>300</v>
      </c>
      <c r="S108" s="381">
        <f>R108</f>
        <v>300</v>
      </c>
      <c r="T108" s="381">
        <v>300</v>
      </c>
      <c r="U108" s="381">
        <f>T108</f>
        <v>300</v>
      </c>
      <c r="V108" s="381">
        <v>300</v>
      </c>
      <c r="W108" s="381">
        <f>V108</f>
        <v>300</v>
      </c>
      <c r="X108" s="381">
        <v>300</v>
      </c>
      <c r="Y108" s="381">
        <f>X108</f>
        <v>300</v>
      </c>
    </row>
    <row r="109" spans="1:25" s="321" customFormat="1" x14ac:dyDescent="0.2">
      <c r="A109" s="318" t="s">
        <v>615</v>
      </c>
      <c r="B109" s="319" t="s">
        <v>87</v>
      </c>
      <c r="C109" s="231">
        <v>11</v>
      </c>
      <c r="D109" s="231"/>
      <c r="E109" s="233">
        <v>32</v>
      </c>
      <c r="F109" s="234"/>
      <c r="G109" s="320"/>
      <c r="H109" s="258">
        <f t="shared" ref="H109:Q109" si="280">H110+H112</f>
        <v>305263</v>
      </c>
      <c r="I109" s="258">
        <f t="shared" si="280"/>
        <v>305263</v>
      </c>
      <c r="J109" s="258">
        <f t="shared" si="280"/>
        <v>318534</v>
      </c>
      <c r="K109" s="258">
        <f t="shared" si="280"/>
        <v>318534</v>
      </c>
      <c r="L109" s="258">
        <f t="shared" ref="L109:M109" si="281">L110+L112</f>
        <v>318234</v>
      </c>
      <c r="M109" s="258">
        <f t="shared" si="281"/>
        <v>318234</v>
      </c>
      <c r="N109" s="258">
        <f t="shared" ref="N109:O109" si="282">N110+N112</f>
        <v>295878</v>
      </c>
      <c r="O109" s="258">
        <f t="shared" si="282"/>
        <v>295878</v>
      </c>
      <c r="P109" s="258">
        <f t="shared" si="280"/>
        <v>318534</v>
      </c>
      <c r="Q109" s="258">
        <f t="shared" si="280"/>
        <v>318534</v>
      </c>
      <c r="R109" s="258">
        <f t="shared" ref="R109:W109" si="283">R110+R112</f>
        <v>318234</v>
      </c>
      <c r="S109" s="258">
        <f t="shared" si="283"/>
        <v>318234</v>
      </c>
      <c r="T109" s="258">
        <f t="shared" ref="T109:U109" si="284">T110+T112</f>
        <v>318234</v>
      </c>
      <c r="U109" s="258">
        <f t="shared" si="284"/>
        <v>318234</v>
      </c>
      <c r="V109" s="258">
        <f t="shared" si="283"/>
        <v>319700</v>
      </c>
      <c r="W109" s="258">
        <f t="shared" si="283"/>
        <v>319700</v>
      </c>
      <c r="X109" s="258">
        <f t="shared" ref="X109:Y109" si="285">X110+X112</f>
        <v>319700</v>
      </c>
      <c r="Y109" s="258">
        <f t="shared" si="285"/>
        <v>319700</v>
      </c>
    </row>
    <row r="110" spans="1:25" s="315" customFormat="1" x14ac:dyDescent="0.2">
      <c r="A110" s="333" t="s">
        <v>615</v>
      </c>
      <c r="B110" s="334" t="s">
        <v>87</v>
      </c>
      <c r="C110" s="256">
        <v>11</v>
      </c>
      <c r="D110" s="249"/>
      <c r="E110" s="250">
        <v>323</v>
      </c>
      <c r="F110" s="253"/>
      <c r="G110" s="329"/>
      <c r="H110" s="257">
        <f t="shared" ref="H110:Y110" si="286">H111</f>
        <v>39817</v>
      </c>
      <c r="I110" s="257">
        <f t="shared" si="286"/>
        <v>39817</v>
      </c>
      <c r="J110" s="257">
        <f t="shared" si="286"/>
        <v>66361</v>
      </c>
      <c r="K110" s="257">
        <f t="shared" si="286"/>
        <v>66361</v>
      </c>
      <c r="L110" s="257">
        <f t="shared" si="286"/>
        <v>66361</v>
      </c>
      <c r="M110" s="257">
        <f t="shared" si="286"/>
        <v>66361</v>
      </c>
      <c r="N110" s="257">
        <f t="shared" si="286"/>
        <v>66361</v>
      </c>
      <c r="O110" s="257">
        <f t="shared" si="286"/>
        <v>66361</v>
      </c>
      <c r="P110" s="257">
        <f t="shared" si="286"/>
        <v>66361</v>
      </c>
      <c r="Q110" s="257">
        <f t="shared" si="286"/>
        <v>66361</v>
      </c>
      <c r="R110" s="257">
        <f t="shared" si="286"/>
        <v>66361</v>
      </c>
      <c r="S110" s="257">
        <f t="shared" si="286"/>
        <v>66361</v>
      </c>
      <c r="T110" s="257">
        <f t="shared" si="286"/>
        <v>66361</v>
      </c>
      <c r="U110" s="257">
        <f t="shared" si="286"/>
        <v>66361</v>
      </c>
      <c r="V110" s="257">
        <f t="shared" si="286"/>
        <v>67000</v>
      </c>
      <c r="W110" s="257">
        <f t="shared" si="286"/>
        <v>67000</v>
      </c>
      <c r="X110" s="257">
        <f t="shared" si="286"/>
        <v>67000</v>
      </c>
      <c r="Y110" s="257">
        <f t="shared" si="286"/>
        <v>67000</v>
      </c>
    </row>
    <row r="111" spans="1:25" s="321" customFormat="1" ht="15" x14ac:dyDescent="0.2">
      <c r="A111" s="242" t="s">
        <v>615</v>
      </c>
      <c r="B111" s="331" t="s">
        <v>87</v>
      </c>
      <c r="C111" s="243">
        <v>11</v>
      </c>
      <c r="D111" s="244" t="s">
        <v>31</v>
      </c>
      <c r="E111" s="245">
        <v>3235</v>
      </c>
      <c r="F111" s="246" t="s">
        <v>56</v>
      </c>
      <c r="G111" s="329"/>
      <c r="H111" s="381">
        <v>39817</v>
      </c>
      <c r="I111" s="381">
        <f>H111</f>
        <v>39817</v>
      </c>
      <c r="J111" s="381">
        <v>66361</v>
      </c>
      <c r="K111" s="381">
        <f>J111</f>
        <v>66361</v>
      </c>
      <c r="L111" s="381">
        <v>66361</v>
      </c>
      <c r="M111" s="381">
        <f>L111</f>
        <v>66361</v>
      </c>
      <c r="N111" s="381">
        <v>66361</v>
      </c>
      <c r="O111" s="381">
        <f>N111</f>
        <v>66361</v>
      </c>
      <c r="P111" s="381">
        <v>66361</v>
      </c>
      <c r="Q111" s="381">
        <f>P111</f>
        <v>66361</v>
      </c>
      <c r="R111" s="381">
        <v>66361</v>
      </c>
      <c r="S111" s="381">
        <f>R111</f>
        <v>66361</v>
      </c>
      <c r="T111" s="381">
        <v>66361</v>
      </c>
      <c r="U111" s="381">
        <f>T111</f>
        <v>66361</v>
      </c>
      <c r="V111" s="381">
        <v>67000</v>
      </c>
      <c r="W111" s="381">
        <f>V111</f>
        <v>67000</v>
      </c>
      <c r="X111" s="381">
        <v>67000</v>
      </c>
      <c r="Y111" s="381">
        <f>X111</f>
        <v>67000</v>
      </c>
    </row>
    <row r="112" spans="1:25" s="321" customFormat="1" x14ac:dyDescent="0.2">
      <c r="A112" s="236" t="s">
        <v>615</v>
      </c>
      <c r="B112" s="322" t="s">
        <v>87</v>
      </c>
      <c r="C112" s="237">
        <v>11</v>
      </c>
      <c r="D112" s="323"/>
      <c r="E112" s="254">
        <v>329</v>
      </c>
      <c r="F112" s="239"/>
      <c r="G112" s="324"/>
      <c r="H112" s="257">
        <f t="shared" ref="H112:Q112" si="287">SUM(H113:H114)</f>
        <v>265446</v>
      </c>
      <c r="I112" s="257">
        <f t="shared" si="287"/>
        <v>265446</v>
      </c>
      <c r="J112" s="257">
        <f t="shared" si="287"/>
        <v>252173</v>
      </c>
      <c r="K112" s="257">
        <f t="shared" si="287"/>
        <v>252173</v>
      </c>
      <c r="L112" s="257">
        <f t="shared" ref="L112:M112" si="288">SUM(L113:L114)</f>
        <v>251873</v>
      </c>
      <c r="M112" s="257">
        <f t="shared" si="288"/>
        <v>251873</v>
      </c>
      <c r="N112" s="257">
        <f t="shared" ref="N112:O112" si="289">SUM(N113:N114)</f>
        <v>229517</v>
      </c>
      <c r="O112" s="257">
        <f t="shared" si="289"/>
        <v>229517</v>
      </c>
      <c r="P112" s="257">
        <f t="shared" si="287"/>
        <v>252173</v>
      </c>
      <c r="Q112" s="257">
        <f t="shared" si="287"/>
        <v>252173</v>
      </c>
      <c r="R112" s="257">
        <f t="shared" ref="R112:W112" si="290">SUM(R113:R114)</f>
        <v>251873</v>
      </c>
      <c r="S112" s="257">
        <f t="shared" si="290"/>
        <v>251873</v>
      </c>
      <c r="T112" s="257">
        <f t="shared" ref="T112:U112" si="291">SUM(T113:T114)</f>
        <v>251873</v>
      </c>
      <c r="U112" s="257">
        <f t="shared" si="291"/>
        <v>251873</v>
      </c>
      <c r="V112" s="257">
        <f t="shared" si="290"/>
        <v>252700</v>
      </c>
      <c r="W112" s="257">
        <f t="shared" si="290"/>
        <v>252700</v>
      </c>
      <c r="X112" s="257">
        <f t="shared" ref="X112:Y112" si="292">SUM(X113:X114)</f>
        <v>252700</v>
      </c>
      <c r="Y112" s="257">
        <f t="shared" si="292"/>
        <v>252700</v>
      </c>
    </row>
    <row r="113" spans="1:25" s="321" customFormat="1" ht="15" x14ac:dyDescent="0.2">
      <c r="A113" s="242" t="s">
        <v>615</v>
      </c>
      <c r="B113" s="331" t="s">
        <v>87</v>
      </c>
      <c r="C113" s="243">
        <v>11</v>
      </c>
      <c r="D113" s="244" t="s">
        <v>31</v>
      </c>
      <c r="E113" s="245">
        <v>3296</v>
      </c>
      <c r="F113" s="246" t="s">
        <v>621</v>
      </c>
      <c r="G113" s="329"/>
      <c r="H113" s="381">
        <v>225629</v>
      </c>
      <c r="I113" s="381">
        <f t="shared" ref="I113:I114" si="293">H113</f>
        <v>225629</v>
      </c>
      <c r="J113" s="381">
        <v>212356</v>
      </c>
      <c r="K113" s="381">
        <f t="shared" ref="K113:K114" si="294">J113</f>
        <v>212356</v>
      </c>
      <c r="L113" s="381">
        <v>212356</v>
      </c>
      <c r="M113" s="381">
        <f t="shared" ref="M113:M114" si="295">L113</f>
        <v>212356</v>
      </c>
      <c r="N113" s="381">
        <v>190000</v>
      </c>
      <c r="O113" s="381">
        <f t="shared" ref="O113:O114" si="296">N113</f>
        <v>190000</v>
      </c>
      <c r="P113" s="381">
        <v>212356</v>
      </c>
      <c r="Q113" s="381">
        <f t="shared" ref="Q113:Q114" si="297">P113</f>
        <v>212356</v>
      </c>
      <c r="R113" s="381">
        <v>212356</v>
      </c>
      <c r="S113" s="381">
        <f t="shared" ref="S113:S114" si="298">R113</f>
        <v>212356</v>
      </c>
      <c r="T113" s="381">
        <v>212356</v>
      </c>
      <c r="U113" s="381">
        <f t="shared" ref="U113:U114" si="299">T113</f>
        <v>212356</v>
      </c>
      <c r="V113" s="381">
        <v>213000</v>
      </c>
      <c r="W113" s="381">
        <f t="shared" ref="W113:W114" si="300">V113</f>
        <v>213000</v>
      </c>
      <c r="X113" s="381">
        <v>213000</v>
      </c>
      <c r="Y113" s="381">
        <f t="shared" ref="Y113:Y114" si="301">X113</f>
        <v>213000</v>
      </c>
    </row>
    <row r="114" spans="1:25" s="332" customFormat="1" x14ac:dyDescent="0.2">
      <c r="A114" s="242" t="s">
        <v>615</v>
      </c>
      <c r="B114" s="331" t="s">
        <v>87</v>
      </c>
      <c r="C114" s="243">
        <v>11</v>
      </c>
      <c r="D114" s="244" t="s">
        <v>31</v>
      </c>
      <c r="E114" s="245">
        <v>3299</v>
      </c>
      <c r="F114" s="246" t="s">
        <v>67</v>
      </c>
      <c r="G114" s="329"/>
      <c r="H114" s="381">
        <v>39817</v>
      </c>
      <c r="I114" s="381">
        <f t="shared" si="293"/>
        <v>39817</v>
      </c>
      <c r="J114" s="381">
        <v>39817</v>
      </c>
      <c r="K114" s="381">
        <f t="shared" si="294"/>
        <v>39817</v>
      </c>
      <c r="L114" s="381">
        <v>39517</v>
      </c>
      <c r="M114" s="381">
        <f t="shared" si="295"/>
        <v>39517</v>
      </c>
      <c r="N114" s="381">
        <v>39517</v>
      </c>
      <c r="O114" s="381">
        <f t="shared" si="296"/>
        <v>39517</v>
      </c>
      <c r="P114" s="381">
        <v>39817</v>
      </c>
      <c r="Q114" s="381">
        <f t="shared" si="297"/>
        <v>39817</v>
      </c>
      <c r="R114" s="381">
        <v>39517</v>
      </c>
      <c r="S114" s="381">
        <f t="shared" si="298"/>
        <v>39517</v>
      </c>
      <c r="T114" s="381">
        <v>39517</v>
      </c>
      <c r="U114" s="381">
        <f t="shared" si="299"/>
        <v>39517</v>
      </c>
      <c r="V114" s="381">
        <v>39700</v>
      </c>
      <c r="W114" s="381">
        <f t="shared" si="300"/>
        <v>39700</v>
      </c>
      <c r="X114" s="381">
        <v>39700</v>
      </c>
      <c r="Y114" s="381">
        <f t="shared" si="301"/>
        <v>39700</v>
      </c>
    </row>
    <row r="115" spans="1:25" s="321" customFormat="1" x14ac:dyDescent="0.2">
      <c r="A115" s="318" t="s">
        <v>615</v>
      </c>
      <c r="B115" s="319" t="s">
        <v>87</v>
      </c>
      <c r="C115" s="231">
        <v>11</v>
      </c>
      <c r="D115" s="231"/>
      <c r="E115" s="233">
        <v>34</v>
      </c>
      <c r="F115" s="234"/>
      <c r="G115" s="320"/>
      <c r="H115" s="258">
        <f t="shared" ref="H115:Y115" si="302">H116</f>
        <v>231807</v>
      </c>
      <c r="I115" s="258">
        <f t="shared" si="302"/>
        <v>231807</v>
      </c>
      <c r="J115" s="258">
        <f t="shared" si="302"/>
        <v>398168</v>
      </c>
      <c r="K115" s="258">
        <f t="shared" si="302"/>
        <v>398168</v>
      </c>
      <c r="L115" s="258">
        <f t="shared" si="302"/>
        <v>398168</v>
      </c>
      <c r="M115" s="258">
        <f t="shared" si="302"/>
        <v>398168</v>
      </c>
      <c r="N115" s="258">
        <f t="shared" si="302"/>
        <v>350000</v>
      </c>
      <c r="O115" s="258">
        <f t="shared" si="302"/>
        <v>350000</v>
      </c>
      <c r="P115" s="258">
        <f t="shared" si="302"/>
        <v>398168</v>
      </c>
      <c r="Q115" s="258">
        <f t="shared" si="302"/>
        <v>398168</v>
      </c>
      <c r="R115" s="258">
        <f t="shared" si="302"/>
        <v>398168</v>
      </c>
      <c r="S115" s="258">
        <f t="shared" si="302"/>
        <v>398168</v>
      </c>
      <c r="T115" s="258">
        <f t="shared" si="302"/>
        <v>398168</v>
      </c>
      <c r="U115" s="258">
        <f t="shared" si="302"/>
        <v>398168</v>
      </c>
      <c r="V115" s="258">
        <f t="shared" si="302"/>
        <v>400000</v>
      </c>
      <c r="W115" s="258">
        <f t="shared" si="302"/>
        <v>400000</v>
      </c>
      <c r="X115" s="258">
        <f t="shared" si="302"/>
        <v>400000</v>
      </c>
      <c r="Y115" s="258">
        <f t="shared" si="302"/>
        <v>400000</v>
      </c>
    </row>
    <row r="116" spans="1:25" s="321" customFormat="1" x14ac:dyDescent="0.2">
      <c r="A116" s="333" t="s">
        <v>615</v>
      </c>
      <c r="B116" s="334" t="s">
        <v>87</v>
      </c>
      <c r="C116" s="256">
        <v>11</v>
      </c>
      <c r="D116" s="249"/>
      <c r="E116" s="250">
        <v>343</v>
      </c>
      <c r="F116" s="335"/>
      <c r="G116" s="336"/>
      <c r="H116" s="257">
        <f t="shared" ref="H116:Y116" si="303">SUM(H117)</f>
        <v>231807</v>
      </c>
      <c r="I116" s="257">
        <f t="shared" si="303"/>
        <v>231807</v>
      </c>
      <c r="J116" s="257">
        <f t="shared" si="303"/>
        <v>398168</v>
      </c>
      <c r="K116" s="257">
        <f t="shared" si="303"/>
        <v>398168</v>
      </c>
      <c r="L116" s="257">
        <f t="shared" si="303"/>
        <v>398168</v>
      </c>
      <c r="M116" s="257">
        <f t="shared" si="303"/>
        <v>398168</v>
      </c>
      <c r="N116" s="257">
        <f t="shared" si="303"/>
        <v>350000</v>
      </c>
      <c r="O116" s="257">
        <f t="shared" si="303"/>
        <v>350000</v>
      </c>
      <c r="P116" s="257">
        <f t="shared" si="303"/>
        <v>398168</v>
      </c>
      <c r="Q116" s="257">
        <f t="shared" si="303"/>
        <v>398168</v>
      </c>
      <c r="R116" s="257">
        <f t="shared" si="303"/>
        <v>398168</v>
      </c>
      <c r="S116" s="257">
        <f t="shared" si="303"/>
        <v>398168</v>
      </c>
      <c r="T116" s="257">
        <f t="shared" si="303"/>
        <v>398168</v>
      </c>
      <c r="U116" s="257">
        <f t="shared" si="303"/>
        <v>398168</v>
      </c>
      <c r="V116" s="257">
        <f t="shared" si="303"/>
        <v>400000</v>
      </c>
      <c r="W116" s="257">
        <f t="shared" si="303"/>
        <v>400000</v>
      </c>
      <c r="X116" s="257">
        <f t="shared" si="303"/>
        <v>400000</v>
      </c>
      <c r="Y116" s="257">
        <f t="shared" si="303"/>
        <v>400000</v>
      </c>
    </row>
    <row r="117" spans="1:25" s="332" customFormat="1" x14ac:dyDescent="0.2">
      <c r="A117" s="242" t="s">
        <v>615</v>
      </c>
      <c r="B117" s="331" t="s">
        <v>87</v>
      </c>
      <c r="C117" s="243">
        <v>11</v>
      </c>
      <c r="D117" s="244" t="s">
        <v>31</v>
      </c>
      <c r="E117" s="245">
        <v>3433</v>
      </c>
      <c r="F117" s="246" t="s">
        <v>69</v>
      </c>
      <c r="G117" s="329"/>
      <c r="H117" s="381">
        <v>231807</v>
      </c>
      <c r="I117" s="381">
        <f>H117</f>
        <v>231807</v>
      </c>
      <c r="J117" s="381">
        <v>398168</v>
      </c>
      <c r="K117" s="381">
        <f>J117</f>
        <v>398168</v>
      </c>
      <c r="L117" s="381">
        <v>398168</v>
      </c>
      <c r="M117" s="381">
        <f>L117</f>
        <v>398168</v>
      </c>
      <c r="N117" s="381">
        <v>350000</v>
      </c>
      <c r="O117" s="381">
        <f>N117</f>
        <v>350000</v>
      </c>
      <c r="P117" s="381">
        <v>398168</v>
      </c>
      <c r="Q117" s="381">
        <f>P117</f>
        <v>398168</v>
      </c>
      <c r="R117" s="381">
        <v>398168</v>
      </c>
      <c r="S117" s="381">
        <f>R117</f>
        <v>398168</v>
      </c>
      <c r="T117" s="381">
        <v>398168</v>
      </c>
      <c r="U117" s="381">
        <f>T117</f>
        <v>398168</v>
      </c>
      <c r="V117" s="381">
        <v>400000</v>
      </c>
      <c r="W117" s="381">
        <f>V117</f>
        <v>400000</v>
      </c>
      <c r="X117" s="381">
        <v>400000</v>
      </c>
      <c r="Y117" s="381">
        <f>X117</f>
        <v>400000</v>
      </c>
    </row>
    <row r="118" spans="1:25" s="321" customFormat="1" x14ac:dyDescent="0.2">
      <c r="A118" s="318" t="s">
        <v>615</v>
      </c>
      <c r="B118" s="319" t="s">
        <v>87</v>
      </c>
      <c r="C118" s="231">
        <v>11</v>
      </c>
      <c r="D118" s="231"/>
      <c r="E118" s="233">
        <v>38</v>
      </c>
      <c r="F118" s="234"/>
      <c r="G118" s="320"/>
      <c r="H118" s="258">
        <f t="shared" ref="H118:Y118" si="304">H119</f>
        <v>222162</v>
      </c>
      <c r="I118" s="258">
        <f t="shared" si="304"/>
        <v>222162</v>
      </c>
      <c r="J118" s="258">
        <f t="shared" si="304"/>
        <v>272082</v>
      </c>
      <c r="K118" s="258">
        <f t="shared" si="304"/>
        <v>272082</v>
      </c>
      <c r="L118" s="258">
        <f t="shared" si="304"/>
        <v>272082</v>
      </c>
      <c r="M118" s="258">
        <f t="shared" si="304"/>
        <v>272082</v>
      </c>
      <c r="N118" s="258">
        <f t="shared" si="304"/>
        <v>246636</v>
      </c>
      <c r="O118" s="258">
        <f t="shared" si="304"/>
        <v>246636</v>
      </c>
      <c r="P118" s="258">
        <f t="shared" si="304"/>
        <v>272082</v>
      </c>
      <c r="Q118" s="258">
        <f t="shared" si="304"/>
        <v>272082</v>
      </c>
      <c r="R118" s="258">
        <f t="shared" si="304"/>
        <v>272082</v>
      </c>
      <c r="S118" s="258">
        <f t="shared" si="304"/>
        <v>272082</v>
      </c>
      <c r="T118" s="258">
        <f t="shared" si="304"/>
        <v>272082</v>
      </c>
      <c r="U118" s="258">
        <f t="shared" si="304"/>
        <v>272082</v>
      </c>
      <c r="V118" s="258">
        <f t="shared" si="304"/>
        <v>273000</v>
      </c>
      <c r="W118" s="258">
        <f t="shared" si="304"/>
        <v>273000</v>
      </c>
      <c r="X118" s="258">
        <f t="shared" si="304"/>
        <v>273000</v>
      </c>
      <c r="Y118" s="258">
        <f t="shared" si="304"/>
        <v>273000</v>
      </c>
    </row>
    <row r="119" spans="1:25" s="321" customFormat="1" x14ac:dyDescent="0.2">
      <c r="A119" s="333" t="s">
        <v>615</v>
      </c>
      <c r="B119" s="334" t="s">
        <v>87</v>
      </c>
      <c r="C119" s="256">
        <v>11</v>
      </c>
      <c r="D119" s="249"/>
      <c r="E119" s="250">
        <v>383</v>
      </c>
      <c r="F119" s="335"/>
      <c r="G119" s="336"/>
      <c r="H119" s="257">
        <f t="shared" ref="H119:Q119" si="305">H120+H121</f>
        <v>222162</v>
      </c>
      <c r="I119" s="257">
        <f t="shared" si="305"/>
        <v>222162</v>
      </c>
      <c r="J119" s="257">
        <f t="shared" si="305"/>
        <v>272082</v>
      </c>
      <c r="K119" s="257">
        <f t="shared" si="305"/>
        <v>272082</v>
      </c>
      <c r="L119" s="257">
        <f t="shared" ref="L119:M119" si="306">L120+L121</f>
        <v>272082</v>
      </c>
      <c r="M119" s="257">
        <f t="shared" si="306"/>
        <v>272082</v>
      </c>
      <c r="N119" s="257">
        <f t="shared" ref="N119:O119" si="307">N120+N121</f>
        <v>246636</v>
      </c>
      <c r="O119" s="257">
        <f t="shared" si="307"/>
        <v>246636</v>
      </c>
      <c r="P119" s="257">
        <f t="shared" si="305"/>
        <v>272082</v>
      </c>
      <c r="Q119" s="257">
        <f t="shared" si="305"/>
        <v>272082</v>
      </c>
      <c r="R119" s="257">
        <f t="shared" ref="R119:W119" si="308">R120+R121</f>
        <v>272082</v>
      </c>
      <c r="S119" s="257">
        <f t="shared" si="308"/>
        <v>272082</v>
      </c>
      <c r="T119" s="257">
        <f t="shared" ref="T119:U119" si="309">T120+T121</f>
        <v>272082</v>
      </c>
      <c r="U119" s="257">
        <f t="shared" si="309"/>
        <v>272082</v>
      </c>
      <c r="V119" s="257">
        <f t="shared" si="308"/>
        <v>273000</v>
      </c>
      <c r="W119" s="257">
        <f t="shared" si="308"/>
        <v>273000</v>
      </c>
      <c r="X119" s="257">
        <f t="shared" ref="X119:Y119" si="310">X120+X121</f>
        <v>273000</v>
      </c>
      <c r="Y119" s="257">
        <f t="shared" si="310"/>
        <v>273000</v>
      </c>
    </row>
    <row r="120" spans="1:25" s="315" customFormat="1" x14ac:dyDescent="0.2">
      <c r="A120" s="242" t="s">
        <v>615</v>
      </c>
      <c r="B120" s="331" t="s">
        <v>87</v>
      </c>
      <c r="C120" s="243">
        <v>11</v>
      </c>
      <c r="D120" s="244" t="s">
        <v>31</v>
      </c>
      <c r="E120" s="245">
        <v>3831</v>
      </c>
      <c r="F120" s="246" t="s">
        <v>131</v>
      </c>
      <c r="G120" s="329"/>
      <c r="H120" s="381">
        <v>215526</v>
      </c>
      <c r="I120" s="381">
        <f t="shared" ref="I120:I121" si="311">H120</f>
        <v>215526</v>
      </c>
      <c r="J120" s="381">
        <v>265446</v>
      </c>
      <c r="K120" s="381">
        <f t="shared" ref="K120:K121" si="312">J120</f>
        <v>265446</v>
      </c>
      <c r="L120" s="381">
        <v>265446</v>
      </c>
      <c r="M120" s="381">
        <f t="shared" ref="M120:M121" si="313">L120</f>
        <v>265446</v>
      </c>
      <c r="N120" s="381">
        <v>240000</v>
      </c>
      <c r="O120" s="381">
        <f t="shared" ref="O120:O121" si="314">N120</f>
        <v>240000</v>
      </c>
      <c r="P120" s="381">
        <v>265446</v>
      </c>
      <c r="Q120" s="381">
        <f t="shared" ref="Q120:Q121" si="315">P120</f>
        <v>265446</v>
      </c>
      <c r="R120" s="381">
        <v>265446</v>
      </c>
      <c r="S120" s="381">
        <f t="shared" ref="S120:S121" si="316">R120</f>
        <v>265446</v>
      </c>
      <c r="T120" s="381">
        <v>265446</v>
      </c>
      <c r="U120" s="381">
        <f t="shared" ref="U120:U121" si="317">T120</f>
        <v>265446</v>
      </c>
      <c r="V120" s="381">
        <v>266000</v>
      </c>
      <c r="W120" s="381">
        <f t="shared" ref="W120:W121" si="318">V120</f>
        <v>266000</v>
      </c>
      <c r="X120" s="381">
        <v>266000</v>
      </c>
      <c r="Y120" s="381">
        <f t="shared" ref="Y120:Y121" si="319">X120</f>
        <v>266000</v>
      </c>
    </row>
    <row r="121" spans="1:25" s="315" customFormat="1" x14ac:dyDescent="0.2">
      <c r="A121" s="242" t="s">
        <v>615</v>
      </c>
      <c r="B121" s="331" t="s">
        <v>87</v>
      </c>
      <c r="C121" s="243">
        <v>11</v>
      </c>
      <c r="D121" s="244" t="s">
        <v>31</v>
      </c>
      <c r="E121" s="245">
        <v>3835</v>
      </c>
      <c r="F121" s="246" t="s">
        <v>622</v>
      </c>
      <c r="G121" s="329"/>
      <c r="H121" s="381">
        <v>6636</v>
      </c>
      <c r="I121" s="381">
        <f t="shared" si="311"/>
        <v>6636</v>
      </c>
      <c r="J121" s="381">
        <v>6636</v>
      </c>
      <c r="K121" s="381">
        <f t="shared" si="312"/>
        <v>6636</v>
      </c>
      <c r="L121" s="381">
        <v>6636</v>
      </c>
      <c r="M121" s="381">
        <f t="shared" si="313"/>
        <v>6636</v>
      </c>
      <c r="N121" s="381">
        <v>6636</v>
      </c>
      <c r="O121" s="381">
        <f t="shared" si="314"/>
        <v>6636</v>
      </c>
      <c r="P121" s="381">
        <v>6636</v>
      </c>
      <c r="Q121" s="381">
        <f t="shared" si="315"/>
        <v>6636</v>
      </c>
      <c r="R121" s="381">
        <v>6636</v>
      </c>
      <c r="S121" s="381">
        <f t="shared" si="316"/>
        <v>6636</v>
      </c>
      <c r="T121" s="381">
        <v>6636</v>
      </c>
      <c r="U121" s="381">
        <f t="shared" si="317"/>
        <v>6636</v>
      </c>
      <c r="V121" s="381">
        <v>7000</v>
      </c>
      <c r="W121" s="381">
        <f t="shared" si="318"/>
        <v>7000</v>
      </c>
      <c r="X121" s="381">
        <v>7000</v>
      </c>
      <c r="Y121" s="381">
        <f t="shared" si="319"/>
        <v>7000</v>
      </c>
    </row>
    <row r="122" spans="1:25" s="315" customFormat="1" ht="45" x14ac:dyDescent="0.2">
      <c r="A122" s="223" t="s">
        <v>615</v>
      </c>
      <c r="B122" s="224" t="s">
        <v>89</v>
      </c>
      <c r="C122" s="224"/>
      <c r="D122" s="224"/>
      <c r="E122" s="225"/>
      <c r="F122" s="226" t="s">
        <v>90</v>
      </c>
      <c r="G122" s="227" t="s">
        <v>618</v>
      </c>
      <c r="H122" s="259">
        <f t="shared" ref="H122:Y122" si="320">H123+H131+H137+H134+H127</f>
        <v>498621</v>
      </c>
      <c r="I122" s="259">
        <f t="shared" si="320"/>
        <v>465440</v>
      </c>
      <c r="J122" s="259">
        <f t="shared" si="320"/>
        <v>736612</v>
      </c>
      <c r="K122" s="259">
        <f t="shared" si="320"/>
        <v>703431</v>
      </c>
      <c r="L122" s="259">
        <f t="shared" si="320"/>
        <v>1372998</v>
      </c>
      <c r="M122" s="259">
        <f t="shared" si="320"/>
        <v>1339817</v>
      </c>
      <c r="N122" s="259">
        <f t="shared" si="320"/>
        <v>1717528</v>
      </c>
      <c r="O122" s="259">
        <f t="shared" si="320"/>
        <v>1684347</v>
      </c>
      <c r="P122" s="259">
        <f t="shared" si="320"/>
        <v>816245</v>
      </c>
      <c r="Q122" s="259">
        <f t="shared" si="320"/>
        <v>783064</v>
      </c>
      <c r="R122" s="259">
        <f t="shared" si="320"/>
        <v>886270</v>
      </c>
      <c r="S122" s="259">
        <f t="shared" si="320"/>
        <v>853089</v>
      </c>
      <c r="T122" s="259">
        <f t="shared" si="320"/>
        <v>886270</v>
      </c>
      <c r="U122" s="259">
        <f t="shared" si="320"/>
        <v>853089</v>
      </c>
      <c r="V122" s="259">
        <f t="shared" si="320"/>
        <v>587181</v>
      </c>
      <c r="W122" s="259">
        <f t="shared" si="320"/>
        <v>554000</v>
      </c>
      <c r="X122" s="259">
        <f t="shared" si="320"/>
        <v>587181</v>
      </c>
      <c r="Y122" s="259">
        <f t="shared" si="320"/>
        <v>554000</v>
      </c>
    </row>
    <row r="123" spans="1:25" s="321" customFormat="1" x14ac:dyDescent="0.2">
      <c r="A123" s="318" t="s">
        <v>615</v>
      </c>
      <c r="B123" s="319" t="s">
        <v>89</v>
      </c>
      <c r="C123" s="231">
        <v>11</v>
      </c>
      <c r="D123" s="231"/>
      <c r="E123" s="233">
        <v>32</v>
      </c>
      <c r="F123" s="234"/>
      <c r="G123" s="320"/>
      <c r="H123" s="258">
        <f t="shared" ref="H123:Y123" si="321">H124</f>
        <v>418168</v>
      </c>
      <c r="I123" s="258">
        <f t="shared" si="321"/>
        <v>418168</v>
      </c>
      <c r="J123" s="258">
        <f t="shared" si="321"/>
        <v>690159</v>
      </c>
      <c r="K123" s="258">
        <f t="shared" si="321"/>
        <v>690159</v>
      </c>
      <c r="L123" s="258">
        <f t="shared" si="321"/>
        <v>826545</v>
      </c>
      <c r="M123" s="258">
        <f t="shared" si="321"/>
        <v>826545</v>
      </c>
      <c r="N123" s="258">
        <f t="shared" si="321"/>
        <v>871075</v>
      </c>
      <c r="O123" s="258">
        <f t="shared" si="321"/>
        <v>871075</v>
      </c>
      <c r="P123" s="258">
        <f t="shared" si="321"/>
        <v>763156</v>
      </c>
      <c r="Q123" s="258">
        <f t="shared" si="321"/>
        <v>763156</v>
      </c>
      <c r="R123" s="258">
        <f t="shared" si="321"/>
        <v>833181</v>
      </c>
      <c r="S123" s="258">
        <f t="shared" si="321"/>
        <v>833181</v>
      </c>
      <c r="T123" s="258">
        <f t="shared" si="321"/>
        <v>833181</v>
      </c>
      <c r="U123" s="258">
        <f t="shared" si="321"/>
        <v>833181</v>
      </c>
      <c r="V123" s="258">
        <f t="shared" si="321"/>
        <v>534000</v>
      </c>
      <c r="W123" s="258">
        <f t="shared" si="321"/>
        <v>534000</v>
      </c>
      <c r="X123" s="258">
        <f t="shared" si="321"/>
        <v>534000</v>
      </c>
      <c r="Y123" s="258">
        <f t="shared" si="321"/>
        <v>534000</v>
      </c>
    </row>
    <row r="124" spans="1:25" s="321" customFormat="1" x14ac:dyDescent="0.2">
      <c r="A124" s="236" t="s">
        <v>615</v>
      </c>
      <c r="B124" s="322" t="s">
        <v>89</v>
      </c>
      <c r="C124" s="237">
        <v>11</v>
      </c>
      <c r="D124" s="323"/>
      <c r="E124" s="238">
        <v>323</v>
      </c>
      <c r="F124" s="239"/>
      <c r="G124" s="324"/>
      <c r="H124" s="257">
        <f t="shared" ref="H124:Q124" si="322">SUM(H125:H126)</f>
        <v>418168</v>
      </c>
      <c r="I124" s="257">
        <f t="shared" si="322"/>
        <v>418168</v>
      </c>
      <c r="J124" s="257">
        <f t="shared" si="322"/>
        <v>690159</v>
      </c>
      <c r="K124" s="257">
        <f t="shared" si="322"/>
        <v>690159</v>
      </c>
      <c r="L124" s="257">
        <f t="shared" ref="L124:M124" si="323">SUM(L125:L126)</f>
        <v>826545</v>
      </c>
      <c r="M124" s="257">
        <f t="shared" si="323"/>
        <v>826545</v>
      </c>
      <c r="N124" s="257">
        <f t="shared" ref="N124:O124" si="324">SUM(N125:N126)</f>
        <v>871075</v>
      </c>
      <c r="O124" s="257">
        <f t="shared" si="324"/>
        <v>871075</v>
      </c>
      <c r="P124" s="257">
        <f t="shared" si="322"/>
        <v>763156</v>
      </c>
      <c r="Q124" s="257">
        <f t="shared" si="322"/>
        <v>763156</v>
      </c>
      <c r="R124" s="257">
        <f t="shared" ref="R124:W124" si="325">SUM(R125:R126)</f>
        <v>833181</v>
      </c>
      <c r="S124" s="257">
        <f t="shared" si="325"/>
        <v>833181</v>
      </c>
      <c r="T124" s="257">
        <f t="shared" ref="T124:U124" si="326">SUM(T125:T126)</f>
        <v>833181</v>
      </c>
      <c r="U124" s="257">
        <f t="shared" si="326"/>
        <v>833181</v>
      </c>
      <c r="V124" s="257">
        <f t="shared" si="325"/>
        <v>534000</v>
      </c>
      <c r="W124" s="257">
        <f t="shared" si="325"/>
        <v>534000</v>
      </c>
      <c r="X124" s="257">
        <f t="shared" ref="X124:Y124" si="327">SUM(X125:X126)</f>
        <v>534000</v>
      </c>
      <c r="Y124" s="257">
        <f t="shared" si="327"/>
        <v>534000</v>
      </c>
    </row>
    <row r="125" spans="1:25" s="321" customFormat="1" ht="15" x14ac:dyDescent="0.2">
      <c r="A125" s="242" t="s">
        <v>615</v>
      </c>
      <c r="B125" s="331" t="s">
        <v>89</v>
      </c>
      <c r="C125" s="243">
        <v>11</v>
      </c>
      <c r="D125" s="244" t="s">
        <v>31</v>
      </c>
      <c r="E125" s="245">
        <v>3232</v>
      </c>
      <c r="F125" s="246" t="s">
        <v>53</v>
      </c>
      <c r="G125" s="329"/>
      <c r="H125" s="381">
        <v>418168</v>
      </c>
      <c r="I125" s="381">
        <f t="shared" ref="I125:I126" si="328">H125</f>
        <v>418168</v>
      </c>
      <c r="J125" s="381">
        <v>663614</v>
      </c>
      <c r="K125" s="381">
        <f t="shared" ref="K125:K126" si="329">J125</f>
        <v>663614</v>
      </c>
      <c r="L125" s="381">
        <v>800000</v>
      </c>
      <c r="M125" s="381">
        <f t="shared" ref="M125:M126" si="330">L125</f>
        <v>800000</v>
      </c>
      <c r="N125" s="381">
        <v>844530</v>
      </c>
      <c r="O125" s="381">
        <f t="shared" ref="O125:O126" si="331">N125</f>
        <v>844530</v>
      </c>
      <c r="P125" s="381">
        <v>729975</v>
      </c>
      <c r="Q125" s="381">
        <f t="shared" ref="Q125:Q126" si="332">P125</f>
        <v>729975</v>
      </c>
      <c r="R125" s="381">
        <v>800000</v>
      </c>
      <c r="S125" s="381">
        <f t="shared" ref="S125:S126" si="333">R125</f>
        <v>800000</v>
      </c>
      <c r="T125" s="381">
        <v>800000</v>
      </c>
      <c r="U125" s="381">
        <f t="shared" ref="U125:U126" si="334">T125</f>
        <v>800000</v>
      </c>
      <c r="V125" s="381">
        <v>500000</v>
      </c>
      <c r="W125" s="381">
        <f t="shared" ref="W125:W126" si="335">V125</f>
        <v>500000</v>
      </c>
      <c r="X125" s="381">
        <v>500000</v>
      </c>
      <c r="Y125" s="381">
        <f t="shared" ref="Y125:Y126" si="336">X125</f>
        <v>500000</v>
      </c>
    </row>
    <row r="126" spans="1:25" s="332" customFormat="1" x14ac:dyDescent="0.2">
      <c r="A126" s="242" t="s">
        <v>615</v>
      </c>
      <c r="B126" s="331" t="s">
        <v>89</v>
      </c>
      <c r="C126" s="243">
        <v>11</v>
      </c>
      <c r="D126" s="244" t="s">
        <v>31</v>
      </c>
      <c r="E126" s="245">
        <v>3237</v>
      </c>
      <c r="F126" s="246" t="s">
        <v>58</v>
      </c>
      <c r="G126" s="329"/>
      <c r="H126" s="381">
        <v>0</v>
      </c>
      <c r="I126" s="381">
        <f t="shared" si="328"/>
        <v>0</v>
      </c>
      <c r="J126" s="381">
        <v>26545</v>
      </c>
      <c r="K126" s="381">
        <f t="shared" si="329"/>
        <v>26545</v>
      </c>
      <c r="L126" s="381">
        <v>26545</v>
      </c>
      <c r="M126" s="381">
        <f t="shared" si="330"/>
        <v>26545</v>
      </c>
      <c r="N126" s="381">
        <v>26545</v>
      </c>
      <c r="O126" s="381">
        <f t="shared" si="331"/>
        <v>26545</v>
      </c>
      <c r="P126" s="381">
        <v>33181</v>
      </c>
      <c r="Q126" s="381">
        <f t="shared" si="332"/>
        <v>33181</v>
      </c>
      <c r="R126" s="381">
        <v>33181</v>
      </c>
      <c r="S126" s="381">
        <f t="shared" si="333"/>
        <v>33181</v>
      </c>
      <c r="T126" s="381">
        <v>33181</v>
      </c>
      <c r="U126" s="381">
        <f t="shared" si="334"/>
        <v>33181</v>
      </c>
      <c r="V126" s="381">
        <v>34000</v>
      </c>
      <c r="W126" s="381">
        <f t="shared" si="335"/>
        <v>34000</v>
      </c>
      <c r="X126" s="381">
        <v>34000</v>
      </c>
      <c r="Y126" s="381">
        <f t="shared" si="336"/>
        <v>34000</v>
      </c>
    </row>
    <row r="127" spans="1:25" s="321" customFormat="1" x14ac:dyDescent="0.2">
      <c r="A127" s="318" t="s">
        <v>615</v>
      </c>
      <c r="B127" s="319" t="s">
        <v>89</v>
      </c>
      <c r="C127" s="231">
        <v>11</v>
      </c>
      <c r="D127" s="231"/>
      <c r="E127" s="233">
        <v>36</v>
      </c>
      <c r="F127" s="234"/>
      <c r="G127" s="320"/>
      <c r="H127" s="258">
        <f t="shared" ref="H127:Y127" si="337">H128</f>
        <v>0</v>
      </c>
      <c r="I127" s="258">
        <f t="shared" si="337"/>
        <v>0</v>
      </c>
      <c r="J127" s="258">
        <f t="shared" si="337"/>
        <v>0</v>
      </c>
      <c r="K127" s="258">
        <f t="shared" si="337"/>
        <v>0</v>
      </c>
      <c r="L127" s="258">
        <f t="shared" si="337"/>
        <v>0</v>
      </c>
      <c r="M127" s="258">
        <f t="shared" si="337"/>
        <v>0</v>
      </c>
      <c r="N127" s="258">
        <f t="shared" si="337"/>
        <v>400000</v>
      </c>
      <c r="O127" s="258">
        <f t="shared" si="337"/>
        <v>400000</v>
      </c>
      <c r="P127" s="258">
        <f t="shared" si="337"/>
        <v>0</v>
      </c>
      <c r="Q127" s="258">
        <f t="shared" si="337"/>
        <v>0</v>
      </c>
      <c r="R127" s="258">
        <f t="shared" si="337"/>
        <v>0</v>
      </c>
      <c r="S127" s="258">
        <f t="shared" si="337"/>
        <v>0</v>
      </c>
      <c r="T127" s="258">
        <f t="shared" si="337"/>
        <v>0</v>
      </c>
      <c r="U127" s="258">
        <f t="shared" si="337"/>
        <v>0</v>
      </c>
      <c r="V127" s="258">
        <f t="shared" si="337"/>
        <v>0</v>
      </c>
      <c r="W127" s="258">
        <f t="shared" si="337"/>
        <v>0</v>
      </c>
      <c r="X127" s="258">
        <f t="shared" si="337"/>
        <v>0</v>
      </c>
      <c r="Y127" s="258">
        <f t="shared" si="337"/>
        <v>0</v>
      </c>
    </row>
    <row r="128" spans="1:25" s="321" customFormat="1" x14ac:dyDescent="0.2">
      <c r="A128" s="236" t="s">
        <v>615</v>
      </c>
      <c r="B128" s="322" t="s">
        <v>89</v>
      </c>
      <c r="C128" s="237">
        <v>11</v>
      </c>
      <c r="D128" s="323"/>
      <c r="E128" s="238">
        <v>363</v>
      </c>
      <c r="F128" s="239"/>
      <c r="G128" s="324"/>
      <c r="H128" s="257">
        <f t="shared" ref="H128:Y128" si="338">SUM(H129:H130)</f>
        <v>0</v>
      </c>
      <c r="I128" s="257">
        <f t="shared" si="338"/>
        <v>0</v>
      </c>
      <c r="J128" s="257">
        <f t="shared" si="338"/>
        <v>0</v>
      </c>
      <c r="K128" s="257">
        <f t="shared" si="338"/>
        <v>0</v>
      </c>
      <c r="L128" s="257">
        <f t="shared" si="338"/>
        <v>0</v>
      </c>
      <c r="M128" s="257">
        <f t="shared" si="338"/>
        <v>0</v>
      </c>
      <c r="N128" s="257">
        <f t="shared" si="338"/>
        <v>400000</v>
      </c>
      <c r="O128" s="257">
        <f t="shared" si="338"/>
        <v>400000</v>
      </c>
      <c r="P128" s="257">
        <f t="shared" si="338"/>
        <v>0</v>
      </c>
      <c r="Q128" s="257">
        <f t="shared" si="338"/>
        <v>0</v>
      </c>
      <c r="R128" s="257">
        <f t="shared" si="338"/>
        <v>0</v>
      </c>
      <c r="S128" s="257">
        <f t="shared" si="338"/>
        <v>0</v>
      </c>
      <c r="T128" s="257">
        <f t="shared" si="338"/>
        <v>0</v>
      </c>
      <c r="U128" s="257">
        <f t="shared" si="338"/>
        <v>0</v>
      </c>
      <c r="V128" s="257">
        <f t="shared" si="338"/>
        <v>0</v>
      </c>
      <c r="W128" s="257">
        <f t="shared" si="338"/>
        <v>0</v>
      </c>
      <c r="X128" s="257">
        <f t="shared" si="338"/>
        <v>0</v>
      </c>
      <c r="Y128" s="257">
        <f t="shared" si="338"/>
        <v>0</v>
      </c>
    </row>
    <row r="129" spans="1:25" s="321" customFormat="1" ht="15" x14ac:dyDescent="0.2">
      <c r="A129" s="242" t="s">
        <v>615</v>
      </c>
      <c r="B129" s="331" t="s">
        <v>89</v>
      </c>
      <c r="C129" s="243">
        <v>11</v>
      </c>
      <c r="D129" s="244" t="s">
        <v>31</v>
      </c>
      <c r="E129" s="245">
        <v>3631</v>
      </c>
      <c r="F129" s="246" t="s">
        <v>71</v>
      </c>
      <c r="G129" s="329"/>
      <c r="H129" s="381"/>
      <c r="I129" s="381">
        <f>H129</f>
        <v>0</v>
      </c>
      <c r="J129" s="381"/>
      <c r="K129" s="381">
        <f>J129</f>
        <v>0</v>
      </c>
      <c r="L129" s="381"/>
      <c r="M129" s="381">
        <f>L129</f>
        <v>0</v>
      </c>
      <c r="N129" s="381"/>
      <c r="O129" s="381">
        <f>N129</f>
        <v>0</v>
      </c>
      <c r="P129" s="381"/>
      <c r="Q129" s="381">
        <f>P129</f>
        <v>0</v>
      </c>
      <c r="R129" s="381"/>
      <c r="S129" s="381">
        <f>R129</f>
        <v>0</v>
      </c>
      <c r="T129" s="381"/>
      <c r="U129" s="381">
        <f>T129</f>
        <v>0</v>
      </c>
      <c r="V129" s="381"/>
      <c r="W129" s="381">
        <f>V129</f>
        <v>0</v>
      </c>
      <c r="X129" s="381"/>
      <c r="Y129" s="381">
        <f>X129</f>
        <v>0</v>
      </c>
    </row>
    <row r="130" spans="1:25" s="332" customFormat="1" x14ac:dyDescent="0.2">
      <c r="A130" s="242" t="s">
        <v>615</v>
      </c>
      <c r="B130" s="331" t="s">
        <v>89</v>
      </c>
      <c r="C130" s="243">
        <v>11</v>
      </c>
      <c r="D130" s="244" t="s">
        <v>31</v>
      </c>
      <c r="E130" s="245">
        <v>3632</v>
      </c>
      <c r="F130" s="246" t="s">
        <v>183</v>
      </c>
      <c r="G130" s="329"/>
      <c r="H130" s="381"/>
      <c r="I130" s="381">
        <f>H130</f>
        <v>0</v>
      </c>
      <c r="J130" s="381"/>
      <c r="K130" s="381">
        <f>J130</f>
        <v>0</v>
      </c>
      <c r="L130" s="381"/>
      <c r="M130" s="381">
        <f>L130</f>
        <v>0</v>
      </c>
      <c r="N130" s="381">
        <v>400000</v>
      </c>
      <c r="O130" s="381">
        <f>N130</f>
        <v>400000</v>
      </c>
      <c r="P130" s="381"/>
      <c r="Q130" s="381">
        <f>P130</f>
        <v>0</v>
      </c>
      <c r="R130" s="381"/>
      <c r="S130" s="381">
        <f>R130</f>
        <v>0</v>
      </c>
      <c r="T130" s="381">
        <v>0</v>
      </c>
      <c r="U130" s="381">
        <f>T130</f>
        <v>0</v>
      </c>
      <c r="V130" s="381"/>
      <c r="W130" s="381">
        <f>V130</f>
        <v>0</v>
      </c>
      <c r="X130" s="381">
        <v>0</v>
      </c>
      <c r="Y130" s="381">
        <f>X130</f>
        <v>0</v>
      </c>
    </row>
    <row r="131" spans="1:25" s="332" customFormat="1" x14ac:dyDescent="0.2">
      <c r="A131" s="318" t="s">
        <v>615</v>
      </c>
      <c r="B131" s="319" t="s">
        <v>89</v>
      </c>
      <c r="C131" s="231">
        <v>11</v>
      </c>
      <c r="D131" s="231"/>
      <c r="E131" s="233">
        <v>41</v>
      </c>
      <c r="F131" s="234"/>
      <c r="G131" s="320"/>
      <c r="H131" s="258">
        <f t="shared" ref="H131:Y131" si="339">H132</f>
        <v>47272</v>
      </c>
      <c r="I131" s="258">
        <f t="shared" si="339"/>
        <v>47272</v>
      </c>
      <c r="J131" s="258">
        <f t="shared" si="339"/>
        <v>13272</v>
      </c>
      <c r="K131" s="258">
        <f t="shared" si="339"/>
        <v>13272</v>
      </c>
      <c r="L131" s="258">
        <f t="shared" si="339"/>
        <v>13272</v>
      </c>
      <c r="M131" s="258">
        <f t="shared" si="339"/>
        <v>13272</v>
      </c>
      <c r="N131" s="258">
        <f t="shared" si="339"/>
        <v>13272</v>
      </c>
      <c r="O131" s="258">
        <f t="shared" si="339"/>
        <v>13272</v>
      </c>
      <c r="P131" s="258">
        <f t="shared" si="339"/>
        <v>19908</v>
      </c>
      <c r="Q131" s="258">
        <f t="shared" si="339"/>
        <v>19908</v>
      </c>
      <c r="R131" s="258">
        <f t="shared" si="339"/>
        <v>19908</v>
      </c>
      <c r="S131" s="258">
        <f t="shared" si="339"/>
        <v>19908</v>
      </c>
      <c r="T131" s="258">
        <f t="shared" si="339"/>
        <v>19908</v>
      </c>
      <c r="U131" s="258">
        <f t="shared" si="339"/>
        <v>19908</v>
      </c>
      <c r="V131" s="258">
        <f t="shared" si="339"/>
        <v>20000</v>
      </c>
      <c r="W131" s="258">
        <f t="shared" si="339"/>
        <v>20000</v>
      </c>
      <c r="X131" s="258">
        <f t="shared" si="339"/>
        <v>20000</v>
      </c>
      <c r="Y131" s="258">
        <f t="shared" si="339"/>
        <v>20000</v>
      </c>
    </row>
    <row r="132" spans="1:25" s="321" customFormat="1" x14ac:dyDescent="0.2">
      <c r="A132" s="333" t="s">
        <v>615</v>
      </c>
      <c r="B132" s="334" t="s">
        <v>89</v>
      </c>
      <c r="C132" s="256">
        <v>11</v>
      </c>
      <c r="D132" s="249"/>
      <c r="E132" s="250">
        <v>412</v>
      </c>
      <c r="F132" s="335"/>
      <c r="G132" s="336"/>
      <c r="H132" s="257">
        <f t="shared" ref="H132:Y132" si="340">SUM(H133:H133)</f>
        <v>47272</v>
      </c>
      <c r="I132" s="257">
        <f t="shared" si="340"/>
        <v>47272</v>
      </c>
      <c r="J132" s="257">
        <f t="shared" si="340"/>
        <v>13272</v>
      </c>
      <c r="K132" s="257">
        <f t="shared" si="340"/>
        <v>13272</v>
      </c>
      <c r="L132" s="257">
        <f t="shared" si="340"/>
        <v>13272</v>
      </c>
      <c r="M132" s="257">
        <f t="shared" si="340"/>
        <v>13272</v>
      </c>
      <c r="N132" s="257">
        <f t="shared" si="340"/>
        <v>13272</v>
      </c>
      <c r="O132" s="257">
        <f t="shared" si="340"/>
        <v>13272</v>
      </c>
      <c r="P132" s="257">
        <f t="shared" si="340"/>
        <v>19908</v>
      </c>
      <c r="Q132" s="257">
        <f t="shared" si="340"/>
        <v>19908</v>
      </c>
      <c r="R132" s="257">
        <f t="shared" si="340"/>
        <v>19908</v>
      </c>
      <c r="S132" s="257">
        <f t="shared" si="340"/>
        <v>19908</v>
      </c>
      <c r="T132" s="257">
        <f t="shared" si="340"/>
        <v>19908</v>
      </c>
      <c r="U132" s="257">
        <f t="shared" si="340"/>
        <v>19908</v>
      </c>
      <c r="V132" s="257">
        <f t="shared" si="340"/>
        <v>20000</v>
      </c>
      <c r="W132" s="257">
        <f t="shared" si="340"/>
        <v>20000</v>
      </c>
      <c r="X132" s="257">
        <f t="shared" si="340"/>
        <v>20000</v>
      </c>
      <c r="Y132" s="257">
        <f t="shared" si="340"/>
        <v>20000</v>
      </c>
    </row>
    <row r="133" spans="1:25" s="332" customFormat="1" x14ac:dyDescent="0.2">
      <c r="A133" s="242" t="s">
        <v>615</v>
      </c>
      <c r="B133" s="331" t="s">
        <v>89</v>
      </c>
      <c r="C133" s="243">
        <v>11</v>
      </c>
      <c r="D133" s="244" t="s">
        <v>31</v>
      </c>
      <c r="E133" s="245">
        <v>4126</v>
      </c>
      <c r="F133" s="246" t="s">
        <v>84</v>
      </c>
      <c r="G133" s="329"/>
      <c r="H133" s="381">
        <v>47272</v>
      </c>
      <c r="I133" s="381">
        <f t="shared" ref="I133" si="341">H133</f>
        <v>47272</v>
      </c>
      <c r="J133" s="381">
        <v>13272</v>
      </c>
      <c r="K133" s="381">
        <f t="shared" ref="K133" si="342">J133</f>
        <v>13272</v>
      </c>
      <c r="L133" s="381">
        <v>13272</v>
      </c>
      <c r="M133" s="381">
        <f t="shared" ref="M133" si="343">L133</f>
        <v>13272</v>
      </c>
      <c r="N133" s="381">
        <v>13272</v>
      </c>
      <c r="O133" s="381">
        <f t="shared" ref="O133" si="344">N133</f>
        <v>13272</v>
      </c>
      <c r="P133" s="381">
        <v>19908</v>
      </c>
      <c r="Q133" s="381">
        <f t="shared" ref="Q133" si="345">P133</f>
        <v>19908</v>
      </c>
      <c r="R133" s="381">
        <v>19908</v>
      </c>
      <c r="S133" s="381">
        <f t="shared" ref="S133" si="346">R133</f>
        <v>19908</v>
      </c>
      <c r="T133" s="381">
        <v>19908</v>
      </c>
      <c r="U133" s="381">
        <f t="shared" ref="U133" si="347">T133</f>
        <v>19908</v>
      </c>
      <c r="V133" s="381">
        <v>20000</v>
      </c>
      <c r="W133" s="381">
        <f t="shared" ref="W133" si="348">V133</f>
        <v>20000</v>
      </c>
      <c r="X133" s="381">
        <v>20000</v>
      </c>
      <c r="Y133" s="381">
        <f t="shared" ref="Y133" si="349">X133</f>
        <v>20000</v>
      </c>
    </row>
    <row r="134" spans="1:25" s="332" customFormat="1" x14ac:dyDescent="0.2">
      <c r="A134" s="318" t="s">
        <v>615</v>
      </c>
      <c r="B134" s="319" t="s">
        <v>89</v>
      </c>
      <c r="C134" s="231">
        <v>11</v>
      </c>
      <c r="D134" s="231"/>
      <c r="E134" s="233">
        <v>45</v>
      </c>
      <c r="F134" s="234"/>
      <c r="G134" s="320"/>
      <c r="H134" s="258">
        <f t="shared" ref="H134:Y134" si="350">H135</f>
        <v>0</v>
      </c>
      <c r="I134" s="258">
        <f t="shared" si="350"/>
        <v>0</v>
      </c>
      <c r="J134" s="258">
        <f t="shared" si="350"/>
        <v>0</v>
      </c>
      <c r="K134" s="258">
        <f t="shared" si="350"/>
        <v>0</v>
      </c>
      <c r="L134" s="258">
        <f t="shared" si="350"/>
        <v>500000</v>
      </c>
      <c r="M134" s="258">
        <f t="shared" si="350"/>
        <v>500000</v>
      </c>
      <c r="N134" s="258">
        <f t="shared" si="350"/>
        <v>400000</v>
      </c>
      <c r="O134" s="258">
        <f t="shared" si="350"/>
        <v>400000</v>
      </c>
      <c r="P134" s="258">
        <f t="shared" si="350"/>
        <v>0</v>
      </c>
      <c r="Q134" s="258">
        <f t="shared" si="350"/>
        <v>0</v>
      </c>
      <c r="R134" s="258">
        <f t="shared" si="350"/>
        <v>0</v>
      </c>
      <c r="S134" s="258">
        <f t="shared" si="350"/>
        <v>0</v>
      </c>
      <c r="T134" s="258">
        <f t="shared" si="350"/>
        <v>0</v>
      </c>
      <c r="U134" s="258">
        <f t="shared" si="350"/>
        <v>0</v>
      </c>
      <c r="V134" s="258">
        <f t="shared" si="350"/>
        <v>0</v>
      </c>
      <c r="W134" s="258">
        <f t="shared" si="350"/>
        <v>0</v>
      </c>
      <c r="X134" s="258">
        <f t="shared" si="350"/>
        <v>0</v>
      </c>
      <c r="Y134" s="258">
        <f t="shared" si="350"/>
        <v>0</v>
      </c>
    </row>
    <row r="135" spans="1:25" s="321" customFormat="1" x14ac:dyDescent="0.2">
      <c r="A135" s="333" t="s">
        <v>615</v>
      </c>
      <c r="B135" s="334" t="s">
        <v>89</v>
      </c>
      <c r="C135" s="256">
        <v>11</v>
      </c>
      <c r="D135" s="249"/>
      <c r="E135" s="250">
        <v>451</v>
      </c>
      <c r="F135" s="335"/>
      <c r="G135" s="336"/>
      <c r="H135" s="257">
        <f t="shared" ref="H135:Y135" si="351">H136</f>
        <v>0</v>
      </c>
      <c r="I135" s="257">
        <f t="shared" si="351"/>
        <v>0</v>
      </c>
      <c r="J135" s="257">
        <f t="shared" si="351"/>
        <v>0</v>
      </c>
      <c r="K135" s="257">
        <f t="shared" si="351"/>
        <v>0</v>
      </c>
      <c r="L135" s="257">
        <f t="shared" si="351"/>
        <v>500000</v>
      </c>
      <c r="M135" s="257">
        <f t="shared" si="351"/>
        <v>500000</v>
      </c>
      <c r="N135" s="257">
        <f t="shared" si="351"/>
        <v>400000</v>
      </c>
      <c r="O135" s="257">
        <f t="shared" si="351"/>
        <v>400000</v>
      </c>
      <c r="P135" s="257">
        <f t="shared" si="351"/>
        <v>0</v>
      </c>
      <c r="Q135" s="257">
        <f t="shared" si="351"/>
        <v>0</v>
      </c>
      <c r="R135" s="257">
        <f t="shared" si="351"/>
        <v>0</v>
      </c>
      <c r="S135" s="257">
        <f t="shared" si="351"/>
        <v>0</v>
      </c>
      <c r="T135" s="257">
        <f t="shared" si="351"/>
        <v>0</v>
      </c>
      <c r="U135" s="257">
        <f t="shared" si="351"/>
        <v>0</v>
      </c>
      <c r="V135" s="257">
        <f t="shared" si="351"/>
        <v>0</v>
      </c>
      <c r="W135" s="257">
        <f t="shared" si="351"/>
        <v>0</v>
      </c>
      <c r="X135" s="257">
        <f t="shared" si="351"/>
        <v>0</v>
      </c>
      <c r="Y135" s="257">
        <f t="shared" si="351"/>
        <v>0</v>
      </c>
    </row>
    <row r="136" spans="1:25" s="332" customFormat="1" x14ac:dyDescent="0.2">
      <c r="A136" s="242" t="s">
        <v>615</v>
      </c>
      <c r="B136" s="331" t="s">
        <v>89</v>
      </c>
      <c r="C136" s="243">
        <v>11</v>
      </c>
      <c r="D136" s="244" t="s">
        <v>31</v>
      </c>
      <c r="E136" s="245">
        <v>4511</v>
      </c>
      <c r="F136" s="246" t="s">
        <v>91</v>
      </c>
      <c r="G136" s="329"/>
      <c r="H136" s="381">
        <v>0</v>
      </c>
      <c r="I136" s="381">
        <f>H136</f>
        <v>0</v>
      </c>
      <c r="J136" s="381">
        <v>0</v>
      </c>
      <c r="K136" s="381">
        <f>J136</f>
        <v>0</v>
      </c>
      <c r="L136" s="381">
        <v>500000</v>
      </c>
      <c r="M136" s="381">
        <f>L136</f>
        <v>500000</v>
      </c>
      <c r="N136" s="381">
        <v>400000</v>
      </c>
      <c r="O136" s="381">
        <f>N136</f>
        <v>400000</v>
      </c>
      <c r="P136" s="381">
        <v>0</v>
      </c>
      <c r="Q136" s="381">
        <f>P136</f>
        <v>0</v>
      </c>
      <c r="R136" s="381"/>
      <c r="S136" s="381">
        <f>R136</f>
        <v>0</v>
      </c>
      <c r="T136" s="381">
        <v>0</v>
      </c>
      <c r="U136" s="381">
        <f>T136</f>
        <v>0</v>
      </c>
      <c r="V136" s="381"/>
      <c r="W136" s="381">
        <f>V136</f>
        <v>0</v>
      </c>
      <c r="X136" s="381"/>
      <c r="Y136" s="381">
        <f>X136</f>
        <v>0</v>
      </c>
    </row>
    <row r="137" spans="1:25" s="332" customFormat="1" x14ac:dyDescent="0.2">
      <c r="A137" s="318" t="s">
        <v>615</v>
      </c>
      <c r="B137" s="319" t="s">
        <v>89</v>
      </c>
      <c r="C137" s="231">
        <v>31</v>
      </c>
      <c r="D137" s="231"/>
      <c r="E137" s="233">
        <v>32</v>
      </c>
      <c r="F137" s="234"/>
      <c r="G137" s="320"/>
      <c r="H137" s="258">
        <f t="shared" ref="H137:Y137" si="352">H138</f>
        <v>33181</v>
      </c>
      <c r="I137" s="258">
        <f t="shared" si="352"/>
        <v>0</v>
      </c>
      <c r="J137" s="258">
        <f t="shared" si="352"/>
        <v>33181</v>
      </c>
      <c r="K137" s="258">
        <f t="shared" si="352"/>
        <v>0</v>
      </c>
      <c r="L137" s="258">
        <f t="shared" si="352"/>
        <v>33181</v>
      </c>
      <c r="M137" s="258">
        <f t="shared" si="352"/>
        <v>0</v>
      </c>
      <c r="N137" s="258">
        <f t="shared" si="352"/>
        <v>33181</v>
      </c>
      <c r="O137" s="258">
        <f t="shared" si="352"/>
        <v>0</v>
      </c>
      <c r="P137" s="258">
        <f t="shared" si="352"/>
        <v>33181</v>
      </c>
      <c r="Q137" s="258">
        <f t="shared" si="352"/>
        <v>0</v>
      </c>
      <c r="R137" s="258">
        <f t="shared" si="352"/>
        <v>33181</v>
      </c>
      <c r="S137" s="258">
        <f t="shared" si="352"/>
        <v>0</v>
      </c>
      <c r="T137" s="258">
        <f t="shared" si="352"/>
        <v>33181</v>
      </c>
      <c r="U137" s="258">
        <f t="shared" si="352"/>
        <v>0</v>
      </c>
      <c r="V137" s="258">
        <f t="shared" si="352"/>
        <v>33181</v>
      </c>
      <c r="W137" s="258">
        <f t="shared" si="352"/>
        <v>0</v>
      </c>
      <c r="X137" s="258">
        <f t="shared" si="352"/>
        <v>33181</v>
      </c>
      <c r="Y137" s="258">
        <f t="shared" si="352"/>
        <v>0</v>
      </c>
    </row>
    <row r="138" spans="1:25" s="315" customFormat="1" x14ac:dyDescent="0.2">
      <c r="A138" s="333" t="s">
        <v>615</v>
      </c>
      <c r="B138" s="334" t="s">
        <v>89</v>
      </c>
      <c r="C138" s="256">
        <v>31</v>
      </c>
      <c r="D138" s="249"/>
      <c r="E138" s="250">
        <v>323</v>
      </c>
      <c r="F138" s="335"/>
      <c r="G138" s="336"/>
      <c r="H138" s="257">
        <f t="shared" ref="H138:Y138" si="353">SUM(H139:H139)</f>
        <v>33181</v>
      </c>
      <c r="I138" s="257">
        <f t="shared" si="353"/>
        <v>0</v>
      </c>
      <c r="J138" s="257">
        <f t="shared" si="353"/>
        <v>33181</v>
      </c>
      <c r="K138" s="257">
        <f t="shared" si="353"/>
        <v>0</v>
      </c>
      <c r="L138" s="257">
        <f t="shared" si="353"/>
        <v>33181</v>
      </c>
      <c r="M138" s="257">
        <f t="shared" si="353"/>
        <v>0</v>
      </c>
      <c r="N138" s="257">
        <f t="shared" si="353"/>
        <v>33181</v>
      </c>
      <c r="O138" s="257">
        <f t="shared" si="353"/>
        <v>0</v>
      </c>
      <c r="P138" s="257">
        <f t="shared" si="353"/>
        <v>33181</v>
      </c>
      <c r="Q138" s="257">
        <f t="shared" si="353"/>
        <v>0</v>
      </c>
      <c r="R138" s="257">
        <f t="shared" si="353"/>
        <v>33181</v>
      </c>
      <c r="S138" s="257">
        <f t="shared" si="353"/>
        <v>0</v>
      </c>
      <c r="T138" s="257">
        <f t="shared" si="353"/>
        <v>33181</v>
      </c>
      <c r="U138" s="257">
        <f t="shared" si="353"/>
        <v>0</v>
      </c>
      <c r="V138" s="257">
        <f t="shared" si="353"/>
        <v>33181</v>
      </c>
      <c r="W138" s="257">
        <f t="shared" si="353"/>
        <v>0</v>
      </c>
      <c r="X138" s="257">
        <f t="shared" si="353"/>
        <v>33181</v>
      </c>
      <c r="Y138" s="257">
        <f t="shared" si="353"/>
        <v>0</v>
      </c>
    </row>
    <row r="139" spans="1:25" s="315" customFormat="1" x14ac:dyDescent="0.2">
      <c r="A139" s="242" t="s">
        <v>615</v>
      </c>
      <c r="B139" s="331" t="s">
        <v>89</v>
      </c>
      <c r="C139" s="243">
        <v>31</v>
      </c>
      <c r="D139" s="244" t="s">
        <v>31</v>
      </c>
      <c r="E139" s="245">
        <v>3232</v>
      </c>
      <c r="F139" s="246" t="s">
        <v>53</v>
      </c>
      <c r="G139" s="329"/>
      <c r="H139" s="381">
        <v>33181</v>
      </c>
      <c r="I139" s="382"/>
      <c r="J139" s="381">
        <v>33181</v>
      </c>
      <c r="K139" s="382"/>
      <c r="L139" s="381">
        <v>33181</v>
      </c>
      <c r="M139" s="382"/>
      <c r="N139" s="381">
        <v>33181</v>
      </c>
      <c r="O139" s="382"/>
      <c r="P139" s="381">
        <v>33181</v>
      </c>
      <c r="Q139" s="382"/>
      <c r="R139" s="381">
        <v>33181</v>
      </c>
      <c r="S139" s="382"/>
      <c r="T139" s="381">
        <v>33181</v>
      </c>
      <c r="U139" s="382"/>
      <c r="V139" s="381">
        <v>33181</v>
      </c>
      <c r="W139" s="382"/>
      <c r="X139" s="381">
        <v>33181</v>
      </c>
      <c r="Y139" s="382"/>
    </row>
    <row r="140" spans="1:25" s="315" customFormat="1" ht="45" x14ac:dyDescent="0.2">
      <c r="A140" s="316" t="s">
        <v>615</v>
      </c>
      <c r="B140" s="317" t="s">
        <v>623</v>
      </c>
      <c r="C140" s="317"/>
      <c r="D140" s="317"/>
      <c r="E140" s="337"/>
      <c r="F140" s="226" t="s">
        <v>94</v>
      </c>
      <c r="G140" s="227" t="s">
        <v>618</v>
      </c>
      <c r="H140" s="259">
        <f t="shared" ref="H140:Q140" si="354">H141+H145</f>
        <v>0</v>
      </c>
      <c r="I140" s="259">
        <f t="shared" si="354"/>
        <v>0</v>
      </c>
      <c r="J140" s="259">
        <f t="shared" si="354"/>
        <v>126087</v>
      </c>
      <c r="K140" s="259">
        <f t="shared" si="354"/>
        <v>126087</v>
      </c>
      <c r="L140" s="259">
        <f t="shared" ref="L140:M140" si="355">L141+L145</f>
        <v>126087</v>
      </c>
      <c r="M140" s="259">
        <f t="shared" si="355"/>
        <v>126087</v>
      </c>
      <c r="N140" s="259">
        <f t="shared" ref="N140:O140" si="356">N141+N145</f>
        <v>124000</v>
      </c>
      <c r="O140" s="259">
        <f t="shared" si="356"/>
        <v>124000</v>
      </c>
      <c r="P140" s="259">
        <f t="shared" si="354"/>
        <v>132723</v>
      </c>
      <c r="Q140" s="259">
        <f t="shared" si="354"/>
        <v>132723</v>
      </c>
      <c r="R140" s="259">
        <f t="shared" ref="R140:W140" si="357">R141+R145</f>
        <v>112723</v>
      </c>
      <c r="S140" s="259">
        <f t="shared" si="357"/>
        <v>112723</v>
      </c>
      <c r="T140" s="259">
        <f t="shared" ref="T140:U140" si="358">T141+T145</f>
        <v>112723</v>
      </c>
      <c r="U140" s="259">
        <f t="shared" si="358"/>
        <v>112723</v>
      </c>
      <c r="V140" s="259">
        <f t="shared" si="357"/>
        <v>114000</v>
      </c>
      <c r="W140" s="259">
        <f t="shared" si="357"/>
        <v>114000</v>
      </c>
      <c r="X140" s="259">
        <f t="shared" ref="X140:Y140" si="359">X141+X145</f>
        <v>114000</v>
      </c>
      <c r="Y140" s="259">
        <f t="shared" si="359"/>
        <v>114000</v>
      </c>
    </row>
    <row r="141" spans="1:25" s="321" customFormat="1" x14ac:dyDescent="0.2">
      <c r="A141" s="318" t="s">
        <v>615</v>
      </c>
      <c r="B141" s="319" t="s">
        <v>623</v>
      </c>
      <c r="C141" s="231">
        <v>11</v>
      </c>
      <c r="D141" s="231"/>
      <c r="E141" s="233">
        <v>32</v>
      </c>
      <c r="F141" s="234"/>
      <c r="G141" s="320"/>
      <c r="H141" s="258">
        <f t="shared" ref="H141:Y141" si="360">H142</f>
        <v>0</v>
      </c>
      <c r="I141" s="258">
        <f t="shared" si="360"/>
        <v>0</v>
      </c>
      <c r="J141" s="258">
        <f t="shared" si="360"/>
        <v>86270</v>
      </c>
      <c r="K141" s="258">
        <f t="shared" si="360"/>
        <v>86270</v>
      </c>
      <c r="L141" s="258">
        <f t="shared" si="360"/>
        <v>86270</v>
      </c>
      <c r="M141" s="258">
        <f t="shared" si="360"/>
        <v>86270</v>
      </c>
      <c r="N141" s="258">
        <f t="shared" si="360"/>
        <v>85000</v>
      </c>
      <c r="O141" s="258">
        <f t="shared" si="360"/>
        <v>85000</v>
      </c>
      <c r="P141" s="258">
        <f t="shared" si="360"/>
        <v>92906</v>
      </c>
      <c r="Q141" s="258">
        <f t="shared" si="360"/>
        <v>92906</v>
      </c>
      <c r="R141" s="258">
        <f t="shared" si="360"/>
        <v>92906</v>
      </c>
      <c r="S141" s="258">
        <f t="shared" si="360"/>
        <v>92906</v>
      </c>
      <c r="T141" s="258">
        <f t="shared" si="360"/>
        <v>92906</v>
      </c>
      <c r="U141" s="258">
        <f t="shared" si="360"/>
        <v>92906</v>
      </c>
      <c r="V141" s="258">
        <f t="shared" si="360"/>
        <v>94000</v>
      </c>
      <c r="W141" s="258">
        <f t="shared" si="360"/>
        <v>94000</v>
      </c>
      <c r="X141" s="258">
        <f t="shared" si="360"/>
        <v>94000</v>
      </c>
      <c r="Y141" s="258">
        <f t="shared" si="360"/>
        <v>94000</v>
      </c>
    </row>
    <row r="142" spans="1:25" s="321" customFormat="1" x14ac:dyDescent="0.2">
      <c r="A142" s="236" t="s">
        <v>615</v>
      </c>
      <c r="B142" s="322" t="s">
        <v>623</v>
      </c>
      <c r="C142" s="322">
        <v>11</v>
      </c>
      <c r="D142" s="323"/>
      <c r="E142" s="238">
        <v>323</v>
      </c>
      <c r="F142" s="239"/>
      <c r="G142" s="324"/>
      <c r="H142" s="257">
        <f t="shared" ref="H142:Q142" si="361">H144+H143</f>
        <v>0</v>
      </c>
      <c r="I142" s="257">
        <f t="shared" si="361"/>
        <v>0</v>
      </c>
      <c r="J142" s="257">
        <f t="shared" si="361"/>
        <v>86270</v>
      </c>
      <c r="K142" s="257">
        <f t="shared" si="361"/>
        <v>86270</v>
      </c>
      <c r="L142" s="257">
        <f t="shared" ref="L142:M142" si="362">L144+L143</f>
        <v>86270</v>
      </c>
      <c r="M142" s="257">
        <f t="shared" si="362"/>
        <v>86270</v>
      </c>
      <c r="N142" s="257">
        <f t="shared" ref="N142:O142" si="363">N144+N143</f>
        <v>85000</v>
      </c>
      <c r="O142" s="257">
        <f t="shared" si="363"/>
        <v>85000</v>
      </c>
      <c r="P142" s="257">
        <f t="shared" si="361"/>
        <v>92906</v>
      </c>
      <c r="Q142" s="257">
        <f t="shared" si="361"/>
        <v>92906</v>
      </c>
      <c r="R142" s="257">
        <f t="shared" ref="R142:W142" si="364">R144+R143</f>
        <v>92906</v>
      </c>
      <c r="S142" s="257">
        <f t="shared" si="364"/>
        <v>92906</v>
      </c>
      <c r="T142" s="257">
        <f t="shared" ref="T142:U142" si="365">T144+T143</f>
        <v>92906</v>
      </c>
      <c r="U142" s="257">
        <f t="shared" si="365"/>
        <v>92906</v>
      </c>
      <c r="V142" s="257">
        <f t="shared" si="364"/>
        <v>94000</v>
      </c>
      <c r="W142" s="257">
        <f t="shared" si="364"/>
        <v>94000</v>
      </c>
      <c r="X142" s="257">
        <f t="shared" ref="X142:Y142" si="366">X144+X143</f>
        <v>94000</v>
      </c>
      <c r="Y142" s="257">
        <f t="shared" si="366"/>
        <v>94000</v>
      </c>
    </row>
    <row r="143" spans="1:25" s="321" customFormat="1" ht="15" x14ac:dyDescent="0.2">
      <c r="A143" s="242" t="s">
        <v>615</v>
      </c>
      <c r="B143" s="331" t="s">
        <v>623</v>
      </c>
      <c r="C143" s="243">
        <v>11</v>
      </c>
      <c r="D143" s="244" t="s">
        <v>31</v>
      </c>
      <c r="E143" s="245">
        <v>3237</v>
      </c>
      <c r="F143" s="246" t="s">
        <v>58</v>
      </c>
      <c r="G143" s="329"/>
      <c r="H143" s="381">
        <v>0</v>
      </c>
      <c r="I143" s="381">
        <f t="shared" ref="I143:I144" si="367">H143</f>
        <v>0</v>
      </c>
      <c r="J143" s="381">
        <v>6636</v>
      </c>
      <c r="K143" s="381">
        <f t="shared" ref="K143:K144" si="368">J143</f>
        <v>6636</v>
      </c>
      <c r="L143" s="381">
        <v>6636</v>
      </c>
      <c r="M143" s="381">
        <f t="shared" ref="M143:M144" si="369">L143</f>
        <v>6636</v>
      </c>
      <c r="N143" s="381">
        <v>6000</v>
      </c>
      <c r="O143" s="381">
        <f t="shared" ref="O143:O144" si="370">N143</f>
        <v>6000</v>
      </c>
      <c r="P143" s="381">
        <v>6636</v>
      </c>
      <c r="Q143" s="381">
        <f t="shared" ref="Q143:Q144" si="371">P143</f>
        <v>6636</v>
      </c>
      <c r="R143" s="381">
        <v>6636</v>
      </c>
      <c r="S143" s="381">
        <f t="shared" ref="S143:S144" si="372">R143</f>
        <v>6636</v>
      </c>
      <c r="T143" s="381">
        <v>6636</v>
      </c>
      <c r="U143" s="381">
        <f t="shared" ref="U143:U144" si="373">T143</f>
        <v>6636</v>
      </c>
      <c r="V143" s="381">
        <v>7000</v>
      </c>
      <c r="W143" s="381">
        <f t="shared" ref="W143:W144" si="374">V143</f>
        <v>7000</v>
      </c>
      <c r="X143" s="381">
        <v>7000</v>
      </c>
      <c r="Y143" s="381">
        <f t="shared" ref="Y143:Y144" si="375">X143</f>
        <v>7000</v>
      </c>
    </row>
    <row r="144" spans="1:25" s="332" customFormat="1" x14ac:dyDescent="0.2">
      <c r="A144" s="242" t="s">
        <v>615</v>
      </c>
      <c r="B144" s="331" t="s">
        <v>623</v>
      </c>
      <c r="C144" s="243">
        <v>11</v>
      </c>
      <c r="D144" s="244" t="s">
        <v>31</v>
      </c>
      <c r="E144" s="245">
        <v>3238</v>
      </c>
      <c r="F144" s="246" t="s">
        <v>59</v>
      </c>
      <c r="G144" s="329"/>
      <c r="H144" s="381">
        <v>0</v>
      </c>
      <c r="I144" s="381">
        <f t="shared" si="367"/>
        <v>0</v>
      </c>
      <c r="J144" s="381">
        <v>79634</v>
      </c>
      <c r="K144" s="381">
        <f t="shared" si="368"/>
        <v>79634</v>
      </c>
      <c r="L144" s="381">
        <v>79634</v>
      </c>
      <c r="M144" s="381">
        <f t="shared" si="369"/>
        <v>79634</v>
      </c>
      <c r="N144" s="381">
        <v>79000</v>
      </c>
      <c r="O144" s="381">
        <f t="shared" si="370"/>
        <v>79000</v>
      </c>
      <c r="P144" s="381">
        <v>86270</v>
      </c>
      <c r="Q144" s="381">
        <f t="shared" si="371"/>
        <v>86270</v>
      </c>
      <c r="R144" s="381">
        <v>86270</v>
      </c>
      <c r="S144" s="381">
        <f t="shared" si="372"/>
        <v>86270</v>
      </c>
      <c r="T144" s="381">
        <v>86270</v>
      </c>
      <c r="U144" s="381">
        <f t="shared" si="373"/>
        <v>86270</v>
      </c>
      <c r="V144" s="381">
        <v>87000</v>
      </c>
      <c r="W144" s="381">
        <f t="shared" si="374"/>
        <v>87000</v>
      </c>
      <c r="X144" s="381">
        <v>87000</v>
      </c>
      <c r="Y144" s="381">
        <f t="shared" si="375"/>
        <v>87000</v>
      </c>
    </row>
    <row r="145" spans="1:25" s="321" customFormat="1" x14ac:dyDescent="0.2">
      <c r="A145" s="318" t="s">
        <v>615</v>
      </c>
      <c r="B145" s="319" t="s">
        <v>623</v>
      </c>
      <c r="C145" s="231">
        <v>11</v>
      </c>
      <c r="D145" s="231"/>
      <c r="E145" s="233">
        <v>42</v>
      </c>
      <c r="F145" s="234"/>
      <c r="G145" s="320"/>
      <c r="H145" s="258">
        <f t="shared" ref="H145:Y145" si="376">H146</f>
        <v>0</v>
      </c>
      <c r="I145" s="258">
        <f t="shared" si="376"/>
        <v>0</v>
      </c>
      <c r="J145" s="258">
        <f t="shared" si="376"/>
        <v>39817</v>
      </c>
      <c r="K145" s="258">
        <f t="shared" si="376"/>
        <v>39817</v>
      </c>
      <c r="L145" s="258">
        <f t="shared" si="376"/>
        <v>39817</v>
      </c>
      <c r="M145" s="258">
        <f t="shared" si="376"/>
        <v>39817</v>
      </c>
      <c r="N145" s="258">
        <f t="shared" si="376"/>
        <v>39000</v>
      </c>
      <c r="O145" s="258">
        <f t="shared" si="376"/>
        <v>39000</v>
      </c>
      <c r="P145" s="258">
        <f t="shared" si="376"/>
        <v>39817</v>
      </c>
      <c r="Q145" s="258">
        <f t="shared" si="376"/>
        <v>39817</v>
      </c>
      <c r="R145" s="258">
        <f t="shared" si="376"/>
        <v>19817</v>
      </c>
      <c r="S145" s="258">
        <f t="shared" si="376"/>
        <v>19817</v>
      </c>
      <c r="T145" s="258">
        <f t="shared" si="376"/>
        <v>19817</v>
      </c>
      <c r="U145" s="258">
        <f t="shared" si="376"/>
        <v>19817</v>
      </c>
      <c r="V145" s="258">
        <f t="shared" si="376"/>
        <v>20000</v>
      </c>
      <c r="W145" s="258">
        <f t="shared" si="376"/>
        <v>20000</v>
      </c>
      <c r="X145" s="258">
        <f t="shared" si="376"/>
        <v>20000</v>
      </c>
      <c r="Y145" s="258">
        <f t="shared" si="376"/>
        <v>20000</v>
      </c>
    </row>
    <row r="146" spans="1:25" s="321" customFormat="1" x14ac:dyDescent="0.2">
      <c r="A146" s="333" t="s">
        <v>615</v>
      </c>
      <c r="B146" s="334" t="s">
        <v>623</v>
      </c>
      <c r="C146" s="334">
        <v>11</v>
      </c>
      <c r="D146" s="249"/>
      <c r="E146" s="338">
        <v>426</v>
      </c>
      <c r="F146" s="335"/>
      <c r="G146" s="336"/>
      <c r="H146" s="257">
        <f t="shared" ref="H146:Y146" si="377">SUM(H147)</f>
        <v>0</v>
      </c>
      <c r="I146" s="257">
        <f t="shared" si="377"/>
        <v>0</v>
      </c>
      <c r="J146" s="257">
        <f t="shared" si="377"/>
        <v>39817</v>
      </c>
      <c r="K146" s="257">
        <f t="shared" si="377"/>
        <v>39817</v>
      </c>
      <c r="L146" s="257">
        <f t="shared" si="377"/>
        <v>39817</v>
      </c>
      <c r="M146" s="257">
        <f t="shared" si="377"/>
        <v>39817</v>
      </c>
      <c r="N146" s="257">
        <f t="shared" si="377"/>
        <v>39000</v>
      </c>
      <c r="O146" s="257">
        <f t="shared" si="377"/>
        <v>39000</v>
      </c>
      <c r="P146" s="257">
        <f t="shared" si="377"/>
        <v>39817</v>
      </c>
      <c r="Q146" s="257">
        <f t="shared" si="377"/>
        <v>39817</v>
      </c>
      <c r="R146" s="257">
        <f t="shared" si="377"/>
        <v>19817</v>
      </c>
      <c r="S146" s="257">
        <f t="shared" si="377"/>
        <v>19817</v>
      </c>
      <c r="T146" s="257">
        <f t="shared" si="377"/>
        <v>19817</v>
      </c>
      <c r="U146" s="257">
        <f t="shared" si="377"/>
        <v>19817</v>
      </c>
      <c r="V146" s="257">
        <f t="shared" si="377"/>
        <v>20000</v>
      </c>
      <c r="W146" s="257">
        <f t="shared" si="377"/>
        <v>20000</v>
      </c>
      <c r="X146" s="257">
        <f t="shared" si="377"/>
        <v>20000</v>
      </c>
      <c r="Y146" s="257">
        <f t="shared" si="377"/>
        <v>20000</v>
      </c>
    </row>
    <row r="147" spans="1:25" s="321" customFormat="1" ht="15" x14ac:dyDescent="0.2">
      <c r="A147" s="242" t="s">
        <v>615</v>
      </c>
      <c r="B147" s="331" t="s">
        <v>623</v>
      </c>
      <c r="C147" s="243">
        <v>11</v>
      </c>
      <c r="D147" s="244" t="s">
        <v>31</v>
      </c>
      <c r="E147" s="245">
        <v>4262</v>
      </c>
      <c r="F147" s="246" t="s">
        <v>86</v>
      </c>
      <c r="G147" s="329"/>
      <c r="H147" s="381">
        <v>0</v>
      </c>
      <c r="I147" s="381">
        <f>H147</f>
        <v>0</v>
      </c>
      <c r="J147" s="381">
        <v>39817</v>
      </c>
      <c r="K147" s="381">
        <f>J147</f>
        <v>39817</v>
      </c>
      <c r="L147" s="381">
        <v>39817</v>
      </c>
      <c r="M147" s="381">
        <f>L147</f>
        <v>39817</v>
      </c>
      <c r="N147" s="381">
        <v>39000</v>
      </c>
      <c r="O147" s="381">
        <f>N147</f>
        <v>39000</v>
      </c>
      <c r="P147" s="381">
        <v>39817</v>
      </c>
      <c r="Q147" s="381">
        <f>P147</f>
        <v>39817</v>
      </c>
      <c r="R147" s="381">
        <v>19817</v>
      </c>
      <c r="S147" s="381">
        <f>R147</f>
        <v>19817</v>
      </c>
      <c r="T147" s="381">
        <v>19817</v>
      </c>
      <c r="U147" s="381">
        <f>T147</f>
        <v>19817</v>
      </c>
      <c r="V147" s="381">
        <v>20000</v>
      </c>
      <c r="W147" s="381">
        <f>V147</f>
        <v>20000</v>
      </c>
      <c r="X147" s="381">
        <v>20000</v>
      </c>
      <c r="Y147" s="381">
        <f>X147</f>
        <v>20000</v>
      </c>
    </row>
    <row r="148" spans="1:25" s="332" customFormat="1" ht="45" x14ac:dyDescent="0.2">
      <c r="A148" s="316" t="s">
        <v>615</v>
      </c>
      <c r="B148" s="317" t="s">
        <v>624</v>
      </c>
      <c r="C148" s="224"/>
      <c r="D148" s="224"/>
      <c r="E148" s="225"/>
      <c r="F148" s="226" t="s">
        <v>625</v>
      </c>
      <c r="G148" s="227" t="s">
        <v>618</v>
      </c>
      <c r="H148" s="259">
        <f t="shared" ref="H148:Q148" si="378">H149+H152</f>
        <v>9267</v>
      </c>
      <c r="I148" s="259">
        <f t="shared" si="378"/>
        <v>9267</v>
      </c>
      <c r="J148" s="259">
        <f t="shared" si="378"/>
        <v>0</v>
      </c>
      <c r="K148" s="259">
        <f t="shared" si="378"/>
        <v>0</v>
      </c>
      <c r="L148" s="259">
        <f t="shared" ref="L148:M148" si="379">L149+L152</f>
        <v>0</v>
      </c>
      <c r="M148" s="259">
        <f t="shared" si="379"/>
        <v>0</v>
      </c>
      <c r="N148" s="259">
        <f t="shared" ref="N148:O148" si="380">N149+N152</f>
        <v>0</v>
      </c>
      <c r="O148" s="259">
        <f t="shared" si="380"/>
        <v>0</v>
      </c>
      <c r="P148" s="259">
        <f t="shared" si="378"/>
        <v>0</v>
      </c>
      <c r="Q148" s="259">
        <f t="shared" si="378"/>
        <v>0</v>
      </c>
      <c r="R148" s="259">
        <f t="shared" ref="R148:W148" si="381">R149+R152</f>
        <v>0</v>
      </c>
      <c r="S148" s="259">
        <f t="shared" si="381"/>
        <v>0</v>
      </c>
      <c r="T148" s="259">
        <f t="shared" ref="T148:U148" si="382">T149+T152</f>
        <v>0</v>
      </c>
      <c r="U148" s="259">
        <f t="shared" si="382"/>
        <v>0</v>
      </c>
      <c r="V148" s="259">
        <f t="shared" si="381"/>
        <v>0</v>
      </c>
      <c r="W148" s="259">
        <f t="shared" si="381"/>
        <v>0</v>
      </c>
      <c r="X148" s="259">
        <f t="shared" ref="X148:Y148" si="383">X149+X152</f>
        <v>0</v>
      </c>
      <c r="Y148" s="259">
        <f t="shared" si="383"/>
        <v>0</v>
      </c>
    </row>
    <row r="149" spans="1:25" s="321" customFormat="1" x14ac:dyDescent="0.2">
      <c r="A149" s="318" t="s">
        <v>615</v>
      </c>
      <c r="B149" s="319" t="s">
        <v>624</v>
      </c>
      <c r="C149" s="231">
        <v>11</v>
      </c>
      <c r="D149" s="231"/>
      <c r="E149" s="233">
        <v>32</v>
      </c>
      <c r="F149" s="234"/>
      <c r="G149" s="234"/>
      <c r="H149" s="258">
        <f t="shared" ref="H149:X150" si="384">H150</f>
        <v>3272</v>
      </c>
      <c r="I149" s="258">
        <f t="shared" si="384"/>
        <v>3272</v>
      </c>
      <c r="J149" s="258">
        <f t="shared" si="384"/>
        <v>0</v>
      </c>
      <c r="K149" s="258">
        <f t="shared" si="384"/>
        <v>0</v>
      </c>
      <c r="L149" s="258">
        <f t="shared" si="384"/>
        <v>0</v>
      </c>
      <c r="M149" s="258">
        <f t="shared" si="384"/>
        <v>0</v>
      </c>
      <c r="N149" s="258">
        <f t="shared" si="384"/>
        <v>0</v>
      </c>
      <c r="O149" s="258">
        <f t="shared" si="384"/>
        <v>0</v>
      </c>
      <c r="P149" s="258">
        <f t="shared" si="384"/>
        <v>0</v>
      </c>
      <c r="Q149" s="258">
        <f t="shared" si="384"/>
        <v>0</v>
      </c>
      <c r="R149" s="258">
        <f t="shared" si="384"/>
        <v>0</v>
      </c>
      <c r="S149" s="258">
        <f t="shared" si="384"/>
        <v>0</v>
      </c>
      <c r="T149" s="258">
        <f t="shared" si="384"/>
        <v>0</v>
      </c>
      <c r="U149" s="258">
        <f t="shared" si="384"/>
        <v>0</v>
      </c>
      <c r="V149" s="258">
        <f t="shared" si="384"/>
        <v>0</v>
      </c>
      <c r="W149" s="258">
        <f t="shared" si="384"/>
        <v>0</v>
      </c>
      <c r="X149" s="258">
        <f t="shared" si="384"/>
        <v>0</v>
      </c>
      <c r="Y149" s="258">
        <f t="shared" ref="X149:Y150" si="385">Y150</f>
        <v>0</v>
      </c>
    </row>
    <row r="150" spans="1:25" s="321" customFormat="1" x14ac:dyDescent="0.2">
      <c r="A150" s="333" t="s">
        <v>615</v>
      </c>
      <c r="B150" s="334" t="s">
        <v>624</v>
      </c>
      <c r="C150" s="256">
        <v>11</v>
      </c>
      <c r="D150" s="249"/>
      <c r="E150" s="250">
        <v>323</v>
      </c>
      <c r="F150" s="335"/>
      <c r="G150" s="336"/>
      <c r="H150" s="339">
        <f t="shared" si="384"/>
        <v>3272</v>
      </c>
      <c r="I150" s="339">
        <f t="shared" si="384"/>
        <v>3272</v>
      </c>
      <c r="J150" s="339">
        <f t="shared" si="384"/>
        <v>0</v>
      </c>
      <c r="K150" s="339">
        <f t="shared" si="384"/>
        <v>0</v>
      </c>
      <c r="L150" s="339">
        <f t="shared" si="384"/>
        <v>0</v>
      </c>
      <c r="M150" s="339">
        <f t="shared" si="384"/>
        <v>0</v>
      </c>
      <c r="N150" s="339">
        <f t="shared" si="384"/>
        <v>0</v>
      </c>
      <c r="O150" s="339">
        <f t="shared" si="384"/>
        <v>0</v>
      </c>
      <c r="P150" s="339">
        <f t="shared" si="384"/>
        <v>0</v>
      </c>
      <c r="Q150" s="339">
        <f t="shared" si="384"/>
        <v>0</v>
      </c>
      <c r="R150" s="339">
        <f t="shared" si="384"/>
        <v>0</v>
      </c>
      <c r="S150" s="339">
        <f t="shared" si="384"/>
        <v>0</v>
      </c>
      <c r="T150" s="339">
        <f t="shared" si="384"/>
        <v>0</v>
      </c>
      <c r="U150" s="339">
        <f t="shared" si="384"/>
        <v>0</v>
      </c>
      <c r="V150" s="339">
        <f t="shared" si="384"/>
        <v>0</v>
      </c>
      <c r="W150" s="339">
        <f t="shared" si="384"/>
        <v>0</v>
      </c>
      <c r="X150" s="339">
        <f t="shared" si="385"/>
        <v>0</v>
      </c>
      <c r="Y150" s="339">
        <f t="shared" si="385"/>
        <v>0</v>
      </c>
    </row>
    <row r="151" spans="1:25" s="332" customFormat="1" x14ac:dyDescent="0.2">
      <c r="A151" s="242" t="s">
        <v>615</v>
      </c>
      <c r="B151" s="331" t="s">
        <v>624</v>
      </c>
      <c r="C151" s="243">
        <v>11</v>
      </c>
      <c r="D151" s="244" t="s">
        <v>31</v>
      </c>
      <c r="E151" s="245">
        <v>3231</v>
      </c>
      <c r="F151" s="246" t="s">
        <v>52</v>
      </c>
      <c r="G151" s="329"/>
      <c r="H151" s="381">
        <v>3272</v>
      </c>
      <c r="I151" s="381">
        <f>H151</f>
        <v>3272</v>
      </c>
      <c r="J151" s="381">
        <v>0</v>
      </c>
      <c r="K151" s="381">
        <f>J151</f>
        <v>0</v>
      </c>
      <c r="L151" s="381"/>
      <c r="M151" s="381">
        <f>L151</f>
        <v>0</v>
      </c>
      <c r="N151" s="381"/>
      <c r="O151" s="381">
        <f>N151</f>
        <v>0</v>
      </c>
      <c r="P151" s="381">
        <v>0</v>
      </c>
      <c r="Q151" s="381">
        <f>P151</f>
        <v>0</v>
      </c>
      <c r="R151" s="381"/>
      <c r="S151" s="381">
        <f>R151</f>
        <v>0</v>
      </c>
      <c r="T151" s="381"/>
      <c r="U151" s="381">
        <f>T151</f>
        <v>0</v>
      </c>
      <c r="V151" s="381"/>
      <c r="W151" s="381">
        <f>V151</f>
        <v>0</v>
      </c>
      <c r="X151" s="381"/>
      <c r="Y151" s="381">
        <f>X151</f>
        <v>0</v>
      </c>
    </row>
    <row r="152" spans="1:25" s="321" customFormat="1" x14ac:dyDescent="0.2">
      <c r="A152" s="318" t="s">
        <v>615</v>
      </c>
      <c r="B152" s="319" t="s">
        <v>624</v>
      </c>
      <c r="C152" s="231">
        <v>11</v>
      </c>
      <c r="D152" s="231"/>
      <c r="E152" s="233">
        <v>35</v>
      </c>
      <c r="F152" s="234"/>
      <c r="G152" s="234"/>
      <c r="H152" s="258">
        <f t="shared" ref="H152:Q152" si="386">H153+H155</f>
        <v>5995</v>
      </c>
      <c r="I152" s="258">
        <f t="shared" si="386"/>
        <v>5995</v>
      </c>
      <c r="J152" s="258">
        <f t="shared" si="386"/>
        <v>0</v>
      </c>
      <c r="K152" s="258">
        <f t="shared" si="386"/>
        <v>0</v>
      </c>
      <c r="L152" s="258">
        <f t="shared" ref="L152:M152" si="387">L153+L155</f>
        <v>0</v>
      </c>
      <c r="M152" s="258">
        <f t="shared" si="387"/>
        <v>0</v>
      </c>
      <c r="N152" s="258">
        <f t="shared" ref="N152:O152" si="388">N153+N155</f>
        <v>0</v>
      </c>
      <c r="O152" s="258">
        <f t="shared" si="388"/>
        <v>0</v>
      </c>
      <c r="P152" s="258">
        <f t="shared" si="386"/>
        <v>0</v>
      </c>
      <c r="Q152" s="258">
        <f t="shared" si="386"/>
        <v>0</v>
      </c>
      <c r="R152" s="258">
        <f t="shared" ref="R152:W152" si="389">R153+R155</f>
        <v>0</v>
      </c>
      <c r="S152" s="258">
        <f t="shared" si="389"/>
        <v>0</v>
      </c>
      <c r="T152" s="258">
        <f t="shared" ref="T152:U152" si="390">T153+T155</f>
        <v>0</v>
      </c>
      <c r="U152" s="258">
        <f t="shared" si="390"/>
        <v>0</v>
      </c>
      <c r="V152" s="258">
        <f t="shared" si="389"/>
        <v>0</v>
      </c>
      <c r="W152" s="258">
        <f t="shared" si="389"/>
        <v>0</v>
      </c>
      <c r="X152" s="258">
        <f t="shared" ref="X152:Y152" si="391">X153+X155</f>
        <v>0</v>
      </c>
      <c r="Y152" s="258">
        <f t="shared" si="391"/>
        <v>0</v>
      </c>
    </row>
    <row r="153" spans="1:25" s="332" customFormat="1" x14ac:dyDescent="0.2">
      <c r="A153" s="333" t="s">
        <v>615</v>
      </c>
      <c r="B153" s="334" t="s">
        <v>624</v>
      </c>
      <c r="C153" s="256">
        <v>11</v>
      </c>
      <c r="D153" s="249"/>
      <c r="E153" s="250">
        <v>351</v>
      </c>
      <c r="F153" s="335"/>
      <c r="G153" s="336"/>
      <c r="H153" s="339">
        <f t="shared" ref="H153:Y153" si="392">H154</f>
        <v>3272</v>
      </c>
      <c r="I153" s="339">
        <f t="shared" si="392"/>
        <v>3272</v>
      </c>
      <c r="J153" s="339">
        <f t="shared" si="392"/>
        <v>0</v>
      </c>
      <c r="K153" s="339">
        <f t="shared" si="392"/>
        <v>0</v>
      </c>
      <c r="L153" s="339">
        <f t="shared" si="392"/>
        <v>0</v>
      </c>
      <c r="M153" s="339">
        <f t="shared" si="392"/>
        <v>0</v>
      </c>
      <c r="N153" s="339">
        <f t="shared" si="392"/>
        <v>0</v>
      </c>
      <c r="O153" s="339">
        <f t="shared" si="392"/>
        <v>0</v>
      </c>
      <c r="P153" s="339">
        <f t="shared" si="392"/>
        <v>0</v>
      </c>
      <c r="Q153" s="339">
        <f t="shared" si="392"/>
        <v>0</v>
      </c>
      <c r="R153" s="339">
        <f t="shared" si="392"/>
        <v>0</v>
      </c>
      <c r="S153" s="339">
        <f t="shared" si="392"/>
        <v>0</v>
      </c>
      <c r="T153" s="339">
        <f t="shared" si="392"/>
        <v>0</v>
      </c>
      <c r="U153" s="339">
        <f t="shared" si="392"/>
        <v>0</v>
      </c>
      <c r="V153" s="339">
        <f t="shared" si="392"/>
        <v>0</v>
      </c>
      <c r="W153" s="339">
        <f t="shared" si="392"/>
        <v>0</v>
      </c>
      <c r="X153" s="339">
        <f t="shared" si="392"/>
        <v>0</v>
      </c>
      <c r="Y153" s="339">
        <f t="shared" si="392"/>
        <v>0</v>
      </c>
    </row>
    <row r="154" spans="1:25" s="321" customFormat="1" ht="30" x14ac:dyDescent="0.2">
      <c r="A154" s="242" t="s">
        <v>615</v>
      </c>
      <c r="B154" s="331" t="s">
        <v>624</v>
      </c>
      <c r="C154" s="243">
        <v>11</v>
      </c>
      <c r="D154" s="244" t="s">
        <v>31</v>
      </c>
      <c r="E154" s="245">
        <v>3512</v>
      </c>
      <c r="F154" s="246" t="s">
        <v>281</v>
      </c>
      <c r="G154" s="329"/>
      <c r="H154" s="381">
        <v>3272</v>
      </c>
      <c r="I154" s="381">
        <f>H154</f>
        <v>3272</v>
      </c>
      <c r="J154" s="381">
        <v>0</v>
      </c>
      <c r="K154" s="381">
        <f>J154</f>
        <v>0</v>
      </c>
      <c r="L154" s="381"/>
      <c r="M154" s="381">
        <f>L154</f>
        <v>0</v>
      </c>
      <c r="N154" s="381"/>
      <c r="O154" s="381">
        <f>N154</f>
        <v>0</v>
      </c>
      <c r="P154" s="381">
        <v>0</v>
      </c>
      <c r="Q154" s="381">
        <f>P154</f>
        <v>0</v>
      </c>
      <c r="R154" s="381"/>
      <c r="S154" s="381">
        <f>R154</f>
        <v>0</v>
      </c>
      <c r="T154" s="381"/>
      <c r="U154" s="381">
        <f>T154</f>
        <v>0</v>
      </c>
      <c r="V154" s="381"/>
      <c r="W154" s="381">
        <f>V154</f>
        <v>0</v>
      </c>
      <c r="X154" s="381"/>
      <c r="Y154" s="381">
        <f>X154</f>
        <v>0</v>
      </c>
    </row>
    <row r="155" spans="1:25" s="321" customFormat="1" x14ac:dyDescent="0.2">
      <c r="A155" s="333" t="s">
        <v>615</v>
      </c>
      <c r="B155" s="334" t="s">
        <v>624</v>
      </c>
      <c r="C155" s="237">
        <v>11</v>
      </c>
      <c r="D155" s="323"/>
      <c r="E155" s="250">
        <v>352</v>
      </c>
      <c r="F155" s="239"/>
      <c r="G155" s="336"/>
      <c r="H155" s="339">
        <f t="shared" ref="H155:Y155" si="393">H156</f>
        <v>2723</v>
      </c>
      <c r="I155" s="339">
        <f t="shared" si="393"/>
        <v>2723</v>
      </c>
      <c r="J155" s="339">
        <f t="shared" si="393"/>
        <v>0</v>
      </c>
      <c r="K155" s="339">
        <f t="shared" si="393"/>
        <v>0</v>
      </c>
      <c r="L155" s="339">
        <f t="shared" si="393"/>
        <v>0</v>
      </c>
      <c r="M155" s="339">
        <f t="shared" si="393"/>
        <v>0</v>
      </c>
      <c r="N155" s="339">
        <f t="shared" si="393"/>
        <v>0</v>
      </c>
      <c r="O155" s="339">
        <f t="shared" si="393"/>
        <v>0</v>
      </c>
      <c r="P155" s="339">
        <f t="shared" si="393"/>
        <v>0</v>
      </c>
      <c r="Q155" s="339">
        <f t="shared" si="393"/>
        <v>0</v>
      </c>
      <c r="R155" s="339">
        <f t="shared" si="393"/>
        <v>0</v>
      </c>
      <c r="S155" s="339">
        <f t="shared" si="393"/>
        <v>0</v>
      </c>
      <c r="T155" s="339">
        <f t="shared" si="393"/>
        <v>0</v>
      </c>
      <c r="U155" s="339">
        <f t="shared" si="393"/>
        <v>0</v>
      </c>
      <c r="V155" s="339">
        <f t="shared" si="393"/>
        <v>0</v>
      </c>
      <c r="W155" s="339">
        <f t="shared" si="393"/>
        <v>0</v>
      </c>
      <c r="X155" s="339">
        <f t="shared" si="393"/>
        <v>0</v>
      </c>
      <c r="Y155" s="339">
        <f t="shared" si="393"/>
        <v>0</v>
      </c>
    </row>
    <row r="156" spans="1:25" s="321" customFormat="1" ht="30" x14ac:dyDescent="0.2">
      <c r="A156" s="242" t="s">
        <v>615</v>
      </c>
      <c r="B156" s="331" t="s">
        <v>624</v>
      </c>
      <c r="C156" s="243">
        <v>11</v>
      </c>
      <c r="D156" s="244" t="s">
        <v>31</v>
      </c>
      <c r="E156" s="245">
        <v>3522</v>
      </c>
      <c r="F156" s="246" t="s">
        <v>626</v>
      </c>
      <c r="G156" s="329"/>
      <c r="H156" s="381">
        <v>2723</v>
      </c>
      <c r="I156" s="381">
        <f>H156</f>
        <v>2723</v>
      </c>
      <c r="J156" s="381">
        <v>0</v>
      </c>
      <c r="K156" s="381">
        <f>J156</f>
        <v>0</v>
      </c>
      <c r="L156" s="381"/>
      <c r="M156" s="381">
        <f>L156</f>
        <v>0</v>
      </c>
      <c r="N156" s="381"/>
      <c r="O156" s="381">
        <f>N156</f>
        <v>0</v>
      </c>
      <c r="P156" s="381">
        <v>0</v>
      </c>
      <c r="Q156" s="381">
        <f>P156</f>
        <v>0</v>
      </c>
      <c r="R156" s="381"/>
      <c r="S156" s="381">
        <f>R156</f>
        <v>0</v>
      </c>
      <c r="T156" s="381"/>
      <c r="U156" s="381">
        <f>T156</f>
        <v>0</v>
      </c>
      <c r="V156" s="381"/>
      <c r="W156" s="381">
        <f>V156</f>
        <v>0</v>
      </c>
      <c r="X156" s="381"/>
      <c r="Y156" s="381">
        <f>X156</f>
        <v>0</v>
      </c>
    </row>
    <row r="157" spans="1:25" s="321" customFormat="1" ht="63" x14ac:dyDescent="0.2">
      <c r="A157" s="316" t="s">
        <v>615</v>
      </c>
      <c r="B157" s="340" t="s">
        <v>627</v>
      </c>
      <c r="C157" s="224"/>
      <c r="D157" s="224"/>
      <c r="E157" s="225"/>
      <c r="F157" s="226" t="s">
        <v>628</v>
      </c>
      <c r="G157" s="227" t="s">
        <v>618</v>
      </c>
      <c r="H157" s="259">
        <f>H158+H164</f>
        <v>859504</v>
      </c>
      <c r="I157" s="259">
        <f t="shared" ref="I157:Q157" si="394">I158+I164</f>
        <v>859504</v>
      </c>
      <c r="J157" s="259">
        <f t="shared" si="394"/>
        <v>1327227</v>
      </c>
      <c r="K157" s="259">
        <f t="shared" si="394"/>
        <v>1327227</v>
      </c>
      <c r="L157" s="259">
        <f t="shared" ref="L157:M157" si="395">L158+L164</f>
        <v>1327227</v>
      </c>
      <c r="M157" s="259">
        <f t="shared" si="395"/>
        <v>1327227</v>
      </c>
      <c r="N157" s="259">
        <f t="shared" ref="N157:O157" si="396">N158+N164</f>
        <v>817843</v>
      </c>
      <c r="O157" s="259">
        <f t="shared" si="396"/>
        <v>817843</v>
      </c>
      <c r="P157" s="259">
        <f t="shared" si="394"/>
        <v>703430</v>
      </c>
      <c r="Q157" s="259">
        <f t="shared" si="394"/>
        <v>703430</v>
      </c>
      <c r="R157" s="259">
        <f t="shared" ref="R157:W157" si="397">R158+R164</f>
        <v>703430</v>
      </c>
      <c r="S157" s="259">
        <f t="shared" si="397"/>
        <v>703430</v>
      </c>
      <c r="T157" s="259">
        <f t="shared" ref="T157:U157" si="398">T158+T164</f>
        <v>644046</v>
      </c>
      <c r="U157" s="259">
        <f t="shared" si="398"/>
        <v>644046</v>
      </c>
      <c r="V157" s="259">
        <f t="shared" si="397"/>
        <v>703430</v>
      </c>
      <c r="W157" s="259">
        <f t="shared" si="397"/>
        <v>703430</v>
      </c>
      <c r="X157" s="259">
        <f t="shared" ref="X157:Y157" si="399">X158+X164</f>
        <v>644046</v>
      </c>
      <c r="Y157" s="259">
        <f t="shared" si="399"/>
        <v>644046</v>
      </c>
    </row>
    <row r="158" spans="1:25" s="321" customFormat="1" x14ac:dyDescent="0.2">
      <c r="A158" s="230" t="s">
        <v>615</v>
      </c>
      <c r="B158" s="232" t="s">
        <v>627</v>
      </c>
      <c r="C158" s="231">
        <v>11</v>
      </c>
      <c r="D158" s="231"/>
      <c r="E158" s="233">
        <v>32</v>
      </c>
      <c r="F158" s="234"/>
      <c r="G158" s="234"/>
      <c r="H158" s="258">
        <f t="shared" ref="H158:Q158" si="400">H159+H161</f>
        <v>39816</v>
      </c>
      <c r="I158" s="258">
        <f t="shared" si="400"/>
        <v>39816</v>
      </c>
      <c r="J158" s="258">
        <f t="shared" si="400"/>
        <v>39816</v>
      </c>
      <c r="K158" s="258">
        <f t="shared" si="400"/>
        <v>39816</v>
      </c>
      <c r="L158" s="258">
        <f t="shared" ref="L158:M158" si="401">L159+L161</f>
        <v>39816</v>
      </c>
      <c r="M158" s="258">
        <f t="shared" si="401"/>
        <v>39816</v>
      </c>
      <c r="N158" s="258">
        <f t="shared" ref="N158:O158" si="402">N159+N161</f>
        <v>39816</v>
      </c>
      <c r="O158" s="258">
        <f t="shared" si="402"/>
        <v>39816</v>
      </c>
      <c r="P158" s="258">
        <f t="shared" si="400"/>
        <v>39816</v>
      </c>
      <c r="Q158" s="258">
        <f t="shared" si="400"/>
        <v>39816</v>
      </c>
      <c r="R158" s="258">
        <f t="shared" ref="R158:W158" si="403">R159+R161</f>
        <v>39816</v>
      </c>
      <c r="S158" s="258">
        <f t="shared" si="403"/>
        <v>39816</v>
      </c>
      <c r="T158" s="258">
        <f t="shared" ref="T158:U158" si="404">T159+T161</f>
        <v>39816</v>
      </c>
      <c r="U158" s="258">
        <f t="shared" si="404"/>
        <v>39816</v>
      </c>
      <c r="V158" s="258">
        <f t="shared" si="403"/>
        <v>39816</v>
      </c>
      <c r="W158" s="258">
        <f t="shared" si="403"/>
        <v>39816</v>
      </c>
      <c r="X158" s="258">
        <f t="shared" ref="X158:Y158" si="405">X159+X161</f>
        <v>39816</v>
      </c>
      <c r="Y158" s="258">
        <f t="shared" si="405"/>
        <v>39816</v>
      </c>
    </row>
    <row r="159" spans="1:25" s="321" customFormat="1" x14ac:dyDescent="0.2">
      <c r="A159" s="249" t="s">
        <v>615</v>
      </c>
      <c r="B159" s="341" t="s">
        <v>627</v>
      </c>
      <c r="C159" s="256">
        <v>11</v>
      </c>
      <c r="D159" s="249"/>
      <c r="E159" s="254">
        <v>323</v>
      </c>
      <c r="F159" s="239"/>
      <c r="G159" s="336"/>
      <c r="H159" s="339">
        <f t="shared" ref="H159:Y159" si="406">H160</f>
        <v>13272</v>
      </c>
      <c r="I159" s="339">
        <f t="shared" si="406"/>
        <v>13272</v>
      </c>
      <c r="J159" s="339">
        <f t="shared" si="406"/>
        <v>13272</v>
      </c>
      <c r="K159" s="339">
        <f t="shared" si="406"/>
        <v>13272</v>
      </c>
      <c r="L159" s="339">
        <f t="shared" si="406"/>
        <v>13272</v>
      </c>
      <c r="M159" s="339">
        <f t="shared" si="406"/>
        <v>13272</v>
      </c>
      <c r="N159" s="339">
        <f t="shared" si="406"/>
        <v>13272</v>
      </c>
      <c r="O159" s="339">
        <f t="shared" si="406"/>
        <v>13272</v>
      </c>
      <c r="P159" s="339">
        <f t="shared" si="406"/>
        <v>13272</v>
      </c>
      <c r="Q159" s="339">
        <f t="shared" si="406"/>
        <v>13272</v>
      </c>
      <c r="R159" s="339">
        <f t="shared" si="406"/>
        <v>13272</v>
      </c>
      <c r="S159" s="339">
        <f t="shared" si="406"/>
        <v>13272</v>
      </c>
      <c r="T159" s="339">
        <f t="shared" si="406"/>
        <v>13272</v>
      </c>
      <c r="U159" s="339">
        <f t="shared" si="406"/>
        <v>13272</v>
      </c>
      <c r="V159" s="339">
        <f t="shared" si="406"/>
        <v>13272</v>
      </c>
      <c r="W159" s="339">
        <f t="shared" si="406"/>
        <v>13272</v>
      </c>
      <c r="X159" s="339">
        <f t="shared" si="406"/>
        <v>13272</v>
      </c>
      <c r="Y159" s="339">
        <f t="shared" si="406"/>
        <v>13272</v>
      </c>
    </row>
    <row r="160" spans="1:25" s="321" customFormat="1" x14ac:dyDescent="0.2">
      <c r="A160" s="249" t="s">
        <v>615</v>
      </c>
      <c r="B160" s="341" t="s">
        <v>627</v>
      </c>
      <c r="C160" s="243">
        <v>11</v>
      </c>
      <c r="D160" s="244" t="s">
        <v>31</v>
      </c>
      <c r="E160" s="245">
        <v>3237</v>
      </c>
      <c r="F160" s="246" t="s">
        <v>58</v>
      </c>
      <c r="G160" s="329"/>
      <c r="H160" s="381">
        <v>13272</v>
      </c>
      <c r="I160" s="381">
        <f>H160</f>
        <v>13272</v>
      </c>
      <c r="J160" s="381">
        <v>13272</v>
      </c>
      <c r="K160" s="381">
        <f>J160</f>
        <v>13272</v>
      </c>
      <c r="L160" s="381">
        <v>13272</v>
      </c>
      <c r="M160" s="381">
        <f>L160</f>
        <v>13272</v>
      </c>
      <c r="N160" s="381">
        <v>13272</v>
      </c>
      <c r="O160" s="381">
        <f>N160</f>
        <v>13272</v>
      </c>
      <c r="P160" s="381">
        <v>13272</v>
      </c>
      <c r="Q160" s="381">
        <f>P160</f>
        <v>13272</v>
      </c>
      <c r="R160" s="381">
        <v>13272</v>
      </c>
      <c r="S160" s="381">
        <f>R160</f>
        <v>13272</v>
      </c>
      <c r="T160" s="381">
        <v>13272</v>
      </c>
      <c r="U160" s="381">
        <f>T160</f>
        <v>13272</v>
      </c>
      <c r="V160" s="381">
        <v>13272</v>
      </c>
      <c r="W160" s="381">
        <f>V160</f>
        <v>13272</v>
      </c>
      <c r="X160" s="381">
        <v>13272</v>
      </c>
      <c r="Y160" s="381">
        <f>X160</f>
        <v>13272</v>
      </c>
    </row>
    <row r="161" spans="1:29" s="321" customFormat="1" x14ac:dyDescent="0.2">
      <c r="A161" s="249" t="s">
        <v>615</v>
      </c>
      <c r="B161" s="341" t="s">
        <v>627</v>
      </c>
      <c r="C161" s="256">
        <v>11</v>
      </c>
      <c r="D161" s="249"/>
      <c r="E161" s="254">
        <v>329</v>
      </c>
      <c r="F161" s="239"/>
      <c r="G161" s="336"/>
      <c r="H161" s="339">
        <f t="shared" ref="H161:Q161" si="407">H162+H163</f>
        <v>26544</v>
      </c>
      <c r="I161" s="339">
        <f t="shared" si="407"/>
        <v>26544</v>
      </c>
      <c r="J161" s="339">
        <f t="shared" si="407"/>
        <v>26544</v>
      </c>
      <c r="K161" s="339">
        <f t="shared" si="407"/>
        <v>26544</v>
      </c>
      <c r="L161" s="339">
        <f t="shared" ref="L161:M161" si="408">L162+L163</f>
        <v>26544</v>
      </c>
      <c r="M161" s="339">
        <f t="shared" si="408"/>
        <v>26544</v>
      </c>
      <c r="N161" s="339">
        <f t="shared" ref="N161:O161" si="409">N162+N163</f>
        <v>26544</v>
      </c>
      <c r="O161" s="339">
        <f t="shared" si="409"/>
        <v>26544</v>
      </c>
      <c r="P161" s="339">
        <f t="shared" si="407"/>
        <v>26544</v>
      </c>
      <c r="Q161" s="339">
        <f t="shared" si="407"/>
        <v>26544</v>
      </c>
      <c r="R161" s="339">
        <f t="shared" ref="R161:W161" si="410">R162+R163</f>
        <v>26544</v>
      </c>
      <c r="S161" s="339">
        <f t="shared" si="410"/>
        <v>26544</v>
      </c>
      <c r="T161" s="339">
        <f t="shared" ref="T161:U161" si="411">T162+T163</f>
        <v>26544</v>
      </c>
      <c r="U161" s="339">
        <f t="shared" si="411"/>
        <v>26544</v>
      </c>
      <c r="V161" s="339">
        <f t="shared" si="410"/>
        <v>26544</v>
      </c>
      <c r="W161" s="339">
        <f t="shared" si="410"/>
        <v>26544</v>
      </c>
      <c r="X161" s="339">
        <f t="shared" ref="X161:Y161" si="412">X162+X163</f>
        <v>26544</v>
      </c>
      <c r="Y161" s="339">
        <f t="shared" si="412"/>
        <v>26544</v>
      </c>
    </row>
    <row r="162" spans="1:29" s="321" customFormat="1" x14ac:dyDescent="0.2">
      <c r="A162" s="249" t="s">
        <v>615</v>
      </c>
      <c r="B162" s="341" t="s">
        <v>627</v>
      </c>
      <c r="C162" s="243">
        <v>11</v>
      </c>
      <c r="D162" s="244" t="s">
        <v>31</v>
      </c>
      <c r="E162" s="245">
        <v>3295</v>
      </c>
      <c r="F162" s="246" t="s">
        <v>66</v>
      </c>
      <c r="G162" s="329"/>
      <c r="H162" s="381">
        <v>13272</v>
      </c>
      <c r="I162" s="381">
        <f t="shared" ref="I162:I163" si="413">H162</f>
        <v>13272</v>
      </c>
      <c r="J162" s="381">
        <v>13272</v>
      </c>
      <c r="K162" s="381">
        <f t="shared" ref="K162:K163" si="414">J162</f>
        <v>13272</v>
      </c>
      <c r="L162" s="381">
        <v>13272</v>
      </c>
      <c r="M162" s="381">
        <f t="shared" ref="M162:M163" si="415">L162</f>
        <v>13272</v>
      </c>
      <c r="N162" s="381">
        <v>13272</v>
      </c>
      <c r="O162" s="381">
        <f t="shared" ref="O162:O163" si="416">N162</f>
        <v>13272</v>
      </c>
      <c r="P162" s="381">
        <v>13272</v>
      </c>
      <c r="Q162" s="381">
        <f t="shared" ref="Q162:Q163" si="417">P162</f>
        <v>13272</v>
      </c>
      <c r="R162" s="381">
        <v>13272</v>
      </c>
      <c r="S162" s="381">
        <f t="shared" ref="S162:S163" si="418">R162</f>
        <v>13272</v>
      </c>
      <c r="T162" s="381">
        <v>13272</v>
      </c>
      <c r="U162" s="381">
        <f t="shared" ref="U162:U163" si="419">T162</f>
        <v>13272</v>
      </c>
      <c r="V162" s="381">
        <v>13272</v>
      </c>
      <c r="W162" s="381">
        <f t="shared" ref="W162:W163" si="420">V162</f>
        <v>13272</v>
      </c>
      <c r="X162" s="381">
        <v>13272</v>
      </c>
      <c r="Y162" s="381">
        <f t="shared" ref="Y162:Y163" si="421">X162</f>
        <v>13272</v>
      </c>
    </row>
    <row r="163" spans="1:29" s="321" customFormat="1" x14ac:dyDescent="0.2">
      <c r="A163" s="249" t="s">
        <v>615</v>
      </c>
      <c r="B163" s="341" t="s">
        <v>627</v>
      </c>
      <c r="C163" s="243">
        <v>11</v>
      </c>
      <c r="D163" s="244" t="s">
        <v>31</v>
      </c>
      <c r="E163" s="245">
        <v>3296</v>
      </c>
      <c r="F163" s="246" t="s">
        <v>621</v>
      </c>
      <c r="G163" s="329"/>
      <c r="H163" s="381">
        <v>13272</v>
      </c>
      <c r="I163" s="381">
        <f t="shared" si="413"/>
        <v>13272</v>
      </c>
      <c r="J163" s="381">
        <v>13272</v>
      </c>
      <c r="K163" s="381">
        <f t="shared" si="414"/>
        <v>13272</v>
      </c>
      <c r="L163" s="381">
        <v>13272</v>
      </c>
      <c r="M163" s="381">
        <f t="shared" si="415"/>
        <v>13272</v>
      </c>
      <c r="N163" s="381">
        <v>13272</v>
      </c>
      <c r="O163" s="381">
        <f t="shared" si="416"/>
        <v>13272</v>
      </c>
      <c r="P163" s="381">
        <v>13272</v>
      </c>
      <c r="Q163" s="381">
        <f t="shared" si="417"/>
        <v>13272</v>
      </c>
      <c r="R163" s="381">
        <v>13272</v>
      </c>
      <c r="S163" s="381">
        <f t="shared" si="418"/>
        <v>13272</v>
      </c>
      <c r="T163" s="381">
        <v>13272</v>
      </c>
      <c r="U163" s="381">
        <f t="shared" si="419"/>
        <v>13272</v>
      </c>
      <c r="V163" s="381">
        <v>13272</v>
      </c>
      <c r="W163" s="381">
        <f t="shared" si="420"/>
        <v>13272</v>
      </c>
      <c r="X163" s="381">
        <v>13272</v>
      </c>
      <c r="Y163" s="381">
        <f t="shared" si="421"/>
        <v>13272</v>
      </c>
    </row>
    <row r="164" spans="1:29" s="321" customFormat="1" x14ac:dyDescent="0.2">
      <c r="A164" s="230" t="s">
        <v>615</v>
      </c>
      <c r="B164" s="232" t="s">
        <v>627</v>
      </c>
      <c r="C164" s="231">
        <v>11</v>
      </c>
      <c r="D164" s="231"/>
      <c r="E164" s="233">
        <v>38</v>
      </c>
      <c r="F164" s="234"/>
      <c r="G164" s="234"/>
      <c r="H164" s="258">
        <f t="shared" ref="H164:X165" si="422">H165</f>
        <v>819688</v>
      </c>
      <c r="I164" s="258">
        <f t="shared" si="422"/>
        <v>819688</v>
      </c>
      <c r="J164" s="258">
        <f t="shared" si="422"/>
        <v>1287411</v>
      </c>
      <c r="K164" s="258">
        <f t="shared" si="422"/>
        <v>1287411</v>
      </c>
      <c r="L164" s="258">
        <f t="shared" si="422"/>
        <v>1287411</v>
      </c>
      <c r="M164" s="258">
        <f t="shared" si="422"/>
        <v>1287411</v>
      </c>
      <c r="N164" s="258">
        <f t="shared" si="422"/>
        <v>778027</v>
      </c>
      <c r="O164" s="258">
        <f t="shared" si="422"/>
        <v>778027</v>
      </c>
      <c r="P164" s="258">
        <f t="shared" si="422"/>
        <v>663614</v>
      </c>
      <c r="Q164" s="258">
        <f t="shared" si="422"/>
        <v>663614</v>
      </c>
      <c r="R164" s="258">
        <f t="shared" si="422"/>
        <v>663614</v>
      </c>
      <c r="S164" s="258">
        <f t="shared" si="422"/>
        <v>663614</v>
      </c>
      <c r="T164" s="258">
        <f t="shared" si="422"/>
        <v>604230</v>
      </c>
      <c r="U164" s="258">
        <f t="shared" si="422"/>
        <v>604230</v>
      </c>
      <c r="V164" s="258">
        <f t="shared" si="422"/>
        <v>663614</v>
      </c>
      <c r="W164" s="258">
        <f t="shared" si="422"/>
        <v>663614</v>
      </c>
      <c r="X164" s="258">
        <f t="shared" si="422"/>
        <v>604230</v>
      </c>
      <c r="Y164" s="258">
        <f t="shared" ref="X164:Y165" si="423">Y165</f>
        <v>604230</v>
      </c>
    </row>
    <row r="165" spans="1:29" s="321" customFormat="1" x14ac:dyDescent="0.2">
      <c r="A165" s="249" t="s">
        <v>615</v>
      </c>
      <c r="B165" s="341" t="s">
        <v>627</v>
      </c>
      <c r="C165" s="256">
        <v>11</v>
      </c>
      <c r="D165" s="249"/>
      <c r="E165" s="254">
        <v>386</v>
      </c>
      <c r="F165" s="239"/>
      <c r="G165" s="336"/>
      <c r="H165" s="339">
        <f t="shared" si="422"/>
        <v>819688</v>
      </c>
      <c r="I165" s="339">
        <f t="shared" si="422"/>
        <v>819688</v>
      </c>
      <c r="J165" s="339">
        <f t="shared" si="422"/>
        <v>1287411</v>
      </c>
      <c r="K165" s="339">
        <f t="shared" si="422"/>
        <v>1287411</v>
      </c>
      <c r="L165" s="339">
        <f t="shared" si="422"/>
        <v>1287411</v>
      </c>
      <c r="M165" s="339">
        <f t="shared" si="422"/>
        <v>1287411</v>
      </c>
      <c r="N165" s="339">
        <f t="shared" si="422"/>
        <v>778027</v>
      </c>
      <c r="O165" s="339">
        <f t="shared" si="422"/>
        <v>778027</v>
      </c>
      <c r="P165" s="339">
        <f t="shared" si="422"/>
        <v>663614</v>
      </c>
      <c r="Q165" s="339">
        <f t="shared" si="422"/>
        <v>663614</v>
      </c>
      <c r="R165" s="339">
        <f t="shared" si="422"/>
        <v>663614</v>
      </c>
      <c r="S165" s="339">
        <f t="shared" si="422"/>
        <v>663614</v>
      </c>
      <c r="T165" s="339">
        <f t="shared" si="422"/>
        <v>604230</v>
      </c>
      <c r="U165" s="339">
        <f t="shared" si="422"/>
        <v>604230</v>
      </c>
      <c r="V165" s="339">
        <f t="shared" si="422"/>
        <v>663614</v>
      </c>
      <c r="W165" s="339">
        <f t="shared" si="422"/>
        <v>663614</v>
      </c>
      <c r="X165" s="339">
        <f t="shared" si="423"/>
        <v>604230</v>
      </c>
      <c r="Y165" s="339">
        <f t="shared" si="423"/>
        <v>604230</v>
      </c>
    </row>
    <row r="166" spans="1:29" s="321" customFormat="1" ht="30" x14ac:dyDescent="0.2">
      <c r="A166" s="249" t="s">
        <v>615</v>
      </c>
      <c r="B166" s="341" t="s">
        <v>627</v>
      </c>
      <c r="C166" s="243">
        <v>11</v>
      </c>
      <c r="D166" s="244" t="s">
        <v>31</v>
      </c>
      <c r="E166" s="245">
        <v>3865</v>
      </c>
      <c r="F166" s="246" t="s">
        <v>629</v>
      </c>
      <c r="G166" s="329"/>
      <c r="H166" s="381">
        <v>819688</v>
      </c>
      <c r="I166" s="381">
        <f>H166</f>
        <v>819688</v>
      </c>
      <c r="J166" s="381">
        <v>1287411</v>
      </c>
      <c r="K166" s="381">
        <f>J166</f>
        <v>1287411</v>
      </c>
      <c r="L166" s="381">
        <v>1287411</v>
      </c>
      <c r="M166" s="381">
        <f>L166</f>
        <v>1287411</v>
      </c>
      <c r="N166" s="381">
        <v>778027</v>
      </c>
      <c r="O166" s="381">
        <f>N166</f>
        <v>778027</v>
      </c>
      <c r="P166" s="381">
        <v>663614</v>
      </c>
      <c r="Q166" s="381">
        <f>P166</f>
        <v>663614</v>
      </c>
      <c r="R166" s="381">
        <v>663614</v>
      </c>
      <c r="S166" s="381">
        <f>R166</f>
        <v>663614</v>
      </c>
      <c r="T166" s="381">
        <v>604230</v>
      </c>
      <c r="U166" s="381">
        <f>T166</f>
        <v>604230</v>
      </c>
      <c r="V166" s="381">
        <v>663614</v>
      </c>
      <c r="W166" s="381">
        <f>V166</f>
        <v>663614</v>
      </c>
      <c r="X166" s="381">
        <v>604230</v>
      </c>
      <c r="Y166" s="381">
        <f>X166</f>
        <v>604230</v>
      </c>
    </row>
    <row r="167" spans="1:29" s="321" customFormat="1" ht="56.25" x14ac:dyDescent="0.2">
      <c r="A167" s="316" t="s">
        <v>615</v>
      </c>
      <c r="B167" s="340" t="s">
        <v>630</v>
      </c>
      <c r="C167" s="224"/>
      <c r="D167" s="224"/>
      <c r="E167" s="225"/>
      <c r="F167" s="226" t="s">
        <v>631</v>
      </c>
      <c r="G167" s="227" t="s">
        <v>632</v>
      </c>
      <c r="H167" s="259">
        <f t="shared" ref="H167:Y167" si="424">H168</f>
        <v>6636</v>
      </c>
      <c r="I167" s="259">
        <f t="shared" si="424"/>
        <v>0</v>
      </c>
      <c r="J167" s="259">
        <f t="shared" si="424"/>
        <v>9291</v>
      </c>
      <c r="K167" s="259">
        <f t="shared" si="424"/>
        <v>0</v>
      </c>
      <c r="L167" s="259">
        <f t="shared" si="424"/>
        <v>9291</v>
      </c>
      <c r="M167" s="259">
        <f t="shared" si="424"/>
        <v>0</v>
      </c>
      <c r="N167" s="259">
        <f t="shared" si="424"/>
        <v>9291</v>
      </c>
      <c r="O167" s="259">
        <f t="shared" si="424"/>
        <v>0</v>
      </c>
      <c r="P167" s="259">
        <f t="shared" si="424"/>
        <v>9291</v>
      </c>
      <c r="Q167" s="259">
        <f t="shared" si="424"/>
        <v>0</v>
      </c>
      <c r="R167" s="259">
        <f t="shared" si="424"/>
        <v>9291</v>
      </c>
      <c r="S167" s="259">
        <f t="shared" si="424"/>
        <v>0</v>
      </c>
      <c r="T167" s="259">
        <f t="shared" si="424"/>
        <v>9291</v>
      </c>
      <c r="U167" s="259">
        <f t="shared" si="424"/>
        <v>0</v>
      </c>
      <c r="V167" s="259">
        <f t="shared" si="424"/>
        <v>9291</v>
      </c>
      <c r="W167" s="259">
        <f t="shared" si="424"/>
        <v>0</v>
      </c>
      <c r="X167" s="259">
        <f t="shared" si="424"/>
        <v>9291</v>
      </c>
      <c r="Y167" s="259">
        <f t="shared" si="424"/>
        <v>0</v>
      </c>
    </row>
    <row r="168" spans="1:29" s="321" customFormat="1" x14ac:dyDescent="0.2">
      <c r="A168" s="230" t="s">
        <v>615</v>
      </c>
      <c r="B168" s="232" t="s">
        <v>630</v>
      </c>
      <c r="C168" s="231">
        <v>31</v>
      </c>
      <c r="D168" s="231"/>
      <c r="E168" s="233">
        <v>38</v>
      </c>
      <c r="F168" s="234"/>
      <c r="G168" s="234"/>
      <c r="H168" s="258">
        <f t="shared" ref="H168:Y168" si="425">H169</f>
        <v>6636</v>
      </c>
      <c r="I168" s="258">
        <f t="shared" si="425"/>
        <v>0</v>
      </c>
      <c r="J168" s="258">
        <f t="shared" si="425"/>
        <v>9291</v>
      </c>
      <c r="K168" s="258">
        <f t="shared" si="425"/>
        <v>0</v>
      </c>
      <c r="L168" s="258">
        <f t="shared" si="425"/>
        <v>9291</v>
      </c>
      <c r="M168" s="258">
        <f t="shared" si="425"/>
        <v>0</v>
      </c>
      <c r="N168" s="258">
        <f t="shared" si="425"/>
        <v>9291</v>
      </c>
      <c r="O168" s="258">
        <f t="shared" si="425"/>
        <v>0</v>
      </c>
      <c r="P168" s="258">
        <f t="shared" si="425"/>
        <v>9291</v>
      </c>
      <c r="Q168" s="258">
        <f t="shared" si="425"/>
        <v>0</v>
      </c>
      <c r="R168" s="258">
        <f t="shared" si="425"/>
        <v>9291</v>
      </c>
      <c r="S168" s="258">
        <f t="shared" si="425"/>
        <v>0</v>
      </c>
      <c r="T168" s="258">
        <f t="shared" si="425"/>
        <v>9291</v>
      </c>
      <c r="U168" s="258">
        <f t="shared" si="425"/>
        <v>0</v>
      </c>
      <c r="V168" s="258">
        <f t="shared" si="425"/>
        <v>9291</v>
      </c>
      <c r="W168" s="258">
        <f t="shared" si="425"/>
        <v>0</v>
      </c>
      <c r="X168" s="258">
        <f t="shared" si="425"/>
        <v>9291</v>
      </c>
      <c r="Y168" s="258">
        <f t="shared" si="425"/>
        <v>0</v>
      </c>
    </row>
    <row r="169" spans="1:29" s="229" customFormat="1" x14ac:dyDescent="0.2">
      <c r="A169" s="249" t="s">
        <v>615</v>
      </c>
      <c r="B169" s="341" t="s">
        <v>630</v>
      </c>
      <c r="C169" s="256">
        <v>31</v>
      </c>
      <c r="D169" s="249"/>
      <c r="E169" s="254">
        <v>383</v>
      </c>
      <c r="F169" s="239"/>
      <c r="G169" s="336"/>
      <c r="H169" s="339">
        <f t="shared" ref="H169:Y169" si="426">H170</f>
        <v>6636</v>
      </c>
      <c r="I169" s="339">
        <f t="shared" si="426"/>
        <v>0</v>
      </c>
      <c r="J169" s="339">
        <f t="shared" si="426"/>
        <v>9291</v>
      </c>
      <c r="K169" s="339">
        <f t="shared" si="426"/>
        <v>0</v>
      </c>
      <c r="L169" s="339">
        <f t="shared" si="426"/>
        <v>9291</v>
      </c>
      <c r="M169" s="339">
        <f t="shared" si="426"/>
        <v>0</v>
      </c>
      <c r="N169" s="339">
        <f t="shared" si="426"/>
        <v>9291</v>
      </c>
      <c r="O169" s="339">
        <f t="shared" si="426"/>
        <v>0</v>
      </c>
      <c r="P169" s="339">
        <f t="shared" si="426"/>
        <v>9291</v>
      </c>
      <c r="Q169" s="339">
        <f t="shared" si="426"/>
        <v>0</v>
      </c>
      <c r="R169" s="339">
        <f t="shared" si="426"/>
        <v>9291</v>
      </c>
      <c r="S169" s="339">
        <f t="shared" si="426"/>
        <v>0</v>
      </c>
      <c r="T169" s="339">
        <f t="shared" si="426"/>
        <v>9291</v>
      </c>
      <c r="U169" s="339">
        <f t="shared" si="426"/>
        <v>0</v>
      </c>
      <c r="V169" s="339">
        <f t="shared" si="426"/>
        <v>9291</v>
      </c>
      <c r="W169" s="339">
        <f t="shared" si="426"/>
        <v>0</v>
      </c>
      <c r="X169" s="339">
        <f t="shared" si="426"/>
        <v>9291</v>
      </c>
      <c r="Y169" s="339">
        <f t="shared" si="426"/>
        <v>0</v>
      </c>
    </row>
    <row r="170" spans="1:29" s="229" customFormat="1" x14ac:dyDescent="0.2">
      <c r="A170" s="249" t="s">
        <v>615</v>
      </c>
      <c r="B170" s="341" t="s">
        <v>630</v>
      </c>
      <c r="C170" s="243">
        <v>31</v>
      </c>
      <c r="D170" s="244" t="s">
        <v>258</v>
      </c>
      <c r="E170" s="245">
        <v>3835</v>
      </c>
      <c r="F170" s="246" t="s">
        <v>622</v>
      </c>
      <c r="G170" s="329"/>
      <c r="H170" s="381">
        <v>6636</v>
      </c>
      <c r="I170" s="382"/>
      <c r="J170" s="381">
        <v>9291</v>
      </c>
      <c r="K170" s="382"/>
      <c r="L170" s="381">
        <v>9291</v>
      </c>
      <c r="M170" s="382"/>
      <c r="N170" s="381">
        <v>9291</v>
      </c>
      <c r="O170" s="382"/>
      <c r="P170" s="381">
        <v>9291</v>
      </c>
      <c r="Q170" s="382"/>
      <c r="R170" s="381">
        <v>9291</v>
      </c>
      <c r="S170" s="382"/>
      <c r="T170" s="381">
        <v>9291</v>
      </c>
      <c r="U170" s="382"/>
      <c r="V170" s="381">
        <v>9291</v>
      </c>
      <c r="W170" s="382"/>
      <c r="X170" s="381">
        <v>9291</v>
      </c>
      <c r="Y170" s="382"/>
      <c r="AC170" s="307"/>
    </row>
    <row r="171" spans="1:29" s="101" customFormat="1" x14ac:dyDescent="0.2">
      <c r="A171" s="203" t="s">
        <v>615</v>
      </c>
      <c r="B171" s="467" t="s">
        <v>633</v>
      </c>
      <c r="C171" s="467"/>
      <c r="D171" s="467"/>
      <c r="E171" s="467"/>
      <c r="F171" s="467"/>
      <c r="G171" s="114"/>
      <c r="H171" s="115">
        <f t="shared" ref="H171:Y171" si="427">H172+H275+H781</f>
        <v>58049539</v>
      </c>
      <c r="I171" s="115">
        <f t="shared" si="427"/>
        <v>49283486</v>
      </c>
      <c r="J171" s="115">
        <f t="shared" si="427"/>
        <v>50547166</v>
      </c>
      <c r="K171" s="115">
        <f t="shared" si="427"/>
        <v>45173686</v>
      </c>
      <c r="L171" s="115">
        <f t="shared" si="427"/>
        <v>67882432</v>
      </c>
      <c r="M171" s="115">
        <f t="shared" si="427"/>
        <v>60481912</v>
      </c>
      <c r="N171" s="115">
        <f t="shared" si="427"/>
        <v>64580016</v>
      </c>
      <c r="O171" s="115">
        <f t="shared" si="427"/>
        <v>56230787</v>
      </c>
      <c r="P171" s="115">
        <f t="shared" si="427"/>
        <v>49058710</v>
      </c>
      <c r="Q171" s="115">
        <f t="shared" si="427"/>
        <v>46440355</v>
      </c>
      <c r="R171" s="115">
        <f t="shared" si="427"/>
        <v>67622054</v>
      </c>
      <c r="S171" s="115">
        <f t="shared" si="427"/>
        <v>62392250</v>
      </c>
      <c r="T171" s="115">
        <f t="shared" si="427"/>
        <v>59982273</v>
      </c>
      <c r="U171" s="115">
        <f t="shared" si="427"/>
        <v>54633069</v>
      </c>
      <c r="V171" s="115">
        <f t="shared" si="427"/>
        <v>81085417</v>
      </c>
      <c r="W171" s="115">
        <f t="shared" si="427"/>
        <v>76068021</v>
      </c>
      <c r="X171" s="115">
        <f t="shared" si="427"/>
        <v>66763210</v>
      </c>
      <c r="Y171" s="115">
        <f t="shared" si="427"/>
        <v>61147224</v>
      </c>
      <c r="Z171" s="116"/>
      <c r="AA171" s="116"/>
      <c r="AB171" s="116"/>
      <c r="AC171" s="290"/>
    </row>
    <row r="172" spans="1:29" s="315" customFormat="1" x14ac:dyDescent="0.2">
      <c r="A172" s="311" t="s">
        <v>615</v>
      </c>
      <c r="B172" s="470" t="s">
        <v>634</v>
      </c>
      <c r="C172" s="470"/>
      <c r="D172" s="470"/>
      <c r="E172" s="470"/>
      <c r="F172" s="470"/>
      <c r="G172" s="342"/>
      <c r="H172" s="313">
        <f t="shared" ref="H172:Q172" si="428">H173+H180+H198+H205+H213+H224+H228+H235+H242</f>
        <v>20836267</v>
      </c>
      <c r="I172" s="313">
        <f t="shared" si="428"/>
        <v>20791539</v>
      </c>
      <c r="J172" s="313">
        <f t="shared" si="428"/>
        <v>13625934</v>
      </c>
      <c r="K172" s="313">
        <f t="shared" si="428"/>
        <v>13625934</v>
      </c>
      <c r="L172" s="313">
        <f t="shared" ref="L172:M172" si="429">L173+L180+L198+L205+L213+L224+L228+L235+L242</f>
        <v>13625934</v>
      </c>
      <c r="M172" s="313">
        <f t="shared" si="429"/>
        <v>13560393</v>
      </c>
      <c r="N172" s="313">
        <f t="shared" ref="N172:O172" si="430">N173+N180+N198+N205+N213+N224+N228+N235+N242</f>
        <v>13625934</v>
      </c>
      <c r="O172" s="313">
        <f t="shared" si="430"/>
        <v>13625934</v>
      </c>
      <c r="P172" s="313">
        <f t="shared" si="428"/>
        <v>13625934</v>
      </c>
      <c r="Q172" s="313">
        <f t="shared" si="428"/>
        <v>13625934</v>
      </c>
      <c r="R172" s="313">
        <f t="shared" ref="R172:W172" si="431">R173+R180+R198+R205+R213+R224+R228+R235+R242</f>
        <v>13625934</v>
      </c>
      <c r="S172" s="313">
        <f t="shared" si="431"/>
        <v>13625934</v>
      </c>
      <c r="T172" s="313">
        <f t="shared" ref="T172:U172" si="432">T173+T180+T198+T205+T213+T224+T228+T235+T242</f>
        <v>13625934</v>
      </c>
      <c r="U172" s="313">
        <f t="shared" si="432"/>
        <v>13625934</v>
      </c>
      <c r="V172" s="313">
        <f t="shared" si="431"/>
        <v>13625934</v>
      </c>
      <c r="W172" s="313">
        <f t="shared" si="431"/>
        <v>13625934</v>
      </c>
      <c r="X172" s="313">
        <f t="shared" ref="X172:Y172" si="433">X173+X180+X198+X205+X213+X224+X228+X235+X242</f>
        <v>13625934</v>
      </c>
      <c r="Y172" s="313">
        <f t="shared" si="433"/>
        <v>13625934</v>
      </c>
      <c r="Z172" s="314">
        <v>13625934</v>
      </c>
      <c r="AA172" s="314">
        <v>13625934</v>
      </c>
      <c r="AB172" s="314">
        <v>13625934</v>
      </c>
      <c r="AC172" s="464" t="s">
        <v>634</v>
      </c>
    </row>
    <row r="173" spans="1:29" s="315" customFormat="1" ht="78.75" x14ac:dyDescent="0.2">
      <c r="A173" s="223" t="s">
        <v>615</v>
      </c>
      <c r="B173" s="224" t="s">
        <v>121</v>
      </c>
      <c r="C173" s="224"/>
      <c r="D173" s="224"/>
      <c r="E173" s="225"/>
      <c r="F173" s="343" t="s">
        <v>635</v>
      </c>
      <c r="G173" s="227" t="s">
        <v>636</v>
      </c>
      <c r="H173" s="259">
        <f t="shared" ref="H173:Q173" si="434">H177+H174</f>
        <v>18648300</v>
      </c>
      <c r="I173" s="259">
        <f t="shared" si="434"/>
        <v>18648300</v>
      </c>
      <c r="J173" s="259">
        <f t="shared" si="434"/>
        <v>11281439</v>
      </c>
      <c r="K173" s="259">
        <f t="shared" si="434"/>
        <v>11281439</v>
      </c>
      <c r="L173" s="259">
        <f t="shared" ref="L173:M173" si="435">L177+L174</f>
        <v>11281439</v>
      </c>
      <c r="M173" s="259">
        <f t="shared" si="435"/>
        <v>11281439</v>
      </c>
      <c r="N173" s="259">
        <f t="shared" ref="N173:O173" si="436">N177+N174</f>
        <v>11286550</v>
      </c>
      <c r="O173" s="259">
        <f t="shared" si="436"/>
        <v>11286550</v>
      </c>
      <c r="P173" s="259">
        <f t="shared" si="434"/>
        <v>11281439</v>
      </c>
      <c r="Q173" s="259">
        <f t="shared" si="434"/>
        <v>11281439</v>
      </c>
      <c r="R173" s="259">
        <f t="shared" ref="R173:W173" si="437">R177+R174</f>
        <v>11281439</v>
      </c>
      <c r="S173" s="259">
        <f t="shared" si="437"/>
        <v>11281439</v>
      </c>
      <c r="T173" s="259">
        <f t="shared" ref="T173:U173" si="438">T177+T174</f>
        <v>11286550</v>
      </c>
      <c r="U173" s="259">
        <f t="shared" si="438"/>
        <v>11286550</v>
      </c>
      <c r="V173" s="259">
        <f t="shared" si="437"/>
        <v>11281439</v>
      </c>
      <c r="W173" s="259">
        <f t="shared" si="437"/>
        <v>11281439</v>
      </c>
      <c r="X173" s="259">
        <f t="shared" ref="X173:Y173" si="439">X177+X174</f>
        <v>11286550</v>
      </c>
      <c r="Y173" s="259">
        <f t="shared" si="439"/>
        <v>11286550</v>
      </c>
      <c r="Z173" s="314">
        <f>Z172-O172</f>
        <v>0</v>
      </c>
      <c r="AA173" s="314">
        <f>AA172-U172</f>
        <v>0</v>
      </c>
      <c r="AB173" s="314">
        <f>AB172-Y172</f>
        <v>0</v>
      </c>
      <c r="AC173" s="466"/>
    </row>
    <row r="174" spans="1:29" s="332" customFormat="1" x14ac:dyDescent="0.2">
      <c r="A174" s="318" t="s">
        <v>615</v>
      </c>
      <c r="B174" s="319" t="s">
        <v>121</v>
      </c>
      <c r="C174" s="231">
        <v>11</v>
      </c>
      <c r="D174" s="231"/>
      <c r="E174" s="233">
        <v>36</v>
      </c>
      <c r="F174" s="234"/>
      <c r="G174" s="320"/>
      <c r="H174" s="258">
        <f t="shared" ref="H174:X175" si="440">H175</f>
        <v>5157000</v>
      </c>
      <c r="I174" s="258">
        <f t="shared" si="440"/>
        <v>5157000</v>
      </c>
      <c r="J174" s="258">
        <f t="shared" si="440"/>
        <v>1327228</v>
      </c>
      <c r="K174" s="258">
        <f t="shared" si="440"/>
        <v>1327228</v>
      </c>
      <c r="L174" s="258">
        <f t="shared" si="440"/>
        <v>1327228</v>
      </c>
      <c r="M174" s="258">
        <f t="shared" si="440"/>
        <v>1327228</v>
      </c>
      <c r="N174" s="258">
        <f t="shared" si="440"/>
        <v>1286550</v>
      </c>
      <c r="O174" s="258">
        <f t="shared" si="440"/>
        <v>1286550</v>
      </c>
      <c r="P174" s="258">
        <f t="shared" si="440"/>
        <v>1327228</v>
      </c>
      <c r="Q174" s="258">
        <f t="shared" si="440"/>
        <v>1327228</v>
      </c>
      <c r="R174" s="258">
        <f t="shared" si="440"/>
        <v>1327228</v>
      </c>
      <c r="S174" s="258">
        <f t="shared" si="440"/>
        <v>1327228</v>
      </c>
      <c r="T174" s="258">
        <f t="shared" si="440"/>
        <v>1286550</v>
      </c>
      <c r="U174" s="258">
        <f t="shared" si="440"/>
        <v>1286550</v>
      </c>
      <c r="V174" s="258">
        <f t="shared" si="440"/>
        <v>1327228</v>
      </c>
      <c r="W174" s="258">
        <f t="shared" si="440"/>
        <v>1327228</v>
      </c>
      <c r="X174" s="258">
        <f t="shared" si="440"/>
        <v>1286550</v>
      </c>
      <c r="Y174" s="258">
        <f t="shared" ref="X174:Y175" si="441">Y175</f>
        <v>1286550</v>
      </c>
      <c r="Z174" s="315"/>
      <c r="AA174" s="315"/>
      <c r="AB174" s="315"/>
      <c r="AC174" s="315"/>
    </row>
    <row r="175" spans="1:29" s="332" customFormat="1" x14ac:dyDescent="0.2">
      <c r="A175" s="236" t="s">
        <v>615</v>
      </c>
      <c r="B175" s="322" t="s">
        <v>121</v>
      </c>
      <c r="C175" s="237">
        <v>11</v>
      </c>
      <c r="D175" s="236"/>
      <c r="E175" s="254">
        <v>363</v>
      </c>
      <c r="F175" s="239"/>
      <c r="G175" s="324"/>
      <c r="H175" s="314">
        <f t="shared" si="440"/>
        <v>5157000</v>
      </c>
      <c r="I175" s="314">
        <f t="shared" si="440"/>
        <v>5157000</v>
      </c>
      <c r="J175" s="314">
        <f t="shared" si="440"/>
        <v>1327228</v>
      </c>
      <c r="K175" s="314">
        <f t="shared" si="440"/>
        <v>1327228</v>
      </c>
      <c r="L175" s="314">
        <f t="shared" si="440"/>
        <v>1327228</v>
      </c>
      <c r="M175" s="314">
        <f t="shared" si="440"/>
        <v>1327228</v>
      </c>
      <c r="N175" s="314">
        <f t="shared" si="440"/>
        <v>1286550</v>
      </c>
      <c r="O175" s="314">
        <f t="shared" si="440"/>
        <v>1286550</v>
      </c>
      <c r="P175" s="314">
        <f t="shared" si="440"/>
        <v>1327228</v>
      </c>
      <c r="Q175" s="314">
        <f t="shared" si="440"/>
        <v>1327228</v>
      </c>
      <c r="R175" s="314">
        <f t="shared" si="440"/>
        <v>1327228</v>
      </c>
      <c r="S175" s="314">
        <f t="shared" si="440"/>
        <v>1327228</v>
      </c>
      <c r="T175" s="314">
        <f t="shared" si="440"/>
        <v>1286550</v>
      </c>
      <c r="U175" s="314">
        <f t="shared" si="440"/>
        <v>1286550</v>
      </c>
      <c r="V175" s="314">
        <f t="shared" si="440"/>
        <v>1327228</v>
      </c>
      <c r="W175" s="314">
        <f t="shared" si="440"/>
        <v>1327228</v>
      </c>
      <c r="X175" s="314">
        <f t="shared" si="441"/>
        <v>1286550</v>
      </c>
      <c r="Y175" s="314">
        <f t="shared" si="441"/>
        <v>1286550</v>
      </c>
      <c r="Z175" s="315"/>
      <c r="AA175" s="315"/>
      <c r="AB175" s="315"/>
      <c r="AC175" s="315"/>
    </row>
    <row r="176" spans="1:29" s="332" customFormat="1" x14ac:dyDescent="0.2">
      <c r="A176" s="242" t="s">
        <v>615</v>
      </c>
      <c r="B176" s="331" t="s">
        <v>121</v>
      </c>
      <c r="C176" s="243">
        <v>11</v>
      </c>
      <c r="D176" s="242" t="s">
        <v>101</v>
      </c>
      <c r="E176" s="245">
        <v>3632</v>
      </c>
      <c r="F176" s="246" t="s">
        <v>183</v>
      </c>
      <c r="G176" s="329"/>
      <c r="H176" s="381">
        <v>5157000</v>
      </c>
      <c r="I176" s="381">
        <f>H176</f>
        <v>5157000</v>
      </c>
      <c r="J176" s="381">
        <v>1327228</v>
      </c>
      <c r="K176" s="381">
        <f>J176</f>
        <v>1327228</v>
      </c>
      <c r="L176" s="383">
        <v>1327228</v>
      </c>
      <c r="M176" s="381">
        <f>L176</f>
        <v>1327228</v>
      </c>
      <c r="N176" s="383">
        <v>1286550</v>
      </c>
      <c r="O176" s="381">
        <f>N176</f>
        <v>1286550</v>
      </c>
      <c r="P176" s="381">
        <v>1327228</v>
      </c>
      <c r="Q176" s="381">
        <f>P176</f>
        <v>1327228</v>
      </c>
      <c r="R176" s="383">
        <v>1327228</v>
      </c>
      <c r="S176" s="381">
        <f>R176</f>
        <v>1327228</v>
      </c>
      <c r="T176" s="383">
        <v>1286550</v>
      </c>
      <c r="U176" s="381">
        <f>T176</f>
        <v>1286550</v>
      </c>
      <c r="V176" s="383">
        <v>1327228</v>
      </c>
      <c r="W176" s="381">
        <f>V176</f>
        <v>1327228</v>
      </c>
      <c r="X176" s="383">
        <v>1286550</v>
      </c>
      <c r="Y176" s="381">
        <f>X176</f>
        <v>1286550</v>
      </c>
    </row>
    <row r="177" spans="1:29" s="321" customFormat="1" x14ac:dyDescent="0.2">
      <c r="A177" s="318" t="s">
        <v>615</v>
      </c>
      <c r="B177" s="319" t="s">
        <v>121</v>
      </c>
      <c r="C177" s="231">
        <v>11</v>
      </c>
      <c r="D177" s="231"/>
      <c r="E177" s="233">
        <v>38</v>
      </c>
      <c r="F177" s="234"/>
      <c r="G177" s="320"/>
      <c r="H177" s="258">
        <f t="shared" ref="H177:Y177" si="442">H178</f>
        <v>13491300</v>
      </c>
      <c r="I177" s="258">
        <f t="shared" si="442"/>
        <v>13491300</v>
      </c>
      <c r="J177" s="258">
        <f t="shared" si="442"/>
        <v>9954211</v>
      </c>
      <c r="K177" s="258">
        <f t="shared" si="442"/>
        <v>9954211</v>
      </c>
      <c r="L177" s="258">
        <f t="shared" si="442"/>
        <v>9954211</v>
      </c>
      <c r="M177" s="258">
        <f t="shared" si="442"/>
        <v>9954211</v>
      </c>
      <c r="N177" s="258">
        <f t="shared" si="442"/>
        <v>10000000</v>
      </c>
      <c r="O177" s="258">
        <f t="shared" si="442"/>
        <v>10000000</v>
      </c>
      <c r="P177" s="258">
        <f t="shared" si="442"/>
        <v>9954211</v>
      </c>
      <c r="Q177" s="258">
        <f t="shared" si="442"/>
        <v>9954211</v>
      </c>
      <c r="R177" s="258">
        <f t="shared" si="442"/>
        <v>9954211</v>
      </c>
      <c r="S177" s="258">
        <f t="shared" si="442"/>
        <v>9954211</v>
      </c>
      <c r="T177" s="258">
        <f t="shared" si="442"/>
        <v>10000000</v>
      </c>
      <c r="U177" s="258">
        <f t="shared" si="442"/>
        <v>10000000</v>
      </c>
      <c r="V177" s="258">
        <f t="shared" si="442"/>
        <v>9954211</v>
      </c>
      <c r="W177" s="258">
        <f t="shared" si="442"/>
        <v>9954211</v>
      </c>
      <c r="X177" s="258">
        <f t="shared" si="442"/>
        <v>10000000</v>
      </c>
      <c r="Y177" s="258">
        <f t="shared" si="442"/>
        <v>10000000</v>
      </c>
      <c r="Z177" s="332"/>
      <c r="AA177" s="332"/>
      <c r="AB177" s="332"/>
      <c r="AC177" s="332"/>
    </row>
    <row r="178" spans="1:29" s="314" customFormat="1" x14ac:dyDescent="0.2">
      <c r="A178" s="333" t="s">
        <v>615</v>
      </c>
      <c r="B178" s="334" t="s">
        <v>121</v>
      </c>
      <c r="C178" s="256">
        <v>11</v>
      </c>
      <c r="D178" s="333"/>
      <c r="E178" s="250">
        <v>382</v>
      </c>
      <c r="F178" s="335"/>
      <c r="G178" s="336"/>
      <c r="H178" s="257">
        <f t="shared" ref="H178:Y178" si="443">SUM(H179)</f>
        <v>13491300</v>
      </c>
      <c r="I178" s="257">
        <f t="shared" si="443"/>
        <v>13491300</v>
      </c>
      <c r="J178" s="257">
        <f t="shared" si="443"/>
        <v>9954211</v>
      </c>
      <c r="K178" s="257">
        <f t="shared" si="443"/>
        <v>9954211</v>
      </c>
      <c r="L178" s="257">
        <f t="shared" si="443"/>
        <v>9954211</v>
      </c>
      <c r="M178" s="257">
        <f t="shared" si="443"/>
        <v>9954211</v>
      </c>
      <c r="N178" s="257">
        <f t="shared" si="443"/>
        <v>10000000</v>
      </c>
      <c r="O178" s="257">
        <f t="shared" si="443"/>
        <v>10000000</v>
      </c>
      <c r="P178" s="257">
        <f t="shared" si="443"/>
        <v>9954211</v>
      </c>
      <c r="Q178" s="257">
        <f t="shared" si="443"/>
        <v>9954211</v>
      </c>
      <c r="R178" s="257">
        <f t="shared" si="443"/>
        <v>9954211</v>
      </c>
      <c r="S178" s="257">
        <f t="shared" si="443"/>
        <v>9954211</v>
      </c>
      <c r="T178" s="257">
        <f t="shared" si="443"/>
        <v>10000000</v>
      </c>
      <c r="U178" s="257">
        <f t="shared" si="443"/>
        <v>10000000</v>
      </c>
      <c r="V178" s="257">
        <f t="shared" si="443"/>
        <v>9954211</v>
      </c>
      <c r="W178" s="257">
        <f t="shared" si="443"/>
        <v>9954211</v>
      </c>
      <c r="X178" s="257">
        <f t="shared" si="443"/>
        <v>10000000</v>
      </c>
      <c r="Y178" s="257">
        <f t="shared" si="443"/>
        <v>10000000</v>
      </c>
      <c r="Z178" s="332"/>
      <c r="AA178" s="332"/>
      <c r="AB178" s="332"/>
      <c r="AC178" s="332"/>
    </row>
    <row r="179" spans="1:29" s="314" customFormat="1" x14ac:dyDescent="0.2">
      <c r="A179" s="242" t="s">
        <v>615</v>
      </c>
      <c r="B179" s="331" t="s">
        <v>121</v>
      </c>
      <c r="C179" s="243">
        <v>11</v>
      </c>
      <c r="D179" s="242" t="s">
        <v>101</v>
      </c>
      <c r="E179" s="245">
        <v>3821</v>
      </c>
      <c r="F179" s="246" t="s">
        <v>102</v>
      </c>
      <c r="G179" s="329"/>
      <c r="H179" s="381">
        <v>13491300</v>
      </c>
      <c r="I179" s="381">
        <f>H179</f>
        <v>13491300</v>
      </c>
      <c r="J179" s="381">
        <v>9954211</v>
      </c>
      <c r="K179" s="381">
        <f>J179</f>
        <v>9954211</v>
      </c>
      <c r="L179" s="383">
        <v>9954211</v>
      </c>
      <c r="M179" s="381">
        <f>L179</f>
        <v>9954211</v>
      </c>
      <c r="N179" s="383">
        <v>10000000</v>
      </c>
      <c r="O179" s="381">
        <f>N179</f>
        <v>10000000</v>
      </c>
      <c r="P179" s="381">
        <v>9954211</v>
      </c>
      <c r="Q179" s="381">
        <f>P179</f>
        <v>9954211</v>
      </c>
      <c r="R179" s="383">
        <v>9954211</v>
      </c>
      <c r="S179" s="381">
        <f>R179</f>
        <v>9954211</v>
      </c>
      <c r="T179" s="383">
        <v>10000000</v>
      </c>
      <c r="U179" s="381">
        <f>T179</f>
        <v>10000000</v>
      </c>
      <c r="V179" s="383">
        <v>9954211</v>
      </c>
      <c r="W179" s="381">
        <f>V179</f>
        <v>9954211</v>
      </c>
      <c r="X179" s="383">
        <v>10000000</v>
      </c>
      <c r="Y179" s="381">
        <f>X179</f>
        <v>10000000</v>
      </c>
      <c r="Z179" s="321"/>
      <c r="AA179" s="321"/>
      <c r="AB179" s="321"/>
      <c r="AC179" s="321"/>
    </row>
    <row r="180" spans="1:29" s="257" customFormat="1" ht="67.5" x14ac:dyDescent="0.2">
      <c r="A180" s="223" t="s">
        <v>615</v>
      </c>
      <c r="B180" s="224" t="s">
        <v>130</v>
      </c>
      <c r="C180" s="224"/>
      <c r="D180" s="224"/>
      <c r="E180" s="225"/>
      <c r="F180" s="226" t="s">
        <v>129</v>
      </c>
      <c r="G180" s="227" t="s">
        <v>636</v>
      </c>
      <c r="H180" s="259">
        <f t="shared" ref="H180:Q180" si="444">H181+H186+H189+H192+H195</f>
        <v>480719</v>
      </c>
      <c r="I180" s="259">
        <f t="shared" si="444"/>
        <v>480719</v>
      </c>
      <c r="J180" s="259">
        <f t="shared" si="444"/>
        <v>508329</v>
      </c>
      <c r="K180" s="259">
        <f t="shared" si="444"/>
        <v>508329</v>
      </c>
      <c r="L180" s="259">
        <f t="shared" ref="L180:M180" si="445">L181+L186+L189+L192+L195</f>
        <v>508329</v>
      </c>
      <c r="M180" s="259">
        <f t="shared" si="445"/>
        <v>508329</v>
      </c>
      <c r="N180" s="259">
        <f t="shared" ref="N180:O180" si="446">N181+N186+N189+N192+N195</f>
        <v>514490</v>
      </c>
      <c r="O180" s="259">
        <f t="shared" si="446"/>
        <v>514490</v>
      </c>
      <c r="P180" s="259">
        <f t="shared" si="444"/>
        <v>508329</v>
      </c>
      <c r="Q180" s="259">
        <f t="shared" si="444"/>
        <v>508329</v>
      </c>
      <c r="R180" s="259">
        <f t="shared" ref="R180:W180" si="447">R181+R186+R189+R192+R195</f>
        <v>508329</v>
      </c>
      <c r="S180" s="259">
        <f t="shared" si="447"/>
        <v>508329</v>
      </c>
      <c r="T180" s="259">
        <f t="shared" ref="T180:U180" si="448">T181+T186+T189+T192+T195</f>
        <v>514490</v>
      </c>
      <c r="U180" s="259">
        <f t="shared" si="448"/>
        <v>514490</v>
      </c>
      <c r="V180" s="259">
        <f t="shared" si="447"/>
        <v>508329</v>
      </c>
      <c r="W180" s="259">
        <f t="shared" si="447"/>
        <v>508329</v>
      </c>
      <c r="X180" s="259">
        <f t="shared" ref="X180:Y180" si="449">X181+X186+X189+X192+X195</f>
        <v>514490</v>
      </c>
      <c r="Y180" s="259">
        <f t="shared" si="449"/>
        <v>514490</v>
      </c>
      <c r="Z180" s="314"/>
      <c r="AA180" s="314"/>
      <c r="AB180" s="314"/>
      <c r="AC180" s="314"/>
    </row>
    <row r="181" spans="1:29" s="321" customFormat="1" x14ac:dyDescent="0.2">
      <c r="A181" s="318" t="s">
        <v>615</v>
      </c>
      <c r="B181" s="319" t="s">
        <v>130</v>
      </c>
      <c r="C181" s="231">
        <v>11</v>
      </c>
      <c r="D181" s="231"/>
      <c r="E181" s="233">
        <v>32</v>
      </c>
      <c r="F181" s="234"/>
      <c r="G181" s="320"/>
      <c r="H181" s="258">
        <f t="shared" ref="H181:Y181" si="450">H182</f>
        <v>212683</v>
      </c>
      <c r="I181" s="258">
        <f t="shared" si="450"/>
        <v>212683</v>
      </c>
      <c r="J181" s="258">
        <f t="shared" si="450"/>
        <v>167230</v>
      </c>
      <c r="K181" s="258">
        <f t="shared" si="450"/>
        <v>167230</v>
      </c>
      <c r="L181" s="258">
        <f t="shared" si="450"/>
        <v>167230</v>
      </c>
      <c r="M181" s="258">
        <f t="shared" si="450"/>
        <v>167230</v>
      </c>
      <c r="N181" s="258">
        <f t="shared" si="450"/>
        <v>189590</v>
      </c>
      <c r="O181" s="258">
        <f t="shared" si="450"/>
        <v>189590</v>
      </c>
      <c r="P181" s="258">
        <f t="shared" si="450"/>
        <v>167230</v>
      </c>
      <c r="Q181" s="258">
        <f t="shared" si="450"/>
        <v>167230</v>
      </c>
      <c r="R181" s="258">
        <f t="shared" si="450"/>
        <v>167230</v>
      </c>
      <c r="S181" s="258">
        <f t="shared" si="450"/>
        <v>167230</v>
      </c>
      <c r="T181" s="258">
        <f t="shared" si="450"/>
        <v>189590</v>
      </c>
      <c r="U181" s="258">
        <f t="shared" si="450"/>
        <v>189590</v>
      </c>
      <c r="V181" s="258">
        <f t="shared" si="450"/>
        <v>167230</v>
      </c>
      <c r="W181" s="258">
        <f t="shared" si="450"/>
        <v>167230</v>
      </c>
      <c r="X181" s="258">
        <f t="shared" si="450"/>
        <v>189590</v>
      </c>
      <c r="Y181" s="258">
        <f t="shared" si="450"/>
        <v>189590</v>
      </c>
      <c r="Z181" s="314"/>
      <c r="AA181" s="314"/>
      <c r="AB181" s="314"/>
      <c r="AC181" s="314"/>
    </row>
    <row r="182" spans="1:29" s="321" customFormat="1" x14ac:dyDescent="0.2">
      <c r="A182" s="249" t="s">
        <v>615</v>
      </c>
      <c r="B182" s="256" t="s">
        <v>130</v>
      </c>
      <c r="C182" s="256">
        <v>11</v>
      </c>
      <c r="D182" s="333"/>
      <c r="E182" s="250">
        <v>323</v>
      </c>
      <c r="F182" s="335"/>
      <c r="G182" s="336"/>
      <c r="H182" s="257">
        <f t="shared" ref="H182:Q182" si="451">SUM(H183:H185)</f>
        <v>212683</v>
      </c>
      <c r="I182" s="257">
        <f t="shared" si="451"/>
        <v>212683</v>
      </c>
      <c r="J182" s="257">
        <f t="shared" si="451"/>
        <v>167230</v>
      </c>
      <c r="K182" s="257">
        <f t="shared" si="451"/>
        <v>167230</v>
      </c>
      <c r="L182" s="257">
        <f t="shared" ref="L182:M182" si="452">SUM(L183:L185)</f>
        <v>167230</v>
      </c>
      <c r="M182" s="257">
        <f t="shared" si="452"/>
        <v>167230</v>
      </c>
      <c r="N182" s="257">
        <f t="shared" ref="N182:O182" si="453">SUM(N183:N185)</f>
        <v>189590</v>
      </c>
      <c r="O182" s="257">
        <f t="shared" si="453"/>
        <v>189590</v>
      </c>
      <c r="P182" s="257">
        <f t="shared" si="451"/>
        <v>167230</v>
      </c>
      <c r="Q182" s="257">
        <f t="shared" si="451"/>
        <v>167230</v>
      </c>
      <c r="R182" s="257">
        <f t="shared" ref="R182:W182" si="454">SUM(R183:R185)</f>
        <v>167230</v>
      </c>
      <c r="S182" s="257">
        <f t="shared" si="454"/>
        <v>167230</v>
      </c>
      <c r="T182" s="257">
        <f t="shared" ref="T182:U182" si="455">SUM(T183:T185)</f>
        <v>189590</v>
      </c>
      <c r="U182" s="257">
        <f t="shared" si="455"/>
        <v>189590</v>
      </c>
      <c r="V182" s="257">
        <f t="shared" si="454"/>
        <v>167230</v>
      </c>
      <c r="W182" s="257">
        <f t="shared" si="454"/>
        <v>167230</v>
      </c>
      <c r="X182" s="257">
        <f t="shared" ref="X182:Y182" si="456">SUM(X183:X185)</f>
        <v>189590</v>
      </c>
      <c r="Y182" s="257">
        <f t="shared" si="456"/>
        <v>189590</v>
      </c>
      <c r="Z182" s="257"/>
      <c r="AA182" s="257"/>
      <c r="AB182" s="257"/>
      <c r="AC182" s="257"/>
    </row>
    <row r="183" spans="1:29" s="321" customFormat="1" ht="15" x14ac:dyDescent="0.2">
      <c r="A183" s="244" t="s">
        <v>615</v>
      </c>
      <c r="B183" s="243" t="s">
        <v>130</v>
      </c>
      <c r="C183" s="243">
        <v>11</v>
      </c>
      <c r="D183" s="242" t="s">
        <v>101</v>
      </c>
      <c r="E183" s="245">
        <v>3233</v>
      </c>
      <c r="F183" s="246" t="s">
        <v>54</v>
      </c>
      <c r="G183" s="329"/>
      <c r="H183" s="381">
        <v>327</v>
      </c>
      <c r="I183" s="381">
        <f t="shared" ref="I183:I185" si="457">H183</f>
        <v>327</v>
      </c>
      <c r="J183" s="381">
        <v>1327</v>
      </c>
      <c r="K183" s="381">
        <f t="shared" ref="K183:K185" si="458">J183</f>
        <v>1327</v>
      </c>
      <c r="L183" s="383">
        <v>1327</v>
      </c>
      <c r="M183" s="381">
        <f t="shared" ref="M183:M185" si="459">L183</f>
        <v>1327</v>
      </c>
      <c r="N183" s="383">
        <v>1330</v>
      </c>
      <c r="O183" s="381">
        <f t="shared" ref="O183:O185" si="460">N183</f>
        <v>1330</v>
      </c>
      <c r="P183" s="381">
        <v>1327</v>
      </c>
      <c r="Q183" s="381">
        <f t="shared" ref="Q183:Q185" si="461">P183</f>
        <v>1327</v>
      </c>
      <c r="R183" s="383">
        <v>1327</v>
      </c>
      <c r="S183" s="381">
        <f t="shared" ref="S183:S185" si="462">R183</f>
        <v>1327</v>
      </c>
      <c r="T183" s="383">
        <v>1330</v>
      </c>
      <c r="U183" s="381">
        <f t="shared" ref="U183:U185" si="463">T183</f>
        <v>1330</v>
      </c>
      <c r="V183" s="383">
        <v>1327</v>
      </c>
      <c r="W183" s="381">
        <f t="shared" ref="W183:W185" si="464">V183</f>
        <v>1327</v>
      </c>
      <c r="X183" s="383">
        <v>1330</v>
      </c>
      <c r="Y183" s="381">
        <f t="shared" ref="Y183:Y185" si="465">X183</f>
        <v>1330</v>
      </c>
    </row>
    <row r="184" spans="1:29" s="321" customFormat="1" ht="15" x14ac:dyDescent="0.2">
      <c r="A184" s="244" t="s">
        <v>615</v>
      </c>
      <c r="B184" s="243" t="s">
        <v>130</v>
      </c>
      <c r="C184" s="243">
        <v>11</v>
      </c>
      <c r="D184" s="242" t="s">
        <v>101</v>
      </c>
      <c r="E184" s="245">
        <v>3237</v>
      </c>
      <c r="F184" s="246" t="s">
        <v>58</v>
      </c>
      <c r="G184" s="329"/>
      <c r="H184" s="381">
        <v>66361</v>
      </c>
      <c r="I184" s="381">
        <f t="shared" si="457"/>
        <v>66361</v>
      </c>
      <c r="J184" s="381">
        <v>13272</v>
      </c>
      <c r="K184" s="381">
        <f t="shared" si="458"/>
        <v>13272</v>
      </c>
      <c r="L184" s="384">
        <v>13272</v>
      </c>
      <c r="M184" s="381">
        <f t="shared" si="459"/>
        <v>13272</v>
      </c>
      <c r="N184" s="384">
        <v>35630</v>
      </c>
      <c r="O184" s="381">
        <f t="shared" si="460"/>
        <v>35630</v>
      </c>
      <c r="P184" s="381">
        <v>13272</v>
      </c>
      <c r="Q184" s="381">
        <f t="shared" si="461"/>
        <v>13272</v>
      </c>
      <c r="R184" s="384">
        <v>13272</v>
      </c>
      <c r="S184" s="381">
        <f t="shared" si="462"/>
        <v>13272</v>
      </c>
      <c r="T184" s="384">
        <v>35630</v>
      </c>
      <c r="U184" s="381">
        <f t="shared" si="463"/>
        <v>35630</v>
      </c>
      <c r="V184" s="384">
        <v>13272</v>
      </c>
      <c r="W184" s="381">
        <f t="shared" si="464"/>
        <v>13272</v>
      </c>
      <c r="X184" s="384">
        <v>35630</v>
      </c>
      <c r="Y184" s="381">
        <f t="shared" si="465"/>
        <v>35630</v>
      </c>
    </row>
    <row r="185" spans="1:29" s="332" customFormat="1" x14ac:dyDescent="0.2">
      <c r="A185" s="244" t="s">
        <v>615</v>
      </c>
      <c r="B185" s="243" t="s">
        <v>130</v>
      </c>
      <c r="C185" s="243">
        <v>11</v>
      </c>
      <c r="D185" s="242" t="s">
        <v>101</v>
      </c>
      <c r="E185" s="245">
        <v>3238</v>
      </c>
      <c r="F185" s="246" t="s">
        <v>59</v>
      </c>
      <c r="G185" s="329"/>
      <c r="H185" s="381">
        <v>145995</v>
      </c>
      <c r="I185" s="381">
        <f t="shared" si="457"/>
        <v>145995</v>
      </c>
      <c r="J185" s="381">
        <v>152631</v>
      </c>
      <c r="K185" s="381">
        <f t="shared" si="458"/>
        <v>152631</v>
      </c>
      <c r="L185" s="384">
        <v>152631</v>
      </c>
      <c r="M185" s="381">
        <f t="shared" si="459"/>
        <v>152631</v>
      </c>
      <c r="N185" s="384">
        <v>152630</v>
      </c>
      <c r="O185" s="381">
        <f t="shared" si="460"/>
        <v>152630</v>
      </c>
      <c r="P185" s="381">
        <v>152631</v>
      </c>
      <c r="Q185" s="381">
        <f t="shared" si="461"/>
        <v>152631</v>
      </c>
      <c r="R185" s="384">
        <v>152631</v>
      </c>
      <c r="S185" s="381">
        <f t="shared" si="462"/>
        <v>152631</v>
      </c>
      <c r="T185" s="384">
        <v>152630</v>
      </c>
      <c r="U185" s="381">
        <f t="shared" si="463"/>
        <v>152630</v>
      </c>
      <c r="V185" s="384">
        <v>152631</v>
      </c>
      <c r="W185" s="381">
        <f t="shared" si="464"/>
        <v>152631</v>
      </c>
      <c r="X185" s="384">
        <v>152630</v>
      </c>
      <c r="Y185" s="381">
        <f t="shared" si="465"/>
        <v>152630</v>
      </c>
      <c r="Z185" s="321"/>
      <c r="AA185" s="321"/>
      <c r="AB185" s="321"/>
      <c r="AC185" s="321"/>
    </row>
    <row r="186" spans="1:29" s="321" customFormat="1" x14ac:dyDescent="0.2">
      <c r="A186" s="318" t="s">
        <v>615</v>
      </c>
      <c r="B186" s="319" t="s">
        <v>130</v>
      </c>
      <c r="C186" s="231">
        <v>11</v>
      </c>
      <c r="D186" s="231"/>
      <c r="E186" s="233">
        <v>36</v>
      </c>
      <c r="F186" s="234"/>
      <c r="G186" s="320"/>
      <c r="H186" s="258">
        <f t="shared" ref="H186:Y186" si="466">H187</f>
        <v>79634</v>
      </c>
      <c r="I186" s="258">
        <f t="shared" si="466"/>
        <v>79634</v>
      </c>
      <c r="J186" s="258">
        <f t="shared" si="466"/>
        <v>106178</v>
      </c>
      <c r="K186" s="258">
        <f t="shared" si="466"/>
        <v>106178</v>
      </c>
      <c r="L186" s="258">
        <f t="shared" si="466"/>
        <v>106178</v>
      </c>
      <c r="M186" s="258">
        <f t="shared" si="466"/>
        <v>106178</v>
      </c>
      <c r="N186" s="258">
        <f t="shared" si="466"/>
        <v>100000</v>
      </c>
      <c r="O186" s="258">
        <f t="shared" si="466"/>
        <v>100000</v>
      </c>
      <c r="P186" s="258">
        <f t="shared" si="466"/>
        <v>106178</v>
      </c>
      <c r="Q186" s="258">
        <f t="shared" si="466"/>
        <v>106178</v>
      </c>
      <c r="R186" s="258">
        <f t="shared" si="466"/>
        <v>106178</v>
      </c>
      <c r="S186" s="258">
        <f t="shared" si="466"/>
        <v>106178</v>
      </c>
      <c r="T186" s="258">
        <f t="shared" si="466"/>
        <v>100000</v>
      </c>
      <c r="U186" s="258">
        <f t="shared" si="466"/>
        <v>100000</v>
      </c>
      <c r="V186" s="258">
        <f t="shared" si="466"/>
        <v>106178</v>
      </c>
      <c r="W186" s="258">
        <f t="shared" si="466"/>
        <v>106178</v>
      </c>
      <c r="X186" s="258">
        <f t="shared" si="466"/>
        <v>100000</v>
      </c>
      <c r="Y186" s="258">
        <f t="shared" si="466"/>
        <v>100000</v>
      </c>
    </row>
    <row r="187" spans="1:29" s="321" customFormat="1" x14ac:dyDescent="0.2">
      <c r="A187" s="249" t="s">
        <v>615</v>
      </c>
      <c r="B187" s="256" t="s">
        <v>130</v>
      </c>
      <c r="C187" s="256">
        <v>11</v>
      </c>
      <c r="D187" s="333"/>
      <c r="E187" s="250">
        <v>363</v>
      </c>
      <c r="F187" s="335"/>
      <c r="G187" s="336"/>
      <c r="H187" s="257">
        <f t="shared" ref="H187:Y187" si="467">SUM(H188)</f>
        <v>79634</v>
      </c>
      <c r="I187" s="257">
        <f t="shared" si="467"/>
        <v>79634</v>
      </c>
      <c r="J187" s="257">
        <f t="shared" si="467"/>
        <v>106178</v>
      </c>
      <c r="K187" s="257">
        <f t="shared" si="467"/>
        <v>106178</v>
      </c>
      <c r="L187" s="257">
        <f t="shared" si="467"/>
        <v>106178</v>
      </c>
      <c r="M187" s="257">
        <f t="shared" si="467"/>
        <v>106178</v>
      </c>
      <c r="N187" s="257">
        <f t="shared" si="467"/>
        <v>100000</v>
      </c>
      <c r="O187" s="257">
        <f t="shared" si="467"/>
        <v>100000</v>
      </c>
      <c r="P187" s="257">
        <f t="shared" si="467"/>
        <v>106178</v>
      </c>
      <c r="Q187" s="257">
        <f t="shared" si="467"/>
        <v>106178</v>
      </c>
      <c r="R187" s="257">
        <f t="shared" si="467"/>
        <v>106178</v>
      </c>
      <c r="S187" s="257">
        <f t="shared" si="467"/>
        <v>106178</v>
      </c>
      <c r="T187" s="257">
        <f t="shared" si="467"/>
        <v>100000</v>
      </c>
      <c r="U187" s="257">
        <f t="shared" si="467"/>
        <v>100000</v>
      </c>
      <c r="V187" s="257">
        <f t="shared" si="467"/>
        <v>106178</v>
      </c>
      <c r="W187" s="257">
        <f t="shared" si="467"/>
        <v>106178</v>
      </c>
      <c r="X187" s="257">
        <f t="shared" si="467"/>
        <v>100000</v>
      </c>
      <c r="Y187" s="257">
        <f t="shared" si="467"/>
        <v>100000</v>
      </c>
      <c r="Z187" s="332"/>
      <c r="AA187" s="332"/>
      <c r="AB187" s="332"/>
      <c r="AC187" s="332"/>
    </row>
    <row r="188" spans="1:29" s="332" customFormat="1" x14ac:dyDescent="0.2">
      <c r="A188" s="244" t="s">
        <v>615</v>
      </c>
      <c r="B188" s="243" t="s">
        <v>130</v>
      </c>
      <c r="C188" s="243">
        <v>11</v>
      </c>
      <c r="D188" s="242" t="s">
        <v>101</v>
      </c>
      <c r="E188" s="245">
        <v>3631</v>
      </c>
      <c r="F188" s="246" t="s">
        <v>71</v>
      </c>
      <c r="G188" s="329"/>
      <c r="H188" s="381">
        <v>79634</v>
      </c>
      <c r="I188" s="381">
        <f>H188</f>
        <v>79634</v>
      </c>
      <c r="J188" s="381">
        <v>106178</v>
      </c>
      <c r="K188" s="381">
        <f>J188</f>
        <v>106178</v>
      </c>
      <c r="L188" s="383">
        <v>106178</v>
      </c>
      <c r="M188" s="381">
        <f>L188</f>
        <v>106178</v>
      </c>
      <c r="N188" s="383">
        <v>100000</v>
      </c>
      <c r="O188" s="381">
        <f>N188</f>
        <v>100000</v>
      </c>
      <c r="P188" s="381">
        <v>106178</v>
      </c>
      <c r="Q188" s="381">
        <f>P188</f>
        <v>106178</v>
      </c>
      <c r="R188" s="383">
        <v>106178</v>
      </c>
      <c r="S188" s="381">
        <f>R188</f>
        <v>106178</v>
      </c>
      <c r="T188" s="383">
        <v>100000</v>
      </c>
      <c r="U188" s="381">
        <f>T188</f>
        <v>100000</v>
      </c>
      <c r="V188" s="383">
        <v>106178</v>
      </c>
      <c r="W188" s="381">
        <f>V188</f>
        <v>106178</v>
      </c>
      <c r="X188" s="383">
        <v>100000</v>
      </c>
      <c r="Y188" s="381">
        <f>X188</f>
        <v>100000</v>
      </c>
      <c r="Z188" s="321"/>
      <c r="AA188" s="321"/>
      <c r="AB188" s="321"/>
      <c r="AC188" s="321"/>
    </row>
    <row r="189" spans="1:29" s="321" customFormat="1" x14ac:dyDescent="0.2">
      <c r="A189" s="318" t="s">
        <v>615</v>
      </c>
      <c r="B189" s="319" t="s">
        <v>130</v>
      </c>
      <c r="C189" s="231">
        <v>11</v>
      </c>
      <c r="D189" s="231"/>
      <c r="E189" s="233">
        <v>38</v>
      </c>
      <c r="F189" s="234"/>
      <c r="G189" s="320"/>
      <c r="H189" s="258">
        <f t="shared" ref="H189:Y189" si="468">H190</f>
        <v>53025</v>
      </c>
      <c r="I189" s="258">
        <f t="shared" si="468"/>
        <v>53025</v>
      </c>
      <c r="J189" s="258">
        <f t="shared" si="468"/>
        <v>99542</v>
      </c>
      <c r="K189" s="258">
        <f t="shared" si="468"/>
        <v>99542</v>
      </c>
      <c r="L189" s="258">
        <f t="shared" si="468"/>
        <v>99542</v>
      </c>
      <c r="M189" s="258">
        <f t="shared" si="468"/>
        <v>99542</v>
      </c>
      <c r="N189" s="258">
        <f t="shared" si="468"/>
        <v>70000</v>
      </c>
      <c r="O189" s="258">
        <f t="shared" si="468"/>
        <v>70000</v>
      </c>
      <c r="P189" s="258">
        <f t="shared" si="468"/>
        <v>99542</v>
      </c>
      <c r="Q189" s="258">
        <f t="shared" si="468"/>
        <v>99542</v>
      </c>
      <c r="R189" s="258">
        <f t="shared" si="468"/>
        <v>99542</v>
      </c>
      <c r="S189" s="258">
        <f t="shared" si="468"/>
        <v>99542</v>
      </c>
      <c r="T189" s="258">
        <f t="shared" si="468"/>
        <v>70000</v>
      </c>
      <c r="U189" s="258">
        <f t="shared" si="468"/>
        <v>70000</v>
      </c>
      <c r="V189" s="258">
        <f t="shared" si="468"/>
        <v>99542</v>
      </c>
      <c r="W189" s="258">
        <f t="shared" si="468"/>
        <v>99542</v>
      </c>
      <c r="X189" s="258">
        <f t="shared" si="468"/>
        <v>70000</v>
      </c>
      <c r="Y189" s="258">
        <f t="shared" si="468"/>
        <v>70000</v>
      </c>
    </row>
    <row r="190" spans="1:29" s="321" customFormat="1" x14ac:dyDescent="0.2">
      <c r="A190" s="249" t="s">
        <v>615</v>
      </c>
      <c r="B190" s="256" t="s">
        <v>130</v>
      </c>
      <c r="C190" s="256">
        <v>11</v>
      </c>
      <c r="D190" s="333"/>
      <c r="E190" s="250">
        <v>383</v>
      </c>
      <c r="F190" s="335"/>
      <c r="G190" s="336"/>
      <c r="H190" s="257">
        <f t="shared" ref="H190:Y190" si="469">SUM(H191)</f>
        <v>53025</v>
      </c>
      <c r="I190" s="257">
        <f t="shared" si="469"/>
        <v>53025</v>
      </c>
      <c r="J190" s="257">
        <f t="shared" si="469"/>
        <v>99542</v>
      </c>
      <c r="K190" s="257">
        <f t="shared" si="469"/>
        <v>99542</v>
      </c>
      <c r="L190" s="257">
        <f t="shared" si="469"/>
        <v>99542</v>
      </c>
      <c r="M190" s="257">
        <f t="shared" si="469"/>
        <v>99542</v>
      </c>
      <c r="N190" s="257">
        <f t="shared" si="469"/>
        <v>70000</v>
      </c>
      <c r="O190" s="257">
        <f t="shared" si="469"/>
        <v>70000</v>
      </c>
      <c r="P190" s="257">
        <f t="shared" si="469"/>
        <v>99542</v>
      </c>
      <c r="Q190" s="257">
        <f t="shared" si="469"/>
        <v>99542</v>
      </c>
      <c r="R190" s="257">
        <f t="shared" si="469"/>
        <v>99542</v>
      </c>
      <c r="S190" s="257">
        <f t="shared" si="469"/>
        <v>99542</v>
      </c>
      <c r="T190" s="257">
        <f t="shared" si="469"/>
        <v>70000</v>
      </c>
      <c r="U190" s="257">
        <f t="shared" si="469"/>
        <v>70000</v>
      </c>
      <c r="V190" s="257">
        <f t="shared" si="469"/>
        <v>99542</v>
      </c>
      <c r="W190" s="257">
        <f t="shared" si="469"/>
        <v>99542</v>
      </c>
      <c r="X190" s="257">
        <f t="shared" si="469"/>
        <v>70000</v>
      </c>
      <c r="Y190" s="257">
        <f t="shared" si="469"/>
        <v>70000</v>
      </c>
      <c r="Z190" s="332"/>
      <c r="AA190" s="332"/>
      <c r="AB190" s="332"/>
      <c r="AC190" s="332"/>
    </row>
    <row r="191" spans="1:29" s="332" customFormat="1" x14ac:dyDescent="0.2">
      <c r="A191" s="244" t="s">
        <v>615</v>
      </c>
      <c r="B191" s="243" t="s">
        <v>130</v>
      </c>
      <c r="C191" s="243">
        <v>11</v>
      </c>
      <c r="D191" s="242" t="s">
        <v>101</v>
      </c>
      <c r="E191" s="245">
        <v>3831</v>
      </c>
      <c r="F191" s="246" t="s">
        <v>131</v>
      </c>
      <c r="G191" s="329"/>
      <c r="H191" s="381">
        <v>53025</v>
      </c>
      <c r="I191" s="381">
        <f>H191</f>
        <v>53025</v>
      </c>
      <c r="J191" s="381">
        <v>99542</v>
      </c>
      <c r="K191" s="381">
        <f>J191</f>
        <v>99542</v>
      </c>
      <c r="L191" s="383">
        <v>99542</v>
      </c>
      <c r="M191" s="381">
        <f>L191</f>
        <v>99542</v>
      </c>
      <c r="N191" s="383">
        <v>70000</v>
      </c>
      <c r="O191" s="381">
        <f>N191</f>
        <v>70000</v>
      </c>
      <c r="P191" s="381">
        <v>99542</v>
      </c>
      <c r="Q191" s="381">
        <f>P191</f>
        <v>99542</v>
      </c>
      <c r="R191" s="383">
        <v>99542</v>
      </c>
      <c r="S191" s="381">
        <f>R191</f>
        <v>99542</v>
      </c>
      <c r="T191" s="383">
        <v>70000</v>
      </c>
      <c r="U191" s="381">
        <f>T191</f>
        <v>70000</v>
      </c>
      <c r="V191" s="383">
        <v>99542</v>
      </c>
      <c r="W191" s="381">
        <f>V191</f>
        <v>99542</v>
      </c>
      <c r="X191" s="383">
        <v>70000</v>
      </c>
      <c r="Y191" s="381">
        <f>X191</f>
        <v>70000</v>
      </c>
      <c r="Z191" s="321"/>
      <c r="AA191" s="321"/>
      <c r="AB191" s="321"/>
      <c r="AC191" s="321"/>
    </row>
    <row r="192" spans="1:29" s="321" customFormat="1" x14ac:dyDescent="0.2">
      <c r="A192" s="318" t="s">
        <v>615</v>
      </c>
      <c r="B192" s="319" t="s">
        <v>130</v>
      </c>
      <c r="C192" s="231">
        <v>11</v>
      </c>
      <c r="D192" s="231"/>
      <c r="E192" s="233">
        <v>41</v>
      </c>
      <c r="F192" s="234"/>
      <c r="G192" s="320"/>
      <c r="H192" s="258">
        <f t="shared" ref="H192:Y192" si="470">H193</f>
        <v>2654</v>
      </c>
      <c r="I192" s="258">
        <f t="shared" si="470"/>
        <v>2654</v>
      </c>
      <c r="J192" s="258">
        <f t="shared" si="470"/>
        <v>2656</v>
      </c>
      <c r="K192" s="258">
        <f t="shared" si="470"/>
        <v>2656</v>
      </c>
      <c r="L192" s="258">
        <f t="shared" si="470"/>
        <v>2656</v>
      </c>
      <c r="M192" s="258">
        <f t="shared" si="470"/>
        <v>2656</v>
      </c>
      <c r="N192" s="258">
        <f t="shared" si="470"/>
        <v>2600</v>
      </c>
      <c r="O192" s="258">
        <f t="shared" si="470"/>
        <v>2600</v>
      </c>
      <c r="P192" s="258">
        <f t="shared" si="470"/>
        <v>2656</v>
      </c>
      <c r="Q192" s="258">
        <f t="shared" si="470"/>
        <v>2656</v>
      </c>
      <c r="R192" s="258">
        <f t="shared" si="470"/>
        <v>2656</v>
      </c>
      <c r="S192" s="258">
        <f t="shared" si="470"/>
        <v>2656</v>
      </c>
      <c r="T192" s="258">
        <f t="shared" si="470"/>
        <v>2600</v>
      </c>
      <c r="U192" s="258">
        <f t="shared" si="470"/>
        <v>2600</v>
      </c>
      <c r="V192" s="258">
        <f t="shared" si="470"/>
        <v>2656</v>
      </c>
      <c r="W192" s="258">
        <f t="shared" si="470"/>
        <v>2656</v>
      </c>
      <c r="X192" s="258">
        <f t="shared" si="470"/>
        <v>2600</v>
      </c>
      <c r="Y192" s="258">
        <f t="shared" si="470"/>
        <v>2600</v>
      </c>
    </row>
    <row r="193" spans="1:29" s="321" customFormat="1" x14ac:dyDescent="0.2">
      <c r="A193" s="249" t="s">
        <v>615</v>
      </c>
      <c r="B193" s="256" t="s">
        <v>130</v>
      </c>
      <c r="C193" s="256">
        <v>11</v>
      </c>
      <c r="D193" s="333"/>
      <c r="E193" s="250">
        <v>412</v>
      </c>
      <c r="F193" s="335"/>
      <c r="G193" s="336"/>
      <c r="H193" s="257">
        <f t="shared" ref="H193:Y193" si="471">SUM(H194)</f>
        <v>2654</v>
      </c>
      <c r="I193" s="257">
        <f t="shared" si="471"/>
        <v>2654</v>
      </c>
      <c r="J193" s="257">
        <f t="shared" si="471"/>
        <v>2656</v>
      </c>
      <c r="K193" s="257">
        <f t="shared" si="471"/>
        <v>2656</v>
      </c>
      <c r="L193" s="257">
        <f t="shared" si="471"/>
        <v>2656</v>
      </c>
      <c r="M193" s="257">
        <f t="shared" si="471"/>
        <v>2656</v>
      </c>
      <c r="N193" s="257">
        <f t="shared" si="471"/>
        <v>2600</v>
      </c>
      <c r="O193" s="257">
        <f t="shared" si="471"/>
        <v>2600</v>
      </c>
      <c r="P193" s="257">
        <f t="shared" si="471"/>
        <v>2656</v>
      </c>
      <c r="Q193" s="257">
        <f t="shared" si="471"/>
        <v>2656</v>
      </c>
      <c r="R193" s="257">
        <f t="shared" si="471"/>
        <v>2656</v>
      </c>
      <c r="S193" s="257">
        <f t="shared" si="471"/>
        <v>2656</v>
      </c>
      <c r="T193" s="257">
        <f t="shared" si="471"/>
        <v>2600</v>
      </c>
      <c r="U193" s="257">
        <f t="shared" si="471"/>
        <v>2600</v>
      </c>
      <c r="V193" s="257">
        <f t="shared" si="471"/>
        <v>2656</v>
      </c>
      <c r="W193" s="257">
        <f t="shared" si="471"/>
        <v>2656</v>
      </c>
      <c r="X193" s="257">
        <f t="shared" si="471"/>
        <v>2600</v>
      </c>
      <c r="Y193" s="257">
        <f t="shared" si="471"/>
        <v>2600</v>
      </c>
      <c r="Z193" s="332"/>
      <c r="AA193" s="332"/>
      <c r="AB193" s="332"/>
      <c r="AC193" s="332"/>
    </row>
    <row r="194" spans="1:29" s="321" customFormat="1" ht="15" x14ac:dyDescent="0.2">
      <c r="A194" s="244" t="s">
        <v>615</v>
      </c>
      <c r="B194" s="243" t="s">
        <v>130</v>
      </c>
      <c r="C194" s="243">
        <v>11</v>
      </c>
      <c r="D194" s="242" t="s">
        <v>101</v>
      </c>
      <c r="E194" s="245">
        <v>4126</v>
      </c>
      <c r="F194" s="344" t="s">
        <v>84</v>
      </c>
      <c r="G194" s="345"/>
      <c r="H194" s="381">
        <v>2654</v>
      </c>
      <c r="I194" s="381">
        <f>H194</f>
        <v>2654</v>
      </c>
      <c r="J194" s="381">
        <v>2656</v>
      </c>
      <c r="K194" s="381">
        <f>J194</f>
        <v>2656</v>
      </c>
      <c r="L194" s="383">
        <v>2656</v>
      </c>
      <c r="M194" s="381">
        <f>L194</f>
        <v>2656</v>
      </c>
      <c r="N194" s="383">
        <v>2600</v>
      </c>
      <c r="O194" s="381">
        <f>N194</f>
        <v>2600</v>
      </c>
      <c r="P194" s="381">
        <v>2656</v>
      </c>
      <c r="Q194" s="381">
        <f>P194</f>
        <v>2656</v>
      </c>
      <c r="R194" s="383">
        <v>2656</v>
      </c>
      <c r="S194" s="381">
        <f>R194</f>
        <v>2656</v>
      </c>
      <c r="T194" s="383">
        <v>2600</v>
      </c>
      <c r="U194" s="381">
        <f>T194</f>
        <v>2600</v>
      </c>
      <c r="V194" s="383">
        <v>2656</v>
      </c>
      <c r="W194" s="381">
        <f>V194</f>
        <v>2656</v>
      </c>
      <c r="X194" s="383">
        <v>2600</v>
      </c>
      <c r="Y194" s="381">
        <f>X194</f>
        <v>2600</v>
      </c>
    </row>
    <row r="195" spans="1:29" s="321" customFormat="1" x14ac:dyDescent="0.2">
      <c r="A195" s="318" t="s">
        <v>615</v>
      </c>
      <c r="B195" s="319" t="s">
        <v>130</v>
      </c>
      <c r="C195" s="231">
        <v>11</v>
      </c>
      <c r="D195" s="231"/>
      <c r="E195" s="233">
        <v>42</v>
      </c>
      <c r="F195" s="234"/>
      <c r="G195" s="320"/>
      <c r="H195" s="258">
        <f t="shared" ref="H195:X196" si="472">H196</f>
        <v>132723</v>
      </c>
      <c r="I195" s="258">
        <f t="shared" si="472"/>
        <v>132723</v>
      </c>
      <c r="J195" s="258">
        <f t="shared" si="472"/>
        <v>132723</v>
      </c>
      <c r="K195" s="258">
        <f t="shared" si="472"/>
        <v>132723</v>
      </c>
      <c r="L195" s="258">
        <f t="shared" si="472"/>
        <v>132723</v>
      </c>
      <c r="M195" s="258">
        <f t="shared" si="472"/>
        <v>132723</v>
      </c>
      <c r="N195" s="258">
        <f t="shared" si="472"/>
        <v>152300</v>
      </c>
      <c r="O195" s="258">
        <f t="shared" si="472"/>
        <v>152300</v>
      </c>
      <c r="P195" s="258">
        <f t="shared" si="472"/>
        <v>132723</v>
      </c>
      <c r="Q195" s="258">
        <f t="shared" si="472"/>
        <v>132723</v>
      </c>
      <c r="R195" s="258">
        <f t="shared" si="472"/>
        <v>132723</v>
      </c>
      <c r="S195" s="258">
        <f t="shared" si="472"/>
        <v>132723</v>
      </c>
      <c r="T195" s="258">
        <f>T196</f>
        <v>152300</v>
      </c>
      <c r="U195" s="258">
        <f t="shared" si="472"/>
        <v>152300</v>
      </c>
      <c r="V195" s="258">
        <f t="shared" si="472"/>
        <v>132723</v>
      </c>
      <c r="W195" s="258">
        <f t="shared" si="472"/>
        <v>132723</v>
      </c>
      <c r="X195" s="258">
        <f t="shared" si="472"/>
        <v>152300</v>
      </c>
      <c r="Y195" s="258">
        <f t="shared" ref="X195:Y196" si="473">Y196</f>
        <v>152300</v>
      </c>
    </row>
    <row r="196" spans="1:29" s="315" customFormat="1" x14ac:dyDescent="0.2">
      <c r="A196" s="249" t="s">
        <v>615</v>
      </c>
      <c r="B196" s="256" t="s">
        <v>130</v>
      </c>
      <c r="C196" s="256">
        <v>11</v>
      </c>
      <c r="D196" s="333"/>
      <c r="E196" s="250">
        <v>426</v>
      </c>
      <c r="F196" s="346"/>
      <c r="G196" s="345"/>
      <c r="H196" s="257">
        <f t="shared" si="472"/>
        <v>132723</v>
      </c>
      <c r="I196" s="257">
        <f t="shared" si="472"/>
        <v>132723</v>
      </c>
      <c r="J196" s="257">
        <f t="shared" si="472"/>
        <v>132723</v>
      </c>
      <c r="K196" s="257">
        <f t="shared" si="472"/>
        <v>132723</v>
      </c>
      <c r="L196" s="257">
        <f t="shared" si="472"/>
        <v>132723</v>
      </c>
      <c r="M196" s="257">
        <f t="shared" si="472"/>
        <v>132723</v>
      </c>
      <c r="N196" s="257">
        <f t="shared" si="472"/>
        <v>152300</v>
      </c>
      <c r="O196" s="257">
        <f t="shared" si="472"/>
        <v>152300</v>
      </c>
      <c r="P196" s="257">
        <f t="shared" si="472"/>
        <v>132723</v>
      </c>
      <c r="Q196" s="257">
        <f t="shared" si="472"/>
        <v>132723</v>
      </c>
      <c r="R196" s="257">
        <f t="shared" si="472"/>
        <v>132723</v>
      </c>
      <c r="S196" s="257">
        <f t="shared" si="472"/>
        <v>132723</v>
      </c>
      <c r="T196" s="257">
        <f t="shared" si="472"/>
        <v>152300</v>
      </c>
      <c r="U196" s="257">
        <f t="shared" si="472"/>
        <v>152300</v>
      </c>
      <c r="V196" s="257">
        <f t="shared" si="472"/>
        <v>132723</v>
      </c>
      <c r="W196" s="257">
        <f t="shared" si="472"/>
        <v>132723</v>
      </c>
      <c r="X196" s="257">
        <f t="shared" si="473"/>
        <v>152300</v>
      </c>
      <c r="Y196" s="257">
        <f t="shared" si="473"/>
        <v>152300</v>
      </c>
      <c r="Z196" s="321"/>
      <c r="AA196" s="321"/>
      <c r="AB196" s="321"/>
      <c r="AC196" s="321"/>
    </row>
    <row r="197" spans="1:29" s="315" customFormat="1" x14ac:dyDescent="0.2">
      <c r="A197" s="244" t="s">
        <v>615</v>
      </c>
      <c r="B197" s="243" t="s">
        <v>130</v>
      </c>
      <c r="C197" s="243">
        <v>11</v>
      </c>
      <c r="D197" s="242" t="s">
        <v>101</v>
      </c>
      <c r="E197" s="245">
        <v>4262</v>
      </c>
      <c r="F197" s="246" t="s">
        <v>86</v>
      </c>
      <c r="G197" s="329"/>
      <c r="H197" s="381">
        <v>132723</v>
      </c>
      <c r="I197" s="381">
        <f>H197</f>
        <v>132723</v>
      </c>
      <c r="J197" s="381">
        <v>132723</v>
      </c>
      <c r="K197" s="381">
        <f>J197</f>
        <v>132723</v>
      </c>
      <c r="L197" s="383">
        <v>132723</v>
      </c>
      <c r="M197" s="381">
        <f>L197</f>
        <v>132723</v>
      </c>
      <c r="N197" s="383">
        <v>152300</v>
      </c>
      <c r="O197" s="381">
        <f>N197</f>
        <v>152300</v>
      </c>
      <c r="P197" s="381">
        <v>132723</v>
      </c>
      <c r="Q197" s="381">
        <f>P197</f>
        <v>132723</v>
      </c>
      <c r="R197" s="383">
        <v>132723</v>
      </c>
      <c r="S197" s="381">
        <f>R197</f>
        <v>132723</v>
      </c>
      <c r="T197" s="383">
        <v>152300</v>
      </c>
      <c r="U197" s="381">
        <f>T197</f>
        <v>152300</v>
      </c>
      <c r="V197" s="383">
        <v>132723</v>
      </c>
      <c r="W197" s="381">
        <f>V197</f>
        <v>132723</v>
      </c>
      <c r="X197" s="383">
        <v>152300</v>
      </c>
      <c r="Y197" s="381">
        <f>X197</f>
        <v>152300</v>
      </c>
      <c r="Z197" s="321"/>
      <c r="AA197" s="321"/>
      <c r="AB197" s="321"/>
      <c r="AC197" s="321"/>
    </row>
    <row r="198" spans="1:29" s="332" customFormat="1" ht="67.5" x14ac:dyDescent="0.2">
      <c r="A198" s="223" t="s">
        <v>615</v>
      </c>
      <c r="B198" s="224" t="s">
        <v>134</v>
      </c>
      <c r="C198" s="224"/>
      <c r="D198" s="224"/>
      <c r="E198" s="225"/>
      <c r="F198" s="226" t="s">
        <v>133</v>
      </c>
      <c r="G198" s="227" t="s">
        <v>636</v>
      </c>
      <c r="H198" s="259">
        <f t="shared" ref="H198:Q198" si="474">H199+H202</f>
        <v>0</v>
      </c>
      <c r="I198" s="259">
        <f t="shared" si="474"/>
        <v>0</v>
      </c>
      <c r="J198" s="259">
        <f t="shared" si="474"/>
        <v>145995</v>
      </c>
      <c r="K198" s="259">
        <f t="shared" si="474"/>
        <v>145995</v>
      </c>
      <c r="L198" s="259">
        <f t="shared" ref="L198:M198" si="475">L199+L202</f>
        <v>145995</v>
      </c>
      <c r="M198" s="259">
        <f t="shared" si="475"/>
        <v>145995</v>
      </c>
      <c r="N198" s="259">
        <f t="shared" ref="N198:O198" si="476">N199+N202</f>
        <v>70000</v>
      </c>
      <c r="O198" s="259">
        <f t="shared" si="476"/>
        <v>70000</v>
      </c>
      <c r="P198" s="259">
        <f t="shared" si="474"/>
        <v>145995</v>
      </c>
      <c r="Q198" s="259">
        <f t="shared" si="474"/>
        <v>145995</v>
      </c>
      <c r="R198" s="259">
        <f t="shared" ref="R198:W198" si="477">R199+R202</f>
        <v>145995</v>
      </c>
      <c r="S198" s="259">
        <f t="shared" si="477"/>
        <v>145995</v>
      </c>
      <c r="T198" s="259">
        <f t="shared" ref="T198:U198" si="478">T199+T202</f>
        <v>118000</v>
      </c>
      <c r="U198" s="259">
        <f t="shared" si="478"/>
        <v>118000</v>
      </c>
      <c r="V198" s="259">
        <f t="shared" si="477"/>
        <v>145995</v>
      </c>
      <c r="W198" s="259">
        <f t="shared" si="477"/>
        <v>145995</v>
      </c>
      <c r="X198" s="259">
        <f t="shared" ref="X198:Y198" si="479">X199+X202</f>
        <v>118000</v>
      </c>
      <c r="Y198" s="259">
        <f t="shared" si="479"/>
        <v>118000</v>
      </c>
      <c r="Z198" s="315"/>
      <c r="AA198" s="315"/>
      <c r="AB198" s="315"/>
      <c r="AC198" s="315"/>
    </row>
    <row r="199" spans="1:29" s="321" customFormat="1" x14ac:dyDescent="0.2">
      <c r="A199" s="318" t="s">
        <v>615</v>
      </c>
      <c r="B199" s="319" t="s">
        <v>134</v>
      </c>
      <c r="C199" s="231">
        <v>11</v>
      </c>
      <c r="D199" s="231"/>
      <c r="E199" s="233">
        <v>32</v>
      </c>
      <c r="F199" s="234"/>
      <c r="G199" s="320"/>
      <c r="H199" s="258">
        <f t="shared" ref="H199:Y199" si="480">H200</f>
        <v>0</v>
      </c>
      <c r="I199" s="258">
        <f t="shared" si="480"/>
        <v>0</v>
      </c>
      <c r="J199" s="258">
        <f t="shared" si="480"/>
        <v>39817</v>
      </c>
      <c r="K199" s="258">
        <f t="shared" si="480"/>
        <v>39817</v>
      </c>
      <c r="L199" s="258">
        <f t="shared" si="480"/>
        <v>39817</v>
      </c>
      <c r="M199" s="258">
        <f t="shared" si="480"/>
        <v>39817</v>
      </c>
      <c r="N199" s="258">
        <f t="shared" si="480"/>
        <v>20000</v>
      </c>
      <c r="O199" s="258">
        <f t="shared" si="480"/>
        <v>20000</v>
      </c>
      <c r="P199" s="258">
        <f t="shared" si="480"/>
        <v>39817</v>
      </c>
      <c r="Q199" s="258">
        <f t="shared" si="480"/>
        <v>39817</v>
      </c>
      <c r="R199" s="258">
        <f t="shared" si="480"/>
        <v>39817</v>
      </c>
      <c r="S199" s="258">
        <f t="shared" si="480"/>
        <v>39817</v>
      </c>
      <c r="T199" s="258">
        <f t="shared" si="480"/>
        <v>35000</v>
      </c>
      <c r="U199" s="258">
        <f t="shared" si="480"/>
        <v>35000</v>
      </c>
      <c r="V199" s="258">
        <f t="shared" si="480"/>
        <v>39817</v>
      </c>
      <c r="W199" s="258">
        <f t="shared" si="480"/>
        <v>39817</v>
      </c>
      <c r="X199" s="258">
        <f t="shared" si="480"/>
        <v>35000</v>
      </c>
      <c r="Y199" s="258">
        <f t="shared" si="480"/>
        <v>35000</v>
      </c>
      <c r="Z199" s="315"/>
      <c r="AA199" s="315"/>
      <c r="AB199" s="315"/>
      <c r="AC199" s="315"/>
    </row>
    <row r="200" spans="1:29" s="321" customFormat="1" x14ac:dyDescent="0.2">
      <c r="A200" s="333" t="s">
        <v>615</v>
      </c>
      <c r="B200" s="334" t="s">
        <v>134</v>
      </c>
      <c r="C200" s="256">
        <v>11</v>
      </c>
      <c r="D200" s="333"/>
      <c r="E200" s="250">
        <v>323</v>
      </c>
      <c r="F200" s="335"/>
      <c r="G200" s="336"/>
      <c r="H200" s="257">
        <f t="shared" ref="H200:Y200" si="481">SUM(H201)</f>
        <v>0</v>
      </c>
      <c r="I200" s="257">
        <f t="shared" si="481"/>
        <v>0</v>
      </c>
      <c r="J200" s="257">
        <f t="shared" si="481"/>
        <v>39817</v>
      </c>
      <c r="K200" s="257">
        <f t="shared" si="481"/>
        <v>39817</v>
      </c>
      <c r="L200" s="257">
        <f t="shared" si="481"/>
        <v>39817</v>
      </c>
      <c r="M200" s="257">
        <f t="shared" si="481"/>
        <v>39817</v>
      </c>
      <c r="N200" s="257">
        <f t="shared" si="481"/>
        <v>20000</v>
      </c>
      <c r="O200" s="257">
        <f t="shared" si="481"/>
        <v>20000</v>
      </c>
      <c r="P200" s="257">
        <f t="shared" si="481"/>
        <v>39817</v>
      </c>
      <c r="Q200" s="257">
        <f t="shared" si="481"/>
        <v>39817</v>
      </c>
      <c r="R200" s="257">
        <f t="shared" si="481"/>
        <v>39817</v>
      </c>
      <c r="S200" s="257">
        <f t="shared" si="481"/>
        <v>39817</v>
      </c>
      <c r="T200" s="257">
        <f t="shared" si="481"/>
        <v>35000</v>
      </c>
      <c r="U200" s="257">
        <f t="shared" si="481"/>
        <v>35000</v>
      </c>
      <c r="V200" s="257">
        <f t="shared" si="481"/>
        <v>39817</v>
      </c>
      <c r="W200" s="257">
        <f t="shared" si="481"/>
        <v>39817</v>
      </c>
      <c r="X200" s="257">
        <f t="shared" si="481"/>
        <v>35000</v>
      </c>
      <c r="Y200" s="257">
        <f t="shared" si="481"/>
        <v>35000</v>
      </c>
      <c r="Z200" s="332"/>
      <c r="AA200" s="332"/>
      <c r="AB200" s="332"/>
      <c r="AC200" s="332"/>
    </row>
    <row r="201" spans="1:29" s="332" customFormat="1" x14ac:dyDescent="0.2">
      <c r="A201" s="242" t="s">
        <v>615</v>
      </c>
      <c r="B201" s="331" t="s">
        <v>134</v>
      </c>
      <c r="C201" s="243">
        <v>11</v>
      </c>
      <c r="D201" s="242" t="s">
        <v>101</v>
      </c>
      <c r="E201" s="245">
        <v>3237</v>
      </c>
      <c r="F201" s="246" t="s">
        <v>58</v>
      </c>
      <c r="G201" s="329"/>
      <c r="H201" s="381">
        <v>0</v>
      </c>
      <c r="I201" s="381">
        <f>H201</f>
        <v>0</v>
      </c>
      <c r="J201" s="381">
        <v>39817</v>
      </c>
      <c r="K201" s="381">
        <f>J201</f>
        <v>39817</v>
      </c>
      <c r="L201" s="383">
        <v>39817</v>
      </c>
      <c r="M201" s="381">
        <f>L201</f>
        <v>39817</v>
      </c>
      <c r="N201" s="383">
        <v>20000</v>
      </c>
      <c r="O201" s="381">
        <f>N201</f>
        <v>20000</v>
      </c>
      <c r="P201" s="381">
        <v>39817</v>
      </c>
      <c r="Q201" s="381">
        <f>P201</f>
        <v>39817</v>
      </c>
      <c r="R201" s="383">
        <v>39817</v>
      </c>
      <c r="S201" s="381">
        <f>R201</f>
        <v>39817</v>
      </c>
      <c r="T201" s="383">
        <v>35000</v>
      </c>
      <c r="U201" s="381">
        <f>T201</f>
        <v>35000</v>
      </c>
      <c r="V201" s="383">
        <v>39817</v>
      </c>
      <c r="W201" s="381">
        <f>V201</f>
        <v>39817</v>
      </c>
      <c r="X201" s="383">
        <v>35000</v>
      </c>
      <c r="Y201" s="381">
        <f>X201</f>
        <v>35000</v>
      </c>
      <c r="Z201" s="321"/>
      <c r="AA201" s="321"/>
      <c r="AB201" s="321"/>
      <c r="AC201" s="321"/>
    </row>
    <row r="202" spans="1:29" s="321" customFormat="1" x14ac:dyDescent="0.2">
      <c r="A202" s="318" t="s">
        <v>615</v>
      </c>
      <c r="B202" s="319" t="s">
        <v>134</v>
      </c>
      <c r="C202" s="231">
        <v>11</v>
      </c>
      <c r="D202" s="231"/>
      <c r="E202" s="233">
        <v>41</v>
      </c>
      <c r="F202" s="234"/>
      <c r="G202" s="320"/>
      <c r="H202" s="258">
        <f t="shared" ref="H202:Y202" si="482">H203</f>
        <v>0</v>
      </c>
      <c r="I202" s="258">
        <f t="shared" si="482"/>
        <v>0</v>
      </c>
      <c r="J202" s="258">
        <f t="shared" si="482"/>
        <v>106178</v>
      </c>
      <c r="K202" s="258">
        <f t="shared" si="482"/>
        <v>106178</v>
      </c>
      <c r="L202" s="258">
        <f t="shared" si="482"/>
        <v>106178</v>
      </c>
      <c r="M202" s="258">
        <f t="shared" si="482"/>
        <v>106178</v>
      </c>
      <c r="N202" s="258">
        <f t="shared" si="482"/>
        <v>50000</v>
      </c>
      <c r="O202" s="258">
        <f t="shared" si="482"/>
        <v>50000</v>
      </c>
      <c r="P202" s="258">
        <f t="shared" si="482"/>
        <v>106178</v>
      </c>
      <c r="Q202" s="258">
        <f t="shared" si="482"/>
        <v>106178</v>
      </c>
      <c r="R202" s="258">
        <f t="shared" si="482"/>
        <v>106178</v>
      </c>
      <c r="S202" s="258">
        <f t="shared" si="482"/>
        <v>106178</v>
      </c>
      <c r="T202" s="258">
        <f>T203</f>
        <v>83000</v>
      </c>
      <c r="U202" s="258">
        <f>U203</f>
        <v>83000</v>
      </c>
      <c r="V202" s="258">
        <f t="shared" si="482"/>
        <v>106178</v>
      </c>
      <c r="W202" s="258">
        <f t="shared" si="482"/>
        <v>106178</v>
      </c>
      <c r="X202" s="258">
        <f t="shared" si="482"/>
        <v>83000</v>
      </c>
      <c r="Y202" s="258">
        <f t="shared" si="482"/>
        <v>83000</v>
      </c>
    </row>
    <row r="203" spans="1:29" s="315" customFormat="1" x14ac:dyDescent="0.2">
      <c r="A203" s="333" t="s">
        <v>615</v>
      </c>
      <c r="B203" s="334" t="s">
        <v>134</v>
      </c>
      <c r="C203" s="256">
        <v>11</v>
      </c>
      <c r="D203" s="333"/>
      <c r="E203" s="250">
        <v>412</v>
      </c>
      <c r="F203" s="335"/>
      <c r="G203" s="336"/>
      <c r="H203" s="257">
        <f t="shared" ref="H203:Y203" si="483">H204</f>
        <v>0</v>
      </c>
      <c r="I203" s="257">
        <f t="shared" si="483"/>
        <v>0</v>
      </c>
      <c r="J203" s="257">
        <f t="shared" si="483"/>
        <v>106178</v>
      </c>
      <c r="K203" s="257">
        <f t="shared" si="483"/>
        <v>106178</v>
      </c>
      <c r="L203" s="257">
        <f t="shared" si="483"/>
        <v>106178</v>
      </c>
      <c r="M203" s="257">
        <f t="shared" si="483"/>
        <v>106178</v>
      </c>
      <c r="N203" s="257">
        <f t="shared" si="483"/>
        <v>50000</v>
      </c>
      <c r="O203" s="257">
        <f t="shared" si="483"/>
        <v>50000</v>
      </c>
      <c r="P203" s="257">
        <f t="shared" si="483"/>
        <v>106178</v>
      </c>
      <c r="Q203" s="257">
        <f t="shared" si="483"/>
        <v>106178</v>
      </c>
      <c r="R203" s="257">
        <f t="shared" si="483"/>
        <v>106178</v>
      </c>
      <c r="S203" s="257">
        <f t="shared" si="483"/>
        <v>106178</v>
      </c>
      <c r="T203" s="257">
        <f t="shared" si="483"/>
        <v>83000</v>
      </c>
      <c r="U203" s="257">
        <f t="shared" si="483"/>
        <v>83000</v>
      </c>
      <c r="V203" s="257">
        <f t="shared" si="483"/>
        <v>106178</v>
      </c>
      <c r="W203" s="257">
        <f t="shared" si="483"/>
        <v>106178</v>
      </c>
      <c r="X203" s="257">
        <f t="shared" si="483"/>
        <v>83000</v>
      </c>
      <c r="Y203" s="257">
        <f t="shared" si="483"/>
        <v>83000</v>
      </c>
      <c r="Z203" s="332"/>
      <c r="AA203" s="332"/>
      <c r="AB203" s="332"/>
      <c r="AC203" s="332"/>
    </row>
    <row r="204" spans="1:29" s="315" customFormat="1" x14ac:dyDescent="0.2">
      <c r="A204" s="242" t="s">
        <v>615</v>
      </c>
      <c r="B204" s="331" t="s">
        <v>134</v>
      </c>
      <c r="C204" s="243">
        <v>11</v>
      </c>
      <c r="D204" s="242" t="s">
        <v>101</v>
      </c>
      <c r="E204" s="245">
        <v>4126</v>
      </c>
      <c r="F204" s="246" t="s">
        <v>84</v>
      </c>
      <c r="G204" s="329"/>
      <c r="H204" s="381">
        <v>0</v>
      </c>
      <c r="I204" s="381">
        <f>H204</f>
        <v>0</v>
      </c>
      <c r="J204" s="381">
        <v>106178</v>
      </c>
      <c r="K204" s="381">
        <f>J204</f>
        <v>106178</v>
      </c>
      <c r="L204" s="383">
        <v>106178</v>
      </c>
      <c r="M204" s="381">
        <f>L204</f>
        <v>106178</v>
      </c>
      <c r="N204" s="383">
        <v>50000</v>
      </c>
      <c r="O204" s="381">
        <f>N204</f>
        <v>50000</v>
      </c>
      <c r="P204" s="381">
        <v>106178</v>
      </c>
      <c r="Q204" s="381">
        <f>P204</f>
        <v>106178</v>
      </c>
      <c r="R204" s="383">
        <v>106178</v>
      </c>
      <c r="S204" s="381">
        <f>R204</f>
        <v>106178</v>
      </c>
      <c r="T204" s="383">
        <v>83000</v>
      </c>
      <c r="U204" s="381">
        <f>T204</f>
        <v>83000</v>
      </c>
      <c r="V204" s="383">
        <v>106178</v>
      </c>
      <c r="W204" s="381">
        <f>V204</f>
        <v>106178</v>
      </c>
      <c r="X204" s="383">
        <v>83000</v>
      </c>
      <c r="Y204" s="381">
        <f>X204</f>
        <v>83000</v>
      </c>
      <c r="Z204" s="321"/>
      <c r="AA204" s="321"/>
      <c r="AB204" s="321"/>
      <c r="AC204" s="321"/>
    </row>
    <row r="205" spans="1:29" s="332" customFormat="1" ht="67.5" x14ac:dyDescent="0.2">
      <c r="A205" s="223" t="s">
        <v>615</v>
      </c>
      <c r="B205" s="224" t="s">
        <v>172</v>
      </c>
      <c r="C205" s="224"/>
      <c r="D205" s="224"/>
      <c r="E205" s="225"/>
      <c r="F205" s="226" t="s">
        <v>637</v>
      </c>
      <c r="G205" s="227" t="s">
        <v>636</v>
      </c>
      <c r="H205" s="259">
        <f t="shared" ref="H205:Q205" si="484">H206+H210</f>
        <v>77018</v>
      </c>
      <c r="I205" s="259">
        <f t="shared" si="484"/>
        <v>77018</v>
      </c>
      <c r="J205" s="259">
        <f t="shared" si="484"/>
        <v>106789</v>
      </c>
      <c r="K205" s="259">
        <f t="shared" si="484"/>
        <v>106789</v>
      </c>
      <c r="L205" s="259">
        <f t="shared" ref="L205:M205" si="485">L206+L210</f>
        <v>106789</v>
      </c>
      <c r="M205" s="259">
        <f t="shared" si="485"/>
        <v>106789</v>
      </c>
      <c r="N205" s="259">
        <f t="shared" ref="N205:O205" si="486">N206+N210</f>
        <v>171873</v>
      </c>
      <c r="O205" s="259">
        <f t="shared" si="486"/>
        <v>171873</v>
      </c>
      <c r="P205" s="259">
        <f t="shared" si="484"/>
        <v>106789</v>
      </c>
      <c r="Q205" s="259">
        <f t="shared" si="484"/>
        <v>106789</v>
      </c>
      <c r="R205" s="259">
        <f t="shared" ref="R205:W205" si="487">R206+R210</f>
        <v>106789</v>
      </c>
      <c r="S205" s="259">
        <f t="shared" si="487"/>
        <v>106789</v>
      </c>
      <c r="T205" s="259">
        <f t="shared" ref="T205:U205" si="488">T206+T210</f>
        <v>123873</v>
      </c>
      <c r="U205" s="259">
        <f t="shared" si="488"/>
        <v>123873</v>
      </c>
      <c r="V205" s="259">
        <f t="shared" si="487"/>
        <v>106789</v>
      </c>
      <c r="W205" s="259">
        <f t="shared" si="487"/>
        <v>106789</v>
      </c>
      <c r="X205" s="259">
        <f t="shared" ref="X205:Y205" si="489">X206+X210</f>
        <v>123873</v>
      </c>
      <c r="Y205" s="259">
        <f t="shared" si="489"/>
        <v>123873</v>
      </c>
      <c r="Z205" s="315"/>
      <c r="AA205" s="315"/>
      <c r="AB205" s="315"/>
      <c r="AC205" s="315"/>
    </row>
    <row r="206" spans="1:29" s="321" customFormat="1" x14ac:dyDescent="0.2">
      <c r="A206" s="318" t="s">
        <v>615</v>
      </c>
      <c r="B206" s="319" t="s">
        <v>172</v>
      </c>
      <c r="C206" s="231">
        <v>11</v>
      </c>
      <c r="D206" s="231"/>
      <c r="E206" s="233">
        <v>32</v>
      </c>
      <c r="F206" s="234"/>
      <c r="G206" s="320"/>
      <c r="H206" s="258">
        <f t="shared" ref="H206:Y206" si="490">H207</f>
        <v>77018</v>
      </c>
      <c r="I206" s="258">
        <f t="shared" si="490"/>
        <v>77018</v>
      </c>
      <c r="J206" s="258">
        <f t="shared" si="490"/>
        <v>96835</v>
      </c>
      <c r="K206" s="258">
        <f t="shared" si="490"/>
        <v>96835</v>
      </c>
      <c r="L206" s="258">
        <f t="shared" si="490"/>
        <v>96835</v>
      </c>
      <c r="M206" s="258">
        <f t="shared" si="490"/>
        <v>96835</v>
      </c>
      <c r="N206" s="258">
        <f t="shared" si="490"/>
        <v>139123</v>
      </c>
      <c r="O206" s="258">
        <f t="shared" si="490"/>
        <v>139123</v>
      </c>
      <c r="P206" s="258">
        <f t="shared" si="490"/>
        <v>96835</v>
      </c>
      <c r="Q206" s="258">
        <f t="shared" si="490"/>
        <v>96835</v>
      </c>
      <c r="R206" s="258">
        <f t="shared" si="490"/>
        <v>96835</v>
      </c>
      <c r="S206" s="258">
        <f t="shared" si="490"/>
        <v>96835</v>
      </c>
      <c r="T206" s="258">
        <f t="shared" si="490"/>
        <v>113923</v>
      </c>
      <c r="U206" s="258">
        <f t="shared" si="490"/>
        <v>113923</v>
      </c>
      <c r="V206" s="258">
        <f t="shared" si="490"/>
        <v>96835</v>
      </c>
      <c r="W206" s="258">
        <f t="shared" si="490"/>
        <v>96835</v>
      </c>
      <c r="X206" s="258">
        <f t="shared" si="490"/>
        <v>113923</v>
      </c>
      <c r="Y206" s="258">
        <f t="shared" si="490"/>
        <v>113923</v>
      </c>
      <c r="Z206" s="315"/>
      <c r="AA206" s="315"/>
      <c r="AB206" s="315"/>
      <c r="AC206" s="315"/>
    </row>
    <row r="207" spans="1:29" s="321" customFormat="1" x14ac:dyDescent="0.2">
      <c r="A207" s="333" t="s">
        <v>615</v>
      </c>
      <c r="B207" s="334" t="s">
        <v>172</v>
      </c>
      <c r="C207" s="256">
        <v>11</v>
      </c>
      <c r="D207" s="333"/>
      <c r="E207" s="250">
        <v>323</v>
      </c>
      <c r="F207" s="335"/>
      <c r="G207" s="336"/>
      <c r="H207" s="257">
        <f t="shared" ref="H207:Q207" si="491">SUM(H208:H209)</f>
        <v>77018</v>
      </c>
      <c r="I207" s="257">
        <f t="shared" si="491"/>
        <v>77018</v>
      </c>
      <c r="J207" s="257">
        <f t="shared" si="491"/>
        <v>96835</v>
      </c>
      <c r="K207" s="257">
        <f t="shared" si="491"/>
        <v>96835</v>
      </c>
      <c r="L207" s="257">
        <f t="shared" ref="L207:M207" si="492">SUM(L208:L209)</f>
        <v>96835</v>
      </c>
      <c r="M207" s="257">
        <f t="shared" si="492"/>
        <v>96835</v>
      </c>
      <c r="N207" s="257">
        <f t="shared" ref="N207:O207" si="493">SUM(N208:N209)</f>
        <v>139123</v>
      </c>
      <c r="O207" s="257">
        <f t="shared" si="493"/>
        <v>139123</v>
      </c>
      <c r="P207" s="257">
        <f t="shared" si="491"/>
        <v>96835</v>
      </c>
      <c r="Q207" s="257">
        <f t="shared" si="491"/>
        <v>96835</v>
      </c>
      <c r="R207" s="257">
        <f t="shared" ref="R207:W207" si="494">SUM(R208:R209)</f>
        <v>96835</v>
      </c>
      <c r="S207" s="257">
        <f t="shared" si="494"/>
        <v>96835</v>
      </c>
      <c r="T207" s="257">
        <f t="shared" ref="T207:U207" si="495">SUM(T208:T209)</f>
        <v>113923</v>
      </c>
      <c r="U207" s="257">
        <f t="shared" si="495"/>
        <v>113923</v>
      </c>
      <c r="V207" s="257">
        <f t="shared" si="494"/>
        <v>96835</v>
      </c>
      <c r="W207" s="257">
        <f t="shared" si="494"/>
        <v>96835</v>
      </c>
      <c r="X207" s="257">
        <f t="shared" ref="X207:Y207" si="496">SUM(X208:X209)</f>
        <v>113923</v>
      </c>
      <c r="Y207" s="257">
        <f t="shared" si="496"/>
        <v>113923</v>
      </c>
      <c r="Z207" s="332"/>
      <c r="AA207" s="332"/>
      <c r="AB207" s="332"/>
      <c r="AC207" s="332"/>
    </row>
    <row r="208" spans="1:29" s="321" customFormat="1" ht="15" x14ac:dyDescent="0.2">
      <c r="A208" s="242" t="s">
        <v>615</v>
      </c>
      <c r="B208" s="331" t="s">
        <v>172</v>
      </c>
      <c r="C208" s="243">
        <v>11</v>
      </c>
      <c r="D208" s="242" t="s">
        <v>101</v>
      </c>
      <c r="E208" s="245">
        <v>3237</v>
      </c>
      <c r="F208" s="246" t="s">
        <v>58</v>
      </c>
      <c r="G208" s="329"/>
      <c r="H208" s="381">
        <v>20000</v>
      </c>
      <c r="I208" s="381">
        <f t="shared" ref="I208:I209" si="497">H208</f>
        <v>20000</v>
      </c>
      <c r="J208" s="381">
        <v>39817</v>
      </c>
      <c r="K208" s="381">
        <f t="shared" ref="K208:K209" si="498">J208</f>
        <v>39817</v>
      </c>
      <c r="L208" s="383">
        <v>39817</v>
      </c>
      <c r="M208" s="381">
        <f t="shared" ref="M208:M209" si="499">L208</f>
        <v>39817</v>
      </c>
      <c r="N208" s="383">
        <v>65000</v>
      </c>
      <c r="O208" s="381">
        <f t="shared" ref="O208:O209" si="500">N208</f>
        <v>65000</v>
      </c>
      <c r="P208" s="381">
        <v>39817</v>
      </c>
      <c r="Q208" s="381">
        <f t="shared" ref="Q208:Q209" si="501">P208</f>
        <v>39817</v>
      </c>
      <c r="R208" s="383">
        <v>39817</v>
      </c>
      <c r="S208" s="381">
        <f t="shared" ref="S208:S209" si="502">R208</f>
        <v>39817</v>
      </c>
      <c r="T208" s="383">
        <v>39800</v>
      </c>
      <c r="U208" s="381">
        <f t="shared" ref="U208:U209" si="503">T208</f>
        <v>39800</v>
      </c>
      <c r="V208" s="383">
        <v>39817</v>
      </c>
      <c r="W208" s="381">
        <f t="shared" ref="W208:W209" si="504">V208</f>
        <v>39817</v>
      </c>
      <c r="X208" s="383">
        <v>39800</v>
      </c>
      <c r="Y208" s="381">
        <f t="shared" ref="Y208:Y209" si="505">X208</f>
        <v>39800</v>
      </c>
    </row>
    <row r="209" spans="1:29" s="332" customFormat="1" x14ac:dyDescent="0.2">
      <c r="A209" s="256" t="s">
        <v>615</v>
      </c>
      <c r="B209" s="327" t="s">
        <v>172</v>
      </c>
      <c r="C209" s="327">
        <v>11</v>
      </c>
      <c r="D209" s="325" t="s">
        <v>101</v>
      </c>
      <c r="E209" s="347">
        <v>3238</v>
      </c>
      <c r="F209" s="346" t="s">
        <v>59</v>
      </c>
      <c r="G209" s="329"/>
      <c r="H209" s="381">
        <v>57018</v>
      </c>
      <c r="I209" s="381">
        <f t="shared" si="497"/>
        <v>57018</v>
      </c>
      <c r="J209" s="381">
        <v>57018</v>
      </c>
      <c r="K209" s="381">
        <f t="shared" si="498"/>
        <v>57018</v>
      </c>
      <c r="L209" s="384">
        <v>57018</v>
      </c>
      <c r="M209" s="381">
        <f t="shared" si="499"/>
        <v>57018</v>
      </c>
      <c r="N209" s="384">
        <v>74123</v>
      </c>
      <c r="O209" s="381">
        <f t="shared" si="500"/>
        <v>74123</v>
      </c>
      <c r="P209" s="381">
        <v>57018</v>
      </c>
      <c r="Q209" s="381">
        <f t="shared" si="501"/>
        <v>57018</v>
      </c>
      <c r="R209" s="384">
        <v>57018</v>
      </c>
      <c r="S209" s="381">
        <f t="shared" si="502"/>
        <v>57018</v>
      </c>
      <c r="T209" s="384">
        <v>74123</v>
      </c>
      <c r="U209" s="381">
        <f t="shared" si="503"/>
        <v>74123</v>
      </c>
      <c r="V209" s="384">
        <v>57018</v>
      </c>
      <c r="W209" s="381">
        <f t="shared" si="504"/>
        <v>57018</v>
      </c>
      <c r="X209" s="384">
        <v>74123</v>
      </c>
      <c r="Y209" s="381">
        <f t="shared" si="505"/>
        <v>74123</v>
      </c>
      <c r="Z209" s="321"/>
      <c r="AA209" s="321"/>
      <c r="AB209" s="321"/>
      <c r="AC209" s="321"/>
    </row>
    <row r="210" spans="1:29" s="321" customFormat="1" x14ac:dyDescent="0.2">
      <c r="A210" s="318" t="s">
        <v>615</v>
      </c>
      <c r="B210" s="319" t="s">
        <v>172</v>
      </c>
      <c r="C210" s="231">
        <v>11</v>
      </c>
      <c r="D210" s="231"/>
      <c r="E210" s="233">
        <v>41</v>
      </c>
      <c r="F210" s="234"/>
      <c r="G210" s="320"/>
      <c r="H210" s="258">
        <f t="shared" ref="H210:X211" si="506">H211</f>
        <v>0</v>
      </c>
      <c r="I210" s="258">
        <f t="shared" si="506"/>
        <v>0</v>
      </c>
      <c r="J210" s="258">
        <f t="shared" si="506"/>
        <v>9954</v>
      </c>
      <c r="K210" s="258">
        <f t="shared" si="506"/>
        <v>9954</v>
      </c>
      <c r="L210" s="258">
        <f t="shared" si="506"/>
        <v>9954</v>
      </c>
      <c r="M210" s="258">
        <f t="shared" si="506"/>
        <v>9954</v>
      </c>
      <c r="N210" s="258">
        <f t="shared" si="506"/>
        <v>32750</v>
      </c>
      <c r="O210" s="258">
        <f t="shared" si="506"/>
        <v>32750</v>
      </c>
      <c r="P210" s="258">
        <f t="shared" si="506"/>
        <v>9954</v>
      </c>
      <c r="Q210" s="258">
        <f t="shared" si="506"/>
        <v>9954</v>
      </c>
      <c r="R210" s="258">
        <f t="shared" si="506"/>
        <v>9954</v>
      </c>
      <c r="S210" s="258">
        <f t="shared" si="506"/>
        <v>9954</v>
      </c>
      <c r="T210" s="258">
        <f t="shared" si="506"/>
        <v>9950</v>
      </c>
      <c r="U210" s="258">
        <f t="shared" si="506"/>
        <v>9950</v>
      </c>
      <c r="V210" s="258">
        <f t="shared" si="506"/>
        <v>9954</v>
      </c>
      <c r="W210" s="258">
        <f t="shared" si="506"/>
        <v>9954</v>
      </c>
      <c r="X210" s="258">
        <f t="shared" si="506"/>
        <v>9950</v>
      </c>
      <c r="Y210" s="258">
        <f t="shared" ref="X210:Y211" si="507">Y211</f>
        <v>9950</v>
      </c>
    </row>
    <row r="211" spans="1:29" s="315" customFormat="1" x14ac:dyDescent="0.2">
      <c r="A211" s="333" t="s">
        <v>615</v>
      </c>
      <c r="B211" s="334" t="s">
        <v>172</v>
      </c>
      <c r="C211" s="256">
        <v>11</v>
      </c>
      <c r="D211" s="333"/>
      <c r="E211" s="250">
        <v>412</v>
      </c>
      <c r="F211" s="335"/>
      <c r="G211" s="336"/>
      <c r="H211" s="257">
        <f t="shared" si="506"/>
        <v>0</v>
      </c>
      <c r="I211" s="257">
        <f t="shared" si="506"/>
        <v>0</v>
      </c>
      <c r="J211" s="257">
        <f t="shared" si="506"/>
        <v>9954</v>
      </c>
      <c r="K211" s="257">
        <f t="shared" si="506"/>
        <v>9954</v>
      </c>
      <c r="L211" s="257">
        <f t="shared" si="506"/>
        <v>9954</v>
      </c>
      <c r="M211" s="257">
        <f t="shared" si="506"/>
        <v>9954</v>
      </c>
      <c r="N211" s="257">
        <f t="shared" si="506"/>
        <v>32750</v>
      </c>
      <c r="O211" s="257">
        <f t="shared" si="506"/>
        <v>32750</v>
      </c>
      <c r="P211" s="257">
        <f t="shared" si="506"/>
        <v>9954</v>
      </c>
      <c r="Q211" s="257">
        <f t="shared" si="506"/>
        <v>9954</v>
      </c>
      <c r="R211" s="257">
        <f t="shared" si="506"/>
        <v>9954</v>
      </c>
      <c r="S211" s="257">
        <f t="shared" si="506"/>
        <v>9954</v>
      </c>
      <c r="T211" s="257">
        <f t="shared" si="506"/>
        <v>9950</v>
      </c>
      <c r="U211" s="257">
        <f t="shared" si="506"/>
        <v>9950</v>
      </c>
      <c r="V211" s="257">
        <f t="shared" si="506"/>
        <v>9954</v>
      </c>
      <c r="W211" s="257">
        <f t="shared" si="506"/>
        <v>9954</v>
      </c>
      <c r="X211" s="257">
        <f t="shared" si="507"/>
        <v>9950</v>
      </c>
      <c r="Y211" s="257">
        <f t="shared" si="507"/>
        <v>9950</v>
      </c>
      <c r="Z211" s="332"/>
      <c r="AA211" s="332"/>
      <c r="AB211" s="332"/>
      <c r="AC211" s="332"/>
    </row>
    <row r="212" spans="1:29" s="315" customFormat="1" x14ac:dyDescent="0.2">
      <c r="A212" s="242" t="s">
        <v>615</v>
      </c>
      <c r="B212" s="331" t="s">
        <v>172</v>
      </c>
      <c r="C212" s="243">
        <v>11</v>
      </c>
      <c r="D212" s="242" t="s">
        <v>101</v>
      </c>
      <c r="E212" s="245">
        <v>4126</v>
      </c>
      <c r="F212" s="246" t="s">
        <v>84</v>
      </c>
      <c r="G212" s="329"/>
      <c r="H212" s="381">
        <v>0</v>
      </c>
      <c r="I212" s="381">
        <f>H212</f>
        <v>0</v>
      </c>
      <c r="J212" s="381">
        <v>9954</v>
      </c>
      <c r="K212" s="381">
        <f>J212</f>
        <v>9954</v>
      </c>
      <c r="L212" s="383">
        <v>9954</v>
      </c>
      <c r="M212" s="381">
        <f>L212</f>
        <v>9954</v>
      </c>
      <c r="N212" s="383">
        <v>32750</v>
      </c>
      <c r="O212" s="381">
        <f>N212</f>
        <v>32750</v>
      </c>
      <c r="P212" s="381">
        <v>9954</v>
      </c>
      <c r="Q212" s="381">
        <f>P212</f>
        <v>9954</v>
      </c>
      <c r="R212" s="383">
        <v>9954</v>
      </c>
      <c r="S212" s="381">
        <f>R212</f>
        <v>9954</v>
      </c>
      <c r="T212" s="383">
        <v>9950</v>
      </c>
      <c r="U212" s="381">
        <f>T212</f>
        <v>9950</v>
      </c>
      <c r="V212" s="383">
        <v>9954</v>
      </c>
      <c r="W212" s="381">
        <f>V212</f>
        <v>9954</v>
      </c>
      <c r="X212" s="383">
        <v>9950</v>
      </c>
      <c r="Y212" s="381">
        <f>X212</f>
        <v>9950</v>
      </c>
      <c r="Z212" s="321"/>
      <c r="AA212" s="321"/>
      <c r="AB212" s="321"/>
      <c r="AC212" s="321"/>
    </row>
    <row r="213" spans="1:29" s="315" customFormat="1" ht="67.5" x14ac:dyDescent="0.2">
      <c r="A213" s="223" t="s">
        <v>615</v>
      </c>
      <c r="B213" s="224" t="s">
        <v>638</v>
      </c>
      <c r="C213" s="224"/>
      <c r="D213" s="224"/>
      <c r="E213" s="225"/>
      <c r="F213" s="348" t="s">
        <v>639</v>
      </c>
      <c r="G213" s="227" t="s">
        <v>636</v>
      </c>
      <c r="H213" s="259">
        <f t="shared" ref="H213:Y213" si="508">H214</f>
        <v>61337</v>
      </c>
      <c r="I213" s="259">
        <f t="shared" si="508"/>
        <v>61337</v>
      </c>
      <c r="J213" s="259">
        <f t="shared" si="508"/>
        <v>66361</v>
      </c>
      <c r="K213" s="259">
        <f t="shared" si="508"/>
        <v>66361</v>
      </c>
      <c r="L213" s="259">
        <f t="shared" si="508"/>
        <v>66361</v>
      </c>
      <c r="M213" s="259">
        <f t="shared" si="508"/>
        <v>66361</v>
      </c>
      <c r="N213" s="259">
        <f t="shared" si="508"/>
        <v>66000</v>
      </c>
      <c r="O213" s="259">
        <f t="shared" si="508"/>
        <v>66000</v>
      </c>
      <c r="P213" s="259">
        <f t="shared" si="508"/>
        <v>66361</v>
      </c>
      <c r="Q213" s="259">
        <f t="shared" si="508"/>
        <v>66361</v>
      </c>
      <c r="R213" s="259">
        <f t="shared" si="508"/>
        <v>66361</v>
      </c>
      <c r="S213" s="259">
        <f t="shared" si="508"/>
        <v>66361</v>
      </c>
      <c r="T213" s="259">
        <f t="shared" si="508"/>
        <v>66000</v>
      </c>
      <c r="U213" s="259">
        <f t="shared" si="508"/>
        <v>66000</v>
      </c>
      <c r="V213" s="259">
        <f t="shared" si="508"/>
        <v>66361</v>
      </c>
      <c r="W213" s="259">
        <f t="shared" si="508"/>
        <v>66361</v>
      </c>
      <c r="X213" s="259">
        <f t="shared" si="508"/>
        <v>66000</v>
      </c>
      <c r="Y213" s="259">
        <f t="shared" si="508"/>
        <v>66000</v>
      </c>
    </row>
    <row r="214" spans="1:29" s="321" customFormat="1" x14ac:dyDescent="0.2">
      <c r="A214" s="318" t="s">
        <v>615</v>
      </c>
      <c r="B214" s="319" t="s">
        <v>638</v>
      </c>
      <c r="C214" s="231">
        <v>11</v>
      </c>
      <c r="D214" s="231"/>
      <c r="E214" s="233">
        <v>32</v>
      </c>
      <c r="F214" s="234"/>
      <c r="G214" s="320"/>
      <c r="H214" s="258">
        <f t="shared" ref="H214:Q214" si="509">H215+H222+H220</f>
        <v>61337</v>
      </c>
      <c r="I214" s="258">
        <f t="shared" si="509"/>
        <v>61337</v>
      </c>
      <c r="J214" s="258">
        <f t="shared" si="509"/>
        <v>66361</v>
      </c>
      <c r="K214" s="258">
        <f t="shared" si="509"/>
        <v>66361</v>
      </c>
      <c r="L214" s="258">
        <f t="shared" ref="L214:M214" si="510">L215+L222+L220</f>
        <v>66361</v>
      </c>
      <c r="M214" s="258">
        <f t="shared" si="510"/>
        <v>66361</v>
      </c>
      <c r="N214" s="258">
        <f t="shared" ref="N214:O214" si="511">N215+N222+N220</f>
        <v>66000</v>
      </c>
      <c r="O214" s="258">
        <f t="shared" si="511"/>
        <v>66000</v>
      </c>
      <c r="P214" s="258">
        <f t="shared" si="509"/>
        <v>66361</v>
      </c>
      <c r="Q214" s="258">
        <f t="shared" si="509"/>
        <v>66361</v>
      </c>
      <c r="R214" s="258">
        <f t="shared" ref="R214:W214" si="512">R215+R222+R220</f>
        <v>66361</v>
      </c>
      <c r="S214" s="258">
        <f t="shared" si="512"/>
        <v>66361</v>
      </c>
      <c r="T214" s="258">
        <f t="shared" ref="T214:U214" si="513">T215+T222+T220</f>
        <v>66000</v>
      </c>
      <c r="U214" s="258">
        <f t="shared" si="513"/>
        <v>66000</v>
      </c>
      <c r="V214" s="258">
        <f t="shared" si="512"/>
        <v>66361</v>
      </c>
      <c r="W214" s="258">
        <f t="shared" si="512"/>
        <v>66361</v>
      </c>
      <c r="X214" s="258">
        <f t="shared" ref="X214:Y214" si="514">X215+X222+X220</f>
        <v>66000</v>
      </c>
      <c r="Y214" s="258">
        <f t="shared" si="514"/>
        <v>66000</v>
      </c>
      <c r="Z214" s="315"/>
      <c r="AA214" s="315"/>
      <c r="AB214" s="315"/>
      <c r="AC214" s="315"/>
    </row>
    <row r="215" spans="1:29" s="321" customFormat="1" x14ac:dyDescent="0.2">
      <c r="A215" s="323" t="s">
        <v>615</v>
      </c>
      <c r="B215" s="237" t="s">
        <v>638</v>
      </c>
      <c r="C215" s="237">
        <v>11</v>
      </c>
      <c r="D215" s="236"/>
      <c r="E215" s="238">
        <v>323</v>
      </c>
      <c r="F215" s="349"/>
      <c r="G215" s="350"/>
      <c r="H215" s="314">
        <f t="shared" ref="H215:Q215" si="515">SUM(H216:H219)</f>
        <v>43286</v>
      </c>
      <c r="I215" s="314">
        <f t="shared" si="515"/>
        <v>43286</v>
      </c>
      <c r="J215" s="314">
        <f t="shared" si="515"/>
        <v>43799</v>
      </c>
      <c r="K215" s="314">
        <f t="shared" si="515"/>
        <v>43799</v>
      </c>
      <c r="L215" s="314">
        <f t="shared" ref="L215:M215" si="516">SUM(L216:L219)</f>
        <v>43799</v>
      </c>
      <c r="M215" s="314">
        <f t="shared" si="516"/>
        <v>43799</v>
      </c>
      <c r="N215" s="314">
        <f t="shared" ref="N215:O215" si="517">SUM(N216:N219)</f>
        <v>43500</v>
      </c>
      <c r="O215" s="314">
        <f t="shared" si="517"/>
        <v>43500</v>
      </c>
      <c r="P215" s="314">
        <f t="shared" si="515"/>
        <v>43799</v>
      </c>
      <c r="Q215" s="314">
        <f t="shared" si="515"/>
        <v>43799</v>
      </c>
      <c r="R215" s="314">
        <f t="shared" ref="R215:W215" si="518">SUM(R216:R219)</f>
        <v>43799</v>
      </c>
      <c r="S215" s="314">
        <f t="shared" si="518"/>
        <v>43799</v>
      </c>
      <c r="T215" s="314">
        <f t="shared" ref="T215:U215" si="519">SUM(T216:T219)</f>
        <v>43500</v>
      </c>
      <c r="U215" s="314">
        <f t="shared" si="519"/>
        <v>43500</v>
      </c>
      <c r="V215" s="314">
        <f t="shared" si="518"/>
        <v>43799</v>
      </c>
      <c r="W215" s="314">
        <f t="shared" si="518"/>
        <v>43799</v>
      </c>
      <c r="X215" s="314">
        <f t="shared" ref="X215:Y215" si="520">SUM(X216:X219)</f>
        <v>43500</v>
      </c>
      <c r="Y215" s="314">
        <f t="shared" si="520"/>
        <v>43500</v>
      </c>
      <c r="Z215" s="315"/>
      <c r="AA215" s="315"/>
      <c r="AB215" s="315"/>
      <c r="AC215" s="315"/>
    </row>
    <row r="216" spans="1:29" s="321" customFormat="1" ht="15" x14ac:dyDescent="0.2">
      <c r="A216" s="244" t="s">
        <v>615</v>
      </c>
      <c r="B216" s="243" t="s">
        <v>638</v>
      </c>
      <c r="C216" s="243">
        <v>11</v>
      </c>
      <c r="D216" s="242" t="s">
        <v>101</v>
      </c>
      <c r="E216" s="251">
        <v>3233</v>
      </c>
      <c r="F216" s="344" t="s">
        <v>54</v>
      </c>
      <c r="G216" s="345"/>
      <c r="H216" s="381">
        <v>19263</v>
      </c>
      <c r="I216" s="381">
        <f t="shared" ref="I216:I219" si="521">H216</f>
        <v>19263</v>
      </c>
      <c r="J216" s="381">
        <v>13272</v>
      </c>
      <c r="K216" s="381">
        <f t="shared" ref="K216:K219" si="522">J216</f>
        <v>13272</v>
      </c>
      <c r="L216" s="383">
        <v>13272</v>
      </c>
      <c r="M216" s="381">
        <f t="shared" ref="M216:M219" si="523">L216</f>
        <v>13272</v>
      </c>
      <c r="N216" s="383">
        <v>18280</v>
      </c>
      <c r="O216" s="381">
        <f t="shared" ref="O216:O219" si="524">N216</f>
        <v>18280</v>
      </c>
      <c r="P216" s="381">
        <v>13272</v>
      </c>
      <c r="Q216" s="381">
        <f t="shared" ref="Q216:Q219" si="525">P216</f>
        <v>13272</v>
      </c>
      <c r="R216" s="383">
        <v>13272</v>
      </c>
      <c r="S216" s="381">
        <f t="shared" ref="S216:S219" si="526">R216</f>
        <v>13272</v>
      </c>
      <c r="T216" s="383">
        <v>13280</v>
      </c>
      <c r="U216" s="381">
        <f t="shared" ref="U216:U219" si="527">T216</f>
        <v>13280</v>
      </c>
      <c r="V216" s="383">
        <v>13272</v>
      </c>
      <c r="W216" s="381">
        <f t="shared" ref="W216:W219" si="528">V216</f>
        <v>13272</v>
      </c>
      <c r="X216" s="383">
        <v>13280</v>
      </c>
      <c r="Y216" s="381">
        <f t="shared" ref="Y216:Y219" si="529">X216</f>
        <v>13280</v>
      </c>
    </row>
    <row r="217" spans="1:29" s="321" customFormat="1" ht="15" x14ac:dyDescent="0.2">
      <c r="A217" s="244" t="s">
        <v>615</v>
      </c>
      <c r="B217" s="243" t="s">
        <v>638</v>
      </c>
      <c r="C217" s="243">
        <v>11</v>
      </c>
      <c r="D217" s="242" t="s">
        <v>101</v>
      </c>
      <c r="E217" s="251">
        <v>3235</v>
      </c>
      <c r="F217" s="344" t="s">
        <v>56</v>
      </c>
      <c r="G217" s="345"/>
      <c r="H217" s="381">
        <v>12609</v>
      </c>
      <c r="I217" s="381">
        <f t="shared" si="521"/>
        <v>12609</v>
      </c>
      <c r="J217" s="381">
        <v>15927</v>
      </c>
      <c r="K217" s="381">
        <f t="shared" si="522"/>
        <v>15927</v>
      </c>
      <c r="L217" s="384">
        <v>15927</v>
      </c>
      <c r="M217" s="381">
        <f t="shared" si="523"/>
        <v>15927</v>
      </c>
      <c r="N217" s="384">
        <v>10920</v>
      </c>
      <c r="O217" s="381">
        <f t="shared" si="524"/>
        <v>10920</v>
      </c>
      <c r="P217" s="381">
        <v>15927</v>
      </c>
      <c r="Q217" s="381">
        <f t="shared" si="525"/>
        <v>15927</v>
      </c>
      <c r="R217" s="384">
        <v>15927</v>
      </c>
      <c r="S217" s="381">
        <f t="shared" si="526"/>
        <v>15927</v>
      </c>
      <c r="T217" s="384">
        <v>15920</v>
      </c>
      <c r="U217" s="381">
        <f t="shared" si="527"/>
        <v>15920</v>
      </c>
      <c r="V217" s="384">
        <v>15927</v>
      </c>
      <c r="W217" s="381">
        <f t="shared" si="528"/>
        <v>15927</v>
      </c>
      <c r="X217" s="384">
        <v>15920</v>
      </c>
      <c r="Y217" s="381">
        <f t="shared" si="529"/>
        <v>15920</v>
      </c>
    </row>
    <row r="218" spans="1:29" s="315" customFormat="1" x14ac:dyDescent="0.2">
      <c r="A218" s="244" t="s">
        <v>615</v>
      </c>
      <c r="B218" s="243" t="s">
        <v>638</v>
      </c>
      <c r="C218" s="243">
        <v>11</v>
      </c>
      <c r="D218" s="242" t="s">
        <v>101</v>
      </c>
      <c r="E218" s="251">
        <v>3237</v>
      </c>
      <c r="F218" s="344" t="s">
        <v>58</v>
      </c>
      <c r="G218" s="345"/>
      <c r="H218" s="381">
        <v>8627</v>
      </c>
      <c r="I218" s="381">
        <f t="shared" si="521"/>
        <v>8627</v>
      </c>
      <c r="J218" s="381">
        <v>9291</v>
      </c>
      <c r="K218" s="381">
        <f t="shared" si="522"/>
        <v>9291</v>
      </c>
      <c r="L218" s="384">
        <v>9291</v>
      </c>
      <c r="M218" s="381">
        <f t="shared" si="523"/>
        <v>9291</v>
      </c>
      <c r="N218" s="384">
        <v>9300</v>
      </c>
      <c r="O218" s="381">
        <f t="shared" si="524"/>
        <v>9300</v>
      </c>
      <c r="P218" s="381">
        <v>9291</v>
      </c>
      <c r="Q218" s="381">
        <f t="shared" si="525"/>
        <v>9291</v>
      </c>
      <c r="R218" s="384">
        <v>9291</v>
      </c>
      <c r="S218" s="381">
        <f t="shared" si="526"/>
        <v>9291</v>
      </c>
      <c r="T218" s="384">
        <v>9300</v>
      </c>
      <c r="U218" s="381">
        <f t="shared" si="527"/>
        <v>9300</v>
      </c>
      <c r="V218" s="384">
        <v>9291</v>
      </c>
      <c r="W218" s="381">
        <f t="shared" si="528"/>
        <v>9291</v>
      </c>
      <c r="X218" s="384">
        <v>9300</v>
      </c>
      <c r="Y218" s="381">
        <f t="shared" si="529"/>
        <v>9300</v>
      </c>
      <c r="Z218" s="321"/>
      <c r="AA218" s="321"/>
      <c r="AB218" s="321"/>
      <c r="AC218" s="321"/>
    </row>
    <row r="219" spans="1:29" s="321" customFormat="1" ht="15" x14ac:dyDescent="0.2">
      <c r="A219" s="244" t="s">
        <v>615</v>
      </c>
      <c r="B219" s="243" t="s">
        <v>638</v>
      </c>
      <c r="C219" s="243">
        <v>11</v>
      </c>
      <c r="D219" s="242" t="s">
        <v>101</v>
      </c>
      <c r="E219" s="251">
        <v>3239</v>
      </c>
      <c r="F219" s="344" t="s">
        <v>60</v>
      </c>
      <c r="G219" s="345"/>
      <c r="H219" s="381">
        <v>2787</v>
      </c>
      <c r="I219" s="381">
        <f t="shared" si="521"/>
        <v>2787</v>
      </c>
      <c r="J219" s="381">
        <v>5309</v>
      </c>
      <c r="K219" s="381">
        <f t="shared" si="522"/>
        <v>5309</v>
      </c>
      <c r="L219" s="384">
        <v>5309</v>
      </c>
      <c r="M219" s="381">
        <f t="shared" si="523"/>
        <v>5309</v>
      </c>
      <c r="N219" s="384">
        <v>5000</v>
      </c>
      <c r="O219" s="381">
        <f t="shared" si="524"/>
        <v>5000</v>
      </c>
      <c r="P219" s="381">
        <v>5309</v>
      </c>
      <c r="Q219" s="381">
        <f t="shared" si="525"/>
        <v>5309</v>
      </c>
      <c r="R219" s="384">
        <v>5309</v>
      </c>
      <c r="S219" s="381">
        <f t="shared" si="526"/>
        <v>5309</v>
      </c>
      <c r="T219" s="384">
        <v>5000</v>
      </c>
      <c r="U219" s="381">
        <f t="shared" si="527"/>
        <v>5000</v>
      </c>
      <c r="V219" s="384">
        <v>5309</v>
      </c>
      <c r="W219" s="381">
        <f t="shared" si="528"/>
        <v>5309</v>
      </c>
      <c r="X219" s="384">
        <v>5000</v>
      </c>
      <c r="Y219" s="381">
        <f t="shared" si="529"/>
        <v>5000</v>
      </c>
    </row>
    <row r="220" spans="1:29" s="321" customFormat="1" x14ac:dyDescent="0.2">
      <c r="A220" s="323" t="s">
        <v>615</v>
      </c>
      <c r="B220" s="237" t="s">
        <v>638</v>
      </c>
      <c r="C220" s="237">
        <v>11</v>
      </c>
      <c r="D220" s="236"/>
      <c r="E220" s="238">
        <v>324</v>
      </c>
      <c r="F220" s="349"/>
      <c r="G220" s="350"/>
      <c r="H220" s="314">
        <f t="shared" ref="H220:Y220" si="530">H221</f>
        <v>2124</v>
      </c>
      <c r="I220" s="314">
        <f t="shared" si="530"/>
        <v>2124</v>
      </c>
      <c r="J220" s="314">
        <f t="shared" si="530"/>
        <v>2654</v>
      </c>
      <c r="K220" s="314">
        <f t="shared" si="530"/>
        <v>2654</v>
      </c>
      <c r="L220" s="314">
        <f t="shared" si="530"/>
        <v>2654</v>
      </c>
      <c r="M220" s="314">
        <f t="shared" si="530"/>
        <v>2654</v>
      </c>
      <c r="N220" s="314">
        <f t="shared" si="530"/>
        <v>2600</v>
      </c>
      <c r="O220" s="314">
        <f t="shared" si="530"/>
        <v>2600</v>
      </c>
      <c r="P220" s="314">
        <f t="shared" si="530"/>
        <v>2654</v>
      </c>
      <c r="Q220" s="314">
        <f t="shared" si="530"/>
        <v>2654</v>
      </c>
      <c r="R220" s="314">
        <f t="shared" si="530"/>
        <v>2654</v>
      </c>
      <c r="S220" s="314">
        <f t="shared" si="530"/>
        <v>2654</v>
      </c>
      <c r="T220" s="314">
        <f t="shared" si="530"/>
        <v>2600</v>
      </c>
      <c r="U220" s="314">
        <f t="shared" si="530"/>
        <v>2600</v>
      </c>
      <c r="V220" s="314">
        <f t="shared" si="530"/>
        <v>2654</v>
      </c>
      <c r="W220" s="314">
        <f t="shared" si="530"/>
        <v>2654</v>
      </c>
      <c r="X220" s="314">
        <f t="shared" si="530"/>
        <v>2600</v>
      </c>
      <c r="Y220" s="314">
        <f t="shared" si="530"/>
        <v>2600</v>
      </c>
      <c r="Z220" s="315"/>
      <c r="AA220" s="315"/>
      <c r="AB220" s="315"/>
      <c r="AC220" s="315"/>
    </row>
    <row r="221" spans="1:29" s="321" customFormat="1" ht="30" x14ac:dyDescent="0.2">
      <c r="A221" s="244" t="s">
        <v>615</v>
      </c>
      <c r="B221" s="243" t="s">
        <v>638</v>
      </c>
      <c r="C221" s="243">
        <v>11</v>
      </c>
      <c r="D221" s="242" t="s">
        <v>101</v>
      </c>
      <c r="E221" s="251">
        <v>3241</v>
      </c>
      <c r="F221" s="344" t="s">
        <v>205</v>
      </c>
      <c r="G221" s="345"/>
      <c r="H221" s="381">
        <v>2124</v>
      </c>
      <c r="I221" s="381">
        <f>H221</f>
        <v>2124</v>
      </c>
      <c r="J221" s="381">
        <v>2654</v>
      </c>
      <c r="K221" s="381">
        <f>J221</f>
        <v>2654</v>
      </c>
      <c r="L221" s="383">
        <v>2654</v>
      </c>
      <c r="M221" s="381">
        <f>L221</f>
        <v>2654</v>
      </c>
      <c r="N221" s="383">
        <v>2600</v>
      </c>
      <c r="O221" s="381">
        <f>N221</f>
        <v>2600</v>
      </c>
      <c r="P221" s="381">
        <v>2654</v>
      </c>
      <c r="Q221" s="381">
        <f>P221</f>
        <v>2654</v>
      </c>
      <c r="R221" s="383">
        <v>2654</v>
      </c>
      <c r="S221" s="381">
        <f>R221</f>
        <v>2654</v>
      </c>
      <c r="T221" s="383">
        <v>2600</v>
      </c>
      <c r="U221" s="381">
        <f>T221</f>
        <v>2600</v>
      </c>
      <c r="V221" s="381">
        <v>2654</v>
      </c>
      <c r="W221" s="381">
        <f>V221</f>
        <v>2654</v>
      </c>
      <c r="X221" s="381">
        <v>2600</v>
      </c>
      <c r="Y221" s="381">
        <f>X221</f>
        <v>2600</v>
      </c>
    </row>
    <row r="222" spans="1:29" s="315" customFormat="1" x14ac:dyDescent="0.2">
      <c r="A222" s="249" t="s">
        <v>615</v>
      </c>
      <c r="B222" s="256" t="s">
        <v>638</v>
      </c>
      <c r="C222" s="256">
        <v>11</v>
      </c>
      <c r="D222" s="333"/>
      <c r="E222" s="338">
        <v>329</v>
      </c>
      <c r="F222" s="346"/>
      <c r="G222" s="345"/>
      <c r="H222" s="257">
        <f t="shared" ref="H222:Y222" si="531">H223</f>
        <v>15927</v>
      </c>
      <c r="I222" s="257">
        <f t="shared" si="531"/>
        <v>15927</v>
      </c>
      <c r="J222" s="257">
        <f t="shared" si="531"/>
        <v>19908</v>
      </c>
      <c r="K222" s="257">
        <f t="shared" si="531"/>
        <v>19908</v>
      </c>
      <c r="L222" s="257">
        <f t="shared" si="531"/>
        <v>19908</v>
      </c>
      <c r="M222" s="257">
        <f t="shared" si="531"/>
        <v>19908</v>
      </c>
      <c r="N222" s="257">
        <f t="shared" si="531"/>
        <v>19900</v>
      </c>
      <c r="O222" s="257">
        <f t="shared" si="531"/>
        <v>19900</v>
      </c>
      <c r="P222" s="257">
        <f t="shared" si="531"/>
        <v>19908</v>
      </c>
      <c r="Q222" s="257">
        <f t="shared" si="531"/>
        <v>19908</v>
      </c>
      <c r="R222" s="257">
        <f t="shared" si="531"/>
        <v>19908</v>
      </c>
      <c r="S222" s="257">
        <f t="shared" si="531"/>
        <v>19908</v>
      </c>
      <c r="T222" s="257">
        <f t="shared" si="531"/>
        <v>19900</v>
      </c>
      <c r="U222" s="257">
        <f t="shared" si="531"/>
        <v>19900</v>
      </c>
      <c r="V222" s="257">
        <f t="shared" si="531"/>
        <v>19908</v>
      </c>
      <c r="W222" s="257">
        <f t="shared" si="531"/>
        <v>19908</v>
      </c>
      <c r="X222" s="257">
        <f>X223</f>
        <v>19900</v>
      </c>
      <c r="Y222" s="257">
        <f t="shared" si="531"/>
        <v>19900</v>
      </c>
      <c r="Z222" s="321"/>
      <c r="AA222" s="321"/>
      <c r="AB222" s="321"/>
      <c r="AC222" s="321"/>
    </row>
    <row r="223" spans="1:29" s="315" customFormat="1" x14ac:dyDescent="0.2">
      <c r="A223" s="244" t="s">
        <v>615</v>
      </c>
      <c r="B223" s="243" t="s">
        <v>638</v>
      </c>
      <c r="C223" s="243">
        <v>11</v>
      </c>
      <c r="D223" s="242" t="s">
        <v>101</v>
      </c>
      <c r="E223" s="251">
        <v>3293</v>
      </c>
      <c r="F223" s="344" t="s">
        <v>64</v>
      </c>
      <c r="G223" s="345"/>
      <c r="H223" s="381">
        <v>15927</v>
      </c>
      <c r="I223" s="381">
        <f>H223</f>
        <v>15927</v>
      </c>
      <c r="J223" s="381">
        <v>19908</v>
      </c>
      <c r="K223" s="381">
        <f>J223</f>
        <v>19908</v>
      </c>
      <c r="L223" s="383">
        <v>19908</v>
      </c>
      <c r="M223" s="381">
        <f>L223</f>
        <v>19908</v>
      </c>
      <c r="N223" s="383">
        <v>19900</v>
      </c>
      <c r="O223" s="381">
        <f>N223</f>
        <v>19900</v>
      </c>
      <c r="P223" s="381">
        <v>19908</v>
      </c>
      <c r="Q223" s="381">
        <f>P223</f>
        <v>19908</v>
      </c>
      <c r="R223" s="383">
        <v>19908</v>
      </c>
      <c r="S223" s="381">
        <f>R223</f>
        <v>19908</v>
      </c>
      <c r="T223" s="383">
        <v>19900</v>
      </c>
      <c r="U223" s="381">
        <f>T223</f>
        <v>19900</v>
      </c>
      <c r="V223" s="383">
        <v>19908</v>
      </c>
      <c r="W223" s="381">
        <f>V223</f>
        <v>19908</v>
      </c>
      <c r="X223" s="383">
        <v>19900</v>
      </c>
      <c r="Y223" s="381">
        <f>X223</f>
        <v>19900</v>
      </c>
      <c r="Z223" s="321"/>
      <c r="AA223" s="321"/>
      <c r="AB223" s="321"/>
      <c r="AC223" s="321"/>
    </row>
    <row r="224" spans="1:29" s="315" customFormat="1" ht="67.5" x14ac:dyDescent="0.2">
      <c r="A224" s="223" t="s">
        <v>615</v>
      </c>
      <c r="B224" s="224" t="s">
        <v>640</v>
      </c>
      <c r="C224" s="224"/>
      <c r="D224" s="224"/>
      <c r="E224" s="225"/>
      <c r="F224" s="226" t="s">
        <v>641</v>
      </c>
      <c r="G224" s="227" t="s">
        <v>636</v>
      </c>
      <c r="H224" s="259">
        <f t="shared" ref="H224:X225" si="532">H225</f>
        <v>66361</v>
      </c>
      <c r="I224" s="259">
        <f t="shared" si="532"/>
        <v>66361</v>
      </c>
      <c r="J224" s="259">
        <f t="shared" si="532"/>
        <v>66361</v>
      </c>
      <c r="K224" s="259">
        <f t="shared" si="532"/>
        <v>66361</v>
      </c>
      <c r="L224" s="259">
        <f t="shared" si="532"/>
        <v>66361</v>
      </c>
      <c r="M224" s="259">
        <v>820</v>
      </c>
      <c r="N224" s="259">
        <f t="shared" si="532"/>
        <v>66361</v>
      </c>
      <c r="O224" s="259">
        <f t="shared" si="532"/>
        <v>66361</v>
      </c>
      <c r="P224" s="259">
        <f t="shared" si="532"/>
        <v>66361</v>
      </c>
      <c r="Q224" s="259">
        <f t="shared" si="532"/>
        <v>66361</v>
      </c>
      <c r="R224" s="259">
        <f t="shared" si="532"/>
        <v>66361</v>
      </c>
      <c r="S224" s="259">
        <f t="shared" si="532"/>
        <v>66361</v>
      </c>
      <c r="T224" s="259">
        <f t="shared" si="532"/>
        <v>66361</v>
      </c>
      <c r="U224" s="259">
        <f t="shared" si="532"/>
        <v>66361</v>
      </c>
      <c r="V224" s="259">
        <f t="shared" si="532"/>
        <v>66361</v>
      </c>
      <c r="W224" s="259">
        <f t="shared" si="532"/>
        <v>66361</v>
      </c>
      <c r="X224" s="259">
        <f t="shared" si="532"/>
        <v>66361</v>
      </c>
      <c r="Y224" s="259">
        <f t="shared" ref="X224:Y225" si="533">Y225</f>
        <v>66361</v>
      </c>
    </row>
    <row r="225" spans="1:29" s="321" customFormat="1" x14ac:dyDescent="0.2">
      <c r="A225" s="318" t="s">
        <v>615</v>
      </c>
      <c r="B225" s="319" t="s">
        <v>640</v>
      </c>
      <c r="C225" s="231">
        <v>11</v>
      </c>
      <c r="D225" s="231"/>
      <c r="E225" s="233">
        <v>32</v>
      </c>
      <c r="F225" s="234"/>
      <c r="G225" s="320"/>
      <c r="H225" s="258">
        <f t="shared" si="532"/>
        <v>66361</v>
      </c>
      <c r="I225" s="258">
        <f t="shared" si="532"/>
        <v>66361</v>
      </c>
      <c r="J225" s="258">
        <f t="shared" si="532"/>
        <v>66361</v>
      </c>
      <c r="K225" s="258">
        <f t="shared" si="532"/>
        <v>66361</v>
      </c>
      <c r="L225" s="258">
        <f t="shared" si="532"/>
        <v>66361</v>
      </c>
      <c r="M225" s="258">
        <f t="shared" si="532"/>
        <v>66361</v>
      </c>
      <c r="N225" s="258">
        <f t="shared" si="532"/>
        <v>66361</v>
      </c>
      <c r="O225" s="258">
        <f t="shared" si="532"/>
        <v>66361</v>
      </c>
      <c r="P225" s="258">
        <f t="shared" si="532"/>
        <v>66361</v>
      </c>
      <c r="Q225" s="258">
        <f t="shared" si="532"/>
        <v>66361</v>
      </c>
      <c r="R225" s="258">
        <f t="shared" si="532"/>
        <v>66361</v>
      </c>
      <c r="S225" s="258">
        <f t="shared" si="532"/>
        <v>66361</v>
      </c>
      <c r="T225" s="258">
        <f t="shared" si="532"/>
        <v>66361</v>
      </c>
      <c r="U225" s="258">
        <f t="shared" si="532"/>
        <v>66361</v>
      </c>
      <c r="V225" s="258">
        <f t="shared" si="532"/>
        <v>66361</v>
      </c>
      <c r="W225" s="258">
        <f t="shared" si="532"/>
        <v>66361</v>
      </c>
      <c r="X225" s="258">
        <f t="shared" si="533"/>
        <v>66361</v>
      </c>
      <c r="Y225" s="258">
        <f t="shared" si="533"/>
        <v>66361</v>
      </c>
      <c r="Z225" s="315"/>
      <c r="AA225" s="315"/>
      <c r="AB225" s="315"/>
      <c r="AC225" s="315"/>
    </row>
    <row r="226" spans="1:29" s="315" customFormat="1" x14ac:dyDescent="0.2">
      <c r="A226" s="323" t="s">
        <v>615</v>
      </c>
      <c r="B226" s="237" t="s">
        <v>640</v>
      </c>
      <c r="C226" s="237">
        <v>11</v>
      </c>
      <c r="D226" s="236"/>
      <c r="E226" s="254">
        <v>329</v>
      </c>
      <c r="F226" s="239"/>
      <c r="G226" s="324"/>
      <c r="H226" s="314">
        <f t="shared" ref="H226:Y226" si="534">SUM(H227:H227)</f>
        <v>66361</v>
      </c>
      <c r="I226" s="314">
        <f t="shared" si="534"/>
        <v>66361</v>
      </c>
      <c r="J226" s="314">
        <f t="shared" si="534"/>
        <v>66361</v>
      </c>
      <c r="K226" s="314">
        <f t="shared" si="534"/>
        <v>66361</v>
      </c>
      <c r="L226" s="314">
        <f t="shared" si="534"/>
        <v>66361</v>
      </c>
      <c r="M226" s="314">
        <f t="shared" si="534"/>
        <v>66361</v>
      </c>
      <c r="N226" s="314">
        <f t="shared" si="534"/>
        <v>66361</v>
      </c>
      <c r="O226" s="314">
        <f t="shared" si="534"/>
        <v>66361</v>
      </c>
      <c r="P226" s="314">
        <f t="shared" si="534"/>
        <v>66361</v>
      </c>
      <c r="Q226" s="314">
        <f t="shared" si="534"/>
        <v>66361</v>
      </c>
      <c r="R226" s="314">
        <f t="shared" si="534"/>
        <v>66361</v>
      </c>
      <c r="S226" s="314">
        <f t="shared" si="534"/>
        <v>66361</v>
      </c>
      <c r="T226" s="314">
        <f t="shared" si="534"/>
        <v>66361</v>
      </c>
      <c r="U226" s="314">
        <f t="shared" si="534"/>
        <v>66361</v>
      </c>
      <c r="V226" s="314">
        <f t="shared" si="534"/>
        <v>66361</v>
      </c>
      <c r="W226" s="314">
        <f t="shared" si="534"/>
        <v>66361</v>
      </c>
      <c r="X226" s="314">
        <f t="shared" si="534"/>
        <v>66361</v>
      </c>
      <c r="Y226" s="314">
        <f t="shared" si="534"/>
        <v>66361</v>
      </c>
    </row>
    <row r="227" spans="1:29" s="315" customFormat="1" x14ac:dyDescent="0.2">
      <c r="A227" s="244" t="s">
        <v>615</v>
      </c>
      <c r="B227" s="243" t="s">
        <v>640</v>
      </c>
      <c r="C227" s="243">
        <v>11</v>
      </c>
      <c r="D227" s="242" t="s">
        <v>101</v>
      </c>
      <c r="E227" s="245">
        <v>3294</v>
      </c>
      <c r="F227" s="246" t="s">
        <v>619</v>
      </c>
      <c r="G227" s="329"/>
      <c r="H227" s="381">
        <v>66361</v>
      </c>
      <c r="I227" s="381">
        <f>H227</f>
        <v>66361</v>
      </c>
      <c r="J227" s="381">
        <v>66361</v>
      </c>
      <c r="K227" s="381">
        <f>J227</f>
        <v>66361</v>
      </c>
      <c r="L227" s="383">
        <v>66361</v>
      </c>
      <c r="M227" s="381">
        <f>L227</f>
        <v>66361</v>
      </c>
      <c r="N227" s="383">
        <v>66361</v>
      </c>
      <c r="O227" s="381">
        <f>N227</f>
        <v>66361</v>
      </c>
      <c r="P227" s="381">
        <v>66361</v>
      </c>
      <c r="Q227" s="381">
        <f>P227</f>
        <v>66361</v>
      </c>
      <c r="R227" s="383">
        <v>66361</v>
      </c>
      <c r="S227" s="381">
        <f>R227</f>
        <v>66361</v>
      </c>
      <c r="T227" s="383">
        <v>66361</v>
      </c>
      <c r="U227" s="381">
        <f>T227</f>
        <v>66361</v>
      </c>
      <c r="V227" s="383">
        <v>66361</v>
      </c>
      <c r="W227" s="381">
        <f>V227</f>
        <v>66361</v>
      </c>
      <c r="X227" s="383">
        <v>66361</v>
      </c>
      <c r="Y227" s="381">
        <f>X227</f>
        <v>66361</v>
      </c>
      <c r="Z227" s="321"/>
      <c r="AA227" s="321"/>
      <c r="AB227" s="321"/>
      <c r="AC227" s="321"/>
    </row>
    <row r="228" spans="1:29" s="315" customFormat="1" ht="67.5" x14ac:dyDescent="0.2">
      <c r="A228" s="223" t="s">
        <v>615</v>
      </c>
      <c r="B228" s="224" t="s">
        <v>137</v>
      </c>
      <c r="C228" s="224"/>
      <c r="D228" s="224"/>
      <c r="E228" s="225"/>
      <c r="F228" s="226" t="s">
        <v>642</v>
      </c>
      <c r="G228" s="227" t="s">
        <v>636</v>
      </c>
      <c r="H228" s="259">
        <f t="shared" ref="H228:Q228" si="535">H232+H229</f>
        <v>388878</v>
      </c>
      <c r="I228" s="259">
        <f t="shared" si="535"/>
        <v>388878</v>
      </c>
      <c r="J228" s="259">
        <f t="shared" si="535"/>
        <v>388878</v>
      </c>
      <c r="K228" s="259">
        <f t="shared" si="535"/>
        <v>388878</v>
      </c>
      <c r="L228" s="259">
        <f t="shared" ref="L228:M228" si="536">L232+L229</f>
        <v>388878</v>
      </c>
      <c r="M228" s="259">
        <f t="shared" si="536"/>
        <v>388878</v>
      </c>
      <c r="N228" s="259">
        <f t="shared" ref="N228:O228" si="537">N232+N229</f>
        <v>388878</v>
      </c>
      <c r="O228" s="259">
        <f t="shared" si="537"/>
        <v>388878</v>
      </c>
      <c r="P228" s="259">
        <f t="shared" si="535"/>
        <v>388878</v>
      </c>
      <c r="Q228" s="259">
        <f t="shared" si="535"/>
        <v>388878</v>
      </c>
      <c r="R228" s="259">
        <f t="shared" ref="R228:W228" si="538">R232+R229</f>
        <v>388878</v>
      </c>
      <c r="S228" s="259">
        <f t="shared" si="538"/>
        <v>388878</v>
      </c>
      <c r="T228" s="259">
        <f t="shared" ref="T228:U228" si="539">T232+T229</f>
        <v>388878</v>
      </c>
      <c r="U228" s="259">
        <f t="shared" si="539"/>
        <v>388878</v>
      </c>
      <c r="V228" s="259">
        <f t="shared" si="538"/>
        <v>388878</v>
      </c>
      <c r="W228" s="259">
        <f t="shared" si="538"/>
        <v>388878</v>
      </c>
      <c r="X228" s="259">
        <f t="shared" ref="X228:Y228" si="540">X232+X229</f>
        <v>388878</v>
      </c>
      <c r="Y228" s="259">
        <f t="shared" si="540"/>
        <v>388878</v>
      </c>
    </row>
    <row r="229" spans="1:29" s="321" customFormat="1" x14ac:dyDescent="0.2">
      <c r="A229" s="318" t="s">
        <v>615</v>
      </c>
      <c r="B229" s="319" t="s">
        <v>137</v>
      </c>
      <c r="C229" s="231">
        <v>11</v>
      </c>
      <c r="D229" s="231"/>
      <c r="E229" s="233">
        <v>32</v>
      </c>
      <c r="F229" s="234"/>
      <c r="G229" s="320"/>
      <c r="H229" s="258">
        <f t="shared" ref="H229:Y229" si="541">H230</f>
        <v>3982</v>
      </c>
      <c r="I229" s="258">
        <f t="shared" si="541"/>
        <v>3982</v>
      </c>
      <c r="J229" s="258">
        <f t="shared" si="541"/>
        <v>3982</v>
      </c>
      <c r="K229" s="258">
        <f t="shared" si="541"/>
        <v>3982</v>
      </c>
      <c r="L229" s="258">
        <f t="shared" si="541"/>
        <v>3982</v>
      </c>
      <c r="M229" s="258">
        <f t="shared" si="541"/>
        <v>3982</v>
      </c>
      <c r="N229" s="258">
        <f t="shared" si="541"/>
        <v>3982</v>
      </c>
      <c r="O229" s="258">
        <f t="shared" si="541"/>
        <v>3982</v>
      </c>
      <c r="P229" s="258">
        <f t="shared" si="541"/>
        <v>3982</v>
      </c>
      <c r="Q229" s="258">
        <f t="shared" si="541"/>
        <v>3982</v>
      </c>
      <c r="R229" s="258">
        <f t="shared" si="541"/>
        <v>3982</v>
      </c>
      <c r="S229" s="258">
        <f t="shared" si="541"/>
        <v>3982</v>
      </c>
      <c r="T229" s="258">
        <f t="shared" si="541"/>
        <v>3982</v>
      </c>
      <c r="U229" s="258">
        <f t="shared" si="541"/>
        <v>3982</v>
      </c>
      <c r="V229" s="258">
        <f t="shared" si="541"/>
        <v>3982</v>
      </c>
      <c r="W229" s="258">
        <f t="shared" si="541"/>
        <v>3982</v>
      </c>
      <c r="X229" s="258">
        <f t="shared" si="541"/>
        <v>3982</v>
      </c>
      <c r="Y229" s="258">
        <f t="shared" si="541"/>
        <v>3982</v>
      </c>
      <c r="Z229" s="315"/>
      <c r="AA229" s="315"/>
      <c r="AB229" s="315"/>
      <c r="AC229" s="315"/>
    </row>
    <row r="230" spans="1:29" s="315" customFormat="1" x14ac:dyDescent="0.2">
      <c r="A230" s="236" t="s">
        <v>615</v>
      </c>
      <c r="B230" s="322" t="s">
        <v>137</v>
      </c>
      <c r="C230" s="237">
        <v>11</v>
      </c>
      <c r="D230" s="236"/>
      <c r="E230" s="254">
        <v>329</v>
      </c>
      <c r="F230" s="239"/>
      <c r="G230" s="324"/>
      <c r="H230" s="314">
        <f t="shared" ref="H230:Y230" si="542">H231</f>
        <v>3982</v>
      </c>
      <c r="I230" s="314">
        <f t="shared" si="542"/>
        <v>3982</v>
      </c>
      <c r="J230" s="314">
        <f t="shared" si="542"/>
        <v>3982</v>
      </c>
      <c r="K230" s="314">
        <f t="shared" si="542"/>
        <v>3982</v>
      </c>
      <c r="L230" s="314">
        <f t="shared" si="542"/>
        <v>3982</v>
      </c>
      <c r="M230" s="314">
        <f t="shared" si="542"/>
        <v>3982</v>
      </c>
      <c r="N230" s="314">
        <f t="shared" si="542"/>
        <v>3982</v>
      </c>
      <c r="O230" s="314">
        <f t="shared" si="542"/>
        <v>3982</v>
      </c>
      <c r="P230" s="314">
        <f t="shared" si="542"/>
        <v>3982</v>
      </c>
      <c r="Q230" s="314">
        <f t="shared" si="542"/>
        <v>3982</v>
      </c>
      <c r="R230" s="314">
        <f t="shared" si="542"/>
        <v>3982</v>
      </c>
      <c r="S230" s="314">
        <f t="shared" si="542"/>
        <v>3982</v>
      </c>
      <c r="T230" s="314">
        <f t="shared" si="542"/>
        <v>3982</v>
      </c>
      <c r="U230" s="314">
        <f t="shared" si="542"/>
        <v>3982</v>
      </c>
      <c r="V230" s="314">
        <f t="shared" si="542"/>
        <v>3982</v>
      </c>
      <c r="W230" s="314">
        <f t="shared" si="542"/>
        <v>3982</v>
      </c>
      <c r="X230" s="314">
        <f t="shared" si="542"/>
        <v>3982</v>
      </c>
      <c r="Y230" s="314">
        <f t="shared" si="542"/>
        <v>3982</v>
      </c>
    </row>
    <row r="231" spans="1:29" s="315" customFormat="1" x14ac:dyDescent="0.2">
      <c r="A231" s="242" t="s">
        <v>615</v>
      </c>
      <c r="B231" s="331" t="s">
        <v>137</v>
      </c>
      <c r="C231" s="243">
        <v>11</v>
      </c>
      <c r="D231" s="242" t="s">
        <v>101</v>
      </c>
      <c r="E231" s="245">
        <v>3295</v>
      </c>
      <c r="F231" s="246" t="s">
        <v>66</v>
      </c>
      <c r="G231" s="329"/>
      <c r="H231" s="381">
        <v>3982</v>
      </c>
      <c r="I231" s="381">
        <f>H231</f>
        <v>3982</v>
      </c>
      <c r="J231" s="381">
        <v>3982</v>
      </c>
      <c r="K231" s="381">
        <f>J231</f>
        <v>3982</v>
      </c>
      <c r="L231" s="383">
        <v>3982</v>
      </c>
      <c r="M231" s="381">
        <f>L231</f>
        <v>3982</v>
      </c>
      <c r="N231" s="383">
        <v>3982</v>
      </c>
      <c r="O231" s="381">
        <f>N231</f>
        <v>3982</v>
      </c>
      <c r="P231" s="381">
        <v>3982</v>
      </c>
      <c r="Q231" s="381">
        <f>P231</f>
        <v>3982</v>
      </c>
      <c r="R231" s="383">
        <v>3982</v>
      </c>
      <c r="S231" s="381">
        <f>R231</f>
        <v>3982</v>
      </c>
      <c r="T231" s="383">
        <v>3982</v>
      </c>
      <c r="U231" s="381">
        <f>T231</f>
        <v>3982</v>
      </c>
      <c r="V231" s="383">
        <v>3982</v>
      </c>
      <c r="W231" s="381">
        <f>V231</f>
        <v>3982</v>
      </c>
      <c r="X231" s="383">
        <v>3982</v>
      </c>
      <c r="Y231" s="381">
        <f>X231</f>
        <v>3982</v>
      </c>
      <c r="Z231" s="321"/>
      <c r="AA231" s="321"/>
      <c r="AB231" s="321"/>
      <c r="AC231" s="321"/>
    </row>
    <row r="232" spans="1:29" s="321" customFormat="1" x14ac:dyDescent="0.2">
      <c r="A232" s="318" t="s">
        <v>615</v>
      </c>
      <c r="B232" s="319" t="s">
        <v>137</v>
      </c>
      <c r="C232" s="231">
        <v>11</v>
      </c>
      <c r="D232" s="231"/>
      <c r="E232" s="233">
        <v>37</v>
      </c>
      <c r="F232" s="234"/>
      <c r="G232" s="320"/>
      <c r="H232" s="258">
        <f t="shared" ref="H232:Y232" si="543">H233</f>
        <v>384896</v>
      </c>
      <c r="I232" s="258">
        <f t="shared" si="543"/>
        <v>384896</v>
      </c>
      <c r="J232" s="258">
        <f t="shared" si="543"/>
        <v>384896</v>
      </c>
      <c r="K232" s="258">
        <f t="shared" si="543"/>
        <v>384896</v>
      </c>
      <c r="L232" s="258">
        <f t="shared" si="543"/>
        <v>384896</v>
      </c>
      <c r="M232" s="258">
        <f t="shared" si="543"/>
        <v>384896</v>
      </c>
      <c r="N232" s="258">
        <f t="shared" si="543"/>
        <v>384896</v>
      </c>
      <c r="O232" s="258">
        <f t="shared" si="543"/>
        <v>384896</v>
      </c>
      <c r="P232" s="258">
        <f t="shared" si="543"/>
        <v>384896</v>
      </c>
      <c r="Q232" s="258">
        <f t="shared" si="543"/>
        <v>384896</v>
      </c>
      <c r="R232" s="258">
        <f t="shared" si="543"/>
        <v>384896</v>
      </c>
      <c r="S232" s="258">
        <f t="shared" si="543"/>
        <v>384896</v>
      </c>
      <c r="T232" s="258">
        <f t="shared" si="543"/>
        <v>384896</v>
      </c>
      <c r="U232" s="258">
        <f t="shared" si="543"/>
        <v>384896</v>
      </c>
      <c r="V232" s="258">
        <f t="shared" si="543"/>
        <v>384896</v>
      </c>
      <c r="W232" s="258">
        <f t="shared" si="543"/>
        <v>384896</v>
      </c>
      <c r="X232" s="258">
        <f t="shared" si="543"/>
        <v>384896</v>
      </c>
      <c r="Y232" s="258">
        <f t="shared" si="543"/>
        <v>384896</v>
      </c>
      <c r="Z232" s="315"/>
      <c r="AA232" s="315"/>
      <c r="AB232" s="315"/>
      <c r="AC232" s="315"/>
    </row>
    <row r="233" spans="1:29" s="315" customFormat="1" x14ac:dyDescent="0.2">
      <c r="A233" s="236" t="s">
        <v>615</v>
      </c>
      <c r="B233" s="322" t="s">
        <v>137</v>
      </c>
      <c r="C233" s="237">
        <v>11</v>
      </c>
      <c r="D233" s="236"/>
      <c r="E233" s="254">
        <v>372</v>
      </c>
      <c r="F233" s="239"/>
      <c r="G233" s="324"/>
      <c r="H233" s="314">
        <f t="shared" ref="H233:Y233" si="544">SUM(H234)</f>
        <v>384896</v>
      </c>
      <c r="I233" s="314">
        <f t="shared" si="544"/>
        <v>384896</v>
      </c>
      <c r="J233" s="314">
        <f t="shared" si="544"/>
        <v>384896</v>
      </c>
      <c r="K233" s="314">
        <f t="shared" si="544"/>
        <v>384896</v>
      </c>
      <c r="L233" s="314">
        <f t="shared" si="544"/>
        <v>384896</v>
      </c>
      <c r="M233" s="314">
        <f t="shared" si="544"/>
        <v>384896</v>
      </c>
      <c r="N233" s="314">
        <f t="shared" si="544"/>
        <v>384896</v>
      </c>
      <c r="O233" s="314">
        <f t="shared" si="544"/>
        <v>384896</v>
      </c>
      <c r="P233" s="314">
        <f t="shared" si="544"/>
        <v>384896</v>
      </c>
      <c r="Q233" s="314">
        <f t="shared" si="544"/>
        <v>384896</v>
      </c>
      <c r="R233" s="314">
        <f t="shared" si="544"/>
        <v>384896</v>
      </c>
      <c r="S233" s="314">
        <f t="shared" si="544"/>
        <v>384896</v>
      </c>
      <c r="T233" s="314">
        <f t="shared" si="544"/>
        <v>384896</v>
      </c>
      <c r="U233" s="314">
        <f t="shared" si="544"/>
        <v>384896</v>
      </c>
      <c r="V233" s="314">
        <f t="shared" si="544"/>
        <v>384896</v>
      </c>
      <c r="W233" s="314">
        <f t="shared" si="544"/>
        <v>384896</v>
      </c>
      <c r="X233" s="314">
        <f t="shared" si="544"/>
        <v>384896</v>
      </c>
      <c r="Y233" s="314">
        <f t="shared" si="544"/>
        <v>384896</v>
      </c>
    </row>
    <row r="234" spans="1:29" s="315" customFormat="1" x14ac:dyDescent="0.2">
      <c r="A234" s="242" t="s">
        <v>615</v>
      </c>
      <c r="B234" s="331" t="s">
        <v>137</v>
      </c>
      <c r="C234" s="243">
        <v>11</v>
      </c>
      <c r="D234" s="242" t="s">
        <v>101</v>
      </c>
      <c r="E234" s="245">
        <v>3721</v>
      </c>
      <c r="F234" s="246" t="s">
        <v>138</v>
      </c>
      <c r="G234" s="329"/>
      <c r="H234" s="381">
        <v>384896</v>
      </c>
      <c r="I234" s="381">
        <f>H234</f>
        <v>384896</v>
      </c>
      <c r="J234" s="381">
        <v>384896</v>
      </c>
      <c r="K234" s="381">
        <f>J234</f>
        <v>384896</v>
      </c>
      <c r="L234" s="383">
        <v>384896</v>
      </c>
      <c r="M234" s="381">
        <f>L234</f>
        <v>384896</v>
      </c>
      <c r="N234" s="383">
        <v>384896</v>
      </c>
      <c r="O234" s="381">
        <f>N234</f>
        <v>384896</v>
      </c>
      <c r="P234" s="381">
        <v>384896</v>
      </c>
      <c r="Q234" s="381">
        <f>P234</f>
        <v>384896</v>
      </c>
      <c r="R234" s="383">
        <v>384896</v>
      </c>
      <c r="S234" s="381">
        <f>R234</f>
        <v>384896</v>
      </c>
      <c r="T234" s="383">
        <v>384896</v>
      </c>
      <c r="U234" s="381">
        <f>T234</f>
        <v>384896</v>
      </c>
      <c r="V234" s="383">
        <v>384896</v>
      </c>
      <c r="W234" s="381">
        <f>V234</f>
        <v>384896</v>
      </c>
      <c r="X234" s="383">
        <v>384896</v>
      </c>
      <c r="Y234" s="381">
        <f>X234</f>
        <v>384896</v>
      </c>
      <c r="Z234" s="321"/>
      <c r="AA234" s="321"/>
      <c r="AB234" s="321"/>
      <c r="AC234" s="321"/>
    </row>
    <row r="235" spans="1:29" s="315" customFormat="1" ht="67.5" x14ac:dyDescent="0.2">
      <c r="A235" s="223" t="s">
        <v>615</v>
      </c>
      <c r="B235" s="224" t="s">
        <v>643</v>
      </c>
      <c r="C235" s="224"/>
      <c r="D235" s="224"/>
      <c r="E235" s="225"/>
      <c r="F235" s="226" t="s">
        <v>644</v>
      </c>
      <c r="G235" s="227" t="s">
        <v>636</v>
      </c>
      <c r="H235" s="259">
        <f t="shared" ref="H235:Q235" si="545">H236+H239</f>
        <v>1063017</v>
      </c>
      <c r="I235" s="259">
        <f t="shared" si="545"/>
        <v>1063017</v>
      </c>
      <c r="J235" s="259">
        <f t="shared" si="545"/>
        <v>1061782</v>
      </c>
      <c r="K235" s="259">
        <f t="shared" si="545"/>
        <v>1061782</v>
      </c>
      <c r="L235" s="259">
        <f t="shared" ref="L235:M235" si="546">L236+L239</f>
        <v>1061782</v>
      </c>
      <c r="M235" s="259">
        <f t="shared" si="546"/>
        <v>1061782</v>
      </c>
      <c r="N235" s="259">
        <f t="shared" ref="N235:O235" si="547">N236+N239</f>
        <v>1061782</v>
      </c>
      <c r="O235" s="259">
        <f t="shared" si="547"/>
        <v>1061782</v>
      </c>
      <c r="P235" s="259">
        <f t="shared" si="545"/>
        <v>1061782</v>
      </c>
      <c r="Q235" s="259">
        <f t="shared" si="545"/>
        <v>1061782</v>
      </c>
      <c r="R235" s="259">
        <f t="shared" ref="R235:W235" si="548">R236+R239</f>
        <v>1061782</v>
      </c>
      <c r="S235" s="259">
        <f t="shared" si="548"/>
        <v>1061782</v>
      </c>
      <c r="T235" s="259">
        <f t="shared" ref="T235:U235" si="549">T236+T239</f>
        <v>1061782</v>
      </c>
      <c r="U235" s="259">
        <f t="shared" si="549"/>
        <v>1061782</v>
      </c>
      <c r="V235" s="259">
        <f t="shared" si="548"/>
        <v>1061782</v>
      </c>
      <c r="W235" s="259">
        <f t="shared" si="548"/>
        <v>1061782</v>
      </c>
      <c r="X235" s="259">
        <f t="shared" ref="X235:Y235" si="550">X236+X239</f>
        <v>1061782</v>
      </c>
      <c r="Y235" s="259">
        <f t="shared" si="550"/>
        <v>1061782</v>
      </c>
    </row>
    <row r="236" spans="1:29" s="321" customFormat="1" x14ac:dyDescent="0.2">
      <c r="A236" s="318" t="s">
        <v>615</v>
      </c>
      <c r="B236" s="319" t="s">
        <v>643</v>
      </c>
      <c r="C236" s="231">
        <v>11</v>
      </c>
      <c r="D236" s="231"/>
      <c r="E236" s="233">
        <v>35</v>
      </c>
      <c r="F236" s="234"/>
      <c r="G236" s="320"/>
      <c r="H236" s="258">
        <f t="shared" ref="H236:X237" si="551">H237</f>
        <v>1061782</v>
      </c>
      <c r="I236" s="258">
        <f t="shared" si="551"/>
        <v>1061782</v>
      </c>
      <c r="J236" s="258">
        <f t="shared" si="551"/>
        <v>1061782</v>
      </c>
      <c r="K236" s="258">
        <f t="shared" si="551"/>
        <v>1061782</v>
      </c>
      <c r="L236" s="258">
        <f t="shared" si="551"/>
        <v>1061782</v>
      </c>
      <c r="M236" s="258">
        <f t="shared" si="551"/>
        <v>1061782</v>
      </c>
      <c r="N236" s="258">
        <f t="shared" si="551"/>
        <v>1061782</v>
      </c>
      <c r="O236" s="258">
        <f t="shared" si="551"/>
        <v>1061782</v>
      </c>
      <c r="P236" s="258">
        <f t="shared" si="551"/>
        <v>1061782</v>
      </c>
      <c r="Q236" s="258">
        <f t="shared" si="551"/>
        <v>1061782</v>
      </c>
      <c r="R236" s="258">
        <f t="shared" si="551"/>
        <v>1061782</v>
      </c>
      <c r="S236" s="258">
        <f t="shared" si="551"/>
        <v>1061782</v>
      </c>
      <c r="T236" s="258">
        <f t="shared" si="551"/>
        <v>1061782</v>
      </c>
      <c r="U236" s="258">
        <f t="shared" si="551"/>
        <v>1061782</v>
      </c>
      <c r="V236" s="258">
        <f t="shared" si="551"/>
        <v>1061782</v>
      </c>
      <c r="W236" s="258">
        <f t="shared" si="551"/>
        <v>1061782</v>
      </c>
      <c r="X236" s="258">
        <f t="shared" si="551"/>
        <v>1061782</v>
      </c>
      <c r="Y236" s="258">
        <f t="shared" ref="X236:Y237" si="552">Y237</f>
        <v>1061782</v>
      </c>
      <c r="Z236" s="315"/>
      <c r="AA236" s="315"/>
      <c r="AB236" s="315"/>
      <c r="AC236" s="315"/>
    </row>
    <row r="237" spans="1:29" s="332" customFormat="1" x14ac:dyDescent="0.2">
      <c r="A237" s="323" t="s">
        <v>615</v>
      </c>
      <c r="B237" s="237" t="s">
        <v>643</v>
      </c>
      <c r="C237" s="237">
        <v>11</v>
      </c>
      <c r="D237" s="236"/>
      <c r="E237" s="254">
        <v>352</v>
      </c>
      <c r="F237" s="239"/>
      <c r="G237" s="324"/>
      <c r="H237" s="314">
        <f t="shared" si="551"/>
        <v>1061782</v>
      </c>
      <c r="I237" s="314">
        <f t="shared" si="551"/>
        <v>1061782</v>
      </c>
      <c r="J237" s="314">
        <f t="shared" si="551"/>
        <v>1061782</v>
      </c>
      <c r="K237" s="314">
        <f t="shared" si="551"/>
        <v>1061782</v>
      </c>
      <c r="L237" s="314">
        <f t="shared" si="551"/>
        <v>1061782</v>
      </c>
      <c r="M237" s="314">
        <f t="shared" si="551"/>
        <v>1061782</v>
      </c>
      <c r="N237" s="314">
        <f t="shared" si="551"/>
        <v>1061782</v>
      </c>
      <c r="O237" s="314">
        <f t="shared" si="551"/>
        <v>1061782</v>
      </c>
      <c r="P237" s="314">
        <f t="shared" si="551"/>
        <v>1061782</v>
      </c>
      <c r="Q237" s="314">
        <f t="shared" si="551"/>
        <v>1061782</v>
      </c>
      <c r="R237" s="314">
        <f t="shared" si="551"/>
        <v>1061782</v>
      </c>
      <c r="S237" s="314">
        <f t="shared" si="551"/>
        <v>1061782</v>
      </c>
      <c r="T237" s="314">
        <f t="shared" si="551"/>
        <v>1061782</v>
      </c>
      <c r="U237" s="314">
        <f t="shared" si="551"/>
        <v>1061782</v>
      </c>
      <c r="V237" s="314">
        <f t="shared" si="551"/>
        <v>1061782</v>
      </c>
      <c r="W237" s="314">
        <f t="shared" si="551"/>
        <v>1061782</v>
      </c>
      <c r="X237" s="314">
        <f t="shared" si="552"/>
        <v>1061782</v>
      </c>
      <c r="Y237" s="314">
        <f t="shared" si="552"/>
        <v>1061782</v>
      </c>
      <c r="Z237" s="315"/>
      <c r="AA237" s="315"/>
      <c r="AB237" s="315"/>
      <c r="AC237" s="315"/>
    </row>
    <row r="238" spans="1:29" s="332" customFormat="1" ht="30" x14ac:dyDescent="0.2">
      <c r="A238" s="244" t="s">
        <v>615</v>
      </c>
      <c r="B238" s="243" t="s">
        <v>643</v>
      </c>
      <c r="C238" s="243">
        <v>11</v>
      </c>
      <c r="D238" s="242" t="s">
        <v>101</v>
      </c>
      <c r="E238" s="245">
        <v>3522</v>
      </c>
      <c r="F238" s="246" t="s">
        <v>626</v>
      </c>
      <c r="G238" s="329"/>
      <c r="H238" s="381">
        <v>1061782</v>
      </c>
      <c r="I238" s="381">
        <f>H238</f>
        <v>1061782</v>
      </c>
      <c r="J238" s="381">
        <v>1061782</v>
      </c>
      <c r="K238" s="381">
        <f>J238</f>
        <v>1061782</v>
      </c>
      <c r="L238" s="383">
        <v>1061782</v>
      </c>
      <c r="M238" s="381">
        <f>L238</f>
        <v>1061782</v>
      </c>
      <c r="N238" s="383">
        <v>1061782</v>
      </c>
      <c r="O238" s="381">
        <f>N238</f>
        <v>1061782</v>
      </c>
      <c r="P238" s="381">
        <v>1061782</v>
      </c>
      <c r="Q238" s="381">
        <f>P238</f>
        <v>1061782</v>
      </c>
      <c r="R238" s="383">
        <v>1061782</v>
      </c>
      <c r="S238" s="381">
        <f>R238</f>
        <v>1061782</v>
      </c>
      <c r="T238" s="383">
        <v>1061782</v>
      </c>
      <c r="U238" s="381">
        <f>T238</f>
        <v>1061782</v>
      </c>
      <c r="V238" s="383">
        <v>1061782</v>
      </c>
      <c r="W238" s="381">
        <f>V238</f>
        <v>1061782</v>
      </c>
      <c r="X238" s="383">
        <v>1061782</v>
      </c>
      <c r="Y238" s="381">
        <f>X238</f>
        <v>1061782</v>
      </c>
      <c r="Z238" s="321"/>
      <c r="AA238" s="321"/>
      <c r="AB238" s="321"/>
      <c r="AC238" s="321"/>
    </row>
    <row r="239" spans="1:29" s="321" customFormat="1" x14ac:dyDescent="0.2">
      <c r="A239" s="318" t="s">
        <v>615</v>
      </c>
      <c r="B239" s="319" t="s">
        <v>643</v>
      </c>
      <c r="C239" s="231">
        <v>11</v>
      </c>
      <c r="D239" s="231"/>
      <c r="E239" s="233">
        <v>37</v>
      </c>
      <c r="F239" s="234"/>
      <c r="G239" s="320"/>
      <c r="H239" s="258">
        <f t="shared" ref="H239:X240" si="553">H240</f>
        <v>1235</v>
      </c>
      <c r="I239" s="258">
        <f t="shared" si="553"/>
        <v>1235</v>
      </c>
      <c r="J239" s="258">
        <f t="shared" si="553"/>
        <v>0</v>
      </c>
      <c r="K239" s="258">
        <f t="shared" si="553"/>
        <v>0</v>
      </c>
      <c r="L239" s="258">
        <f t="shared" si="553"/>
        <v>0</v>
      </c>
      <c r="M239" s="258">
        <f t="shared" si="553"/>
        <v>0</v>
      </c>
      <c r="N239" s="258">
        <f t="shared" si="553"/>
        <v>0</v>
      </c>
      <c r="O239" s="258">
        <f t="shared" si="553"/>
        <v>0</v>
      </c>
      <c r="P239" s="258">
        <f t="shared" si="553"/>
        <v>0</v>
      </c>
      <c r="Q239" s="258">
        <f t="shared" si="553"/>
        <v>0</v>
      </c>
      <c r="R239" s="258">
        <f t="shared" si="553"/>
        <v>0</v>
      </c>
      <c r="S239" s="258">
        <f t="shared" si="553"/>
        <v>0</v>
      </c>
      <c r="T239" s="258">
        <f t="shared" si="553"/>
        <v>0</v>
      </c>
      <c r="U239" s="258">
        <f t="shared" si="553"/>
        <v>0</v>
      </c>
      <c r="V239" s="258">
        <f t="shared" si="553"/>
        <v>0</v>
      </c>
      <c r="W239" s="258">
        <f t="shared" si="553"/>
        <v>0</v>
      </c>
      <c r="X239" s="258">
        <f t="shared" si="553"/>
        <v>0</v>
      </c>
      <c r="Y239" s="258">
        <f t="shared" ref="X239:Y240" si="554">Y240</f>
        <v>0</v>
      </c>
      <c r="Z239" s="332"/>
      <c r="AA239" s="332"/>
      <c r="AB239" s="332"/>
      <c r="AC239" s="332"/>
    </row>
    <row r="240" spans="1:29" s="315" customFormat="1" x14ac:dyDescent="0.2">
      <c r="A240" s="249" t="s">
        <v>615</v>
      </c>
      <c r="B240" s="256" t="s">
        <v>643</v>
      </c>
      <c r="C240" s="256">
        <v>11</v>
      </c>
      <c r="D240" s="333"/>
      <c r="E240" s="250">
        <v>372</v>
      </c>
      <c r="F240" s="335"/>
      <c r="G240" s="336"/>
      <c r="H240" s="257">
        <f t="shared" si="553"/>
        <v>1235</v>
      </c>
      <c r="I240" s="257">
        <f t="shared" si="553"/>
        <v>1235</v>
      </c>
      <c r="J240" s="257">
        <f t="shared" si="553"/>
        <v>0</v>
      </c>
      <c r="K240" s="257">
        <f t="shared" si="553"/>
        <v>0</v>
      </c>
      <c r="L240" s="257">
        <f t="shared" si="553"/>
        <v>0</v>
      </c>
      <c r="M240" s="257">
        <f t="shared" si="553"/>
        <v>0</v>
      </c>
      <c r="N240" s="257">
        <f t="shared" si="553"/>
        <v>0</v>
      </c>
      <c r="O240" s="257">
        <f t="shared" si="553"/>
        <v>0</v>
      </c>
      <c r="P240" s="257">
        <f t="shared" si="553"/>
        <v>0</v>
      </c>
      <c r="Q240" s="257">
        <f t="shared" si="553"/>
        <v>0</v>
      </c>
      <c r="R240" s="257">
        <f t="shared" si="553"/>
        <v>0</v>
      </c>
      <c r="S240" s="257">
        <f t="shared" si="553"/>
        <v>0</v>
      </c>
      <c r="T240" s="257">
        <f t="shared" si="553"/>
        <v>0</v>
      </c>
      <c r="U240" s="257">
        <f t="shared" si="553"/>
        <v>0</v>
      </c>
      <c r="V240" s="257">
        <f t="shared" si="553"/>
        <v>0</v>
      </c>
      <c r="W240" s="257">
        <f t="shared" si="553"/>
        <v>0</v>
      </c>
      <c r="X240" s="257">
        <f t="shared" si="554"/>
        <v>0</v>
      </c>
      <c r="Y240" s="257">
        <f t="shared" si="554"/>
        <v>0</v>
      </c>
      <c r="Z240" s="332"/>
      <c r="AA240" s="332"/>
      <c r="AB240" s="332"/>
      <c r="AC240" s="332"/>
    </row>
    <row r="241" spans="1:29" s="315" customFormat="1" x14ac:dyDescent="0.2">
      <c r="A241" s="244" t="s">
        <v>615</v>
      </c>
      <c r="B241" s="243" t="s">
        <v>643</v>
      </c>
      <c r="C241" s="243">
        <v>11</v>
      </c>
      <c r="D241" s="242" t="s">
        <v>101</v>
      </c>
      <c r="E241" s="245">
        <v>3721</v>
      </c>
      <c r="F241" s="246" t="s">
        <v>138</v>
      </c>
      <c r="G241" s="329"/>
      <c r="H241" s="381">
        <v>1235</v>
      </c>
      <c r="I241" s="381">
        <f>H241</f>
        <v>1235</v>
      </c>
      <c r="J241" s="381">
        <v>0</v>
      </c>
      <c r="K241" s="381">
        <f>J241</f>
        <v>0</v>
      </c>
      <c r="L241" s="381"/>
      <c r="M241" s="381">
        <f>L241</f>
        <v>0</v>
      </c>
      <c r="N241" s="381"/>
      <c r="O241" s="381">
        <f>N241</f>
        <v>0</v>
      </c>
      <c r="P241" s="381">
        <v>0</v>
      </c>
      <c r="Q241" s="381">
        <f>P241</f>
        <v>0</v>
      </c>
      <c r="R241" s="381"/>
      <c r="S241" s="381">
        <f>R241</f>
        <v>0</v>
      </c>
      <c r="T241" s="381"/>
      <c r="U241" s="381">
        <f>T241</f>
        <v>0</v>
      </c>
      <c r="V241" s="381"/>
      <c r="W241" s="381">
        <f>V241</f>
        <v>0</v>
      </c>
      <c r="X241" s="381"/>
      <c r="Y241" s="381">
        <f>X241</f>
        <v>0</v>
      </c>
      <c r="Z241" s="321"/>
      <c r="AA241" s="321"/>
      <c r="AB241" s="321"/>
      <c r="AC241" s="321"/>
    </row>
    <row r="242" spans="1:29" s="315" customFormat="1" ht="67.5" x14ac:dyDescent="0.2">
      <c r="A242" s="223" t="s">
        <v>615</v>
      </c>
      <c r="B242" s="224" t="s">
        <v>645</v>
      </c>
      <c r="C242" s="224"/>
      <c r="D242" s="224"/>
      <c r="E242" s="225"/>
      <c r="F242" s="226" t="s">
        <v>646</v>
      </c>
      <c r="G242" s="227" t="s">
        <v>636</v>
      </c>
      <c r="H242" s="259">
        <f t="shared" ref="H242:Q242" si="555">H243+H248+H259+H264</f>
        <v>50637</v>
      </c>
      <c r="I242" s="259">
        <f t="shared" si="555"/>
        <v>5909</v>
      </c>
      <c r="J242" s="259">
        <f t="shared" si="555"/>
        <v>0</v>
      </c>
      <c r="K242" s="259">
        <f t="shared" si="555"/>
        <v>0</v>
      </c>
      <c r="L242" s="259">
        <f t="shared" ref="L242:M242" si="556">L243+L248+L259+L264</f>
        <v>0</v>
      </c>
      <c r="M242" s="259">
        <f t="shared" si="556"/>
        <v>0</v>
      </c>
      <c r="N242" s="259">
        <f t="shared" ref="N242:O242" si="557">N243+N248+N259+N264</f>
        <v>0</v>
      </c>
      <c r="O242" s="259">
        <f t="shared" si="557"/>
        <v>0</v>
      </c>
      <c r="P242" s="259">
        <f t="shared" si="555"/>
        <v>0</v>
      </c>
      <c r="Q242" s="259">
        <f t="shared" si="555"/>
        <v>0</v>
      </c>
      <c r="R242" s="259">
        <f t="shared" ref="R242:W242" si="558">R243+R248+R259+R264</f>
        <v>0</v>
      </c>
      <c r="S242" s="259">
        <f t="shared" si="558"/>
        <v>0</v>
      </c>
      <c r="T242" s="259">
        <f t="shared" ref="T242:U242" si="559">T243+T248+T259+T264</f>
        <v>0</v>
      </c>
      <c r="U242" s="259">
        <f t="shared" si="559"/>
        <v>0</v>
      </c>
      <c r="V242" s="259">
        <f t="shared" si="558"/>
        <v>0</v>
      </c>
      <c r="W242" s="259">
        <f t="shared" si="558"/>
        <v>0</v>
      </c>
      <c r="X242" s="259">
        <f t="shared" ref="X242:Y242" si="560">X243+X248+X259+X264</f>
        <v>0</v>
      </c>
      <c r="Y242" s="259">
        <f t="shared" si="560"/>
        <v>0</v>
      </c>
    </row>
    <row r="243" spans="1:29" s="321" customFormat="1" x14ac:dyDescent="0.2">
      <c r="A243" s="318" t="s">
        <v>615</v>
      </c>
      <c r="B243" s="319" t="s">
        <v>645</v>
      </c>
      <c r="C243" s="231">
        <v>12</v>
      </c>
      <c r="D243" s="231"/>
      <c r="E243" s="233">
        <v>31</v>
      </c>
      <c r="F243" s="234"/>
      <c r="G243" s="320"/>
      <c r="H243" s="258">
        <f t="shared" ref="H243:Q243" si="561">H244+H246</f>
        <v>3767</v>
      </c>
      <c r="I243" s="258">
        <f t="shared" si="561"/>
        <v>3767</v>
      </c>
      <c r="J243" s="258">
        <f t="shared" si="561"/>
        <v>0</v>
      </c>
      <c r="K243" s="258">
        <f t="shared" si="561"/>
        <v>0</v>
      </c>
      <c r="L243" s="258">
        <f t="shared" ref="L243:M243" si="562">L244+L246</f>
        <v>0</v>
      </c>
      <c r="M243" s="258">
        <f t="shared" si="562"/>
        <v>0</v>
      </c>
      <c r="N243" s="258">
        <f t="shared" ref="N243:O243" si="563">N244+N246</f>
        <v>0</v>
      </c>
      <c r="O243" s="258">
        <f t="shared" si="563"/>
        <v>0</v>
      </c>
      <c r="P243" s="258">
        <f t="shared" si="561"/>
        <v>0</v>
      </c>
      <c r="Q243" s="258">
        <f t="shared" si="561"/>
        <v>0</v>
      </c>
      <c r="R243" s="258">
        <f t="shared" ref="R243:W243" si="564">R244+R246</f>
        <v>0</v>
      </c>
      <c r="S243" s="258">
        <f t="shared" si="564"/>
        <v>0</v>
      </c>
      <c r="T243" s="258">
        <f t="shared" ref="T243:U243" si="565">T244+T246</f>
        <v>0</v>
      </c>
      <c r="U243" s="258">
        <f t="shared" si="565"/>
        <v>0</v>
      </c>
      <c r="V243" s="258">
        <f t="shared" si="564"/>
        <v>0</v>
      </c>
      <c r="W243" s="258">
        <f t="shared" si="564"/>
        <v>0</v>
      </c>
      <c r="X243" s="258">
        <f t="shared" ref="X243:Y243" si="566">X244+X246</f>
        <v>0</v>
      </c>
      <c r="Y243" s="258">
        <f t="shared" si="566"/>
        <v>0</v>
      </c>
      <c r="Z243" s="315"/>
      <c r="AA243" s="315"/>
      <c r="AB243" s="315"/>
      <c r="AC243" s="315"/>
    </row>
    <row r="244" spans="1:29" s="332" customFormat="1" x14ac:dyDescent="0.2">
      <c r="A244" s="323" t="s">
        <v>615</v>
      </c>
      <c r="B244" s="237" t="s">
        <v>645</v>
      </c>
      <c r="C244" s="237">
        <v>12</v>
      </c>
      <c r="D244" s="236"/>
      <c r="E244" s="254">
        <v>311</v>
      </c>
      <c r="F244" s="239"/>
      <c r="G244" s="324"/>
      <c r="H244" s="314">
        <f t="shared" ref="H244:Y244" si="567">H245</f>
        <v>3233</v>
      </c>
      <c r="I244" s="314">
        <f t="shared" si="567"/>
        <v>3233</v>
      </c>
      <c r="J244" s="314">
        <f t="shared" si="567"/>
        <v>0</v>
      </c>
      <c r="K244" s="314">
        <f t="shared" si="567"/>
        <v>0</v>
      </c>
      <c r="L244" s="314">
        <f t="shared" si="567"/>
        <v>0</v>
      </c>
      <c r="M244" s="314">
        <f t="shared" si="567"/>
        <v>0</v>
      </c>
      <c r="N244" s="314">
        <f t="shared" si="567"/>
        <v>0</v>
      </c>
      <c r="O244" s="314">
        <f t="shared" si="567"/>
        <v>0</v>
      </c>
      <c r="P244" s="314">
        <f t="shared" si="567"/>
        <v>0</v>
      </c>
      <c r="Q244" s="314">
        <f t="shared" si="567"/>
        <v>0</v>
      </c>
      <c r="R244" s="314">
        <f t="shared" si="567"/>
        <v>0</v>
      </c>
      <c r="S244" s="314">
        <f t="shared" si="567"/>
        <v>0</v>
      </c>
      <c r="T244" s="314">
        <f t="shared" si="567"/>
        <v>0</v>
      </c>
      <c r="U244" s="314">
        <f t="shared" si="567"/>
        <v>0</v>
      </c>
      <c r="V244" s="314">
        <f t="shared" si="567"/>
        <v>0</v>
      </c>
      <c r="W244" s="314">
        <f t="shared" si="567"/>
        <v>0</v>
      </c>
      <c r="X244" s="314">
        <f t="shared" si="567"/>
        <v>0</v>
      </c>
      <c r="Y244" s="314">
        <f t="shared" si="567"/>
        <v>0</v>
      </c>
      <c r="Z244" s="315"/>
      <c r="AA244" s="315"/>
      <c r="AB244" s="315"/>
      <c r="AC244" s="315"/>
    </row>
    <row r="245" spans="1:29" s="321" customFormat="1" ht="15" x14ac:dyDescent="0.2">
      <c r="A245" s="244" t="s">
        <v>615</v>
      </c>
      <c r="B245" s="243" t="s">
        <v>645</v>
      </c>
      <c r="C245" s="243">
        <v>12</v>
      </c>
      <c r="D245" s="242" t="s">
        <v>101</v>
      </c>
      <c r="E245" s="245">
        <v>3111</v>
      </c>
      <c r="F245" s="246" t="s">
        <v>33</v>
      </c>
      <c r="G245" s="329"/>
      <c r="H245" s="381">
        <v>3233</v>
      </c>
      <c r="I245" s="381">
        <f>H245</f>
        <v>3233</v>
      </c>
      <c r="J245" s="381">
        <v>0</v>
      </c>
      <c r="K245" s="381">
        <f>J245</f>
        <v>0</v>
      </c>
      <c r="L245" s="381"/>
      <c r="M245" s="381">
        <f>L245</f>
        <v>0</v>
      </c>
      <c r="N245" s="381"/>
      <c r="O245" s="381">
        <f>N245</f>
        <v>0</v>
      </c>
      <c r="P245" s="381">
        <v>0</v>
      </c>
      <c r="Q245" s="381">
        <f>P245</f>
        <v>0</v>
      </c>
      <c r="R245" s="381"/>
      <c r="S245" s="381">
        <f>R245</f>
        <v>0</v>
      </c>
      <c r="T245" s="381"/>
      <c r="U245" s="381">
        <f>T245</f>
        <v>0</v>
      </c>
      <c r="V245" s="381"/>
      <c r="W245" s="381">
        <f>V245</f>
        <v>0</v>
      </c>
      <c r="X245" s="381"/>
      <c r="Y245" s="381">
        <f>X245</f>
        <v>0</v>
      </c>
    </row>
    <row r="246" spans="1:29" s="315" customFormat="1" x14ac:dyDescent="0.2">
      <c r="A246" s="323" t="s">
        <v>615</v>
      </c>
      <c r="B246" s="237" t="s">
        <v>645</v>
      </c>
      <c r="C246" s="237">
        <v>12</v>
      </c>
      <c r="D246" s="236"/>
      <c r="E246" s="254">
        <v>313</v>
      </c>
      <c r="F246" s="239"/>
      <c r="G246" s="336"/>
      <c r="H246" s="260">
        <f t="shared" ref="H246:Y246" si="568">H247</f>
        <v>534</v>
      </c>
      <c r="I246" s="260">
        <f t="shared" si="568"/>
        <v>534</v>
      </c>
      <c r="J246" s="260">
        <f t="shared" si="568"/>
        <v>0</v>
      </c>
      <c r="K246" s="260">
        <f t="shared" si="568"/>
        <v>0</v>
      </c>
      <c r="L246" s="260">
        <f t="shared" si="568"/>
        <v>0</v>
      </c>
      <c r="M246" s="260">
        <f t="shared" si="568"/>
        <v>0</v>
      </c>
      <c r="N246" s="260">
        <f t="shared" si="568"/>
        <v>0</v>
      </c>
      <c r="O246" s="260">
        <f t="shared" si="568"/>
        <v>0</v>
      </c>
      <c r="P246" s="260">
        <f t="shared" si="568"/>
        <v>0</v>
      </c>
      <c r="Q246" s="260">
        <f t="shared" si="568"/>
        <v>0</v>
      </c>
      <c r="R246" s="260">
        <f t="shared" si="568"/>
        <v>0</v>
      </c>
      <c r="S246" s="260">
        <f t="shared" si="568"/>
        <v>0</v>
      </c>
      <c r="T246" s="260">
        <f t="shared" si="568"/>
        <v>0</v>
      </c>
      <c r="U246" s="260">
        <f t="shared" si="568"/>
        <v>0</v>
      </c>
      <c r="V246" s="260">
        <f t="shared" si="568"/>
        <v>0</v>
      </c>
      <c r="W246" s="260">
        <f t="shared" si="568"/>
        <v>0</v>
      </c>
      <c r="X246" s="260">
        <f t="shared" si="568"/>
        <v>0</v>
      </c>
      <c r="Y246" s="260">
        <f t="shared" si="568"/>
        <v>0</v>
      </c>
      <c r="Z246" s="332"/>
      <c r="AA246" s="332"/>
      <c r="AB246" s="332"/>
      <c r="AC246" s="332"/>
    </row>
    <row r="247" spans="1:29" s="332" customFormat="1" x14ac:dyDescent="0.2">
      <c r="A247" s="244" t="s">
        <v>615</v>
      </c>
      <c r="B247" s="243" t="s">
        <v>645</v>
      </c>
      <c r="C247" s="243">
        <v>12</v>
      </c>
      <c r="D247" s="242" t="s">
        <v>101</v>
      </c>
      <c r="E247" s="245">
        <v>3132</v>
      </c>
      <c r="F247" s="246" t="s">
        <v>40</v>
      </c>
      <c r="G247" s="329"/>
      <c r="H247" s="381">
        <v>534</v>
      </c>
      <c r="I247" s="381">
        <f>H247</f>
        <v>534</v>
      </c>
      <c r="J247" s="381">
        <v>0</v>
      </c>
      <c r="K247" s="381">
        <f>J247</f>
        <v>0</v>
      </c>
      <c r="L247" s="381"/>
      <c r="M247" s="381">
        <f>L247</f>
        <v>0</v>
      </c>
      <c r="N247" s="381"/>
      <c r="O247" s="381">
        <f>N247</f>
        <v>0</v>
      </c>
      <c r="P247" s="381">
        <v>0</v>
      </c>
      <c r="Q247" s="381">
        <f>P247</f>
        <v>0</v>
      </c>
      <c r="R247" s="381"/>
      <c r="S247" s="381">
        <f>R247</f>
        <v>0</v>
      </c>
      <c r="T247" s="381"/>
      <c r="U247" s="381">
        <f>T247</f>
        <v>0</v>
      </c>
      <c r="V247" s="381"/>
      <c r="W247" s="381">
        <f>V247</f>
        <v>0</v>
      </c>
      <c r="X247" s="381"/>
      <c r="Y247" s="381">
        <f>X247</f>
        <v>0</v>
      </c>
      <c r="Z247" s="321"/>
      <c r="AA247" s="321"/>
      <c r="AB247" s="321"/>
      <c r="AC247" s="321"/>
    </row>
    <row r="248" spans="1:29" s="321" customFormat="1" x14ac:dyDescent="0.2">
      <c r="A248" s="318" t="s">
        <v>615</v>
      </c>
      <c r="B248" s="319" t="s">
        <v>645</v>
      </c>
      <c r="C248" s="231">
        <v>12</v>
      </c>
      <c r="D248" s="231"/>
      <c r="E248" s="233">
        <v>32</v>
      </c>
      <c r="F248" s="234"/>
      <c r="G248" s="320"/>
      <c r="H248" s="258">
        <f t="shared" ref="H248:Q248" si="569">H249+H251+H254+H257</f>
        <v>2142</v>
      </c>
      <c r="I248" s="258">
        <f t="shared" si="569"/>
        <v>2142</v>
      </c>
      <c r="J248" s="258">
        <f t="shared" si="569"/>
        <v>0</v>
      </c>
      <c r="K248" s="258">
        <f t="shared" si="569"/>
        <v>0</v>
      </c>
      <c r="L248" s="258">
        <f t="shared" ref="L248:M248" si="570">L249+L251+L254+L257</f>
        <v>0</v>
      </c>
      <c r="M248" s="258">
        <f t="shared" si="570"/>
        <v>0</v>
      </c>
      <c r="N248" s="258">
        <f t="shared" ref="N248:O248" si="571">N249+N251+N254+N257</f>
        <v>0</v>
      </c>
      <c r="O248" s="258">
        <f t="shared" si="571"/>
        <v>0</v>
      </c>
      <c r="P248" s="258">
        <f t="shared" si="569"/>
        <v>0</v>
      </c>
      <c r="Q248" s="258">
        <f t="shared" si="569"/>
        <v>0</v>
      </c>
      <c r="R248" s="258">
        <f t="shared" ref="R248:W248" si="572">R249+R251+R254+R257</f>
        <v>0</v>
      </c>
      <c r="S248" s="258">
        <f t="shared" si="572"/>
        <v>0</v>
      </c>
      <c r="T248" s="258">
        <f t="shared" ref="T248:U248" si="573">T249+T251+T254+T257</f>
        <v>0</v>
      </c>
      <c r="U248" s="258">
        <f t="shared" si="573"/>
        <v>0</v>
      </c>
      <c r="V248" s="258">
        <f t="shared" si="572"/>
        <v>0</v>
      </c>
      <c r="W248" s="258">
        <f t="shared" si="572"/>
        <v>0</v>
      </c>
      <c r="X248" s="258">
        <f t="shared" ref="X248:Y248" si="574">X249+X251+X254+X257</f>
        <v>0</v>
      </c>
      <c r="Y248" s="258">
        <f t="shared" si="574"/>
        <v>0</v>
      </c>
      <c r="Z248" s="315"/>
      <c r="AA248" s="315"/>
      <c r="AB248" s="315"/>
      <c r="AC248" s="315"/>
    </row>
    <row r="249" spans="1:29" s="332" customFormat="1" x14ac:dyDescent="0.2">
      <c r="A249" s="323" t="s">
        <v>615</v>
      </c>
      <c r="B249" s="237" t="s">
        <v>645</v>
      </c>
      <c r="C249" s="237">
        <v>12</v>
      </c>
      <c r="D249" s="236"/>
      <c r="E249" s="254">
        <v>321</v>
      </c>
      <c r="F249" s="239"/>
      <c r="G249" s="336"/>
      <c r="H249" s="260">
        <f t="shared" ref="H249:Y249" si="575">H250</f>
        <v>302</v>
      </c>
      <c r="I249" s="260">
        <f t="shared" si="575"/>
        <v>302</v>
      </c>
      <c r="J249" s="260">
        <f t="shared" si="575"/>
        <v>0</v>
      </c>
      <c r="K249" s="260">
        <f t="shared" si="575"/>
        <v>0</v>
      </c>
      <c r="L249" s="260">
        <f t="shared" si="575"/>
        <v>0</v>
      </c>
      <c r="M249" s="260">
        <f t="shared" si="575"/>
        <v>0</v>
      </c>
      <c r="N249" s="260">
        <f t="shared" si="575"/>
        <v>0</v>
      </c>
      <c r="O249" s="260">
        <f t="shared" si="575"/>
        <v>0</v>
      </c>
      <c r="P249" s="260">
        <f t="shared" si="575"/>
        <v>0</v>
      </c>
      <c r="Q249" s="260">
        <f t="shared" si="575"/>
        <v>0</v>
      </c>
      <c r="R249" s="260">
        <f t="shared" si="575"/>
        <v>0</v>
      </c>
      <c r="S249" s="260">
        <f t="shared" si="575"/>
        <v>0</v>
      </c>
      <c r="T249" s="260">
        <f t="shared" si="575"/>
        <v>0</v>
      </c>
      <c r="U249" s="260">
        <f t="shared" si="575"/>
        <v>0</v>
      </c>
      <c r="V249" s="260">
        <f t="shared" si="575"/>
        <v>0</v>
      </c>
      <c r="W249" s="260">
        <f t="shared" si="575"/>
        <v>0</v>
      </c>
      <c r="X249" s="260">
        <f t="shared" si="575"/>
        <v>0</v>
      </c>
      <c r="Y249" s="260">
        <f t="shared" si="575"/>
        <v>0</v>
      </c>
    </row>
    <row r="250" spans="1:29" s="321" customFormat="1" ht="15" x14ac:dyDescent="0.2">
      <c r="A250" s="244" t="s">
        <v>615</v>
      </c>
      <c r="B250" s="243" t="s">
        <v>645</v>
      </c>
      <c r="C250" s="243">
        <v>12</v>
      </c>
      <c r="D250" s="242" t="s">
        <v>101</v>
      </c>
      <c r="E250" s="245">
        <v>3211</v>
      </c>
      <c r="F250" s="246" t="s">
        <v>42</v>
      </c>
      <c r="G250" s="329"/>
      <c r="H250" s="381">
        <v>302</v>
      </c>
      <c r="I250" s="381">
        <f>H250</f>
        <v>302</v>
      </c>
      <c r="J250" s="381">
        <v>0</v>
      </c>
      <c r="K250" s="381">
        <f>J250</f>
        <v>0</v>
      </c>
      <c r="L250" s="381"/>
      <c r="M250" s="381">
        <f>L250</f>
        <v>0</v>
      </c>
      <c r="N250" s="381"/>
      <c r="O250" s="381">
        <f>N250</f>
        <v>0</v>
      </c>
      <c r="P250" s="381">
        <v>0</v>
      </c>
      <c r="Q250" s="381">
        <f>P250</f>
        <v>0</v>
      </c>
      <c r="R250" s="381"/>
      <c r="S250" s="381">
        <f>R250</f>
        <v>0</v>
      </c>
      <c r="T250" s="381"/>
      <c r="U250" s="381">
        <f>T250</f>
        <v>0</v>
      </c>
      <c r="V250" s="381"/>
      <c r="W250" s="381">
        <f>V250</f>
        <v>0</v>
      </c>
      <c r="X250" s="381"/>
      <c r="Y250" s="381">
        <f>X250</f>
        <v>0</v>
      </c>
    </row>
    <row r="251" spans="1:29" s="321" customFormat="1" x14ac:dyDescent="0.2">
      <c r="A251" s="323" t="s">
        <v>615</v>
      </c>
      <c r="B251" s="237" t="s">
        <v>645</v>
      </c>
      <c r="C251" s="237">
        <v>12</v>
      </c>
      <c r="D251" s="236"/>
      <c r="E251" s="254">
        <v>322</v>
      </c>
      <c r="F251" s="239"/>
      <c r="G251" s="336"/>
      <c r="H251" s="260">
        <f t="shared" ref="H251:Q251" si="576">SUM(H252:H253)</f>
        <v>50</v>
      </c>
      <c r="I251" s="260">
        <f t="shared" si="576"/>
        <v>50</v>
      </c>
      <c r="J251" s="260">
        <f t="shared" si="576"/>
        <v>0</v>
      </c>
      <c r="K251" s="260">
        <f t="shared" si="576"/>
        <v>0</v>
      </c>
      <c r="L251" s="260">
        <f t="shared" ref="L251:M251" si="577">SUM(L252:L253)</f>
        <v>0</v>
      </c>
      <c r="M251" s="260">
        <f t="shared" si="577"/>
        <v>0</v>
      </c>
      <c r="N251" s="260">
        <f t="shared" ref="N251:O251" si="578">SUM(N252:N253)</f>
        <v>0</v>
      </c>
      <c r="O251" s="260">
        <f t="shared" si="578"/>
        <v>0</v>
      </c>
      <c r="P251" s="260">
        <f t="shared" si="576"/>
        <v>0</v>
      </c>
      <c r="Q251" s="260">
        <f t="shared" si="576"/>
        <v>0</v>
      </c>
      <c r="R251" s="260">
        <f t="shared" ref="R251:W251" si="579">SUM(R252:R253)</f>
        <v>0</v>
      </c>
      <c r="S251" s="260">
        <f t="shared" si="579"/>
        <v>0</v>
      </c>
      <c r="T251" s="260">
        <f t="shared" ref="T251:U251" si="580">SUM(T252:T253)</f>
        <v>0</v>
      </c>
      <c r="U251" s="260">
        <f t="shared" si="580"/>
        <v>0</v>
      </c>
      <c r="V251" s="260">
        <f t="shared" si="579"/>
        <v>0</v>
      </c>
      <c r="W251" s="260">
        <f t="shared" si="579"/>
        <v>0</v>
      </c>
      <c r="X251" s="260">
        <f t="shared" ref="X251:Y251" si="581">SUM(X252:X253)</f>
        <v>0</v>
      </c>
      <c r="Y251" s="260">
        <f t="shared" si="581"/>
        <v>0</v>
      </c>
      <c r="Z251" s="332"/>
      <c r="AA251" s="332"/>
      <c r="AB251" s="332"/>
      <c r="AC251" s="332"/>
    </row>
    <row r="252" spans="1:29" s="332" customFormat="1" x14ac:dyDescent="0.2">
      <c r="A252" s="244" t="s">
        <v>615</v>
      </c>
      <c r="B252" s="243" t="s">
        <v>645</v>
      </c>
      <c r="C252" s="243">
        <v>12</v>
      </c>
      <c r="D252" s="242" t="s">
        <v>101</v>
      </c>
      <c r="E252" s="245">
        <v>3221</v>
      </c>
      <c r="F252" s="246" t="s">
        <v>297</v>
      </c>
      <c r="G252" s="329"/>
      <c r="H252" s="381">
        <v>0</v>
      </c>
      <c r="I252" s="381">
        <f t="shared" ref="I252:I253" si="582">H252</f>
        <v>0</v>
      </c>
      <c r="J252" s="381">
        <v>0</v>
      </c>
      <c r="K252" s="381">
        <f t="shared" ref="K252:K253" si="583">J252</f>
        <v>0</v>
      </c>
      <c r="L252" s="381"/>
      <c r="M252" s="381">
        <f t="shared" ref="M252:M253" si="584">L252</f>
        <v>0</v>
      </c>
      <c r="N252" s="381"/>
      <c r="O252" s="381">
        <f t="shared" ref="O252:O253" si="585">N252</f>
        <v>0</v>
      </c>
      <c r="P252" s="381">
        <v>0</v>
      </c>
      <c r="Q252" s="381">
        <f t="shared" ref="Q252:Q253" si="586">P252</f>
        <v>0</v>
      </c>
      <c r="R252" s="381"/>
      <c r="S252" s="381">
        <f t="shared" ref="S252:S253" si="587">R252</f>
        <v>0</v>
      </c>
      <c r="T252" s="381"/>
      <c r="U252" s="381">
        <f t="shared" ref="U252:U253" si="588">T252</f>
        <v>0</v>
      </c>
      <c r="V252" s="381"/>
      <c r="W252" s="381">
        <f t="shared" ref="W252:W253" si="589">V252</f>
        <v>0</v>
      </c>
      <c r="X252" s="381"/>
      <c r="Y252" s="381">
        <f t="shared" ref="Y252:Y253" si="590">X252</f>
        <v>0</v>
      </c>
      <c r="Z252" s="321"/>
      <c r="AA252" s="321"/>
      <c r="AB252" s="321"/>
      <c r="AC252" s="321"/>
    </row>
    <row r="253" spans="1:29" s="321" customFormat="1" ht="15" x14ac:dyDescent="0.2">
      <c r="A253" s="244" t="s">
        <v>615</v>
      </c>
      <c r="B253" s="243" t="s">
        <v>645</v>
      </c>
      <c r="C253" s="243">
        <v>12</v>
      </c>
      <c r="D253" s="242" t="s">
        <v>101</v>
      </c>
      <c r="E253" s="245">
        <v>3223</v>
      </c>
      <c r="F253" s="246" t="s">
        <v>48</v>
      </c>
      <c r="G253" s="329"/>
      <c r="H253" s="381">
        <v>50</v>
      </c>
      <c r="I253" s="381">
        <f t="shared" si="582"/>
        <v>50</v>
      </c>
      <c r="J253" s="381">
        <v>0</v>
      </c>
      <c r="K253" s="381">
        <f t="shared" si="583"/>
        <v>0</v>
      </c>
      <c r="L253" s="381"/>
      <c r="M253" s="381">
        <f t="shared" si="584"/>
        <v>0</v>
      </c>
      <c r="N253" s="381"/>
      <c r="O253" s="381">
        <f t="shared" si="585"/>
        <v>0</v>
      </c>
      <c r="P253" s="381">
        <v>0</v>
      </c>
      <c r="Q253" s="381">
        <f t="shared" si="586"/>
        <v>0</v>
      </c>
      <c r="R253" s="381"/>
      <c r="S253" s="381">
        <f t="shared" si="587"/>
        <v>0</v>
      </c>
      <c r="T253" s="381"/>
      <c r="U253" s="381">
        <f t="shared" si="588"/>
        <v>0</v>
      </c>
      <c r="V253" s="381"/>
      <c r="W253" s="381">
        <f t="shared" si="589"/>
        <v>0</v>
      </c>
      <c r="X253" s="381"/>
      <c r="Y253" s="381">
        <f t="shared" si="590"/>
        <v>0</v>
      </c>
    </row>
    <row r="254" spans="1:29" s="321" customFormat="1" x14ac:dyDescent="0.2">
      <c r="A254" s="323" t="s">
        <v>615</v>
      </c>
      <c r="B254" s="237" t="s">
        <v>645</v>
      </c>
      <c r="C254" s="237">
        <v>12</v>
      </c>
      <c r="D254" s="236"/>
      <c r="E254" s="254">
        <v>323</v>
      </c>
      <c r="F254" s="239"/>
      <c r="G254" s="336"/>
      <c r="H254" s="260">
        <f t="shared" ref="H254:Q254" si="591">H256+H255</f>
        <v>1790</v>
      </c>
      <c r="I254" s="260">
        <f t="shared" si="591"/>
        <v>1790</v>
      </c>
      <c r="J254" s="260">
        <f t="shared" si="591"/>
        <v>0</v>
      </c>
      <c r="K254" s="260">
        <f t="shared" si="591"/>
        <v>0</v>
      </c>
      <c r="L254" s="260">
        <f t="shared" ref="L254:M254" si="592">L256+L255</f>
        <v>0</v>
      </c>
      <c r="M254" s="260">
        <f t="shared" si="592"/>
        <v>0</v>
      </c>
      <c r="N254" s="260">
        <f t="shared" ref="N254:O254" si="593">N256+N255</f>
        <v>0</v>
      </c>
      <c r="O254" s="260">
        <f t="shared" si="593"/>
        <v>0</v>
      </c>
      <c r="P254" s="260">
        <f t="shared" si="591"/>
        <v>0</v>
      </c>
      <c r="Q254" s="260">
        <f t="shared" si="591"/>
        <v>0</v>
      </c>
      <c r="R254" s="260">
        <f t="shared" ref="R254:W254" si="594">R256+R255</f>
        <v>0</v>
      </c>
      <c r="S254" s="260">
        <f t="shared" si="594"/>
        <v>0</v>
      </c>
      <c r="T254" s="260">
        <f t="shared" ref="T254:U254" si="595">T256+T255</f>
        <v>0</v>
      </c>
      <c r="U254" s="260">
        <f t="shared" si="595"/>
        <v>0</v>
      </c>
      <c r="V254" s="260">
        <f t="shared" si="594"/>
        <v>0</v>
      </c>
      <c r="W254" s="260">
        <f t="shared" si="594"/>
        <v>0</v>
      </c>
      <c r="X254" s="260">
        <f t="shared" ref="X254:Y254" si="596">X256+X255</f>
        <v>0</v>
      </c>
      <c r="Y254" s="260">
        <f t="shared" si="596"/>
        <v>0</v>
      </c>
      <c r="Z254" s="332"/>
      <c r="AA254" s="332"/>
      <c r="AB254" s="332"/>
      <c r="AC254" s="332"/>
    </row>
    <row r="255" spans="1:29" s="332" customFormat="1" x14ac:dyDescent="0.2">
      <c r="A255" s="244" t="s">
        <v>615</v>
      </c>
      <c r="B255" s="243" t="s">
        <v>645</v>
      </c>
      <c r="C255" s="243">
        <v>12</v>
      </c>
      <c r="D255" s="242" t="s">
        <v>101</v>
      </c>
      <c r="E255" s="245">
        <v>3233</v>
      </c>
      <c r="F255" s="246" t="s">
        <v>54</v>
      </c>
      <c r="G255" s="329"/>
      <c r="H255" s="381">
        <v>97</v>
      </c>
      <c r="I255" s="381">
        <f t="shared" ref="I255:I256" si="597">H255</f>
        <v>97</v>
      </c>
      <c r="J255" s="381">
        <v>0</v>
      </c>
      <c r="K255" s="381">
        <f t="shared" ref="K255:K256" si="598">J255</f>
        <v>0</v>
      </c>
      <c r="L255" s="381"/>
      <c r="M255" s="381">
        <f t="shared" ref="M255:M256" si="599">L255</f>
        <v>0</v>
      </c>
      <c r="N255" s="381"/>
      <c r="O255" s="381">
        <f t="shared" ref="O255:O256" si="600">N255</f>
        <v>0</v>
      </c>
      <c r="P255" s="381">
        <v>0</v>
      </c>
      <c r="Q255" s="381">
        <f t="shared" ref="Q255:Q256" si="601">P255</f>
        <v>0</v>
      </c>
      <c r="R255" s="381"/>
      <c r="S255" s="381">
        <f t="shared" ref="S255:S256" si="602">R255</f>
        <v>0</v>
      </c>
      <c r="T255" s="381"/>
      <c r="U255" s="381">
        <f t="shared" ref="U255:U256" si="603">T255</f>
        <v>0</v>
      </c>
      <c r="V255" s="381"/>
      <c r="W255" s="381">
        <f t="shared" ref="W255:W256" si="604">V255</f>
        <v>0</v>
      </c>
      <c r="X255" s="381"/>
      <c r="Y255" s="381">
        <f t="shared" ref="Y255:Y256" si="605">X255</f>
        <v>0</v>
      </c>
      <c r="Z255" s="321"/>
      <c r="AA255" s="321"/>
      <c r="AB255" s="321"/>
      <c r="AC255" s="321"/>
    </row>
    <row r="256" spans="1:29" s="321" customFormat="1" ht="15" x14ac:dyDescent="0.2">
      <c r="A256" s="244" t="s">
        <v>615</v>
      </c>
      <c r="B256" s="243" t="s">
        <v>645</v>
      </c>
      <c r="C256" s="243">
        <v>12</v>
      </c>
      <c r="D256" s="242" t="s">
        <v>101</v>
      </c>
      <c r="E256" s="245">
        <v>3237</v>
      </c>
      <c r="F256" s="246" t="s">
        <v>58</v>
      </c>
      <c r="G256" s="329"/>
      <c r="H256" s="381">
        <v>1693</v>
      </c>
      <c r="I256" s="381">
        <f t="shared" si="597"/>
        <v>1693</v>
      </c>
      <c r="J256" s="381">
        <v>0</v>
      </c>
      <c r="K256" s="381">
        <f t="shared" si="598"/>
        <v>0</v>
      </c>
      <c r="L256" s="381"/>
      <c r="M256" s="381">
        <f t="shared" si="599"/>
        <v>0</v>
      </c>
      <c r="N256" s="381"/>
      <c r="O256" s="381">
        <f t="shared" si="600"/>
        <v>0</v>
      </c>
      <c r="P256" s="381">
        <v>0</v>
      </c>
      <c r="Q256" s="381">
        <f t="shared" si="601"/>
        <v>0</v>
      </c>
      <c r="R256" s="381"/>
      <c r="S256" s="381">
        <f t="shared" si="602"/>
        <v>0</v>
      </c>
      <c r="T256" s="381"/>
      <c r="U256" s="381">
        <f t="shared" si="603"/>
        <v>0</v>
      </c>
      <c r="V256" s="381"/>
      <c r="W256" s="381">
        <f t="shared" si="604"/>
        <v>0</v>
      </c>
      <c r="X256" s="381"/>
      <c r="Y256" s="381">
        <f t="shared" si="605"/>
        <v>0</v>
      </c>
    </row>
    <row r="257" spans="1:29" s="315" customFormat="1" x14ac:dyDescent="0.2">
      <c r="A257" s="323" t="s">
        <v>615</v>
      </c>
      <c r="B257" s="237" t="s">
        <v>645</v>
      </c>
      <c r="C257" s="237">
        <v>12</v>
      </c>
      <c r="D257" s="236"/>
      <c r="E257" s="254">
        <v>329</v>
      </c>
      <c r="F257" s="239"/>
      <c r="G257" s="336"/>
      <c r="H257" s="260">
        <f t="shared" ref="H257:Y257" si="606">H258</f>
        <v>0</v>
      </c>
      <c r="I257" s="260">
        <f t="shared" si="606"/>
        <v>0</v>
      </c>
      <c r="J257" s="260">
        <f t="shared" si="606"/>
        <v>0</v>
      </c>
      <c r="K257" s="260">
        <f t="shared" si="606"/>
        <v>0</v>
      </c>
      <c r="L257" s="260">
        <f t="shared" si="606"/>
        <v>0</v>
      </c>
      <c r="M257" s="260">
        <f t="shared" si="606"/>
        <v>0</v>
      </c>
      <c r="N257" s="260">
        <f t="shared" si="606"/>
        <v>0</v>
      </c>
      <c r="O257" s="260">
        <f t="shared" si="606"/>
        <v>0</v>
      </c>
      <c r="P257" s="260">
        <f t="shared" si="606"/>
        <v>0</v>
      </c>
      <c r="Q257" s="260">
        <f t="shared" si="606"/>
        <v>0</v>
      </c>
      <c r="R257" s="260">
        <f t="shared" si="606"/>
        <v>0</v>
      </c>
      <c r="S257" s="260">
        <f t="shared" si="606"/>
        <v>0</v>
      </c>
      <c r="T257" s="260">
        <f t="shared" si="606"/>
        <v>0</v>
      </c>
      <c r="U257" s="260">
        <f t="shared" si="606"/>
        <v>0</v>
      </c>
      <c r="V257" s="260">
        <f t="shared" si="606"/>
        <v>0</v>
      </c>
      <c r="W257" s="260">
        <f t="shared" si="606"/>
        <v>0</v>
      </c>
      <c r="X257" s="260">
        <f t="shared" si="606"/>
        <v>0</v>
      </c>
      <c r="Y257" s="260">
        <f t="shared" si="606"/>
        <v>0</v>
      </c>
      <c r="Z257" s="332"/>
      <c r="AA257" s="332"/>
      <c r="AB257" s="332"/>
      <c r="AC257" s="332"/>
    </row>
    <row r="258" spans="1:29" s="332" customFormat="1" x14ac:dyDescent="0.2">
      <c r="A258" s="244" t="s">
        <v>615</v>
      </c>
      <c r="B258" s="243" t="s">
        <v>645</v>
      </c>
      <c r="C258" s="243">
        <v>12</v>
      </c>
      <c r="D258" s="242" t="s">
        <v>101</v>
      </c>
      <c r="E258" s="245">
        <v>3293</v>
      </c>
      <c r="F258" s="246" t="s">
        <v>64</v>
      </c>
      <c r="G258" s="329"/>
      <c r="H258" s="381">
        <v>0</v>
      </c>
      <c r="I258" s="381">
        <f>H258</f>
        <v>0</v>
      </c>
      <c r="J258" s="381">
        <v>0</v>
      </c>
      <c r="K258" s="381">
        <f>J258</f>
        <v>0</v>
      </c>
      <c r="L258" s="381"/>
      <c r="M258" s="381">
        <f>L258</f>
        <v>0</v>
      </c>
      <c r="N258" s="381"/>
      <c r="O258" s="381">
        <f>N258</f>
        <v>0</v>
      </c>
      <c r="P258" s="381">
        <v>0</v>
      </c>
      <c r="Q258" s="381">
        <f>P258</f>
        <v>0</v>
      </c>
      <c r="R258" s="381"/>
      <c r="S258" s="381">
        <f>R258</f>
        <v>0</v>
      </c>
      <c r="T258" s="381"/>
      <c r="U258" s="381">
        <f>T258</f>
        <v>0</v>
      </c>
      <c r="V258" s="381"/>
      <c r="W258" s="381">
        <f>V258</f>
        <v>0</v>
      </c>
      <c r="X258" s="381"/>
      <c r="Y258" s="381">
        <f>X258</f>
        <v>0</v>
      </c>
      <c r="Z258" s="321"/>
      <c r="AA258" s="321"/>
      <c r="AB258" s="321"/>
      <c r="AC258" s="321"/>
    </row>
    <row r="259" spans="1:29" s="321" customFormat="1" x14ac:dyDescent="0.2">
      <c r="A259" s="318" t="s">
        <v>615</v>
      </c>
      <c r="B259" s="319" t="s">
        <v>645</v>
      </c>
      <c r="C259" s="231">
        <v>559</v>
      </c>
      <c r="D259" s="231"/>
      <c r="E259" s="233">
        <v>31</v>
      </c>
      <c r="F259" s="234"/>
      <c r="G259" s="320"/>
      <c r="H259" s="258">
        <f t="shared" ref="H259:Q259" si="607">H260+H262</f>
        <v>23359</v>
      </c>
      <c r="I259" s="258">
        <f t="shared" si="607"/>
        <v>0</v>
      </c>
      <c r="J259" s="258">
        <f t="shared" si="607"/>
        <v>0</v>
      </c>
      <c r="K259" s="258">
        <f t="shared" si="607"/>
        <v>0</v>
      </c>
      <c r="L259" s="258">
        <f t="shared" ref="L259:M259" si="608">L260+L262</f>
        <v>0</v>
      </c>
      <c r="M259" s="258">
        <f t="shared" si="608"/>
        <v>0</v>
      </c>
      <c r="N259" s="258">
        <f t="shared" ref="N259:O259" si="609">N260+N262</f>
        <v>0</v>
      </c>
      <c r="O259" s="258">
        <f t="shared" si="609"/>
        <v>0</v>
      </c>
      <c r="P259" s="258">
        <f t="shared" si="607"/>
        <v>0</v>
      </c>
      <c r="Q259" s="258">
        <f t="shared" si="607"/>
        <v>0</v>
      </c>
      <c r="R259" s="258">
        <f t="shared" ref="R259:W259" si="610">R260+R262</f>
        <v>0</v>
      </c>
      <c r="S259" s="258">
        <f t="shared" si="610"/>
        <v>0</v>
      </c>
      <c r="T259" s="258">
        <f t="shared" ref="T259:U259" si="611">T260+T262</f>
        <v>0</v>
      </c>
      <c r="U259" s="258">
        <f t="shared" si="611"/>
        <v>0</v>
      </c>
      <c r="V259" s="258">
        <f t="shared" si="610"/>
        <v>0</v>
      </c>
      <c r="W259" s="258">
        <f t="shared" si="610"/>
        <v>0</v>
      </c>
      <c r="X259" s="258">
        <f t="shared" ref="X259:Y259" si="612">X260+X262</f>
        <v>0</v>
      </c>
      <c r="Y259" s="258">
        <f t="shared" si="612"/>
        <v>0</v>
      </c>
      <c r="Z259" s="315"/>
      <c r="AA259" s="315"/>
      <c r="AB259" s="315"/>
      <c r="AC259" s="315"/>
    </row>
    <row r="260" spans="1:29" s="332" customFormat="1" x14ac:dyDescent="0.2">
      <c r="A260" s="323" t="s">
        <v>615</v>
      </c>
      <c r="B260" s="237" t="s">
        <v>645</v>
      </c>
      <c r="C260" s="237">
        <v>559</v>
      </c>
      <c r="D260" s="236"/>
      <c r="E260" s="254">
        <v>311</v>
      </c>
      <c r="F260" s="239"/>
      <c r="G260" s="336"/>
      <c r="H260" s="260">
        <f t="shared" ref="H260:Y260" si="613">H261</f>
        <v>19908</v>
      </c>
      <c r="I260" s="260">
        <f t="shared" si="613"/>
        <v>0</v>
      </c>
      <c r="J260" s="260">
        <f t="shared" si="613"/>
        <v>0</v>
      </c>
      <c r="K260" s="260">
        <f t="shared" si="613"/>
        <v>0</v>
      </c>
      <c r="L260" s="260">
        <f t="shared" si="613"/>
        <v>0</v>
      </c>
      <c r="M260" s="260">
        <f t="shared" si="613"/>
        <v>0</v>
      </c>
      <c r="N260" s="260">
        <f t="shared" si="613"/>
        <v>0</v>
      </c>
      <c r="O260" s="260">
        <f t="shared" si="613"/>
        <v>0</v>
      </c>
      <c r="P260" s="260">
        <f t="shared" si="613"/>
        <v>0</v>
      </c>
      <c r="Q260" s="260">
        <f t="shared" si="613"/>
        <v>0</v>
      </c>
      <c r="R260" s="260">
        <f t="shared" si="613"/>
        <v>0</v>
      </c>
      <c r="S260" s="260">
        <f t="shared" si="613"/>
        <v>0</v>
      </c>
      <c r="T260" s="260">
        <f t="shared" si="613"/>
        <v>0</v>
      </c>
      <c r="U260" s="260">
        <f t="shared" si="613"/>
        <v>0</v>
      </c>
      <c r="V260" s="260">
        <f t="shared" si="613"/>
        <v>0</v>
      </c>
      <c r="W260" s="260">
        <f t="shared" si="613"/>
        <v>0</v>
      </c>
      <c r="X260" s="260">
        <f t="shared" si="613"/>
        <v>0</v>
      </c>
      <c r="Y260" s="260">
        <f t="shared" si="613"/>
        <v>0</v>
      </c>
    </row>
    <row r="261" spans="1:29" s="321" customFormat="1" ht="15" x14ac:dyDescent="0.2">
      <c r="A261" s="244" t="s">
        <v>615</v>
      </c>
      <c r="B261" s="243" t="s">
        <v>645</v>
      </c>
      <c r="C261" s="243">
        <v>559</v>
      </c>
      <c r="D261" s="242" t="s">
        <v>101</v>
      </c>
      <c r="E261" s="245">
        <v>3111</v>
      </c>
      <c r="F261" s="246" t="s">
        <v>33</v>
      </c>
      <c r="G261" s="329"/>
      <c r="H261" s="381">
        <v>19908</v>
      </c>
      <c r="I261" s="382"/>
      <c r="J261" s="381">
        <v>0</v>
      </c>
      <c r="K261" s="382"/>
      <c r="L261" s="381"/>
      <c r="M261" s="382"/>
      <c r="N261" s="381"/>
      <c r="O261" s="382"/>
      <c r="P261" s="381">
        <v>0</v>
      </c>
      <c r="Q261" s="382"/>
      <c r="R261" s="381"/>
      <c r="S261" s="382"/>
      <c r="T261" s="381"/>
      <c r="U261" s="382"/>
      <c r="V261" s="381"/>
      <c r="W261" s="382"/>
      <c r="X261" s="381"/>
      <c r="Y261" s="382"/>
    </row>
    <row r="262" spans="1:29" s="315" customFormat="1" x14ac:dyDescent="0.2">
      <c r="A262" s="323" t="s">
        <v>615</v>
      </c>
      <c r="B262" s="237" t="s">
        <v>645</v>
      </c>
      <c r="C262" s="237">
        <v>559</v>
      </c>
      <c r="D262" s="236"/>
      <c r="E262" s="254">
        <v>313</v>
      </c>
      <c r="F262" s="239"/>
      <c r="G262" s="336"/>
      <c r="H262" s="260">
        <f t="shared" ref="H262:Y262" si="614">H263</f>
        <v>3451</v>
      </c>
      <c r="I262" s="260">
        <f t="shared" si="614"/>
        <v>0</v>
      </c>
      <c r="J262" s="260">
        <f t="shared" si="614"/>
        <v>0</v>
      </c>
      <c r="K262" s="260">
        <f t="shared" si="614"/>
        <v>0</v>
      </c>
      <c r="L262" s="260">
        <f t="shared" si="614"/>
        <v>0</v>
      </c>
      <c r="M262" s="260">
        <f t="shared" si="614"/>
        <v>0</v>
      </c>
      <c r="N262" s="260">
        <f t="shared" si="614"/>
        <v>0</v>
      </c>
      <c r="O262" s="260">
        <f t="shared" si="614"/>
        <v>0</v>
      </c>
      <c r="P262" s="260">
        <f t="shared" si="614"/>
        <v>0</v>
      </c>
      <c r="Q262" s="260">
        <f t="shared" si="614"/>
        <v>0</v>
      </c>
      <c r="R262" s="260">
        <f t="shared" si="614"/>
        <v>0</v>
      </c>
      <c r="S262" s="260">
        <f t="shared" si="614"/>
        <v>0</v>
      </c>
      <c r="T262" s="260">
        <f t="shared" si="614"/>
        <v>0</v>
      </c>
      <c r="U262" s="260">
        <f t="shared" si="614"/>
        <v>0</v>
      </c>
      <c r="V262" s="260">
        <f t="shared" si="614"/>
        <v>0</v>
      </c>
      <c r="W262" s="260">
        <f t="shared" si="614"/>
        <v>0</v>
      </c>
      <c r="X262" s="260">
        <f t="shared" si="614"/>
        <v>0</v>
      </c>
      <c r="Y262" s="260">
        <f t="shared" si="614"/>
        <v>0</v>
      </c>
      <c r="Z262" s="332"/>
      <c r="AA262" s="332"/>
      <c r="AB262" s="332"/>
      <c r="AC262" s="332"/>
    </row>
    <row r="263" spans="1:29" s="332" customFormat="1" x14ac:dyDescent="0.2">
      <c r="A263" s="244" t="s">
        <v>615</v>
      </c>
      <c r="B263" s="243" t="s">
        <v>645</v>
      </c>
      <c r="C263" s="243">
        <v>559</v>
      </c>
      <c r="D263" s="242" t="s">
        <v>101</v>
      </c>
      <c r="E263" s="245">
        <v>3132</v>
      </c>
      <c r="F263" s="246" t="s">
        <v>40</v>
      </c>
      <c r="G263" s="329"/>
      <c r="H263" s="381">
        <v>3451</v>
      </c>
      <c r="I263" s="382"/>
      <c r="J263" s="381">
        <v>0</v>
      </c>
      <c r="K263" s="382"/>
      <c r="L263" s="381"/>
      <c r="M263" s="382"/>
      <c r="N263" s="381"/>
      <c r="O263" s="382"/>
      <c r="P263" s="381">
        <v>0</v>
      </c>
      <c r="Q263" s="382"/>
      <c r="R263" s="381"/>
      <c r="S263" s="382"/>
      <c r="T263" s="381"/>
      <c r="U263" s="382"/>
      <c r="V263" s="381"/>
      <c r="W263" s="382"/>
      <c r="X263" s="381"/>
      <c r="Y263" s="382"/>
      <c r="Z263" s="321"/>
      <c r="AA263" s="321"/>
      <c r="AB263" s="321"/>
      <c r="AC263" s="321"/>
    </row>
    <row r="264" spans="1:29" s="321" customFormat="1" x14ac:dyDescent="0.2">
      <c r="A264" s="318" t="s">
        <v>615</v>
      </c>
      <c r="B264" s="319" t="s">
        <v>645</v>
      </c>
      <c r="C264" s="231">
        <v>559</v>
      </c>
      <c r="D264" s="231"/>
      <c r="E264" s="233">
        <v>32</v>
      </c>
      <c r="F264" s="234"/>
      <c r="G264" s="320"/>
      <c r="H264" s="258">
        <f t="shared" ref="H264:Q264" si="615">H265+H267+H270+H273</f>
        <v>21369</v>
      </c>
      <c r="I264" s="258">
        <f t="shared" si="615"/>
        <v>0</v>
      </c>
      <c r="J264" s="258">
        <f t="shared" si="615"/>
        <v>0</v>
      </c>
      <c r="K264" s="258">
        <f t="shared" si="615"/>
        <v>0</v>
      </c>
      <c r="L264" s="258">
        <f t="shared" ref="L264:M264" si="616">L265+L267+L270+L273</f>
        <v>0</v>
      </c>
      <c r="M264" s="258">
        <f t="shared" si="616"/>
        <v>0</v>
      </c>
      <c r="N264" s="258">
        <f t="shared" ref="N264:O264" si="617">N265+N267+N270+N273</f>
        <v>0</v>
      </c>
      <c r="O264" s="258">
        <f t="shared" si="617"/>
        <v>0</v>
      </c>
      <c r="P264" s="258">
        <f t="shared" si="615"/>
        <v>0</v>
      </c>
      <c r="Q264" s="258">
        <f t="shared" si="615"/>
        <v>0</v>
      </c>
      <c r="R264" s="258">
        <f t="shared" ref="R264:W264" si="618">R265+R267+R270+R273</f>
        <v>0</v>
      </c>
      <c r="S264" s="258">
        <f t="shared" si="618"/>
        <v>0</v>
      </c>
      <c r="T264" s="258">
        <f t="shared" ref="T264:U264" si="619">T265+T267+T270+T273</f>
        <v>0</v>
      </c>
      <c r="U264" s="258">
        <f t="shared" si="619"/>
        <v>0</v>
      </c>
      <c r="V264" s="258">
        <f t="shared" si="618"/>
        <v>0</v>
      </c>
      <c r="W264" s="258">
        <f t="shared" si="618"/>
        <v>0</v>
      </c>
      <c r="X264" s="258">
        <f t="shared" ref="X264:Y264" si="620">X265+X267+X270+X273</f>
        <v>0</v>
      </c>
      <c r="Y264" s="258">
        <f t="shared" si="620"/>
        <v>0</v>
      </c>
      <c r="Z264" s="315"/>
      <c r="AA264" s="315"/>
      <c r="AB264" s="315"/>
      <c r="AC264" s="315"/>
    </row>
    <row r="265" spans="1:29" s="332" customFormat="1" x14ac:dyDescent="0.2">
      <c r="A265" s="323" t="s">
        <v>615</v>
      </c>
      <c r="B265" s="237" t="s">
        <v>645</v>
      </c>
      <c r="C265" s="237">
        <v>559</v>
      </c>
      <c r="D265" s="236"/>
      <c r="E265" s="254">
        <v>321</v>
      </c>
      <c r="F265" s="239"/>
      <c r="G265" s="336"/>
      <c r="H265" s="260">
        <f t="shared" ref="H265:Y265" si="621">H266</f>
        <v>3584</v>
      </c>
      <c r="I265" s="260">
        <f t="shared" si="621"/>
        <v>0</v>
      </c>
      <c r="J265" s="260">
        <f t="shared" si="621"/>
        <v>0</v>
      </c>
      <c r="K265" s="260">
        <f t="shared" si="621"/>
        <v>0</v>
      </c>
      <c r="L265" s="260">
        <f t="shared" si="621"/>
        <v>0</v>
      </c>
      <c r="M265" s="260">
        <f t="shared" si="621"/>
        <v>0</v>
      </c>
      <c r="N265" s="260">
        <f t="shared" si="621"/>
        <v>0</v>
      </c>
      <c r="O265" s="260">
        <f t="shared" si="621"/>
        <v>0</v>
      </c>
      <c r="P265" s="260">
        <f t="shared" si="621"/>
        <v>0</v>
      </c>
      <c r="Q265" s="260">
        <f t="shared" si="621"/>
        <v>0</v>
      </c>
      <c r="R265" s="260">
        <f t="shared" si="621"/>
        <v>0</v>
      </c>
      <c r="S265" s="260">
        <f t="shared" si="621"/>
        <v>0</v>
      </c>
      <c r="T265" s="260">
        <f t="shared" si="621"/>
        <v>0</v>
      </c>
      <c r="U265" s="260">
        <f t="shared" si="621"/>
        <v>0</v>
      </c>
      <c r="V265" s="260">
        <f t="shared" si="621"/>
        <v>0</v>
      </c>
      <c r="W265" s="260">
        <f t="shared" si="621"/>
        <v>0</v>
      </c>
      <c r="X265" s="260">
        <f t="shared" si="621"/>
        <v>0</v>
      </c>
      <c r="Y265" s="260">
        <f t="shared" si="621"/>
        <v>0</v>
      </c>
    </row>
    <row r="266" spans="1:29" s="321" customFormat="1" ht="15" x14ac:dyDescent="0.2">
      <c r="A266" s="244" t="s">
        <v>615</v>
      </c>
      <c r="B266" s="243" t="s">
        <v>645</v>
      </c>
      <c r="C266" s="243">
        <v>559</v>
      </c>
      <c r="D266" s="242" t="s">
        <v>101</v>
      </c>
      <c r="E266" s="245">
        <v>3211</v>
      </c>
      <c r="F266" s="246" t="s">
        <v>42</v>
      </c>
      <c r="G266" s="329"/>
      <c r="H266" s="381">
        <v>3584</v>
      </c>
      <c r="I266" s="382"/>
      <c r="J266" s="381">
        <v>0</v>
      </c>
      <c r="K266" s="382"/>
      <c r="L266" s="381"/>
      <c r="M266" s="382"/>
      <c r="N266" s="381"/>
      <c r="O266" s="382"/>
      <c r="P266" s="381">
        <v>0</v>
      </c>
      <c r="Q266" s="382"/>
      <c r="R266" s="381"/>
      <c r="S266" s="382"/>
      <c r="T266" s="381"/>
      <c r="U266" s="382"/>
      <c r="V266" s="381"/>
      <c r="W266" s="382"/>
      <c r="X266" s="381"/>
      <c r="Y266" s="382"/>
    </row>
    <row r="267" spans="1:29" s="321" customFormat="1" x14ac:dyDescent="0.2">
      <c r="A267" s="323" t="s">
        <v>615</v>
      </c>
      <c r="B267" s="237" t="s">
        <v>645</v>
      </c>
      <c r="C267" s="237">
        <v>559</v>
      </c>
      <c r="D267" s="236"/>
      <c r="E267" s="254">
        <v>322</v>
      </c>
      <c r="F267" s="239"/>
      <c r="G267" s="336"/>
      <c r="H267" s="260">
        <f t="shared" ref="H267:Q267" si="622">SUM(H268:H269)</f>
        <v>3716</v>
      </c>
      <c r="I267" s="260">
        <f t="shared" si="622"/>
        <v>0</v>
      </c>
      <c r="J267" s="260">
        <f t="shared" si="622"/>
        <v>0</v>
      </c>
      <c r="K267" s="260">
        <f t="shared" si="622"/>
        <v>0</v>
      </c>
      <c r="L267" s="260">
        <f t="shared" ref="L267:M267" si="623">SUM(L268:L269)</f>
        <v>0</v>
      </c>
      <c r="M267" s="260">
        <f t="shared" si="623"/>
        <v>0</v>
      </c>
      <c r="N267" s="260">
        <f t="shared" ref="N267:O267" si="624">SUM(N268:N269)</f>
        <v>0</v>
      </c>
      <c r="O267" s="260">
        <f t="shared" si="624"/>
        <v>0</v>
      </c>
      <c r="P267" s="260">
        <f t="shared" si="622"/>
        <v>0</v>
      </c>
      <c r="Q267" s="260">
        <f t="shared" si="622"/>
        <v>0</v>
      </c>
      <c r="R267" s="260">
        <f t="shared" ref="R267:W267" si="625">SUM(R268:R269)</f>
        <v>0</v>
      </c>
      <c r="S267" s="260">
        <f t="shared" si="625"/>
        <v>0</v>
      </c>
      <c r="T267" s="260">
        <f t="shared" ref="T267:U267" si="626">SUM(T268:T269)</f>
        <v>0</v>
      </c>
      <c r="U267" s="260">
        <f t="shared" si="626"/>
        <v>0</v>
      </c>
      <c r="V267" s="260">
        <f t="shared" si="625"/>
        <v>0</v>
      </c>
      <c r="W267" s="260">
        <f t="shared" si="625"/>
        <v>0</v>
      </c>
      <c r="X267" s="260">
        <f t="shared" ref="X267:Y267" si="627">SUM(X268:X269)</f>
        <v>0</v>
      </c>
      <c r="Y267" s="260">
        <f t="shared" si="627"/>
        <v>0</v>
      </c>
      <c r="Z267" s="332"/>
      <c r="AA267" s="332"/>
      <c r="AB267" s="332"/>
      <c r="AC267" s="332"/>
    </row>
    <row r="268" spans="1:29" s="332" customFormat="1" x14ac:dyDescent="0.2">
      <c r="A268" s="244" t="s">
        <v>615</v>
      </c>
      <c r="B268" s="243" t="s">
        <v>645</v>
      </c>
      <c r="C268" s="243">
        <v>559</v>
      </c>
      <c r="D268" s="242" t="s">
        <v>101</v>
      </c>
      <c r="E268" s="245">
        <v>3221</v>
      </c>
      <c r="F268" s="246" t="s">
        <v>297</v>
      </c>
      <c r="G268" s="329"/>
      <c r="H268" s="381">
        <v>2654</v>
      </c>
      <c r="I268" s="382"/>
      <c r="J268" s="381">
        <v>0</v>
      </c>
      <c r="K268" s="382"/>
      <c r="L268" s="381"/>
      <c r="M268" s="382"/>
      <c r="N268" s="381"/>
      <c r="O268" s="382"/>
      <c r="P268" s="381">
        <v>0</v>
      </c>
      <c r="Q268" s="382"/>
      <c r="R268" s="381"/>
      <c r="S268" s="382"/>
      <c r="T268" s="381"/>
      <c r="U268" s="382"/>
      <c r="V268" s="381"/>
      <c r="W268" s="382"/>
      <c r="X268" s="381"/>
      <c r="Y268" s="382"/>
      <c r="Z268" s="321"/>
      <c r="AA268" s="321"/>
      <c r="AB268" s="321"/>
      <c r="AC268" s="321"/>
    </row>
    <row r="269" spans="1:29" s="321" customFormat="1" ht="15" x14ac:dyDescent="0.2">
      <c r="A269" s="244" t="s">
        <v>615</v>
      </c>
      <c r="B269" s="243" t="s">
        <v>645</v>
      </c>
      <c r="C269" s="243">
        <v>559</v>
      </c>
      <c r="D269" s="242" t="s">
        <v>101</v>
      </c>
      <c r="E269" s="245">
        <v>3223</v>
      </c>
      <c r="F269" s="246" t="s">
        <v>48</v>
      </c>
      <c r="G269" s="329"/>
      <c r="H269" s="381">
        <v>1062</v>
      </c>
      <c r="I269" s="382"/>
      <c r="J269" s="381">
        <v>0</v>
      </c>
      <c r="K269" s="382"/>
      <c r="L269" s="381"/>
      <c r="M269" s="382"/>
      <c r="N269" s="381"/>
      <c r="O269" s="382"/>
      <c r="P269" s="381">
        <v>0</v>
      </c>
      <c r="Q269" s="382"/>
      <c r="R269" s="381"/>
      <c r="S269" s="382"/>
      <c r="T269" s="381"/>
      <c r="U269" s="382"/>
      <c r="V269" s="381"/>
      <c r="W269" s="382"/>
      <c r="X269" s="381"/>
      <c r="Y269" s="382"/>
    </row>
    <row r="270" spans="1:29" s="321" customFormat="1" x14ac:dyDescent="0.2">
      <c r="A270" s="323" t="s">
        <v>615</v>
      </c>
      <c r="B270" s="237" t="s">
        <v>645</v>
      </c>
      <c r="C270" s="237">
        <v>559</v>
      </c>
      <c r="D270" s="236"/>
      <c r="E270" s="254">
        <v>323</v>
      </c>
      <c r="F270" s="239"/>
      <c r="G270" s="336"/>
      <c r="H270" s="260">
        <f t="shared" ref="H270:Q270" si="628">H272+H271</f>
        <v>12277</v>
      </c>
      <c r="I270" s="260">
        <f t="shared" si="628"/>
        <v>0</v>
      </c>
      <c r="J270" s="260">
        <f t="shared" si="628"/>
        <v>0</v>
      </c>
      <c r="K270" s="260">
        <f t="shared" si="628"/>
        <v>0</v>
      </c>
      <c r="L270" s="260">
        <f t="shared" ref="L270:M270" si="629">L272+L271</f>
        <v>0</v>
      </c>
      <c r="M270" s="260">
        <f t="shared" si="629"/>
        <v>0</v>
      </c>
      <c r="N270" s="260">
        <f t="shared" ref="N270:O270" si="630">N272+N271</f>
        <v>0</v>
      </c>
      <c r="O270" s="260">
        <f t="shared" si="630"/>
        <v>0</v>
      </c>
      <c r="P270" s="260">
        <f t="shared" si="628"/>
        <v>0</v>
      </c>
      <c r="Q270" s="260">
        <f t="shared" si="628"/>
        <v>0</v>
      </c>
      <c r="R270" s="260">
        <f t="shared" ref="R270:W270" si="631">R272+R271</f>
        <v>0</v>
      </c>
      <c r="S270" s="260">
        <f t="shared" si="631"/>
        <v>0</v>
      </c>
      <c r="T270" s="260">
        <f t="shared" ref="T270:U270" si="632">T272+T271</f>
        <v>0</v>
      </c>
      <c r="U270" s="260">
        <f t="shared" si="632"/>
        <v>0</v>
      </c>
      <c r="V270" s="260">
        <f t="shared" si="631"/>
        <v>0</v>
      </c>
      <c r="W270" s="260">
        <f t="shared" si="631"/>
        <v>0</v>
      </c>
      <c r="X270" s="260">
        <f t="shared" ref="X270:Y270" si="633">X272+X271</f>
        <v>0</v>
      </c>
      <c r="Y270" s="260">
        <f t="shared" si="633"/>
        <v>0</v>
      </c>
      <c r="Z270" s="332"/>
      <c r="AA270" s="332"/>
      <c r="AB270" s="332"/>
      <c r="AC270" s="332"/>
    </row>
    <row r="271" spans="1:29" s="332" customFormat="1" x14ac:dyDescent="0.2">
      <c r="A271" s="244" t="s">
        <v>615</v>
      </c>
      <c r="B271" s="243" t="s">
        <v>645</v>
      </c>
      <c r="C271" s="243">
        <v>559</v>
      </c>
      <c r="D271" s="242" t="s">
        <v>101</v>
      </c>
      <c r="E271" s="245">
        <v>3233</v>
      </c>
      <c r="F271" s="246" t="s">
        <v>54</v>
      </c>
      <c r="G271" s="329"/>
      <c r="H271" s="381">
        <v>1792</v>
      </c>
      <c r="I271" s="382"/>
      <c r="J271" s="381">
        <v>0</v>
      </c>
      <c r="K271" s="382"/>
      <c r="L271" s="381"/>
      <c r="M271" s="382"/>
      <c r="N271" s="381"/>
      <c r="O271" s="382"/>
      <c r="P271" s="381">
        <v>0</v>
      </c>
      <c r="Q271" s="382"/>
      <c r="R271" s="381"/>
      <c r="S271" s="382"/>
      <c r="T271" s="381"/>
      <c r="U271" s="382"/>
      <c r="V271" s="381"/>
      <c r="W271" s="382"/>
      <c r="X271" s="381"/>
      <c r="Y271" s="382"/>
      <c r="Z271" s="321"/>
      <c r="AA271" s="321"/>
      <c r="AB271" s="321"/>
      <c r="AC271" s="321"/>
    </row>
    <row r="272" spans="1:29" s="321" customFormat="1" ht="15" x14ac:dyDescent="0.2">
      <c r="A272" s="244" t="s">
        <v>615</v>
      </c>
      <c r="B272" s="243" t="s">
        <v>645</v>
      </c>
      <c r="C272" s="243">
        <v>559</v>
      </c>
      <c r="D272" s="242" t="s">
        <v>101</v>
      </c>
      <c r="E272" s="245">
        <v>3237</v>
      </c>
      <c r="F272" s="246" t="s">
        <v>58</v>
      </c>
      <c r="G272" s="329"/>
      <c r="H272" s="381">
        <v>10485</v>
      </c>
      <c r="I272" s="382"/>
      <c r="J272" s="381">
        <v>0</v>
      </c>
      <c r="K272" s="382"/>
      <c r="L272" s="381"/>
      <c r="M272" s="382"/>
      <c r="N272" s="381"/>
      <c r="O272" s="382"/>
      <c r="P272" s="381">
        <v>0</v>
      </c>
      <c r="Q272" s="382"/>
      <c r="R272" s="381"/>
      <c r="S272" s="382"/>
      <c r="T272" s="381"/>
      <c r="U272" s="382"/>
      <c r="V272" s="381"/>
      <c r="W272" s="382"/>
      <c r="X272" s="381"/>
      <c r="Y272" s="382"/>
    </row>
    <row r="273" spans="1:29" s="229" customFormat="1" x14ac:dyDescent="0.2">
      <c r="A273" s="323" t="s">
        <v>615</v>
      </c>
      <c r="B273" s="237" t="s">
        <v>645</v>
      </c>
      <c r="C273" s="237">
        <v>559</v>
      </c>
      <c r="D273" s="236"/>
      <c r="E273" s="254">
        <v>329</v>
      </c>
      <c r="F273" s="239"/>
      <c r="G273" s="336"/>
      <c r="H273" s="260">
        <f t="shared" ref="H273:Y273" si="634">H274</f>
        <v>1792</v>
      </c>
      <c r="I273" s="260">
        <f t="shared" si="634"/>
        <v>0</v>
      </c>
      <c r="J273" s="260">
        <f t="shared" si="634"/>
        <v>0</v>
      </c>
      <c r="K273" s="260">
        <f t="shared" si="634"/>
        <v>0</v>
      </c>
      <c r="L273" s="260">
        <f t="shared" si="634"/>
        <v>0</v>
      </c>
      <c r="M273" s="260">
        <f t="shared" si="634"/>
        <v>0</v>
      </c>
      <c r="N273" s="260">
        <f t="shared" si="634"/>
        <v>0</v>
      </c>
      <c r="O273" s="260">
        <f t="shared" si="634"/>
        <v>0</v>
      </c>
      <c r="P273" s="260">
        <f t="shared" si="634"/>
        <v>0</v>
      </c>
      <c r="Q273" s="260">
        <f t="shared" si="634"/>
        <v>0</v>
      </c>
      <c r="R273" s="260">
        <f t="shared" si="634"/>
        <v>0</v>
      </c>
      <c r="S273" s="260">
        <f t="shared" si="634"/>
        <v>0</v>
      </c>
      <c r="T273" s="260">
        <f t="shared" si="634"/>
        <v>0</v>
      </c>
      <c r="U273" s="260">
        <f t="shared" si="634"/>
        <v>0</v>
      </c>
      <c r="V273" s="260">
        <f t="shared" si="634"/>
        <v>0</v>
      </c>
      <c r="W273" s="260">
        <f t="shared" si="634"/>
        <v>0</v>
      </c>
      <c r="X273" s="260">
        <f t="shared" si="634"/>
        <v>0</v>
      </c>
      <c r="Y273" s="260">
        <f t="shared" si="634"/>
        <v>0</v>
      </c>
      <c r="Z273" s="332"/>
      <c r="AA273" s="332"/>
      <c r="AB273" s="332"/>
      <c r="AC273" s="332"/>
    </row>
    <row r="274" spans="1:29" s="229" customFormat="1" ht="15" x14ac:dyDescent="0.2">
      <c r="A274" s="244" t="s">
        <v>615</v>
      </c>
      <c r="B274" s="243" t="s">
        <v>645</v>
      </c>
      <c r="C274" s="243">
        <v>559</v>
      </c>
      <c r="D274" s="242" t="s">
        <v>101</v>
      </c>
      <c r="E274" s="245">
        <v>3293</v>
      </c>
      <c r="F274" s="246" t="s">
        <v>64</v>
      </c>
      <c r="G274" s="329"/>
      <c r="H274" s="381">
        <v>1792</v>
      </c>
      <c r="I274" s="382"/>
      <c r="J274" s="381">
        <v>0</v>
      </c>
      <c r="K274" s="382"/>
      <c r="L274" s="381"/>
      <c r="M274" s="382"/>
      <c r="N274" s="381"/>
      <c r="O274" s="382"/>
      <c r="P274" s="381">
        <v>0</v>
      </c>
      <c r="Q274" s="382"/>
      <c r="R274" s="381"/>
      <c r="S274" s="382"/>
      <c r="T274" s="381"/>
      <c r="U274" s="382"/>
      <c r="V274" s="381"/>
      <c r="W274" s="382"/>
      <c r="X274" s="381"/>
      <c r="Y274" s="382"/>
      <c r="Z274" s="321"/>
      <c r="AA274" s="321"/>
      <c r="AB274" s="321"/>
      <c r="AC274" s="321"/>
    </row>
    <row r="275" spans="1:29" s="229" customFormat="1" x14ac:dyDescent="0.2">
      <c r="A275" s="311" t="s">
        <v>615</v>
      </c>
      <c r="B275" s="470" t="s">
        <v>647</v>
      </c>
      <c r="C275" s="470"/>
      <c r="D275" s="470"/>
      <c r="E275" s="470"/>
      <c r="F275" s="470"/>
      <c r="G275" s="342"/>
      <c r="H275" s="313">
        <f>H276+H381+H392+H421+H398+H413+H425+H429+H433+H388+H511+H777+H549+H417+H655+H731</f>
        <v>32512447</v>
      </c>
      <c r="I275" s="313">
        <f t="shared" ref="I275:Y275" si="635">I276+I381+I392+I421+I398+I413+I425+I429+I433+I388+I511+I777+I549+I417+I655+I731</f>
        <v>24279076</v>
      </c>
      <c r="J275" s="313">
        <f t="shared" si="635"/>
        <v>30986387</v>
      </c>
      <c r="K275" s="313">
        <f t="shared" si="635"/>
        <v>26119775</v>
      </c>
      <c r="L275" s="313">
        <f t="shared" si="635"/>
        <v>40119098</v>
      </c>
      <c r="M275" s="313">
        <f t="shared" si="635"/>
        <v>33307794</v>
      </c>
      <c r="N275" s="313">
        <f t="shared" si="635"/>
        <v>42828580</v>
      </c>
      <c r="O275" s="313">
        <f t="shared" si="635"/>
        <v>35003026</v>
      </c>
      <c r="P275" s="313">
        <f t="shared" si="635"/>
        <v>28796238</v>
      </c>
      <c r="Q275" s="313">
        <f t="shared" si="635"/>
        <v>26177883</v>
      </c>
      <c r="R275" s="313">
        <f t="shared" si="635"/>
        <v>35335220</v>
      </c>
      <c r="S275" s="313">
        <f t="shared" si="635"/>
        <v>30105416</v>
      </c>
      <c r="T275" s="313">
        <f t="shared" si="635"/>
        <v>38142439</v>
      </c>
      <c r="U275" s="313">
        <f t="shared" si="635"/>
        <v>32793235</v>
      </c>
      <c r="V275" s="313">
        <f t="shared" si="635"/>
        <v>35001883</v>
      </c>
      <c r="W275" s="313">
        <f t="shared" si="635"/>
        <v>29984487</v>
      </c>
      <c r="X275" s="313">
        <f t="shared" si="635"/>
        <v>38365676</v>
      </c>
      <c r="Y275" s="313">
        <f t="shared" si="635"/>
        <v>32749690</v>
      </c>
      <c r="Z275" s="314">
        <v>35003026</v>
      </c>
      <c r="AA275" s="314">
        <v>32793235</v>
      </c>
      <c r="AB275" s="314">
        <v>32749690</v>
      </c>
      <c r="AC275" s="464" t="s">
        <v>647</v>
      </c>
    </row>
    <row r="276" spans="1:29" s="332" customFormat="1" ht="33.75" x14ac:dyDescent="0.2">
      <c r="A276" s="223" t="s">
        <v>615</v>
      </c>
      <c r="B276" s="224" t="s">
        <v>235</v>
      </c>
      <c r="C276" s="224"/>
      <c r="D276" s="224"/>
      <c r="E276" s="225"/>
      <c r="F276" s="226" t="s">
        <v>236</v>
      </c>
      <c r="G276" s="227" t="s">
        <v>648</v>
      </c>
      <c r="H276" s="259">
        <f>H277+H287+H317+H322+H326+H330+H340+H345+H348+H359+H363+H370+H375+H378</f>
        <v>20370472</v>
      </c>
      <c r="I276" s="259">
        <f t="shared" ref="I276:Q276" si="636">I277+I287+I317+I322+I326+I330+I340+I345+I348+I359+I363+I370+I375+I378</f>
        <v>15977945</v>
      </c>
      <c r="J276" s="259">
        <f t="shared" si="636"/>
        <v>20446645</v>
      </c>
      <c r="K276" s="259">
        <f t="shared" si="636"/>
        <v>15963535</v>
      </c>
      <c r="L276" s="259">
        <f t="shared" ref="L276:M276" si="637">L277+L287+L317+L322+L326+L330+L340+L345+L348+L359+L363+L370+L375+L378</f>
        <v>25089181</v>
      </c>
      <c r="M276" s="259">
        <f t="shared" si="637"/>
        <v>20498377</v>
      </c>
      <c r="N276" s="259">
        <f t="shared" ref="N276:O276" si="638">N277+N287+N317+N322+N326+N330+N340+N345+N348+N359+N363+N370+N375+N378</f>
        <v>27929508</v>
      </c>
      <c r="O276" s="259">
        <f t="shared" si="638"/>
        <v>23273704</v>
      </c>
      <c r="P276" s="259">
        <f t="shared" si="636"/>
        <v>18342990</v>
      </c>
      <c r="Q276" s="259">
        <f t="shared" si="636"/>
        <v>15724635</v>
      </c>
      <c r="R276" s="259">
        <f t="shared" ref="R276:W276" si="639">R277+R287+R317+R322+R326+R330+R340+R345+R348+R359+R363+R370+R375+R378</f>
        <v>24200934</v>
      </c>
      <c r="S276" s="259">
        <f t="shared" si="639"/>
        <v>19587130</v>
      </c>
      <c r="T276" s="259">
        <f t="shared" ref="T276:U276" si="640">T277+T287+T317+T322+T326+T330+T340+T345+T348+T359+T363+T370+T375+T378</f>
        <v>27033275</v>
      </c>
      <c r="U276" s="259">
        <f t="shared" si="640"/>
        <v>22354471</v>
      </c>
      <c r="V276" s="259">
        <f t="shared" si="639"/>
        <v>24923619</v>
      </c>
      <c r="W276" s="259">
        <f t="shared" si="639"/>
        <v>20313723</v>
      </c>
      <c r="X276" s="259">
        <f t="shared" ref="X276:Y276" si="641">X277+X287+X317+X322+X326+X330+X340+X345+X348+X359+X363+X370+X375+X378</f>
        <v>27798731</v>
      </c>
      <c r="Y276" s="259">
        <f t="shared" si="641"/>
        <v>23123835</v>
      </c>
      <c r="Z276" s="314">
        <f>Z275-O275</f>
        <v>0</v>
      </c>
      <c r="AA276" s="314">
        <f>AA275-U275</f>
        <v>0</v>
      </c>
      <c r="AB276" s="314">
        <f>AB275-Y275</f>
        <v>0</v>
      </c>
      <c r="AC276" s="466"/>
    </row>
    <row r="277" spans="1:29" s="321" customFormat="1" x14ac:dyDescent="0.2">
      <c r="A277" s="318" t="s">
        <v>615</v>
      </c>
      <c r="B277" s="319" t="s">
        <v>235</v>
      </c>
      <c r="C277" s="231">
        <v>11</v>
      </c>
      <c r="D277" s="231"/>
      <c r="E277" s="233">
        <v>31</v>
      </c>
      <c r="F277" s="234"/>
      <c r="G277" s="320"/>
      <c r="H277" s="258">
        <f t="shared" ref="H277:Q277" si="642">H278+H282+H284</f>
        <v>9686238</v>
      </c>
      <c r="I277" s="258">
        <f t="shared" si="642"/>
        <v>9686238</v>
      </c>
      <c r="J277" s="258">
        <f t="shared" si="642"/>
        <v>9151238</v>
      </c>
      <c r="K277" s="258">
        <f t="shared" si="642"/>
        <v>9151238</v>
      </c>
      <c r="L277" s="258">
        <f t="shared" ref="L277:M277" si="643">L278+L282+L284</f>
        <v>10081151</v>
      </c>
      <c r="M277" s="258">
        <f t="shared" si="643"/>
        <v>10081151</v>
      </c>
      <c r="N277" s="258">
        <f t="shared" ref="N277:O277" si="644">N278+N282+N284</f>
        <v>12520000</v>
      </c>
      <c r="O277" s="258">
        <f t="shared" si="644"/>
        <v>12520000</v>
      </c>
      <c r="P277" s="258">
        <f t="shared" si="642"/>
        <v>9151238</v>
      </c>
      <c r="Q277" s="258">
        <f t="shared" si="642"/>
        <v>9151238</v>
      </c>
      <c r="R277" s="258">
        <f t="shared" ref="R277:W277" si="645">R278+R282+R284</f>
        <v>10129137</v>
      </c>
      <c r="S277" s="258">
        <f t="shared" si="645"/>
        <v>10129137</v>
      </c>
      <c r="T277" s="258">
        <f t="shared" ref="T277:U277" si="646">T278+T282+T284</f>
        <v>12610000</v>
      </c>
      <c r="U277" s="258">
        <f t="shared" si="646"/>
        <v>12610000</v>
      </c>
      <c r="V277" s="258">
        <f t="shared" si="645"/>
        <v>10177366</v>
      </c>
      <c r="W277" s="258">
        <f t="shared" si="645"/>
        <v>10177366</v>
      </c>
      <c r="X277" s="258">
        <f t="shared" ref="X277:Y277" si="647">X278+X282+X284</f>
        <v>12701000</v>
      </c>
      <c r="Y277" s="258">
        <f t="shared" si="647"/>
        <v>12701000</v>
      </c>
      <c r="Z277" s="229"/>
      <c r="AA277" s="229"/>
      <c r="AB277" s="229"/>
      <c r="AC277" s="229"/>
    </row>
    <row r="278" spans="1:29" s="321" customFormat="1" x14ac:dyDescent="0.2">
      <c r="A278" s="333" t="s">
        <v>615</v>
      </c>
      <c r="B278" s="334" t="s">
        <v>235</v>
      </c>
      <c r="C278" s="256">
        <v>11</v>
      </c>
      <c r="D278" s="333"/>
      <c r="E278" s="338">
        <v>311</v>
      </c>
      <c r="F278" s="335"/>
      <c r="G278" s="336"/>
      <c r="H278" s="257">
        <f t="shared" ref="H278:Q278" si="648">SUM(H279:H281)</f>
        <v>8036436</v>
      </c>
      <c r="I278" s="257">
        <f t="shared" si="648"/>
        <v>8036436</v>
      </c>
      <c r="J278" s="257">
        <f t="shared" si="648"/>
        <v>7586436</v>
      </c>
      <c r="K278" s="257">
        <f t="shared" si="648"/>
        <v>7586436</v>
      </c>
      <c r="L278" s="257">
        <f t="shared" ref="L278:M278" si="649">SUM(L279:L281)</f>
        <v>8243422</v>
      </c>
      <c r="M278" s="257">
        <f t="shared" si="649"/>
        <v>8243422</v>
      </c>
      <c r="N278" s="257">
        <f t="shared" ref="N278:O278" si="650">SUM(N279:N281)</f>
        <v>10290000</v>
      </c>
      <c r="O278" s="257">
        <f t="shared" si="650"/>
        <v>10290000</v>
      </c>
      <c r="P278" s="257">
        <f t="shared" si="648"/>
        <v>7586436</v>
      </c>
      <c r="Q278" s="257">
        <f t="shared" si="648"/>
        <v>7586436</v>
      </c>
      <c r="R278" s="257">
        <f t="shared" ref="R278:W278" si="651">SUM(R279:R281)</f>
        <v>8284638</v>
      </c>
      <c r="S278" s="257">
        <f t="shared" si="651"/>
        <v>8284638</v>
      </c>
      <c r="T278" s="257">
        <f t="shared" ref="T278:U278" si="652">SUM(T279:T281)</f>
        <v>10360000</v>
      </c>
      <c r="U278" s="257">
        <f t="shared" si="652"/>
        <v>10360000</v>
      </c>
      <c r="V278" s="257">
        <f t="shared" si="651"/>
        <v>8326061</v>
      </c>
      <c r="W278" s="257">
        <f t="shared" si="651"/>
        <v>8326061</v>
      </c>
      <c r="X278" s="257">
        <f t="shared" ref="X278:Y278" si="653">SUM(X279:X281)</f>
        <v>10430000</v>
      </c>
      <c r="Y278" s="257">
        <f t="shared" si="653"/>
        <v>10430000</v>
      </c>
      <c r="Z278" s="332"/>
      <c r="AA278" s="332"/>
      <c r="AB278" s="332"/>
      <c r="AC278" s="332"/>
    </row>
    <row r="279" spans="1:29" s="321" customFormat="1" ht="15" x14ac:dyDescent="0.2">
      <c r="A279" s="242" t="s">
        <v>615</v>
      </c>
      <c r="B279" s="331" t="s">
        <v>235</v>
      </c>
      <c r="C279" s="243">
        <v>11</v>
      </c>
      <c r="D279" s="242" t="s">
        <v>101</v>
      </c>
      <c r="E279" s="245">
        <v>3111</v>
      </c>
      <c r="F279" s="246" t="s">
        <v>33</v>
      </c>
      <c r="G279" s="329"/>
      <c r="H279" s="381">
        <v>7551906</v>
      </c>
      <c r="I279" s="381">
        <f t="shared" ref="I279:I281" si="654">H279</f>
        <v>7551906</v>
      </c>
      <c r="J279" s="381">
        <v>7121906</v>
      </c>
      <c r="K279" s="381">
        <f t="shared" ref="K279:K281" si="655">J279</f>
        <v>7121906</v>
      </c>
      <c r="L279" s="383">
        <v>7738663</v>
      </c>
      <c r="M279" s="381">
        <f t="shared" ref="M279:M281" si="656">L279</f>
        <v>7738663</v>
      </c>
      <c r="N279" s="383">
        <v>9750000</v>
      </c>
      <c r="O279" s="381">
        <f t="shared" ref="O279:O281" si="657">N279</f>
        <v>9750000</v>
      </c>
      <c r="P279" s="381">
        <v>7121906</v>
      </c>
      <c r="Q279" s="381">
        <f t="shared" ref="Q279:Q281" si="658">P279</f>
        <v>7121906</v>
      </c>
      <c r="R279" s="383">
        <v>7777356</v>
      </c>
      <c r="S279" s="381">
        <f t="shared" ref="S279:S281" si="659">R279</f>
        <v>7777356</v>
      </c>
      <c r="T279" s="383">
        <v>9800000</v>
      </c>
      <c r="U279" s="381">
        <f t="shared" ref="U279:U281" si="660">T279</f>
        <v>9800000</v>
      </c>
      <c r="V279" s="383">
        <v>7816243</v>
      </c>
      <c r="W279" s="381">
        <f t="shared" ref="W279:W281" si="661">V279</f>
        <v>7816243</v>
      </c>
      <c r="X279" s="383">
        <v>9850000</v>
      </c>
      <c r="Y279" s="381">
        <f t="shared" ref="Y279:Y281" si="662">X279</f>
        <v>9850000</v>
      </c>
    </row>
    <row r="280" spans="1:29" s="332" customFormat="1" x14ac:dyDescent="0.2">
      <c r="A280" s="242" t="s">
        <v>615</v>
      </c>
      <c r="B280" s="331" t="s">
        <v>235</v>
      </c>
      <c r="C280" s="243">
        <v>11</v>
      </c>
      <c r="D280" s="242" t="s">
        <v>101</v>
      </c>
      <c r="E280" s="245">
        <v>3113</v>
      </c>
      <c r="F280" s="246" t="s">
        <v>35</v>
      </c>
      <c r="G280" s="329"/>
      <c r="H280" s="381">
        <v>219084</v>
      </c>
      <c r="I280" s="381">
        <f t="shared" si="654"/>
        <v>219084</v>
      </c>
      <c r="J280" s="381">
        <v>199084</v>
      </c>
      <c r="K280" s="381">
        <f t="shared" si="655"/>
        <v>199084</v>
      </c>
      <c r="L280" s="384">
        <v>216325</v>
      </c>
      <c r="M280" s="381">
        <f t="shared" si="656"/>
        <v>216325</v>
      </c>
      <c r="N280" s="384">
        <v>250000</v>
      </c>
      <c r="O280" s="381">
        <f t="shared" si="657"/>
        <v>250000</v>
      </c>
      <c r="P280" s="381">
        <v>199084</v>
      </c>
      <c r="Q280" s="381">
        <f t="shared" si="658"/>
        <v>199084</v>
      </c>
      <c r="R280" s="384">
        <v>217406</v>
      </c>
      <c r="S280" s="381">
        <f t="shared" si="659"/>
        <v>217406</v>
      </c>
      <c r="T280" s="384">
        <v>260000</v>
      </c>
      <c r="U280" s="381">
        <f t="shared" si="660"/>
        <v>260000</v>
      </c>
      <c r="V280" s="384">
        <v>218493</v>
      </c>
      <c r="W280" s="381">
        <f t="shared" si="661"/>
        <v>218493</v>
      </c>
      <c r="X280" s="384">
        <v>270000</v>
      </c>
      <c r="Y280" s="381">
        <f t="shared" si="662"/>
        <v>270000</v>
      </c>
      <c r="Z280" s="321"/>
      <c r="AA280" s="321"/>
      <c r="AB280" s="321"/>
      <c r="AC280" s="321"/>
    </row>
    <row r="281" spans="1:29" s="321" customFormat="1" ht="15" x14ac:dyDescent="0.2">
      <c r="A281" s="242" t="s">
        <v>615</v>
      </c>
      <c r="B281" s="331" t="s">
        <v>235</v>
      </c>
      <c r="C281" s="243">
        <v>11</v>
      </c>
      <c r="D281" s="242" t="s">
        <v>101</v>
      </c>
      <c r="E281" s="245">
        <v>3114</v>
      </c>
      <c r="F281" s="246" t="s">
        <v>36</v>
      </c>
      <c r="G281" s="329"/>
      <c r="H281" s="381">
        <v>265446</v>
      </c>
      <c r="I281" s="381">
        <f t="shared" si="654"/>
        <v>265446</v>
      </c>
      <c r="J281" s="381">
        <v>265446</v>
      </c>
      <c r="K281" s="381">
        <f t="shared" si="655"/>
        <v>265446</v>
      </c>
      <c r="L281" s="384">
        <v>288434</v>
      </c>
      <c r="M281" s="381">
        <f t="shared" si="656"/>
        <v>288434</v>
      </c>
      <c r="N281" s="384">
        <v>290000</v>
      </c>
      <c r="O281" s="381">
        <f t="shared" si="657"/>
        <v>290000</v>
      </c>
      <c r="P281" s="381">
        <v>265446</v>
      </c>
      <c r="Q281" s="381">
        <f t="shared" si="658"/>
        <v>265446</v>
      </c>
      <c r="R281" s="384">
        <v>289876</v>
      </c>
      <c r="S281" s="381">
        <f t="shared" si="659"/>
        <v>289876</v>
      </c>
      <c r="T281" s="384">
        <v>300000</v>
      </c>
      <c r="U281" s="381">
        <f t="shared" si="660"/>
        <v>300000</v>
      </c>
      <c r="V281" s="384">
        <v>291325</v>
      </c>
      <c r="W281" s="381">
        <f t="shared" si="661"/>
        <v>291325</v>
      </c>
      <c r="X281" s="384">
        <v>310000</v>
      </c>
      <c r="Y281" s="381">
        <f t="shared" si="662"/>
        <v>310000</v>
      </c>
    </row>
    <row r="282" spans="1:29" s="332" customFormat="1" x14ac:dyDescent="0.2">
      <c r="A282" s="333" t="s">
        <v>615</v>
      </c>
      <c r="B282" s="334" t="s">
        <v>235</v>
      </c>
      <c r="C282" s="256">
        <v>11</v>
      </c>
      <c r="D282" s="333"/>
      <c r="E282" s="250">
        <v>312</v>
      </c>
      <c r="F282" s="335"/>
      <c r="G282" s="336"/>
      <c r="H282" s="257">
        <f t="shared" ref="H282:Y282" si="663">SUM(H283)</f>
        <v>318535</v>
      </c>
      <c r="I282" s="257">
        <f t="shared" si="663"/>
        <v>318535</v>
      </c>
      <c r="J282" s="257">
        <f t="shared" si="663"/>
        <v>318535</v>
      </c>
      <c r="K282" s="257">
        <f t="shared" si="663"/>
        <v>318535</v>
      </c>
      <c r="L282" s="257">
        <f t="shared" si="663"/>
        <v>483535</v>
      </c>
      <c r="M282" s="257">
        <f t="shared" si="663"/>
        <v>483535</v>
      </c>
      <c r="N282" s="257">
        <f t="shared" si="663"/>
        <v>500000</v>
      </c>
      <c r="O282" s="257">
        <f t="shared" si="663"/>
        <v>500000</v>
      </c>
      <c r="P282" s="257">
        <f t="shared" si="663"/>
        <v>318535</v>
      </c>
      <c r="Q282" s="257">
        <f t="shared" si="663"/>
        <v>318535</v>
      </c>
      <c r="R282" s="257">
        <f t="shared" si="663"/>
        <v>483535</v>
      </c>
      <c r="S282" s="257">
        <f t="shared" si="663"/>
        <v>483535</v>
      </c>
      <c r="T282" s="257">
        <f t="shared" si="663"/>
        <v>510000</v>
      </c>
      <c r="U282" s="257">
        <f t="shared" si="663"/>
        <v>510000</v>
      </c>
      <c r="V282" s="257">
        <f t="shared" si="663"/>
        <v>483535</v>
      </c>
      <c r="W282" s="257">
        <f t="shared" si="663"/>
        <v>483535</v>
      </c>
      <c r="X282" s="257">
        <f t="shared" si="663"/>
        <v>520000</v>
      </c>
      <c r="Y282" s="257">
        <f t="shared" si="663"/>
        <v>520000</v>
      </c>
    </row>
    <row r="283" spans="1:29" s="321" customFormat="1" ht="15" x14ac:dyDescent="0.2">
      <c r="A283" s="242" t="s">
        <v>615</v>
      </c>
      <c r="B283" s="331" t="s">
        <v>235</v>
      </c>
      <c r="C283" s="243">
        <v>11</v>
      </c>
      <c r="D283" s="242" t="s">
        <v>101</v>
      </c>
      <c r="E283" s="245">
        <v>3121</v>
      </c>
      <c r="F283" s="246" t="s">
        <v>38</v>
      </c>
      <c r="G283" s="329"/>
      <c r="H283" s="381">
        <v>318535</v>
      </c>
      <c r="I283" s="381">
        <f>H283</f>
        <v>318535</v>
      </c>
      <c r="J283" s="381">
        <v>318535</v>
      </c>
      <c r="K283" s="381">
        <f>J283</f>
        <v>318535</v>
      </c>
      <c r="L283" s="383">
        <v>483535</v>
      </c>
      <c r="M283" s="381">
        <f>L283</f>
        <v>483535</v>
      </c>
      <c r="N283" s="383">
        <v>500000</v>
      </c>
      <c r="O283" s="381">
        <f>N283</f>
        <v>500000</v>
      </c>
      <c r="P283" s="381">
        <v>318535</v>
      </c>
      <c r="Q283" s="381">
        <f>P283</f>
        <v>318535</v>
      </c>
      <c r="R283" s="383">
        <v>483535</v>
      </c>
      <c r="S283" s="381">
        <f>R283</f>
        <v>483535</v>
      </c>
      <c r="T283" s="383">
        <v>510000</v>
      </c>
      <c r="U283" s="381">
        <f>T283</f>
        <v>510000</v>
      </c>
      <c r="V283" s="383">
        <v>483535</v>
      </c>
      <c r="W283" s="381">
        <f>V283</f>
        <v>483535</v>
      </c>
      <c r="X283" s="383">
        <v>520000</v>
      </c>
      <c r="Y283" s="381">
        <f>X283</f>
        <v>520000</v>
      </c>
    </row>
    <row r="284" spans="1:29" s="321" customFormat="1" x14ac:dyDescent="0.2">
      <c r="A284" s="333" t="s">
        <v>615</v>
      </c>
      <c r="B284" s="334" t="s">
        <v>235</v>
      </c>
      <c r="C284" s="256">
        <v>11</v>
      </c>
      <c r="D284" s="333"/>
      <c r="E284" s="250">
        <v>313</v>
      </c>
      <c r="F284" s="335"/>
      <c r="G284" s="336"/>
      <c r="H284" s="257">
        <f t="shared" ref="H284:Q284" si="664">SUM(H285:H286)</f>
        <v>1331267</v>
      </c>
      <c r="I284" s="257">
        <f t="shared" si="664"/>
        <v>1331267</v>
      </c>
      <c r="J284" s="257">
        <f t="shared" si="664"/>
        <v>1246267</v>
      </c>
      <c r="K284" s="257">
        <f t="shared" si="664"/>
        <v>1246267</v>
      </c>
      <c r="L284" s="257">
        <f t="shared" ref="L284:M284" si="665">SUM(L285:L286)</f>
        <v>1354194</v>
      </c>
      <c r="M284" s="257">
        <f t="shared" si="665"/>
        <v>1354194</v>
      </c>
      <c r="N284" s="257">
        <f t="shared" ref="N284:O284" si="666">SUM(N285:N286)</f>
        <v>1730000</v>
      </c>
      <c r="O284" s="257">
        <f t="shared" si="666"/>
        <v>1730000</v>
      </c>
      <c r="P284" s="257">
        <f t="shared" si="664"/>
        <v>1246267</v>
      </c>
      <c r="Q284" s="257">
        <f t="shared" si="664"/>
        <v>1246267</v>
      </c>
      <c r="R284" s="257">
        <f t="shared" ref="R284:W284" si="667">SUM(R285:R286)</f>
        <v>1360964</v>
      </c>
      <c r="S284" s="257">
        <f t="shared" si="667"/>
        <v>1360964</v>
      </c>
      <c r="T284" s="257">
        <f t="shared" ref="T284:U284" si="668">SUM(T285:T286)</f>
        <v>1740000</v>
      </c>
      <c r="U284" s="257">
        <f t="shared" si="668"/>
        <v>1740000</v>
      </c>
      <c r="V284" s="257">
        <f t="shared" si="667"/>
        <v>1367770</v>
      </c>
      <c r="W284" s="257">
        <f t="shared" si="667"/>
        <v>1367770</v>
      </c>
      <c r="X284" s="257">
        <f t="shared" ref="X284:Y284" si="669">SUM(X285:X286)</f>
        <v>1751000</v>
      </c>
      <c r="Y284" s="257">
        <f t="shared" si="669"/>
        <v>1751000</v>
      </c>
      <c r="Z284" s="332"/>
      <c r="AA284" s="332"/>
      <c r="AB284" s="332"/>
      <c r="AC284" s="332"/>
    </row>
    <row r="285" spans="1:29" s="321" customFormat="1" ht="15" x14ac:dyDescent="0.2">
      <c r="A285" s="242" t="s">
        <v>615</v>
      </c>
      <c r="B285" s="331" t="s">
        <v>235</v>
      </c>
      <c r="C285" s="243">
        <v>11</v>
      </c>
      <c r="D285" s="242" t="s">
        <v>101</v>
      </c>
      <c r="E285" s="245">
        <v>3131</v>
      </c>
      <c r="F285" s="246" t="s">
        <v>39</v>
      </c>
      <c r="G285" s="329"/>
      <c r="H285" s="381">
        <v>29908</v>
      </c>
      <c r="I285" s="381">
        <f t="shared" ref="I285:I286" si="670">H285</f>
        <v>29908</v>
      </c>
      <c r="J285" s="381">
        <v>19908</v>
      </c>
      <c r="K285" s="381">
        <f t="shared" ref="K285:K286" si="671">J285</f>
        <v>19908</v>
      </c>
      <c r="L285" s="383">
        <v>21632</v>
      </c>
      <c r="M285" s="381">
        <f t="shared" ref="M285:M286" si="672">L285</f>
        <v>21632</v>
      </c>
      <c r="N285" s="383">
        <v>30000</v>
      </c>
      <c r="O285" s="381">
        <f t="shared" ref="O285:O286" si="673">N285</f>
        <v>30000</v>
      </c>
      <c r="P285" s="381">
        <v>19908</v>
      </c>
      <c r="Q285" s="381">
        <f t="shared" ref="Q285:Q286" si="674">P285</f>
        <v>19908</v>
      </c>
      <c r="R285" s="383">
        <v>21740</v>
      </c>
      <c r="S285" s="381">
        <f t="shared" ref="S285:S286" si="675">R285</f>
        <v>21740</v>
      </c>
      <c r="T285" s="383">
        <v>30000</v>
      </c>
      <c r="U285" s="381">
        <f t="shared" ref="U285:U286" si="676">T285</f>
        <v>30000</v>
      </c>
      <c r="V285" s="383">
        <v>21849</v>
      </c>
      <c r="W285" s="381">
        <f t="shared" ref="W285:W286" si="677">V285</f>
        <v>21849</v>
      </c>
      <c r="X285" s="383">
        <v>30000</v>
      </c>
      <c r="Y285" s="381">
        <f t="shared" ref="Y285:Y286" si="678">X285</f>
        <v>30000</v>
      </c>
    </row>
    <row r="286" spans="1:29" s="332" customFormat="1" x14ac:dyDescent="0.2">
      <c r="A286" s="242" t="s">
        <v>615</v>
      </c>
      <c r="B286" s="331" t="s">
        <v>235</v>
      </c>
      <c r="C286" s="243">
        <v>11</v>
      </c>
      <c r="D286" s="242" t="s">
        <v>101</v>
      </c>
      <c r="E286" s="245">
        <v>3132</v>
      </c>
      <c r="F286" s="246" t="s">
        <v>40</v>
      </c>
      <c r="G286" s="329"/>
      <c r="H286" s="381">
        <v>1301359</v>
      </c>
      <c r="I286" s="381">
        <f t="shared" si="670"/>
        <v>1301359</v>
      </c>
      <c r="J286" s="381">
        <v>1226359</v>
      </c>
      <c r="K286" s="381">
        <f t="shared" si="671"/>
        <v>1226359</v>
      </c>
      <c r="L286" s="384">
        <v>1332562</v>
      </c>
      <c r="M286" s="381">
        <f t="shared" si="672"/>
        <v>1332562</v>
      </c>
      <c r="N286" s="384">
        <v>1700000</v>
      </c>
      <c r="O286" s="381">
        <f t="shared" si="673"/>
        <v>1700000</v>
      </c>
      <c r="P286" s="381">
        <v>1226359</v>
      </c>
      <c r="Q286" s="381">
        <f t="shared" si="674"/>
        <v>1226359</v>
      </c>
      <c r="R286" s="384">
        <v>1339224</v>
      </c>
      <c r="S286" s="381">
        <f t="shared" si="675"/>
        <v>1339224</v>
      </c>
      <c r="T286" s="384">
        <v>1710000</v>
      </c>
      <c r="U286" s="381">
        <f t="shared" si="676"/>
        <v>1710000</v>
      </c>
      <c r="V286" s="384">
        <v>1345921</v>
      </c>
      <c r="W286" s="381">
        <f t="shared" si="677"/>
        <v>1345921</v>
      </c>
      <c r="X286" s="384">
        <v>1721000</v>
      </c>
      <c r="Y286" s="381">
        <f t="shared" si="678"/>
        <v>1721000</v>
      </c>
      <c r="Z286" s="321"/>
      <c r="AA286" s="321"/>
      <c r="AB286" s="321"/>
      <c r="AC286" s="321"/>
    </row>
    <row r="287" spans="1:29" s="321" customFormat="1" x14ac:dyDescent="0.2">
      <c r="A287" s="318" t="s">
        <v>615</v>
      </c>
      <c r="B287" s="319" t="s">
        <v>235</v>
      </c>
      <c r="C287" s="231">
        <v>11</v>
      </c>
      <c r="D287" s="231"/>
      <c r="E287" s="233">
        <v>32</v>
      </c>
      <c r="F287" s="234"/>
      <c r="G287" s="320"/>
      <c r="H287" s="258">
        <f t="shared" ref="H287:Q287" si="679">H288+H292+H298+H308+H310</f>
        <v>5276482</v>
      </c>
      <c r="I287" s="258">
        <f t="shared" si="679"/>
        <v>5276482</v>
      </c>
      <c r="J287" s="258">
        <f t="shared" si="679"/>
        <v>4970635</v>
      </c>
      <c r="K287" s="258">
        <f t="shared" si="679"/>
        <v>4970635</v>
      </c>
      <c r="L287" s="258">
        <f t="shared" ref="L287:M287" si="680">L288+L292+L298+L308+L310</f>
        <v>6178629</v>
      </c>
      <c r="M287" s="258">
        <f t="shared" si="680"/>
        <v>6178629</v>
      </c>
      <c r="N287" s="258">
        <f t="shared" ref="N287:O287" si="681">N288+N292+N298+N308+N310</f>
        <v>6465107</v>
      </c>
      <c r="O287" s="258">
        <f t="shared" si="681"/>
        <v>6465107</v>
      </c>
      <c r="P287" s="258">
        <f t="shared" si="679"/>
        <v>5050269</v>
      </c>
      <c r="Q287" s="258">
        <f t="shared" si="679"/>
        <v>5050269</v>
      </c>
      <c r="R287" s="258">
        <f t="shared" ref="R287:W287" si="682">R288+R292+R298+R308+R310</f>
        <v>5678629</v>
      </c>
      <c r="S287" s="258">
        <f t="shared" si="682"/>
        <v>5678629</v>
      </c>
      <c r="T287" s="258">
        <f t="shared" ref="T287:U287" si="683">T288+T292+T298+T308+T310</f>
        <v>5965107</v>
      </c>
      <c r="U287" s="258">
        <f t="shared" si="683"/>
        <v>5965107</v>
      </c>
      <c r="V287" s="258">
        <f t="shared" si="682"/>
        <v>5678629</v>
      </c>
      <c r="W287" s="258">
        <f t="shared" si="682"/>
        <v>5678629</v>
      </c>
      <c r="X287" s="258">
        <f t="shared" ref="X287:Y287" si="684">X288+X292+X298+X308+X310</f>
        <v>5965107</v>
      </c>
      <c r="Y287" s="258">
        <f t="shared" si="684"/>
        <v>5965107</v>
      </c>
    </row>
    <row r="288" spans="1:29" s="321" customFormat="1" x14ac:dyDescent="0.2">
      <c r="A288" s="333" t="s">
        <v>615</v>
      </c>
      <c r="B288" s="334" t="s">
        <v>235</v>
      </c>
      <c r="C288" s="256">
        <v>11</v>
      </c>
      <c r="D288" s="333"/>
      <c r="E288" s="250">
        <v>321</v>
      </c>
      <c r="F288" s="335"/>
      <c r="G288" s="336"/>
      <c r="H288" s="257">
        <f t="shared" ref="H288:Q288" si="685">SUM(H289:H291)</f>
        <v>526435</v>
      </c>
      <c r="I288" s="257">
        <f t="shared" si="685"/>
        <v>526435</v>
      </c>
      <c r="J288" s="257">
        <f t="shared" si="685"/>
        <v>590616</v>
      </c>
      <c r="K288" s="257">
        <f t="shared" si="685"/>
        <v>590616</v>
      </c>
      <c r="L288" s="257">
        <f t="shared" ref="L288:M288" si="686">SUM(L289:L291)</f>
        <v>585629</v>
      </c>
      <c r="M288" s="257">
        <f t="shared" si="686"/>
        <v>585629</v>
      </c>
      <c r="N288" s="257">
        <f t="shared" ref="N288:O288" si="687">SUM(N289:N291)</f>
        <v>585629</v>
      </c>
      <c r="O288" s="257">
        <f t="shared" si="687"/>
        <v>585629</v>
      </c>
      <c r="P288" s="257">
        <f t="shared" si="685"/>
        <v>590616</v>
      </c>
      <c r="Q288" s="257">
        <f t="shared" si="685"/>
        <v>590616</v>
      </c>
      <c r="R288" s="257">
        <f t="shared" ref="R288:W288" si="688">SUM(R289:R291)</f>
        <v>585629</v>
      </c>
      <c r="S288" s="257">
        <f t="shared" si="688"/>
        <v>585629</v>
      </c>
      <c r="T288" s="257">
        <f t="shared" ref="T288:U288" si="689">SUM(T289:T291)</f>
        <v>585629</v>
      </c>
      <c r="U288" s="257">
        <f t="shared" si="689"/>
        <v>585629</v>
      </c>
      <c r="V288" s="257">
        <f t="shared" si="688"/>
        <v>585629</v>
      </c>
      <c r="W288" s="257">
        <f t="shared" si="688"/>
        <v>585629</v>
      </c>
      <c r="X288" s="257">
        <f t="shared" ref="X288:Y288" si="690">SUM(X289:X291)</f>
        <v>585629</v>
      </c>
      <c r="Y288" s="257">
        <f t="shared" si="690"/>
        <v>585629</v>
      </c>
      <c r="Z288" s="332"/>
      <c r="AA288" s="332"/>
      <c r="AB288" s="332"/>
      <c r="AC288" s="332"/>
    </row>
    <row r="289" spans="1:29" s="321" customFormat="1" ht="15" x14ac:dyDescent="0.2">
      <c r="A289" s="242" t="s">
        <v>615</v>
      </c>
      <c r="B289" s="331" t="s">
        <v>235</v>
      </c>
      <c r="C289" s="243">
        <v>11</v>
      </c>
      <c r="D289" s="242" t="s">
        <v>101</v>
      </c>
      <c r="E289" s="245">
        <v>3211</v>
      </c>
      <c r="F289" s="246" t="s">
        <v>42</v>
      </c>
      <c r="G289" s="329"/>
      <c r="H289" s="381">
        <v>205720</v>
      </c>
      <c r="I289" s="381">
        <f t="shared" ref="I289:I291" si="691">H289</f>
        <v>205720</v>
      </c>
      <c r="J289" s="381">
        <v>225629</v>
      </c>
      <c r="K289" s="381">
        <f t="shared" ref="K289:K291" si="692">J289</f>
        <v>225629</v>
      </c>
      <c r="L289" s="381">
        <v>225629</v>
      </c>
      <c r="M289" s="381">
        <f t="shared" ref="M289:M291" si="693">L289</f>
        <v>225629</v>
      </c>
      <c r="N289" s="381">
        <v>225629</v>
      </c>
      <c r="O289" s="381">
        <f t="shared" ref="O289:O291" si="694">N289</f>
        <v>225629</v>
      </c>
      <c r="P289" s="381">
        <v>225629</v>
      </c>
      <c r="Q289" s="381">
        <f t="shared" ref="Q289:Q291" si="695">P289</f>
        <v>225629</v>
      </c>
      <c r="R289" s="381">
        <v>225629</v>
      </c>
      <c r="S289" s="381">
        <f t="shared" ref="S289:S291" si="696">R289</f>
        <v>225629</v>
      </c>
      <c r="T289" s="381">
        <v>225629</v>
      </c>
      <c r="U289" s="381">
        <f t="shared" ref="U289:U291" si="697">T289</f>
        <v>225629</v>
      </c>
      <c r="V289" s="381">
        <v>225629</v>
      </c>
      <c r="W289" s="381">
        <f t="shared" ref="W289:W291" si="698">V289</f>
        <v>225629</v>
      </c>
      <c r="X289" s="381">
        <v>225629</v>
      </c>
      <c r="Y289" s="381">
        <f t="shared" ref="Y289:Y291" si="699">X289</f>
        <v>225629</v>
      </c>
    </row>
    <row r="290" spans="1:29" s="332" customFormat="1" ht="30" x14ac:dyDescent="0.2">
      <c r="A290" s="242" t="s">
        <v>615</v>
      </c>
      <c r="B290" s="331" t="s">
        <v>235</v>
      </c>
      <c r="C290" s="243">
        <v>11</v>
      </c>
      <c r="D290" s="242" t="s">
        <v>101</v>
      </c>
      <c r="E290" s="245">
        <v>3212</v>
      </c>
      <c r="F290" s="246" t="s">
        <v>43</v>
      </c>
      <c r="G290" s="329"/>
      <c r="H290" s="381">
        <v>305262</v>
      </c>
      <c r="I290" s="381">
        <f t="shared" si="691"/>
        <v>305262</v>
      </c>
      <c r="J290" s="381">
        <v>305262</v>
      </c>
      <c r="K290" s="381">
        <f t="shared" si="692"/>
        <v>305262</v>
      </c>
      <c r="L290" s="381">
        <v>310000</v>
      </c>
      <c r="M290" s="381">
        <f t="shared" si="693"/>
        <v>310000</v>
      </c>
      <c r="N290" s="381">
        <v>310000</v>
      </c>
      <c r="O290" s="381">
        <f t="shared" si="694"/>
        <v>310000</v>
      </c>
      <c r="P290" s="381">
        <v>305262</v>
      </c>
      <c r="Q290" s="381">
        <f t="shared" si="695"/>
        <v>305262</v>
      </c>
      <c r="R290" s="381">
        <v>310000</v>
      </c>
      <c r="S290" s="381">
        <f t="shared" si="696"/>
        <v>310000</v>
      </c>
      <c r="T290" s="381">
        <v>310000</v>
      </c>
      <c r="U290" s="381">
        <f t="shared" si="697"/>
        <v>310000</v>
      </c>
      <c r="V290" s="381">
        <v>310000</v>
      </c>
      <c r="W290" s="381">
        <f t="shared" si="698"/>
        <v>310000</v>
      </c>
      <c r="X290" s="381">
        <v>310000</v>
      </c>
      <c r="Y290" s="381">
        <f t="shared" si="699"/>
        <v>310000</v>
      </c>
      <c r="Z290" s="321"/>
      <c r="AA290" s="321"/>
      <c r="AB290" s="321"/>
      <c r="AC290" s="321"/>
    </row>
    <row r="291" spans="1:29" s="321" customFormat="1" ht="15" x14ac:dyDescent="0.2">
      <c r="A291" s="242" t="s">
        <v>615</v>
      </c>
      <c r="B291" s="331" t="s">
        <v>235</v>
      </c>
      <c r="C291" s="243">
        <v>11</v>
      </c>
      <c r="D291" s="242" t="s">
        <v>101</v>
      </c>
      <c r="E291" s="245">
        <v>3213</v>
      </c>
      <c r="F291" s="246" t="s">
        <v>44</v>
      </c>
      <c r="G291" s="329"/>
      <c r="H291" s="381">
        <v>15453</v>
      </c>
      <c r="I291" s="381">
        <f t="shared" si="691"/>
        <v>15453</v>
      </c>
      <c r="J291" s="381">
        <v>59725</v>
      </c>
      <c r="K291" s="381">
        <f t="shared" si="692"/>
        <v>59725</v>
      </c>
      <c r="L291" s="384">
        <v>50000</v>
      </c>
      <c r="M291" s="381">
        <f t="shared" si="693"/>
        <v>50000</v>
      </c>
      <c r="N291" s="384">
        <v>50000</v>
      </c>
      <c r="O291" s="381">
        <f t="shared" si="694"/>
        <v>50000</v>
      </c>
      <c r="P291" s="381">
        <v>59725</v>
      </c>
      <c r="Q291" s="381">
        <f t="shared" si="695"/>
        <v>59725</v>
      </c>
      <c r="R291" s="384">
        <v>50000</v>
      </c>
      <c r="S291" s="381">
        <f t="shared" si="696"/>
        <v>50000</v>
      </c>
      <c r="T291" s="384">
        <v>50000</v>
      </c>
      <c r="U291" s="381">
        <f t="shared" si="697"/>
        <v>50000</v>
      </c>
      <c r="V291" s="384">
        <v>50000</v>
      </c>
      <c r="W291" s="381">
        <f t="shared" si="698"/>
        <v>50000</v>
      </c>
      <c r="X291" s="384">
        <v>50000</v>
      </c>
      <c r="Y291" s="381">
        <f t="shared" si="699"/>
        <v>50000</v>
      </c>
    </row>
    <row r="292" spans="1:29" s="321" customFormat="1" x14ac:dyDescent="0.2">
      <c r="A292" s="333" t="s">
        <v>615</v>
      </c>
      <c r="B292" s="334" t="s">
        <v>235</v>
      </c>
      <c r="C292" s="256">
        <v>11</v>
      </c>
      <c r="D292" s="333"/>
      <c r="E292" s="250">
        <v>322</v>
      </c>
      <c r="F292" s="335"/>
      <c r="G292" s="336"/>
      <c r="H292" s="257">
        <f t="shared" ref="H292:Q292" si="700">SUM(H293:H297)</f>
        <v>1284127</v>
      </c>
      <c r="I292" s="257">
        <f t="shared" si="700"/>
        <v>1284127</v>
      </c>
      <c r="J292" s="257">
        <f t="shared" si="700"/>
        <v>897870</v>
      </c>
      <c r="K292" s="257">
        <f t="shared" si="700"/>
        <v>897870</v>
      </c>
      <c r="L292" s="257">
        <f t="shared" ref="L292:M292" si="701">SUM(L293:L297)</f>
        <v>1525330</v>
      </c>
      <c r="M292" s="257">
        <f t="shared" si="701"/>
        <v>1525330</v>
      </c>
      <c r="N292" s="257">
        <f t="shared" ref="N292:O292" si="702">SUM(N293:N297)</f>
        <v>1711716</v>
      </c>
      <c r="O292" s="257">
        <f t="shared" si="702"/>
        <v>1711716</v>
      </c>
      <c r="P292" s="257">
        <f t="shared" si="700"/>
        <v>937687</v>
      </c>
      <c r="Q292" s="257">
        <f t="shared" si="700"/>
        <v>937687</v>
      </c>
      <c r="R292" s="257">
        <f t="shared" ref="R292:W292" si="703">SUM(R293:R297)</f>
        <v>1025330</v>
      </c>
      <c r="S292" s="257">
        <f t="shared" si="703"/>
        <v>1025330</v>
      </c>
      <c r="T292" s="257">
        <f t="shared" ref="T292:U292" si="704">SUM(T293:T297)</f>
        <v>1211716</v>
      </c>
      <c r="U292" s="257">
        <f t="shared" si="704"/>
        <v>1211716</v>
      </c>
      <c r="V292" s="257">
        <f t="shared" si="703"/>
        <v>1025330</v>
      </c>
      <c r="W292" s="257">
        <f t="shared" si="703"/>
        <v>1025330</v>
      </c>
      <c r="X292" s="257">
        <f t="shared" ref="X292:Y292" si="705">SUM(X293:X297)</f>
        <v>1211716</v>
      </c>
      <c r="Y292" s="257">
        <f t="shared" si="705"/>
        <v>1211716</v>
      </c>
      <c r="Z292" s="332"/>
      <c r="AA292" s="332"/>
      <c r="AB292" s="332"/>
      <c r="AC292" s="332"/>
    </row>
    <row r="293" spans="1:29" s="321" customFormat="1" ht="15" x14ac:dyDescent="0.2">
      <c r="A293" s="242" t="s">
        <v>615</v>
      </c>
      <c r="B293" s="331" t="s">
        <v>235</v>
      </c>
      <c r="C293" s="243">
        <v>11</v>
      </c>
      <c r="D293" s="242" t="s">
        <v>101</v>
      </c>
      <c r="E293" s="245">
        <v>3221</v>
      </c>
      <c r="F293" s="246" t="s">
        <v>297</v>
      </c>
      <c r="G293" s="329"/>
      <c r="H293" s="381">
        <v>92906</v>
      </c>
      <c r="I293" s="381">
        <f t="shared" ref="I293:I297" si="706">H293</f>
        <v>92906</v>
      </c>
      <c r="J293" s="381">
        <v>92906</v>
      </c>
      <c r="K293" s="381">
        <f t="shared" ref="K293:K297" si="707">J293</f>
        <v>92906</v>
      </c>
      <c r="L293" s="381">
        <v>100000</v>
      </c>
      <c r="M293" s="381">
        <f t="shared" ref="M293:M297" si="708">L293</f>
        <v>100000</v>
      </c>
      <c r="N293" s="381">
        <v>100000</v>
      </c>
      <c r="O293" s="381">
        <f t="shared" ref="O293:O297" si="709">N293</f>
        <v>100000</v>
      </c>
      <c r="P293" s="381">
        <v>92906</v>
      </c>
      <c r="Q293" s="381">
        <f t="shared" ref="Q293:Q297" si="710">P293</f>
        <v>92906</v>
      </c>
      <c r="R293" s="381">
        <v>100000</v>
      </c>
      <c r="S293" s="381">
        <f t="shared" ref="S293:S297" si="711">R293</f>
        <v>100000</v>
      </c>
      <c r="T293" s="381">
        <v>100000</v>
      </c>
      <c r="U293" s="381">
        <f t="shared" ref="U293:U297" si="712">T293</f>
        <v>100000</v>
      </c>
      <c r="V293" s="381">
        <v>100000</v>
      </c>
      <c r="W293" s="381">
        <f t="shared" ref="W293:W297" si="713">V293</f>
        <v>100000</v>
      </c>
      <c r="X293" s="381">
        <v>100000</v>
      </c>
      <c r="Y293" s="381">
        <f t="shared" ref="Y293:Y297" si="714">X293</f>
        <v>100000</v>
      </c>
    </row>
    <row r="294" spans="1:29" s="321" customFormat="1" ht="15" x14ac:dyDescent="0.2">
      <c r="A294" s="242" t="s">
        <v>615</v>
      </c>
      <c r="B294" s="331" t="s">
        <v>235</v>
      </c>
      <c r="C294" s="243">
        <v>11</v>
      </c>
      <c r="D294" s="242" t="s">
        <v>101</v>
      </c>
      <c r="E294" s="245">
        <v>3223</v>
      </c>
      <c r="F294" s="246" t="s">
        <v>48</v>
      </c>
      <c r="G294" s="329"/>
      <c r="H294" s="381">
        <v>623614</v>
      </c>
      <c r="I294" s="381">
        <f t="shared" si="706"/>
        <v>623614</v>
      </c>
      <c r="J294" s="381">
        <v>663614</v>
      </c>
      <c r="K294" s="381">
        <f t="shared" si="707"/>
        <v>663614</v>
      </c>
      <c r="L294" s="381">
        <v>663614</v>
      </c>
      <c r="M294" s="381">
        <f t="shared" si="708"/>
        <v>663614</v>
      </c>
      <c r="N294" s="381">
        <v>850000</v>
      </c>
      <c r="O294" s="381">
        <f t="shared" si="709"/>
        <v>850000</v>
      </c>
      <c r="P294" s="381">
        <v>663614</v>
      </c>
      <c r="Q294" s="381">
        <f t="shared" si="710"/>
        <v>663614</v>
      </c>
      <c r="R294" s="381">
        <v>663614</v>
      </c>
      <c r="S294" s="381">
        <f t="shared" si="711"/>
        <v>663614</v>
      </c>
      <c r="T294" s="381">
        <v>850000</v>
      </c>
      <c r="U294" s="381">
        <f t="shared" si="712"/>
        <v>850000</v>
      </c>
      <c r="V294" s="381">
        <v>663614</v>
      </c>
      <c r="W294" s="381">
        <f t="shared" si="713"/>
        <v>663614</v>
      </c>
      <c r="X294" s="381">
        <v>850000</v>
      </c>
      <c r="Y294" s="381">
        <f t="shared" si="714"/>
        <v>850000</v>
      </c>
    </row>
    <row r="295" spans="1:29" s="321" customFormat="1" ht="30" x14ac:dyDescent="0.2">
      <c r="A295" s="242" t="s">
        <v>615</v>
      </c>
      <c r="B295" s="331" t="s">
        <v>235</v>
      </c>
      <c r="C295" s="243">
        <v>11</v>
      </c>
      <c r="D295" s="242" t="s">
        <v>101</v>
      </c>
      <c r="E295" s="245">
        <v>3224</v>
      </c>
      <c r="F295" s="246" t="s">
        <v>155</v>
      </c>
      <c r="G295" s="329"/>
      <c r="H295" s="381">
        <v>53089</v>
      </c>
      <c r="I295" s="381">
        <f t="shared" si="706"/>
        <v>53089</v>
      </c>
      <c r="J295" s="381">
        <v>53089</v>
      </c>
      <c r="K295" s="381">
        <f t="shared" si="707"/>
        <v>53089</v>
      </c>
      <c r="L295" s="381">
        <v>53089</v>
      </c>
      <c r="M295" s="381">
        <f t="shared" si="708"/>
        <v>53089</v>
      </c>
      <c r="N295" s="381">
        <v>53089</v>
      </c>
      <c r="O295" s="381">
        <f t="shared" si="709"/>
        <v>53089</v>
      </c>
      <c r="P295" s="381">
        <v>53089</v>
      </c>
      <c r="Q295" s="381">
        <f t="shared" si="710"/>
        <v>53089</v>
      </c>
      <c r="R295" s="381">
        <v>53089</v>
      </c>
      <c r="S295" s="381">
        <f t="shared" si="711"/>
        <v>53089</v>
      </c>
      <c r="T295" s="381">
        <v>53089</v>
      </c>
      <c r="U295" s="381">
        <f t="shared" si="712"/>
        <v>53089</v>
      </c>
      <c r="V295" s="381">
        <v>53089</v>
      </c>
      <c r="W295" s="381">
        <f t="shared" si="713"/>
        <v>53089</v>
      </c>
      <c r="X295" s="381">
        <v>53089</v>
      </c>
      <c r="Y295" s="381">
        <f t="shared" si="714"/>
        <v>53089</v>
      </c>
    </row>
    <row r="296" spans="1:29" s="332" customFormat="1" x14ac:dyDescent="0.2">
      <c r="A296" s="242" t="s">
        <v>615</v>
      </c>
      <c r="B296" s="331" t="s">
        <v>235</v>
      </c>
      <c r="C296" s="243">
        <v>11</v>
      </c>
      <c r="D296" s="242" t="s">
        <v>101</v>
      </c>
      <c r="E296" s="245">
        <v>3225</v>
      </c>
      <c r="F296" s="246" t="s">
        <v>473</v>
      </c>
      <c r="G296" s="329"/>
      <c r="H296" s="381">
        <v>8627</v>
      </c>
      <c r="I296" s="381">
        <f t="shared" si="706"/>
        <v>8627</v>
      </c>
      <c r="J296" s="381">
        <v>8627</v>
      </c>
      <c r="K296" s="381">
        <f t="shared" si="707"/>
        <v>8627</v>
      </c>
      <c r="L296" s="381">
        <v>8627</v>
      </c>
      <c r="M296" s="381">
        <f t="shared" si="708"/>
        <v>8627</v>
      </c>
      <c r="N296" s="381">
        <v>8627</v>
      </c>
      <c r="O296" s="381">
        <f t="shared" si="709"/>
        <v>8627</v>
      </c>
      <c r="P296" s="381">
        <v>8627</v>
      </c>
      <c r="Q296" s="381">
        <f t="shared" si="710"/>
        <v>8627</v>
      </c>
      <c r="R296" s="381">
        <v>8627</v>
      </c>
      <c r="S296" s="381">
        <f t="shared" si="711"/>
        <v>8627</v>
      </c>
      <c r="T296" s="381">
        <v>8627</v>
      </c>
      <c r="U296" s="381">
        <f t="shared" si="712"/>
        <v>8627</v>
      </c>
      <c r="V296" s="381">
        <v>8627</v>
      </c>
      <c r="W296" s="381">
        <f t="shared" si="713"/>
        <v>8627</v>
      </c>
      <c r="X296" s="381">
        <v>8627</v>
      </c>
      <c r="Y296" s="381">
        <f t="shared" si="714"/>
        <v>8627</v>
      </c>
      <c r="Z296" s="321"/>
      <c r="AA296" s="321"/>
      <c r="AB296" s="321"/>
      <c r="AC296" s="321"/>
    </row>
    <row r="297" spans="1:29" s="321" customFormat="1" ht="15" x14ac:dyDescent="0.2">
      <c r="A297" s="242" t="s">
        <v>615</v>
      </c>
      <c r="B297" s="331" t="s">
        <v>235</v>
      </c>
      <c r="C297" s="243">
        <v>11</v>
      </c>
      <c r="D297" s="242" t="s">
        <v>101</v>
      </c>
      <c r="E297" s="245">
        <v>3227</v>
      </c>
      <c r="F297" s="246" t="s">
        <v>51</v>
      </c>
      <c r="G297" s="329"/>
      <c r="H297" s="381">
        <v>505891</v>
      </c>
      <c r="I297" s="381">
        <f t="shared" si="706"/>
        <v>505891</v>
      </c>
      <c r="J297" s="381">
        <v>79634</v>
      </c>
      <c r="K297" s="381">
        <f t="shared" si="707"/>
        <v>79634</v>
      </c>
      <c r="L297" s="383">
        <v>700000</v>
      </c>
      <c r="M297" s="381">
        <f t="shared" si="708"/>
        <v>700000</v>
      </c>
      <c r="N297" s="383">
        <v>700000</v>
      </c>
      <c r="O297" s="381">
        <f t="shared" si="709"/>
        <v>700000</v>
      </c>
      <c r="P297" s="381">
        <v>119451</v>
      </c>
      <c r="Q297" s="381">
        <f t="shared" si="710"/>
        <v>119451</v>
      </c>
      <c r="R297" s="383">
        <v>200000</v>
      </c>
      <c r="S297" s="381">
        <f t="shared" si="711"/>
        <v>200000</v>
      </c>
      <c r="T297" s="383">
        <v>200000</v>
      </c>
      <c r="U297" s="381">
        <f t="shared" si="712"/>
        <v>200000</v>
      </c>
      <c r="V297" s="383">
        <v>200000</v>
      </c>
      <c r="W297" s="381">
        <f t="shared" si="713"/>
        <v>200000</v>
      </c>
      <c r="X297" s="383">
        <v>200000</v>
      </c>
      <c r="Y297" s="381">
        <f t="shared" si="714"/>
        <v>200000</v>
      </c>
    </row>
    <row r="298" spans="1:29" s="321" customFormat="1" x14ac:dyDescent="0.2">
      <c r="A298" s="333" t="s">
        <v>615</v>
      </c>
      <c r="B298" s="334" t="s">
        <v>235</v>
      </c>
      <c r="C298" s="256">
        <v>11</v>
      </c>
      <c r="D298" s="333"/>
      <c r="E298" s="250">
        <v>323</v>
      </c>
      <c r="F298" s="335"/>
      <c r="G298" s="336"/>
      <c r="H298" s="257">
        <f t="shared" ref="H298:Q298" si="715">SUM(H299:H307)</f>
        <v>3270994</v>
      </c>
      <c r="I298" s="257">
        <f t="shared" si="715"/>
        <v>3270994</v>
      </c>
      <c r="J298" s="257">
        <f t="shared" si="715"/>
        <v>3367177</v>
      </c>
      <c r="K298" s="257">
        <f t="shared" si="715"/>
        <v>3367177</v>
      </c>
      <c r="L298" s="257">
        <f t="shared" ref="L298:M298" si="716">SUM(L299:L307)</f>
        <v>3952726</v>
      </c>
      <c r="M298" s="257">
        <f t="shared" si="716"/>
        <v>3952726</v>
      </c>
      <c r="N298" s="257">
        <f t="shared" ref="N298:O298" si="717">SUM(N299:N307)</f>
        <v>3952726</v>
      </c>
      <c r="O298" s="257">
        <f t="shared" si="717"/>
        <v>3952726</v>
      </c>
      <c r="P298" s="257">
        <f t="shared" si="715"/>
        <v>3406994</v>
      </c>
      <c r="Q298" s="257">
        <f t="shared" si="715"/>
        <v>3406994</v>
      </c>
      <c r="R298" s="257">
        <f t="shared" ref="R298:W298" si="718">SUM(R299:R307)</f>
        <v>3952726</v>
      </c>
      <c r="S298" s="257">
        <f t="shared" si="718"/>
        <v>3952726</v>
      </c>
      <c r="T298" s="257">
        <f t="shared" ref="T298:U298" si="719">SUM(T299:T307)</f>
        <v>3952726</v>
      </c>
      <c r="U298" s="257">
        <f t="shared" si="719"/>
        <v>3952726</v>
      </c>
      <c r="V298" s="257">
        <f t="shared" si="718"/>
        <v>3952726</v>
      </c>
      <c r="W298" s="257">
        <f t="shared" si="718"/>
        <v>3952726</v>
      </c>
      <c r="X298" s="257">
        <f t="shared" ref="X298:Y298" si="720">SUM(X299:X307)</f>
        <v>3952726</v>
      </c>
      <c r="Y298" s="257">
        <f t="shared" si="720"/>
        <v>3952726</v>
      </c>
      <c r="Z298" s="332"/>
      <c r="AA298" s="332"/>
      <c r="AB298" s="332"/>
      <c r="AC298" s="332"/>
    </row>
    <row r="299" spans="1:29" s="321" customFormat="1" ht="15" x14ac:dyDescent="0.2">
      <c r="A299" s="242" t="s">
        <v>615</v>
      </c>
      <c r="B299" s="331" t="s">
        <v>235</v>
      </c>
      <c r="C299" s="243">
        <v>11</v>
      </c>
      <c r="D299" s="242" t="s">
        <v>101</v>
      </c>
      <c r="E299" s="245">
        <v>3231</v>
      </c>
      <c r="F299" s="246" t="s">
        <v>52</v>
      </c>
      <c r="G299" s="329"/>
      <c r="H299" s="381">
        <v>921782</v>
      </c>
      <c r="I299" s="381">
        <f t="shared" ref="I299:I307" si="721">H299</f>
        <v>921782</v>
      </c>
      <c r="J299" s="381">
        <v>1061782</v>
      </c>
      <c r="K299" s="381">
        <f t="shared" ref="K299:K307" si="722">J299</f>
        <v>1061782</v>
      </c>
      <c r="L299" s="381">
        <v>1061782</v>
      </c>
      <c r="M299" s="381">
        <f t="shared" ref="M299:M307" si="723">L299</f>
        <v>1061782</v>
      </c>
      <c r="N299" s="381">
        <v>1061782</v>
      </c>
      <c r="O299" s="381">
        <f t="shared" ref="O299:O307" si="724">N299</f>
        <v>1061782</v>
      </c>
      <c r="P299" s="381">
        <v>1061782</v>
      </c>
      <c r="Q299" s="381">
        <f t="shared" ref="Q299:Q307" si="725">P299</f>
        <v>1061782</v>
      </c>
      <c r="R299" s="381">
        <v>1061782</v>
      </c>
      <c r="S299" s="381">
        <f t="shared" ref="S299:S307" si="726">R299</f>
        <v>1061782</v>
      </c>
      <c r="T299" s="381">
        <v>1061782</v>
      </c>
      <c r="U299" s="381">
        <f t="shared" ref="U299:U307" si="727">T299</f>
        <v>1061782</v>
      </c>
      <c r="V299" s="381">
        <v>1061782</v>
      </c>
      <c r="W299" s="381">
        <f t="shared" ref="W299:W307" si="728">V299</f>
        <v>1061782</v>
      </c>
      <c r="X299" s="381">
        <v>1061782</v>
      </c>
      <c r="Y299" s="381">
        <f t="shared" ref="Y299:Y307" si="729">X299</f>
        <v>1061782</v>
      </c>
    </row>
    <row r="300" spans="1:29" s="321" customFormat="1" ht="15" x14ac:dyDescent="0.2">
      <c r="A300" s="242" t="s">
        <v>615</v>
      </c>
      <c r="B300" s="331" t="s">
        <v>235</v>
      </c>
      <c r="C300" s="243">
        <v>11</v>
      </c>
      <c r="D300" s="242" t="s">
        <v>101</v>
      </c>
      <c r="E300" s="245">
        <v>3232</v>
      </c>
      <c r="F300" s="246" t="s">
        <v>53</v>
      </c>
      <c r="G300" s="329"/>
      <c r="H300" s="381">
        <v>899860</v>
      </c>
      <c r="I300" s="381">
        <f t="shared" si="721"/>
        <v>899860</v>
      </c>
      <c r="J300" s="381">
        <v>889243</v>
      </c>
      <c r="K300" s="381">
        <f t="shared" si="722"/>
        <v>889243</v>
      </c>
      <c r="L300" s="383">
        <v>1200000</v>
      </c>
      <c r="M300" s="381">
        <f t="shared" si="723"/>
        <v>1200000</v>
      </c>
      <c r="N300" s="383">
        <v>1200000</v>
      </c>
      <c r="O300" s="381">
        <f t="shared" si="724"/>
        <v>1200000</v>
      </c>
      <c r="P300" s="381">
        <v>929060</v>
      </c>
      <c r="Q300" s="381">
        <f t="shared" si="725"/>
        <v>929060</v>
      </c>
      <c r="R300" s="383">
        <v>1200000</v>
      </c>
      <c r="S300" s="381">
        <f t="shared" si="726"/>
        <v>1200000</v>
      </c>
      <c r="T300" s="383">
        <v>1200000</v>
      </c>
      <c r="U300" s="381">
        <f t="shared" si="727"/>
        <v>1200000</v>
      </c>
      <c r="V300" s="383">
        <v>1200000</v>
      </c>
      <c r="W300" s="381">
        <f t="shared" si="728"/>
        <v>1200000</v>
      </c>
      <c r="X300" s="383">
        <v>1200000</v>
      </c>
      <c r="Y300" s="381">
        <f t="shared" si="729"/>
        <v>1200000</v>
      </c>
    </row>
    <row r="301" spans="1:29" s="321" customFormat="1" ht="15" x14ac:dyDescent="0.2">
      <c r="A301" s="242" t="s">
        <v>615</v>
      </c>
      <c r="B301" s="331" t="s">
        <v>235</v>
      </c>
      <c r="C301" s="243">
        <v>11</v>
      </c>
      <c r="D301" s="242" t="s">
        <v>101</v>
      </c>
      <c r="E301" s="245">
        <v>3233</v>
      </c>
      <c r="F301" s="246" t="s">
        <v>54</v>
      </c>
      <c r="G301" s="329"/>
      <c r="H301" s="381">
        <v>6154</v>
      </c>
      <c r="I301" s="381">
        <f t="shared" si="721"/>
        <v>6154</v>
      </c>
      <c r="J301" s="381">
        <v>2654</v>
      </c>
      <c r="K301" s="381">
        <f t="shared" si="722"/>
        <v>2654</v>
      </c>
      <c r="L301" s="381">
        <v>2654</v>
      </c>
      <c r="M301" s="381">
        <f t="shared" si="723"/>
        <v>2654</v>
      </c>
      <c r="N301" s="381">
        <v>2654</v>
      </c>
      <c r="O301" s="381">
        <f t="shared" si="724"/>
        <v>2654</v>
      </c>
      <c r="P301" s="381">
        <v>2654</v>
      </c>
      <c r="Q301" s="381">
        <f t="shared" si="725"/>
        <v>2654</v>
      </c>
      <c r="R301" s="381">
        <v>2654</v>
      </c>
      <c r="S301" s="381">
        <f t="shared" si="726"/>
        <v>2654</v>
      </c>
      <c r="T301" s="381">
        <v>2654</v>
      </c>
      <c r="U301" s="381">
        <f t="shared" si="727"/>
        <v>2654</v>
      </c>
      <c r="V301" s="381">
        <v>2654</v>
      </c>
      <c r="W301" s="381">
        <f t="shared" si="728"/>
        <v>2654</v>
      </c>
      <c r="X301" s="381">
        <v>2654</v>
      </c>
      <c r="Y301" s="381">
        <f t="shared" si="729"/>
        <v>2654</v>
      </c>
    </row>
    <row r="302" spans="1:29" s="321" customFormat="1" ht="15" x14ac:dyDescent="0.2">
      <c r="A302" s="242" t="s">
        <v>615</v>
      </c>
      <c r="B302" s="331" t="s">
        <v>235</v>
      </c>
      <c r="C302" s="243">
        <v>11</v>
      </c>
      <c r="D302" s="242" t="s">
        <v>101</v>
      </c>
      <c r="E302" s="245">
        <v>3234</v>
      </c>
      <c r="F302" s="246" t="s">
        <v>55</v>
      </c>
      <c r="G302" s="329"/>
      <c r="H302" s="381">
        <v>132723</v>
      </c>
      <c r="I302" s="381">
        <f t="shared" si="721"/>
        <v>132723</v>
      </c>
      <c r="J302" s="381">
        <v>132723</v>
      </c>
      <c r="K302" s="381">
        <f t="shared" si="722"/>
        <v>132723</v>
      </c>
      <c r="L302" s="383">
        <v>382723</v>
      </c>
      <c r="M302" s="381">
        <f t="shared" si="723"/>
        <v>382723</v>
      </c>
      <c r="N302" s="383">
        <v>382723</v>
      </c>
      <c r="O302" s="381">
        <f t="shared" si="724"/>
        <v>382723</v>
      </c>
      <c r="P302" s="381">
        <v>132723</v>
      </c>
      <c r="Q302" s="381">
        <f t="shared" si="725"/>
        <v>132723</v>
      </c>
      <c r="R302" s="383">
        <v>382723</v>
      </c>
      <c r="S302" s="381">
        <f t="shared" si="726"/>
        <v>382723</v>
      </c>
      <c r="T302" s="383">
        <v>382723</v>
      </c>
      <c r="U302" s="381">
        <f t="shared" si="727"/>
        <v>382723</v>
      </c>
      <c r="V302" s="383">
        <v>382723</v>
      </c>
      <c r="W302" s="381">
        <f t="shared" si="728"/>
        <v>382723</v>
      </c>
      <c r="X302" s="383">
        <v>382723</v>
      </c>
      <c r="Y302" s="381">
        <f t="shared" si="729"/>
        <v>382723</v>
      </c>
    </row>
    <row r="303" spans="1:29" s="321" customFormat="1" ht="15" x14ac:dyDescent="0.2">
      <c r="A303" s="242" t="s">
        <v>615</v>
      </c>
      <c r="B303" s="331" t="s">
        <v>235</v>
      </c>
      <c r="C303" s="243">
        <v>11</v>
      </c>
      <c r="D303" s="242" t="s">
        <v>101</v>
      </c>
      <c r="E303" s="245">
        <v>3235</v>
      </c>
      <c r="F303" s="246" t="s">
        <v>56</v>
      </c>
      <c r="G303" s="329"/>
      <c r="H303" s="381">
        <v>596953</v>
      </c>
      <c r="I303" s="381">
        <f t="shared" si="721"/>
        <v>596953</v>
      </c>
      <c r="J303" s="381">
        <v>597253</v>
      </c>
      <c r="K303" s="381">
        <f t="shared" si="722"/>
        <v>597253</v>
      </c>
      <c r="L303" s="384">
        <v>600000</v>
      </c>
      <c r="M303" s="381">
        <f t="shared" si="723"/>
        <v>600000</v>
      </c>
      <c r="N303" s="384">
        <v>600000</v>
      </c>
      <c r="O303" s="381">
        <f t="shared" si="724"/>
        <v>600000</v>
      </c>
      <c r="P303" s="381">
        <v>597253</v>
      </c>
      <c r="Q303" s="381">
        <f t="shared" si="725"/>
        <v>597253</v>
      </c>
      <c r="R303" s="384">
        <v>600000</v>
      </c>
      <c r="S303" s="381">
        <f t="shared" si="726"/>
        <v>600000</v>
      </c>
      <c r="T303" s="384">
        <v>600000</v>
      </c>
      <c r="U303" s="381">
        <f t="shared" si="727"/>
        <v>600000</v>
      </c>
      <c r="V303" s="384">
        <v>600000</v>
      </c>
      <c r="W303" s="381">
        <f t="shared" si="728"/>
        <v>600000</v>
      </c>
      <c r="X303" s="384">
        <v>600000</v>
      </c>
      <c r="Y303" s="381">
        <f t="shared" si="729"/>
        <v>600000</v>
      </c>
    </row>
    <row r="304" spans="1:29" s="321" customFormat="1" ht="15" x14ac:dyDescent="0.2">
      <c r="A304" s="242" t="s">
        <v>615</v>
      </c>
      <c r="B304" s="331" t="s">
        <v>235</v>
      </c>
      <c r="C304" s="243">
        <v>11</v>
      </c>
      <c r="D304" s="242" t="s">
        <v>101</v>
      </c>
      <c r="E304" s="245">
        <v>3236</v>
      </c>
      <c r="F304" s="246" t="s">
        <v>57</v>
      </c>
      <c r="G304" s="329"/>
      <c r="H304" s="381">
        <v>66361</v>
      </c>
      <c r="I304" s="381">
        <f t="shared" si="721"/>
        <v>66361</v>
      </c>
      <c r="J304" s="381">
        <v>66361</v>
      </c>
      <c r="K304" s="381">
        <f t="shared" si="722"/>
        <v>66361</v>
      </c>
      <c r="L304" s="384">
        <v>66300</v>
      </c>
      <c r="M304" s="381">
        <f t="shared" si="723"/>
        <v>66300</v>
      </c>
      <c r="N304" s="384">
        <v>66300</v>
      </c>
      <c r="O304" s="381">
        <f t="shared" si="724"/>
        <v>66300</v>
      </c>
      <c r="P304" s="381">
        <v>66361</v>
      </c>
      <c r="Q304" s="381">
        <f t="shared" si="725"/>
        <v>66361</v>
      </c>
      <c r="R304" s="384">
        <v>66300</v>
      </c>
      <c r="S304" s="381">
        <f t="shared" si="726"/>
        <v>66300</v>
      </c>
      <c r="T304" s="384">
        <v>66300</v>
      </c>
      <c r="U304" s="381">
        <f t="shared" si="727"/>
        <v>66300</v>
      </c>
      <c r="V304" s="384">
        <v>66300</v>
      </c>
      <c r="W304" s="381">
        <f t="shared" si="728"/>
        <v>66300</v>
      </c>
      <c r="X304" s="384">
        <v>66300</v>
      </c>
      <c r="Y304" s="381">
        <f t="shared" si="729"/>
        <v>66300</v>
      </c>
    </row>
    <row r="305" spans="1:29" s="332" customFormat="1" x14ac:dyDescent="0.2">
      <c r="A305" s="242" t="s">
        <v>615</v>
      </c>
      <c r="B305" s="331" t="s">
        <v>235</v>
      </c>
      <c r="C305" s="243">
        <v>11</v>
      </c>
      <c r="D305" s="242" t="s">
        <v>101</v>
      </c>
      <c r="E305" s="245">
        <v>3237</v>
      </c>
      <c r="F305" s="246" t="s">
        <v>58</v>
      </c>
      <c r="G305" s="329"/>
      <c r="H305" s="381">
        <v>159267</v>
      </c>
      <c r="I305" s="381">
        <f t="shared" si="721"/>
        <v>159267</v>
      </c>
      <c r="J305" s="381">
        <v>159267</v>
      </c>
      <c r="K305" s="381">
        <f t="shared" si="722"/>
        <v>159267</v>
      </c>
      <c r="L305" s="381">
        <v>159267</v>
      </c>
      <c r="M305" s="381">
        <f t="shared" si="723"/>
        <v>159267</v>
      </c>
      <c r="N305" s="381">
        <v>159267</v>
      </c>
      <c r="O305" s="381">
        <f t="shared" si="724"/>
        <v>159267</v>
      </c>
      <c r="P305" s="381">
        <v>159267</v>
      </c>
      <c r="Q305" s="381">
        <f t="shared" si="725"/>
        <v>159267</v>
      </c>
      <c r="R305" s="381">
        <v>159267</v>
      </c>
      <c r="S305" s="381">
        <f t="shared" si="726"/>
        <v>159267</v>
      </c>
      <c r="T305" s="381">
        <v>159267</v>
      </c>
      <c r="U305" s="381">
        <f t="shared" si="727"/>
        <v>159267</v>
      </c>
      <c r="V305" s="381">
        <v>159267</v>
      </c>
      <c r="W305" s="381">
        <f t="shared" si="728"/>
        <v>159267</v>
      </c>
      <c r="X305" s="381">
        <v>159267</v>
      </c>
      <c r="Y305" s="381">
        <f t="shared" si="729"/>
        <v>159267</v>
      </c>
      <c r="Z305" s="321"/>
      <c r="AA305" s="321"/>
      <c r="AB305" s="321"/>
      <c r="AC305" s="321"/>
    </row>
    <row r="306" spans="1:29" s="332" customFormat="1" x14ac:dyDescent="0.2">
      <c r="A306" s="242" t="s">
        <v>615</v>
      </c>
      <c r="B306" s="331" t="s">
        <v>235</v>
      </c>
      <c r="C306" s="243">
        <v>11</v>
      </c>
      <c r="D306" s="242" t="s">
        <v>101</v>
      </c>
      <c r="E306" s="245">
        <v>3238</v>
      </c>
      <c r="F306" s="246" t="s">
        <v>59</v>
      </c>
      <c r="G306" s="329"/>
      <c r="H306" s="381">
        <v>238901</v>
      </c>
      <c r="I306" s="381">
        <f t="shared" si="721"/>
        <v>238901</v>
      </c>
      <c r="J306" s="381">
        <v>238901</v>
      </c>
      <c r="K306" s="381">
        <f t="shared" si="722"/>
        <v>238901</v>
      </c>
      <c r="L306" s="383">
        <v>250000</v>
      </c>
      <c r="M306" s="381">
        <f t="shared" si="723"/>
        <v>250000</v>
      </c>
      <c r="N306" s="383">
        <v>250000</v>
      </c>
      <c r="O306" s="381">
        <f t="shared" si="724"/>
        <v>250000</v>
      </c>
      <c r="P306" s="381">
        <v>238901</v>
      </c>
      <c r="Q306" s="381">
        <f t="shared" si="725"/>
        <v>238901</v>
      </c>
      <c r="R306" s="383">
        <v>250000</v>
      </c>
      <c r="S306" s="381">
        <f t="shared" si="726"/>
        <v>250000</v>
      </c>
      <c r="T306" s="383">
        <v>250000</v>
      </c>
      <c r="U306" s="381">
        <f t="shared" si="727"/>
        <v>250000</v>
      </c>
      <c r="V306" s="383">
        <v>250000</v>
      </c>
      <c r="W306" s="381">
        <f t="shared" si="728"/>
        <v>250000</v>
      </c>
      <c r="X306" s="383">
        <v>250000</v>
      </c>
      <c r="Y306" s="381">
        <f t="shared" si="729"/>
        <v>250000</v>
      </c>
      <c r="Z306" s="321"/>
      <c r="AA306" s="321"/>
      <c r="AB306" s="321"/>
      <c r="AC306" s="321"/>
    </row>
    <row r="307" spans="1:29" s="332" customFormat="1" x14ac:dyDescent="0.2">
      <c r="A307" s="242" t="s">
        <v>615</v>
      </c>
      <c r="B307" s="331" t="s">
        <v>235</v>
      </c>
      <c r="C307" s="243">
        <v>11</v>
      </c>
      <c r="D307" s="242" t="s">
        <v>101</v>
      </c>
      <c r="E307" s="245">
        <v>3239</v>
      </c>
      <c r="F307" s="246" t="s">
        <v>60</v>
      </c>
      <c r="G307" s="329"/>
      <c r="H307" s="381">
        <v>248993</v>
      </c>
      <c r="I307" s="381">
        <f t="shared" si="721"/>
        <v>248993</v>
      </c>
      <c r="J307" s="381">
        <v>218993</v>
      </c>
      <c r="K307" s="381">
        <f t="shared" si="722"/>
        <v>218993</v>
      </c>
      <c r="L307" s="384">
        <v>230000</v>
      </c>
      <c r="M307" s="381">
        <f t="shared" si="723"/>
        <v>230000</v>
      </c>
      <c r="N307" s="384">
        <v>230000</v>
      </c>
      <c r="O307" s="381">
        <f t="shared" si="724"/>
        <v>230000</v>
      </c>
      <c r="P307" s="381">
        <v>218993</v>
      </c>
      <c r="Q307" s="381">
        <f t="shared" si="725"/>
        <v>218993</v>
      </c>
      <c r="R307" s="384">
        <v>230000</v>
      </c>
      <c r="S307" s="381">
        <f t="shared" si="726"/>
        <v>230000</v>
      </c>
      <c r="T307" s="384">
        <v>230000</v>
      </c>
      <c r="U307" s="381">
        <f t="shared" si="727"/>
        <v>230000</v>
      </c>
      <c r="V307" s="384">
        <v>230000</v>
      </c>
      <c r="W307" s="381">
        <f t="shared" si="728"/>
        <v>230000</v>
      </c>
      <c r="X307" s="384">
        <v>230000</v>
      </c>
      <c r="Y307" s="381">
        <f t="shared" si="729"/>
        <v>230000</v>
      </c>
    </row>
    <row r="308" spans="1:29" s="332" customFormat="1" x14ac:dyDescent="0.2">
      <c r="A308" s="333" t="s">
        <v>615</v>
      </c>
      <c r="B308" s="334" t="s">
        <v>235</v>
      </c>
      <c r="C308" s="256">
        <v>11</v>
      </c>
      <c r="D308" s="333"/>
      <c r="E308" s="250">
        <v>324</v>
      </c>
      <c r="F308" s="335"/>
      <c r="G308" s="336"/>
      <c r="H308" s="257">
        <f t="shared" ref="H308:Y308" si="730">SUM(H309)</f>
        <v>17254</v>
      </c>
      <c r="I308" s="257">
        <f t="shared" si="730"/>
        <v>17254</v>
      </c>
      <c r="J308" s="257">
        <f t="shared" si="730"/>
        <v>17254</v>
      </c>
      <c r="K308" s="257">
        <f t="shared" si="730"/>
        <v>17254</v>
      </c>
      <c r="L308" s="257">
        <f t="shared" si="730"/>
        <v>17254</v>
      </c>
      <c r="M308" s="257">
        <f t="shared" si="730"/>
        <v>17254</v>
      </c>
      <c r="N308" s="257">
        <f t="shared" si="730"/>
        <v>17254</v>
      </c>
      <c r="O308" s="257">
        <f t="shared" si="730"/>
        <v>17254</v>
      </c>
      <c r="P308" s="257">
        <f t="shared" si="730"/>
        <v>17254</v>
      </c>
      <c r="Q308" s="257">
        <f t="shared" si="730"/>
        <v>17254</v>
      </c>
      <c r="R308" s="257">
        <f t="shared" si="730"/>
        <v>17254</v>
      </c>
      <c r="S308" s="257">
        <f t="shared" si="730"/>
        <v>17254</v>
      </c>
      <c r="T308" s="257">
        <f t="shared" si="730"/>
        <v>17254</v>
      </c>
      <c r="U308" s="257">
        <f t="shared" si="730"/>
        <v>17254</v>
      </c>
      <c r="V308" s="257">
        <f t="shared" si="730"/>
        <v>17254</v>
      </c>
      <c r="W308" s="257">
        <f t="shared" si="730"/>
        <v>17254</v>
      </c>
      <c r="X308" s="257">
        <f t="shared" si="730"/>
        <v>17254</v>
      </c>
      <c r="Y308" s="257">
        <f t="shared" si="730"/>
        <v>17254</v>
      </c>
    </row>
    <row r="309" spans="1:29" s="332" customFormat="1" ht="30" x14ac:dyDescent="0.2">
      <c r="A309" s="242" t="s">
        <v>615</v>
      </c>
      <c r="B309" s="331" t="s">
        <v>235</v>
      </c>
      <c r="C309" s="243">
        <v>11</v>
      </c>
      <c r="D309" s="242" t="s">
        <v>101</v>
      </c>
      <c r="E309" s="245">
        <v>3241</v>
      </c>
      <c r="F309" s="246" t="s">
        <v>205</v>
      </c>
      <c r="G309" s="329"/>
      <c r="H309" s="381">
        <v>17254</v>
      </c>
      <c r="I309" s="381">
        <f>H309</f>
        <v>17254</v>
      </c>
      <c r="J309" s="381">
        <v>17254</v>
      </c>
      <c r="K309" s="381">
        <f>J309</f>
        <v>17254</v>
      </c>
      <c r="L309" s="381">
        <v>17254</v>
      </c>
      <c r="M309" s="381">
        <f>L309</f>
        <v>17254</v>
      </c>
      <c r="N309" s="381">
        <v>17254</v>
      </c>
      <c r="O309" s="381">
        <f>N309</f>
        <v>17254</v>
      </c>
      <c r="P309" s="381">
        <v>17254</v>
      </c>
      <c r="Q309" s="381">
        <f>P309</f>
        <v>17254</v>
      </c>
      <c r="R309" s="381">
        <v>17254</v>
      </c>
      <c r="S309" s="381">
        <f>R309</f>
        <v>17254</v>
      </c>
      <c r="T309" s="381">
        <v>17254</v>
      </c>
      <c r="U309" s="381">
        <f>T309</f>
        <v>17254</v>
      </c>
      <c r="V309" s="381">
        <v>17254</v>
      </c>
      <c r="W309" s="381">
        <f>V309</f>
        <v>17254</v>
      </c>
      <c r="X309" s="381">
        <v>17254</v>
      </c>
      <c r="Y309" s="381">
        <f>X309</f>
        <v>17254</v>
      </c>
    </row>
    <row r="310" spans="1:29" s="321" customFormat="1" x14ac:dyDescent="0.2">
      <c r="A310" s="333" t="s">
        <v>615</v>
      </c>
      <c r="B310" s="334" t="s">
        <v>235</v>
      </c>
      <c r="C310" s="256">
        <v>11</v>
      </c>
      <c r="D310" s="333"/>
      <c r="E310" s="250">
        <v>329</v>
      </c>
      <c r="F310" s="335"/>
      <c r="G310" s="336"/>
      <c r="H310" s="257">
        <f t="shared" ref="H310:Q310" si="731">SUM(H311:H316)</f>
        <v>177672</v>
      </c>
      <c r="I310" s="257">
        <f t="shared" si="731"/>
        <v>177672</v>
      </c>
      <c r="J310" s="257">
        <f t="shared" si="731"/>
        <v>97718</v>
      </c>
      <c r="K310" s="257">
        <f t="shared" si="731"/>
        <v>97718</v>
      </c>
      <c r="L310" s="257">
        <f t="shared" ref="L310:M310" si="732">SUM(L311:L316)</f>
        <v>97690</v>
      </c>
      <c r="M310" s="257">
        <f t="shared" si="732"/>
        <v>97690</v>
      </c>
      <c r="N310" s="257">
        <f t="shared" ref="N310:O310" si="733">SUM(N311:N316)</f>
        <v>197782</v>
      </c>
      <c r="O310" s="257">
        <f t="shared" si="733"/>
        <v>197782</v>
      </c>
      <c r="P310" s="257">
        <f t="shared" si="731"/>
        <v>97718</v>
      </c>
      <c r="Q310" s="257">
        <f t="shared" si="731"/>
        <v>97718</v>
      </c>
      <c r="R310" s="257">
        <f t="shared" ref="R310:W310" si="734">SUM(R311:R316)</f>
        <v>97690</v>
      </c>
      <c r="S310" s="257">
        <f t="shared" si="734"/>
        <v>97690</v>
      </c>
      <c r="T310" s="257">
        <f t="shared" ref="T310:U310" si="735">SUM(T311:T316)</f>
        <v>197782</v>
      </c>
      <c r="U310" s="257">
        <f t="shared" si="735"/>
        <v>197782</v>
      </c>
      <c r="V310" s="257">
        <f t="shared" si="734"/>
        <v>97690</v>
      </c>
      <c r="W310" s="257">
        <f t="shared" si="734"/>
        <v>97690</v>
      </c>
      <c r="X310" s="257">
        <f t="shared" ref="X310:Y310" si="736">SUM(X311:X316)</f>
        <v>197782</v>
      </c>
      <c r="Y310" s="257">
        <f t="shared" si="736"/>
        <v>197782</v>
      </c>
      <c r="Z310" s="332"/>
      <c r="AA310" s="332"/>
      <c r="AB310" s="332"/>
      <c r="AC310" s="332"/>
    </row>
    <row r="311" spans="1:29" s="321" customFormat="1" ht="30" x14ac:dyDescent="0.2">
      <c r="A311" s="242" t="s">
        <v>615</v>
      </c>
      <c r="B311" s="331" t="s">
        <v>235</v>
      </c>
      <c r="C311" s="243">
        <v>11</v>
      </c>
      <c r="D311" s="242" t="s">
        <v>101</v>
      </c>
      <c r="E311" s="245">
        <v>3291</v>
      </c>
      <c r="F311" s="246" t="s">
        <v>474</v>
      </c>
      <c r="G311" s="329"/>
      <c r="H311" s="381">
        <v>13272</v>
      </c>
      <c r="I311" s="381">
        <f t="shared" ref="I311:I316" si="737">H311</f>
        <v>13272</v>
      </c>
      <c r="J311" s="381">
        <v>0</v>
      </c>
      <c r="K311" s="381">
        <f t="shared" ref="K311:K316" si="738">J311</f>
        <v>0</v>
      </c>
      <c r="L311" s="381"/>
      <c r="M311" s="381">
        <f t="shared" ref="M311:M316" si="739">L311</f>
        <v>0</v>
      </c>
      <c r="N311" s="381"/>
      <c r="O311" s="381">
        <f t="shared" ref="O311:O316" si="740">N311</f>
        <v>0</v>
      </c>
      <c r="P311" s="381">
        <v>0</v>
      </c>
      <c r="Q311" s="381">
        <f t="shared" ref="Q311:Q316" si="741">P311</f>
        <v>0</v>
      </c>
      <c r="R311" s="381"/>
      <c r="S311" s="381">
        <f t="shared" ref="S311:S316" si="742">R311</f>
        <v>0</v>
      </c>
      <c r="T311" s="381"/>
      <c r="U311" s="381">
        <f t="shared" ref="U311:U316" si="743">T311</f>
        <v>0</v>
      </c>
      <c r="V311" s="381"/>
      <c r="W311" s="381">
        <f t="shared" ref="W311:W316" si="744">V311</f>
        <v>0</v>
      </c>
      <c r="X311" s="381"/>
      <c r="Y311" s="381">
        <f t="shared" ref="Y311:Y316" si="745">X311</f>
        <v>0</v>
      </c>
      <c r="Z311" s="332"/>
      <c r="AA311" s="332"/>
      <c r="AB311" s="332"/>
      <c r="AC311" s="332"/>
    </row>
    <row r="312" spans="1:29" s="321" customFormat="1" ht="15" x14ac:dyDescent="0.2">
      <c r="A312" s="242" t="s">
        <v>615</v>
      </c>
      <c r="B312" s="331" t="s">
        <v>235</v>
      </c>
      <c r="C312" s="243">
        <v>11</v>
      </c>
      <c r="D312" s="242" t="s">
        <v>101</v>
      </c>
      <c r="E312" s="245">
        <v>3292</v>
      </c>
      <c r="F312" s="246" t="s">
        <v>63</v>
      </c>
      <c r="G312" s="329"/>
      <c r="H312" s="381">
        <v>86590</v>
      </c>
      <c r="I312" s="381">
        <f t="shared" si="737"/>
        <v>86590</v>
      </c>
      <c r="J312" s="381">
        <v>19908</v>
      </c>
      <c r="K312" s="381">
        <f t="shared" si="738"/>
        <v>19908</v>
      </c>
      <c r="L312" s="381">
        <v>19908</v>
      </c>
      <c r="M312" s="381">
        <f t="shared" si="739"/>
        <v>19908</v>
      </c>
      <c r="N312" s="381">
        <v>120000</v>
      </c>
      <c r="O312" s="381">
        <f t="shared" si="740"/>
        <v>120000</v>
      </c>
      <c r="P312" s="381">
        <v>19908</v>
      </c>
      <c r="Q312" s="381">
        <f t="shared" si="741"/>
        <v>19908</v>
      </c>
      <c r="R312" s="381">
        <v>19908</v>
      </c>
      <c r="S312" s="381">
        <f t="shared" si="742"/>
        <v>19908</v>
      </c>
      <c r="T312" s="381">
        <v>120000</v>
      </c>
      <c r="U312" s="381">
        <f t="shared" si="743"/>
        <v>120000</v>
      </c>
      <c r="V312" s="381">
        <v>19908</v>
      </c>
      <c r="W312" s="381">
        <f t="shared" si="744"/>
        <v>19908</v>
      </c>
      <c r="X312" s="381">
        <v>120000</v>
      </c>
      <c r="Y312" s="381">
        <f t="shared" si="745"/>
        <v>120000</v>
      </c>
    </row>
    <row r="313" spans="1:29" s="321" customFormat="1" ht="15" x14ac:dyDescent="0.2">
      <c r="A313" s="242" t="s">
        <v>615</v>
      </c>
      <c r="B313" s="331" t="s">
        <v>235</v>
      </c>
      <c r="C313" s="243">
        <v>11</v>
      </c>
      <c r="D313" s="242" t="s">
        <v>101</v>
      </c>
      <c r="E313" s="245">
        <v>3293</v>
      </c>
      <c r="F313" s="246" t="s">
        <v>64</v>
      </c>
      <c r="G313" s="329"/>
      <c r="H313" s="381">
        <v>7466</v>
      </c>
      <c r="I313" s="381">
        <f t="shared" si="737"/>
        <v>7466</v>
      </c>
      <c r="J313" s="381">
        <v>7466</v>
      </c>
      <c r="K313" s="381">
        <f t="shared" si="738"/>
        <v>7466</v>
      </c>
      <c r="L313" s="381">
        <v>7466</v>
      </c>
      <c r="M313" s="381">
        <f t="shared" si="739"/>
        <v>7466</v>
      </c>
      <c r="N313" s="381">
        <v>7466</v>
      </c>
      <c r="O313" s="381">
        <f t="shared" si="740"/>
        <v>7466</v>
      </c>
      <c r="P313" s="381">
        <v>7466</v>
      </c>
      <c r="Q313" s="381">
        <f t="shared" si="741"/>
        <v>7466</v>
      </c>
      <c r="R313" s="381">
        <v>7466</v>
      </c>
      <c r="S313" s="381">
        <f t="shared" si="742"/>
        <v>7466</v>
      </c>
      <c r="T313" s="381">
        <v>7466</v>
      </c>
      <c r="U313" s="381">
        <f t="shared" si="743"/>
        <v>7466</v>
      </c>
      <c r="V313" s="381">
        <v>7466</v>
      </c>
      <c r="W313" s="381">
        <f t="shared" si="744"/>
        <v>7466</v>
      </c>
      <c r="X313" s="381">
        <v>7466</v>
      </c>
      <c r="Y313" s="381">
        <f t="shared" si="745"/>
        <v>7466</v>
      </c>
    </row>
    <row r="314" spans="1:29" s="321" customFormat="1" ht="15" x14ac:dyDescent="0.2">
      <c r="A314" s="242" t="s">
        <v>615</v>
      </c>
      <c r="B314" s="331" t="s">
        <v>235</v>
      </c>
      <c r="C314" s="243">
        <v>11</v>
      </c>
      <c r="D314" s="242" t="s">
        <v>101</v>
      </c>
      <c r="E314" s="245">
        <v>3294</v>
      </c>
      <c r="F314" s="246" t="s">
        <v>619</v>
      </c>
      <c r="G314" s="329"/>
      <c r="H314" s="381">
        <v>69016</v>
      </c>
      <c r="I314" s="381">
        <f t="shared" si="737"/>
        <v>69016</v>
      </c>
      <c r="J314" s="381">
        <v>69016</v>
      </c>
      <c r="K314" s="381">
        <f t="shared" si="738"/>
        <v>69016</v>
      </c>
      <c r="L314" s="381">
        <v>69016</v>
      </c>
      <c r="M314" s="381">
        <f t="shared" si="739"/>
        <v>69016</v>
      </c>
      <c r="N314" s="381">
        <v>69016</v>
      </c>
      <c r="O314" s="381">
        <f t="shared" si="740"/>
        <v>69016</v>
      </c>
      <c r="P314" s="381">
        <v>69016</v>
      </c>
      <c r="Q314" s="381">
        <f t="shared" si="741"/>
        <v>69016</v>
      </c>
      <c r="R314" s="381">
        <v>69016</v>
      </c>
      <c r="S314" s="381">
        <f t="shared" si="742"/>
        <v>69016</v>
      </c>
      <c r="T314" s="381">
        <v>69016</v>
      </c>
      <c r="U314" s="381">
        <f t="shared" si="743"/>
        <v>69016</v>
      </c>
      <c r="V314" s="381">
        <v>69016</v>
      </c>
      <c r="W314" s="381">
        <f t="shared" si="744"/>
        <v>69016</v>
      </c>
      <c r="X314" s="381">
        <v>69016</v>
      </c>
      <c r="Y314" s="381">
        <f t="shared" si="745"/>
        <v>69016</v>
      </c>
    </row>
    <row r="315" spans="1:29" s="321" customFormat="1" ht="15" x14ac:dyDescent="0.2">
      <c r="A315" s="242" t="s">
        <v>615</v>
      </c>
      <c r="B315" s="331" t="s">
        <v>235</v>
      </c>
      <c r="C315" s="243">
        <v>11</v>
      </c>
      <c r="D315" s="242" t="s">
        <v>101</v>
      </c>
      <c r="E315" s="245">
        <v>3295</v>
      </c>
      <c r="F315" s="246" t="s">
        <v>66</v>
      </c>
      <c r="G315" s="329"/>
      <c r="H315" s="381">
        <v>664</v>
      </c>
      <c r="I315" s="381">
        <f t="shared" si="737"/>
        <v>664</v>
      </c>
      <c r="J315" s="381">
        <v>664</v>
      </c>
      <c r="K315" s="381">
        <f t="shared" si="738"/>
        <v>664</v>
      </c>
      <c r="L315" s="385">
        <v>650</v>
      </c>
      <c r="M315" s="381">
        <f t="shared" si="739"/>
        <v>650</v>
      </c>
      <c r="N315" s="385">
        <v>650</v>
      </c>
      <c r="O315" s="381">
        <f t="shared" si="740"/>
        <v>650</v>
      </c>
      <c r="P315" s="381">
        <v>664</v>
      </c>
      <c r="Q315" s="381">
        <f t="shared" si="741"/>
        <v>664</v>
      </c>
      <c r="R315" s="385">
        <v>650</v>
      </c>
      <c r="S315" s="381">
        <f t="shared" si="742"/>
        <v>650</v>
      </c>
      <c r="T315" s="385">
        <v>650</v>
      </c>
      <c r="U315" s="381">
        <f t="shared" si="743"/>
        <v>650</v>
      </c>
      <c r="V315" s="385">
        <v>650</v>
      </c>
      <c r="W315" s="381">
        <f t="shared" si="744"/>
        <v>650</v>
      </c>
      <c r="X315" s="385">
        <v>650</v>
      </c>
      <c r="Y315" s="381">
        <f t="shared" si="745"/>
        <v>650</v>
      </c>
    </row>
    <row r="316" spans="1:29" s="332" customFormat="1" x14ac:dyDescent="0.2">
      <c r="A316" s="242" t="s">
        <v>615</v>
      </c>
      <c r="B316" s="331" t="s">
        <v>235</v>
      </c>
      <c r="C316" s="243">
        <v>11</v>
      </c>
      <c r="D316" s="242" t="s">
        <v>101</v>
      </c>
      <c r="E316" s="245">
        <v>3299</v>
      </c>
      <c r="F316" s="246" t="s">
        <v>67</v>
      </c>
      <c r="G316" s="329"/>
      <c r="H316" s="381">
        <v>664</v>
      </c>
      <c r="I316" s="381">
        <f t="shared" si="737"/>
        <v>664</v>
      </c>
      <c r="J316" s="381">
        <v>664</v>
      </c>
      <c r="K316" s="381">
        <f t="shared" si="738"/>
        <v>664</v>
      </c>
      <c r="L316" s="386">
        <v>650</v>
      </c>
      <c r="M316" s="381">
        <f t="shared" si="739"/>
        <v>650</v>
      </c>
      <c r="N316" s="386">
        <v>650</v>
      </c>
      <c r="O316" s="381">
        <f t="shared" si="740"/>
        <v>650</v>
      </c>
      <c r="P316" s="381">
        <v>664</v>
      </c>
      <c r="Q316" s="381">
        <f t="shared" si="741"/>
        <v>664</v>
      </c>
      <c r="R316" s="386">
        <v>650</v>
      </c>
      <c r="S316" s="381">
        <f t="shared" si="742"/>
        <v>650</v>
      </c>
      <c r="T316" s="386">
        <v>650</v>
      </c>
      <c r="U316" s="381">
        <f t="shared" si="743"/>
        <v>650</v>
      </c>
      <c r="V316" s="386">
        <v>650</v>
      </c>
      <c r="W316" s="381">
        <f t="shared" si="744"/>
        <v>650</v>
      </c>
      <c r="X316" s="386">
        <v>650</v>
      </c>
      <c r="Y316" s="381">
        <f t="shared" si="745"/>
        <v>650</v>
      </c>
      <c r="Z316" s="321"/>
      <c r="AA316" s="321"/>
      <c r="AB316" s="321"/>
      <c r="AC316" s="321"/>
    </row>
    <row r="317" spans="1:29" s="321" customFormat="1" x14ac:dyDescent="0.2">
      <c r="A317" s="318" t="s">
        <v>615</v>
      </c>
      <c r="B317" s="319" t="s">
        <v>235</v>
      </c>
      <c r="C317" s="231">
        <v>11</v>
      </c>
      <c r="D317" s="231"/>
      <c r="E317" s="233">
        <v>34</v>
      </c>
      <c r="F317" s="234"/>
      <c r="G317" s="320"/>
      <c r="H317" s="258">
        <f t="shared" ref="H317:Y317" si="746">H318</f>
        <v>1461</v>
      </c>
      <c r="I317" s="258">
        <f t="shared" si="746"/>
        <v>1461</v>
      </c>
      <c r="J317" s="258">
        <f t="shared" si="746"/>
        <v>1461</v>
      </c>
      <c r="K317" s="258">
        <f t="shared" si="746"/>
        <v>1461</v>
      </c>
      <c r="L317" s="258">
        <f t="shared" si="746"/>
        <v>1300</v>
      </c>
      <c r="M317" s="258">
        <f t="shared" si="746"/>
        <v>1300</v>
      </c>
      <c r="N317" s="258">
        <f t="shared" si="746"/>
        <v>1300</v>
      </c>
      <c r="O317" s="258">
        <f t="shared" si="746"/>
        <v>1300</v>
      </c>
      <c r="P317" s="258">
        <f t="shared" si="746"/>
        <v>1461</v>
      </c>
      <c r="Q317" s="258">
        <f t="shared" si="746"/>
        <v>1461</v>
      </c>
      <c r="R317" s="258">
        <f t="shared" si="746"/>
        <v>1300</v>
      </c>
      <c r="S317" s="258">
        <f t="shared" si="746"/>
        <v>1300</v>
      </c>
      <c r="T317" s="258">
        <f t="shared" si="746"/>
        <v>1300</v>
      </c>
      <c r="U317" s="258">
        <f t="shared" si="746"/>
        <v>1300</v>
      </c>
      <c r="V317" s="258">
        <f t="shared" si="746"/>
        <v>1300</v>
      </c>
      <c r="W317" s="258">
        <f t="shared" si="746"/>
        <v>1300</v>
      </c>
      <c r="X317" s="258">
        <f t="shared" si="746"/>
        <v>1300</v>
      </c>
      <c r="Y317" s="258">
        <f t="shared" si="746"/>
        <v>1300</v>
      </c>
    </row>
    <row r="318" spans="1:29" s="321" customFormat="1" x14ac:dyDescent="0.2">
      <c r="A318" s="333" t="s">
        <v>615</v>
      </c>
      <c r="B318" s="334" t="s">
        <v>235</v>
      </c>
      <c r="C318" s="256">
        <v>11</v>
      </c>
      <c r="D318" s="333"/>
      <c r="E318" s="250">
        <v>343</v>
      </c>
      <c r="F318" s="335"/>
      <c r="G318" s="336"/>
      <c r="H318" s="257">
        <f t="shared" ref="H318:Q318" si="747">SUM(H319:H321)</f>
        <v>1461</v>
      </c>
      <c r="I318" s="257">
        <f t="shared" si="747"/>
        <v>1461</v>
      </c>
      <c r="J318" s="257">
        <f t="shared" si="747"/>
        <v>1461</v>
      </c>
      <c r="K318" s="257">
        <f t="shared" si="747"/>
        <v>1461</v>
      </c>
      <c r="L318" s="257">
        <f t="shared" ref="L318:M318" si="748">SUM(L319:L321)</f>
        <v>1300</v>
      </c>
      <c r="M318" s="257">
        <f t="shared" si="748"/>
        <v>1300</v>
      </c>
      <c r="N318" s="257">
        <f t="shared" ref="N318:O318" si="749">SUM(N319:N321)</f>
        <v>1300</v>
      </c>
      <c r="O318" s="257">
        <f t="shared" si="749"/>
        <v>1300</v>
      </c>
      <c r="P318" s="257">
        <f t="shared" si="747"/>
        <v>1461</v>
      </c>
      <c r="Q318" s="257">
        <f t="shared" si="747"/>
        <v>1461</v>
      </c>
      <c r="R318" s="257">
        <f t="shared" ref="R318:W318" si="750">SUM(R319:R321)</f>
        <v>1300</v>
      </c>
      <c r="S318" s="257">
        <f t="shared" si="750"/>
        <v>1300</v>
      </c>
      <c r="T318" s="257">
        <f t="shared" ref="T318:U318" si="751">SUM(T319:T321)</f>
        <v>1300</v>
      </c>
      <c r="U318" s="257">
        <f t="shared" si="751"/>
        <v>1300</v>
      </c>
      <c r="V318" s="257">
        <f t="shared" si="750"/>
        <v>1300</v>
      </c>
      <c r="W318" s="257">
        <f t="shared" si="750"/>
        <v>1300</v>
      </c>
      <c r="X318" s="257">
        <f t="shared" ref="X318:Y318" si="752">SUM(X319:X321)</f>
        <v>1300</v>
      </c>
      <c r="Y318" s="257">
        <f t="shared" si="752"/>
        <v>1300</v>
      </c>
      <c r="Z318" s="332"/>
      <c r="AA318" s="332"/>
      <c r="AB318" s="332"/>
      <c r="AC318" s="332"/>
    </row>
    <row r="319" spans="1:29" s="321" customFormat="1" ht="15" x14ac:dyDescent="0.2">
      <c r="A319" s="242" t="s">
        <v>615</v>
      </c>
      <c r="B319" s="331" t="s">
        <v>235</v>
      </c>
      <c r="C319" s="243">
        <v>11</v>
      </c>
      <c r="D319" s="242" t="s">
        <v>101</v>
      </c>
      <c r="E319" s="245">
        <v>3431</v>
      </c>
      <c r="F319" s="246" t="s">
        <v>68</v>
      </c>
      <c r="G319" s="329"/>
      <c r="H319" s="381">
        <v>664</v>
      </c>
      <c r="I319" s="381">
        <f t="shared" ref="I319:I321" si="753">H319</f>
        <v>664</v>
      </c>
      <c r="J319" s="381">
        <v>664</v>
      </c>
      <c r="K319" s="381">
        <f t="shared" ref="K319:K321" si="754">J319</f>
        <v>664</v>
      </c>
      <c r="L319" s="385">
        <v>600</v>
      </c>
      <c r="M319" s="381">
        <f t="shared" ref="M319:M321" si="755">L319</f>
        <v>600</v>
      </c>
      <c r="N319" s="385">
        <v>600</v>
      </c>
      <c r="O319" s="381">
        <f t="shared" ref="O319:O321" si="756">N319</f>
        <v>600</v>
      </c>
      <c r="P319" s="381">
        <v>664</v>
      </c>
      <c r="Q319" s="381">
        <f t="shared" ref="Q319:Q321" si="757">P319</f>
        <v>664</v>
      </c>
      <c r="R319" s="385">
        <v>600</v>
      </c>
      <c r="S319" s="381">
        <f t="shared" ref="S319:S321" si="758">R319</f>
        <v>600</v>
      </c>
      <c r="T319" s="385">
        <v>600</v>
      </c>
      <c r="U319" s="381">
        <f t="shared" ref="U319:U321" si="759">T319</f>
        <v>600</v>
      </c>
      <c r="V319" s="385">
        <v>600</v>
      </c>
      <c r="W319" s="381">
        <f t="shared" ref="W319:W321" si="760">V319</f>
        <v>600</v>
      </c>
      <c r="X319" s="385">
        <v>600</v>
      </c>
      <c r="Y319" s="381">
        <f t="shared" ref="Y319:Y321" si="761">X319</f>
        <v>600</v>
      </c>
    </row>
    <row r="320" spans="1:29" s="321" customFormat="1" ht="15" x14ac:dyDescent="0.2">
      <c r="A320" s="242" t="s">
        <v>615</v>
      </c>
      <c r="B320" s="331" t="s">
        <v>235</v>
      </c>
      <c r="C320" s="243">
        <v>11</v>
      </c>
      <c r="D320" s="242" t="s">
        <v>101</v>
      </c>
      <c r="E320" s="245">
        <v>3433</v>
      </c>
      <c r="F320" s="246" t="s">
        <v>69</v>
      </c>
      <c r="G320" s="329"/>
      <c r="H320" s="381">
        <v>664</v>
      </c>
      <c r="I320" s="381">
        <f t="shared" si="753"/>
        <v>664</v>
      </c>
      <c r="J320" s="381">
        <v>664</v>
      </c>
      <c r="K320" s="381">
        <f t="shared" si="754"/>
        <v>664</v>
      </c>
      <c r="L320" s="386">
        <v>600</v>
      </c>
      <c r="M320" s="381">
        <f t="shared" si="755"/>
        <v>600</v>
      </c>
      <c r="N320" s="386">
        <v>600</v>
      </c>
      <c r="O320" s="381">
        <f t="shared" si="756"/>
        <v>600</v>
      </c>
      <c r="P320" s="381">
        <v>664</v>
      </c>
      <c r="Q320" s="381">
        <f t="shared" si="757"/>
        <v>664</v>
      </c>
      <c r="R320" s="386">
        <v>600</v>
      </c>
      <c r="S320" s="381">
        <f t="shared" si="758"/>
        <v>600</v>
      </c>
      <c r="T320" s="386">
        <v>600</v>
      </c>
      <c r="U320" s="381">
        <f t="shared" si="759"/>
        <v>600</v>
      </c>
      <c r="V320" s="386">
        <v>600</v>
      </c>
      <c r="W320" s="381">
        <f t="shared" si="760"/>
        <v>600</v>
      </c>
      <c r="X320" s="386">
        <v>600</v>
      </c>
      <c r="Y320" s="381">
        <f t="shared" si="761"/>
        <v>600</v>
      </c>
    </row>
    <row r="321" spans="1:29" s="332" customFormat="1" x14ac:dyDescent="0.2">
      <c r="A321" s="242" t="s">
        <v>615</v>
      </c>
      <c r="B321" s="331" t="s">
        <v>235</v>
      </c>
      <c r="C321" s="243">
        <v>11</v>
      </c>
      <c r="D321" s="242" t="s">
        <v>101</v>
      </c>
      <c r="E321" s="245">
        <v>3434</v>
      </c>
      <c r="F321" s="246" t="s">
        <v>70</v>
      </c>
      <c r="G321" s="329"/>
      <c r="H321" s="381">
        <v>133</v>
      </c>
      <c r="I321" s="381">
        <f t="shared" si="753"/>
        <v>133</v>
      </c>
      <c r="J321" s="381">
        <v>133</v>
      </c>
      <c r="K321" s="381">
        <f t="shared" si="754"/>
        <v>133</v>
      </c>
      <c r="L321" s="386">
        <v>100</v>
      </c>
      <c r="M321" s="381">
        <f t="shared" si="755"/>
        <v>100</v>
      </c>
      <c r="N321" s="386">
        <v>100</v>
      </c>
      <c r="O321" s="381">
        <f t="shared" si="756"/>
        <v>100</v>
      </c>
      <c r="P321" s="381">
        <v>133</v>
      </c>
      <c r="Q321" s="381">
        <f t="shared" si="757"/>
        <v>133</v>
      </c>
      <c r="R321" s="386">
        <v>100</v>
      </c>
      <c r="S321" s="381">
        <f t="shared" si="758"/>
        <v>100</v>
      </c>
      <c r="T321" s="386">
        <v>100</v>
      </c>
      <c r="U321" s="381">
        <f t="shared" si="759"/>
        <v>100</v>
      </c>
      <c r="V321" s="386">
        <v>100</v>
      </c>
      <c r="W321" s="381">
        <f t="shared" si="760"/>
        <v>100</v>
      </c>
      <c r="X321" s="386">
        <v>100</v>
      </c>
      <c r="Y321" s="381">
        <f t="shared" si="761"/>
        <v>100</v>
      </c>
      <c r="Z321" s="321"/>
      <c r="AA321" s="321"/>
      <c r="AB321" s="321"/>
      <c r="AC321" s="321"/>
    </row>
    <row r="322" spans="1:29" s="321" customFormat="1" x14ac:dyDescent="0.2">
      <c r="A322" s="318" t="s">
        <v>615</v>
      </c>
      <c r="B322" s="319" t="s">
        <v>235</v>
      </c>
      <c r="C322" s="231">
        <v>11</v>
      </c>
      <c r="D322" s="231"/>
      <c r="E322" s="233">
        <v>37</v>
      </c>
      <c r="F322" s="234"/>
      <c r="G322" s="320"/>
      <c r="H322" s="258">
        <f t="shared" ref="H322:Y322" si="762">H323</f>
        <v>30526</v>
      </c>
      <c r="I322" s="258">
        <f t="shared" si="762"/>
        <v>30526</v>
      </c>
      <c r="J322" s="258">
        <f t="shared" si="762"/>
        <v>30526</v>
      </c>
      <c r="K322" s="258">
        <f t="shared" si="762"/>
        <v>30526</v>
      </c>
      <c r="L322" s="258">
        <f t="shared" si="762"/>
        <v>20000</v>
      </c>
      <c r="M322" s="258">
        <f t="shared" si="762"/>
        <v>20000</v>
      </c>
      <c r="N322" s="258">
        <f t="shared" si="762"/>
        <v>20000</v>
      </c>
      <c r="O322" s="258">
        <f t="shared" si="762"/>
        <v>20000</v>
      </c>
      <c r="P322" s="258">
        <f t="shared" si="762"/>
        <v>30526</v>
      </c>
      <c r="Q322" s="258">
        <f t="shared" si="762"/>
        <v>30526</v>
      </c>
      <c r="R322" s="258">
        <f t="shared" si="762"/>
        <v>20000</v>
      </c>
      <c r="S322" s="258">
        <f t="shared" si="762"/>
        <v>20000</v>
      </c>
      <c r="T322" s="258">
        <f t="shared" si="762"/>
        <v>20000</v>
      </c>
      <c r="U322" s="258">
        <f t="shared" si="762"/>
        <v>20000</v>
      </c>
      <c r="V322" s="258">
        <f t="shared" si="762"/>
        <v>20000</v>
      </c>
      <c r="W322" s="258">
        <f t="shared" si="762"/>
        <v>20000</v>
      </c>
      <c r="X322" s="258">
        <f t="shared" si="762"/>
        <v>20000</v>
      </c>
      <c r="Y322" s="258">
        <f t="shared" si="762"/>
        <v>20000</v>
      </c>
    </row>
    <row r="323" spans="1:29" s="321" customFormat="1" x14ac:dyDescent="0.2">
      <c r="A323" s="333" t="s">
        <v>615</v>
      </c>
      <c r="B323" s="334" t="s">
        <v>235</v>
      </c>
      <c r="C323" s="256">
        <v>11</v>
      </c>
      <c r="D323" s="333"/>
      <c r="E323" s="250">
        <v>372</v>
      </c>
      <c r="F323" s="335"/>
      <c r="G323" s="336"/>
      <c r="H323" s="257">
        <f t="shared" ref="H323:Q323" si="763">SUM(H324:H325)</f>
        <v>30526</v>
      </c>
      <c r="I323" s="257">
        <f t="shared" si="763"/>
        <v>30526</v>
      </c>
      <c r="J323" s="257">
        <f t="shared" si="763"/>
        <v>30526</v>
      </c>
      <c r="K323" s="257">
        <f t="shared" si="763"/>
        <v>30526</v>
      </c>
      <c r="L323" s="257">
        <f t="shared" ref="L323:M323" si="764">SUM(L324:L325)</f>
        <v>20000</v>
      </c>
      <c r="M323" s="257">
        <f t="shared" si="764"/>
        <v>20000</v>
      </c>
      <c r="N323" s="257">
        <f t="shared" ref="N323:O323" si="765">SUM(N324:N325)</f>
        <v>20000</v>
      </c>
      <c r="O323" s="257">
        <f t="shared" si="765"/>
        <v>20000</v>
      </c>
      <c r="P323" s="257">
        <f t="shared" si="763"/>
        <v>30526</v>
      </c>
      <c r="Q323" s="257">
        <f t="shared" si="763"/>
        <v>30526</v>
      </c>
      <c r="R323" s="257">
        <f t="shared" ref="R323:W323" si="766">SUM(R324:R325)</f>
        <v>20000</v>
      </c>
      <c r="S323" s="257">
        <f t="shared" si="766"/>
        <v>20000</v>
      </c>
      <c r="T323" s="257">
        <f t="shared" ref="T323:U323" si="767">SUM(T324:T325)</f>
        <v>20000</v>
      </c>
      <c r="U323" s="257">
        <f t="shared" si="767"/>
        <v>20000</v>
      </c>
      <c r="V323" s="257">
        <f t="shared" si="766"/>
        <v>20000</v>
      </c>
      <c r="W323" s="257">
        <f t="shared" si="766"/>
        <v>20000</v>
      </c>
      <c r="X323" s="257">
        <f t="shared" ref="X323:Y323" si="768">SUM(X324:X325)</f>
        <v>20000</v>
      </c>
      <c r="Y323" s="257">
        <f t="shared" si="768"/>
        <v>20000</v>
      </c>
      <c r="Z323" s="332"/>
      <c r="AA323" s="332"/>
      <c r="AB323" s="332"/>
      <c r="AC323" s="332"/>
    </row>
    <row r="324" spans="1:29" s="321" customFormat="1" ht="15" x14ac:dyDescent="0.2">
      <c r="A324" s="242" t="s">
        <v>615</v>
      </c>
      <c r="B324" s="331" t="s">
        <v>235</v>
      </c>
      <c r="C324" s="243">
        <v>11</v>
      </c>
      <c r="D324" s="242" t="s">
        <v>101</v>
      </c>
      <c r="E324" s="245">
        <v>3721</v>
      </c>
      <c r="F324" s="246" t="s">
        <v>138</v>
      </c>
      <c r="G324" s="329"/>
      <c r="H324" s="381">
        <v>17254</v>
      </c>
      <c r="I324" s="381">
        <f t="shared" ref="I324:I325" si="769">H324</f>
        <v>17254</v>
      </c>
      <c r="J324" s="381">
        <v>17254</v>
      </c>
      <c r="K324" s="381">
        <f t="shared" ref="K324:K325" si="770">J324</f>
        <v>17254</v>
      </c>
      <c r="L324" s="383">
        <v>10000</v>
      </c>
      <c r="M324" s="381">
        <f t="shared" ref="M324:M325" si="771">L324</f>
        <v>10000</v>
      </c>
      <c r="N324" s="383">
        <v>10000</v>
      </c>
      <c r="O324" s="381">
        <f t="shared" ref="O324:O325" si="772">N324</f>
        <v>10000</v>
      </c>
      <c r="P324" s="381">
        <v>17254</v>
      </c>
      <c r="Q324" s="381">
        <f t="shared" ref="Q324:Q325" si="773">P324</f>
        <v>17254</v>
      </c>
      <c r="R324" s="383">
        <v>10000</v>
      </c>
      <c r="S324" s="381">
        <f t="shared" ref="S324:S325" si="774">R324</f>
        <v>10000</v>
      </c>
      <c r="T324" s="383">
        <v>10000</v>
      </c>
      <c r="U324" s="381">
        <f t="shared" ref="U324:U325" si="775">T324</f>
        <v>10000</v>
      </c>
      <c r="V324" s="383">
        <v>10000</v>
      </c>
      <c r="W324" s="381">
        <f t="shared" ref="W324:W325" si="776">V324</f>
        <v>10000</v>
      </c>
      <c r="X324" s="383">
        <v>10000</v>
      </c>
      <c r="Y324" s="381">
        <f t="shared" ref="Y324:Y325" si="777">X324</f>
        <v>10000</v>
      </c>
    </row>
    <row r="325" spans="1:29" s="332" customFormat="1" x14ac:dyDescent="0.2">
      <c r="A325" s="242" t="s">
        <v>615</v>
      </c>
      <c r="B325" s="331" t="s">
        <v>235</v>
      </c>
      <c r="C325" s="243">
        <v>11</v>
      </c>
      <c r="D325" s="242" t="s">
        <v>101</v>
      </c>
      <c r="E325" s="245">
        <v>3722</v>
      </c>
      <c r="F325" s="246" t="s">
        <v>620</v>
      </c>
      <c r="G325" s="329"/>
      <c r="H325" s="381">
        <v>13272</v>
      </c>
      <c r="I325" s="381">
        <f t="shared" si="769"/>
        <v>13272</v>
      </c>
      <c r="J325" s="381">
        <v>13272</v>
      </c>
      <c r="K325" s="381">
        <f t="shared" si="770"/>
        <v>13272</v>
      </c>
      <c r="L325" s="384">
        <v>10000</v>
      </c>
      <c r="M325" s="381">
        <f t="shared" si="771"/>
        <v>10000</v>
      </c>
      <c r="N325" s="384">
        <v>10000</v>
      </c>
      <c r="O325" s="381">
        <f t="shared" si="772"/>
        <v>10000</v>
      </c>
      <c r="P325" s="381">
        <v>13272</v>
      </c>
      <c r="Q325" s="381">
        <f t="shared" si="773"/>
        <v>13272</v>
      </c>
      <c r="R325" s="384">
        <v>10000</v>
      </c>
      <c r="S325" s="381">
        <f t="shared" si="774"/>
        <v>10000</v>
      </c>
      <c r="T325" s="384">
        <v>10000</v>
      </c>
      <c r="U325" s="381">
        <f t="shared" si="775"/>
        <v>10000</v>
      </c>
      <c r="V325" s="384">
        <v>10000</v>
      </c>
      <c r="W325" s="381">
        <f t="shared" si="776"/>
        <v>10000</v>
      </c>
      <c r="X325" s="384">
        <v>10000</v>
      </c>
      <c r="Y325" s="381">
        <f t="shared" si="777"/>
        <v>10000</v>
      </c>
      <c r="Z325" s="321"/>
      <c r="AA325" s="321"/>
      <c r="AB325" s="321"/>
      <c r="AC325" s="321"/>
    </row>
    <row r="326" spans="1:29" s="321" customFormat="1" x14ac:dyDescent="0.2">
      <c r="A326" s="318" t="s">
        <v>615</v>
      </c>
      <c r="B326" s="319" t="s">
        <v>235</v>
      </c>
      <c r="C326" s="231">
        <v>11</v>
      </c>
      <c r="D326" s="231"/>
      <c r="E326" s="233">
        <v>41</v>
      </c>
      <c r="F326" s="234"/>
      <c r="G326" s="320"/>
      <c r="H326" s="258">
        <f t="shared" ref="H326:Y326" si="778">H327</f>
        <v>90982</v>
      </c>
      <c r="I326" s="258">
        <f t="shared" si="778"/>
        <v>90982</v>
      </c>
      <c r="J326" s="258">
        <f t="shared" si="778"/>
        <v>100870</v>
      </c>
      <c r="K326" s="258">
        <f t="shared" si="778"/>
        <v>100870</v>
      </c>
      <c r="L326" s="258">
        <f t="shared" si="778"/>
        <v>148650</v>
      </c>
      <c r="M326" s="258">
        <f t="shared" si="778"/>
        <v>148650</v>
      </c>
      <c r="N326" s="258">
        <f t="shared" si="778"/>
        <v>148650</v>
      </c>
      <c r="O326" s="258">
        <f t="shared" si="778"/>
        <v>148650</v>
      </c>
      <c r="P326" s="258">
        <f t="shared" si="778"/>
        <v>100870</v>
      </c>
      <c r="Q326" s="258">
        <f t="shared" si="778"/>
        <v>100870</v>
      </c>
      <c r="R326" s="258">
        <f t="shared" si="778"/>
        <v>84325</v>
      </c>
      <c r="S326" s="258">
        <f t="shared" si="778"/>
        <v>84325</v>
      </c>
      <c r="T326" s="258">
        <f t="shared" si="778"/>
        <v>84325</v>
      </c>
      <c r="U326" s="258">
        <f t="shared" si="778"/>
        <v>84325</v>
      </c>
      <c r="V326" s="258">
        <f t="shared" si="778"/>
        <v>84325</v>
      </c>
      <c r="W326" s="258">
        <f t="shared" si="778"/>
        <v>84325</v>
      </c>
      <c r="X326" s="258">
        <f t="shared" si="778"/>
        <v>84325</v>
      </c>
      <c r="Y326" s="258">
        <f t="shared" si="778"/>
        <v>84325</v>
      </c>
    </row>
    <row r="327" spans="1:29" s="321" customFormat="1" x14ac:dyDescent="0.2">
      <c r="A327" s="333" t="s">
        <v>615</v>
      </c>
      <c r="B327" s="334" t="s">
        <v>235</v>
      </c>
      <c r="C327" s="256">
        <v>11</v>
      </c>
      <c r="D327" s="333"/>
      <c r="E327" s="250">
        <v>412</v>
      </c>
      <c r="F327" s="335"/>
      <c r="G327" s="336"/>
      <c r="H327" s="257">
        <f t="shared" ref="H327:Q327" si="779">H328+H329</f>
        <v>90982</v>
      </c>
      <c r="I327" s="257">
        <f t="shared" si="779"/>
        <v>90982</v>
      </c>
      <c r="J327" s="257">
        <f t="shared" si="779"/>
        <v>100870</v>
      </c>
      <c r="K327" s="257">
        <f t="shared" si="779"/>
        <v>100870</v>
      </c>
      <c r="L327" s="257">
        <f t="shared" ref="L327:M327" si="780">L328+L329</f>
        <v>148650</v>
      </c>
      <c r="M327" s="257">
        <f t="shared" si="780"/>
        <v>148650</v>
      </c>
      <c r="N327" s="257">
        <f t="shared" ref="N327:O327" si="781">N328+N329</f>
        <v>148650</v>
      </c>
      <c r="O327" s="257">
        <f t="shared" si="781"/>
        <v>148650</v>
      </c>
      <c r="P327" s="257">
        <f t="shared" si="779"/>
        <v>100870</v>
      </c>
      <c r="Q327" s="257">
        <f t="shared" si="779"/>
        <v>100870</v>
      </c>
      <c r="R327" s="257">
        <f t="shared" ref="R327:W327" si="782">R328+R329</f>
        <v>84325</v>
      </c>
      <c r="S327" s="257">
        <f t="shared" si="782"/>
        <v>84325</v>
      </c>
      <c r="T327" s="257">
        <f t="shared" ref="T327:U327" si="783">T328+T329</f>
        <v>84325</v>
      </c>
      <c r="U327" s="257">
        <f t="shared" si="783"/>
        <v>84325</v>
      </c>
      <c r="V327" s="257">
        <f t="shared" si="782"/>
        <v>84325</v>
      </c>
      <c r="W327" s="257">
        <f t="shared" si="782"/>
        <v>84325</v>
      </c>
      <c r="X327" s="257">
        <f t="shared" ref="X327:Y327" si="784">X328+X329</f>
        <v>84325</v>
      </c>
      <c r="Y327" s="257">
        <f t="shared" si="784"/>
        <v>84325</v>
      </c>
      <c r="Z327" s="332"/>
      <c r="AA327" s="332"/>
      <c r="AB327" s="332"/>
      <c r="AC327" s="332"/>
    </row>
    <row r="328" spans="1:29" s="321" customFormat="1" ht="15" x14ac:dyDescent="0.2">
      <c r="A328" s="242" t="s">
        <v>615</v>
      </c>
      <c r="B328" s="331" t="s">
        <v>235</v>
      </c>
      <c r="C328" s="243">
        <v>11</v>
      </c>
      <c r="D328" s="242" t="s">
        <v>101</v>
      </c>
      <c r="E328" s="245">
        <v>4123</v>
      </c>
      <c r="F328" s="246" t="s">
        <v>83</v>
      </c>
      <c r="G328" s="329"/>
      <c r="H328" s="381">
        <v>74325</v>
      </c>
      <c r="I328" s="381">
        <f t="shared" ref="I328:I329" si="785">H328</f>
        <v>74325</v>
      </c>
      <c r="J328" s="381">
        <v>74325</v>
      </c>
      <c r="K328" s="381">
        <f t="shared" ref="K328:K329" si="786">J328</f>
        <v>74325</v>
      </c>
      <c r="L328" s="381">
        <v>74325</v>
      </c>
      <c r="M328" s="381">
        <f t="shared" ref="M328:M329" si="787">L328</f>
        <v>74325</v>
      </c>
      <c r="N328" s="381">
        <v>74325</v>
      </c>
      <c r="O328" s="381">
        <f t="shared" ref="O328:O329" si="788">N328</f>
        <v>74325</v>
      </c>
      <c r="P328" s="381">
        <v>74325</v>
      </c>
      <c r="Q328" s="381">
        <f t="shared" ref="Q328:Q329" si="789">P328</f>
        <v>74325</v>
      </c>
      <c r="R328" s="381">
        <v>10000</v>
      </c>
      <c r="S328" s="381">
        <f t="shared" ref="S328:S329" si="790">R328</f>
        <v>10000</v>
      </c>
      <c r="T328" s="381">
        <v>10000</v>
      </c>
      <c r="U328" s="381">
        <f t="shared" ref="U328:U329" si="791">T328</f>
        <v>10000</v>
      </c>
      <c r="V328" s="381">
        <v>10000</v>
      </c>
      <c r="W328" s="381">
        <f t="shared" ref="W328:W329" si="792">V328</f>
        <v>10000</v>
      </c>
      <c r="X328" s="381">
        <v>10000</v>
      </c>
      <c r="Y328" s="381">
        <f t="shared" ref="Y328:Y329" si="793">X328</f>
        <v>10000</v>
      </c>
    </row>
    <row r="329" spans="1:29" s="332" customFormat="1" x14ac:dyDescent="0.2">
      <c r="A329" s="242" t="s">
        <v>615</v>
      </c>
      <c r="B329" s="331" t="s">
        <v>235</v>
      </c>
      <c r="C329" s="243">
        <v>11</v>
      </c>
      <c r="D329" s="242" t="s">
        <v>101</v>
      </c>
      <c r="E329" s="245">
        <v>4126</v>
      </c>
      <c r="F329" s="246" t="s">
        <v>84</v>
      </c>
      <c r="G329" s="329"/>
      <c r="H329" s="381">
        <v>16657</v>
      </c>
      <c r="I329" s="381">
        <f t="shared" si="785"/>
        <v>16657</v>
      </c>
      <c r="J329" s="381">
        <v>26545</v>
      </c>
      <c r="K329" s="381">
        <f t="shared" si="786"/>
        <v>26545</v>
      </c>
      <c r="L329" s="381">
        <v>74325</v>
      </c>
      <c r="M329" s="381">
        <f t="shared" si="787"/>
        <v>74325</v>
      </c>
      <c r="N329" s="381">
        <v>74325</v>
      </c>
      <c r="O329" s="381">
        <f t="shared" si="788"/>
        <v>74325</v>
      </c>
      <c r="P329" s="381">
        <v>26545</v>
      </c>
      <c r="Q329" s="381">
        <f t="shared" si="789"/>
        <v>26545</v>
      </c>
      <c r="R329" s="381">
        <v>74325</v>
      </c>
      <c r="S329" s="381">
        <f t="shared" si="790"/>
        <v>74325</v>
      </c>
      <c r="T329" s="381">
        <v>74325</v>
      </c>
      <c r="U329" s="381">
        <f t="shared" si="791"/>
        <v>74325</v>
      </c>
      <c r="V329" s="381">
        <v>74325</v>
      </c>
      <c r="W329" s="381">
        <f t="shared" si="792"/>
        <v>74325</v>
      </c>
      <c r="X329" s="381">
        <v>74325</v>
      </c>
      <c r="Y329" s="381">
        <f t="shared" si="793"/>
        <v>74325</v>
      </c>
      <c r="Z329" s="321"/>
      <c r="AA329" s="321"/>
      <c r="AB329" s="321"/>
      <c r="AC329" s="321"/>
    </row>
    <row r="330" spans="1:29" s="321" customFormat="1" x14ac:dyDescent="0.2">
      <c r="A330" s="318" t="s">
        <v>615</v>
      </c>
      <c r="B330" s="319" t="s">
        <v>235</v>
      </c>
      <c r="C330" s="231">
        <v>11</v>
      </c>
      <c r="D330" s="231"/>
      <c r="E330" s="233">
        <v>42</v>
      </c>
      <c r="F330" s="234"/>
      <c r="G330" s="320"/>
      <c r="H330" s="258">
        <f t="shared" ref="H330:Q330" si="794">H331+H338+H336</f>
        <v>675112</v>
      </c>
      <c r="I330" s="258">
        <f t="shared" si="794"/>
        <v>675112</v>
      </c>
      <c r="J330" s="258">
        <f t="shared" si="794"/>
        <v>700112</v>
      </c>
      <c r="K330" s="258">
        <f t="shared" si="794"/>
        <v>700112</v>
      </c>
      <c r="L330" s="258">
        <f t="shared" ref="L330:M330" si="795">L331+L338+L336</f>
        <v>2805033</v>
      </c>
      <c r="M330" s="258">
        <f t="shared" si="795"/>
        <v>2805033</v>
      </c>
      <c r="N330" s="258">
        <f t="shared" ref="N330:O330" si="796">N331+N338+N336</f>
        <v>2855033</v>
      </c>
      <c r="O330" s="258">
        <f t="shared" si="796"/>
        <v>2855033</v>
      </c>
      <c r="P330" s="258">
        <f t="shared" si="794"/>
        <v>700112</v>
      </c>
      <c r="Q330" s="258">
        <f t="shared" si="794"/>
        <v>700112</v>
      </c>
      <c r="R330" s="258">
        <f t="shared" ref="R330:W330" si="797">R331+R338+R336</f>
        <v>2810125</v>
      </c>
      <c r="S330" s="258">
        <f t="shared" si="797"/>
        <v>2810125</v>
      </c>
      <c r="T330" s="258">
        <f t="shared" ref="T330:U330" si="798">T331+T338+T336</f>
        <v>2810125</v>
      </c>
      <c r="U330" s="258">
        <f t="shared" si="798"/>
        <v>2810125</v>
      </c>
      <c r="V330" s="258">
        <f t="shared" si="797"/>
        <v>3638489</v>
      </c>
      <c r="W330" s="258">
        <f t="shared" si="797"/>
        <v>3638489</v>
      </c>
      <c r="X330" s="258">
        <f t="shared" ref="X330:Y330" si="799">X331+X338+X336</f>
        <v>3638489</v>
      </c>
      <c r="Y330" s="258">
        <f t="shared" si="799"/>
        <v>3638489</v>
      </c>
    </row>
    <row r="331" spans="1:29" s="321" customFormat="1" x14ac:dyDescent="0.2">
      <c r="A331" s="333" t="s">
        <v>615</v>
      </c>
      <c r="B331" s="334" t="s">
        <v>235</v>
      </c>
      <c r="C331" s="256">
        <v>11</v>
      </c>
      <c r="D331" s="333"/>
      <c r="E331" s="250">
        <v>422</v>
      </c>
      <c r="F331" s="335"/>
      <c r="G331" s="336"/>
      <c r="H331" s="257">
        <f t="shared" ref="H331:Q331" si="800">H332+H333+H334+H335</f>
        <v>212310</v>
      </c>
      <c r="I331" s="257">
        <f t="shared" si="800"/>
        <v>212310</v>
      </c>
      <c r="J331" s="257">
        <f t="shared" si="800"/>
        <v>222310</v>
      </c>
      <c r="K331" s="257">
        <f t="shared" si="800"/>
        <v>222310</v>
      </c>
      <c r="L331" s="257">
        <f t="shared" ref="L331:M331" si="801">L332+L333+L334+L335</f>
        <v>2322310</v>
      </c>
      <c r="M331" s="257">
        <f t="shared" si="801"/>
        <v>2322310</v>
      </c>
      <c r="N331" s="257">
        <f t="shared" ref="N331:O331" si="802">N332+N333+N334+N335</f>
        <v>2322310</v>
      </c>
      <c r="O331" s="257">
        <f t="shared" si="802"/>
        <v>2322310</v>
      </c>
      <c r="P331" s="257">
        <f t="shared" si="800"/>
        <v>222310</v>
      </c>
      <c r="Q331" s="257">
        <f t="shared" si="800"/>
        <v>222310</v>
      </c>
      <c r="R331" s="257">
        <f t="shared" ref="R331:W331" si="803">R332+R333+R334+R335</f>
        <v>2327402</v>
      </c>
      <c r="S331" s="257">
        <f t="shared" si="803"/>
        <v>2327402</v>
      </c>
      <c r="T331" s="257">
        <f t="shared" ref="T331:U331" si="804">T332+T333+T334+T335</f>
        <v>2327402</v>
      </c>
      <c r="U331" s="257">
        <f t="shared" si="804"/>
        <v>2327402</v>
      </c>
      <c r="V331" s="257">
        <f>V332+V333+V334+V335</f>
        <v>3155766</v>
      </c>
      <c r="W331" s="257">
        <f t="shared" si="803"/>
        <v>3155766</v>
      </c>
      <c r="X331" s="257">
        <f>X332+X333+X334+X335</f>
        <v>3155766</v>
      </c>
      <c r="Y331" s="257">
        <f t="shared" ref="Y331" si="805">Y332+Y333+Y334+Y335</f>
        <v>3155766</v>
      </c>
      <c r="Z331" s="332"/>
      <c r="AA331" s="332"/>
      <c r="AB331" s="332"/>
      <c r="AC331" s="332"/>
    </row>
    <row r="332" spans="1:29" s="321" customFormat="1" ht="15" x14ac:dyDescent="0.2">
      <c r="A332" s="242" t="s">
        <v>615</v>
      </c>
      <c r="B332" s="331" t="s">
        <v>235</v>
      </c>
      <c r="C332" s="243">
        <v>11</v>
      </c>
      <c r="D332" s="242" t="s">
        <v>101</v>
      </c>
      <c r="E332" s="245">
        <v>4221</v>
      </c>
      <c r="F332" s="246" t="s">
        <v>74</v>
      </c>
      <c r="G332" s="329"/>
      <c r="H332" s="381">
        <v>149267</v>
      </c>
      <c r="I332" s="381">
        <f t="shared" ref="I332:I335" si="806">H332</f>
        <v>149267</v>
      </c>
      <c r="J332" s="381">
        <v>159267</v>
      </c>
      <c r="K332" s="381">
        <f t="shared" ref="K332:K335" si="807">J332</f>
        <v>159267</v>
      </c>
      <c r="L332" s="381">
        <v>159267</v>
      </c>
      <c r="M332" s="381">
        <f t="shared" ref="M332:M335" si="808">L332</f>
        <v>159267</v>
      </c>
      <c r="N332" s="381">
        <v>159267</v>
      </c>
      <c r="O332" s="381">
        <f t="shared" ref="O332:O335" si="809">N332</f>
        <v>159267</v>
      </c>
      <c r="P332" s="381">
        <v>159267</v>
      </c>
      <c r="Q332" s="381">
        <f t="shared" ref="Q332:Q335" si="810">P332</f>
        <v>159267</v>
      </c>
      <c r="R332" s="381">
        <v>159267</v>
      </c>
      <c r="S332" s="381">
        <f t="shared" ref="S332:S335" si="811">R332</f>
        <v>159267</v>
      </c>
      <c r="T332" s="381">
        <v>159267</v>
      </c>
      <c r="U332" s="381">
        <f t="shared" ref="U332:U335" si="812">T332</f>
        <v>159267</v>
      </c>
      <c r="V332" s="381">
        <v>159267</v>
      </c>
      <c r="W332" s="381">
        <f t="shared" ref="W332:W335" si="813">V332</f>
        <v>159267</v>
      </c>
      <c r="X332" s="381">
        <v>159267</v>
      </c>
      <c r="Y332" s="381">
        <f t="shared" ref="Y332:Y335" si="814">X332</f>
        <v>159267</v>
      </c>
    </row>
    <row r="333" spans="1:29" s="321" customFormat="1" ht="15" x14ac:dyDescent="0.2">
      <c r="A333" s="242" t="s">
        <v>615</v>
      </c>
      <c r="B333" s="331" t="s">
        <v>235</v>
      </c>
      <c r="C333" s="243">
        <v>11</v>
      </c>
      <c r="D333" s="242" t="s">
        <v>101</v>
      </c>
      <c r="E333" s="245">
        <v>4222</v>
      </c>
      <c r="F333" s="246" t="s">
        <v>75</v>
      </c>
      <c r="G333" s="329"/>
      <c r="H333" s="381">
        <v>19908</v>
      </c>
      <c r="I333" s="381">
        <f t="shared" si="806"/>
        <v>19908</v>
      </c>
      <c r="J333" s="381">
        <v>19908</v>
      </c>
      <c r="K333" s="381">
        <f t="shared" si="807"/>
        <v>19908</v>
      </c>
      <c r="L333" s="381">
        <v>19908</v>
      </c>
      <c r="M333" s="381">
        <f t="shared" si="808"/>
        <v>19908</v>
      </c>
      <c r="N333" s="381">
        <v>19908</v>
      </c>
      <c r="O333" s="381">
        <f t="shared" si="809"/>
        <v>19908</v>
      </c>
      <c r="P333" s="381">
        <v>19908</v>
      </c>
      <c r="Q333" s="381">
        <f t="shared" si="810"/>
        <v>19908</v>
      </c>
      <c r="R333" s="381">
        <v>25000</v>
      </c>
      <c r="S333" s="381">
        <f t="shared" si="811"/>
        <v>25000</v>
      </c>
      <c r="T333" s="381">
        <v>25000</v>
      </c>
      <c r="U333" s="381">
        <f t="shared" si="812"/>
        <v>25000</v>
      </c>
      <c r="V333" s="381">
        <v>220000</v>
      </c>
      <c r="W333" s="381">
        <f t="shared" si="813"/>
        <v>220000</v>
      </c>
      <c r="X333" s="381">
        <v>220000</v>
      </c>
      <c r="Y333" s="381">
        <f t="shared" si="814"/>
        <v>220000</v>
      </c>
    </row>
    <row r="334" spans="1:29" s="332" customFormat="1" x14ac:dyDescent="0.2">
      <c r="A334" s="242" t="s">
        <v>615</v>
      </c>
      <c r="B334" s="331" t="s">
        <v>235</v>
      </c>
      <c r="C334" s="243">
        <v>11</v>
      </c>
      <c r="D334" s="242" t="s">
        <v>101</v>
      </c>
      <c r="E334" s="245">
        <v>4223</v>
      </c>
      <c r="F334" s="246" t="s">
        <v>76</v>
      </c>
      <c r="G334" s="329"/>
      <c r="H334" s="381">
        <v>36499</v>
      </c>
      <c r="I334" s="381">
        <f t="shared" si="806"/>
        <v>36499</v>
      </c>
      <c r="J334" s="381">
        <v>36499</v>
      </c>
      <c r="K334" s="381">
        <f t="shared" si="807"/>
        <v>36499</v>
      </c>
      <c r="L334" s="381">
        <v>36499</v>
      </c>
      <c r="M334" s="381">
        <f t="shared" si="808"/>
        <v>36499</v>
      </c>
      <c r="N334" s="381">
        <v>36499</v>
      </c>
      <c r="O334" s="381">
        <f t="shared" si="809"/>
        <v>36499</v>
      </c>
      <c r="P334" s="381">
        <v>36499</v>
      </c>
      <c r="Q334" s="381">
        <f t="shared" si="810"/>
        <v>36499</v>
      </c>
      <c r="R334" s="381">
        <v>36499</v>
      </c>
      <c r="S334" s="381">
        <f t="shared" si="811"/>
        <v>36499</v>
      </c>
      <c r="T334" s="381">
        <v>36499</v>
      </c>
      <c r="U334" s="381">
        <f t="shared" si="812"/>
        <v>36499</v>
      </c>
      <c r="V334" s="381">
        <v>36499</v>
      </c>
      <c r="W334" s="381">
        <f t="shared" si="813"/>
        <v>36499</v>
      </c>
      <c r="X334" s="381">
        <v>36499</v>
      </c>
      <c r="Y334" s="381">
        <f t="shared" si="814"/>
        <v>36499</v>
      </c>
      <c r="Z334" s="321"/>
      <c r="AA334" s="321"/>
      <c r="AB334" s="321"/>
      <c r="AC334" s="321"/>
    </row>
    <row r="335" spans="1:29" s="321" customFormat="1" ht="15" x14ac:dyDescent="0.2">
      <c r="A335" s="242" t="s">
        <v>615</v>
      </c>
      <c r="B335" s="331" t="s">
        <v>235</v>
      </c>
      <c r="C335" s="243">
        <v>11</v>
      </c>
      <c r="D335" s="242" t="s">
        <v>101</v>
      </c>
      <c r="E335" s="245">
        <v>4227</v>
      </c>
      <c r="F335" s="246" t="s">
        <v>77</v>
      </c>
      <c r="G335" s="329"/>
      <c r="H335" s="381">
        <v>6636</v>
      </c>
      <c r="I335" s="381">
        <f t="shared" si="806"/>
        <v>6636</v>
      </c>
      <c r="J335" s="381">
        <v>6636</v>
      </c>
      <c r="K335" s="381">
        <f t="shared" si="807"/>
        <v>6636</v>
      </c>
      <c r="L335" s="381">
        <v>2106636</v>
      </c>
      <c r="M335" s="381">
        <f t="shared" si="808"/>
        <v>2106636</v>
      </c>
      <c r="N335" s="381">
        <v>2106636</v>
      </c>
      <c r="O335" s="381">
        <f t="shared" si="809"/>
        <v>2106636</v>
      </c>
      <c r="P335" s="381">
        <v>6636</v>
      </c>
      <c r="Q335" s="381">
        <f t="shared" si="810"/>
        <v>6636</v>
      </c>
      <c r="R335" s="381">
        <v>2106636</v>
      </c>
      <c r="S335" s="381">
        <f t="shared" si="811"/>
        <v>2106636</v>
      </c>
      <c r="T335" s="381">
        <v>2106636</v>
      </c>
      <c r="U335" s="381">
        <f t="shared" si="812"/>
        <v>2106636</v>
      </c>
      <c r="V335" s="381">
        <v>2740000</v>
      </c>
      <c r="W335" s="381">
        <f t="shared" si="813"/>
        <v>2740000</v>
      </c>
      <c r="X335" s="381">
        <v>2740000</v>
      </c>
      <c r="Y335" s="381">
        <f t="shared" si="814"/>
        <v>2740000</v>
      </c>
    </row>
    <row r="336" spans="1:29" s="332" customFormat="1" x14ac:dyDescent="0.2">
      <c r="A336" s="333" t="s">
        <v>615</v>
      </c>
      <c r="B336" s="334" t="s">
        <v>235</v>
      </c>
      <c r="C336" s="256">
        <v>11</v>
      </c>
      <c r="D336" s="333"/>
      <c r="E336" s="250">
        <v>423</v>
      </c>
      <c r="F336" s="335"/>
      <c r="G336" s="336"/>
      <c r="H336" s="257">
        <f t="shared" ref="H336:Y336" si="815">H337</f>
        <v>132723</v>
      </c>
      <c r="I336" s="257">
        <f t="shared" si="815"/>
        <v>132723</v>
      </c>
      <c r="J336" s="257">
        <f t="shared" si="815"/>
        <v>132723</v>
      </c>
      <c r="K336" s="257">
        <f t="shared" si="815"/>
        <v>132723</v>
      </c>
      <c r="L336" s="257">
        <f t="shared" si="815"/>
        <v>132723</v>
      </c>
      <c r="M336" s="257">
        <f t="shared" si="815"/>
        <v>132723</v>
      </c>
      <c r="N336" s="257">
        <f t="shared" si="815"/>
        <v>182723</v>
      </c>
      <c r="O336" s="257">
        <f t="shared" si="815"/>
        <v>182723</v>
      </c>
      <c r="P336" s="257">
        <f t="shared" si="815"/>
        <v>132723</v>
      </c>
      <c r="Q336" s="257">
        <f t="shared" si="815"/>
        <v>132723</v>
      </c>
      <c r="R336" s="257">
        <f t="shared" si="815"/>
        <v>132723</v>
      </c>
      <c r="S336" s="257">
        <f t="shared" si="815"/>
        <v>132723</v>
      </c>
      <c r="T336" s="257">
        <f t="shared" si="815"/>
        <v>132723</v>
      </c>
      <c r="U336" s="257">
        <f t="shared" si="815"/>
        <v>132723</v>
      </c>
      <c r="V336" s="257">
        <f t="shared" si="815"/>
        <v>132723</v>
      </c>
      <c r="W336" s="257">
        <f t="shared" si="815"/>
        <v>132723</v>
      </c>
      <c r="X336" s="257">
        <f t="shared" si="815"/>
        <v>132723</v>
      </c>
      <c r="Y336" s="257">
        <f t="shared" si="815"/>
        <v>132723</v>
      </c>
    </row>
    <row r="337" spans="1:29" s="321" customFormat="1" ht="15" x14ac:dyDescent="0.2">
      <c r="A337" s="242" t="s">
        <v>615</v>
      </c>
      <c r="B337" s="331" t="s">
        <v>235</v>
      </c>
      <c r="C337" s="243">
        <v>11</v>
      </c>
      <c r="D337" s="242" t="s">
        <v>101</v>
      </c>
      <c r="E337" s="245">
        <v>4231</v>
      </c>
      <c r="F337" s="246" t="s">
        <v>241</v>
      </c>
      <c r="G337" s="329"/>
      <c r="H337" s="381">
        <v>132723</v>
      </c>
      <c r="I337" s="381">
        <f>H337</f>
        <v>132723</v>
      </c>
      <c r="J337" s="381">
        <v>132723</v>
      </c>
      <c r="K337" s="381">
        <f>J337</f>
        <v>132723</v>
      </c>
      <c r="L337" s="381">
        <v>132723</v>
      </c>
      <c r="M337" s="381">
        <f>L337</f>
        <v>132723</v>
      </c>
      <c r="N337" s="381">
        <v>182723</v>
      </c>
      <c r="O337" s="381">
        <f>N337</f>
        <v>182723</v>
      </c>
      <c r="P337" s="381">
        <v>132723</v>
      </c>
      <c r="Q337" s="381">
        <f>P337</f>
        <v>132723</v>
      </c>
      <c r="R337" s="381">
        <v>132723</v>
      </c>
      <c r="S337" s="381">
        <f>R337</f>
        <v>132723</v>
      </c>
      <c r="T337" s="381">
        <v>132723</v>
      </c>
      <c r="U337" s="381">
        <f>T337</f>
        <v>132723</v>
      </c>
      <c r="V337" s="381">
        <v>132723</v>
      </c>
      <c r="W337" s="381">
        <f>V337</f>
        <v>132723</v>
      </c>
      <c r="X337" s="381">
        <v>132723</v>
      </c>
      <c r="Y337" s="381">
        <f>X337</f>
        <v>132723</v>
      </c>
    </row>
    <row r="338" spans="1:29" s="321" customFormat="1" x14ac:dyDescent="0.2">
      <c r="A338" s="333" t="s">
        <v>615</v>
      </c>
      <c r="B338" s="334" t="s">
        <v>235</v>
      </c>
      <c r="C338" s="256">
        <v>11</v>
      </c>
      <c r="D338" s="333"/>
      <c r="E338" s="250">
        <v>426</v>
      </c>
      <c r="F338" s="335"/>
      <c r="G338" s="336"/>
      <c r="H338" s="257">
        <f t="shared" ref="H338:Y338" si="816">H339</f>
        <v>330079</v>
      </c>
      <c r="I338" s="257">
        <f t="shared" si="816"/>
        <v>330079</v>
      </c>
      <c r="J338" s="257">
        <f t="shared" si="816"/>
        <v>345079</v>
      </c>
      <c r="K338" s="257">
        <f t="shared" si="816"/>
        <v>345079</v>
      </c>
      <c r="L338" s="257">
        <f t="shared" si="816"/>
        <v>350000</v>
      </c>
      <c r="M338" s="257">
        <f t="shared" si="816"/>
        <v>350000</v>
      </c>
      <c r="N338" s="257">
        <f t="shared" si="816"/>
        <v>350000</v>
      </c>
      <c r="O338" s="257">
        <f t="shared" si="816"/>
        <v>350000</v>
      </c>
      <c r="P338" s="257">
        <f t="shared" si="816"/>
        <v>345079</v>
      </c>
      <c r="Q338" s="257">
        <f t="shared" si="816"/>
        <v>345079</v>
      </c>
      <c r="R338" s="257">
        <f t="shared" si="816"/>
        <v>350000</v>
      </c>
      <c r="S338" s="257">
        <f t="shared" si="816"/>
        <v>350000</v>
      </c>
      <c r="T338" s="257">
        <f t="shared" si="816"/>
        <v>350000</v>
      </c>
      <c r="U338" s="257">
        <f t="shared" si="816"/>
        <v>350000</v>
      </c>
      <c r="V338" s="257">
        <f t="shared" si="816"/>
        <v>350000</v>
      </c>
      <c r="W338" s="257">
        <f t="shared" si="816"/>
        <v>350000</v>
      </c>
      <c r="X338" s="257">
        <f t="shared" si="816"/>
        <v>350000</v>
      </c>
      <c r="Y338" s="257">
        <f t="shared" si="816"/>
        <v>350000</v>
      </c>
      <c r="Z338" s="332"/>
      <c r="AA338" s="332"/>
      <c r="AB338" s="332"/>
      <c r="AC338" s="332"/>
    </row>
    <row r="339" spans="1:29" s="332" customFormat="1" x14ac:dyDescent="0.2">
      <c r="A339" s="242" t="s">
        <v>615</v>
      </c>
      <c r="B339" s="331" t="s">
        <v>235</v>
      </c>
      <c r="C339" s="243">
        <v>11</v>
      </c>
      <c r="D339" s="242" t="s">
        <v>101</v>
      </c>
      <c r="E339" s="245">
        <v>4262</v>
      </c>
      <c r="F339" s="246" t="s">
        <v>86</v>
      </c>
      <c r="G339" s="329"/>
      <c r="H339" s="381">
        <v>330079</v>
      </c>
      <c r="I339" s="381">
        <f>H339</f>
        <v>330079</v>
      </c>
      <c r="J339" s="381">
        <v>345079</v>
      </c>
      <c r="K339" s="381">
        <f>J339</f>
        <v>345079</v>
      </c>
      <c r="L339" s="381">
        <v>350000</v>
      </c>
      <c r="M339" s="381">
        <f>L339</f>
        <v>350000</v>
      </c>
      <c r="N339" s="381">
        <v>350000</v>
      </c>
      <c r="O339" s="381">
        <f>N339</f>
        <v>350000</v>
      </c>
      <c r="P339" s="381">
        <v>345079</v>
      </c>
      <c r="Q339" s="381">
        <f>P339</f>
        <v>345079</v>
      </c>
      <c r="R339" s="381">
        <v>350000</v>
      </c>
      <c r="S339" s="381">
        <f>R339</f>
        <v>350000</v>
      </c>
      <c r="T339" s="381">
        <v>350000</v>
      </c>
      <c r="U339" s="381">
        <f>T339</f>
        <v>350000</v>
      </c>
      <c r="V339" s="381">
        <v>350000</v>
      </c>
      <c r="W339" s="381">
        <f>V339</f>
        <v>350000</v>
      </c>
      <c r="X339" s="381">
        <v>350000</v>
      </c>
      <c r="Y339" s="381">
        <f>X339</f>
        <v>350000</v>
      </c>
      <c r="Z339" s="321"/>
      <c r="AA339" s="321"/>
      <c r="AB339" s="321"/>
      <c r="AC339" s="321"/>
    </row>
    <row r="340" spans="1:29" s="321" customFormat="1" x14ac:dyDescent="0.2">
      <c r="A340" s="318" t="s">
        <v>615</v>
      </c>
      <c r="B340" s="319" t="s">
        <v>235</v>
      </c>
      <c r="C340" s="231">
        <v>11</v>
      </c>
      <c r="D340" s="231"/>
      <c r="E340" s="233">
        <v>45</v>
      </c>
      <c r="F340" s="234"/>
      <c r="G340" s="320"/>
      <c r="H340" s="258">
        <f t="shared" ref="H340:Q340" si="817">H341+H343</f>
        <v>217144</v>
      </c>
      <c r="I340" s="258">
        <f t="shared" si="817"/>
        <v>217144</v>
      </c>
      <c r="J340" s="258">
        <f t="shared" si="817"/>
        <v>1008693</v>
      </c>
      <c r="K340" s="258">
        <f t="shared" si="817"/>
        <v>1008693</v>
      </c>
      <c r="L340" s="258">
        <f t="shared" ref="L340:M340" si="818">L341+L343</f>
        <v>1263614</v>
      </c>
      <c r="M340" s="258">
        <f t="shared" si="818"/>
        <v>1263614</v>
      </c>
      <c r="N340" s="258">
        <f t="shared" ref="N340:O340" si="819">N341+N343</f>
        <v>1263614</v>
      </c>
      <c r="O340" s="258">
        <f t="shared" si="819"/>
        <v>1263614</v>
      </c>
      <c r="P340" s="258">
        <f t="shared" si="817"/>
        <v>690159</v>
      </c>
      <c r="Q340" s="258">
        <f t="shared" si="817"/>
        <v>690159</v>
      </c>
      <c r="R340" s="258">
        <f t="shared" ref="R340:W340" si="820">R341+R343</f>
        <v>863614</v>
      </c>
      <c r="S340" s="258">
        <f t="shared" si="820"/>
        <v>863614</v>
      </c>
      <c r="T340" s="258">
        <f t="shared" ref="T340:U340" si="821">T341+T343</f>
        <v>863614</v>
      </c>
      <c r="U340" s="258">
        <f t="shared" si="821"/>
        <v>863614</v>
      </c>
      <c r="V340" s="258">
        <f t="shared" si="820"/>
        <v>713614</v>
      </c>
      <c r="W340" s="258">
        <f t="shared" si="820"/>
        <v>713614</v>
      </c>
      <c r="X340" s="258">
        <f t="shared" ref="X340:Y340" si="822">X341+X343</f>
        <v>713614</v>
      </c>
      <c r="Y340" s="258">
        <f t="shared" si="822"/>
        <v>713614</v>
      </c>
    </row>
    <row r="341" spans="1:29" s="332" customFormat="1" x14ac:dyDescent="0.2">
      <c r="A341" s="333" t="s">
        <v>615</v>
      </c>
      <c r="B341" s="334" t="s">
        <v>235</v>
      </c>
      <c r="C341" s="256">
        <v>11</v>
      </c>
      <c r="D341" s="333"/>
      <c r="E341" s="250">
        <v>451</v>
      </c>
      <c r="F341" s="335"/>
      <c r="G341" s="336"/>
      <c r="H341" s="257">
        <f t="shared" ref="H341:Y341" si="823">H342</f>
        <v>170614</v>
      </c>
      <c r="I341" s="257">
        <f t="shared" si="823"/>
        <v>170614</v>
      </c>
      <c r="J341" s="257">
        <f t="shared" si="823"/>
        <v>637069</v>
      </c>
      <c r="K341" s="257">
        <f t="shared" si="823"/>
        <v>637069</v>
      </c>
      <c r="L341" s="257">
        <f t="shared" si="823"/>
        <v>663614</v>
      </c>
      <c r="M341" s="257">
        <f t="shared" si="823"/>
        <v>663614</v>
      </c>
      <c r="N341" s="257">
        <f t="shared" si="823"/>
        <v>663614</v>
      </c>
      <c r="O341" s="257">
        <f t="shared" si="823"/>
        <v>663614</v>
      </c>
      <c r="P341" s="257">
        <f t="shared" si="823"/>
        <v>663614</v>
      </c>
      <c r="Q341" s="257">
        <f t="shared" si="823"/>
        <v>663614</v>
      </c>
      <c r="R341" s="257">
        <f t="shared" si="823"/>
        <v>663614</v>
      </c>
      <c r="S341" s="257">
        <f t="shared" si="823"/>
        <v>663614</v>
      </c>
      <c r="T341" s="257">
        <f t="shared" si="823"/>
        <v>663614</v>
      </c>
      <c r="U341" s="257">
        <f t="shared" si="823"/>
        <v>663614</v>
      </c>
      <c r="V341" s="257">
        <f t="shared" si="823"/>
        <v>663614</v>
      </c>
      <c r="W341" s="257">
        <f t="shared" si="823"/>
        <v>663614</v>
      </c>
      <c r="X341" s="257">
        <f t="shared" si="823"/>
        <v>663614</v>
      </c>
      <c r="Y341" s="257">
        <f t="shared" si="823"/>
        <v>663614</v>
      </c>
    </row>
    <row r="342" spans="1:29" s="332" customFormat="1" x14ac:dyDescent="0.2">
      <c r="A342" s="242" t="s">
        <v>615</v>
      </c>
      <c r="B342" s="331" t="s">
        <v>235</v>
      </c>
      <c r="C342" s="243">
        <v>11</v>
      </c>
      <c r="D342" s="242" t="s">
        <v>101</v>
      </c>
      <c r="E342" s="245">
        <v>4511</v>
      </c>
      <c r="F342" s="246" t="s">
        <v>91</v>
      </c>
      <c r="G342" s="329"/>
      <c r="H342" s="381">
        <v>170614</v>
      </c>
      <c r="I342" s="381">
        <f>H342</f>
        <v>170614</v>
      </c>
      <c r="J342" s="381">
        <v>637069</v>
      </c>
      <c r="K342" s="381">
        <f>J342</f>
        <v>637069</v>
      </c>
      <c r="L342" s="381">
        <v>663614</v>
      </c>
      <c r="M342" s="381">
        <f>L342</f>
        <v>663614</v>
      </c>
      <c r="N342" s="381">
        <v>663614</v>
      </c>
      <c r="O342" s="381">
        <f>N342</f>
        <v>663614</v>
      </c>
      <c r="P342" s="381">
        <v>663614</v>
      </c>
      <c r="Q342" s="381">
        <f>P342</f>
        <v>663614</v>
      </c>
      <c r="R342" s="381">
        <v>663614</v>
      </c>
      <c r="S342" s="381">
        <f>R342</f>
        <v>663614</v>
      </c>
      <c r="T342" s="381">
        <v>663614</v>
      </c>
      <c r="U342" s="381">
        <f>T342</f>
        <v>663614</v>
      </c>
      <c r="V342" s="381">
        <v>663614</v>
      </c>
      <c r="W342" s="381">
        <f>V342</f>
        <v>663614</v>
      </c>
      <c r="X342" s="381">
        <v>663614</v>
      </c>
      <c r="Y342" s="381">
        <f>X342</f>
        <v>663614</v>
      </c>
      <c r="Z342" s="321"/>
      <c r="AA342" s="321"/>
      <c r="AB342" s="321"/>
      <c r="AC342" s="321"/>
    </row>
    <row r="343" spans="1:29" s="321" customFormat="1" x14ac:dyDescent="0.2">
      <c r="A343" s="333" t="s">
        <v>615</v>
      </c>
      <c r="B343" s="334" t="s">
        <v>235</v>
      </c>
      <c r="C343" s="256">
        <v>11</v>
      </c>
      <c r="D343" s="333"/>
      <c r="E343" s="250">
        <v>453</v>
      </c>
      <c r="F343" s="253"/>
      <c r="G343" s="329"/>
      <c r="H343" s="257">
        <f t="shared" ref="H343:Y343" si="824">H344</f>
        <v>46530</v>
      </c>
      <c r="I343" s="257">
        <f t="shared" si="824"/>
        <v>46530</v>
      </c>
      <c r="J343" s="257">
        <f t="shared" si="824"/>
        <v>371624</v>
      </c>
      <c r="K343" s="257">
        <f t="shared" si="824"/>
        <v>371624</v>
      </c>
      <c r="L343" s="257">
        <f t="shared" si="824"/>
        <v>600000</v>
      </c>
      <c r="M343" s="257">
        <f t="shared" si="824"/>
        <v>600000</v>
      </c>
      <c r="N343" s="257">
        <f t="shared" si="824"/>
        <v>600000</v>
      </c>
      <c r="O343" s="257">
        <f t="shared" si="824"/>
        <v>600000</v>
      </c>
      <c r="P343" s="257">
        <f t="shared" si="824"/>
        <v>26545</v>
      </c>
      <c r="Q343" s="257">
        <f t="shared" si="824"/>
        <v>26545</v>
      </c>
      <c r="R343" s="257">
        <f t="shared" si="824"/>
        <v>200000</v>
      </c>
      <c r="S343" s="257">
        <f t="shared" si="824"/>
        <v>200000</v>
      </c>
      <c r="T343" s="257">
        <f t="shared" si="824"/>
        <v>200000</v>
      </c>
      <c r="U343" s="257">
        <f t="shared" si="824"/>
        <v>200000</v>
      </c>
      <c r="V343" s="257">
        <f t="shared" si="824"/>
        <v>50000</v>
      </c>
      <c r="W343" s="257">
        <f t="shared" si="824"/>
        <v>50000</v>
      </c>
      <c r="X343" s="257">
        <f t="shared" si="824"/>
        <v>50000</v>
      </c>
      <c r="Y343" s="257">
        <f t="shared" si="824"/>
        <v>50000</v>
      </c>
      <c r="Z343" s="332"/>
      <c r="AA343" s="332"/>
      <c r="AB343" s="332"/>
      <c r="AC343" s="332"/>
    </row>
    <row r="344" spans="1:29" s="332" customFormat="1" x14ac:dyDescent="0.2">
      <c r="A344" s="242" t="s">
        <v>615</v>
      </c>
      <c r="B344" s="331" t="s">
        <v>235</v>
      </c>
      <c r="C344" s="243">
        <v>11</v>
      </c>
      <c r="D344" s="242" t="s">
        <v>101</v>
      </c>
      <c r="E344" s="245">
        <v>4531</v>
      </c>
      <c r="F344" s="246" t="s">
        <v>198</v>
      </c>
      <c r="G344" s="329"/>
      <c r="H344" s="381">
        <v>46530</v>
      </c>
      <c r="I344" s="381">
        <f>H344</f>
        <v>46530</v>
      </c>
      <c r="J344" s="381">
        <v>371624</v>
      </c>
      <c r="K344" s="381">
        <f>J344</f>
        <v>371624</v>
      </c>
      <c r="L344" s="381">
        <v>600000</v>
      </c>
      <c r="M344" s="381">
        <f>L344</f>
        <v>600000</v>
      </c>
      <c r="N344" s="381">
        <v>600000</v>
      </c>
      <c r="O344" s="381">
        <f>N344</f>
        <v>600000</v>
      </c>
      <c r="P344" s="381">
        <v>26545</v>
      </c>
      <c r="Q344" s="381">
        <f>P344</f>
        <v>26545</v>
      </c>
      <c r="R344" s="381">
        <v>200000</v>
      </c>
      <c r="S344" s="381">
        <f>R344</f>
        <v>200000</v>
      </c>
      <c r="T344" s="381">
        <v>200000</v>
      </c>
      <c r="U344" s="381">
        <f>T344</f>
        <v>200000</v>
      </c>
      <c r="V344" s="381">
        <v>50000</v>
      </c>
      <c r="W344" s="381">
        <f>V344</f>
        <v>50000</v>
      </c>
      <c r="X344" s="381">
        <v>50000</v>
      </c>
      <c r="Y344" s="381">
        <f>X344</f>
        <v>50000</v>
      </c>
    </row>
    <row r="345" spans="1:29" s="332" customFormat="1" x14ac:dyDescent="0.2">
      <c r="A345" s="318" t="s">
        <v>615</v>
      </c>
      <c r="B345" s="319" t="s">
        <v>235</v>
      </c>
      <c r="C345" s="231">
        <v>31</v>
      </c>
      <c r="D345" s="231"/>
      <c r="E345" s="233">
        <v>32</v>
      </c>
      <c r="F345" s="234"/>
      <c r="G345" s="320"/>
      <c r="H345" s="258">
        <f t="shared" ref="H345:Y345" si="825">H346</f>
        <v>398</v>
      </c>
      <c r="I345" s="258">
        <f t="shared" si="825"/>
        <v>0</v>
      </c>
      <c r="J345" s="258">
        <f t="shared" si="825"/>
        <v>398</v>
      </c>
      <c r="K345" s="258">
        <f t="shared" si="825"/>
        <v>0</v>
      </c>
      <c r="L345" s="258">
        <f t="shared" si="825"/>
        <v>398</v>
      </c>
      <c r="M345" s="258">
        <f t="shared" si="825"/>
        <v>0</v>
      </c>
      <c r="N345" s="258">
        <f t="shared" si="825"/>
        <v>398</v>
      </c>
      <c r="O345" s="258">
        <f t="shared" si="825"/>
        <v>0</v>
      </c>
      <c r="P345" s="258">
        <f t="shared" si="825"/>
        <v>398</v>
      </c>
      <c r="Q345" s="258">
        <f t="shared" si="825"/>
        <v>0</v>
      </c>
      <c r="R345" s="258">
        <f t="shared" si="825"/>
        <v>398</v>
      </c>
      <c r="S345" s="258">
        <f t="shared" si="825"/>
        <v>0</v>
      </c>
      <c r="T345" s="258">
        <f t="shared" si="825"/>
        <v>398</v>
      </c>
      <c r="U345" s="258">
        <f t="shared" si="825"/>
        <v>0</v>
      </c>
      <c r="V345" s="258">
        <f t="shared" si="825"/>
        <v>398</v>
      </c>
      <c r="W345" s="258">
        <f t="shared" si="825"/>
        <v>0</v>
      </c>
      <c r="X345" s="258">
        <f t="shared" si="825"/>
        <v>398</v>
      </c>
      <c r="Y345" s="258">
        <f t="shared" si="825"/>
        <v>0</v>
      </c>
      <c r="Z345" s="321"/>
      <c r="AA345" s="321"/>
      <c r="AB345" s="321"/>
      <c r="AC345" s="321"/>
    </row>
    <row r="346" spans="1:29" s="332" customFormat="1" x14ac:dyDescent="0.2">
      <c r="A346" s="333" t="s">
        <v>615</v>
      </c>
      <c r="B346" s="334" t="s">
        <v>235</v>
      </c>
      <c r="C346" s="256">
        <v>31</v>
      </c>
      <c r="D346" s="333"/>
      <c r="E346" s="250">
        <v>329</v>
      </c>
      <c r="F346" s="335"/>
      <c r="G346" s="336"/>
      <c r="H346" s="257">
        <f t="shared" ref="H346:Y346" si="826">SUM(H347)</f>
        <v>398</v>
      </c>
      <c r="I346" s="257">
        <f t="shared" si="826"/>
        <v>0</v>
      </c>
      <c r="J346" s="257">
        <f t="shared" si="826"/>
        <v>398</v>
      </c>
      <c r="K346" s="257">
        <f t="shared" si="826"/>
        <v>0</v>
      </c>
      <c r="L346" s="257">
        <f t="shared" si="826"/>
        <v>398</v>
      </c>
      <c r="M346" s="257">
        <f t="shared" si="826"/>
        <v>0</v>
      </c>
      <c r="N346" s="257">
        <f t="shared" si="826"/>
        <v>398</v>
      </c>
      <c r="O346" s="257">
        <f t="shared" si="826"/>
        <v>0</v>
      </c>
      <c r="P346" s="257">
        <f t="shared" si="826"/>
        <v>398</v>
      </c>
      <c r="Q346" s="257">
        <f t="shared" si="826"/>
        <v>0</v>
      </c>
      <c r="R346" s="257">
        <f t="shared" si="826"/>
        <v>398</v>
      </c>
      <c r="S346" s="257">
        <f t="shared" si="826"/>
        <v>0</v>
      </c>
      <c r="T346" s="257">
        <f t="shared" si="826"/>
        <v>398</v>
      </c>
      <c r="U346" s="257">
        <f t="shared" si="826"/>
        <v>0</v>
      </c>
      <c r="V346" s="257">
        <f t="shared" si="826"/>
        <v>398</v>
      </c>
      <c r="W346" s="257">
        <f t="shared" si="826"/>
        <v>0</v>
      </c>
      <c r="X346" s="257">
        <f t="shared" si="826"/>
        <v>398</v>
      </c>
      <c r="Y346" s="257">
        <f t="shared" si="826"/>
        <v>0</v>
      </c>
    </row>
    <row r="347" spans="1:29" s="332" customFormat="1" ht="30" x14ac:dyDescent="0.2">
      <c r="A347" s="242" t="s">
        <v>615</v>
      </c>
      <c r="B347" s="331" t="s">
        <v>235</v>
      </c>
      <c r="C347" s="243">
        <v>31</v>
      </c>
      <c r="D347" s="242" t="s">
        <v>101</v>
      </c>
      <c r="E347" s="245">
        <v>3291</v>
      </c>
      <c r="F347" s="246" t="s">
        <v>474</v>
      </c>
      <c r="G347" s="329"/>
      <c r="H347" s="381">
        <v>398</v>
      </c>
      <c r="I347" s="382"/>
      <c r="J347" s="381">
        <v>398</v>
      </c>
      <c r="K347" s="382"/>
      <c r="L347" s="381">
        <v>398</v>
      </c>
      <c r="M347" s="382"/>
      <c r="N347" s="381">
        <v>398</v>
      </c>
      <c r="O347" s="382"/>
      <c r="P347" s="381">
        <v>398</v>
      </c>
      <c r="Q347" s="382"/>
      <c r="R347" s="381">
        <v>398</v>
      </c>
      <c r="S347" s="382"/>
      <c r="T347" s="381">
        <v>398</v>
      </c>
      <c r="U347" s="382"/>
      <c r="V347" s="381">
        <v>398</v>
      </c>
      <c r="W347" s="382"/>
      <c r="X347" s="381">
        <v>398</v>
      </c>
      <c r="Y347" s="382"/>
    </row>
    <row r="348" spans="1:29" s="332" customFormat="1" x14ac:dyDescent="0.2">
      <c r="A348" s="318" t="s">
        <v>615</v>
      </c>
      <c r="B348" s="319" t="s">
        <v>235</v>
      </c>
      <c r="C348" s="231">
        <v>43</v>
      </c>
      <c r="D348" s="231"/>
      <c r="E348" s="233">
        <v>32</v>
      </c>
      <c r="F348" s="234"/>
      <c r="G348" s="320"/>
      <c r="H348" s="258">
        <f t="shared" ref="H348:Q348" si="827">H349+H351+H356</f>
        <v>3573561</v>
      </c>
      <c r="I348" s="258">
        <f t="shared" si="827"/>
        <v>0</v>
      </c>
      <c r="J348" s="258">
        <f t="shared" si="827"/>
        <v>3918640</v>
      </c>
      <c r="K348" s="258">
        <f t="shared" si="827"/>
        <v>0</v>
      </c>
      <c r="L348" s="258">
        <f t="shared" ref="L348:M348" si="828">L349+L351+L356</f>
        <v>4048228</v>
      </c>
      <c r="M348" s="258">
        <f t="shared" si="828"/>
        <v>0</v>
      </c>
      <c r="N348" s="258">
        <f t="shared" ref="N348:O348" si="829">N349+N351+N356</f>
        <v>4113228</v>
      </c>
      <c r="O348" s="258">
        <f t="shared" si="829"/>
        <v>0</v>
      </c>
      <c r="P348" s="258">
        <f t="shared" si="827"/>
        <v>2126882</v>
      </c>
      <c r="Q348" s="258">
        <f t="shared" si="827"/>
        <v>0</v>
      </c>
      <c r="R348" s="258">
        <f t="shared" ref="R348:W348" si="830">R349+R351+R356</f>
        <v>4071228</v>
      </c>
      <c r="S348" s="258">
        <f t="shared" si="830"/>
        <v>0</v>
      </c>
      <c r="T348" s="258">
        <f t="shared" ref="T348:U348" si="831">T349+T351+T356</f>
        <v>4136228</v>
      </c>
      <c r="U348" s="258">
        <f t="shared" si="831"/>
        <v>0</v>
      </c>
      <c r="V348" s="258">
        <f t="shared" si="830"/>
        <v>4087228</v>
      </c>
      <c r="W348" s="258">
        <f t="shared" si="830"/>
        <v>0</v>
      </c>
      <c r="X348" s="258">
        <f t="shared" ref="X348:Y348" si="832">X349+X351+X356</f>
        <v>4152228</v>
      </c>
      <c r="Y348" s="258">
        <f t="shared" si="832"/>
        <v>0</v>
      </c>
    </row>
    <row r="349" spans="1:29" s="332" customFormat="1" x14ac:dyDescent="0.2">
      <c r="A349" s="333" t="s">
        <v>615</v>
      </c>
      <c r="B349" s="334" t="s">
        <v>235</v>
      </c>
      <c r="C349" s="256">
        <v>43</v>
      </c>
      <c r="D349" s="333"/>
      <c r="E349" s="250">
        <v>321</v>
      </c>
      <c r="F349" s="253"/>
      <c r="G349" s="329"/>
      <c r="H349" s="257">
        <f t="shared" ref="H349:Y349" si="833">H350</f>
        <v>53089</v>
      </c>
      <c r="I349" s="257">
        <f t="shared" si="833"/>
        <v>0</v>
      </c>
      <c r="J349" s="257">
        <f t="shared" si="833"/>
        <v>0</v>
      </c>
      <c r="K349" s="257">
        <f t="shared" si="833"/>
        <v>0</v>
      </c>
      <c r="L349" s="257">
        <f t="shared" si="833"/>
        <v>0</v>
      </c>
      <c r="M349" s="257">
        <f t="shared" si="833"/>
        <v>0</v>
      </c>
      <c r="N349" s="257">
        <f t="shared" si="833"/>
        <v>30000</v>
      </c>
      <c r="O349" s="257">
        <f t="shared" si="833"/>
        <v>0</v>
      </c>
      <c r="P349" s="257">
        <f t="shared" si="833"/>
        <v>0</v>
      </c>
      <c r="Q349" s="257">
        <f t="shared" si="833"/>
        <v>0</v>
      </c>
      <c r="R349" s="257">
        <f t="shared" si="833"/>
        <v>0</v>
      </c>
      <c r="S349" s="257">
        <f t="shared" si="833"/>
        <v>0</v>
      </c>
      <c r="T349" s="257">
        <f t="shared" si="833"/>
        <v>30000</v>
      </c>
      <c r="U349" s="257">
        <f t="shared" si="833"/>
        <v>0</v>
      </c>
      <c r="V349" s="257">
        <f t="shared" si="833"/>
        <v>0</v>
      </c>
      <c r="W349" s="257">
        <f t="shared" si="833"/>
        <v>0</v>
      </c>
      <c r="X349" s="257">
        <f t="shared" si="833"/>
        <v>30000</v>
      </c>
      <c r="Y349" s="257">
        <f t="shared" si="833"/>
        <v>0</v>
      </c>
    </row>
    <row r="350" spans="1:29" s="332" customFormat="1" x14ac:dyDescent="0.2">
      <c r="A350" s="242" t="s">
        <v>615</v>
      </c>
      <c r="B350" s="331" t="s">
        <v>235</v>
      </c>
      <c r="C350" s="243">
        <v>43</v>
      </c>
      <c r="D350" s="242" t="s">
        <v>101</v>
      </c>
      <c r="E350" s="245">
        <v>3213</v>
      </c>
      <c r="F350" s="246" t="s">
        <v>44</v>
      </c>
      <c r="G350" s="329"/>
      <c r="H350" s="381">
        <v>53089</v>
      </c>
      <c r="I350" s="382"/>
      <c r="J350" s="381">
        <v>0</v>
      </c>
      <c r="K350" s="382"/>
      <c r="L350" s="381"/>
      <c r="M350" s="382"/>
      <c r="N350" s="381">
        <v>30000</v>
      </c>
      <c r="O350" s="382"/>
      <c r="P350" s="381">
        <v>0</v>
      </c>
      <c r="Q350" s="382"/>
      <c r="R350" s="381"/>
      <c r="S350" s="382"/>
      <c r="T350" s="381">
        <v>30000</v>
      </c>
      <c r="U350" s="382"/>
      <c r="V350" s="381"/>
      <c r="W350" s="382"/>
      <c r="X350" s="381">
        <v>30000</v>
      </c>
      <c r="Y350" s="382"/>
    </row>
    <row r="351" spans="1:29" s="332" customFormat="1" x14ac:dyDescent="0.2">
      <c r="A351" s="333" t="s">
        <v>615</v>
      </c>
      <c r="B351" s="334" t="s">
        <v>235</v>
      </c>
      <c r="C351" s="256">
        <v>43</v>
      </c>
      <c r="D351" s="333"/>
      <c r="E351" s="250">
        <v>323</v>
      </c>
      <c r="F351" s="253"/>
      <c r="G351" s="329"/>
      <c r="H351" s="257">
        <f t="shared" ref="H351:Q351" si="834">SUM(H352:H355)</f>
        <v>1914526</v>
      </c>
      <c r="I351" s="257">
        <f t="shared" si="834"/>
        <v>0</v>
      </c>
      <c r="J351" s="257">
        <f t="shared" si="834"/>
        <v>1914526</v>
      </c>
      <c r="K351" s="257">
        <f t="shared" si="834"/>
        <v>0</v>
      </c>
      <c r="L351" s="257">
        <f t="shared" ref="L351:M351" si="835">SUM(L352:L355)</f>
        <v>2448228</v>
      </c>
      <c r="M351" s="257">
        <f t="shared" si="835"/>
        <v>0</v>
      </c>
      <c r="N351" s="257">
        <f t="shared" ref="N351:O351" si="836">SUM(N352:N355)</f>
        <v>2418228</v>
      </c>
      <c r="O351" s="257">
        <f t="shared" si="836"/>
        <v>0</v>
      </c>
      <c r="P351" s="257">
        <f t="shared" si="834"/>
        <v>1914526</v>
      </c>
      <c r="Q351" s="257">
        <f t="shared" si="834"/>
        <v>0</v>
      </c>
      <c r="R351" s="257">
        <f t="shared" ref="R351:W351" si="837">SUM(R352:R355)</f>
        <v>2471228</v>
      </c>
      <c r="S351" s="257">
        <f t="shared" si="837"/>
        <v>0</v>
      </c>
      <c r="T351" s="257">
        <f t="shared" ref="T351:U351" si="838">SUM(T352:T355)</f>
        <v>2441228</v>
      </c>
      <c r="U351" s="257">
        <f t="shared" si="838"/>
        <v>0</v>
      </c>
      <c r="V351" s="257">
        <f t="shared" si="837"/>
        <v>2487228</v>
      </c>
      <c r="W351" s="257">
        <f t="shared" si="837"/>
        <v>0</v>
      </c>
      <c r="X351" s="257">
        <f t="shared" ref="X351:Y351" si="839">SUM(X352:X355)</f>
        <v>2457228</v>
      </c>
      <c r="Y351" s="257">
        <f t="shared" si="839"/>
        <v>0</v>
      </c>
    </row>
    <row r="352" spans="1:29" s="332" customFormat="1" x14ac:dyDescent="0.2">
      <c r="A352" s="242" t="s">
        <v>615</v>
      </c>
      <c r="B352" s="331" t="s">
        <v>235</v>
      </c>
      <c r="C352" s="243">
        <v>43</v>
      </c>
      <c r="D352" s="242" t="s">
        <v>101</v>
      </c>
      <c r="E352" s="245">
        <v>3232</v>
      </c>
      <c r="F352" s="246" t="s">
        <v>53</v>
      </c>
      <c r="G352" s="329"/>
      <c r="H352" s="381">
        <v>1327228</v>
      </c>
      <c r="I352" s="382"/>
      <c r="J352" s="381">
        <v>1327228</v>
      </c>
      <c r="K352" s="382"/>
      <c r="L352" s="381">
        <v>1883228</v>
      </c>
      <c r="M352" s="382"/>
      <c r="N352" s="381">
        <v>1853228</v>
      </c>
      <c r="O352" s="382"/>
      <c r="P352" s="381">
        <v>1327228</v>
      </c>
      <c r="Q352" s="382"/>
      <c r="R352" s="381">
        <v>1906228</v>
      </c>
      <c r="S352" s="382"/>
      <c r="T352" s="381">
        <v>1876228</v>
      </c>
      <c r="U352" s="382"/>
      <c r="V352" s="381">
        <v>1922228</v>
      </c>
      <c r="W352" s="382"/>
      <c r="X352" s="381">
        <v>1892228</v>
      </c>
      <c r="Y352" s="382"/>
    </row>
    <row r="353" spans="1:25" s="332" customFormat="1" x14ac:dyDescent="0.2">
      <c r="A353" s="242" t="s">
        <v>615</v>
      </c>
      <c r="B353" s="331" t="s">
        <v>235</v>
      </c>
      <c r="C353" s="243">
        <v>43</v>
      </c>
      <c r="D353" s="242" t="s">
        <v>101</v>
      </c>
      <c r="E353" s="245">
        <v>3235</v>
      </c>
      <c r="F353" s="246" t="s">
        <v>56</v>
      </c>
      <c r="G353" s="329"/>
      <c r="H353" s="381">
        <v>16590</v>
      </c>
      <c r="I353" s="382"/>
      <c r="J353" s="381">
        <v>16590</v>
      </c>
      <c r="K353" s="382"/>
      <c r="L353" s="381">
        <v>15000</v>
      </c>
      <c r="M353" s="382"/>
      <c r="N353" s="381">
        <v>15000</v>
      </c>
      <c r="O353" s="382"/>
      <c r="P353" s="381">
        <v>16590</v>
      </c>
      <c r="Q353" s="382"/>
      <c r="R353" s="381">
        <v>15000</v>
      </c>
      <c r="S353" s="382"/>
      <c r="T353" s="381">
        <v>15000</v>
      </c>
      <c r="U353" s="382"/>
      <c r="V353" s="381">
        <v>15000</v>
      </c>
      <c r="W353" s="382"/>
      <c r="X353" s="381">
        <v>15000</v>
      </c>
      <c r="Y353" s="382"/>
    </row>
    <row r="354" spans="1:25" s="332" customFormat="1" x14ac:dyDescent="0.2">
      <c r="A354" s="242" t="s">
        <v>615</v>
      </c>
      <c r="B354" s="331" t="s">
        <v>235</v>
      </c>
      <c r="C354" s="243">
        <v>43</v>
      </c>
      <c r="D354" s="242" t="s">
        <v>101</v>
      </c>
      <c r="E354" s="245">
        <v>3237</v>
      </c>
      <c r="F354" s="246" t="s">
        <v>58</v>
      </c>
      <c r="G354" s="329"/>
      <c r="H354" s="381">
        <v>39817</v>
      </c>
      <c r="I354" s="382"/>
      <c r="J354" s="381">
        <v>39817</v>
      </c>
      <c r="K354" s="382"/>
      <c r="L354" s="381"/>
      <c r="M354" s="382"/>
      <c r="N354" s="381"/>
      <c r="O354" s="382"/>
      <c r="P354" s="381">
        <v>39817</v>
      </c>
      <c r="Q354" s="382"/>
      <c r="R354" s="381"/>
      <c r="S354" s="382"/>
      <c r="T354" s="381">
        <v>0</v>
      </c>
      <c r="U354" s="382"/>
      <c r="V354" s="381"/>
      <c r="W354" s="382"/>
      <c r="X354" s="381">
        <v>0</v>
      </c>
      <c r="Y354" s="382"/>
    </row>
    <row r="355" spans="1:25" s="332" customFormat="1" x14ac:dyDescent="0.2">
      <c r="A355" s="242" t="s">
        <v>615</v>
      </c>
      <c r="B355" s="331" t="s">
        <v>235</v>
      </c>
      <c r="C355" s="243">
        <v>43</v>
      </c>
      <c r="D355" s="242" t="s">
        <v>101</v>
      </c>
      <c r="E355" s="245">
        <v>3238</v>
      </c>
      <c r="F355" s="246" t="s">
        <v>59</v>
      </c>
      <c r="G355" s="329"/>
      <c r="H355" s="381">
        <v>530891</v>
      </c>
      <c r="I355" s="382"/>
      <c r="J355" s="381">
        <v>530891</v>
      </c>
      <c r="K355" s="382"/>
      <c r="L355" s="381">
        <v>550000</v>
      </c>
      <c r="M355" s="382"/>
      <c r="N355" s="381">
        <v>550000</v>
      </c>
      <c r="O355" s="382"/>
      <c r="P355" s="381">
        <v>530891</v>
      </c>
      <c r="Q355" s="382"/>
      <c r="R355" s="381">
        <v>550000</v>
      </c>
      <c r="S355" s="382"/>
      <c r="T355" s="381">
        <v>550000</v>
      </c>
      <c r="U355" s="382"/>
      <c r="V355" s="381">
        <v>550000</v>
      </c>
      <c r="W355" s="382"/>
      <c r="X355" s="381">
        <v>550000</v>
      </c>
      <c r="Y355" s="382"/>
    </row>
    <row r="356" spans="1:25" s="332" customFormat="1" x14ac:dyDescent="0.2">
      <c r="A356" s="333" t="s">
        <v>615</v>
      </c>
      <c r="B356" s="334" t="s">
        <v>235</v>
      </c>
      <c r="C356" s="256">
        <v>43</v>
      </c>
      <c r="D356" s="333"/>
      <c r="E356" s="250">
        <v>329</v>
      </c>
      <c r="F356" s="335"/>
      <c r="G356" s="336"/>
      <c r="H356" s="257">
        <f t="shared" ref="H356:Q356" si="840">SUM(H357:H358)</f>
        <v>1605946</v>
      </c>
      <c r="I356" s="257">
        <f t="shared" si="840"/>
        <v>0</v>
      </c>
      <c r="J356" s="257">
        <f t="shared" si="840"/>
        <v>2004114</v>
      </c>
      <c r="K356" s="257">
        <f t="shared" si="840"/>
        <v>0</v>
      </c>
      <c r="L356" s="257">
        <f t="shared" ref="L356:M356" si="841">SUM(L357:L358)</f>
        <v>1600000</v>
      </c>
      <c r="M356" s="257">
        <f t="shared" si="841"/>
        <v>0</v>
      </c>
      <c r="N356" s="257">
        <f t="shared" ref="N356:O356" si="842">SUM(N357:N358)</f>
        <v>1665000</v>
      </c>
      <c r="O356" s="257">
        <f t="shared" si="842"/>
        <v>0</v>
      </c>
      <c r="P356" s="257">
        <f t="shared" si="840"/>
        <v>212356</v>
      </c>
      <c r="Q356" s="257">
        <f t="shared" si="840"/>
        <v>0</v>
      </c>
      <c r="R356" s="257">
        <f t="shared" ref="R356:W356" si="843">SUM(R357:R358)</f>
        <v>1600000</v>
      </c>
      <c r="S356" s="257">
        <f t="shared" si="843"/>
        <v>0</v>
      </c>
      <c r="T356" s="257">
        <f t="shared" ref="T356:U356" si="844">SUM(T357:T358)</f>
        <v>1665000</v>
      </c>
      <c r="U356" s="257">
        <f t="shared" si="844"/>
        <v>0</v>
      </c>
      <c r="V356" s="257">
        <f t="shared" si="843"/>
        <v>1600000</v>
      </c>
      <c r="W356" s="257">
        <f t="shared" si="843"/>
        <v>0</v>
      </c>
      <c r="X356" s="257">
        <f t="shared" ref="X356:Y356" si="845">SUM(X357:X358)</f>
        <v>1665000</v>
      </c>
      <c r="Y356" s="257">
        <f t="shared" si="845"/>
        <v>0</v>
      </c>
    </row>
    <row r="357" spans="1:25" s="332" customFormat="1" ht="30" x14ac:dyDescent="0.2">
      <c r="A357" s="242" t="s">
        <v>615</v>
      </c>
      <c r="B357" s="331" t="s">
        <v>235</v>
      </c>
      <c r="C357" s="243">
        <v>43</v>
      </c>
      <c r="D357" s="242" t="s">
        <v>101</v>
      </c>
      <c r="E357" s="245">
        <v>3291</v>
      </c>
      <c r="F357" s="246" t="s">
        <v>474</v>
      </c>
      <c r="G357" s="329"/>
      <c r="H357" s="381">
        <v>1592674</v>
      </c>
      <c r="I357" s="382"/>
      <c r="J357" s="381">
        <v>1990842</v>
      </c>
      <c r="K357" s="382"/>
      <c r="L357" s="381">
        <v>1600000</v>
      </c>
      <c r="M357" s="382"/>
      <c r="N357" s="381">
        <v>1600000</v>
      </c>
      <c r="O357" s="382"/>
      <c r="P357" s="381">
        <v>199084</v>
      </c>
      <c r="Q357" s="382"/>
      <c r="R357" s="381">
        <v>1600000</v>
      </c>
      <c r="S357" s="382"/>
      <c r="T357" s="381">
        <v>1600000</v>
      </c>
      <c r="U357" s="382"/>
      <c r="V357" s="381">
        <v>1600000</v>
      </c>
      <c r="W357" s="382"/>
      <c r="X357" s="381">
        <v>1600000</v>
      </c>
      <c r="Y357" s="382"/>
    </row>
    <row r="358" spans="1:25" s="332" customFormat="1" x14ac:dyDescent="0.2">
      <c r="A358" s="242" t="s">
        <v>615</v>
      </c>
      <c r="B358" s="331" t="s">
        <v>235</v>
      </c>
      <c r="C358" s="243">
        <v>43</v>
      </c>
      <c r="D358" s="242" t="s">
        <v>101</v>
      </c>
      <c r="E358" s="245">
        <v>3292</v>
      </c>
      <c r="F358" s="246" t="s">
        <v>63</v>
      </c>
      <c r="G358" s="329"/>
      <c r="H358" s="381">
        <v>13272</v>
      </c>
      <c r="I358" s="382"/>
      <c r="J358" s="381">
        <v>13272</v>
      </c>
      <c r="K358" s="382"/>
      <c r="L358" s="381"/>
      <c r="M358" s="382"/>
      <c r="N358" s="381">
        <v>65000</v>
      </c>
      <c r="O358" s="382"/>
      <c r="P358" s="381">
        <v>13272</v>
      </c>
      <c r="Q358" s="382"/>
      <c r="R358" s="381"/>
      <c r="S358" s="382"/>
      <c r="T358" s="381">
        <v>65000</v>
      </c>
      <c r="U358" s="382"/>
      <c r="V358" s="381"/>
      <c r="W358" s="382"/>
      <c r="X358" s="381">
        <v>65000</v>
      </c>
      <c r="Y358" s="382"/>
    </row>
    <row r="359" spans="1:25" s="332" customFormat="1" x14ac:dyDescent="0.2">
      <c r="A359" s="318" t="s">
        <v>615</v>
      </c>
      <c r="B359" s="319" t="s">
        <v>235</v>
      </c>
      <c r="C359" s="231">
        <v>43</v>
      </c>
      <c r="D359" s="231"/>
      <c r="E359" s="233">
        <v>41</v>
      </c>
      <c r="F359" s="234"/>
      <c r="G359" s="320"/>
      <c r="H359" s="258">
        <f t="shared" ref="H359:Y359" si="846">H360</f>
        <v>59726</v>
      </c>
      <c r="I359" s="258">
        <f t="shared" si="846"/>
        <v>0</v>
      </c>
      <c r="J359" s="258">
        <f t="shared" si="846"/>
        <v>53090</v>
      </c>
      <c r="K359" s="258">
        <f t="shared" si="846"/>
        <v>0</v>
      </c>
      <c r="L359" s="258">
        <f t="shared" si="846"/>
        <v>26000</v>
      </c>
      <c r="M359" s="258">
        <f t="shared" si="846"/>
        <v>0</v>
      </c>
      <c r="N359" s="258">
        <f t="shared" si="846"/>
        <v>26000</v>
      </c>
      <c r="O359" s="258">
        <f t="shared" si="846"/>
        <v>0</v>
      </c>
      <c r="P359" s="258">
        <f t="shared" si="846"/>
        <v>53090</v>
      </c>
      <c r="Q359" s="258">
        <f t="shared" si="846"/>
        <v>0</v>
      </c>
      <c r="R359" s="258">
        <f t="shared" si="846"/>
        <v>26000</v>
      </c>
      <c r="S359" s="258">
        <f t="shared" si="846"/>
        <v>0</v>
      </c>
      <c r="T359" s="258">
        <f t="shared" si="846"/>
        <v>26000</v>
      </c>
      <c r="U359" s="258">
        <f t="shared" si="846"/>
        <v>0</v>
      </c>
      <c r="V359" s="258">
        <f t="shared" si="846"/>
        <v>26000</v>
      </c>
      <c r="W359" s="258">
        <f t="shared" si="846"/>
        <v>0</v>
      </c>
      <c r="X359" s="258">
        <f t="shared" si="846"/>
        <v>26000</v>
      </c>
      <c r="Y359" s="258">
        <f t="shared" si="846"/>
        <v>0</v>
      </c>
    </row>
    <row r="360" spans="1:25" s="332" customFormat="1" x14ac:dyDescent="0.2">
      <c r="A360" s="333" t="s">
        <v>615</v>
      </c>
      <c r="B360" s="334" t="s">
        <v>235</v>
      </c>
      <c r="C360" s="256">
        <v>43</v>
      </c>
      <c r="D360" s="333"/>
      <c r="E360" s="250">
        <v>412</v>
      </c>
      <c r="F360" s="253"/>
      <c r="G360" s="329"/>
      <c r="H360" s="257">
        <f t="shared" ref="H360:Q360" si="847">H362+H361</f>
        <v>59726</v>
      </c>
      <c r="I360" s="257">
        <f t="shared" si="847"/>
        <v>0</v>
      </c>
      <c r="J360" s="257">
        <f t="shared" si="847"/>
        <v>53090</v>
      </c>
      <c r="K360" s="257">
        <f t="shared" si="847"/>
        <v>0</v>
      </c>
      <c r="L360" s="257">
        <f t="shared" ref="L360:M360" si="848">L362+L361</f>
        <v>26000</v>
      </c>
      <c r="M360" s="257">
        <f t="shared" si="848"/>
        <v>0</v>
      </c>
      <c r="N360" s="257">
        <f t="shared" ref="N360:O360" si="849">N362+N361</f>
        <v>26000</v>
      </c>
      <c r="O360" s="257">
        <f t="shared" si="849"/>
        <v>0</v>
      </c>
      <c r="P360" s="257">
        <f t="shared" si="847"/>
        <v>53090</v>
      </c>
      <c r="Q360" s="257">
        <f t="shared" si="847"/>
        <v>0</v>
      </c>
      <c r="R360" s="257">
        <f t="shared" ref="R360:W360" si="850">R362+R361</f>
        <v>26000</v>
      </c>
      <c r="S360" s="257">
        <f t="shared" si="850"/>
        <v>0</v>
      </c>
      <c r="T360" s="257">
        <f t="shared" ref="T360:U360" si="851">T362+T361</f>
        <v>26000</v>
      </c>
      <c r="U360" s="257">
        <f t="shared" si="851"/>
        <v>0</v>
      </c>
      <c r="V360" s="257">
        <f t="shared" si="850"/>
        <v>26000</v>
      </c>
      <c r="W360" s="257">
        <f t="shared" si="850"/>
        <v>0</v>
      </c>
      <c r="X360" s="257">
        <f t="shared" ref="X360:Y360" si="852">X362+X361</f>
        <v>26000</v>
      </c>
      <c r="Y360" s="257">
        <f t="shared" si="852"/>
        <v>0</v>
      </c>
    </row>
    <row r="361" spans="1:25" s="332" customFormat="1" x14ac:dyDescent="0.2">
      <c r="A361" s="242" t="s">
        <v>615</v>
      </c>
      <c r="B361" s="331" t="s">
        <v>235</v>
      </c>
      <c r="C361" s="243">
        <v>43</v>
      </c>
      <c r="D361" s="242" t="s">
        <v>101</v>
      </c>
      <c r="E361" s="245">
        <v>4123</v>
      </c>
      <c r="F361" s="246" t="s">
        <v>83</v>
      </c>
      <c r="G361" s="329"/>
      <c r="H361" s="381">
        <v>33181</v>
      </c>
      <c r="I361" s="382"/>
      <c r="J361" s="381">
        <v>26545</v>
      </c>
      <c r="K361" s="382"/>
      <c r="L361" s="381">
        <v>26000</v>
      </c>
      <c r="M361" s="382"/>
      <c r="N361" s="381">
        <v>26000</v>
      </c>
      <c r="O361" s="382"/>
      <c r="P361" s="381">
        <v>26545</v>
      </c>
      <c r="Q361" s="382"/>
      <c r="R361" s="381">
        <v>26000</v>
      </c>
      <c r="S361" s="382"/>
      <c r="T361" s="381">
        <v>26000</v>
      </c>
      <c r="U361" s="382"/>
      <c r="V361" s="381">
        <v>26000</v>
      </c>
      <c r="W361" s="382"/>
      <c r="X361" s="381">
        <v>26000</v>
      </c>
      <c r="Y361" s="382"/>
    </row>
    <row r="362" spans="1:25" s="332" customFormat="1" x14ac:dyDescent="0.2">
      <c r="A362" s="242" t="s">
        <v>615</v>
      </c>
      <c r="B362" s="331" t="s">
        <v>235</v>
      </c>
      <c r="C362" s="243">
        <v>43</v>
      </c>
      <c r="D362" s="242" t="s">
        <v>101</v>
      </c>
      <c r="E362" s="245">
        <v>4126</v>
      </c>
      <c r="F362" s="246" t="s">
        <v>84</v>
      </c>
      <c r="G362" s="329"/>
      <c r="H362" s="381">
        <v>26545</v>
      </c>
      <c r="I362" s="382"/>
      <c r="J362" s="381">
        <v>26545</v>
      </c>
      <c r="K362" s="382"/>
      <c r="L362" s="381"/>
      <c r="M362" s="382"/>
      <c r="N362" s="381"/>
      <c r="O362" s="382"/>
      <c r="P362" s="381">
        <v>26545</v>
      </c>
      <c r="Q362" s="382"/>
      <c r="R362" s="381"/>
      <c r="S362" s="382"/>
      <c r="T362" s="381"/>
      <c r="U362" s="382"/>
      <c r="V362" s="381"/>
      <c r="W362" s="382"/>
      <c r="X362" s="381"/>
      <c r="Y362" s="382"/>
    </row>
    <row r="363" spans="1:25" s="332" customFormat="1" x14ac:dyDescent="0.2">
      <c r="A363" s="318" t="s">
        <v>615</v>
      </c>
      <c r="B363" s="319" t="s">
        <v>235</v>
      </c>
      <c r="C363" s="231">
        <v>43</v>
      </c>
      <c r="D363" s="231"/>
      <c r="E363" s="233">
        <v>42</v>
      </c>
      <c r="F363" s="234"/>
      <c r="G363" s="320"/>
      <c r="H363" s="258">
        <f t="shared" ref="H363:Q363" si="853">H364+H368</f>
        <v>453580</v>
      </c>
      <c r="I363" s="258">
        <f t="shared" si="853"/>
        <v>0</v>
      </c>
      <c r="J363" s="258">
        <f t="shared" si="853"/>
        <v>391532</v>
      </c>
      <c r="K363" s="258">
        <f t="shared" si="853"/>
        <v>0</v>
      </c>
      <c r="L363" s="258">
        <f t="shared" ref="L363:M363" si="854">L364+L368</f>
        <v>469725</v>
      </c>
      <c r="M363" s="258">
        <f t="shared" si="854"/>
        <v>0</v>
      </c>
      <c r="N363" s="258">
        <f t="shared" ref="N363:O363" si="855">N364+N368</f>
        <v>469725</v>
      </c>
      <c r="O363" s="258">
        <f t="shared" si="855"/>
        <v>0</v>
      </c>
      <c r="P363" s="258">
        <f t="shared" si="853"/>
        <v>391532</v>
      </c>
      <c r="Q363" s="258">
        <f t="shared" si="853"/>
        <v>0</v>
      </c>
      <c r="R363" s="258">
        <f t="shared" ref="R363:W363" si="856">R364+R368</f>
        <v>469725</v>
      </c>
      <c r="S363" s="258">
        <f t="shared" si="856"/>
        <v>0</v>
      </c>
      <c r="T363" s="258">
        <f t="shared" ref="T363:U363" si="857">T364+T368</f>
        <v>469725</v>
      </c>
      <c r="U363" s="258">
        <f t="shared" si="857"/>
        <v>0</v>
      </c>
      <c r="V363" s="258">
        <f t="shared" si="856"/>
        <v>449817</v>
      </c>
      <c r="W363" s="258">
        <f t="shared" si="856"/>
        <v>0</v>
      </c>
      <c r="X363" s="258">
        <f t="shared" ref="X363:Y363" si="858">X364+X368</f>
        <v>449817</v>
      </c>
      <c r="Y363" s="258">
        <f t="shared" si="858"/>
        <v>0</v>
      </c>
    </row>
    <row r="364" spans="1:25" s="332" customFormat="1" x14ac:dyDescent="0.2">
      <c r="A364" s="333" t="s">
        <v>615</v>
      </c>
      <c r="B364" s="334" t="s">
        <v>235</v>
      </c>
      <c r="C364" s="256">
        <v>43</v>
      </c>
      <c r="D364" s="333"/>
      <c r="E364" s="250">
        <v>422</v>
      </c>
      <c r="F364" s="253"/>
      <c r="G364" s="329"/>
      <c r="H364" s="257">
        <f t="shared" ref="H364:Q364" si="859">SUM(H365:H367)</f>
        <v>121773</v>
      </c>
      <c r="I364" s="257">
        <f t="shared" si="859"/>
        <v>0</v>
      </c>
      <c r="J364" s="257">
        <f t="shared" si="859"/>
        <v>59725</v>
      </c>
      <c r="K364" s="257">
        <f t="shared" si="859"/>
        <v>0</v>
      </c>
      <c r="L364" s="257">
        <f t="shared" ref="L364:M364" si="860">SUM(L365:L367)</f>
        <v>139725</v>
      </c>
      <c r="M364" s="257">
        <f t="shared" si="860"/>
        <v>0</v>
      </c>
      <c r="N364" s="257">
        <f t="shared" ref="N364:O364" si="861">SUM(N365:N367)</f>
        <v>139725</v>
      </c>
      <c r="O364" s="257">
        <f t="shared" si="861"/>
        <v>0</v>
      </c>
      <c r="P364" s="257">
        <f t="shared" si="859"/>
        <v>59725</v>
      </c>
      <c r="Q364" s="257">
        <f t="shared" si="859"/>
        <v>0</v>
      </c>
      <c r="R364" s="257">
        <f t="shared" ref="R364:W364" si="862">SUM(R365:R367)</f>
        <v>139725</v>
      </c>
      <c r="S364" s="257">
        <f t="shared" si="862"/>
        <v>0</v>
      </c>
      <c r="T364" s="257">
        <f t="shared" ref="T364:U364" si="863">SUM(T365:T367)</f>
        <v>139725</v>
      </c>
      <c r="U364" s="257">
        <f t="shared" si="863"/>
        <v>0</v>
      </c>
      <c r="V364" s="257">
        <f t="shared" si="862"/>
        <v>119817</v>
      </c>
      <c r="W364" s="257">
        <f t="shared" si="862"/>
        <v>0</v>
      </c>
      <c r="X364" s="257">
        <f t="shared" ref="X364:Y364" si="864">SUM(X365:X367)</f>
        <v>119817</v>
      </c>
      <c r="Y364" s="257">
        <f t="shared" si="864"/>
        <v>0</v>
      </c>
    </row>
    <row r="365" spans="1:25" s="332" customFormat="1" x14ac:dyDescent="0.2">
      <c r="A365" s="242" t="s">
        <v>615</v>
      </c>
      <c r="B365" s="331" t="s">
        <v>235</v>
      </c>
      <c r="C365" s="243">
        <v>43</v>
      </c>
      <c r="D365" s="242" t="s">
        <v>101</v>
      </c>
      <c r="E365" s="245">
        <v>4221</v>
      </c>
      <c r="F365" s="246" t="s">
        <v>74</v>
      </c>
      <c r="G365" s="329"/>
      <c r="H365" s="381">
        <v>75320</v>
      </c>
      <c r="I365" s="382"/>
      <c r="J365" s="381">
        <v>13272</v>
      </c>
      <c r="K365" s="382"/>
      <c r="L365" s="381">
        <v>53272</v>
      </c>
      <c r="M365" s="382"/>
      <c r="N365" s="381">
        <v>53272</v>
      </c>
      <c r="O365" s="382"/>
      <c r="P365" s="381">
        <v>13272</v>
      </c>
      <c r="Q365" s="382"/>
      <c r="R365" s="381">
        <v>53272</v>
      </c>
      <c r="S365" s="382"/>
      <c r="T365" s="381">
        <v>53272</v>
      </c>
      <c r="U365" s="382"/>
      <c r="V365" s="381">
        <v>53272</v>
      </c>
      <c r="W365" s="382"/>
      <c r="X365" s="381">
        <v>53272</v>
      </c>
      <c r="Y365" s="382"/>
    </row>
    <row r="366" spans="1:25" s="332" customFormat="1" x14ac:dyDescent="0.2">
      <c r="A366" s="242" t="s">
        <v>615</v>
      </c>
      <c r="B366" s="331" t="s">
        <v>235</v>
      </c>
      <c r="C366" s="243">
        <v>43</v>
      </c>
      <c r="D366" s="242" t="s">
        <v>101</v>
      </c>
      <c r="E366" s="245">
        <v>4222</v>
      </c>
      <c r="F366" s="246" t="s">
        <v>75</v>
      </c>
      <c r="G366" s="329"/>
      <c r="H366" s="381">
        <v>26545</v>
      </c>
      <c r="I366" s="382"/>
      <c r="J366" s="381">
        <v>26545</v>
      </c>
      <c r="K366" s="382"/>
      <c r="L366" s="381">
        <v>66545</v>
      </c>
      <c r="M366" s="382"/>
      <c r="N366" s="381">
        <v>66545</v>
      </c>
      <c r="O366" s="382"/>
      <c r="P366" s="381">
        <v>26545</v>
      </c>
      <c r="Q366" s="382"/>
      <c r="R366" s="381">
        <v>66545</v>
      </c>
      <c r="S366" s="382"/>
      <c r="T366" s="381">
        <v>66545</v>
      </c>
      <c r="U366" s="382"/>
      <c r="V366" s="381">
        <v>66545</v>
      </c>
      <c r="W366" s="382"/>
      <c r="X366" s="381">
        <v>66545</v>
      </c>
      <c r="Y366" s="382"/>
    </row>
    <row r="367" spans="1:25" s="332" customFormat="1" x14ac:dyDescent="0.2">
      <c r="A367" s="242" t="s">
        <v>615</v>
      </c>
      <c r="B367" s="331" t="s">
        <v>235</v>
      </c>
      <c r="C367" s="243">
        <v>43</v>
      </c>
      <c r="D367" s="242" t="s">
        <v>101</v>
      </c>
      <c r="E367" s="245">
        <v>4227</v>
      </c>
      <c r="F367" s="246" t="s">
        <v>77</v>
      </c>
      <c r="G367" s="329"/>
      <c r="H367" s="381">
        <v>19908</v>
      </c>
      <c r="I367" s="382"/>
      <c r="J367" s="381">
        <v>19908</v>
      </c>
      <c r="K367" s="382"/>
      <c r="L367" s="381">
        <v>19908</v>
      </c>
      <c r="M367" s="382"/>
      <c r="N367" s="381">
        <v>19908</v>
      </c>
      <c r="O367" s="382"/>
      <c r="P367" s="381">
        <v>19908</v>
      </c>
      <c r="Q367" s="382"/>
      <c r="R367" s="381">
        <v>19908</v>
      </c>
      <c r="S367" s="382"/>
      <c r="T367" s="381">
        <v>19908</v>
      </c>
      <c r="U367" s="382"/>
      <c r="V367" s="381"/>
      <c r="W367" s="382"/>
      <c r="X367" s="381">
        <v>0</v>
      </c>
      <c r="Y367" s="382"/>
    </row>
    <row r="368" spans="1:25" s="332" customFormat="1" x14ac:dyDescent="0.2">
      <c r="A368" s="333" t="s">
        <v>615</v>
      </c>
      <c r="B368" s="334" t="s">
        <v>235</v>
      </c>
      <c r="C368" s="256">
        <v>43</v>
      </c>
      <c r="D368" s="333"/>
      <c r="E368" s="250">
        <v>426</v>
      </c>
      <c r="F368" s="335"/>
      <c r="G368" s="336"/>
      <c r="H368" s="257">
        <f t="shared" ref="H368:Y368" si="865">H369</f>
        <v>331807</v>
      </c>
      <c r="I368" s="257">
        <f t="shared" si="865"/>
        <v>0</v>
      </c>
      <c r="J368" s="257">
        <f t="shared" si="865"/>
        <v>331807</v>
      </c>
      <c r="K368" s="257">
        <f t="shared" si="865"/>
        <v>0</v>
      </c>
      <c r="L368" s="257">
        <f t="shared" si="865"/>
        <v>330000</v>
      </c>
      <c r="M368" s="257">
        <f t="shared" si="865"/>
        <v>0</v>
      </c>
      <c r="N368" s="257">
        <f t="shared" si="865"/>
        <v>330000</v>
      </c>
      <c r="O368" s="257">
        <f t="shared" si="865"/>
        <v>0</v>
      </c>
      <c r="P368" s="257">
        <f t="shared" si="865"/>
        <v>331807</v>
      </c>
      <c r="Q368" s="257">
        <f t="shared" si="865"/>
        <v>0</v>
      </c>
      <c r="R368" s="257">
        <f t="shared" si="865"/>
        <v>330000</v>
      </c>
      <c r="S368" s="257">
        <f t="shared" si="865"/>
        <v>0</v>
      </c>
      <c r="T368" s="257">
        <f t="shared" si="865"/>
        <v>330000</v>
      </c>
      <c r="U368" s="257">
        <f t="shared" si="865"/>
        <v>0</v>
      </c>
      <c r="V368" s="257">
        <f t="shared" si="865"/>
        <v>330000</v>
      </c>
      <c r="W368" s="257">
        <f t="shared" si="865"/>
        <v>0</v>
      </c>
      <c r="X368" s="257">
        <f t="shared" si="865"/>
        <v>330000</v>
      </c>
      <c r="Y368" s="257">
        <f t="shared" si="865"/>
        <v>0</v>
      </c>
    </row>
    <row r="369" spans="1:29" s="332" customFormat="1" x14ac:dyDescent="0.2">
      <c r="A369" s="242" t="s">
        <v>615</v>
      </c>
      <c r="B369" s="331" t="s">
        <v>235</v>
      </c>
      <c r="C369" s="243">
        <v>43</v>
      </c>
      <c r="D369" s="242" t="s">
        <v>101</v>
      </c>
      <c r="E369" s="245">
        <v>4262</v>
      </c>
      <c r="F369" s="246" t="s">
        <v>86</v>
      </c>
      <c r="G369" s="329"/>
      <c r="H369" s="381">
        <v>331807</v>
      </c>
      <c r="I369" s="382"/>
      <c r="J369" s="381">
        <v>331807</v>
      </c>
      <c r="K369" s="382"/>
      <c r="L369" s="381">
        <v>330000</v>
      </c>
      <c r="M369" s="382"/>
      <c r="N369" s="381">
        <v>330000</v>
      </c>
      <c r="O369" s="382"/>
      <c r="P369" s="381">
        <v>331807</v>
      </c>
      <c r="Q369" s="382"/>
      <c r="R369" s="381">
        <v>330000</v>
      </c>
      <c r="S369" s="382"/>
      <c r="T369" s="381">
        <v>330000</v>
      </c>
      <c r="U369" s="382"/>
      <c r="V369" s="381">
        <v>330000</v>
      </c>
      <c r="W369" s="382"/>
      <c r="X369" s="381">
        <v>330000</v>
      </c>
      <c r="Y369" s="382"/>
    </row>
    <row r="370" spans="1:29" s="332" customFormat="1" x14ac:dyDescent="0.2">
      <c r="A370" s="318" t="s">
        <v>615</v>
      </c>
      <c r="B370" s="319" t="s">
        <v>235</v>
      </c>
      <c r="C370" s="231">
        <v>43</v>
      </c>
      <c r="D370" s="231"/>
      <c r="E370" s="233">
        <v>45</v>
      </c>
      <c r="F370" s="234"/>
      <c r="G370" s="320"/>
      <c r="H370" s="258">
        <f t="shared" ref="H370:Q370" si="866">H371+H373</f>
        <v>298626</v>
      </c>
      <c r="I370" s="258">
        <f t="shared" si="866"/>
        <v>0</v>
      </c>
      <c r="J370" s="258">
        <f t="shared" si="866"/>
        <v>112814</v>
      </c>
      <c r="K370" s="258">
        <f t="shared" si="866"/>
        <v>0</v>
      </c>
      <c r="L370" s="258">
        <f t="shared" ref="L370:M370" si="867">L371+L373</f>
        <v>39817</v>
      </c>
      <c r="M370" s="258">
        <f t="shared" si="867"/>
        <v>0</v>
      </c>
      <c r="N370" s="258">
        <f t="shared" ref="N370:O370" si="868">N371+N373</f>
        <v>39817</v>
      </c>
      <c r="O370" s="258">
        <f t="shared" si="868"/>
        <v>0</v>
      </c>
      <c r="P370" s="258">
        <f t="shared" si="866"/>
        <v>39817</v>
      </c>
      <c r="Q370" s="258">
        <f t="shared" si="866"/>
        <v>0</v>
      </c>
      <c r="R370" s="258">
        <f t="shared" ref="R370:W370" si="869">R371+R373</f>
        <v>39817</v>
      </c>
      <c r="S370" s="258">
        <f t="shared" si="869"/>
        <v>0</v>
      </c>
      <c r="T370" s="258">
        <f t="shared" ref="T370:U370" si="870">T371+T373</f>
        <v>39817</v>
      </c>
      <c r="U370" s="258">
        <f t="shared" si="870"/>
        <v>0</v>
      </c>
      <c r="V370" s="258">
        <f t="shared" si="869"/>
        <v>39817</v>
      </c>
      <c r="W370" s="258">
        <f t="shared" si="869"/>
        <v>0</v>
      </c>
      <c r="X370" s="258">
        <f t="shared" ref="X370:Y370" si="871">X371+X373</f>
        <v>39817</v>
      </c>
      <c r="Y370" s="258">
        <f t="shared" si="871"/>
        <v>0</v>
      </c>
    </row>
    <row r="371" spans="1:29" s="332" customFormat="1" x14ac:dyDescent="0.2">
      <c r="A371" s="333" t="s">
        <v>615</v>
      </c>
      <c r="B371" s="334" t="s">
        <v>235</v>
      </c>
      <c r="C371" s="256">
        <v>43</v>
      </c>
      <c r="D371" s="333"/>
      <c r="E371" s="250">
        <v>452</v>
      </c>
      <c r="F371" s="253"/>
      <c r="G371" s="329"/>
      <c r="H371" s="260">
        <f t="shared" ref="H371:Y371" si="872">H372</f>
        <v>99542</v>
      </c>
      <c r="I371" s="260">
        <f t="shared" si="872"/>
        <v>0</v>
      </c>
      <c r="J371" s="260">
        <f t="shared" si="872"/>
        <v>99542</v>
      </c>
      <c r="K371" s="260">
        <f t="shared" si="872"/>
        <v>0</v>
      </c>
      <c r="L371" s="260">
        <f t="shared" si="872"/>
        <v>26545</v>
      </c>
      <c r="M371" s="260">
        <f t="shared" si="872"/>
        <v>0</v>
      </c>
      <c r="N371" s="260">
        <f t="shared" si="872"/>
        <v>26545</v>
      </c>
      <c r="O371" s="260">
        <f t="shared" si="872"/>
        <v>0</v>
      </c>
      <c r="P371" s="260">
        <f t="shared" si="872"/>
        <v>26545</v>
      </c>
      <c r="Q371" s="260">
        <f t="shared" si="872"/>
        <v>0</v>
      </c>
      <c r="R371" s="260">
        <f t="shared" si="872"/>
        <v>26545</v>
      </c>
      <c r="S371" s="260">
        <f t="shared" si="872"/>
        <v>0</v>
      </c>
      <c r="T371" s="260">
        <f t="shared" si="872"/>
        <v>26545</v>
      </c>
      <c r="U371" s="260">
        <f t="shared" si="872"/>
        <v>0</v>
      </c>
      <c r="V371" s="260">
        <f t="shared" si="872"/>
        <v>26545</v>
      </c>
      <c r="W371" s="260">
        <f t="shared" si="872"/>
        <v>0</v>
      </c>
      <c r="X371" s="260">
        <f t="shared" si="872"/>
        <v>26545</v>
      </c>
      <c r="Y371" s="260">
        <f t="shared" si="872"/>
        <v>0</v>
      </c>
    </row>
    <row r="372" spans="1:29" s="332" customFormat="1" x14ac:dyDescent="0.2">
      <c r="A372" s="242" t="s">
        <v>615</v>
      </c>
      <c r="B372" s="331" t="s">
        <v>235</v>
      </c>
      <c r="C372" s="243">
        <v>43</v>
      </c>
      <c r="D372" s="242" t="s">
        <v>101</v>
      </c>
      <c r="E372" s="245">
        <v>4521</v>
      </c>
      <c r="F372" s="246" t="s">
        <v>92</v>
      </c>
      <c r="G372" s="329"/>
      <c r="H372" s="381">
        <v>99542</v>
      </c>
      <c r="I372" s="382"/>
      <c r="J372" s="381">
        <v>99542</v>
      </c>
      <c r="K372" s="382"/>
      <c r="L372" s="381">
        <v>26545</v>
      </c>
      <c r="M372" s="382"/>
      <c r="N372" s="381">
        <v>26545</v>
      </c>
      <c r="O372" s="382"/>
      <c r="P372" s="381">
        <v>26545</v>
      </c>
      <c r="Q372" s="382"/>
      <c r="R372" s="381">
        <v>26545</v>
      </c>
      <c r="S372" s="382"/>
      <c r="T372" s="381">
        <v>26545</v>
      </c>
      <c r="U372" s="382"/>
      <c r="V372" s="381">
        <v>26545</v>
      </c>
      <c r="W372" s="382"/>
      <c r="X372" s="381">
        <v>26545</v>
      </c>
      <c r="Y372" s="382"/>
    </row>
    <row r="373" spans="1:29" s="332" customFormat="1" x14ac:dyDescent="0.2">
      <c r="A373" s="333" t="s">
        <v>615</v>
      </c>
      <c r="B373" s="334" t="s">
        <v>235</v>
      </c>
      <c r="C373" s="256">
        <v>43</v>
      </c>
      <c r="D373" s="333"/>
      <c r="E373" s="250">
        <v>453</v>
      </c>
      <c r="F373" s="253"/>
      <c r="G373" s="329"/>
      <c r="H373" s="260">
        <f t="shared" ref="H373:Y373" si="873">H374</f>
        <v>199084</v>
      </c>
      <c r="I373" s="260">
        <f t="shared" si="873"/>
        <v>0</v>
      </c>
      <c r="J373" s="260">
        <f t="shared" si="873"/>
        <v>13272</v>
      </c>
      <c r="K373" s="260">
        <f t="shared" si="873"/>
        <v>0</v>
      </c>
      <c r="L373" s="260">
        <f t="shared" si="873"/>
        <v>13272</v>
      </c>
      <c r="M373" s="260">
        <f t="shared" si="873"/>
        <v>0</v>
      </c>
      <c r="N373" s="260">
        <f t="shared" si="873"/>
        <v>13272</v>
      </c>
      <c r="O373" s="260">
        <f t="shared" si="873"/>
        <v>0</v>
      </c>
      <c r="P373" s="260">
        <f t="shared" si="873"/>
        <v>13272</v>
      </c>
      <c r="Q373" s="260">
        <f t="shared" si="873"/>
        <v>0</v>
      </c>
      <c r="R373" s="260">
        <f t="shared" si="873"/>
        <v>13272</v>
      </c>
      <c r="S373" s="260">
        <f t="shared" si="873"/>
        <v>0</v>
      </c>
      <c r="T373" s="260">
        <f t="shared" si="873"/>
        <v>13272</v>
      </c>
      <c r="U373" s="260">
        <f t="shared" si="873"/>
        <v>0</v>
      </c>
      <c r="V373" s="260">
        <f t="shared" si="873"/>
        <v>13272</v>
      </c>
      <c r="W373" s="260">
        <f t="shared" si="873"/>
        <v>0</v>
      </c>
      <c r="X373" s="260">
        <f t="shared" si="873"/>
        <v>13272</v>
      </c>
      <c r="Y373" s="260">
        <f t="shared" si="873"/>
        <v>0</v>
      </c>
    </row>
    <row r="374" spans="1:29" s="332" customFormat="1" x14ac:dyDescent="0.2">
      <c r="A374" s="242" t="s">
        <v>615</v>
      </c>
      <c r="B374" s="331" t="s">
        <v>235</v>
      </c>
      <c r="C374" s="243">
        <v>43</v>
      </c>
      <c r="D374" s="242" t="s">
        <v>101</v>
      </c>
      <c r="E374" s="245">
        <v>4531</v>
      </c>
      <c r="F374" s="246" t="s">
        <v>198</v>
      </c>
      <c r="G374" s="329"/>
      <c r="H374" s="381">
        <v>199084</v>
      </c>
      <c r="I374" s="382"/>
      <c r="J374" s="381">
        <v>13272</v>
      </c>
      <c r="K374" s="382"/>
      <c r="L374" s="381">
        <v>13272</v>
      </c>
      <c r="M374" s="382"/>
      <c r="N374" s="381">
        <v>13272</v>
      </c>
      <c r="O374" s="382"/>
      <c r="P374" s="381">
        <v>13272</v>
      </c>
      <c r="Q374" s="382"/>
      <c r="R374" s="381">
        <v>13272</v>
      </c>
      <c r="S374" s="382"/>
      <c r="T374" s="381">
        <v>13272</v>
      </c>
      <c r="U374" s="382"/>
      <c r="V374" s="381">
        <v>13272</v>
      </c>
      <c r="W374" s="382"/>
      <c r="X374" s="381">
        <v>13272</v>
      </c>
      <c r="Y374" s="382"/>
    </row>
    <row r="375" spans="1:29" s="332" customFormat="1" x14ac:dyDescent="0.2">
      <c r="A375" s="318" t="s">
        <v>615</v>
      </c>
      <c r="B375" s="319" t="s">
        <v>235</v>
      </c>
      <c r="C375" s="231">
        <v>51</v>
      </c>
      <c r="D375" s="231"/>
      <c r="E375" s="233">
        <v>32</v>
      </c>
      <c r="F375" s="234"/>
      <c r="G375" s="320"/>
      <c r="H375" s="258">
        <f t="shared" ref="H375:X376" si="874">H376</f>
        <v>6636</v>
      </c>
      <c r="I375" s="258">
        <f t="shared" si="874"/>
        <v>0</v>
      </c>
      <c r="J375" s="258">
        <f t="shared" si="874"/>
        <v>6636</v>
      </c>
      <c r="K375" s="258">
        <f t="shared" si="874"/>
        <v>0</v>
      </c>
      <c r="L375" s="258">
        <f t="shared" si="874"/>
        <v>6636</v>
      </c>
      <c r="M375" s="258">
        <f t="shared" si="874"/>
        <v>0</v>
      </c>
      <c r="N375" s="258">
        <f t="shared" si="874"/>
        <v>6636</v>
      </c>
      <c r="O375" s="258">
        <f t="shared" si="874"/>
        <v>0</v>
      </c>
      <c r="P375" s="258">
        <f t="shared" si="874"/>
        <v>6636</v>
      </c>
      <c r="Q375" s="258">
        <f t="shared" si="874"/>
        <v>0</v>
      </c>
      <c r="R375" s="258">
        <f t="shared" si="874"/>
        <v>6636</v>
      </c>
      <c r="S375" s="258">
        <f t="shared" si="874"/>
        <v>0</v>
      </c>
      <c r="T375" s="258">
        <f t="shared" si="874"/>
        <v>6636</v>
      </c>
      <c r="U375" s="258">
        <f t="shared" si="874"/>
        <v>0</v>
      </c>
      <c r="V375" s="258">
        <f t="shared" si="874"/>
        <v>6636</v>
      </c>
      <c r="W375" s="258">
        <f t="shared" si="874"/>
        <v>0</v>
      </c>
      <c r="X375" s="258">
        <f t="shared" si="874"/>
        <v>6636</v>
      </c>
      <c r="Y375" s="258">
        <f t="shared" ref="X375:Y376" si="875">Y376</f>
        <v>0</v>
      </c>
    </row>
    <row r="376" spans="1:29" s="332" customFormat="1" x14ac:dyDescent="0.2">
      <c r="A376" s="333" t="s">
        <v>615</v>
      </c>
      <c r="B376" s="334" t="s">
        <v>235</v>
      </c>
      <c r="C376" s="256">
        <v>51</v>
      </c>
      <c r="D376" s="333"/>
      <c r="E376" s="250">
        <v>321</v>
      </c>
      <c r="F376" s="253"/>
      <c r="G376" s="329"/>
      <c r="H376" s="260">
        <f t="shared" si="874"/>
        <v>6636</v>
      </c>
      <c r="I376" s="260">
        <f t="shared" si="874"/>
        <v>0</v>
      </c>
      <c r="J376" s="260">
        <f t="shared" si="874"/>
        <v>6636</v>
      </c>
      <c r="K376" s="260">
        <f t="shared" si="874"/>
        <v>0</v>
      </c>
      <c r="L376" s="260">
        <f t="shared" si="874"/>
        <v>6636</v>
      </c>
      <c r="M376" s="260">
        <f t="shared" si="874"/>
        <v>0</v>
      </c>
      <c r="N376" s="260">
        <f t="shared" si="874"/>
        <v>6636</v>
      </c>
      <c r="O376" s="260">
        <f t="shared" si="874"/>
        <v>0</v>
      </c>
      <c r="P376" s="260">
        <f t="shared" si="874"/>
        <v>6636</v>
      </c>
      <c r="Q376" s="260">
        <f t="shared" si="874"/>
        <v>0</v>
      </c>
      <c r="R376" s="260">
        <f t="shared" si="874"/>
        <v>6636</v>
      </c>
      <c r="S376" s="260">
        <f t="shared" si="874"/>
        <v>0</v>
      </c>
      <c r="T376" s="260">
        <f t="shared" si="874"/>
        <v>6636</v>
      </c>
      <c r="U376" s="260">
        <f t="shared" si="874"/>
        <v>0</v>
      </c>
      <c r="V376" s="260">
        <f t="shared" si="874"/>
        <v>6636</v>
      </c>
      <c r="W376" s="260">
        <f t="shared" si="874"/>
        <v>0</v>
      </c>
      <c r="X376" s="260">
        <f t="shared" si="875"/>
        <v>6636</v>
      </c>
      <c r="Y376" s="260">
        <f t="shared" si="875"/>
        <v>0</v>
      </c>
    </row>
    <row r="377" spans="1:29" s="332" customFormat="1" x14ac:dyDescent="0.2">
      <c r="A377" s="242" t="s">
        <v>615</v>
      </c>
      <c r="B377" s="331" t="s">
        <v>235</v>
      </c>
      <c r="C377" s="243">
        <v>51</v>
      </c>
      <c r="D377" s="242" t="s">
        <v>101</v>
      </c>
      <c r="E377" s="245">
        <v>3211</v>
      </c>
      <c r="F377" s="246" t="s">
        <v>42</v>
      </c>
      <c r="G377" s="329"/>
      <c r="H377" s="381">
        <v>6636</v>
      </c>
      <c r="I377" s="382"/>
      <c r="J377" s="381">
        <v>6636</v>
      </c>
      <c r="K377" s="382"/>
      <c r="L377" s="381">
        <v>6636</v>
      </c>
      <c r="M377" s="382"/>
      <c r="N377" s="381">
        <v>6636</v>
      </c>
      <c r="O377" s="382"/>
      <c r="P377" s="381">
        <v>6636</v>
      </c>
      <c r="Q377" s="382"/>
      <c r="R377" s="381">
        <v>6636</v>
      </c>
      <c r="S377" s="382"/>
      <c r="T377" s="381">
        <v>6636</v>
      </c>
      <c r="U377" s="382"/>
      <c r="V377" s="381">
        <v>6636</v>
      </c>
      <c r="W377" s="382"/>
      <c r="X377" s="381">
        <v>6636</v>
      </c>
      <c r="Y377" s="382"/>
    </row>
    <row r="378" spans="1:29" s="332" customFormat="1" x14ac:dyDescent="0.2">
      <c r="A378" s="318" t="s">
        <v>615</v>
      </c>
      <c r="B378" s="319" t="s">
        <v>235</v>
      </c>
      <c r="C378" s="231">
        <v>5762</v>
      </c>
      <c r="D378" s="231"/>
      <c r="E378" s="233">
        <v>45</v>
      </c>
      <c r="F378" s="234"/>
      <c r="G378" s="320"/>
      <c r="H378" s="258">
        <f t="shared" ref="H378:X379" si="876">H379</f>
        <v>0</v>
      </c>
      <c r="I378" s="258">
        <f t="shared" si="876"/>
        <v>0</v>
      </c>
      <c r="J378" s="258">
        <f t="shared" si="876"/>
        <v>0</v>
      </c>
      <c r="K378" s="258">
        <f t="shared" si="876"/>
        <v>0</v>
      </c>
      <c r="L378" s="258">
        <f t="shared" si="876"/>
        <v>0</v>
      </c>
      <c r="M378" s="258">
        <f t="shared" si="876"/>
        <v>0</v>
      </c>
      <c r="N378" s="258">
        <f t="shared" si="876"/>
        <v>0</v>
      </c>
      <c r="O378" s="258">
        <f t="shared" si="876"/>
        <v>0</v>
      </c>
      <c r="P378" s="258">
        <f t="shared" si="876"/>
        <v>0</v>
      </c>
      <c r="Q378" s="258">
        <f t="shared" si="876"/>
        <v>0</v>
      </c>
      <c r="R378" s="258">
        <f t="shared" si="876"/>
        <v>0</v>
      </c>
      <c r="S378" s="258">
        <f t="shared" si="876"/>
        <v>0</v>
      </c>
      <c r="T378" s="258">
        <f t="shared" si="876"/>
        <v>0</v>
      </c>
      <c r="U378" s="258">
        <f t="shared" si="876"/>
        <v>0</v>
      </c>
      <c r="V378" s="258">
        <f t="shared" si="876"/>
        <v>0</v>
      </c>
      <c r="W378" s="258">
        <f t="shared" si="876"/>
        <v>0</v>
      </c>
      <c r="X378" s="258">
        <f t="shared" si="876"/>
        <v>0</v>
      </c>
      <c r="Y378" s="258">
        <f t="shared" ref="X378:Y379" si="877">Y379</f>
        <v>0</v>
      </c>
    </row>
    <row r="379" spans="1:29" s="229" customFormat="1" x14ac:dyDescent="0.2">
      <c r="A379" s="333" t="s">
        <v>615</v>
      </c>
      <c r="B379" s="334" t="s">
        <v>235</v>
      </c>
      <c r="C379" s="256">
        <v>5762</v>
      </c>
      <c r="D379" s="333"/>
      <c r="E379" s="250">
        <v>451</v>
      </c>
      <c r="F379" s="335"/>
      <c r="G379" s="336"/>
      <c r="H379" s="260">
        <f t="shared" si="876"/>
        <v>0</v>
      </c>
      <c r="I379" s="260">
        <f t="shared" si="876"/>
        <v>0</v>
      </c>
      <c r="J379" s="260">
        <f t="shared" si="876"/>
        <v>0</v>
      </c>
      <c r="K379" s="260">
        <f t="shared" si="876"/>
        <v>0</v>
      </c>
      <c r="L379" s="260">
        <f t="shared" si="876"/>
        <v>0</v>
      </c>
      <c r="M379" s="260">
        <f t="shared" si="876"/>
        <v>0</v>
      </c>
      <c r="N379" s="260">
        <f t="shared" si="876"/>
        <v>0</v>
      </c>
      <c r="O379" s="260">
        <f t="shared" si="876"/>
        <v>0</v>
      </c>
      <c r="P379" s="260">
        <f t="shared" si="876"/>
        <v>0</v>
      </c>
      <c r="Q379" s="260">
        <f t="shared" si="876"/>
        <v>0</v>
      </c>
      <c r="R379" s="260">
        <f t="shared" si="876"/>
        <v>0</v>
      </c>
      <c r="S379" s="260">
        <f t="shared" si="876"/>
        <v>0</v>
      </c>
      <c r="T379" s="260">
        <f t="shared" si="876"/>
        <v>0</v>
      </c>
      <c r="U379" s="260">
        <f t="shared" si="876"/>
        <v>0</v>
      </c>
      <c r="V379" s="260">
        <f t="shared" si="876"/>
        <v>0</v>
      </c>
      <c r="W379" s="260">
        <f t="shared" si="876"/>
        <v>0</v>
      </c>
      <c r="X379" s="260">
        <f t="shared" si="877"/>
        <v>0</v>
      </c>
      <c r="Y379" s="260">
        <f t="shared" si="877"/>
        <v>0</v>
      </c>
      <c r="Z379" s="332"/>
      <c r="AA379" s="332"/>
      <c r="AB379" s="332"/>
      <c r="AC379" s="332"/>
    </row>
    <row r="380" spans="1:29" s="229" customFormat="1" x14ac:dyDescent="0.2">
      <c r="A380" s="242" t="s">
        <v>615</v>
      </c>
      <c r="B380" s="331" t="s">
        <v>235</v>
      </c>
      <c r="C380" s="243">
        <v>5762</v>
      </c>
      <c r="D380" s="242" t="s">
        <v>101</v>
      </c>
      <c r="E380" s="245">
        <v>4511</v>
      </c>
      <c r="F380" s="246" t="s">
        <v>91</v>
      </c>
      <c r="G380" s="329"/>
      <c r="H380" s="381">
        <v>0</v>
      </c>
      <c r="I380" s="382"/>
      <c r="J380" s="381">
        <v>0</v>
      </c>
      <c r="K380" s="382"/>
      <c r="L380" s="381"/>
      <c r="M380" s="382"/>
      <c r="N380" s="381"/>
      <c r="O380" s="382"/>
      <c r="P380" s="381">
        <v>0</v>
      </c>
      <c r="Q380" s="382"/>
      <c r="R380" s="381"/>
      <c r="S380" s="382"/>
      <c r="T380" s="381"/>
      <c r="U380" s="382"/>
      <c r="V380" s="381"/>
      <c r="W380" s="382"/>
      <c r="X380" s="381"/>
      <c r="Y380" s="382"/>
      <c r="Z380" s="332"/>
      <c r="AA380" s="332"/>
      <c r="AB380" s="332"/>
      <c r="AC380" s="332"/>
    </row>
    <row r="381" spans="1:29" s="229" customFormat="1" ht="33.75" x14ac:dyDescent="0.2">
      <c r="A381" s="223" t="s">
        <v>615</v>
      </c>
      <c r="B381" s="224" t="s">
        <v>239</v>
      </c>
      <c r="C381" s="224"/>
      <c r="D381" s="224"/>
      <c r="E381" s="225"/>
      <c r="F381" s="226" t="s">
        <v>240</v>
      </c>
      <c r="G381" s="227" t="s">
        <v>648</v>
      </c>
      <c r="H381" s="259">
        <f>H382+H385</f>
        <v>3107545</v>
      </c>
      <c r="I381" s="259">
        <f t="shared" ref="I381:Q381" si="878">I382+I385</f>
        <v>663614</v>
      </c>
      <c r="J381" s="259">
        <f t="shared" si="878"/>
        <v>0</v>
      </c>
      <c r="K381" s="259">
        <f t="shared" si="878"/>
        <v>0</v>
      </c>
      <c r="L381" s="259">
        <f t="shared" ref="L381:M381" si="879">L382+L385</f>
        <v>0</v>
      </c>
      <c r="M381" s="259">
        <f t="shared" si="879"/>
        <v>0</v>
      </c>
      <c r="N381" s="259">
        <f t="shared" ref="N381:O381" si="880">N382+N385</f>
        <v>0</v>
      </c>
      <c r="O381" s="259">
        <f t="shared" si="880"/>
        <v>0</v>
      </c>
      <c r="P381" s="259">
        <f t="shared" si="878"/>
        <v>0</v>
      </c>
      <c r="Q381" s="259">
        <f t="shared" si="878"/>
        <v>0</v>
      </c>
      <c r="R381" s="259">
        <f t="shared" ref="R381:W381" si="881">R382+R385</f>
        <v>0</v>
      </c>
      <c r="S381" s="259">
        <f t="shared" si="881"/>
        <v>0</v>
      </c>
      <c r="T381" s="259">
        <f t="shared" ref="T381:U381" si="882">T382+T385</f>
        <v>0</v>
      </c>
      <c r="U381" s="259">
        <f t="shared" si="882"/>
        <v>0</v>
      </c>
      <c r="V381" s="259">
        <f t="shared" si="881"/>
        <v>0</v>
      </c>
      <c r="W381" s="259">
        <f t="shared" si="881"/>
        <v>0</v>
      </c>
      <c r="X381" s="259">
        <f t="shared" ref="X381:Y381" si="883">X382+X385</f>
        <v>0</v>
      </c>
      <c r="Y381" s="259">
        <f t="shared" si="883"/>
        <v>0</v>
      </c>
    </row>
    <row r="382" spans="1:29" s="321" customFormat="1" x14ac:dyDescent="0.2">
      <c r="A382" s="318" t="s">
        <v>615</v>
      </c>
      <c r="B382" s="319" t="s">
        <v>239</v>
      </c>
      <c r="C382" s="231">
        <v>11</v>
      </c>
      <c r="D382" s="231"/>
      <c r="E382" s="233">
        <v>36</v>
      </c>
      <c r="F382" s="234"/>
      <c r="G382" s="320"/>
      <c r="H382" s="258">
        <f t="shared" ref="H382:X383" si="884">H383</f>
        <v>663614</v>
      </c>
      <c r="I382" s="258">
        <f t="shared" si="884"/>
        <v>663614</v>
      </c>
      <c r="J382" s="258">
        <f t="shared" si="884"/>
        <v>0</v>
      </c>
      <c r="K382" s="258">
        <f t="shared" si="884"/>
        <v>0</v>
      </c>
      <c r="L382" s="258">
        <f t="shared" si="884"/>
        <v>0</v>
      </c>
      <c r="M382" s="258">
        <f t="shared" si="884"/>
        <v>0</v>
      </c>
      <c r="N382" s="258">
        <f t="shared" si="884"/>
        <v>0</v>
      </c>
      <c r="O382" s="258">
        <f t="shared" si="884"/>
        <v>0</v>
      </c>
      <c r="P382" s="258">
        <f t="shared" si="884"/>
        <v>0</v>
      </c>
      <c r="Q382" s="258">
        <f t="shared" si="884"/>
        <v>0</v>
      </c>
      <c r="R382" s="258">
        <f t="shared" si="884"/>
        <v>0</v>
      </c>
      <c r="S382" s="258">
        <f t="shared" si="884"/>
        <v>0</v>
      </c>
      <c r="T382" s="258">
        <f t="shared" si="884"/>
        <v>0</v>
      </c>
      <c r="U382" s="258">
        <f t="shared" si="884"/>
        <v>0</v>
      </c>
      <c r="V382" s="258">
        <f t="shared" si="884"/>
        <v>0</v>
      </c>
      <c r="W382" s="258">
        <f t="shared" si="884"/>
        <v>0</v>
      </c>
      <c r="X382" s="258">
        <f t="shared" si="884"/>
        <v>0</v>
      </c>
      <c r="Y382" s="258">
        <f t="shared" ref="X382:Y383" si="885">Y383</f>
        <v>0</v>
      </c>
      <c r="Z382" s="229"/>
      <c r="AA382" s="229"/>
      <c r="AB382" s="229"/>
      <c r="AC382" s="229"/>
    </row>
    <row r="383" spans="1:29" s="229" customFormat="1" x14ac:dyDescent="0.2">
      <c r="A383" s="236" t="s">
        <v>615</v>
      </c>
      <c r="B383" s="322" t="s">
        <v>239</v>
      </c>
      <c r="C383" s="237">
        <v>11</v>
      </c>
      <c r="D383" s="236"/>
      <c r="E383" s="254">
        <v>369</v>
      </c>
      <c r="F383" s="239"/>
      <c r="G383" s="324"/>
      <c r="H383" s="314">
        <f t="shared" si="884"/>
        <v>663614</v>
      </c>
      <c r="I383" s="314">
        <f t="shared" si="884"/>
        <v>663614</v>
      </c>
      <c r="J383" s="314">
        <f t="shared" si="884"/>
        <v>0</v>
      </c>
      <c r="K383" s="314">
        <f t="shared" si="884"/>
        <v>0</v>
      </c>
      <c r="L383" s="314">
        <f t="shared" si="884"/>
        <v>0</v>
      </c>
      <c r="M383" s="314">
        <f t="shared" si="884"/>
        <v>0</v>
      </c>
      <c r="N383" s="314">
        <f t="shared" si="884"/>
        <v>0</v>
      </c>
      <c r="O383" s="314">
        <f t="shared" si="884"/>
        <v>0</v>
      </c>
      <c r="P383" s="314">
        <f t="shared" si="884"/>
        <v>0</v>
      </c>
      <c r="Q383" s="314">
        <f t="shared" si="884"/>
        <v>0</v>
      </c>
      <c r="R383" s="314">
        <f t="shared" si="884"/>
        <v>0</v>
      </c>
      <c r="S383" s="314">
        <f t="shared" si="884"/>
        <v>0</v>
      </c>
      <c r="T383" s="314">
        <f t="shared" si="884"/>
        <v>0</v>
      </c>
      <c r="U383" s="314">
        <f t="shared" si="884"/>
        <v>0</v>
      </c>
      <c r="V383" s="314">
        <f t="shared" si="884"/>
        <v>0</v>
      </c>
      <c r="W383" s="314">
        <f t="shared" si="884"/>
        <v>0</v>
      </c>
      <c r="X383" s="314">
        <f t="shared" si="885"/>
        <v>0</v>
      </c>
      <c r="Y383" s="314">
        <f t="shared" si="885"/>
        <v>0</v>
      </c>
    </row>
    <row r="384" spans="1:29" s="229" customFormat="1" ht="30" x14ac:dyDescent="0.2">
      <c r="A384" s="242" t="s">
        <v>615</v>
      </c>
      <c r="B384" s="331" t="s">
        <v>239</v>
      </c>
      <c r="C384" s="243">
        <v>11</v>
      </c>
      <c r="D384" s="242" t="s">
        <v>101</v>
      </c>
      <c r="E384" s="245">
        <v>3692</v>
      </c>
      <c r="F384" s="246" t="s">
        <v>649</v>
      </c>
      <c r="G384" s="336"/>
      <c r="H384" s="381">
        <v>663614</v>
      </c>
      <c r="I384" s="381">
        <f>H384</f>
        <v>663614</v>
      </c>
      <c r="J384" s="381">
        <v>0</v>
      </c>
      <c r="K384" s="381">
        <f>J384</f>
        <v>0</v>
      </c>
      <c r="L384" s="381"/>
      <c r="M384" s="381">
        <f>L384</f>
        <v>0</v>
      </c>
      <c r="N384" s="381"/>
      <c r="O384" s="381">
        <f>N384</f>
        <v>0</v>
      </c>
      <c r="P384" s="381">
        <v>0</v>
      </c>
      <c r="Q384" s="381">
        <f>P384</f>
        <v>0</v>
      </c>
      <c r="R384" s="381"/>
      <c r="S384" s="381">
        <f>R384</f>
        <v>0</v>
      </c>
      <c r="T384" s="381"/>
      <c r="U384" s="381">
        <f>T384</f>
        <v>0</v>
      </c>
      <c r="V384" s="381"/>
      <c r="W384" s="381">
        <f>V384</f>
        <v>0</v>
      </c>
      <c r="X384" s="381"/>
      <c r="Y384" s="381">
        <f>X384</f>
        <v>0</v>
      </c>
      <c r="Z384" s="321"/>
      <c r="AA384" s="321"/>
      <c r="AB384" s="321"/>
      <c r="AC384" s="321"/>
    </row>
    <row r="385" spans="1:29" s="321" customFormat="1" x14ac:dyDescent="0.2">
      <c r="A385" s="318" t="s">
        <v>615</v>
      </c>
      <c r="B385" s="319" t="s">
        <v>239</v>
      </c>
      <c r="C385" s="231">
        <v>43</v>
      </c>
      <c r="D385" s="231"/>
      <c r="E385" s="233">
        <v>36</v>
      </c>
      <c r="F385" s="234"/>
      <c r="G385" s="320"/>
      <c r="H385" s="258">
        <f t="shared" ref="H385:X386" si="886">H386</f>
        <v>2443931</v>
      </c>
      <c r="I385" s="258">
        <f t="shared" si="886"/>
        <v>0</v>
      </c>
      <c r="J385" s="258">
        <f t="shared" si="886"/>
        <v>0</v>
      </c>
      <c r="K385" s="258">
        <f t="shared" si="886"/>
        <v>0</v>
      </c>
      <c r="L385" s="258">
        <f t="shared" si="886"/>
        <v>0</v>
      </c>
      <c r="M385" s="258">
        <f t="shared" si="886"/>
        <v>0</v>
      </c>
      <c r="N385" s="258">
        <f t="shared" si="886"/>
        <v>0</v>
      </c>
      <c r="O385" s="258">
        <f t="shared" si="886"/>
        <v>0</v>
      </c>
      <c r="P385" s="258">
        <f t="shared" si="886"/>
        <v>0</v>
      </c>
      <c r="Q385" s="258">
        <f t="shared" si="886"/>
        <v>0</v>
      </c>
      <c r="R385" s="258">
        <f t="shared" si="886"/>
        <v>0</v>
      </c>
      <c r="S385" s="258">
        <f t="shared" si="886"/>
        <v>0</v>
      </c>
      <c r="T385" s="258">
        <f t="shared" si="886"/>
        <v>0</v>
      </c>
      <c r="U385" s="258">
        <f t="shared" si="886"/>
        <v>0</v>
      </c>
      <c r="V385" s="258">
        <f t="shared" si="886"/>
        <v>0</v>
      </c>
      <c r="W385" s="258">
        <f t="shared" si="886"/>
        <v>0</v>
      </c>
      <c r="X385" s="258">
        <f t="shared" si="886"/>
        <v>0</v>
      </c>
      <c r="Y385" s="258">
        <f t="shared" ref="X385:Y386" si="887">Y386</f>
        <v>0</v>
      </c>
      <c r="Z385" s="229"/>
      <c r="AA385" s="229"/>
      <c r="AB385" s="229"/>
      <c r="AC385" s="229"/>
    </row>
    <row r="386" spans="1:29" s="229" customFormat="1" x14ac:dyDescent="0.2">
      <c r="A386" s="236" t="s">
        <v>615</v>
      </c>
      <c r="B386" s="322" t="s">
        <v>239</v>
      </c>
      <c r="C386" s="237">
        <v>43</v>
      </c>
      <c r="D386" s="236"/>
      <c r="E386" s="254">
        <v>369</v>
      </c>
      <c r="F386" s="239"/>
      <c r="G386" s="324"/>
      <c r="H386" s="314">
        <f t="shared" si="886"/>
        <v>2443931</v>
      </c>
      <c r="I386" s="314">
        <f t="shared" si="886"/>
        <v>0</v>
      </c>
      <c r="J386" s="314">
        <f t="shared" si="886"/>
        <v>0</v>
      </c>
      <c r="K386" s="314">
        <f t="shared" si="886"/>
        <v>0</v>
      </c>
      <c r="L386" s="314">
        <f t="shared" si="886"/>
        <v>0</v>
      </c>
      <c r="M386" s="314">
        <f t="shared" si="886"/>
        <v>0</v>
      </c>
      <c r="N386" s="314">
        <f t="shared" si="886"/>
        <v>0</v>
      </c>
      <c r="O386" s="314">
        <f t="shared" si="886"/>
        <v>0</v>
      </c>
      <c r="P386" s="314">
        <f t="shared" si="886"/>
        <v>0</v>
      </c>
      <c r="Q386" s="314">
        <f t="shared" si="886"/>
        <v>0</v>
      </c>
      <c r="R386" s="314">
        <f t="shared" si="886"/>
        <v>0</v>
      </c>
      <c r="S386" s="314">
        <f t="shared" si="886"/>
        <v>0</v>
      </c>
      <c r="T386" s="314">
        <f t="shared" si="886"/>
        <v>0</v>
      </c>
      <c r="U386" s="314">
        <f t="shared" si="886"/>
        <v>0</v>
      </c>
      <c r="V386" s="314">
        <f t="shared" si="886"/>
        <v>0</v>
      </c>
      <c r="W386" s="314">
        <f t="shared" si="886"/>
        <v>0</v>
      </c>
      <c r="X386" s="314">
        <f t="shared" si="887"/>
        <v>0</v>
      </c>
      <c r="Y386" s="314">
        <f t="shared" si="887"/>
        <v>0</v>
      </c>
    </row>
    <row r="387" spans="1:29" s="229" customFormat="1" ht="30" x14ac:dyDescent="0.2">
      <c r="A387" s="325" t="s">
        <v>615</v>
      </c>
      <c r="B387" s="326" t="s">
        <v>239</v>
      </c>
      <c r="C387" s="327">
        <v>43</v>
      </c>
      <c r="D387" s="325" t="s">
        <v>101</v>
      </c>
      <c r="E387" s="252">
        <v>3692</v>
      </c>
      <c r="F387" s="253" t="s">
        <v>649</v>
      </c>
      <c r="G387" s="336"/>
      <c r="H387" s="381">
        <v>2443931</v>
      </c>
      <c r="I387" s="382"/>
      <c r="J387" s="381">
        <v>0</v>
      </c>
      <c r="K387" s="382"/>
      <c r="L387" s="381"/>
      <c r="M387" s="382"/>
      <c r="N387" s="381"/>
      <c r="O387" s="382"/>
      <c r="P387" s="381">
        <v>0</v>
      </c>
      <c r="Q387" s="382"/>
      <c r="R387" s="381"/>
      <c r="S387" s="382"/>
      <c r="T387" s="381"/>
      <c r="U387" s="382"/>
      <c r="V387" s="381"/>
      <c r="W387" s="382"/>
      <c r="X387" s="381"/>
      <c r="Y387" s="382"/>
      <c r="Z387" s="321"/>
      <c r="AA387" s="321"/>
      <c r="AB387" s="321"/>
      <c r="AC387" s="321"/>
    </row>
    <row r="388" spans="1:29" s="315" customFormat="1" ht="33.75" x14ac:dyDescent="0.2">
      <c r="A388" s="223" t="s">
        <v>615</v>
      </c>
      <c r="B388" s="224" t="s">
        <v>650</v>
      </c>
      <c r="C388" s="224"/>
      <c r="D388" s="224"/>
      <c r="E388" s="225"/>
      <c r="F388" s="226" t="s">
        <v>651</v>
      </c>
      <c r="G388" s="227" t="s">
        <v>648</v>
      </c>
      <c r="H388" s="259">
        <f t="shared" ref="H388:Y390" si="888">SUM(H389)</f>
        <v>4438071</v>
      </c>
      <c r="I388" s="259">
        <f t="shared" si="888"/>
        <v>4438071</v>
      </c>
      <c r="J388" s="259">
        <f t="shared" si="888"/>
        <v>6652731</v>
      </c>
      <c r="K388" s="259">
        <f t="shared" si="888"/>
        <v>6652731</v>
      </c>
      <c r="L388" s="259">
        <f t="shared" si="888"/>
        <v>6087840</v>
      </c>
      <c r="M388" s="259">
        <f t="shared" si="888"/>
        <v>6087840</v>
      </c>
      <c r="N388" s="259">
        <f t="shared" si="888"/>
        <v>6087840</v>
      </c>
      <c r="O388" s="259">
        <f t="shared" si="888"/>
        <v>6087840</v>
      </c>
      <c r="P388" s="259">
        <f t="shared" si="888"/>
        <v>6271153</v>
      </c>
      <c r="Q388" s="259">
        <f t="shared" si="888"/>
        <v>6271153</v>
      </c>
      <c r="R388" s="259">
        <f t="shared" si="888"/>
        <v>7234141</v>
      </c>
      <c r="S388" s="259">
        <f t="shared" si="888"/>
        <v>7234141</v>
      </c>
      <c r="T388" s="259">
        <f t="shared" si="888"/>
        <v>7234141</v>
      </c>
      <c r="U388" s="259">
        <f t="shared" si="888"/>
        <v>7234141</v>
      </c>
      <c r="V388" s="259">
        <f t="shared" si="888"/>
        <v>7234141</v>
      </c>
      <c r="W388" s="259">
        <f t="shared" si="888"/>
        <v>7234141</v>
      </c>
      <c r="X388" s="259">
        <f t="shared" si="888"/>
        <v>7234141</v>
      </c>
      <c r="Y388" s="259">
        <f t="shared" si="888"/>
        <v>7234141</v>
      </c>
      <c r="Z388" s="229"/>
      <c r="AA388" s="229"/>
      <c r="AB388" s="229"/>
      <c r="AC388" s="229"/>
    </row>
    <row r="389" spans="1:29" s="321" customFormat="1" x14ac:dyDescent="0.2">
      <c r="A389" s="318" t="s">
        <v>615</v>
      </c>
      <c r="B389" s="319" t="s">
        <v>650</v>
      </c>
      <c r="C389" s="231">
        <v>11</v>
      </c>
      <c r="D389" s="231"/>
      <c r="E389" s="233">
        <v>42</v>
      </c>
      <c r="F389" s="234"/>
      <c r="G389" s="320"/>
      <c r="H389" s="258">
        <f t="shared" ref="H389:X390" si="889">SUM(H390)</f>
        <v>4438071</v>
      </c>
      <c r="I389" s="258">
        <f t="shared" si="889"/>
        <v>4438071</v>
      </c>
      <c r="J389" s="258">
        <f t="shared" si="889"/>
        <v>6652731</v>
      </c>
      <c r="K389" s="258">
        <f t="shared" si="889"/>
        <v>6652731</v>
      </c>
      <c r="L389" s="258">
        <f t="shared" si="889"/>
        <v>6087840</v>
      </c>
      <c r="M389" s="258">
        <f t="shared" si="889"/>
        <v>6087840</v>
      </c>
      <c r="N389" s="258">
        <f t="shared" si="889"/>
        <v>6087840</v>
      </c>
      <c r="O389" s="258">
        <f t="shared" si="889"/>
        <v>6087840</v>
      </c>
      <c r="P389" s="258">
        <f t="shared" si="889"/>
        <v>6271153</v>
      </c>
      <c r="Q389" s="258">
        <f t="shared" si="889"/>
        <v>6271153</v>
      </c>
      <c r="R389" s="258">
        <f t="shared" si="889"/>
        <v>7234141</v>
      </c>
      <c r="S389" s="258">
        <f t="shared" si="889"/>
        <v>7234141</v>
      </c>
      <c r="T389" s="258">
        <f t="shared" si="889"/>
        <v>7234141</v>
      </c>
      <c r="U389" s="258">
        <f t="shared" si="889"/>
        <v>7234141</v>
      </c>
      <c r="V389" s="258">
        <f t="shared" si="889"/>
        <v>7234141</v>
      </c>
      <c r="W389" s="258">
        <f t="shared" si="889"/>
        <v>7234141</v>
      </c>
      <c r="X389" s="258">
        <f t="shared" si="889"/>
        <v>7234141</v>
      </c>
      <c r="Y389" s="258">
        <f t="shared" si="888"/>
        <v>7234141</v>
      </c>
      <c r="Z389" s="229"/>
      <c r="AA389" s="229"/>
      <c r="AB389" s="229"/>
      <c r="AC389" s="229"/>
    </row>
    <row r="390" spans="1:29" s="229" customFormat="1" x14ac:dyDescent="0.2">
      <c r="A390" s="236" t="s">
        <v>615</v>
      </c>
      <c r="B390" s="322" t="s">
        <v>650</v>
      </c>
      <c r="C390" s="237">
        <v>11</v>
      </c>
      <c r="D390" s="323"/>
      <c r="E390" s="254">
        <v>423</v>
      </c>
      <c r="F390" s="239"/>
      <c r="G390" s="324"/>
      <c r="H390" s="314">
        <f t="shared" si="889"/>
        <v>4438071</v>
      </c>
      <c r="I390" s="314">
        <f t="shared" si="889"/>
        <v>4438071</v>
      </c>
      <c r="J390" s="314">
        <f t="shared" si="889"/>
        <v>6652731</v>
      </c>
      <c r="K390" s="314">
        <f t="shared" si="889"/>
        <v>6652731</v>
      </c>
      <c r="L390" s="314">
        <f t="shared" si="889"/>
        <v>6087840</v>
      </c>
      <c r="M390" s="314">
        <f t="shared" si="889"/>
        <v>6087840</v>
      </c>
      <c r="N390" s="314">
        <f t="shared" si="889"/>
        <v>6087840</v>
      </c>
      <c r="O390" s="314">
        <f t="shared" si="889"/>
        <v>6087840</v>
      </c>
      <c r="P390" s="314">
        <f t="shared" si="889"/>
        <v>6271153</v>
      </c>
      <c r="Q390" s="314">
        <f t="shared" si="889"/>
        <v>6271153</v>
      </c>
      <c r="R390" s="314">
        <f t="shared" si="889"/>
        <v>7234141</v>
      </c>
      <c r="S390" s="314">
        <f t="shared" si="889"/>
        <v>7234141</v>
      </c>
      <c r="T390" s="314">
        <f t="shared" si="889"/>
        <v>7234141</v>
      </c>
      <c r="U390" s="314">
        <f t="shared" si="889"/>
        <v>7234141</v>
      </c>
      <c r="V390" s="314">
        <f t="shared" si="889"/>
        <v>7234141</v>
      </c>
      <c r="W390" s="314">
        <f t="shared" si="889"/>
        <v>7234141</v>
      </c>
      <c r="X390" s="314">
        <f t="shared" si="888"/>
        <v>7234141</v>
      </c>
      <c r="Y390" s="314">
        <f t="shared" si="888"/>
        <v>7234141</v>
      </c>
      <c r="Z390" s="315"/>
      <c r="AA390" s="315"/>
      <c r="AB390" s="315"/>
      <c r="AC390" s="315"/>
    </row>
    <row r="391" spans="1:29" s="229" customFormat="1" ht="30" x14ac:dyDescent="0.2">
      <c r="A391" s="256" t="s">
        <v>615</v>
      </c>
      <c r="B391" s="326" t="s">
        <v>650</v>
      </c>
      <c r="C391" s="327">
        <v>11</v>
      </c>
      <c r="D391" s="328" t="s">
        <v>101</v>
      </c>
      <c r="E391" s="252">
        <v>4233</v>
      </c>
      <c r="F391" s="253" t="s">
        <v>494</v>
      </c>
      <c r="G391" s="329"/>
      <c r="H391" s="381">
        <v>4438071</v>
      </c>
      <c r="I391" s="381">
        <f>H391</f>
        <v>4438071</v>
      </c>
      <c r="J391" s="381">
        <v>6652731</v>
      </c>
      <c r="K391" s="381">
        <f>J391</f>
        <v>6652731</v>
      </c>
      <c r="L391" s="381">
        <v>6087840</v>
      </c>
      <c r="M391" s="381">
        <f>L391</f>
        <v>6087840</v>
      </c>
      <c r="N391" s="381">
        <v>6087840</v>
      </c>
      <c r="O391" s="381">
        <f>N391</f>
        <v>6087840</v>
      </c>
      <c r="P391" s="381">
        <v>6271153</v>
      </c>
      <c r="Q391" s="381">
        <f>P391</f>
        <v>6271153</v>
      </c>
      <c r="R391" s="381">
        <v>7234141</v>
      </c>
      <c r="S391" s="381">
        <f>R391</f>
        <v>7234141</v>
      </c>
      <c r="T391" s="381">
        <v>7234141</v>
      </c>
      <c r="U391" s="381">
        <f>T391</f>
        <v>7234141</v>
      </c>
      <c r="V391" s="381">
        <v>7234141</v>
      </c>
      <c r="W391" s="381">
        <f>V391</f>
        <v>7234141</v>
      </c>
      <c r="X391" s="381">
        <v>7234141</v>
      </c>
      <c r="Y391" s="381">
        <f>X391</f>
        <v>7234141</v>
      </c>
      <c r="Z391" s="321"/>
      <c r="AA391" s="321"/>
      <c r="AB391" s="321"/>
      <c r="AC391" s="321"/>
    </row>
    <row r="392" spans="1:29" s="315" customFormat="1" ht="47.25" x14ac:dyDescent="0.2">
      <c r="A392" s="223" t="s">
        <v>615</v>
      </c>
      <c r="B392" s="224" t="s">
        <v>244</v>
      </c>
      <c r="C392" s="224"/>
      <c r="D392" s="224"/>
      <c r="E392" s="225"/>
      <c r="F392" s="226" t="s">
        <v>245</v>
      </c>
      <c r="G392" s="227" t="s">
        <v>648</v>
      </c>
      <c r="H392" s="259">
        <f>H393</f>
        <v>398169</v>
      </c>
      <c r="I392" s="259">
        <f t="shared" ref="I392:Y392" si="890">I393</f>
        <v>0</v>
      </c>
      <c r="J392" s="259">
        <f t="shared" si="890"/>
        <v>0</v>
      </c>
      <c r="K392" s="259">
        <f t="shared" si="890"/>
        <v>0</v>
      </c>
      <c r="L392" s="259">
        <f t="shared" si="890"/>
        <v>0</v>
      </c>
      <c r="M392" s="259">
        <f t="shared" si="890"/>
        <v>0</v>
      </c>
      <c r="N392" s="259">
        <f t="shared" si="890"/>
        <v>0</v>
      </c>
      <c r="O392" s="259">
        <f t="shared" si="890"/>
        <v>0</v>
      </c>
      <c r="P392" s="259">
        <f t="shared" si="890"/>
        <v>0</v>
      </c>
      <c r="Q392" s="259">
        <f t="shared" si="890"/>
        <v>0</v>
      </c>
      <c r="R392" s="259">
        <f t="shared" si="890"/>
        <v>0</v>
      </c>
      <c r="S392" s="259">
        <f t="shared" si="890"/>
        <v>0</v>
      </c>
      <c r="T392" s="259">
        <f t="shared" si="890"/>
        <v>0</v>
      </c>
      <c r="U392" s="259">
        <f t="shared" si="890"/>
        <v>0</v>
      </c>
      <c r="V392" s="259">
        <f t="shared" si="890"/>
        <v>0</v>
      </c>
      <c r="W392" s="259">
        <f t="shared" si="890"/>
        <v>0</v>
      </c>
      <c r="X392" s="259">
        <f t="shared" si="890"/>
        <v>0</v>
      </c>
      <c r="Y392" s="259">
        <f t="shared" si="890"/>
        <v>0</v>
      </c>
      <c r="Z392" s="229"/>
      <c r="AA392" s="229"/>
      <c r="AB392" s="229"/>
      <c r="AC392" s="229"/>
    </row>
    <row r="393" spans="1:29" s="321" customFormat="1" x14ac:dyDescent="0.2">
      <c r="A393" s="318" t="s">
        <v>615</v>
      </c>
      <c r="B393" s="319" t="s">
        <v>244</v>
      </c>
      <c r="C393" s="231">
        <v>43</v>
      </c>
      <c r="D393" s="231"/>
      <c r="E393" s="233">
        <v>42</v>
      </c>
      <c r="F393" s="234"/>
      <c r="G393" s="320"/>
      <c r="H393" s="258">
        <f t="shared" ref="H393:Q393" si="891">H394+H396</f>
        <v>398169</v>
      </c>
      <c r="I393" s="258">
        <f t="shared" si="891"/>
        <v>0</v>
      </c>
      <c r="J393" s="258">
        <f t="shared" si="891"/>
        <v>0</v>
      </c>
      <c r="K393" s="258">
        <f t="shared" si="891"/>
        <v>0</v>
      </c>
      <c r="L393" s="258">
        <f t="shared" ref="L393:M393" si="892">L394+L396</f>
        <v>0</v>
      </c>
      <c r="M393" s="258">
        <f t="shared" si="892"/>
        <v>0</v>
      </c>
      <c r="N393" s="258">
        <f t="shared" ref="N393:O393" si="893">N394+N396</f>
        <v>0</v>
      </c>
      <c r="O393" s="258">
        <f t="shared" si="893"/>
        <v>0</v>
      </c>
      <c r="P393" s="258">
        <f t="shared" si="891"/>
        <v>0</v>
      </c>
      <c r="Q393" s="258">
        <f t="shared" si="891"/>
        <v>0</v>
      </c>
      <c r="R393" s="258">
        <f t="shared" ref="R393:W393" si="894">R394+R396</f>
        <v>0</v>
      </c>
      <c r="S393" s="258">
        <f t="shared" si="894"/>
        <v>0</v>
      </c>
      <c r="T393" s="258">
        <f t="shared" ref="T393:U393" si="895">T394+T396</f>
        <v>0</v>
      </c>
      <c r="U393" s="258">
        <f t="shared" si="895"/>
        <v>0</v>
      </c>
      <c r="V393" s="258">
        <f t="shared" si="894"/>
        <v>0</v>
      </c>
      <c r="W393" s="258">
        <f t="shared" si="894"/>
        <v>0</v>
      </c>
      <c r="X393" s="258">
        <f t="shared" ref="X393:Y393" si="896">X394+X396</f>
        <v>0</v>
      </c>
      <c r="Y393" s="258">
        <f t="shared" si="896"/>
        <v>0</v>
      </c>
      <c r="Z393" s="229"/>
      <c r="AA393" s="229"/>
      <c r="AB393" s="229"/>
      <c r="AC393" s="229"/>
    </row>
    <row r="394" spans="1:29" s="315" customFormat="1" x14ac:dyDescent="0.2">
      <c r="A394" s="236" t="s">
        <v>615</v>
      </c>
      <c r="B394" s="322" t="s">
        <v>244</v>
      </c>
      <c r="C394" s="237">
        <v>43</v>
      </c>
      <c r="D394" s="323"/>
      <c r="E394" s="254">
        <v>422</v>
      </c>
      <c r="F394" s="239"/>
      <c r="G394" s="324"/>
      <c r="H394" s="314">
        <f t="shared" ref="H394:Y394" si="897">SUM(H395)</f>
        <v>27466</v>
      </c>
      <c r="I394" s="314">
        <f t="shared" si="897"/>
        <v>0</v>
      </c>
      <c r="J394" s="314">
        <f t="shared" si="897"/>
        <v>0</v>
      </c>
      <c r="K394" s="314">
        <f t="shared" si="897"/>
        <v>0</v>
      </c>
      <c r="L394" s="314">
        <f t="shared" si="897"/>
        <v>0</v>
      </c>
      <c r="M394" s="314">
        <f t="shared" si="897"/>
        <v>0</v>
      </c>
      <c r="N394" s="314">
        <f t="shared" si="897"/>
        <v>0</v>
      </c>
      <c r="O394" s="314">
        <f t="shared" si="897"/>
        <v>0</v>
      </c>
      <c r="P394" s="314">
        <f t="shared" si="897"/>
        <v>0</v>
      </c>
      <c r="Q394" s="314">
        <f t="shared" si="897"/>
        <v>0</v>
      </c>
      <c r="R394" s="314">
        <f t="shared" si="897"/>
        <v>0</v>
      </c>
      <c r="S394" s="314">
        <f t="shared" si="897"/>
        <v>0</v>
      </c>
      <c r="T394" s="314">
        <f t="shared" si="897"/>
        <v>0</v>
      </c>
      <c r="U394" s="314">
        <f t="shared" si="897"/>
        <v>0</v>
      </c>
      <c r="V394" s="314">
        <f t="shared" si="897"/>
        <v>0</v>
      </c>
      <c r="W394" s="314">
        <f t="shared" si="897"/>
        <v>0</v>
      </c>
      <c r="X394" s="314">
        <f t="shared" si="897"/>
        <v>0</v>
      </c>
      <c r="Y394" s="314">
        <f t="shared" si="897"/>
        <v>0</v>
      </c>
    </row>
    <row r="395" spans="1:29" s="321" customFormat="1" ht="15" x14ac:dyDescent="0.2">
      <c r="A395" s="242" t="s">
        <v>615</v>
      </c>
      <c r="B395" s="331" t="s">
        <v>244</v>
      </c>
      <c r="C395" s="243">
        <v>43</v>
      </c>
      <c r="D395" s="244" t="s">
        <v>101</v>
      </c>
      <c r="E395" s="245">
        <v>4227</v>
      </c>
      <c r="F395" s="246" t="s">
        <v>77</v>
      </c>
      <c r="G395" s="329"/>
      <c r="H395" s="381">
        <v>27466</v>
      </c>
      <c r="I395" s="382"/>
      <c r="J395" s="381">
        <v>0</v>
      </c>
      <c r="K395" s="382"/>
      <c r="L395" s="381"/>
      <c r="M395" s="382"/>
      <c r="N395" s="381"/>
      <c r="O395" s="382"/>
      <c r="P395" s="381">
        <v>0</v>
      </c>
      <c r="Q395" s="382"/>
      <c r="R395" s="381"/>
      <c r="S395" s="382"/>
      <c r="T395" s="381"/>
      <c r="U395" s="382"/>
      <c r="V395" s="381"/>
      <c r="W395" s="382"/>
      <c r="X395" s="381"/>
      <c r="Y395" s="382"/>
    </row>
    <row r="396" spans="1:29" s="229" customFormat="1" x14ac:dyDescent="0.2">
      <c r="A396" s="236" t="s">
        <v>615</v>
      </c>
      <c r="B396" s="322" t="s">
        <v>244</v>
      </c>
      <c r="C396" s="237">
        <v>43</v>
      </c>
      <c r="D396" s="323"/>
      <c r="E396" s="254">
        <v>426</v>
      </c>
      <c r="F396" s="239"/>
      <c r="G396" s="324"/>
      <c r="H396" s="314">
        <f t="shared" ref="H396:Y396" si="898">H397</f>
        <v>370703</v>
      </c>
      <c r="I396" s="314">
        <f t="shared" si="898"/>
        <v>0</v>
      </c>
      <c r="J396" s="314">
        <f t="shared" si="898"/>
        <v>0</v>
      </c>
      <c r="K396" s="314">
        <f t="shared" si="898"/>
        <v>0</v>
      </c>
      <c r="L396" s="314">
        <f t="shared" si="898"/>
        <v>0</v>
      </c>
      <c r="M396" s="314">
        <f t="shared" si="898"/>
        <v>0</v>
      </c>
      <c r="N396" s="314">
        <f t="shared" si="898"/>
        <v>0</v>
      </c>
      <c r="O396" s="314">
        <f t="shared" si="898"/>
        <v>0</v>
      </c>
      <c r="P396" s="314">
        <f t="shared" si="898"/>
        <v>0</v>
      </c>
      <c r="Q396" s="314">
        <f t="shared" si="898"/>
        <v>0</v>
      </c>
      <c r="R396" s="314">
        <f t="shared" si="898"/>
        <v>0</v>
      </c>
      <c r="S396" s="314">
        <f t="shared" si="898"/>
        <v>0</v>
      </c>
      <c r="T396" s="314">
        <f t="shared" si="898"/>
        <v>0</v>
      </c>
      <c r="U396" s="314">
        <f t="shared" si="898"/>
        <v>0</v>
      </c>
      <c r="V396" s="314">
        <f t="shared" si="898"/>
        <v>0</v>
      </c>
      <c r="W396" s="314">
        <f t="shared" si="898"/>
        <v>0</v>
      </c>
      <c r="X396" s="314">
        <f t="shared" si="898"/>
        <v>0</v>
      </c>
      <c r="Y396" s="314">
        <f t="shared" si="898"/>
        <v>0</v>
      </c>
      <c r="Z396" s="315"/>
      <c r="AA396" s="315"/>
      <c r="AB396" s="315"/>
      <c r="AC396" s="315"/>
    </row>
    <row r="397" spans="1:29" s="229" customFormat="1" ht="15" x14ac:dyDescent="0.2">
      <c r="A397" s="242" t="s">
        <v>615</v>
      </c>
      <c r="B397" s="331" t="s">
        <v>244</v>
      </c>
      <c r="C397" s="243">
        <v>43</v>
      </c>
      <c r="D397" s="244" t="s">
        <v>101</v>
      </c>
      <c r="E397" s="245">
        <v>4262</v>
      </c>
      <c r="F397" s="246" t="s">
        <v>86</v>
      </c>
      <c r="G397" s="329"/>
      <c r="H397" s="381">
        <v>370703</v>
      </c>
      <c r="I397" s="382"/>
      <c r="J397" s="381">
        <v>0</v>
      </c>
      <c r="K397" s="382"/>
      <c r="L397" s="381"/>
      <c r="M397" s="382"/>
      <c r="N397" s="381"/>
      <c r="O397" s="382"/>
      <c r="P397" s="381">
        <v>0</v>
      </c>
      <c r="Q397" s="382"/>
      <c r="R397" s="381"/>
      <c r="S397" s="382"/>
      <c r="T397" s="381"/>
      <c r="U397" s="382"/>
      <c r="V397" s="381"/>
      <c r="W397" s="382"/>
      <c r="X397" s="381"/>
      <c r="Y397" s="382"/>
      <c r="Z397" s="321"/>
      <c r="AA397" s="321"/>
      <c r="AB397" s="321"/>
      <c r="AC397" s="321"/>
    </row>
    <row r="398" spans="1:29" s="315" customFormat="1" ht="47.25" x14ac:dyDescent="0.2">
      <c r="A398" s="223" t="s">
        <v>615</v>
      </c>
      <c r="B398" s="224" t="s">
        <v>652</v>
      </c>
      <c r="C398" s="224"/>
      <c r="D398" s="224"/>
      <c r="E398" s="225"/>
      <c r="F398" s="226" t="s">
        <v>653</v>
      </c>
      <c r="G398" s="227" t="s">
        <v>648</v>
      </c>
      <c r="H398" s="259">
        <f t="shared" ref="H398:Q398" si="899">H410+H399</f>
        <v>1243139</v>
      </c>
      <c r="I398" s="259">
        <f t="shared" si="899"/>
        <v>1243139</v>
      </c>
      <c r="J398" s="259">
        <f t="shared" si="899"/>
        <v>2035968</v>
      </c>
      <c r="K398" s="259">
        <f t="shared" si="899"/>
        <v>2035968</v>
      </c>
      <c r="L398" s="259">
        <f t="shared" ref="L398:M398" si="900">L410+L399</f>
        <v>4171249</v>
      </c>
      <c r="M398" s="259">
        <f t="shared" si="900"/>
        <v>4171249</v>
      </c>
      <c r="N398" s="259">
        <f t="shared" ref="N398:O398" si="901">N410+N399</f>
        <v>3071249</v>
      </c>
      <c r="O398" s="259">
        <f t="shared" si="901"/>
        <v>3071249</v>
      </c>
      <c r="P398" s="259">
        <f t="shared" si="899"/>
        <v>1487823</v>
      </c>
      <c r="Q398" s="259">
        <f t="shared" si="899"/>
        <v>1487823</v>
      </c>
      <c r="R398" s="259">
        <f t="shared" ref="R398:W398" si="902">R410+R399</f>
        <v>737772</v>
      </c>
      <c r="S398" s="259">
        <f t="shared" si="902"/>
        <v>737772</v>
      </c>
      <c r="T398" s="259">
        <f t="shared" ref="T398:U398" si="903">T410+T399</f>
        <v>937700</v>
      </c>
      <c r="U398" s="259">
        <f t="shared" si="903"/>
        <v>937700</v>
      </c>
      <c r="V398" s="259">
        <f t="shared" si="902"/>
        <v>100000</v>
      </c>
      <c r="W398" s="259">
        <f t="shared" si="902"/>
        <v>100000</v>
      </c>
      <c r="X398" s="259">
        <f t="shared" ref="X398:Y398" si="904">X410+X399</f>
        <v>100000</v>
      </c>
      <c r="Y398" s="259">
        <f t="shared" si="904"/>
        <v>100000</v>
      </c>
      <c r="Z398" s="229"/>
      <c r="AA398" s="229"/>
      <c r="AB398" s="229"/>
      <c r="AC398" s="229"/>
    </row>
    <row r="399" spans="1:29" s="332" customFormat="1" x14ac:dyDescent="0.2">
      <c r="A399" s="318" t="s">
        <v>615</v>
      </c>
      <c r="B399" s="319" t="s">
        <v>652</v>
      </c>
      <c r="C399" s="231">
        <v>11</v>
      </c>
      <c r="D399" s="231"/>
      <c r="E399" s="233">
        <v>32</v>
      </c>
      <c r="F399" s="234"/>
      <c r="G399" s="320"/>
      <c r="H399" s="258">
        <f t="shared" ref="H399:Q399" si="905">H400+H402+H405</f>
        <v>30523</v>
      </c>
      <c r="I399" s="258">
        <f t="shared" si="905"/>
        <v>30523</v>
      </c>
      <c r="J399" s="258">
        <f t="shared" si="905"/>
        <v>177849</v>
      </c>
      <c r="K399" s="258">
        <f t="shared" si="905"/>
        <v>177849</v>
      </c>
      <c r="L399" s="258">
        <f t="shared" ref="L399:M399" si="906">L400+L402+L405</f>
        <v>171249</v>
      </c>
      <c r="M399" s="258">
        <f t="shared" si="906"/>
        <v>171249</v>
      </c>
      <c r="N399" s="258">
        <f t="shared" ref="N399:O399" si="907">N400+N402+N405</f>
        <v>71249</v>
      </c>
      <c r="O399" s="258">
        <f t="shared" si="907"/>
        <v>71249</v>
      </c>
      <c r="P399" s="258">
        <f t="shared" si="905"/>
        <v>160595</v>
      </c>
      <c r="Q399" s="258">
        <f t="shared" si="905"/>
        <v>160595</v>
      </c>
      <c r="R399" s="258">
        <f t="shared" ref="R399:W399" si="908">R400+R402+R405</f>
        <v>37772</v>
      </c>
      <c r="S399" s="258">
        <f t="shared" si="908"/>
        <v>37772</v>
      </c>
      <c r="T399" s="258">
        <f t="shared" ref="T399:U399" si="909">T400+T402+T405</f>
        <v>37700</v>
      </c>
      <c r="U399" s="258">
        <f t="shared" si="909"/>
        <v>37700</v>
      </c>
      <c r="V399" s="258">
        <f t="shared" si="908"/>
        <v>0</v>
      </c>
      <c r="W399" s="258">
        <f t="shared" si="908"/>
        <v>0</v>
      </c>
      <c r="X399" s="258">
        <f t="shared" ref="X399:Y399" si="910">X400+X402+X405</f>
        <v>0</v>
      </c>
      <c r="Y399" s="258">
        <f t="shared" si="910"/>
        <v>0</v>
      </c>
      <c r="Z399" s="229"/>
      <c r="AA399" s="229"/>
      <c r="AB399" s="229"/>
      <c r="AC399" s="229"/>
    </row>
    <row r="400" spans="1:29" s="315" customFormat="1" x14ac:dyDescent="0.2">
      <c r="A400" s="236" t="s">
        <v>615</v>
      </c>
      <c r="B400" s="322" t="s">
        <v>652</v>
      </c>
      <c r="C400" s="237">
        <v>11</v>
      </c>
      <c r="D400" s="323"/>
      <c r="E400" s="254">
        <v>321</v>
      </c>
      <c r="F400" s="239"/>
      <c r="G400" s="324"/>
      <c r="H400" s="314">
        <f t="shared" ref="H400:Y400" si="911">H401</f>
        <v>10000</v>
      </c>
      <c r="I400" s="314">
        <f t="shared" si="911"/>
        <v>10000</v>
      </c>
      <c r="J400" s="314">
        <f t="shared" si="911"/>
        <v>17254</v>
      </c>
      <c r="K400" s="314">
        <f t="shared" si="911"/>
        <v>17254</v>
      </c>
      <c r="L400" s="314">
        <f t="shared" si="911"/>
        <v>17254</v>
      </c>
      <c r="M400" s="314">
        <f t="shared" si="911"/>
        <v>17254</v>
      </c>
      <c r="N400" s="314">
        <f t="shared" si="911"/>
        <v>15000</v>
      </c>
      <c r="O400" s="314">
        <f t="shared" si="911"/>
        <v>15000</v>
      </c>
      <c r="P400" s="314">
        <f t="shared" si="911"/>
        <v>0</v>
      </c>
      <c r="Q400" s="314">
        <f t="shared" si="911"/>
        <v>0</v>
      </c>
      <c r="R400" s="314">
        <f t="shared" si="911"/>
        <v>0</v>
      </c>
      <c r="S400" s="314">
        <f t="shared" si="911"/>
        <v>0</v>
      </c>
      <c r="T400" s="314">
        <f t="shared" si="911"/>
        <v>0</v>
      </c>
      <c r="U400" s="314">
        <f t="shared" si="911"/>
        <v>0</v>
      </c>
      <c r="V400" s="314">
        <f t="shared" si="911"/>
        <v>0</v>
      </c>
      <c r="W400" s="314">
        <f t="shared" si="911"/>
        <v>0</v>
      </c>
      <c r="X400" s="314">
        <f t="shared" si="911"/>
        <v>0</v>
      </c>
      <c r="Y400" s="314">
        <f t="shared" si="911"/>
        <v>0</v>
      </c>
    </row>
    <row r="401" spans="1:29" s="332" customFormat="1" x14ac:dyDescent="0.2">
      <c r="A401" s="242" t="s">
        <v>615</v>
      </c>
      <c r="B401" s="331" t="s">
        <v>652</v>
      </c>
      <c r="C401" s="243">
        <v>11</v>
      </c>
      <c r="D401" s="244" t="s">
        <v>101</v>
      </c>
      <c r="E401" s="245">
        <v>3213</v>
      </c>
      <c r="F401" s="246" t="s">
        <v>44</v>
      </c>
      <c r="G401" s="329"/>
      <c r="H401" s="381">
        <v>10000</v>
      </c>
      <c r="I401" s="381">
        <f>H401</f>
        <v>10000</v>
      </c>
      <c r="J401" s="381">
        <v>17254</v>
      </c>
      <c r="K401" s="381">
        <f>J401</f>
        <v>17254</v>
      </c>
      <c r="L401" s="381">
        <v>17254</v>
      </c>
      <c r="M401" s="381">
        <f>L401</f>
        <v>17254</v>
      </c>
      <c r="N401" s="381">
        <v>15000</v>
      </c>
      <c r="O401" s="381">
        <f>N401</f>
        <v>15000</v>
      </c>
      <c r="P401" s="381">
        <v>0</v>
      </c>
      <c r="Q401" s="381">
        <f>P401</f>
        <v>0</v>
      </c>
      <c r="R401" s="381"/>
      <c r="S401" s="381">
        <f>R401</f>
        <v>0</v>
      </c>
      <c r="T401" s="381">
        <v>0</v>
      </c>
      <c r="U401" s="381">
        <f>T401</f>
        <v>0</v>
      </c>
      <c r="V401" s="381"/>
      <c r="W401" s="381">
        <f>V401</f>
        <v>0</v>
      </c>
      <c r="X401" s="381"/>
      <c r="Y401" s="381">
        <f>X401</f>
        <v>0</v>
      </c>
    </row>
    <row r="402" spans="1:29" s="332" customFormat="1" x14ac:dyDescent="0.2">
      <c r="A402" s="236" t="s">
        <v>615</v>
      </c>
      <c r="B402" s="322" t="s">
        <v>652</v>
      </c>
      <c r="C402" s="237">
        <v>11</v>
      </c>
      <c r="D402" s="323"/>
      <c r="E402" s="254">
        <v>322</v>
      </c>
      <c r="F402" s="239"/>
      <c r="G402" s="324"/>
      <c r="H402" s="314">
        <f t="shared" ref="H402:Q402" si="912">SUM(H403:H404)</f>
        <v>1527</v>
      </c>
      <c r="I402" s="314">
        <f t="shared" si="912"/>
        <v>1527</v>
      </c>
      <c r="J402" s="314">
        <f t="shared" si="912"/>
        <v>8627</v>
      </c>
      <c r="K402" s="314">
        <f t="shared" si="912"/>
        <v>8627</v>
      </c>
      <c r="L402" s="314">
        <f t="shared" ref="L402:M402" si="913">SUM(L403:L404)</f>
        <v>0</v>
      </c>
      <c r="M402" s="314">
        <f t="shared" si="913"/>
        <v>0</v>
      </c>
      <c r="N402" s="314">
        <f t="shared" ref="N402:O402" si="914">SUM(N403:N404)</f>
        <v>9500</v>
      </c>
      <c r="O402" s="314">
        <f t="shared" si="914"/>
        <v>9500</v>
      </c>
      <c r="P402" s="314">
        <f t="shared" si="912"/>
        <v>8627</v>
      </c>
      <c r="Q402" s="314">
        <f t="shared" si="912"/>
        <v>8627</v>
      </c>
      <c r="R402" s="314">
        <f t="shared" ref="R402:W402" si="915">SUM(R403:R404)</f>
        <v>18000</v>
      </c>
      <c r="S402" s="314">
        <f t="shared" si="915"/>
        <v>18000</v>
      </c>
      <c r="T402" s="314">
        <f t="shared" ref="T402:U402" si="916">SUM(T403:T404)</f>
        <v>18500</v>
      </c>
      <c r="U402" s="314">
        <f t="shared" si="916"/>
        <v>18500</v>
      </c>
      <c r="V402" s="314">
        <f t="shared" si="915"/>
        <v>0</v>
      </c>
      <c r="W402" s="314">
        <f t="shared" si="915"/>
        <v>0</v>
      </c>
      <c r="X402" s="314">
        <f t="shared" ref="X402:Y402" si="917">SUM(X403:X404)</f>
        <v>0</v>
      </c>
      <c r="Y402" s="314">
        <f t="shared" si="917"/>
        <v>0</v>
      </c>
      <c r="Z402" s="315"/>
      <c r="AA402" s="315"/>
      <c r="AB402" s="315"/>
      <c r="AC402" s="315"/>
    </row>
    <row r="403" spans="1:29" s="315" customFormat="1" ht="30" x14ac:dyDescent="0.2">
      <c r="A403" s="242" t="s">
        <v>615</v>
      </c>
      <c r="B403" s="331" t="s">
        <v>652</v>
      </c>
      <c r="C403" s="243">
        <v>11</v>
      </c>
      <c r="D403" s="244" t="s">
        <v>101</v>
      </c>
      <c r="E403" s="245">
        <v>3224</v>
      </c>
      <c r="F403" s="246" t="s">
        <v>155</v>
      </c>
      <c r="G403" s="329"/>
      <c r="H403" s="381">
        <v>191</v>
      </c>
      <c r="I403" s="381">
        <f t="shared" ref="I403:I404" si="918">H403</f>
        <v>191</v>
      </c>
      <c r="J403" s="381">
        <v>1991</v>
      </c>
      <c r="K403" s="381">
        <f t="shared" ref="K403:K404" si="919">J403</f>
        <v>1991</v>
      </c>
      <c r="L403" s="381"/>
      <c r="M403" s="381">
        <f t="shared" ref="M403:M404" si="920">L403</f>
        <v>0</v>
      </c>
      <c r="N403" s="381"/>
      <c r="O403" s="381">
        <f t="shared" ref="O403:O404" si="921">N403</f>
        <v>0</v>
      </c>
      <c r="P403" s="381">
        <v>1991</v>
      </c>
      <c r="Q403" s="381">
        <f t="shared" ref="Q403:Q404" si="922">P403</f>
        <v>1991</v>
      </c>
      <c r="R403" s="381">
        <v>9000</v>
      </c>
      <c r="S403" s="381">
        <f t="shared" ref="S403:S404" si="923">R403</f>
        <v>9000</v>
      </c>
      <c r="T403" s="381">
        <v>9000</v>
      </c>
      <c r="U403" s="381">
        <f t="shared" ref="U403:U404" si="924">T403</f>
        <v>9000</v>
      </c>
      <c r="V403" s="381"/>
      <c r="W403" s="381">
        <f t="shared" ref="W403:W404" si="925">V403</f>
        <v>0</v>
      </c>
      <c r="X403" s="381"/>
      <c r="Y403" s="381">
        <f t="shared" ref="Y403:Y404" si="926">X403</f>
        <v>0</v>
      </c>
      <c r="Z403" s="332"/>
      <c r="AA403" s="332"/>
      <c r="AB403" s="332"/>
      <c r="AC403" s="332"/>
    </row>
    <row r="404" spans="1:29" s="332" customFormat="1" x14ac:dyDescent="0.2">
      <c r="A404" s="242" t="s">
        <v>615</v>
      </c>
      <c r="B404" s="331" t="s">
        <v>652</v>
      </c>
      <c r="C404" s="243">
        <v>11</v>
      </c>
      <c r="D404" s="244" t="s">
        <v>101</v>
      </c>
      <c r="E404" s="245">
        <v>3227</v>
      </c>
      <c r="F404" s="246" t="s">
        <v>51</v>
      </c>
      <c r="G404" s="329"/>
      <c r="H404" s="381">
        <v>1336</v>
      </c>
      <c r="I404" s="381">
        <f t="shared" si="918"/>
        <v>1336</v>
      </c>
      <c r="J404" s="381">
        <v>6636</v>
      </c>
      <c r="K404" s="381">
        <f t="shared" si="919"/>
        <v>6636</v>
      </c>
      <c r="L404" s="381"/>
      <c r="M404" s="381">
        <f t="shared" si="920"/>
        <v>0</v>
      </c>
      <c r="N404" s="381">
        <v>9500</v>
      </c>
      <c r="O404" s="381">
        <f t="shared" si="921"/>
        <v>9500</v>
      </c>
      <c r="P404" s="381">
        <v>6636</v>
      </c>
      <c r="Q404" s="381">
        <f t="shared" si="922"/>
        <v>6636</v>
      </c>
      <c r="R404" s="381">
        <v>9000</v>
      </c>
      <c r="S404" s="381">
        <f t="shared" si="923"/>
        <v>9000</v>
      </c>
      <c r="T404" s="381">
        <v>9500</v>
      </c>
      <c r="U404" s="381">
        <f t="shared" si="924"/>
        <v>9500</v>
      </c>
      <c r="V404" s="381"/>
      <c r="W404" s="381">
        <f t="shared" si="925"/>
        <v>0</v>
      </c>
      <c r="X404" s="381"/>
      <c r="Y404" s="381">
        <f t="shared" si="926"/>
        <v>0</v>
      </c>
    </row>
    <row r="405" spans="1:29" s="332" customFormat="1" x14ac:dyDescent="0.2">
      <c r="A405" s="236" t="s">
        <v>615</v>
      </c>
      <c r="B405" s="322" t="s">
        <v>652</v>
      </c>
      <c r="C405" s="237">
        <v>11</v>
      </c>
      <c r="D405" s="323"/>
      <c r="E405" s="254">
        <v>323</v>
      </c>
      <c r="F405" s="239"/>
      <c r="G405" s="324"/>
      <c r="H405" s="314">
        <f t="shared" ref="H405:Q405" si="927">SUM(H406:H409)</f>
        <v>18996</v>
      </c>
      <c r="I405" s="314">
        <f t="shared" si="927"/>
        <v>18996</v>
      </c>
      <c r="J405" s="314">
        <f t="shared" si="927"/>
        <v>151968</v>
      </c>
      <c r="K405" s="314">
        <f t="shared" si="927"/>
        <v>151968</v>
      </c>
      <c r="L405" s="314">
        <f t="shared" ref="L405:M405" si="928">SUM(L406:L409)</f>
        <v>153995</v>
      </c>
      <c r="M405" s="314">
        <f t="shared" si="928"/>
        <v>153995</v>
      </c>
      <c r="N405" s="314">
        <f t="shared" ref="N405:O405" si="929">SUM(N406:N409)</f>
        <v>46749</v>
      </c>
      <c r="O405" s="314">
        <f t="shared" si="929"/>
        <v>46749</v>
      </c>
      <c r="P405" s="314">
        <f t="shared" si="927"/>
        <v>151968</v>
      </c>
      <c r="Q405" s="314">
        <f t="shared" si="927"/>
        <v>151968</v>
      </c>
      <c r="R405" s="314">
        <f t="shared" ref="R405:W405" si="930">SUM(R406:R409)</f>
        <v>19772</v>
      </c>
      <c r="S405" s="314">
        <f t="shared" si="930"/>
        <v>19772</v>
      </c>
      <c r="T405" s="314">
        <f t="shared" ref="T405:U405" si="931">SUM(T406:T409)</f>
        <v>19200</v>
      </c>
      <c r="U405" s="314">
        <f t="shared" si="931"/>
        <v>19200</v>
      </c>
      <c r="V405" s="314">
        <f t="shared" si="930"/>
        <v>0</v>
      </c>
      <c r="W405" s="314">
        <f t="shared" si="930"/>
        <v>0</v>
      </c>
      <c r="X405" s="314">
        <f t="shared" ref="X405:Y405" si="932">SUM(X406:X409)</f>
        <v>0</v>
      </c>
      <c r="Y405" s="314">
        <f t="shared" si="932"/>
        <v>0</v>
      </c>
      <c r="Z405" s="315"/>
      <c r="AA405" s="315"/>
      <c r="AB405" s="315"/>
      <c r="AC405" s="315"/>
    </row>
    <row r="406" spans="1:29" s="332" customFormat="1" x14ac:dyDescent="0.2">
      <c r="A406" s="242" t="s">
        <v>615</v>
      </c>
      <c r="B406" s="331" t="s">
        <v>652</v>
      </c>
      <c r="C406" s="243">
        <v>11</v>
      </c>
      <c r="D406" s="244" t="s">
        <v>101</v>
      </c>
      <c r="E406" s="245">
        <v>3232</v>
      </c>
      <c r="F406" s="246" t="s">
        <v>53</v>
      </c>
      <c r="G406" s="329"/>
      <c r="H406" s="381">
        <v>191</v>
      </c>
      <c r="I406" s="381">
        <f t="shared" ref="I406:I409" si="933">H406</f>
        <v>191</v>
      </c>
      <c r="J406" s="381">
        <v>1991</v>
      </c>
      <c r="K406" s="381">
        <f t="shared" ref="K406:K409" si="934">J406</f>
        <v>1991</v>
      </c>
      <c r="L406" s="381"/>
      <c r="M406" s="381">
        <f t="shared" ref="M406:M409" si="935">L406</f>
        <v>0</v>
      </c>
      <c r="N406" s="381"/>
      <c r="O406" s="381">
        <f t="shared" ref="O406:O409" si="936">N406</f>
        <v>0</v>
      </c>
      <c r="P406" s="381">
        <v>1991</v>
      </c>
      <c r="Q406" s="381">
        <f t="shared" ref="Q406:Q409" si="937">P406</f>
        <v>1991</v>
      </c>
      <c r="R406" s="381">
        <v>2500</v>
      </c>
      <c r="S406" s="381">
        <f t="shared" ref="S406:S409" si="938">R406</f>
        <v>2500</v>
      </c>
      <c r="T406" s="381">
        <v>2500</v>
      </c>
      <c r="U406" s="381">
        <f t="shared" ref="U406:U409" si="939">T406</f>
        <v>2500</v>
      </c>
      <c r="V406" s="381"/>
      <c r="W406" s="381">
        <f t="shared" ref="W406:W409" si="940">V406</f>
        <v>0</v>
      </c>
      <c r="X406" s="381"/>
      <c r="Y406" s="381">
        <f t="shared" ref="Y406:Y409" si="941">X406</f>
        <v>0</v>
      </c>
    </row>
    <row r="407" spans="1:29" s="332" customFormat="1" x14ac:dyDescent="0.2">
      <c r="A407" s="242" t="s">
        <v>615</v>
      </c>
      <c r="B407" s="331" t="s">
        <v>652</v>
      </c>
      <c r="C407" s="243">
        <v>11</v>
      </c>
      <c r="D407" s="244" t="s">
        <v>101</v>
      </c>
      <c r="E407" s="245">
        <v>3235</v>
      </c>
      <c r="F407" s="246" t="s">
        <v>56</v>
      </c>
      <c r="G407" s="329"/>
      <c r="H407" s="381">
        <v>14851</v>
      </c>
      <c r="I407" s="381">
        <f t="shared" si="933"/>
        <v>14851</v>
      </c>
      <c r="J407" s="381">
        <v>132723</v>
      </c>
      <c r="K407" s="381">
        <f t="shared" si="934"/>
        <v>132723</v>
      </c>
      <c r="L407" s="381">
        <v>132723</v>
      </c>
      <c r="M407" s="381">
        <f t="shared" si="935"/>
        <v>132723</v>
      </c>
      <c r="N407" s="381">
        <v>25477</v>
      </c>
      <c r="O407" s="381">
        <f t="shared" si="936"/>
        <v>25477</v>
      </c>
      <c r="P407" s="381">
        <v>132723</v>
      </c>
      <c r="Q407" s="381">
        <f t="shared" si="937"/>
        <v>132723</v>
      </c>
      <c r="R407" s="381"/>
      <c r="S407" s="381">
        <f t="shared" si="938"/>
        <v>0</v>
      </c>
      <c r="T407" s="381">
        <v>3200</v>
      </c>
      <c r="U407" s="381">
        <f t="shared" si="939"/>
        <v>3200</v>
      </c>
      <c r="V407" s="381"/>
      <c r="W407" s="381">
        <f t="shared" si="940"/>
        <v>0</v>
      </c>
      <c r="X407" s="381"/>
      <c r="Y407" s="381">
        <f t="shared" si="941"/>
        <v>0</v>
      </c>
    </row>
    <row r="408" spans="1:29" s="229" customFormat="1" x14ac:dyDescent="0.2">
      <c r="A408" s="242" t="s">
        <v>615</v>
      </c>
      <c r="B408" s="331" t="s">
        <v>652</v>
      </c>
      <c r="C408" s="243">
        <v>11</v>
      </c>
      <c r="D408" s="244" t="s">
        <v>101</v>
      </c>
      <c r="E408" s="245">
        <v>3237</v>
      </c>
      <c r="F408" s="246" t="s">
        <v>58</v>
      </c>
      <c r="G408" s="329"/>
      <c r="H408" s="381">
        <v>682</v>
      </c>
      <c r="I408" s="381">
        <f t="shared" si="933"/>
        <v>682</v>
      </c>
      <c r="J408" s="381">
        <v>3982</v>
      </c>
      <c r="K408" s="381">
        <f t="shared" si="934"/>
        <v>3982</v>
      </c>
      <c r="L408" s="381">
        <v>8000</v>
      </c>
      <c r="M408" s="381">
        <f t="shared" si="935"/>
        <v>8000</v>
      </c>
      <c r="N408" s="381">
        <v>8000</v>
      </c>
      <c r="O408" s="381">
        <f t="shared" si="936"/>
        <v>8000</v>
      </c>
      <c r="P408" s="381">
        <v>3982</v>
      </c>
      <c r="Q408" s="381">
        <f t="shared" si="937"/>
        <v>3982</v>
      </c>
      <c r="R408" s="381">
        <v>4000</v>
      </c>
      <c r="S408" s="381">
        <f t="shared" si="938"/>
        <v>4000</v>
      </c>
      <c r="T408" s="381">
        <v>3500</v>
      </c>
      <c r="U408" s="381">
        <f t="shared" si="939"/>
        <v>3500</v>
      </c>
      <c r="V408" s="381"/>
      <c r="W408" s="381">
        <f t="shared" si="940"/>
        <v>0</v>
      </c>
      <c r="X408" s="381"/>
      <c r="Y408" s="381">
        <f t="shared" si="941"/>
        <v>0</v>
      </c>
      <c r="Z408" s="332"/>
      <c r="AA408" s="332"/>
      <c r="AB408" s="332"/>
      <c r="AC408" s="332"/>
    </row>
    <row r="409" spans="1:29" s="315" customFormat="1" x14ac:dyDescent="0.2">
      <c r="A409" s="242" t="s">
        <v>615</v>
      </c>
      <c r="B409" s="331" t="s">
        <v>652</v>
      </c>
      <c r="C409" s="243">
        <v>11</v>
      </c>
      <c r="D409" s="244" t="s">
        <v>101</v>
      </c>
      <c r="E409" s="245">
        <v>3239</v>
      </c>
      <c r="F409" s="246" t="s">
        <v>60</v>
      </c>
      <c r="G409" s="329"/>
      <c r="H409" s="381">
        <v>3272</v>
      </c>
      <c r="I409" s="381">
        <f t="shared" si="933"/>
        <v>3272</v>
      </c>
      <c r="J409" s="381">
        <v>13272</v>
      </c>
      <c r="K409" s="381">
        <f t="shared" si="934"/>
        <v>13272</v>
      </c>
      <c r="L409" s="381">
        <v>13272</v>
      </c>
      <c r="M409" s="381">
        <f t="shared" si="935"/>
        <v>13272</v>
      </c>
      <c r="N409" s="381">
        <v>13272</v>
      </c>
      <c r="O409" s="381">
        <f t="shared" si="936"/>
        <v>13272</v>
      </c>
      <c r="P409" s="381">
        <v>13272</v>
      </c>
      <c r="Q409" s="381">
        <f t="shared" si="937"/>
        <v>13272</v>
      </c>
      <c r="R409" s="381">
        <v>13272</v>
      </c>
      <c r="S409" s="381">
        <f t="shared" si="938"/>
        <v>13272</v>
      </c>
      <c r="T409" s="381">
        <v>10000</v>
      </c>
      <c r="U409" s="381">
        <f t="shared" si="939"/>
        <v>10000</v>
      </c>
      <c r="V409" s="381"/>
      <c r="W409" s="381">
        <f t="shared" si="940"/>
        <v>0</v>
      </c>
      <c r="X409" s="381"/>
      <c r="Y409" s="381">
        <f t="shared" si="941"/>
        <v>0</v>
      </c>
      <c r="Z409" s="332"/>
      <c r="AA409" s="332"/>
      <c r="AB409" s="332"/>
      <c r="AC409" s="332"/>
    </row>
    <row r="410" spans="1:29" s="332" customFormat="1" x14ac:dyDescent="0.2">
      <c r="A410" s="318" t="s">
        <v>615</v>
      </c>
      <c r="B410" s="319" t="s">
        <v>652</v>
      </c>
      <c r="C410" s="231">
        <v>11</v>
      </c>
      <c r="D410" s="231"/>
      <c r="E410" s="233">
        <v>42</v>
      </c>
      <c r="F410" s="234"/>
      <c r="G410" s="320"/>
      <c r="H410" s="258">
        <f t="shared" ref="H410:X411" si="942">H411</f>
        <v>1212616</v>
      </c>
      <c r="I410" s="258">
        <f t="shared" si="942"/>
        <v>1212616</v>
      </c>
      <c r="J410" s="258">
        <f t="shared" si="942"/>
        <v>1858119</v>
      </c>
      <c r="K410" s="258">
        <f t="shared" si="942"/>
        <v>1858119</v>
      </c>
      <c r="L410" s="258">
        <f t="shared" si="942"/>
        <v>4000000</v>
      </c>
      <c r="M410" s="258">
        <f t="shared" si="942"/>
        <v>4000000</v>
      </c>
      <c r="N410" s="258">
        <f t="shared" si="942"/>
        <v>3000000</v>
      </c>
      <c r="O410" s="258">
        <f t="shared" si="942"/>
        <v>3000000</v>
      </c>
      <c r="P410" s="258">
        <f t="shared" si="942"/>
        <v>1327228</v>
      </c>
      <c r="Q410" s="258">
        <f t="shared" si="942"/>
        <v>1327228</v>
      </c>
      <c r="R410" s="258">
        <f t="shared" si="942"/>
        <v>700000</v>
      </c>
      <c r="S410" s="258">
        <f t="shared" si="942"/>
        <v>700000</v>
      </c>
      <c r="T410" s="258">
        <f t="shared" si="942"/>
        <v>900000</v>
      </c>
      <c r="U410" s="258">
        <f t="shared" si="942"/>
        <v>900000</v>
      </c>
      <c r="V410" s="258">
        <f t="shared" si="942"/>
        <v>100000</v>
      </c>
      <c r="W410" s="258">
        <f t="shared" si="942"/>
        <v>100000</v>
      </c>
      <c r="X410" s="258">
        <f t="shared" si="942"/>
        <v>100000</v>
      </c>
      <c r="Y410" s="258">
        <f t="shared" ref="X410:Y411" si="943">Y411</f>
        <v>100000</v>
      </c>
      <c r="Z410" s="229"/>
      <c r="AA410" s="229"/>
      <c r="AB410" s="229"/>
      <c r="AC410" s="229"/>
    </row>
    <row r="411" spans="1:29" s="229" customFormat="1" x14ac:dyDescent="0.2">
      <c r="A411" s="236" t="s">
        <v>615</v>
      </c>
      <c r="B411" s="322" t="s">
        <v>652</v>
      </c>
      <c r="C411" s="237">
        <v>11</v>
      </c>
      <c r="D411" s="323"/>
      <c r="E411" s="254">
        <v>422</v>
      </c>
      <c r="F411" s="239"/>
      <c r="G411" s="324"/>
      <c r="H411" s="314">
        <f t="shared" si="942"/>
        <v>1212616</v>
      </c>
      <c r="I411" s="314">
        <f t="shared" si="942"/>
        <v>1212616</v>
      </c>
      <c r="J411" s="314">
        <f t="shared" si="942"/>
        <v>1858119</v>
      </c>
      <c r="K411" s="314">
        <f t="shared" si="942"/>
        <v>1858119</v>
      </c>
      <c r="L411" s="314">
        <f t="shared" si="942"/>
        <v>4000000</v>
      </c>
      <c r="M411" s="314">
        <f t="shared" si="942"/>
        <v>4000000</v>
      </c>
      <c r="N411" s="314">
        <f t="shared" si="942"/>
        <v>3000000</v>
      </c>
      <c r="O411" s="314">
        <f t="shared" si="942"/>
        <v>3000000</v>
      </c>
      <c r="P411" s="314">
        <f t="shared" si="942"/>
        <v>1327228</v>
      </c>
      <c r="Q411" s="314">
        <f t="shared" si="942"/>
        <v>1327228</v>
      </c>
      <c r="R411" s="314">
        <f t="shared" si="942"/>
        <v>700000</v>
      </c>
      <c r="S411" s="314">
        <f t="shared" si="942"/>
        <v>700000</v>
      </c>
      <c r="T411" s="314">
        <f t="shared" si="942"/>
        <v>900000</v>
      </c>
      <c r="U411" s="314">
        <f t="shared" si="942"/>
        <v>900000</v>
      </c>
      <c r="V411" s="314">
        <f t="shared" si="942"/>
        <v>100000</v>
      </c>
      <c r="W411" s="314">
        <f t="shared" si="942"/>
        <v>100000</v>
      </c>
      <c r="X411" s="314">
        <f t="shared" si="943"/>
        <v>100000</v>
      </c>
      <c r="Y411" s="314">
        <f t="shared" si="943"/>
        <v>100000</v>
      </c>
      <c r="Z411" s="315"/>
      <c r="AA411" s="315"/>
      <c r="AB411" s="315"/>
      <c r="AC411" s="315"/>
    </row>
    <row r="412" spans="1:29" s="229" customFormat="1" x14ac:dyDescent="0.2">
      <c r="A412" s="242" t="s">
        <v>615</v>
      </c>
      <c r="B412" s="331" t="s">
        <v>652</v>
      </c>
      <c r="C412" s="243">
        <v>11</v>
      </c>
      <c r="D412" s="244" t="s">
        <v>101</v>
      </c>
      <c r="E412" s="245">
        <v>4227</v>
      </c>
      <c r="F412" s="246" t="s">
        <v>77</v>
      </c>
      <c r="G412" s="329"/>
      <c r="H412" s="381">
        <v>1212616</v>
      </c>
      <c r="I412" s="381">
        <f>H412</f>
        <v>1212616</v>
      </c>
      <c r="J412" s="381">
        <v>1858119</v>
      </c>
      <c r="K412" s="381">
        <f>J412</f>
        <v>1858119</v>
      </c>
      <c r="L412" s="381">
        <v>4000000</v>
      </c>
      <c r="M412" s="381">
        <f>L412</f>
        <v>4000000</v>
      </c>
      <c r="N412" s="381">
        <v>3000000</v>
      </c>
      <c r="O412" s="381">
        <f>N412</f>
        <v>3000000</v>
      </c>
      <c r="P412" s="381">
        <v>1327228</v>
      </c>
      <c r="Q412" s="381">
        <f>P412</f>
        <v>1327228</v>
      </c>
      <c r="R412" s="381">
        <v>700000</v>
      </c>
      <c r="S412" s="381">
        <f>R412</f>
        <v>700000</v>
      </c>
      <c r="T412" s="381">
        <v>900000</v>
      </c>
      <c r="U412" s="381">
        <f>T412</f>
        <v>900000</v>
      </c>
      <c r="V412" s="381">
        <v>100000</v>
      </c>
      <c r="W412" s="381">
        <f>V412</f>
        <v>100000</v>
      </c>
      <c r="X412" s="381">
        <v>100000</v>
      </c>
      <c r="Y412" s="381">
        <f>X412</f>
        <v>100000</v>
      </c>
      <c r="Z412" s="332"/>
      <c r="AA412" s="332"/>
      <c r="AB412" s="332"/>
      <c r="AC412" s="332"/>
    </row>
    <row r="413" spans="1:29" s="315" customFormat="1" ht="33.75" x14ac:dyDescent="0.2">
      <c r="A413" s="223" t="s">
        <v>615</v>
      </c>
      <c r="B413" s="224" t="s">
        <v>654</v>
      </c>
      <c r="C413" s="224"/>
      <c r="D413" s="224"/>
      <c r="E413" s="225"/>
      <c r="F413" s="226" t="s">
        <v>655</v>
      </c>
      <c r="G413" s="227" t="s">
        <v>648</v>
      </c>
      <c r="H413" s="259">
        <f t="shared" ref="H413:X419" si="944">H414</f>
        <v>596713</v>
      </c>
      <c r="I413" s="259">
        <f t="shared" si="944"/>
        <v>596713</v>
      </c>
      <c r="J413" s="259">
        <f t="shared" si="944"/>
        <v>99542</v>
      </c>
      <c r="K413" s="259">
        <f t="shared" si="944"/>
        <v>99542</v>
      </c>
      <c r="L413" s="259">
        <f t="shared" si="944"/>
        <v>550000</v>
      </c>
      <c r="M413" s="259">
        <f t="shared" si="944"/>
        <v>550000</v>
      </c>
      <c r="N413" s="259">
        <f t="shared" si="944"/>
        <v>550000</v>
      </c>
      <c r="O413" s="259">
        <f t="shared" si="944"/>
        <v>550000</v>
      </c>
      <c r="P413" s="259">
        <f t="shared" si="944"/>
        <v>0</v>
      </c>
      <c r="Q413" s="259">
        <f t="shared" si="944"/>
        <v>0</v>
      </c>
      <c r="R413" s="259">
        <f t="shared" si="944"/>
        <v>0</v>
      </c>
      <c r="S413" s="259">
        <f t="shared" si="944"/>
        <v>0</v>
      </c>
      <c r="T413" s="259">
        <f t="shared" si="944"/>
        <v>0</v>
      </c>
      <c r="U413" s="259">
        <f t="shared" si="944"/>
        <v>0</v>
      </c>
      <c r="V413" s="259">
        <f t="shared" si="944"/>
        <v>0</v>
      </c>
      <c r="W413" s="259">
        <f t="shared" si="944"/>
        <v>0</v>
      </c>
      <c r="X413" s="259">
        <f t="shared" si="944"/>
        <v>0</v>
      </c>
      <c r="Y413" s="259">
        <f t="shared" ref="X413:Y419" si="945">Y414</f>
        <v>0</v>
      </c>
      <c r="Z413" s="229"/>
      <c r="AA413" s="229"/>
      <c r="AB413" s="229"/>
      <c r="AC413" s="229"/>
    </row>
    <row r="414" spans="1:29" s="332" customFormat="1" x14ac:dyDescent="0.2">
      <c r="A414" s="318" t="s">
        <v>615</v>
      </c>
      <c r="B414" s="319" t="s">
        <v>654</v>
      </c>
      <c r="C414" s="231">
        <v>11</v>
      </c>
      <c r="D414" s="231"/>
      <c r="E414" s="233">
        <v>38</v>
      </c>
      <c r="F414" s="234"/>
      <c r="G414" s="320"/>
      <c r="H414" s="258">
        <f t="shared" si="944"/>
        <v>596713</v>
      </c>
      <c r="I414" s="258">
        <f t="shared" si="944"/>
        <v>596713</v>
      </c>
      <c r="J414" s="258">
        <f t="shared" si="944"/>
        <v>99542</v>
      </c>
      <c r="K414" s="258">
        <f t="shared" si="944"/>
        <v>99542</v>
      </c>
      <c r="L414" s="258">
        <f t="shared" si="944"/>
        <v>550000</v>
      </c>
      <c r="M414" s="258">
        <f t="shared" si="944"/>
        <v>550000</v>
      </c>
      <c r="N414" s="258">
        <f t="shared" si="944"/>
        <v>550000</v>
      </c>
      <c r="O414" s="258">
        <f t="shared" si="944"/>
        <v>550000</v>
      </c>
      <c r="P414" s="258">
        <f t="shared" si="944"/>
        <v>0</v>
      </c>
      <c r="Q414" s="258">
        <f t="shared" si="944"/>
        <v>0</v>
      </c>
      <c r="R414" s="258">
        <f t="shared" si="944"/>
        <v>0</v>
      </c>
      <c r="S414" s="258">
        <f t="shared" si="944"/>
        <v>0</v>
      </c>
      <c r="T414" s="258">
        <f t="shared" si="944"/>
        <v>0</v>
      </c>
      <c r="U414" s="258">
        <f t="shared" si="944"/>
        <v>0</v>
      </c>
      <c r="V414" s="258">
        <f t="shared" si="944"/>
        <v>0</v>
      </c>
      <c r="W414" s="258">
        <f t="shared" si="944"/>
        <v>0</v>
      </c>
      <c r="X414" s="258">
        <f t="shared" si="945"/>
        <v>0</v>
      </c>
      <c r="Y414" s="258">
        <f t="shared" si="945"/>
        <v>0</v>
      </c>
      <c r="Z414" s="229"/>
      <c r="AA414" s="229"/>
      <c r="AB414" s="229"/>
      <c r="AC414" s="229"/>
    </row>
    <row r="415" spans="1:29" s="229" customFormat="1" x14ac:dyDescent="0.2">
      <c r="A415" s="236" t="s">
        <v>615</v>
      </c>
      <c r="B415" s="322" t="s">
        <v>654</v>
      </c>
      <c r="C415" s="237">
        <v>11</v>
      </c>
      <c r="D415" s="323"/>
      <c r="E415" s="254">
        <v>386</v>
      </c>
      <c r="F415" s="239"/>
      <c r="G415" s="324"/>
      <c r="H415" s="314">
        <f t="shared" si="944"/>
        <v>596713</v>
      </c>
      <c r="I415" s="314">
        <f t="shared" si="944"/>
        <v>596713</v>
      </c>
      <c r="J415" s="314">
        <f t="shared" si="944"/>
        <v>99542</v>
      </c>
      <c r="K415" s="314">
        <f t="shared" si="944"/>
        <v>99542</v>
      </c>
      <c r="L415" s="314">
        <f t="shared" si="944"/>
        <v>550000</v>
      </c>
      <c r="M415" s="314">
        <f t="shared" si="944"/>
        <v>550000</v>
      </c>
      <c r="N415" s="314">
        <f t="shared" si="944"/>
        <v>550000</v>
      </c>
      <c r="O415" s="314">
        <f t="shared" si="944"/>
        <v>550000</v>
      </c>
      <c r="P415" s="314">
        <f t="shared" si="944"/>
        <v>0</v>
      </c>
      <c r="Q415" s="314">
        <f t="shared" si="944"/>
        <v>0</v>
      </c>
      <c r="R415" s="314">
        <f t="shared" si="944"/>
        <v>0</v>
      </c>
      <c r="S415" s="314">
        <f t="shared" si="944"/>
        <v>0</v>
      </c>
      <c r="T415" s="314">
        <f t="shared" si="944"/>
        <v>0</v>
      </c>
      <c r="U415" s="314">
        <f t="shared" si="944"/>
        <v>0</v>
      </c>
      <c r="V415" s="314">
        <f t="shared" si="944"/>
        <v>0</v>
      </c>
      <c r="W415" s="314">
        <f t="shared" si="944"/>
        <v>0</v>
      </c>
      <c r="X415" s="314">
        <f t="shared" si="945"/>
        <v>0</v>
      </c>
      <c r="Y415" s="314">
        <f t="shared" si="945"/>
        <v>0</v>
      </c>
      <c r="Z415" s="315"/>
      <c r="AA415" s="315"/>
      <c r="AB415" s="315"/>
      <c r="AC415" s="315"/>
    </row>
    <row r="416" spans="1:29" s="229" customFormat="1" ht="45" x14ac:dyDescent="0.2">
      <c r="A416" s="242" t="s">
        <v>615</v>
      </c>
      <c r="B416" s="331" t="s">
        <v>654</v>
      </c>
      <c r="C416" s="243">
        <v>11</v>
      </c>
      <c r="D416" s="244" t="s">
        <v>101</v>
      </c>
      <c r="E416" s="245">
        <v>3861</v>
      </c>
      <c r="F416" s="246" t="s">
        <v>277</v>
      </c>
      <c r="G416" s="329"/>
      <c r="H416" s="381">
        <v>596713</v>
      </c>
      <c r="I416" s="381">
        <f>H416</f>
        <v>596713</v>
      </c>
      <c r="J416" s="381">
        <v>99542</v>
      </c>
      <c r="K416" s="381">
        <f>J416</f>
        <v>99542</v>
      </c>
      <c r="L416" s="381">
        <v>550000</v>
      </c>
      <c r="M416" s="381">
        <f>L416</f>
        <v>550000</v>
      </c>
      <c r="N416" s="381">
        <v>550000</v>
      </c>
      <c r="O416" s="381">
        <f>N416</f>
        <v>550000</v>
      </c>
      <c r="P416" s="381">
        <v>0</v>
      </c>
      <c r="Q416" s="381">
        <f>P416</f>
        <v>0</v>
      </c>
      <c r="R416" s="381"/>
      <c r="S416" s="381">
        <f>R416</f>
        <v>0</v>
      </c>
      <c r="T416" s="381">
        <v>0</v>
      </c>
      <c r="U416" s="381">
        <f>T416</f>
        <v>0</v>
      </c>
      <c r="V416" s="381"/>
      <c r="W416" s="381">
        <f>V416</f>
        <v>0</v>
      </c>
      <c r="X416" s="381">
        <v>0</v>
      </c>
      <c r="Y416" s="381">
        <f>X416</f>
        <v>0</v>
      </c>
      <c r="Z416" s="332"/>
      <c r="AA416" s="332"/>
      <c r="AB416" s="332"/>
      <c r="AC416" s="332"/>
    </row>
    <row r="417" spans="1:29" s="315" customFormat="1" ht="33.75" x14ac:dyDescent="0.2">
      <c r="A417" s="223" t="s">
        <v>615</v>
      </c>
      <c r="B417" s="224" t="s">
        <v>656</v>
      </c>
      <c r="C417" s="224"/>
      <c r="D417" s="224"/>
      <c r="E417" s="225"/>
      <c r="F417" s="226" t="s">
        <v>657</v>
      </c>
      <c r="G417" s="227" t="s">
        <v>648</v>
      </c>
      <c r="H417" s="259">
        <f t="shared" si="944"/>
        <v>0</v>
      </c>
      <c r="I417" s="259">
        <f t="shared" si="944"/>
        <v>0</v>
      </c>
      <c r="J417" s="259">
        <f t="shared" si="944"/>
        <v>0</v>
      </c>
      <c r="K417" s="259">
        <f t="shared" si="944"/>
        <v>0</v>
      </c>
      <c r="L417" s="259">
        <f t="shared" si="944"/>
        <v>100000</v>
      </c>
      <c r="M417" s="259">
        <f t="shared" si="944"/>
        <v>100000</v>
      </c>
      <c r="N417" s="259">
        <f t="shared" si="944"/>
        <v>100000</v>
      </c>
      <c r="O417" s="259">
        <f t="shared" si="944"/>
        <v>100000</v>
      </c>
      <c r="P417" s="259">
        <f t="shared" si="944"/>
        <v>0</v>
      </c>
      <c r="Q417" s="259">
        <f t="shared" si="944"/>
        <v>0</v>
      </c>
      <c r="R417" s="259">
        <f t="shared" si="944"/>
        <v>400000</v>
      </c>
      <c r="S417" s="259">
        <f t="shared" si="944"/>
        <v>400000</v>
      </c>
      <c r="T417" s="259">
        <f t="shared" si="944"/>
        <v>200000</v>
      </c>
      <c r="U417" s="259">
        <f t="shared" si="944"/>
        <v>200000</v>
      </c>
      <c r="V417" s="259">
        <f t="shared" si="944"/>
        <v>400000</v>
      </c>
      <c r="W417" s="259">
        <f t="shared" si="944"/>
        <v>400000</v>
      </c>
      <c r="X417" s="259">
        <f t="shared" si="945"/>
        <v>400000</v>
      </c>
      <c r="Y417" s="259">
        <f t="shared" si="945"/>
        <v>400000</v>
      </c>
      <c r="Z417" s="229"/>
      <c r="AA417" s="229"/>
      <c r="AB417" s="229"/>
      <c r="AC417" s="229"/>
    </row>
    <row r="418" spans="1:29" s="332" customFormat="1" x14ac:dyDescent="0.2">
      <c r="A418" s="318" t="s">
        <v>615</v>
      </c>
      <c r="B418" s="319" t="s">
        <v>656</v>
      </c>
      <c r="C418" s="231">
        <v>11</v>
      </c>
      <c r="D418" s="231"/>
      <c r="E418" s="233">
        <v>38</v>
      </c>
      <c r="F418" s="234"/>
      <c r="G418" s="320"/>
      <c r="H418" s="258">
        <f t="shared" si="944"/>
        <v>0</v>
      </c>
      <c r="I418" s="258">
        <f t="shared" si="944"/>
        <v>0</v>
      </c>
      <c r="J418" s="258">
        <f t="shared" si="944"/>
        <v>0</v>
      </c>
      <c r="K418" s="258">
        <f t="shared" si="944"/>
        <v>0</v>
      </c>
      <c r="L418" s="258">
        <f t="shared" si="944"/>
        <v>100000</v>
      </c>
      <c r="M418" s="258">
        <f t="shared" si="944"/>
        <v>100000</v>
      </c>
      <c r="N418" s="258">
        <f t="shared" si="944"/>
        <v>100000</v>
      </c>
      <c r="O418" s="258">
        <f t="shared" si="944"/>
        <v>100000</v>
      </c>
      <c r="P418" s="258">
        <f t="shared" si="944"/>
        <v>0</v>
      </c>
      <c r="Q418" s="258">
        <f t="shared" si="944"/>
        <v>0</v>
      </c>
      <c r="R418" s="258">
        <f t="shared" si="944"/>
        <v>400000</v>
      </c>
      <c r="S418" s="258">
        <f t="shared" si="944"/>
        <v>400000</v>
      </c>
      <c r="T418" s="258">
        <f t="shared" si="944"/>
        <v>200000</v>
      </c>
      <c r="U418" s="258">
        <f t="shared" si="944"/>
        <v>200000</v>
      </c>
      <c r="V418" s="258">
        <f t="shared" si="944"/>
        <v>400000</v>
      </c>
      <c r="W418" s="258">
        <f t="shared" si="944"/>
        <v>400000</v>
      </c>
      <c r="X418" s="258">
        <f t="shared" si="945"/>
        <v>400000</v>
      </c>
      <c r="Y418" s="258">
        <f t="shared" si="945"/>
        <v>400000</v>
      </c>
      <c r="Z418" s="229"/>
      <c r="AA418" s="229"/>
      <c r="AB418" s="229"/>
      <c r="AC418" s="229"/>
    </row>
    <row r="419" spans="1:29" s="229" customFormat="1" x14ac:dyDescent="0.2">
      <c r="A419" s="236" t="s">
        <v>615</v>
      </c>
      <c r="B419" s="322" t="s">
        <v>656</v>
      </c>
      <c r="C419" s="237">
        <v>11</v>
      </c>
      <c r="D419" s="323"/>
      <c r="E419" s="254">
        <v>386</v>
      </c>
      <c r="F419" s="239"/>
      <c r="G419" s="324"/>
      <c r="H419" s="314">
        <f t="shared" si="944"/>
        <v>0</v>
      </c>
      <c r="I419" s="314">
        <f t="shared" si="944"/>
        <v>0</v>
      </c>
      <c r="J419" s="314">
        <f t="shared" si="944"/>
        <v>0</v>
      </c>
      <c r="K419" s="314">
        <f t="shared" si="944"/>
        <v>0</v>
      </c>
      <c r="L419" s="314">
        <f t="shared" si="944"/>
        <v>100000</v>
      </c>
      <c r="M419" s="314">
        <f t="shared" si="944"/>
        <v>100000</v>
      </c>
      <c r="N419" s="314">
        <f t="shared" si="944"/>
        <v>100000</v>
      </c>
      <c r="O419" s="314">
        <f t="shared" si="944"/>
        <v>100000</v>
      </c>
      <c r="P419" s="314">
        <f t="shared" si="944"/>
        <v>0</v>
      </c>
      <c r="Q419" s="314">
        <f t="shared" si="944"/>
        <v>0</v>
      </c>
      <c r="R419" s="314">
        <f t="shared" si="944"/>
        <v>400000</v>
      </c>
      <c r="S419" s="314">
        <f t="shared" si="944"/>
        <v>400000</v>
      </c>
      <c r="T419" s="314">
        <f t="shared" si="944"/>
        <v>200000</v>
      </c>
      <c r="U419" s="314">
        <f t="shared" si="944"/>
        <v>200000</v>
      </c>
      <c r="V419" s="314">
        <f t="shared" si="944"/>
        <v>400000</v>
      </c>
      <c r="W419" s="314">
        <f t="shared" si="944"/>
        <v>400000</v>
      </c>
      <c r="X419" s="314">
        <f t="shared" si="945"/>
        <v>400000</v>
      </c>
      <c r="Y419" s="314">
        <f t="shared" si="945"/>
        <v>400000</v>
      </c>
      <c r="Z419" s="315"/>
      <c r="AA419" s="315"/>
      <c r="AB419" s="315"/>
      <c r="AC419" s="315"/>
    </row>
    <row r="420" spans="1:29" s="229" customFormat="1" ht="45" x14ac:dyDescent="0.2">
      <c r="A420" s="242" t="s">
        <v>615</v>
      </c>
      <c r="B420" s="331" t="s">
        <v>656</v>
      </c>
      <c r="C420" s="243">
        <v>11</v>
      </c>
      <c r="D420" s="244" t="s">
        <v>101</v>
      </c>
      <c r="E420" s="245">
        <v>3861</v>
      </c>
      <c r="F420" s="246" t="s">
        <v>277</v>
      </c>
      <c r="G420" s="329"/>
      <c r="H420" s="381"/>
      <c r="I420" s="381">
        <f>H420</f>
        <v>0</v>
      </c>
      <c r="J420" s="381"/>
      <c r="K420" s="381">
        <f>J420</f>
        <v>0</v>
      </c>
      <c r="L420" s="381">
        <v>100000</v>
      </c>
      <c r="M420" s="381">
        <f>L420</f>
        <v>100000</v>
      </c>
      <c r="N420" s="381">
        <v>100000</v>
      </c>
      <c r="O420" s="381">
        <f>N420</f>
        <v>100000</v>
      </c>
      <c r="P420" s="381">
        <v>0</v>
      </c>
      <c r="Q420" s="381">
        <f>P420</f>
        <v>0</v>
      </c>
      <c r="R420" s="381">
        <v>400000</v>
      </c>
      <c r="S420" s="381">
        <f>R420</f>
        <v>400000</v>
      </c>
      <c r="T420" s="381">
        <v>200000</v>
      </c>
      <c r="U420" s="381">
        <f>T420</f>
        <v>200000</v>
      </c>
      <c r="V420" s="381">
        <v>400000</v>
      </c>
      <c r="W420" s="381">
        <f>V420</f>
        <v>400000</v>
      </c>
      <c r="X420" s="381">
        <v>400000</v>
      </c>
      <c r="Y420" s="381">
        <f>X420</f>
        <v>400000</v>
      </c>
      <c r="Z420" s="332"/>
      <c r="AA420" s="332"/>
      <c r="AB420" s="332"/>
      <c r="AC420" s="332"/>
    </row>
    <row r="421" spans="1:29" s="315" customFormat="1" ht="63" x14ac:dyDescent="0.2">
      <c r="A421" s="223" t="s">
        <v>615</v>
      </c>
      <c r="B421" s="224" t="s">
        <v>658</v>
      </c>
      <c r="C421" s="224"/>
      <c r="D421" s="224"/>
      <c r="E421" s="225"/>
      <c r="F421" s="226" t="s">
        <v>659</v>
      </c>
      <c r="G421" s="227" t="s">
        <v>648</v>
      </c>
      <c r="H421" s="259">
        <f t="shared" ref="H421:X422" si="946">H422</f>
        <v>890262</v>
      </c>
      <c r="I421" s="259">
        <f t="shared" si="946"/>
        <v>890262</v>
      </c>
      <c r="J421" s="259">
        <f t="shared" si="946"/>
        <v>331807</v>
      </c>
      <c r="K421" s="259">
        <f t="shared" si="946"/>
        <v>331807</v>
      </c>
      <c r="L421" s="259">
        <f t="shared" si="946"/>
        <v>900000</v>
      </c>
      <c r="M421" s="259">
        <f t="shared" si="946"/>
        <v>900000</v>
      </c>
      <c r="N421" s="259">
        <f t="shared" si="946"/>
        <v>900000</v>
      </c>
      <c r="O421" s="259">
        <f t="shared" si="946"/>
        <v>900000</v>
      </c>
      <c r="P421" s="259">
        <f t="shared" si="946"/>
        <v>331807</v>
      </c>
      <c r="Q421" s="259">
        <f t="shared" si="946"/>
        <v>331807</v>
      </c>
      <c r="R421" s="259">
        <f t="shared" si="946"/>
        <v>900000</v>
      </c>
      <c r="S421" s="259">
        <f t="shared" si="946"/>
        <v>900000</v>
      </c>
      <c r="T421" s="259">
        <f t="shared" si="946"/>
        <v>900000</v>
      </c>
      <c r="U421" s="259">
        <f t="shared" si="946"/>
        <v>900000</v>
      </c>
      <c r="V421" s="259">
        <f t="shared" si="946"/>
        <v>900000</v>
      </c>
      <c r="W421" s="259">
        <f t="shared" si="946"/>
        <v>900000</v>
      </c>
      <c r="X421" s="259">
        <f t="shared" si="946"/>
        <v>900000</v>
      </c>
      <c r="Y421" s="259">
        <f t="shared" ref="X421:Y422" si="947">Y422</f>
        <v>900000</v>
      </c>
      <c r="Z421" s="229"/>
      <c r="AA421" s="229"/>
      <c r="AB421" s="229"/>
      <c r="AC421" s="229"/>
    </row>
    <row r="422" spans="1:29" s="332" customFormat="1" x14ac:dyDescent="0.2">
      <c r="A422" s="318" t="s">
        <v>615</v>
      </c>
      <c r="B422" s="319" t="s">
        <v>658</v>
      </c>
      <c r="C422" s="231">
        <v>11</v>
      </c>
      <c r="D422" s="231"/>
      <c r="E422" s="233">
        <v>36</v>
      </c>
      <c r="F422" s="234"/>
      <c r="G422" s="320"/>
      <c r="H422" s="258">
        <f t="shared" si="946"/>
        <v>890262</v>
      </c>
      <c r="I422" s="258">
        <f t="shared" si="946"/>
        <v>890262</v>
      </c>
      <c r="J422" s="258">
        <f t="shared" si="946"/>
        <v>331807</v>
      </c>
      <c r="K422" s="258">
        <f t="shared" si="946"/>
        <v>331807</v>
      </c>
      <c r="L422" s="258">
        <f t="shared" si="946"/>
        <v>900000</v>
      </c>
      <c r="M422" s="258">
        <f t="shared" si="946"/>
        <v>900000</v>
      </c>
      <c r="N422" s="258">
        <f t="shared" si="946"/>
        <v>900000</v>
      </c>
      <c r="O422" s="258">
        <f t="shared" si="946"/>
        <v>900000</v>
      </c>
      <c r="P422" s="258">
        <f t="shared" si="946"/>
        <v>331807</v>
      </c>
      <c r="Q422" s="258">
        <f t="shared" si="946"/>
        <v>331807</v>
      </c>
      <c r="R422" s="258">
        <f t="shared" si="946"/>
        <v>900000</v>
      </c>
      <c r="S422" s="258">
        <f t="shared" si="946"/>
        <v>900000</v>
      </c>
      <c r="T422" s="258">
        <f t="shared" si="946"/>
        <v>900000</v>
      </c>
      <c r="U422" s="258">
        <f t="shared" si="946"/>
        <v>900000</v>
      </c>
      <c r="V422" s="258">
        <f t="shared" si="946"/>
        <v>900000</v>
      </c>
      <c r="W422" s="258">
        <f t="shared" si="946"/>
        <v>900000</v>
      </c>
      <c r="X422" s="258">
        <f t="shared" si="947"/>
        <v>900000</v>
      </c>
      <c r="Y422" s="258">
        <f t="shared" si="947"/>
        <v>900000</v>
      </c>
      <c r="Z422" s="229"/>
      <c r="AA422" s="229"/>
      <c r="AB422" s="229"/>
      <c r="AC422" s="229"/>
    </row>
    <row r="423" spans="1:29" s="229" customFormat="1" x14ac:dyDescent="0.2">
      <c r="A423" s="236" t="s">
        <v>615</v>
      </c>
      <c r="B423" s="322" t="s">
        <v>658</v>
      </c>
      <c r="C423" s="237">
        <v>11</v>
      </c>
      <c r="D423" s="323"/>
      <c r="E423" s="254">
        <v>366</v>
      </c>
      <c r="F423" s="239"/>
      <c r="G423" s="324"/>
      <c r="H423" s="314">
        <f t="shared" ref="H423:Y423" si="948">SUM(H424)</f>
        <v>890262</v>
      </c>
      <c r="I423" s="314">
        <f t="shared" si="948"/>
        <v>890262</v>
      </c>
      <c r="J423" s="314">
        <f t="shared" si="948"/>
        <v>331807</v>
      </c>
      <c r="K423" s="314">
        <f t="shared" si="948"/>
        <v>331807</v>
      </c>
      <c r="L423" s="314">
        <f t="shared" si="948"/>
        <v>900000</v>
      </c>
      <c r="M423" s="314">
        <f t="shared" si="948"/>
        <v>900000</v>
      </c>
      <c r="N423" s="314">
        <f t="shared" si="948"/>
        <v>900000</v>
      </c>
      <c r="O423" s="314">
        <f t="shared" si="948"/>
        <v>900000</v>
      </c>
      <c r="P423" s="314">
        <f t="shared" si="948"/>
        <v>331807</v>
      </c>
      <c r="Q423" s="314">
        <f t="shared" si="948"/>
        <v>331807</v>
      </c>
      <c r="R423" s="314">
        <f t="shared" si="948"/>
        <v>900000</v>
      </c>
      <c r="S423" s="314">
        <f t="shared" si="948"/>
        <v>900000</v>
      </c>
      <c r="T423" s="314">
        <f t="shared" si="948"/>
        <v>900000</v>
      </c>
      <c r="U423" s="314">
        <f t="shared" si="948"/>
        <v>900000</v>
      </c>
      <c r="V423" s="314">
        <f t="shared" si="948"/>
        <v>900000</v>
      </c>
      <c r="W423" s="314">
        <f t="shared" si="948"/>
        <v>900000</v>
      </c>
      <c r="X423" s="314">
        <f t="shared" si="948"/>
        <v>900000</v>
      </c>
      <c r="Y423" s="314">
        <f t="shared" si="948"/>
        <v>900000</v>
      </c>
      <c r="Z423" s="315"/>
      <c r="AA423" s="315"/>
      <c r="AB423" s="315"/>
      <c r="AC423" s="315"/>
    </row>
    <row r="424" spans="1:29" s="229" customFormat="1" ht="30" x14ac:dyDescent="0.2">
      <c r="A424" s="242" t="s">
        <v>615</v>
      </c>
      <c r="B424" s="331" t="s">
        <v>658</v>
      </c>
      <c r="C424" s="243">
        <v>11</v>
      </c>
      <c r="D424" s="244" t="s">
        <v>101</v>
      </c>
      <c r="E424" s="245">
        <v>3662</v>
      </c>
      <c r="F424" s="246" t="s">
        <v>660</v>
      </c>
      <c r="G424" s="329"/>
      <c r="H424" s="381">
        <v>890262</v>
      </c>
      <c r="I424" s="381">
        <f>H424</f>
        <v>890262</v>
      </c>
      <c r="J424" s="381">
        <v>331807</v>
      </c>
      <c r="K424" s="381">
        <f>J424</f>
        <v>331807</v>
      </c>
      <c r="L424" s="381">
        <v>900000</v>
      </c>
      <c r="M424" s="381">
        <f>L424</f>
        <v>900000</v>
      </c>
      <c r="N424" s="381">
        <v>900000</v>
      </c>
      <c r="O424" s="381">
        <f>N424</f>
        <v>900000</v>
      </c>
      <c r="P424" s="381">
        <v>331807</v>
      </c>
      <c r="Q424" s="381">
        <f>P424</f>
        <v>331807</v>
      </c>
      <c r="R424" s="381">
        <v>900000</v>
      </c>
      <c r="S424" s="381">
        <f>R424</f>
        <v>900000</v>
      </c>
      <c r="T424" s="381">
        <v>900000</v>
      </c>
      <c r="U424" s="381">
        <f>T424</f>
        <v>900000</v>
      </c>
      <c r="V424" s="381">
        <v>900000</v>
      </c>
      <c r="W424" s="381">
        <f>V424</f>
        <v>900000</v>
      </c>
      <c r="X424" s="381">
        <v>900000</v>
      </c>
      <c r="Y424" s="381">
        <f>X424</f>
        <v>900000</v>
      </c>
      <c r="Z424" s="332"/>
      <c r="AA424" s="332"/>
      <c r="AB424" s="332"/>
      <c r="AC424" s="332"/>
    </row>
    <row r="425" spans="1:29" s="315" customFormat="1" ht="47.25" x14ac:dyDescent="0.2">
      <c r="A425" s="223" t="s">
        <v>615</v>
      </c>
      <c r="B425" s="224" t="s">
        <v>661</v>
      </c>
      <c r="C425" s="224"/>
      <c r="D425" s="224"/>
      <c r="E425" s="225"/>
      <c r="F425" s="226" t="s">
        <v>662</v>
      </c>
      <c r="G425" s="227" t="s">
        <v>648</v>
      </c>
      <c r="H425" s="259">
        <f t="shared" ref="H425:X426" si="949">H426</f>
        <v>305262</v>
      </c>
      <c r="I425" s="259">
        <f t="shared" si="949"/>
        <v>305262</v>
      </c>
      <c r="J425" s="259">
        <f t="shared" si="949"/>
        <v>305262</v>
      </c>
      <c r="K425" s="259">
        <f t="shared" si="949"/>
        <v>305262</v>
      </c>
      <c r="L425" s="259">
        <f t="shared" si="949"/>
        <v>305262</v>
      </c>
      <c r="M425" s="259">
        <f t="shared" si="949"/>
        <v>305262</v>
      </c>
      <c r="N425" s="259">
        <f t="shared" si="949"/>
        <v>305262</v>
      </c>
      <c r="O425" s="259">
        <f t="shared" si="949"/>
        <v>305262</v>
      </c>
      <c r="P425" s="259">
        <f t="shared" si="949"/>
        <v>305262</v>
      </c>
      <c r="Q425" s="259">
        <f t="shared" si="949"/>
        <v>305262</v>
      </c>
      <c r="R425" s="259">
        <f t="shared" si="949"/>
        <v>305262</v>
      </c>
      <c r="S425" s="259">
        <f t="shared" si="949"/>
        <v>305262</v>
      </c>
      <c r="T425" s="259">
        <f t="shared" si="949"/>
        <v>305262</v>
      </c>
      <c r="U425" s="259">
        <f t="shared" si="949"/>
        <v>305262</v>
      </c>
      <c r="V425" s="259">
        <f t="shared" si="949"/>
        <v>305262</v>
      </c>
      <c r="W425" s="259">
        <f t="shared" si="949"/>
        <v>305262</v>
      </c>
      <c r="X425" s="259">
        <f t="shared" si="949"/>
        <v>305262</v>
      </c>
      <c r="Y425" s="259">
        <f t="shared" ref="X425:Y426" si="950">Y426</f>
        <v>305262</v>
      </c>
      <c r="Z425" s="229"/>
      <c r="AA425" s="229"/>
      <c r="AB425" s="229"/>
      <c r="AC425" s="229"/>
    </row>
    <row r="426" spans="1:29" s="332" customFormat="1" x14ac:dyDescent="0.2">
      <c r="A426" s="318" t="s">
        <v>615</v>
      </c>
      <c r="B426" s="319" t="s">
        <v>661</v>
      </c>
      <c r="C426" s="231">
        <v>11</v>
      </c>
      <c r="D426" s="231"/>
      <c r="E426" s="233">
        <v>36</v>
      </c>
      <c r="F426" s="234"/>
      <c r="G426" s="320"/>
      <c r="H426" s="258">
        <f t="shared" si="949"/>
        <v>305262</v>
      </c>
      <c r="I426" s="258">
        <f t="shared" si="949"/>
        <v>305262</v>
      </c>
      <c r="J426" s="258">
        <f t="shared" si="949"/>
        <v>305262</v>
      </c>
      <c r="K426" s="258">
        <f t="shared" si="949"/>
        <v>305262</v>
      </c>
      <c r="L426" s="258">
        <f t="shared" si="949"/>
        <v>305262</v>
      </c>
      <c r="M426" s="258">
        <f t="shared" si="949"/>
        <v>305262</v>
      </c>
      <c r="N426" s="258">
        <f t="shared" si="949"/>
        <v>305262</v>
      </c>
      <c r="O426" s="258">
        <f t="shared" si="949"/>
        <v>305262</v>
      </c>
      <c r="P426" s="258">
        <f t="shared" si="949"/>
        <v>305262</v>
      </c>
      <c r="Q426" s="258">
        <f t="shared" si="949"/>
        <v>305262</v>
      </c>
      <c r="R426" s="258">
        <f t="shared" si="949"/>
        <v>305262</v>
      </c>
      <c r="S426" s="258">
        <f t="shared" si="949"/>
        <v>305262</v>
      </c>
      <c r="T426" s="258">
        <f t="shared" si="949"/>
        <v>305262</v>
      </c>
      <c r="U426" s="258">
        <f t="shared" si="949"/>
        <v>305262</v>
      </c>
      <c r="V426" s="258">
        <f t="shared" si="949"/>
        <v>305262</v>
      </c>
      <c r="W426" s="258">
        <f t="shared" si="949"/>
        <v>305262</v>
      </c>
      <c r="X426" s="258">
        <f t="shared" si="950"/>
        <v>305262</v>
      </c>
      <c r="Y426" s="258">
        <f t="shared" si="950"/>
        <v>305262</v>
      </c>
      <c r="Z426" s="229"/>
      <c r="AA426" s="229"/>
      <c r="AB426" s="229"/>
      <c r="AC426" s="229"/>
    </row>
    <row r="427" spans="1:29" s="229" customFormat="1" x14ac:dyDescent="0.2">
      <c r="A427" s="236" t="s">
        <v>615</v>
      </c>
      <c r="B427" s="322" t="s">
        <v>661</v>
      </c>
      <c r="C427" s="237">
        <v>11</v>
      </c>
      <c r="D427" s="323"/>
      <c r="E427" s="254">
        <v>363</v>
      </c>
      <c r="F427" s="239"/>
      <c r="G427" s="324"/>
      <c r="H427" s="314">
        <f t="shared" ref="H427:Y427" si="951">SUM(H428)</f>
        <v>305262</v>
      </c>
      <c r="I427" s="314">
        <f t="shared" si="951"/>
        <v>305262</v>
      </c>
      <c r="J427" s="314">
        <f t="shared" si="951"/>
        <v>305262</v>
      </c>
      <c r="K427" s="314">
        <f t="shared" si="951"/>
        <v>305262</v>
      </c>
      <c r="L427" s="314">
        <f t="shared" si="951"/>
        <v>305262</v>
      </c>
      <c r="M427" s="314">
        <f t="shared" si="951"/>
        <v>305262</v>
      </c>
      <c r="N427" s="314">
        <f t="shared" si="951"/>
        <v>305262</v>
      </c>
      <c r="O427" s="314">
        <f t="shared" si="951"/>
        <v>305262</v>
      </c>
      <c r="P427" s="314">
        <f t="shared" si="951"/>
        <v>305262</v>
      </c>
      <c r="Q427" s="314">
        <f t="shared" si="951"/>
        <v>305262</v>
      </c>
      <c r="R427" s="314">
        <f t="shared" si="951"/>
        <v>305262</v>
      </c>
      <c r="S427" s="314">
        <f t="shared" si="951"/>
        <v>305262</v>
      </c>
      <c r="T427" s="314">
        <f t="shared" si="951"/>
        <v>305262</v>
      </c>
      <c r="U427" s="314">
        <f t="shared" si="951"/>
        <v>305262</v>
      </c>
      <c r="V427" s="314">
        <f t="shared" si="951"/>
        <v>305262</v>
      </c>
      <c r="W427" s="314">
        <f t="shared" si="951"/>
        <v>305262</v>
      </c>
      <c r="X427" s="314">
        <f t="shared" si="951"/>
        <v>305262</v>
      </c>
      <c r="Y427" s="314">
        <f t="shared" si="951"/>
        <v>305262</v>
      </c>
      <c r="Z427" s="315"/>
      <c r="AA427" s="315"/>
      <c r="AB427" s="315"/>
      <c r="AC427" s="315"/>
    </row>
    <row r="428" spans="1:29" s="229" customFormat="1" x14ac:dyDescent="0.2">
      <c r="A428" s="242" t="s">
        <v>615</v>
      </c>
      <c r="B428" s="331" t="s">
        <v>661</v>
      </c>
      <c r="C428" s="243">
        <v>11</v>
      </c>
      <c r="D428" s="244" t="s">
        <v>101</v>
      </c>
      <c r="E428" s="245">
        <v>3631</v>
      </c>
      <c r="F428" s="246" t="s">
        <v>71</v>
      </c>
      <c r="G428" s="329"/>
      <c r="H428" s="381">
        <v>305262</v>
      </c>
      <c r="I428" s="381">
        <f>H428</f>
        <v>305262</v>
      </c>
      <c r="J428" s="381">
        <v>305262</v>
      </c>
      <c r="K428" s="381">
        <f>J428</f>
        <v>305262</v>
      </c>
      <c r="L428" s="381">
        <v>305262</v>
      </c>
      <c r="M428" s="381">
        <f>L428</f>
        <v>305262</v>
      </c>
      <c r="N428" s="381">
        <v>305262</v>
      </c>
      <c r="O428" s="381">
        <f>N428</f>
        <v>305262</v>
      </c>
      <c r="P428" s="381">
        <v>305262</v>
      </c>
      <c r="Q428" s="381">
        <f>P428</f>
        <v>305262</v>
      </c>
      <c r="R428" s="381">
        <v>305262</v>
      </c>
      <c r="S428" s="381">
        <f>R428</f>
        <v>305262</v>
      </c>
      <c r="T428" s="381">
        <v>305262</v>
      </c>
      <c r="U428" s="381">
        <f>T428</f>
        <v>305262</v>
      </c>
      <c r="V428" s="381">
        <v>305262</v>
      </c>
      <c r="W428" s="381">
        <f>V428</f>
        <v>305262</v>
      </c>
      <c r="X428" s="381">
        <v>305262</v>
      </c>
      <c r="Y428" s="381">
        <f>X428</f>
        <v>305262</v>
      </c>
      <c r="Z428" s="332"/>
      <c r="AA428" s="332"/>
      <c r="AB428" s="332"/>
      <c r="AC428" s="332"/>
    </row>
    <row r="429" spans="1:29" s="315" customFormat="1" ht="33.75" x14ac:dyDescent="0.2">
      <c r="A429" s="223" t="s">
        <v>615</v>
      </c>
      <c r="B429" s="224" t="s">
        <v>663</v>
      </c>
      <c r="C429" s="224"/>
      <c r="D429" s="224"/>
      <c r="E429" s="225"/>
      <c r="F429" s="226" t="s">
        <v>664</v>
      </c>
      <c r="G429" s="227" t="s">
        <v>648</v>
      </c>
      <c r="H429" s="259">
        <f t="shared" ref="H429:X431" si="952">H430</f>
        <v>58251</v>
      </c>
      <c r="I429" s="259">
        <f t="shared" si="952"/>
        <v>58251</v>
      </c>
      <c r="J429" s="259">
        <f t="shared" si="952"/>
        <v>66361</v>
      </c>
      <c r="K429" s="259">
        <f t="shared" si="952"/>
        <v>66361</v>
      </c>
      <c r="L429" s="259">
        <f t="shared" si="952"/>
        <v>66361</v>
      </c>
      <c r="M429" s="259">
        <f t="shared" si="952"/>
        <v>66361</v>
      </c>
      <c r="N429" s="259">
        <f t="shared" si="952"/>
        <v>66361</v>
      </c>
      <c r="O429" s="259">
        <f t="shared" si="952"/>
        <v>66361</v>
      </c>
      <c r="P429" s="259">
        <f t="shared" si="952"/>
        <v>66361</v>
      </c>
      <c r="Q429" s="259">
        <f t="shared" si="952"/>
        <v>66361</v>
      </c>
      <c r="R429" s="259">
        <f t="shared" si="952"/>
        <v>66361</v>
      </c>
      <c r="S429" s="259">
        <f t="shared" si="952"/>
        <v>66361</v>
      </c>
      <c r="T429" s="259">
        <f t="shared" si="952"/>
        <v>66361</v>
      </c>
      <c r="U429" s="259">
        <f t="shared" si="952"/>
        <v>66361</v>
      </c>
      <c r="V429" s="259">
        <f t="shared" si="952"/>
        <v>66361</v>
      </c>
      <c r="W429" s="259">
        <f t="shared" si="952"/>
        <v>66361</v>
      </c>
      <c r="X429" s="259">
        <f t="shared" si="952"/>
        <v>66361</v>
      </c>
      <c r="Y429" s="259">
        <f t="shared" ref="X429:Y431" si="953">Y430</f>
        <v>66361</v>
      </c>
      <c r="Z429" s="229"/>
      <c r="AA429" s="229"/>
      <c r="AB429" s="229"/>
      <c r="AC429" s="229"/>
    </row>
    <row r="430" spans="1:29" s="332" customFormat="1" x14ac:dyDescent="0.2">
      <c r="A430" s="318" t="s">
        <v>615</v>
      </c>
      <c r="B430" s="319" t="s">
        <v>663</v>
      </c>
      <c r="C430" s="231">
        <v>11</v>
      </c>
      <c r="D430" s="231"/>
      <c r="E430" s="233">
        <v>35</v>
      </c>
      <c r="F430" s="234"/>
      <c r="G430" s="320"/>
      <c r="H430" s="258">
        <f t="shared" si="952"/>
        <v>58251</v>
      </c>
      <c r="I430" s="258">
        <f t="shared" si="952"/>
        <v>58251</v>
      </c>
      <c r="J430" s="258">
        <f t="shared" si="952"/>
        <v>66361</v>
      </c>
      <c r="K430" s="258">
        <f t="shared" si="952"/>
        <v>66361</v>
      </c>
      <c r="L430" s="258">
        <f t="shared" si="952"/>
        <v>66361</v>
      </c>
      <c r="M430" s="258">
        <f t="shared" si="952"/>
        <v>66361</v>
      </c>
      <c r="N430" s="258">
        <f t="shared" si="952"/>
        <v>66361</v>
      </c>
      <c r="O430" s="258">
        <f t="shared" si="952"/>
        <v>66361</v>
      </c>
      <c r="P430" s="258">
        <f t="shared" si="952"/>
        <v>66361</v>
      </c>
      <c r="Q430" s="258">
        <f t="shared" si="952"/>
        <v>66361</v>
      </c>
      <c r="R430" s="258">
        <f t="shared" si="952"/>
        <v>66361</v>
      </c>
      <c r="S430" s="258">
        <f t="shared" si="952"/>
        <v>66361</v>
      </c>
      <c r="T430" s="258">
        <f t="shared" si="952"/>
        <v>66361</v>
      </c>
      <c r="U430" s="258">
        <f t="shared" si="952"/>
        <v>66361</v>
      </c>
      <c r="V430" s="258">
        <f t="shared" si="952"/>
        <v>66361</v>
      </c>
      <c r="W430" s="258">
        <f t="shared" si="952"/>
        <v>66361</v>
      </c>
      <c r="X430" s="258">
        <f t="shared" si="953"/>
        <v>66361</v>
      </c>
      <c r="Y430" s="258">
        <f t="shared" si="953"/>
        <v>66361</v>
      </c>
      <c r="Z430" s="229"/>
      <c r="AA430" s="229"/>
      <c r="AB430" s="229"/>
      <c r="AC430" s="229"/>
    </row>
    <row r="431" spans="1:29" s="229" customFormat="1" x14ac:dyDescent="0.2">
      <c r="A431" s="236" t="s">
        <v>615</v>
      </c>
      <c r="B431" s="322" t="s">
        <v>663</v>
      </c>
      <c r="C431" s="237">
        <v>11</v>
      </c>
      <c r="D431" s="323"/>
      <c r="E431" s="254">
        <v>351</v>
      </c>
      <c r="F431" s="239"/>
      <c r="G431" s="324"/>
      <c r="H431" s="314">
        <f t="shared" si="952"/>
        <v>58251</v>
      </c>
      <c r="I431" s="314">
        <f t="shared" si="952"/>
        <v>58251</v>
      </c>
      <c r="J431" s="314">
        <f t="shared" si="952"/>
        <v>66361</v>
      </c>
      <c r="K431" s="314">
        <f t="shared" si="952"/>
        <v>66361</v>
      </c>
      <c r="L431" s="314">
        <f t="shared" si="952"/>
        <v>66361</v>
      </c>
      <c r="M431" s="314">
        <f t="shared" si="952"/>
        <v>66361</v>
      </c>
      <c r="N431" s="314">
        <f t="shared" si="952"/>
        <v>66361</v>
      </c>
      <c r="O431" s="314">
        <f t="shared" si="952"/>
        <v>66361</v>
      </c>
      <c r="P431" s="314">
        <f t="shared" si="952"/>
        <v>66361</v>
      </c>
      <c r="Q431" s="314">
        <f t="shared" si="952"/>
        <v>66361</v>
      </c>
      <c r="R431" s="314">
        <f t="shared" si="952"/>
        <v>66361</v>
      </c>
      <c r="S431" s="314">
        <f t="shared" si="952"/>
        <v>66361</v>
      </c>
      <c r="T431" s="314">
        <f t="shared" si="952"/>
        <v>66361</v>
      </c>
      <c r="U431" s="314">
        <f t="shared" si="952"/>
        <v>66361</v>
      </c>
      <c r="V431" s="314">
        <f t="shared" si="952"/>
        <v>66361</v>
      </c>
      <c r="W431" s="314">
        <f t="shared" si="952"/>
        <v>66361</v>
      </c>
      <c r="X431" s="314">
        <f t="shared" si="953"/>
        <v>66361</v>
      </c>
      <c r="Y431" s="314">
        <f t="shared" si="953"/>
        <v>66361</v>
      </c>
      <c r="Z431" s="315"/>
      <c r="AA431" s="315"/>
      <c r="AB431" s="315"/>
      <c r="AC431" s="315"/>
    </row>
    <row r="432" spans="1:29" s="229" customFormat="1" ht="30" x14ac:dyDescent="0.2">
      <c r="A432" s="242" t="s">
        <v>615</v>
      </c>
      <c r="B432" s="331" t="s">
        <v>663</v>
      </c>
      <c r="C432" s="243">
        <v>11</v>
      </c>
      <c r="D432" s="244" t="s">
        <v>101</v>
      </c>
      <c r="E432" s="245">
        <v>3512</v>
      </c>
      <c r="F432" s="351" t="s">
        <v>281</v>
      </c>
      <c r="G432" s="329"/>
      <c r="H432" s="381">
        <v>58251</v>
      </c>
      <c r="I432" s="381">
        <f>H432</f>
        <v>58251</v>
      </c>
      <c r="J432" s="381">
        <v>66361</v>
      </c>
      <c r="K432" s="381">
        <f>J432</f>
        <v>66361</v>
      </c>
      <c r="L432" s="381">
        <v>66361</v>
      </c>
      <c r="M432" s="381">
        <f>L432</f>
        <v>66361</v>
      </c>
      <c r="N432" s="381">
        <v>66361</v>
      </c>
      <c r="O432" s="381">
        <f>N432</f>
        <v>66361</v>
      </c>
      <c r="P432" s="381">
        <v>66361</v>
      </c>
      <c r="Q432" s="381">
        <f>P432</f>
        <v>66361</v>
      </c>
      <c r="R432" s="381">
        <v>66361</v>
      </c>
      <c r="S432" s="381">
        <f>R432</f>
        <v>66361</v>
      </c>
      <c r="T432" s="381">
        <v>66361</v>
      </c>
      <c r="U432" s="381">
        <f>T432</f>
        <v>66361</v>
      </c>
      <c r="V432" s="381">
        <v>66361</v>
      </c>
      <c r="W432" s="381">
        <f>V432</f>
        <v>66361</v>
      </c>
      <c r="X432" s="381">
        <v>66361</v>
      </c>
      <c r="Y432" s="381">
        <f>X432</f>
        <v>66361</v>
      </c>
      <c r="Z432" s="332"/>
      <c r="AA432" s="332"/>
      <c r="AB432" s="332"/>
      <c r="AC432" s="332"/>
    </row>
    <row r="433" spans="1:29" s="315" customFormat="1" ht="47.25" x14ac:dyDescent="0.2">
      <c r="A433" s="223" t="s">
        <v>615</v>
      </c>
      <c r="B433" s="224" t="s">
        <v>665</v>
      </c>
      <c r="C433" s="224"/>
      <c r="D433" s="224"/>
      <c r="E433" s="225"/>
      <c r="F433" s="226" t="s">
        <v>666</v>
      </c>
      <c r="G433" s="227" t="s">
        <v>648</v>
      </c>
      <c r="H433" s="259">
        <f t="shared" ref="H433:Q433" si="954">H434+H441+H458+H462+H468+H477+H484+H501+H505+H455+H498</f>
        <v>1022689</v>
      </c>
      <c r="I433" s="259">
        <f>I434+I441+I458+I462+I468+I477+I484+I501+I505+I455+I498</f>
        <v>80840</v>
      </c>
      <c r="J433" s="259">
        <f t="shared" si="954"/>
        <v>378260</v>
      </c>
      <c r="K433" s="259">
        <f t="shared" si="954"/>
        <v>0</v>
      </c>
      <c r="L433" s="259">
        <f t="shared" ref="L433:M433" si="955">L434+L441+L458+L462+L468+L477+L484+L501+L505+L455+L498</f>
        <v>450000</v>
      </c>
      <c r="M433" s="259">
        <f t="shared" si="955"/>
        <v>0</v>
      </c>
      <c r="N433" s="259">
        <f t="shared" ref="N433:O433" si="956">N434+N441+N458+N462+N468+N477+N484+N501+N505+N455+N498</f>
        <v>1425000</v>
      </c>
      <c r="O433" s="259">
        <f t="shared" si="956"/>
        <v>0</v>
      </c>
      <c r="P433" s="259">
        <f t="shared" si="954"/>
        <v>0</v>
      </c>
      <c r="Q433" s="259">
        <f t="shared" si="954"/>
        <v>0</v>
      </c>
      <c r="R433" s="259">
        <f t="shared" ref="R433:W433" si="957">R434+R441+R458+R462+R468+R477+R484+R501+R505+R455+R498</f>
        <v>0</v>
      </c>
      <c r="S433" s="259">
        <f t="shared" si="957"/>
        <v>0</v>
      </c>
      <c r="T433" s="259">
        <f t="shared" ref="T433:U433" si="958">T434+T441+T458+T462+T468+T477+T484+T501+T505+T455+T498</f>
        <v>0</v>
      </c>
      <c r="U433" s="259">
        <f t="shared" si="958"/>
        <v>0</v>
      </c>
      <c r="V433" s="259">
        <f t="shared" si="957"/>
        <v>0</v>
      </c>
      <c r="W433" s="259">
        <f t="shared" si="957"/>
        <v>0</v>
      </c>
      <c r="X433" s="259">
        <f t="shared" ref="X433:Y433" si="959">X434+X441+X458+X462+X468+X477+X484+X501+X505+X455+X498</f>
        <v>0</v>
      </c>
      <c r="Y433" s="259">
        <f t="shared" si="959"/>
        <v>0</v>
      </c>
      <c r="Z433" s="229"/>
      <c r="AA433" s="229"/>
      <c r="AB433" s="229"/>
      <c r="AC433" s="229"/>
    </row>
    <row r="434" spans="1:29" s="332" customFormat="1" x14ac:dyDescent="0.2">
      <c r="A434" s="230" t="s">
        <v>615</v>
      </c>
      <c r="B434" s="231" t="s">
        <v>665</v>
      </c>
      <c r="C434" s="231">
        <v>12</v>
      </c>
      <c r="D434" s="231"/>
      <c r="E434" s="233">
        <v>31</v>
      </c>
      <c r="F434" s="234"/>
      <c r="G434" s="320"/>
      <c r="H434" s="258">
        <f>H435+H439+H437</f>
        <v>17094</v>
      </c>
      <c r="I434" s="258">
        <f t="shared" ref="I434:W434" si="960">I435+I439+I437</f>
        <v>17094</v>
      </c>
      <c r="J434" s="258">
        <f t="shared" si="960"/>
        <v>0</v>
      </c>
      <c r="K434" s="258">
        <f t="shared" si="960"/>
        <v>0</v>
      </c>
      <c r="L434" s="258">
        <f t="shared" si="960"/>
        <v>0</v>
      </c>
      <c r="M434" s="258">
        <f t="shared" si="960"/>
        <v>0</v>
      </c>
      <c r="N434" s="258">
        <f t="shared" ref="N434:O434" si="961">N435+N439+N437</f>
        <v>0</v>
      </c>
      <c r="O434" s="258">
        <f t="shared" si="961"/>
        <v>0</v>
      </c>
      <c r="P434" s="258">
        <f t="shared" si="960"/>
        <v>0</v>
      </c>
      <c r="Q434" s="258">
        <f t="shared" si="960"/>
        <v>0</v>
      </c>
      <c r="R434" s="258">
        <f t="shared" si="960"/>
        <v>0</v>
      </c>
      <c r="S434" s="258">
        <f t="shared" si="960"/>
        <v>0</v>
      </c>
      <c r="T434" s="258">
        <f t="shared" ref="T434:U434" si="962">T435+T439+T437</f>
        <v>0</v>
      </c>
      <c r="U434" s="258">
        <f t="shared" si="962"/>
        <v>0</v>
      </c>
      <c r="V434" s="258">
        <f t="shared" si="960"/>
        <v>0</v>
      </c>
      <c r="W434" s="258">
        <f t="shared" si="960"/>
        <v>0</v>
      </c>
      <c r="X434" s="258">
        <f t="shared" ref="X434:Y434" si="963">X435+X439+X437</f>
        <v>0</v>
      </c>
      <c r="Y434" s="258">
        <f t="shared" si="963"/>
        <v>0</v>
      </c>
      <c r="Z434" s="229"/>
      <c r="AA434" s="229"/>
      <c r="AB434" s="229"/>
      <c r="AC434" s="229"/>
    </row>
    <row r="435" spans="1:29" s="315" customFormat="1" x14ac:dyDescent="0.2">
      <c r="A435" s="323" t="s">
        <v>615</v>
      </c>
      <c r="B435" s="237" t="s">
        <v>665</v>
      </c>
      <c r="C435" s="237">
        <v>12</v>
      </c>
      <c r="D435" s="236"/>
      <c r="E435" s="238">
        <v>311</v>
      </c>
      <c r="F435" s="239"/>
      <c r="G435" s="324"/>
      <c r="H435" s="260">
        <f t="shared" ref="H435:Y435" si="964">H436</f>
        <v>14342</v>
      </c>
      <c r="I435" s="260">
        <f t="shared" si="964"/>
        <v>14342</v>
      </c>
      <c r="J435" s="260">
        <f t="shared" si="964"/>
        <v>0</v>
      </c>
      <c r="K435" s="260">
        <f t="shared" si="964"/>
        <v>0</v>
      </c>
      <c r="L435" s="260">
        <f t="shared" si="964"/>
        <v>0</v>
      </c>
      <c r="M435" s="260">
        <f t="shared" si="964"/>
        <v>0</v>
      </c>
      <c r="N435" s="260">
        <f t="shared" si="964"/>
        <v>0</v>
      </c>
      <c r="O435" s="260">
        <f t="shared" si="964"/>
        <v>0</v>
      </c>
      <c r="P435" s="260">
        <f t="shared" si="964"/>
        <v>0</v>
      </c>
      <c r="Q435" s="260">
        <f t="shared" si="964"/>
        <v>0</v>
      </c>
      <c r="R435" s="260">
        <f t="shared" si="964"/>
        <v>0</v>
      </c>
      <c r="S435" s="260">
        <f t="shared" si="964"/>
        <v>0</v>
      </c>
      <c r="T435" s="260">
        <f t="shared" si="964"/>
        <v>0</v>
      </c>
      <c r="U435" s="260">
        <f t="shared" si="964"/>
        <v>0</v>
      </c>
      <c r="V435" s="260">
        <f t="shared" si="964"/>
        <v>0</v>
      </c>
      <c r="W435" s="260">
        <f t="shared" si="964"/>
        <v>0</v>
      </c>
      <c r="X435" s="260">
        <f t="shared" si="964"/>
        <v>0</v>
      </c>
      <c r="Y435" s="260">
        <f t="shared" si="964"/>
        <v>0</v>
      </c>
    </row>
    <row r="436" spans="1:29" s="332" customFormat="1" x14ac:dyDescent="0.2">
      <c r="A436" s="244" t="s">
        <v>615</v>
      </c>
      <c r="B436" s="243" t="s">
        <v>665</v>
      </c>
      <c r="C436" s="243">
        <v>12</v>
      </c>
      <c r="D436" s="242" t="s">
        <v>101</v>
      </c>
      <c r="E436" s="251">
        <v>3111</v>
      </c>
      <c r="F436" s="246" t="s">
        <v>33</v>
      </c>
      <c r="G436" s="329"/>
      <c r="H436" s="381">
        <v>14342</v>
      </c>
      <c r="I436" s="381">
        <f>H436</f>
        <v>14342</v>
      </c>
      <c r="J436" s="381">
        <v>0</v>
      </c>
      <c r="K436" s="381">
        <f>J436</f>
        <v>0</v>
      </c>
      <c r="L436" s="381"/>
      <c r="M436" s="381">
        <f>L436</f>
        <v>0</v>
      </c>
      <c r="N436" s="381"/>
      <c r="O436" s="381">
        <f>N436</f>
        <v>0</v>
      </c>
      <c r="P436" s="381">
        <v>0</v>
      </c>
      <c r="Q436" s="381">
        <f>P436</f>
        <v>0</v>
      </c>
      <c r="R436" s="381"/>
      <c r="S436" s="381">
        <f>R436</f>
        <v>0</v>
      </c>
      <c r="T436" s="381"/>
      <c r="U436" s="381">
        <f>T436</f>
        <v>0</v>
      </c>
      <c r="V436" s="381"/>
      <c r="W436" s="381">
        <f>V436</f>
        <v>0</v>
      </c>
      <c r="X436" s="381"/>
      <c r="Y436" s="381">
        <f>X436</f>
        <v>0</v>
      </c>
    </row>
    <row r="437" spans="1:29" s="332" customFormat="1" x14ac:dyDescent="0.2">
      <c r="A437" s="323" t="s">
        <v>615</v>
      </c>
      <c r="B437" s="237" t="s">
        <v>665</v>
      </c>
      <c r="C437" s="237">
        <v>12</v>
      </c>
      <c r="D437" s="236"/>
      <c r="E437" s="238">
        <v>312</v>
      </c>
      <c r="F437" s="239"/>
      <c r="G437" s="324"/>
      <c r="H437" s="260">
        <f>H438</f>
        <v>172</v>
      </c>
      <c r="I437" s="260">
        <f t="shared" ref="I437:Y437" si="965">I438</f>
        <v>172</v>
      </c>
      <c r="J437" s="260">
        <f t="shared" si="965"/>
        <v>0</v>
      </c>
      <c r="K437" s="260">
        <f t="shared" si="965"/>
        <v>0</v>
      </c>
      <c r="L437" s="260">
        <f t="shared" si="965"/>
        <v>0</v>
      </c>
      <c r="M437" s="260">
        <f t="shared" si="965"/>
        <v>0</v>
      </c>
      <c r="N437" s="260">
        <f t="shared" si="965"/>
        <v>0</v>
      </c>
      <c r="O437" s="260">
        <f t="shared" si="965"/>
        <v>0</v>
      </c>
      <c r="P437" s="260">
        <f t="shared" si="965"/>
        <v>0</v>
      </c>
      <c r="Q437" s="260">
        <f t="shared" si="965"/>
        <v>0</v>
      </c>
      <c r="R437" s="260">
        <f t="shared" si="965"/>
        <v>0</v>
      </c>
      <c r="S437" s="260">
        <f t="shared" si="965"/>
        <v>0</v>
      </c>
      <c r="T437" s="260">
        <f t="shared" si="965"/>
        <v>0</v>
      </c>
      <c r="U437" s="260">
        <f t="shared" si="965"/>
        <v>0</v>
      </c>
      <c r="V437" s="260">
        <f t="shared" si="965"/>
        <v>0</v>
      </c>
      <c r="W437" s="260">
        <f t="shared" si="965"/>
        <v>0</v>
      </c>
      <c r="X437" s="260">
        <f t="shared" si="965"/>
        <v>0</v>
      </c>
      <c r="Y437" s="260">
        <f t="shared" si="965"/>
        <v>0</v>
      </c>
      <c r="Z437" s="315"/>
      <c r="AA437" s="315"/>
      <c r="AB437" s="315"/>
      <c r="AC437" s="315"/>
    </row>
    <row r="438" spans="1:29" s="332" customFormat="1" x14ac:dyDescent="0.2">
      <c r="A438" s="244" t="s">
        <v>615</v>
      </c>
      <c r="B438" s="243" t="s">
        <v>665</v>
      </c>
      <c r="C438" s="243">
        <v>12</v>
      </c>
      <c r="D438" s="242" t="s">
        <v>101</v>
      </c>
      <c r="E438" s="251">
        <v>3121</v>
      </c>
      <c r="F438" s="246" t="s">
        <v>38</v>
      </c>
      <c r="G438" s="329"/>
      <c r="H438" s="381">
        <v>172</v>
      </c>
      <c r="I438" s="381">
        <f>H438</f>
        <v>172</v>
      </c>
      <c r="J438" s="381"/>
      <c r="K438" s="381">
        <f>J438</f>
        <v>0</v>
      </c>
      <c r="L438" s="381"/>
      <c r="M438" s="381">
        <f>L438</f>
        <v>0</v>
      </c>
      <c r="N438" s="381"/>
      <c r="O438" s="381">
        <f>N438</f>
        <v>0</v>
      </c>
      <c r="P438" s="381"/>
      <c r="Q438" s="381">
        <f>P438</f>
        <v>0</v>
      </c>
      <c r="R438" s="381"/>
      <c r="S438" s="381">
        <f>R438</f>
        <v>0</v>
      </c>
      <c r="T438" s="381"/>
      <c r="U438" s="381">
        <f>T438</f>
        <v>0</v>
      </c>
      <c r="V438" s="381"/>
      <c r="W438" s="381">
        <f>V438</f>
        <v>0</v>
      </c>
      <c r="X438" s="381"/>
      <c r="Y438" s="381">
        <f>X438</f>
        <v>0</v>
      </c>
    </row>
    <row r="439" spans="1:29" s="229" customFormat="1" x14ac:dyDescent="0.2">
      <c r="A439" s="249" t="s">
        <v>615</v>
      </c>
      <c r="B439" s="256" t="s">
        <v>665</v>
      </c>
      <c r="C439" s="256">
        <v>12</v>
      </c>
      <c r="D439" s="333"/>
      <c r="E439" s="338">
        <v>313</v>
      </c>
      <c r="F439" s="335"/>
      <c r="G439" s="336"/>
      <c r="H439" s="260">
        <f t="shared" ref="H439:Y439" si="966">H440</f>
        <v>2580</v>
      </c>
      <c r="I439" s="260">
        <f t="shared" si="966"/>
        <v>2580</v>
      </c>
      <c r="J439" s="260">
        <f t="shared" si="966"/>
        <v>0</v>
      </c>
      <c r="K439" s="260">
        <f t="shared" si="966"/>
        <v>0</v>
      </c>
      <c r="L439" s="260">
        <f t="shared" si="966"/>
        <v>0</v>
      </c>
      <c r="M439" s="260">
        <f t="shared" si="966"/>
        <v>0</v>
      </c>
      <c r="N439" s="260">
        <f t="shared" si="966"/>
        <v>0</v>
      </c>
      <c r="O439" s="260">
        <f t="shared" si="966"/>
        <v>0</v>
      </c>
      <c r="P439" s="260">
        <f t="shared" si="966"/>
        <v>0</v>
      </c>
      <c r="Q439" s="260">
        <f t="shared" si="966"/>
        <v>0</v>
      </c>
      <c r="R439" s="260">
        <f t="shared" si="966"/>
        <v>0</v>
      </c>
      <c r="S439" s="260">
        <f t="shared" si="966"/>
        <v>0</v>
      </c>
      <c r="T439" s="260">
        <f t="shared" si="966"/>
        <v>0</v>
      </c>
      <c r="U439" s="260">
        <f t="shared" si="966"/>
        <v>0</v>
      </c>
      <c r="V439" s="260">
        <f t="shared" si="966"/>
        <v>0</v>
      </c>
      <c r="W439" s="260">
        <f t="shared" si="966"/>
        <v>0</v>
      </c>
      <c r="X439" s="260">
        <f t="shared" si="966"/>
        <v>0</v>
      </c>
      <c r="Y439" s="260">
        <f t="shared" si="966"/>
        <v>0</v>
      </c>
      <c r="Z439" s="332"/>
      <c r="AA439" s="332"/>
      <c r="AB439" s="332"/>
      <c r="AC439" s="332"/>
    </row>
    <row r="440" spans="1:29" s="315" customFormat="1" x14ac:dyDescent="0.2">
      <c r="A440" s="244" t="s">
        <v>615</v>
      </c>
      <c r="B440" s="243" t="s">
        <v>665</v>
      </c>
      <c r="C440" s="243">
        <v>12</v>
      </c>
      <c r="D440" s="242" t="s">
        <v>101</v>
      </c>
      <c r="E440" s="251">
        <v>3132</v>
      </c>
      <c r="F440" s="246" t="s">
        <v>40</v>
      </c>
      <c r="G440" s="329"/>
      <c r="H440" s="381">
        <v>2580</v>
      </c>
      <c r="I440" s="381">
        <f>H440</f>
        <v>2580</v>
      </c>
      <c r="J440" s="381">
        <v>0</v>
      </c>
      <c r="K440" s="381">
        <f>J440</f>
        <v>0</v>
      </c>
      <c r="L440" s="381"/>
      <c r="M440" s="381">
        <f>L440</f>
        <v>0</v>
      </c>
      <c r="N440" s="381"/>
      <c r="O440" s="381">
        <f>N440</f>
        <v>0</v>
      </c>
      <c r="P440" s="381">
        <v>0</v>
      </c>
      <c r="Q440" s="381">
        <f>P440</f>
        <v>0</v>
      </c>
      <c r="R440" s="381"/>
      <c r="S440" s="381">
        <f>R440</f>
        <v>0</v>
      </c>
      <c r="T440" s="381"/>
      <c r="U440" s="381">
        <f>T440</f>
        <v>0</v>
      </c>
      <c r="V440" s="381"/>
      <c r="W440" s="381">
        <f>V440</f>
        <v>0</v>
      </c>
      <c r="X440" s="381"/>
      <c r="Y440" s="381">
        <f>X440</f>
        <v>0</v>
      </c>
      <c r="Z440" s="332"/>
      <c r="AA440" s="332"/>
      <c r="AB440" s="332"/>
      <c r="AC440" s="332"/>
    </row>
    <row r="441" spans="1:29" s="332" customFormat="1" x14ac:dyDescent="0.2">
      <c r="A441" s="230" t="s">
        <v>615</v>
      </c>
      <c r="B441" s="231" t="s">
        <v>665</v>
      </c>
      <c r="C441" s="231">
        <v>12</v>
      </c>
      <c r="D441" s="231"/>
      <c r="E441" s="233">
        <v>32</v>
      </c>
      <c r="F441" s="234"/>
      <c r="G441" s="320"/>
      <c r="H441" s="258">
        <f>H442+H446+H451+H453+H444</f>
        <v>20471</v>
      </c>
      <c r="I441" s="258">
        <f t="shared" ref="I441:Q441" si="967">I442+I446+I451+I453+I444</f>
        <v>20471</v>
      </c>
      <c r="J441" s="258">
        <f t="shared" si="967"/>
        <v>0</v>
      </c>
      <c r="K441" s="258">
        <f t="shared" si="967"/>
        <v>0</v>
      </c>
      <c r="L441" s="258">
        <f t="shared" ref="L441:M441" si="968">L442+L446+L451+L453+L444</f>
        <v>0</v>
      </c>
      <c r="M441" s="258">
        <f t="shared" si="968"/>
        <v>0</v>
      </c>
      <c r="N441" s="258">
        <f t="shared" ref="N441:O441" si="969">N442+N446+N451+N453+N444</f>
        <v>0</v>
      </c>
      <c r="O441" s="258">
        <f t="shared" si="969"/>
        <v>0</v>
      </c>
      <c r="P441" s="258">
        <f t="shared" si="967"/>
        <v>0</v>
      </c>
      <c r="Q441" s="258">
        <f t="shared" si="967"/>
        <v>0</v>
      </c>
      <c r="R441" s="258">
        <f t="shared" ref="R441:W441" si="970">R442+R446+R451+R453+R444</f>
        <v>0</v>
      </c>
      <c r="S441" s="258">
        <f t="shared" si="970"/>
        <v>0</v>
      </c>
      <c r="T441" s="258">
        <f t="shared" ref="T441:U441" si="971">T442+T446+T451+T453+T444</f>
        <v>0</v>
      </c>
      <c r="U441" s="258">
        <f t="shared" si="971"/>
        <v>0</v>
      </c>
      <c r="V441" s="258">
        <f t="shared" si="970"/>
        <v>0</v>
      </c>
      <c r="W441" s="258">
        <f t="shared" si="970"/>
        <v>0</v>
      </c>
      <c r="X441" s="258">
        <f t="shared" ref="X441:Y441" si="972">X442+X446+X451+X453+X444</f>
        <v>0</v>
      </c>
      <c r="Y441" s="258">
        <f t="shared" si="972"/>
        <v>0</v>
      </c>
      <c r="Z441" s="229"/>
      <c r="AA441" s="229"/>
      <c r="AB441" s="229"/>
      <c r="AC441" s="229"/>
    </row>
    <row r="442" spans="1:29" s="315" customFormat="1" x14ac:dyDescent="0.2">
      <c r="A442" s="323" t="s">
        <v>615</v>
      </c>
      <c r="B442" s="237" t="s">
        <v>665</v>
      </c>
      <c r="C442" s="237">
        <v>12</v>
      </c>
      <c r="D442" s="236"/>
      <c r="E442" s="238">
        <v>321</v>
      </c>
      <c r="F442" s="239"/>
      <c r="G442" s="324"/>
      <c r="H442" s="260">
        <f t="shared" ref="H442:Y442" si="973">H443</f>
        <v>4975</v>
      </c>
      <c r="I442" s="260">
        <f t="shared" si="973"/>
        <v>4975</v>
      </c>
      <c r="J442" s="260">
        <f t="shared" si="973"/>
        <v>0</v>
      </c>
      <c r="K442" s="260">
        <f t="shared" si="973"/>
        <v>0</v>
      </c>
      <c r="L442" s="260">
        <f t="shared" si="973"/>
        <v>0</v>
      </c>
      <c r="M442" s="260">
        <f t="shared" si="973"/>
        <v>0</v>
      </c>
      <c r="N442" s="260">
        <f t="shared" si="973"/>
        <v>0</v>
      </c>
      <c r="O442" s="260">
        <f t="shared" si="973"/>
        <v>0</v>
      </c>
      <c r="P442" s="260">
        <f t="shared" si="973"/>
        <v>0</v>
      </c>
      <c r="Q442" s="260">
        <f t="shared" si="973"/>
        <v>0</v>
      </c>
      <c r="R442" s="260">
        <f t="shared" si="973"/>
        <v>0</v>
      </c>
      <c r="S442" s="260">
        <f t="shared" si="973"/>
        <v>0</v>
      </c>
      <c r="T442" s="260">
        <f t="shared" si="973"/>
        <v>0</v>
      </c>
      <c r="U442" s="260">
        <f t="shared" si="973"/>
        <v>0</v>
      </c>
      <c r="V442" s="260">
        <f t="shared" si="973"/>
        <v>0</v>
      </c>
      <c r="W442" s="260">
        <f t="shared" si="973"/>
        <v>0</v>
      </c>
      <c r="X442" s="260">
        <f t="shared" si="973"/>
        <v>0</v>
      </c>
      <c r="Y442" s="260">
        <f t="shared" si="973"/>
        <v>0</v>
      </c>
    </row>
    <row r="443" spans="1:29" s="332" customFormat="1" x14ac:dyDescent="0.2">
      <c r="A443" s="244" t="s">
        <v>615</v>
      </c>
      <c r="B443" s="243" t="s">
        <v>665</v>
      </c>
      <c r="C443" s="243">
        <v>12</v>
      </c>
      <c r="D443" s="242" t="s">
        <v>101</v>
      </c>
      <c r="E443" s="251">
        <v>3211</v>
      </c>
      <c r="F443" s="246" t="s">
        <v>42</v>
      </c>
      <c r="G443" s="329"/>
      <c r="H443" s="381">
        <v>4975</v>
      </c>
      <c r="I443" s="381">
        <f>H443</f>
        <v>4975</v>
      </c>
      <c r="J443" s="381">
        <v>0</v>
      </c>
      <c r="K443" s="381">
        <f>J443</f>
        <v>0</v>
      </c>
      <c r="L443" s="381"/>
      <c r="M443" s="381">
        <f>L443</f>
        <v>0</v>
      </c>
      <c r="N443" s="381"/>
      <c r="O443" s="381">
        <f>N443</f>
        <v>0</v>
      </c>
      <c r="P443" s="381">
        <v>0</v>
      </c>
      <c r="Q443" s="381">
        <f>P443</f>
        <v>0</v>
      </c>
      <c r="R443" s="381"/>
      <c r="S443" s="381">
        <f>R443</f>
        <v>0</v>
      </c>
      <c r="T443" s="381"/>
      <c r="U443" s="381">
        <f>T443</f>
        <v>0</v>
      </c>
      <c r="V443" s="381"/>
      <c r="W443" s="381">
        <f>V443</f>
        <v>0</v>
      </c>
      <c r="X443" s="381"/>
      <c r="Y443" s="381">
        <f>X443</f>
        <v>0</v>
      </c>
    </row>
    <row r="444" spans="1:29" s="332" customFormat="1" x14ac:dyDescent="0.2">
      <c r="A444" s="323" t="s">
        <v>615</v>
      </c>
      <c r="B444" s="237" t="s">
        <v>665</v>
      </c>
      <c r="C444" s="237">
        <v>12</v>
      </c>
      <c r="D444" s="236"/>
      <c r="E444" s="238">
        <v>322</v>
      </c>
      <c r="F444" s="239"/>
      <c r="G444" s="324"/>
      <c r="H444" s="260">
        <f>H445</f>
        <v>275</v>
      </c>
      <c r="I444" s="260">
        <f t="shared" ref="I444:Y444" si="974">I445</f>
        <v>275</v>
      </c>
      <c r="J444" s="260">
        <f t="shared" si="974"/>
        <v>0</v>
      </c>
      <c r="K444" s="260">
        <f t="shared" si="974"/>
        <v>0</v>
      </c>
      <c r="L444" s="260">
        <f t="shared" si="974"/>
        <v>0</v>
      </c>
      <c r="M444" s="260">
        <f t="shared" si="974"/>
        <v>0</v>
      </c>
      <c r="N444" s="260">
        <f t="shared" si="974"/>
        <v>0</v>
      </c>
      <c r="O444" s="260">
        <f t="shared" si="974"/>
        <v>0</v>
      </c>
      <c r="P444" s="260">
        <f t="shared" si="974"/>
        <v>0</v>
      </c>
      <c r="Q444" s="260">
        <f t="shared" si="974"/>
        <v>0</v>
      </c>
      <c r="R444" s="260">
        <f t="shared" si="974"/>
        <v>0</v>
      </c>
      <c r="S444" s="260">
        <f t="shared" si="974"/>
        <v>0</v>
      </c>
      <c r="T444" s="260">
        <f t="shared" si="974"/>
        <v>0</v>
      </c>
      <c r="U444" s="260">
        <f t="shared" si="974"/>
        <v>0</v>
      </c>
      <c r="V444" s="260">
        <f t="shared" si="974"/>
        <v>0</v>
      </c>
      <c r="W444" s="260">
        <f t="shared" si="974"/>
        <v>0</v>
      </c>
      <c r="X444" s="260">
        <f t="shared" si="974"/>
        <v>0</v>
      </c>
      <c r="Y444" s="260">
        <f t="shared" si="974"/>
        <v>0</v>
      </c>
      <c r="Z444" s="315"/>
      <c r="AA444" s="315"/>
      <c r="AB444" s="315"/>
      <c r="AC444" s="315"/>
    </row>
    <row r="445" spans="1:29" s="332" customFormat="1" x14ac:dyDescent="0.2">
      <c r="A445" s="244" t="s">
        <v>615</v>
      </c>
      <c r="B445" s="243" t="s">
        <v>665</v>
      </c>
      <c r="C445" s="243">
        <v>12</v>
      </c>
      <c r="D445" s="242" t="s">
        <v>101</v>
      </c>
      <c r="E445" s="251">
        <v>3223</v>
      </c>
      <c r="F445" s="246" t="s">
        <v>48</v>
      </c>
      <c r="G445" s="329"/>
      <c r="H445" s="381">
        <v>275</v>
      </c>
      <c r="I445" s="381">
        <f>H445</f>
        <v>275</v>
      </c>
      <c r="J445" s="381"/>
      <c r="K445" s="381">
        <f>J445</f>
        <v>0</v>
      </c>
      <c r="L445" s="381"/>
      <c r="M445" s="381">
        <f>L445</f>
        <v>0</v>
      </c>
      <c r="N445" s="381"/>
      <c r="O445" s="381">
        <f>N445</f>
        <v>0</v>
      </c>
      <c r="P445" s="381"/>
      <c r="Q445" s="381">
        <f>P445</f>
        <v>0</v>
      </c>
      <c r="R445" s="381"/>
      <c r="S445" s="381">
        <f>R445</f>
        <v>0</v>
      </c>
      <c r="T445" s="381"/>
      <c r="U445" s="381">
        <f>T445</f>
        <v>0</v>
      </c>
      <c r="V445" s="381"/>
      <c r="W445" s="381">
        <f>V445</f>
        <v>0</v>
      </c>
      <c r="X445" s="381"/>
      <c r="Y445" s="381">
        <f>X445</f>
        <v>0</v>
      </c>
    </row>
    <row r="446" spans="1:29" s="332" customFormat="1" x14ac:dyDescent="0.2">
      <c r="A446" s="249" t="s">
        <v>615</v>
      </c>
      <c r="B446" s="256" t="s">
        <v>665</v>
      </c>
      <c r="C446" s="256">
        <v>12</v>
      </c>
      <c r="D446" s="333"/>
      <c r="E446" s="338">
        <v>323</v>
      </c>
      <c r="F446" s="335"/>
      <c r="G446" s="336"/>
      <c r="H446" s="260">
        <f>SUM(H447:H450)</f>
        <v>6006</v>
      </c>
      <c r="I446" s="260">
        <f t="shared" ref="I446:W446" si="975">SUM(I447:I450)</f>
        <v>6006</v>
      </c>
      <c r="J446" s="260">
        <f t="shared" si="975"/>
        <v>0</v>
      </c>
      <c r="K446" s="260">
        <f t="shared" si="975"/>
        <v>0</v>
      </c>
      <c r="L446" s="260">
        <f t="shared" si="975"/>
        <v>0</v>
      </c>
      <c r="M446" s="260">
        <f t="shared" si="975"/>
        <v>0</v>
      </c>
      <c r="N446" s="260">
        <f t="shared" ref="N446:O446" si="976">SUM(N447:N450)</f>
        <v>0</v>
      </c>
      <c r="O446" s="260">
        <f t="shared" si="976"/>
        <v>0</v>
      </c>
      <c r="P446" s="260">
        <f t="shared" si="975"/>
        <v>0</v>
      </c>
      <c r="Q446" s="260">
        <f t="shared" si="975"/>
        <v>0</v>
      </c>
      <c r="R446" s="260">
        <f t="shared" si="975"/>
        <v>0</v>
      </c>
      <c r="S446" s="260">
        <f t="shared" si="975"/>
        <v>0</v>
      </c>
      <c r="T446" s="260">
        <f t="shared" ref="T446:U446" si="977">SUM(T447:T450)</f>
        <v>0</v>
      </c>
      <c r="U446" s="260">
        <f t="shared" si="977"/>
        <v>0</v>
      </c>
      <c r="V446" s="260">
        <f t="shared" si="975"/>
        <v>0</v>
      </c>
      <c r="W446" s="260">
        <f t="shared" si="975"/>
        <v>0</v>
      </c>
      <c r="X446" s="260">
        <f t="shared" ref="X446:Y446" si="978">SUM(X447:X450)</f>
        <v>0</v>
      </c>
      <c r="Y446" s="260">
        <f t="shared" si="978"/>
        <v>0</v>
      </c>
    </row>
    <row r="447" spans="1:29" s="332" customFormat="1" x14ac:dyDescent="0.2">
      <c r="A447" s="244" t="s">
        <v>615</v>
      </c>
      <c r="B447" s="243" t="s">
        <v>665</v>
      </c>
      <c r="C447" s="243">
        <v>12</v>
      </c>
      <c r="D447" s="242" t="s">
        <v>101</v>
      </c>
      <c r="E447" s="251">
        <v>3231</v>
      </c>
      <c r="F447" s="246" t="s">
        <v>52</v>
      </c>
      <c r="G447" s="329"/>
      <c r="H447" s="381">
        <v>500</v>
      </c>
      <c r="I447" s="381">
        <f>H447</f>
        <v>500</v>
      </c>
      <c r="J447" s="381"/>
      <c r="K447" s="381">
        <f>J447</f>
        <v>0</v>
      </c>
      <c r="L447" s="381"/>
      <c r="M447" s="381">
        <f>L447</f>
        <v>0</v>
      </c>
      <c r="N447" s="381"/>
      <c r="O447" s="381">
        <f>N447</f>
        <v>0</v>
      </c>
      <c r="P447" s="381"/>
      <c r="Q447" s="381">
        <f>P447</f>
        <v>0</v>
      </c>
      <c r="R447" s="381"/>
      <c r="S447" s="381">
        <f>R447</f>
        <v>0</v>
      </c>
      <c r="T447" s="381"/>
      <c r="U447" s="381">
        <f>T447</f>
        <v>0</v>
      </c>
      <c r="V447" s="381"/>
      <c r="W447" s="381">
        <f>V447</f>
        <v>0</v>
      </c>
      <c r="X447" s="381"/>
      <c r="Y447" s="381">
        <f>X447</f>
        <v>0</v>
      </c>
    </row>
    <row r="448" spans="1:29" s="332" customFormat="1" x14ac:dyDescent="0.2">
      <c r="A448" s="244" t="s">
        <v>615</v>
      </c>
      <c r="B448" s="243" t="s">
        <v>665</v>
      </c>
      <c r="C448" s="243">
        <v>12</v>
      </c>
      <c r="D448" s="242" t="s">
        <v>101</v>
      </c>
      <c r="E448" s="251">
        <v>3235</v>
      </c>
      <c r="F448" s="246" t="s">
        <v>56</v>
      </c>
      <c r="G448" s="329"/>
      <c r="H448" s="381">
        <v>1000</v>
      </c>
      <c r="I448" s="381">
        <f t="shared" ref="I448:I450" si="979">H448</f>
        <v>1000</v>
      </c>
      <c r="J448" s="381">
        <v>0</v>
      </c>
      <c r="K448" s="381">
        <f t="shared" ref="K448:K450" si="980">J448</f>
        <v>0</v>
      </c>
      <c r="L448" s="381"/>
      <c r="M448" s="381">
        <f t="shared" ref="M448:M450" si="981">L448</f>
        <v>0</v>
      </c>
      <c r="N448" s="381"/>
      <c r="O448" s="381">
        <f t="shared" ref="O448:O450" si="982">N448</f>
        <v>0</v>
      </c>
      <c r="P448" s="381">
        <v>0</v>
      </c>
      <c r="Q448" s="381">
        <f t="shared" ref="Q448:Q450" si="983">P448</f>
        <v>0</v>
      </c>
      <c r="R448" s="381"/>
      <c r="S448" s="381">
        <f t="shared" ref="S448:S450" si="984">R448</f>
        <v>0</v>
      </c>
      <c r="T448" s="381"/>
      <c r="U448" s="381">
        <f t="shared" ref="U448:U450" si="985">T448</f>
        <v>0</v>
      </c>
      <c r="V448" s="381"/>
      <c r="W448" s="381">
        <f t="shared" ref="W448:W450" si="986">V448</f>
        <v>0</v>
      </c>
      <c r="X448" s="381"/>
      <c r="Y448" s="381">
        <f t="shared" ref="Y448:Y450" si="987">X448</f>
        <v>0</v>
      </c>
    </row>
    <row r="449" spans="1:29" s="332" customFormat="1" x14ac:dyDescent="0.2">
      <c r="A449" s="244" t="s">
        <v>615</v>
      </c>
      <c r="B449" s="243" t="s">
        <v>665</v>
      </c>
      <c r="C449" s="243">
        <v>12</v>
      </c>
      <c r="D449" s="242" t="s">
        <v>101</v>
      </c>
      <c r="E449" s="251">
        <v>3236</v>
      </c>
      <c r="F449" s="246" t="s">
        <v>57</v>
      </c>
      <c r="G449" s="329"/>
      <c r="H449" s="381">
        <v>13</v>
      </c>
      <c r="I449" s="381">
        <f t="shared" si="979"/>
        <v>13</v>
      </c>
      <c r="J449" s="381">
        <v>0</v>
      </c>
      <c r="K449" s="381">
        <f t="shared" si="980"/>
        <v>0</v>
      </c>
      <c r="L449" s="381"/>
      <c r="M449" s="381">
        <f t="shared" si="981"/>
        <v>0</v>
      </c>
      <c r="N449" s="381"/>
      <c r="O449" s="381">
        <f t="shared" si="982"/>
        <v>0</v>
      </c>
      <c r="P449" s="381">
        <v>0</v>
      </c>
      <c r="Q449" s="381">
        <f t="shared" si="983"/>
        <v>0</v>
      </c>
      <c r="R449" s="381"/>
      <c r="S449" s="381">
        <f t="shared" si="984"/>
        <v>0</v>
      </c>
      <c r="T449" s="381"/>
      <c r="U449" s="381">
        <f t="shared" si="985"/>
        <v>0</v>
      </c>
      <c r="V449" s="381"/>
      <c r="W449" s="381">
        <f t="shared" si="986"/>
        <v>0</v>
      </c>
      <c r="X449" s="381"/>
      <c r="Y449" s="381">
        <f t="shared" si="987"/>
        <v>0</v>
      </c>
    </row>
    <row r="450" spans="1:29" s="332" customFormat="1" x14ac:dyDescent="0.2">
      <c r="A450" s="244" t="s">
        <v>615</v>
      </c>
      <c r="B450" s="243" t="s">
        <v>665</v>
      </c>
      <c r="C450" s="243">
        <v>12</v>
      </c>
      <c r="D450" s="242" t="s">
        <v>101</v>
      </c>
      <c r="E450" s="251">
        <v>3237</v>
      </c>
      <c r="F450" s="246" t="s">
        <v>58</v>
      </c>
      <c r="G450" s="329"/>
      <c r="H450" s="381">
        <v>4493</v>
      </c>
      <c r="I450" s="381">
        <f t="shared" si="979"/>
        <v>4493</v>
      </c>
      <c r="J450" s="381">
        <v>0</v>
      </c>
      <c r="K450" s="381">
        <f t="shared" si="980"/>
        <v>0</v>
      </c>
      <c r="L450" s="381"/>
      <c r="M450" s="381">
        <f t="shared" si="981"/>
        <v>0</v>
      </c>
      <c r="N450" s="381"/>
      <c r="O450" s="381">
        <f t="shared" si="982"/>
        <v>0</v>
      </c>
      <c r="P450" s="381">
        <v>0</v>
      </c>
      <c r="Q450" s="381">
        <f t="shared" si="983"/>
        <v>0</v>
      </c>
      <c r="R450" s="381"/>
      <c r="S450" s="381">
        <f t="shared" si="984"/>
        <v>0</v>
      </c>
      <c r="T450" s="381"/>
      <c r="U450" s="381">
        <f t="shared" si="985"/>
        <v>0</v>
      </c>
      <c r="V450" s="381"/>
      <c r="W450" s="381">
        <f t="shared" si="986"/>
        <v>0</v>
      </c>
      <c r="X450" s="381"/>
      <c r="Y450" s="381">
        <f t="shared" si="987"/>
        <v>0</v>
      </c>
    </row>
    <row r="451" spans="1:29" s="332" customFormat="1" x14ac:dyDescent="0.2">
      <c r="A451" s="249" t="s">
        <v>615</v>
      </c>
      <c r="B451" s="256" t="s">
        <v>665</v>
      </c>
      <c r="C451" s="256">
        <v>12</v>
      </c>
      <c r="D451" s="333"/>
      <c r="E451" s="338">
        <v>324</v>
      </c>
      <c r="F451" s="335"/>
      <c r="G451" s="336"/>
      <c r="H451" s="260">
        <f t="shared" ref="H451:Y451" si="988">H452</f>
        <v>2927</v>
      </c>
      <c r="I451" s="260">
        <f t="shared" si="988"/>
        <v>2927</v>
      </c>
      <c r="J451" s="260">
        <f t="shared" si="988"/>
        <v>0</v>
      </c>
      <c r="K451" s="260">
        <f t="shared" si="988"/>
        <v>0</v>
      </c>
      <c r="L451" s="260">
        <f t="shared" si="988"/>
        <v>0</v>
      </c>
      <c r="M451" s="260">
        <f t="shared" si="988"/>
        <v>0</v>
      </c>
      <c r="N451" s="260">
        <f t="shared" si="988"/>
        <v>0</v>
      </c>
      <c r="O451" s="260">
        <f t="shared" si="988"/>
        <v>0</v>
      </c>
      <c r="P451" s="260">
        <f t="shared" si="988"/>
        <v>0</v>
      </c>
      <c r="Q451" s="260">
        <f t="shared" si="988"/>
        <v>0</v>
      </c>
      <c r="R451" s="260">
        <f t="shared" si="988"/>
        <v>0</v>
      </c>
      <c r="S451" s="260">
        <f t="shared" si="988"/>
        <v>0</v>
      </c>
      <c r="T451" s="260">
        <f t="shared" si="988"/>
        <v>0</v>
      </c>
      <c r="U451" s="260">
        <f t="shared" si="988"/>
        <v>0</v>
      </c>
      <c r="V451" s="260">
        <f t="shared" si="988"/>
        <v>0</v>
      </c>
      <c r="W451" s="260">
        <f t="shared" si="988"/>
        <v>0</v>
      </c>
      <c r="X451" s="260">
        <f t="shared" si="988"/>
        <v>0</v>
      </c>
      <c r="Y451" s="260">
        <f t="shared" si="988"/>
        <v>0</v>
      </c>
    </row>
    <row r="452" spans="1:29" s="332" customFormat="1" ht="30" x14ac:dyDescent="0.2">
      <c r="A452" s="244" t="s">
        <v>615</v>
      </c>
      <c r="B452" s="243" t="s">
        <v>665</v>
      </c>
      <c r="C452" s="243">
        <v>12</v>
      </c>
      <c r="D452" s="242" t="s">
        <v>101</v>
      </c>
      <c r="E452" s="251">
        <v>3241</v>
      </c>
      <c r="F452" s="246" t="s">
        <v>205</v>
      </c>
      <c r="G452" s="329"/>
      <c r="H452" s="381">
        <v>2927</v>
      </c>
      <c r="I452" s="381">
        <f>H452</f>
        <v>2927</v>
      </c>
      <c r="J452" s="381">
        <v>0</v>
      </c>
      <c r="K452" s="381">
        <f>J452</f>
        <v>0</v>
      </c>
      <c r="L452" s="381"/>
      <c r="M452" s="381">
        <f>L452</f>
        <v>0</v>
      </c>
      <c r="N452" s="381"/>
      <c r="O452" s="381">
        <f>N452</f>
        <v>0</v>
      </c>
      <c r="P452" s="381">
        <v>0</v>
      </c>
      <c r="Q452" s="381">
        <f>P452</f>
        <v>0</v>
      </c>
      <c r="R452" s="381"/>
      <c r="S452" s="381">
        <f>R452</f>
        <v>0</v>
      </c>
      <c r="T452" s="381"/>
      <c r="U452" s="381">
        <f>T452</f>
        <v>0</v>
      </c>
      <c r="V452" s="381"/>
      <c r="W452" s="381">
        <f>V452</f>
        <v>0</v>
      </c>
      <c r="X452" s="381"/>
      <c r="Y452" s="381">
        <f>X452</f>
        <v>0</v>
      </c>
    </row>
    <row r="453" spans="1:29" s="229" customFormat="1" x14ac:dyDescent="0.2">
      <c r="A453" s="249" t="s">
        <v>615</v>
      </c>
      <c r="B453" s="256" t="s">
        <v>665</v>
      </c>
      <c r="C453" s="256">
        <v>12</v>
      </c>
      <c r="D453" s="333"/>
      <c r="E453" s="338">
        <v>329</v>
      </c>
      <c r="F453" s="335"/>
      <c r="G453" s="336"/>
      <c r="H453" s="260">
        <f t="shared" ref="H453:Y453" si="989">H454</f>
        <v>6288</v>
      </c>
      <c r="I453" s="260">
        <f t="shared" si="989"/>
        <v>6288</v>
      </c>
      <c r="J453" s="260">
        <f t="shared" si="989"/>
        <v>0</v>
      </c>
      <c r="K453" s="260">
        <f t="shared" si="989"/>
        <v>0</v>
      </c>
      <c r="L453" s="260">
        <f t="shared" si="989"/>
        <v>0</v>
      </c>
      <c r="M453" s="260">
        <f t="shared" si="989"/>
        <v>0</v>
      </c>
      <c r="N453" s="260">
        <f t="shared" si="989"/>
        <v>0</v>
      </c>
      <c r="O453" s="260">
        <f t="shared" si="989"/>
        <v>0</v>
      </c>
      <c r="P453" s="260">
        <f t="shared" si="989"/>
        <v>0</v>
      </c>
      <c r="Q453" s="260">
        <f t="shared" si="989"/>
        <v>0</v>
      </c>
      <c r="R453" s="260">
        <f t="shared" si="989"/>
        <v>0</v>
      </c>
      <c r="S453" s="260">
        <f t="shared" si="989"/>
        <v>0</v>
      </c>
      <c r="T453" s="260">
        <f t="shared" si="989"/>
        <v>0</v>
      </c>
      <c r="U453" s="260">
        <f t="shared" si="989"/>
        <v>0</v>
      </c>
      <c r="V453" s="260">
        <f t="shared" si="989"/>
        <v>0</v>
      </c>
      <c r="W453" s="260">
        <f t="shared" si="989"/>
        <v>0</v>
      </c>
      <c r="X453" s="260">
        <f t="shared" si="989"/>
        <v>0</v>
      </c>
      <c r="Y453" s="260">
        <f t="shared" si="989"/>
        <v>0</v>
      </c>
      <c r="Z453" s="332"/>
      <c r="AA453" s="332"/>
      <c r="AB453" s="332"/>
      <c r="AC453" s="332"/>
    </row>
    <row r="454" spans="1:29" s="332" customFormat="1" x14ac:dyDescent="0.2">
      <c r="A454" s="244" t="s">
        <v>615</v>
      </c>
      <c r="B454" s="243" t="s">
        <v>665</v>
      </c>
      <c r="C454" s="243">
        <v>12</v>
      </c>
      <c r="D454" s="242" t="s">
        <v>101</v>
      </c>
      <c r="E454" s="251">
        <v>3293</v>
      </c>
      <c r="F454" s="246" t="s">
        <v>64</v>
      </c>
      <c r="G454" s="329"/>
      <c r="H454" s="381">
        <v>6288</v>
      </c>
      <c r="I454" s="381">
        <f>H454</f>
        <v>6288</v>
      </c>
      <c r="J454" s="381">
        <v>0</v>
      </c>
      <c r="K454" s="381">
        <f>J454</f>
        <v>0</v>
      </c>
      <c r="L454" s="381"/>
      <c r="M454" s="381">
        <f>L454</f>
        <v>0</v>
      </c>
      <c r="N454" s="381"/>
      <c r="O454" s="381">
        <f>N454</f>
        <v>0</v>
      </c>
      <c r="P454" s="381">
        <v>0</v>
      </c>
      <c r="Q454" s="381">
        <f>P454</f>
        <v>0</v>
      </c>
      <c r="R454" s="381"/>
      <c r="S454" s="381">
        <f>R454</f>
        <v>0</v>
      </c>
      <c r="T454" s="381"/>
      <c r="U454" s="381">
        <f>T454</f>
        <v>0</v>
      </c>
      <c r="V454" s="381"/>
      <c r="W454" s="381">
        <f>V454</f>
        <v>0</v>
      </c>
      <c r="X454" s="381"/>
      <c r="Y454" s="381">
        <f>X454</f>
        <v>0</v>
      </c>
    </row>
    <row r="455" spans="1:29" s="332" customFormat="1" x14ac:dyDescent="0.2">
      <c r="A455" s="230" t="s">
        <v>615</v>
      </c>
      <c r="B455" s="231" t="s">
        <v>665</v>
      </c>
      <c r="C455" s="231">
        <v>12</v>
      </c>
      <c r="D455" s="231"/>
      <c r="E455" s="233">
        <v>36</v>
      </c>
      <c r="F455" s="234"/>
      <c r="G455" s="320"/>
      <c r="H455" s="258">
        <f t="shared" ref="H455:Y455" si="990">H456</f>
        <v>0</v>
      </c>
      <c r="I455" s="258">
        <f t="shared" si="990"/>
        <v>0</v>
      </c>
      <c r="J455" s="258">
        <f t="shared" si="990"/>
        <v>0</v>
      </c>
      <c r="K455" s="258">
        <f t="shared" si="990"/>
        <v>0</v>
      </c>
      <c r="L455" s="258">
        <f t="shared" si="990"/>
        <v>0</v>
      </c>
      <c r="M455" s="258">
        <f t="shared" si="990"/>
        <v>0</v>
      </c>
      <c r="N455" s="258">
        <f t="shared" si="990"/>
        <v>0</v>
      </c>
      <c r="O455" s="258">
        <f t="shared" si="990"/>
        <v>0</v>
      </c>
      <c r="P455" s="258">
        <f t="shared" si="990"/>
        <v>0</v>
      </c>
      <c r="Q455" s="258">
        <f t="shared" si="990"/>
        <v>0</v>
      </c>
      <c r="R455" s="258">
        <f t="shared" si="990"/>
        <v>0</v>
      </c>
      <c r="S455" s="258">
        <f t="shared" si="990"/>
        <v>0</v>
      </c>
      <c r="T455" s="258">
        <f t="shared" si="990"/>
        <v>0</v>
      </c>
      <c r="U455" s="258">
        <f t="shared" si="990"/>
        <v>0</v>
      </c>
      <c r="V455" s="258">
        <f t="shared" si="990"/>
        <v>0</v>
      </c>
      <c r="W455" s="258">
        <f t="shared" si="990"/>
        <v>0</v>
      </c>
      <c r="X455" s="258">
        <f t="shared" si="990"/>
        <v>0</v>
      </c>
      <c r="Y455" s="258">
        <f t="shared" si="990"/>
        <v>0</v>
      </c>
      <c r="Z455" s="229"/>
      <c r="AA455" s="229"/>
      <c r="AB455" s="229"/>
      <c r="AC455" s="229"/>
    </row>
    <row r="456" spans="1:29" s="229" customFormat="1" x14ac:dyDescent="0.2">
      <c r="A456" s="249" t="s">
        <v>615</v>
      </c>
      <c r="B456" s="256" t="s">
        <v>665</v>
      </c>
      <c r="C456" s="256">
        <v>12</v>
      </c>
      <c r="D456" s="333"/>
      <c r="E456" s="338">
        <v>362</v>
      </c>
      <c r="F456" s="335"/>
      <c r="G456" s="336"/>
      <c r="H456" s="260">
        <f t="shared" ref="H456:Y456" si="991">H457</f>
        <v>0</v>
      </c>
      <c r="I456" s="260">
        <f t="shared" si="991"/>
        <v>0</v>
      </c>
      <c r="J456" s="260">
        <f t="shared" si="991"/>
        <v>0</v>
      </c>
      <c r="K456" s="260">
        <f t="shared" si="991"/>
        <v>0</v>
      </c>
      <c r="L456" s="260">
        <f t="shared" si="991"/>
        <v>0</v>
      </c>
      <c r="M456" s="260">
        <f t="shared" si="991"/>
        <v>0</v>
      </c>
      <c r="N456" s="260">
        <f t="shared" si="991"/>
        <v>0</v>
      </c>
      <c r="O456" s="260">
        <f t="shared" si="991"/>
        <v>0</v>
      </c>
      <c r="P456" s="260">
        <f t="shared" si="991"/>
        <v>0</v>
      </c>
      <c r="Q456" s="260">
        <f t="shared" si="991"/>
        <v>0</v>
      </c>
      <c r="R456" s="260">
        <f t="shared" si="991"/>
        <v>0</v>
      </c>
      <c r="S456" s="260">
        <f t="shared" si="991"/>
        <v>0</v>
      </c>
      <c r="T456" s="260">
        <f t="shared" si="991"/>
        <v>0</v>
      </c>
      <c r="U456" s="260">
        <f t="shared" si="991"/>
        <v>0</v>
      </c>
      <c r="V456" s="260">
        <f t="shared" si="991"/>
        <v>0</v>
      </c>
      <c r="W456" s="260">
        <f t="shared" si="991"/>
        <v>0</v>
      </c>
      <c r="X456" s="260">
        <f t="shared" si="991"/>
        <v>0</v>
      </c>
      <c r="Y456" s="260">
        <f t="shared" si="991"/>
        <v>0</v>
      </c>
      <c r="Z456" s="332"/>
      <c r="AA456" s="332"/>
      <c r="AB456" s="332"/>
      <c r="AC456" s="332"/>
    </row>
    <row r="457" spans="1:29" s="332" customFormat="1" ht="30" x14ac:dyDescent="0.2">
      <c r="A457" s="244" t="s">
        <v>615</v>
      </c>
      <c r="B457" s="243" t="s">
        <v>665</v>
      </c>
      <c r="C457" s="243">
        <v>12</v>
      </c>
      <c r="D457" s="242" t="s">
        <v>101</v>
      </c>
      <c r="E457" s="251">
        <v>3621</v>
      </c>
      <c r="F457" s="246" t="s">
        <v>667</v>
      </c>
      <c r="G457" s="329"/>
      <c r="H457" s="381">
        <v>0</v>
      </c>
      <c r="I457" s="381">
        <f>H457</f>
        <v>0</v>
      </c>
      <c r="J457" s="381">
        <v>0</v>
      </c>
      <c r="K457" s="381">
        <f>J457</f>
        <v>0</v>
      </c>
      <c r="L457" s="381"/>
      <c r="M457" s="381">
        <f>L457</f>
        <v>0</v>
      </c>
      <c r="N457" s="381"/>
      <c r="O457" s="381">
        <f>N457</f>
        <v>0</v>
      </c>
      <c r="P457" s="381">
        <v>0</v>
      </c>
      <c r="Q457" s="381">
        <f>P457</f>
        <v>0</v>
      </c>
      <c r="R457" s="381"/>
      <c r="S457" s="381">
        <f>R457</f>
        <v>0</v>
      </c>
      <c r="T457" s="381"/>
      <c r="U457" s="381">
        <f>T457</f>
        <v>0</v>
      </c>
      <c r="V457" s="381"/>
      <c r="W457" s="381">
        <f>V457</f>
        <v>0</v>
      </c>
      <c r="X457" s="381"/>
      <c r="Y457" s="381">
        <f>X457</f>
        <v>0</v>
      </c>
    </row>
    <row r="458" spans="1:29" s="332" customFormat="1" x14ac:dyDescent="0.2">
      <c r="A458" s="230" t="s">
        <v>615</v>
      </c>
      <c r="B458" s="231" t="s">
        <v>665</v>
      </c>
      <c r="C458" s="231">
        <v>12</v>
      </c>
      <c r="D458" s="231"/>
      <c r="E458" s="233">
        <v>41</v>
      </c>
      <c r="F458" s="234"/>
      <c r="G458" s="320"/>
      <c r="H458" s="258">
        <f t="shared" ref="H458:Y458" si="992">H459</f>
        <v>26040</v>
      </c>
      <c r="I458" s="258">
        <f t="shared" si="992"/>
        <v>26040</v>
      </c>
      <c r="J458" s="258">
        <f t="shared" si="992"/>
        <v>0</v>
      </c>
      <c r="K458" s="258">
        <f t="shared" si="992"/>
        <v>0</v>
      </c>
      <c r="L458" s="258">
        <f t="shared" si="992"/>
        <v>0</v>
      </c>
      <c r="M458" s="258">
        <f t="shared" si="992"/>
        <v>0</v>
      </c>
      <c r="N458" s="258">
        <f t="shared" si="992"/>
        <v>0</v>
      </c>
      <c r="O458" s="258">
        <f t="shared" si="992"/>
        <v>0</v>
      </c>
      <c r="P458" s="258">
        <f t="shared" si="992"/>
        <v>0</v>
      </c>
      <c r="Q458" s="258">
        <f t="shared" si="992"/>
        <v>0</v>
      </c>
      <c r="R458" s="258">
        <f t="shared" si="992"/>
        <v>0</v>
      </c>
      <c r="S458" s="258">
        <f t="shared" si="992"/>
        <v>0</v>
      </c>
      <c r="T458" s="258">
        <f t="shared" si="992"/>
        <v>0</v>
      </c>
      <c r="U458" s="258">
        <f t="shared" si="992"/>
        <v>0</v>
      </c>
      <c r="V458" s="258">
        <f t="shared" si="992"/>
        <v>0</v>
      </c>
      <c r="W458" s="258">
        <f t="shared" si="992"/>
        <v>0</v>
      </c>
      <c r="X458" s="258">
        <f t="shared" si="992"/>
        <v>0</v>
      </c>
      <c r="Y458" s="258">
        <f t="shared" si="992"/>
        <v>0</v>
      </c>
      <c r="Z458" s="229"/>
      <c r="AA458" s="229"/>
      <c r="AB458" s="229"/>
      <c r="AC458" s="229"/>
    </row>
    <row r="459" spans="1:29" s="332" customFormat="1" x14ac:dyDescent="0.2">
      <c r="A459" s="249" t="s">
        <v>615</v>
      </c>
      <c r="B459" s="256" t="s">
        <v>665</v>
      </c>
      <c r="C459" s="256">
        <v>12</v>
      </c>
      <c r="D459" s="333"/>
      <c r="E459" s="338">
        <v>412</v>
      </c>
      <c r="F459" s="335"/>
      <c r="G459" s="336"/>
      <c r="H459" s="260">
        <f>SUM(H460:H461)</f>
        <v>26040</v>
      </c>
      <c r="I459" s="260">
        <f t="shared" ref="I459:Q459" si="993">SUM(I460:I461)</f>
        <v>26040</v>
      </c>
      <c r="J459" s="260">
        <f t="shared" si="993"/>
        <v>0</v>
      </c>
      <c r="K459" s="260">
        <f t="shared" si="993"/>
        <v>0</v>
      </c>
      <c r="L459" s="260">
        <f t="shared" ref="L459:M459" si="994">SUM(L460:L461)</f>
        <v>0</v>
      </c>
      <c r="M459" s="260">
        <f t="shared" si="994"/>
        <v>0</v>
      </c>
      <c r="N459" s="260">
        <f t="shared" ref="N459:O459" si="995">SUM(N460:N461)</f>
        <v>0</v>
      </c>
      <c r="O459" s="260">
        <f t="shared" si="995"/>
        <v>0</v>
      </c>
      <c r="P459" s="260">
        <f t="shared" si="993"/>
        <v>0</v>
      </c>
      <c r="Q459" s="260">
        <f t="shared" si="993"/>
        <v>0</v>
      </c>
      <c r="R459" s="260">
        <f t="shared" ref="R459:W459" si="996">SUM(R460:R461)</f>
        <v>0</v>
      </c>
      <c r="S459" s="260">
        <f t="shared" si="996"/>
        <v>0</v>
      </c>
      <c r="T459" s="260">
        <f t="shared" ref="T459:U459" si="997">SUM(T460:T461)</f>
        <v>0</v>
      </c>
      <c r="U459" s="260">
        <f t="shared" si="997"/>
        <v>0</v>
      </c>
      <c r="V459" s="260">
        <f t="shared" si="996"/>
        <v>0</v>
      </c>
      <c r="W459" s="260">
        <f t="shared" si="996"/>
        <v>0</v>
      </c>
      <c r="X459" s="260">
        <f t="shared" ref="X459:Y459" si="998">SUM(X460:X461)</f>
        <v>0</v>
      </c>
      <c r="Y459" s="260">
        <f t="shared" si="998"/>
        <v>0</v>
      </c>
    </row>
    <row r="460" spans="1:29" s="229" customFormat="1" x14ac:dyDescent="0.2">
      <c r="A460" s="244" t="s">
        <v>615</v>
      </c>
      <c r="B460" s="243" t="s">
        <v>665</v>
      </c>
      <c r="C460" s="243">
        <v>12</v>
      </c>
      <c r="D460" s="242" t="s">
        <v>101</v>
      </c>
      <c r="E460" s="251">
        <v>4123</v>
      </c>
      <c r="F460" s="246" t="s">
        <v>83</v>
      </c>
      <c r="G460" s="329"/>
      <c r="H460" s="381">
        <v>17040</v>
      </c>
      <c r="I460" s="381">
        <f t="shared" ref="I460" si="999">H460</f>
        <v>17040</v>
      </c>
      <c r="J460" s="381">
        <v>0</v>
      </c>
      <c r="K460" s="381">
        <f t="shared" ref="K460" si="1000">J460</f>
        <v>0</v>
      </c>
      <c r="L460" s="381"/>
      <c r="M460" s="381">
        <f t="shared" ref="M460" si="1001">L460</f>
        <v>0</v>
      </c>
      <c r="N460" s="381"/>
      <c r="O460" s="381">
        <f t="shared" ref="O460" si="1002">N460</f>
        <v>0</v>
      </c>
      <c r="P460" s="381">
        <v>0</v>
      </c>
      <c r="Q460" s="381">
        <f t="shared" ref="Q460" si="1003">P460</f>
        <v>0</v>
      </c>
      <c r="R460" s="381"/>
      <c r="S460" s="381">
        <f t="shared" ref="S460" si="1004">R460</f>
        <v>0</v>
      </c>
      <c r="T460" s="381"/>
      <c r="U460" s="381">
        <f t="shared" ref="U460" si="1005">T460</f>
        <v>0</v>
      </c>
      <c r="V460" s="381"/>
      <c r="W460" s="381">
        <f t="shared" ref="W460" si="1006">V460</f>
        <v>0</v>
      </c>
      <c r="X460" s="381"/>
      <c r="Y460" s="381">
        <f t="shared" ref="Y460" si="1007">X460</f>
        <v>0</v>
      </c>
      <c r="Z460" s="332"/>
      <c r="AA460" s="332"/>
      <c r="AB460" s="332"/>
      <c r="AC460" s="332"/>
    </row>
    <row r="461" spans="1:29" s="315" customFormat="1" x14ac:dyDescent="0.2">
      <c r="A461" s="244" t="s">
        <v>615</v>
      </c>
      <c r="B461" s="243" t="s">
        <v>665</v>
      </c>
      <c r="C461" s="243">
        <v>12</v>
      </c>
      <c r="D461" s="242" t="s">
        <v>101</v>
      </c>
      <c r="E461" s="251">
        <v>4124</v>
      </c>
      <c r="F461" s="246" t="s">
        <v>668</v>
      </c>
      <c r="G461" s="329"/>
      <c r="H461" s="381">
        <v>9000</v>
      </c>
      <c r="I461" s="381">
        <f>H461</f>
        <v>9000</v>
      </c>
      <c r="J461" s="381"/>
      <c r="K461" s="381">
        <f>J461</f>
        <v>0</v>
      </c>
      <c r="L461" s="381"/>
      <c r="M461" s="381">
        <f>L461</f>
        <v>0</v>
      </c>
      <c r="N461" s="381"/>
      <c r="O461" s="381">
        <f>N461</f>
        <v>0</v>
      </c>
      <c r="P461" s="381"/>
      <c r="Q461" s="381">
        <f>P461</f>
        <v>0</v>
      </c>
      <c r="R461" s="381"/>
      <c r="S461" s="381">
        <f>R461</f>
        <v>0</v>
      </c>
      <c r="T461" s="381"/>
      <c r="U461" s="381">
        <f>T461</f>
        <v>0</v>
      </c>
      <c r="V461" s="381"/>
      <c r="W461" s="381">
        <f>V461</f>
        <v>0</v>
      </c>
      <c r="X461" s="381"/>
      <c r="Y461" s="381">
        <f>X461</f>
        <v>0</v>
      </c>
      <c r="Z461" s="332"/>
      <c r="AA461" s="332"/>
      <c r="AB461" s="332"/>
      <c r="AC461" s="332"/>
    </row>
    <row r="462" spans="1:29" s="332" customFormat="1" x14ac:dyDescent="0.2">
      <c r="A462" s="230" t="s">
        <v>615</v>
      </c>
      <c r="B462" s="231" t="s">
        <v>665</v>
      </c>
      <c r="C462" s="231">
        <v>12</v>
      </c>
      <c r="D462" s="231"/>
      <c r="E462" s="233">
        <v>42</v>
      </c>
      <c r="F462" s="234"/>
      <c r="G462" s="320"/>
      <c r="H462" s="258">
        <f t="shared" ref="H462:Q462" si="1008">H463+H466</f>
        <v>17235</v>
      </c>
      <c r="I462" s="258">
        <f t="shared" si="1008"/>
        <v>17235</v>
      </c>
      <c r="J462" s="258">
        <f t="shared" si="1008"/>
        <v>0</v>
      </c>
      <c r="K462" s="258">
        <f t="shared" si="1008"/>
        <v>0</v>
      </c>
      <c r="L462" s="258">
        <f t="shared" ref="L462:M462" si="1009">L463+L466</f>
        <v>0</v>
      </c>
      <c r="M462" s="258">
        <f t="shared" si="1009"/>
        <v>0</v>
      </c>
      <c r="N462" s="258">
        <f t="shared" ref="N462:O462" si="1010">N463+N466</f>
        <v>0</v>
      </c>
      <c r="O462" s="258">
        <f t="shared" si="1010"/>
        <v>0</v>
      </c>
      <c r="P462" s="258">
        <f t="shared" si="1008"/>
        <v>0</v>
      </c>
      <c r="Q462" s="258">
        <f t="shared" si="1008"/>
        <v>0</v>
      </c>
      <c r="R462" s="258">
        <f t="shared" ref="R462:W462" si="1011">R463+R466</f>
        <v>0</v>
      </c>
      <c r="S462" s="258">
        <f t="shared" si="1011"/>
        <v>0</v>
      </c>
      <c r="T462" s="258">
        <f t="shared" ref="T462:U462" si="1012">T463+T466</f>
        <v>0</v>
      </c>
      <c r="U462" s="258">
        <f t="shared" si="1012"/>
        <v>0</v>
      </c>
      <c r="V462" s="258">
        <f t="shared" si="1011"/>
        <v>0</v>
      </c>
      <c r="W462" s="258">
        <f t="shared" si="1011"/>
        <v>0</v>
      </c>
      <c r="X462" s="258">
        <f t="shared" ref="X462:Y462" si="1013">X463+X466</f>
        <v>0</v>
      </c>
      <c r="Y462" s="258">
        <f t="shared" si="1013"/>
        <v>0</v>
      </c>
      <c r="Z462" s="229"/>
      <c r="AA462" s="229"/>
      <c r="AB462" s="229"/>
      <c r="AC462" s="229"/>
    </row>
    <row r="463" spans="1:29" s="332" customFormat="1" x14ac:dyDescent="0.2">
      <c r="A463" s="323" t="s">
        <v>615</v>
      </c>
      <c r="B463" s="237" t="s">
        <v>665</v>
      </c>
      <c r="C463" s="237">
        <v>12</v>
      </c>
      <c r="D463" s="236"/>
      <c r="E463" s="238">
        <v>422</v>
      </c>
      <c r="F463" s="239"/>
      <c r="G463" s="324"/>
      <c r="H463" s="260">
        <f>SUM(H464:H465)</f>
        <v>6735</v>
      </c>
      <c r="I463" s="260">
        <f t="shared" ref="I463:Y463" si="1014">SUM(I464:I465)</f>
        <v>6735</v>
      </c>
      <c r="J463" s="260">
        <f t="shared" si="1014"/>
        <v>0</v>
      </c>
      <c r="K463" s="260">
        <f t="shared" si="1014"/>
        <v>0</v>
      </c>
      <c r="L463" s="260">
        <f t="shared" si="1014"/>
        <v>0</v>
      </c>
      <c r="M463" s="260">
        <f t="shared" si="1014"/>
        <v>0</v>
      </c>
      <c r="N463" s="260">
        <f t="shared" si="1014"/>
        <v>0</v>
      </c>
      <c r="O463" s="260">
        <f t="shared" si="1014"/>
        <v>0</v>
      </c>
      <c r="P463" s="260">
        <f t="shared" si="1014"/>
        <v>0</v>
      </c>
      <c r="Q463" s="260">
        <f t="shared" si="1014"/>
        <v>0</v>
      </c>
      <c r="R463" s="260">
        <f t="shared" si="1014"/>
        <v>0</v>
      </c>
      <c r="S463" s="260">
        <f t="shared" si="1014"/>
        <v>0</v>
      </c>
      <c r="T463" s="260">
        <f t="shared" si="1014"/>
        <v>0</v>
      </c>
      <c r="U463" s="260">
        <f t="shared" si="1014"/>
        <v>0</v>
      </c>
      <c r="V463" s="260">
        <f t="shared" si="1014"/>
        <v>0</v>
      </c>
      <c r="W463" s="260">
        <f t="shared" si="1014"/>
        <v>0</v>
      </c>
      <c r="X463" s="260">
        <f t="shared" si="1014"/>
        <v>0</v>
      </c>
      <c r="Y463" s="260">
        <f t="shared" si="1014"/>
        <v>0</v>
      </c>
      <c r="Z463" s="315"/>
      <c r="AA463" s="315"/>
      <c r="AB463" s="315"/>
      <c r="AC463" s="315"/>
    </row>
    <row r="464" spans="1:29" s="332" customFormat="1" x14ac:dyDescent="0.2">
      <c r="A464" s="244" t="s">
        <v>615</v>
      </c>
      <c r="B464" s="243" t="s">
        <v>665</v>
      </c>
      <c r="C464" s="243">
        <v>12</v>
      </c>
      <c r="D464" s="242" t="s">
        <v>101</v>
      </c>
      <c r="E464" s="251">
        <v>4221</v>
      </c>
      <c r="F464" s="246" t="s">
        <v>74</v>
      </c>
      <c r="G464" s="329"/>
      <c r="H464" s="381">
        <v>0</v>
      </c>
      <c r="I464" s="381">
        <f t="shared" ref="I464:Y465" si="1015">H464</f>
        <v>0</v>
      </c>
      <c r="J464" s="381"/>
      <c r="K464" s="381">
        <f t="shared" si="1015"/>
        <v>0</v>
      </c>
      <c r="L464" s="381"/>
      <c r="M464" s="381">
        <f t="shared" si="1015"/>
        <v>0</v>
      </c>
      <c r="N464" s="381"/>
      <c r="O464" s="381">
        <f t="shared" si="1015"/>
        <v>0</v>
      </c>
      <c r="P464" s="381"/>
      <c r="Q464" s="381">
        <f t="shared" si="1015"/>
        <v>0</v>
      </c>
      <c r="R464" s="381"/>
      <c r="S464" s="381">
        <f t="shared" si="1015"/>
        <v>0</v>
      </c>
      <c r="T464" s="381"/>
      <c r="U464" s="381">
        <f t="shared" si="1015"/>
        <v>0</v>
      </c>
      <c r="V464" s="381"/>
      <c r="W464" s="381">
        <f t="shared" si="1015"/>
        <v>0</v>
      </c>
      <c r="X464" s="381"/>
      <c r="Y464" s="381">
        <f t="shared" si="1015"/>
        <v>0</v>
      </c>
    </row>
    <row r="465" spans="1:29" s="332" customFormat="1" x14ac:dyDescent="0.2">
      <c r="A465" s="244" t="s">
        <v>615</v>
      </c>
      <c r="B465" s="243" t="s">
        <v>665</v>
      </c>
      <c r="C465" s="243">
        <v>12</v>
      </c>
      <c r="D465" s="242" t="s">
        <v>101</v>
      </c>
      <c r="E465" s="251">
        <v>4227</v>
      </c>
      <c r="F465" s="246" t="s">
        <v>77</v>
      </c>
      <c r="G465" s="329"/>
      <c r="H465" s="381">
        <v>6735</v>
      </c>
      <c r="I465" s="381">
        <f t="shared" si="1015"/>
        <v>6735</v>
      </c>
      <c r="J465" s="381">
        <v>0</v>
      </c>
      <c r="K465" s="381">
        <f t="shared" ref="K465" si="1016">J465</f>
        <v>0</v>
      </c>
      <c r="L465" s="381"/>
      <c r="M465" s="381">
        <f t="shared" ref="M465" si="1017">L465</f>
        <v>0</v>
      </c>
      <c r="N465" s="381"/>
      <c r="O465" s="381">
        <f t="shared" ref="O465" si="1018">N465</f>
        <v>0</v>
      </c>
      <c r="P465" s="381">
        <v>0</v>
      </c>
      <c r="Q465" s="381">
        <f t="shared" ref="Q465" si="1019">P465</f>
        <v>0</v>
      </c>
      <c r="R465" s="381"/>
      <c r="S465" s="381">
        <f t="shared" ref="S465" si="1020">R465</f>
        <v>0</v>
      </c>
      <c r="T465" s="381"/>
      <c r="U465" s="381">
        <f t="shared" ref="U465" si="1021">T465</f>
        <v>0</v>
      </c>
      <c r="V465" s="381"/>
      <c r="W465" s="381">
        <f t="shared" ref="W465" si="1022">V465</f>
        <v>0</v>
      </c>
      <c r="X465" s="381"/>
      <c r="Y465" s="381">
        <f t="shared" ref="Y465" si="1023">X465</f>
        <v>0</v>
      </c>
    </row>
    <row r="466" spans="1:29" s="229" customFormat="1" x14ac:dyDescent="0.2">
      <c r="A466" s="249" t="s">
        <v>615</v>
      </c>
      <c r="B466" s="256" t="s">
        <v>665</v>
      </c>
      <c r="C466" s="256">
        <v>12</v>
      </c>
      <c r="D466" s="333"/>
      <c r="E466" s="338">
        <v>426</v>
      </c>
      <c r="F466" s="335"/>
      <c r="G466" s="336"/>
      <c r="H466" s="260">
        <f t="shared" ref="H466:Y466" si="1024">H467</f>
        <v>10500</v>
      </c>
      <c r="I466" s="260">
        <f t="shared" si="1024"/>
        <v>10500</v>
      </c>
      <c r="J466" s="260">
        <f t="shared" si="1024"/>
        <v>0</v>
      </c>
      <c r="K466" s="260">
        <f t="shared" si="1024"/>
        <v>0</v>
      </c>
      <c r="L466" s="260">
        <f t="shared" si="1024"/>
        <v>0</v>
      </c>
      <c r="M466" s="260">
        <f t="shared" si="1024"/>
        <v>0</v>
      </c>
      <c r="N466" s="260">
        <f t="shared" si="1024"/>
        <v>0</v>
      </c>
      <c r="O466" s="260">
        <f t="shared" si="1024"/>
        <v>0</v>
      </c>
      <c r="P466" s="260">
        <f t="shared" si="1024"/>
        <v>0</v>
      </c>
      <c r="Q466" s="260">
        <f t="shared" si="1024"/>
        <v>0</v>
      </c>
      <c r="R466" s="260">
        <f t="shared" si="1024"/>
        <v>0</v>
      </c>
      <c r="S466" s="260">
        <f t="shared" si="1024"/>
        <v>0</v>
      </c>
      <c r="T466" s="260">
        <f t="shared" si="1024"/>
        <v>0</v>
      </c>
      <c r="U466" s="260">
        <f t="shared" si="1024"/>
        <v>0</v>
      </c>
      <c r="V466" s="260">
        <f t="shared" si="1024"/>
        <v>0</v>
      </c>
      <c r="W466" s="260">
        <f t="shared" si="1024"/>
        <v>0</v>
      </c>
      <c r="X466" s="260">
        <f t="shared" si="1024"/>
        <v>0</v>
      </c>
      <c r="Y466" s="260">
        <f t="shared" si="1024"/>
        <v>0</v>
      </c>
      <c r="Z466" s="332"/>
      <c r="AA466" s="332"/>
      <c r="AB466" s="332"/>
      <c r="AC466" s="332"/>
    </row>
    <row r="467" spans="1:29" s="332" customFormat="1" x14ac:dyDescent="0.2">
      <c r="A467" s="244" t="s">
        <v>615</v>
      </c>
      <c r="B467" s="243" t="s">
        <v>665</v>
      </c>
      <c r="C467" s="243">
        <v>12</v>
      </c>
      <c r="D467" s="242" t="s">
        <v>101</v>
      </c>
      <c r="E467" s="251">
        <v>4262</v>
      </c>
      <c r="F467" s="246" t="s">
        <v>86</v>
      </c>
      <c r="G467" s="329"/>
      <c r="H467" s="381">
        <v>10500</v>
      </c>
      <c r="I467" s="381">
        <f>H467</f>
        <v>10500</v>
      </c>
      <c r="J467" s="381">
        <v>0</v>
      </c>
      <c r="K467" s="381">
        <f>J467</f>
        <v>0</v>
      </c>
      <c r="L467" s="381"/>
      <c r="M467" s="381">
        <f>L467</f>
        <v>0</v>
      </c>
      <c r="N467" s="381"/>
      <c r="O467" s="381">
        <f>N467</f>
        <v>0</v>
      </c>
      <c r="P467" s="381">
        <v>0</v>
      </c>
      <c r="Q467" s="381">
        <f>P467</f>
        <v>0</v>
      </c>
      <c r="R467" s="381"/>
      <c r="S467" s="381">
        <f>R467</f>
        <v>0</v>
      </c>
      <c r="T467" s="381"/>
      <c r="U467" s="381">
        <f>T467</f>
        <v>0</v>
      </c>
      <c r="V467" s="381"/>
      <c r="W467" s="381">
        <f>V467</f>
        <v>0</v>
      </c>
      <c r="X467" s="381"/>
      <c r="Y467" s="381">
        <f>X467</f>
        <v>0</v>
      </c>
    </row>
    <row r="468" spans="1:29" s="332" customFormat="1" x14ac:dyDescent="0.2">
      <c r="A468" s="230" t="s">
        <v>615</v>
      </c>
      <c r="B468" s="231" t="s">
        <v>665</v>
      </c>
      <c r="C468" s="231">
        <v>51</v>
      </c>
      <c r="D468" s="231"/>
      <c r="E468" s="233">
        <v>36</v>
      </c>
      <c r="F468" s="234"/>
      <c r="G468" s="320"/>
      <c r="H468" s="258">
        <f t="shared" ref="H468:Q468" si="1025">H469+H475+H472</f>
        <v>490000</v>
      </c>
      <c r="I468" s="258">
        <f t="shared" si="1025"/>
        <v>0</v>
      </c>
      <c r="J468" s="258">
        <f t="shared" si="1025"/>
        <v>265446</v>
      </c>
      <c r="K468" s="258">
        <f t="shared" si="1025"/>
        <v>0</v>
      </c>
      <c r="L468" s="258">
        <f t="shared" ref="L468:M468" si="1026">L469+L475+L472</f>
        <v>450000</v>
      </c>
      <c r="M468" s="258">
        <f t="shared" si="1026"/>
        <v>0</v>
      </c>
      <c r="N468" s="258">
        <f t="shared" ref="N468:O468" si="1027">N469+N475+N472</f>
        <v>1425000</v>
      </c>
      <c r="O468" s="258">
        <f t="shared" si="1027"/>
        <v>0</v>
      </c>
      <c r="P468" s="258">
        <f t="shared" si="1025"/>
        <v>0</v>
      </c>
      <c r="Q468" s="258">
        <f t="shared" si="1025"/>
        <v>0</v>
      </c>
      <c r="R468" s="258">
        <f t="shared" ref="R468:W468" si="1028">R469+R475+R472</f>
        <v>0</v>
      </c>
      <c r="S468" s="258">
        <f t="shared" si="1028"/>
        <v>0</v>
      </c>
      <c r="T468" s="258">
        <f t="shared" ref="T468:U468" si="1029">T469+T475+T472</f>
        <v>0</v>
      </c>
      <c r="U468" s="258">
        <f t="shared" si="1029"/>
        <v>0</v>
      </c>
      <c r="V468" s="258">
        <f t="shared" si="1028"/>
        <v>0</v>
      </c>
      <c r="W468" s="258">
        <f t="shared" si="1028"/>
        <v>0</v>
      </c>
      <c r="X468" s="258">
        <f t="shared" ref="X468:Y468" si="1030">X469+X475+X472</f>
        <v>0</v>
      </c>
      <c r="Y468" s="258">
        <f t="shared" si="1030"/>
        <v>0</v>
      </c>
      <c r="Z468" s="229"/>
      <c r="AA468" s="229"/>
      <c r="AB468" s="229"/>
      <c r="AC468" s="229"/>
    </row>
    <row r="469" spans="1:29" s="332" customFormat="1" x14ac:dyDescent="0.2">
      <c r="A469" s="249" t="s">
        <v>615</v>
      </c>
      <c r="B469" s="256" t="s">
        <v>665</v>
      </c>
      <c r="C469" s="256">
        <v>51</v>
      </c>
      <c r="D469" s="333"/>
      <c r="E469" s="338">
        <v>361</v>
      </c>
      <c r="F469" s="335"/>
      <c r="G469" s="336"/>
      <c r="H469" s="260">
        <f>SUM(H470:H471)</f>
        <v>420000</v>
      </c>
      <c r="I469" s="260">
        <f t="shared" ref="I469:Q469" si="1031">SUM(I470:I471)</f>
        <v>0</v>
      </c>
      <c r="J469" s="260">
        <f t="shared" si="1031"/>
        <v>265446</v>
      </c>
      <c r="K469" s="260">
        <f t="shared" si="1031"/>
        <v>0</v>
      </c>
      <c r="L469" s="260">
        <f t="shared" ref="L469:M469" si="1032">SUM(L470:L471)</f>
        <v>420000</v>
      </c>
      <c r="M469" s="260">
        <f t="shared" si="1032"/>
        <v>0</v>
      </c>
      <c r="N469" s="260">
        <f t="shared" ref="N469:O469" si="1033">SUM(N470:N471)</f>
        <v>1350000</v>
      </c>
      <c r="O469" s="260">
        <f t="shared" si="1033"/>
        <v>0</v>
      </c>
      <c r="P469" s="260">
        <f t="shared" si="1031"/>
        <v>0</v>
      </c>
      <c r="Q469" s="260">
        <f t="shared" si="1031"/>
        <v>0</v>
      </c>
      <c r="R469" s="260">
        <f t="shared" ref="R469:W469" si="1034">SUM(R470:R471)</f>
        <v>0</v>
      </c>
      <c r="S469" s="260">
        <f t="shared" si="1034"/>
        <v>0</v>
      </c>
      <c r="T469" s="260">
        <f t="shared" ref="T469:U469" si="1035">SUM(T470:T471)</f>
        <v>0</v>
      </c>
      <c r="U469" s="260">
        <f t="shared" si="1035"/>
        <v>0</v>
      </c>
      <c r="V469" s="260">
        <f t="shared" si="1034"/>
        <v>0</v>
      </c>
      <c r="W469" s="260">
        <f t="shared" si="1034"/>
        <v>0</v>
      </c>
      <c r="X469" s="260">
        <f t="shared" ref="X469:Y469" si="1036">SUM(X470:X471)</f>
        <v>0</v>
      </c>
      <c r="Y469" s="260">
        <f t="shared" si="1036"/>
        <v>0</v>
      </c>
    </row>
    <row r="470" spans="1:29" s="332" customFormat="1" x14ac:dyDescent="0.2">
      <c r="A470" s="244" t="s">
        <v>615</v>
      </c>
      <c r="B470" s="243" t="s">
        <v>665</v>
      </c>
      <c r="C470" s="243">
        <v>51</v>
      </c>
      <c r="D470" s="242" t="s">
        <v>101</v>
      </c>
      <c r="E470" s="251">
        <v>3611</v>
      </c>
      <c r="F470" s="246" t="s">
        <v>669</v>
      </c>
      <c r="G470" s="329"/>
      <c r="H470" s="381">
        <v>400000</v>
      </c>
      <c r="I470" s="382"/>
      <c r="J470" s="381">
        <v>265446</v>
      </c>
      <c r="K470" s="382"/>
      <c r="L470" s="381">
        <v>370000</v>
      </c>
      <c r="M470" s="382"/>
      <c r="N470" s="381">
        <v>1170000</v>
      </c>
      <c r="O470" s="382"/>
      <c r="P470" s="381">
        <v>0</v>
      </c>
      <c r="Q470" s="382"/>
      <c r="R470" s="381"/>
      <c r="S470" s="382"/>
      <c r="T470" s="381"/>
      <c r="U470" s="382"/>
      <c r="V470" s="381"/>
      <c r="W470" s="382"/>
      <c r="X470" s="381"/>
      <c r="Y470" s="382"/>
    </row>
    <row r="471" spans="1:29" s="332" customFormat="1" x14ac:dyDescent="0.2">
      <c r="A471" s="244" t="s">
        <v>615</v>
      </c>
      <c r="B471" s="243" t="s">
        <v>665</v>
      </c>
      <c r="C471" s="243">
        <v>51</v>
      </c>
      <c r="D471" s="242" t="s">
        <v>101</v>
      </c>
      <c r="E471" s="251">
        <v>3612</v>
      </c>
      <c r="F471" s="246" t="s">
        <v>670</v>
      </c>
      <c r="G471" s="329"/>
      <c r="H471" s="381">
        <v>20000</v>
      </c>
      <c r="I471" s="382"/>
      <c r="J471" s="381"/>
      <c r="K471" s="382"/>
      <c r="L471" s="381">
        <v>50000</v>
      </c>
      <c r="M471" s="382"/>
      <c r="N471" s="381">
        <v>180000</v>
      </c>
      <c r="O471" s="382"/>
      <c r="P471" s="381"/>
      <c r="Q471" s="382"/>
      <c r="R471" s="381"/>
      <c r="S471" s="382"/>
      <c r="T471" s="381"/>
      <c r="U471" s="382"/>
      <c r="V471" s="381"/>
      <c r="W471" s="382"/>
      <c r="X471" s="381"/>
      <c r="Y471" s="382"/>
    </row>
    <row r="472" spans="1:29" s="332" customFormat="1" x14ac:dyDescent="0.2">
      <c r="A472" s="249" t="s">
        <v>615</v>
      </c>
      <c r="B472" s="256" t="s">
        <v>665</v>
      </c>
      <c r="C472" s="256">
        <v>51</v>
      </c>
      <c r="D472" s="333"/>
      <c r="E472" s="338">
        <v>362</v>
      </c>
      <c r="F472" s="335"/>
      <c r="G472" s="336"/>
      <c r="H472" s="260">
        <f t="shared" ref="H472:Q472" si="1037">H473+H474</f>
        <v>0</v>
      </c>
      <c r="I472" s="260">
        <f t="shared" si="1037"/>
        <v>0</v>
      </c>
      <c r="J472" s="260">
        <f t="shared" si="1037"/>
        <v>0</v>
      </c>
      <c r="K472" s="260">
        <f t="shared" si="1037"/>
        <v>0</v>
      </c>
      <c r="L472" s="260">
        <f t="shared" ref="L472:M472" si="1038">L473+L474</f>
        <v>0</v>
      </c>
      <c r="M472" s="260">
        <f t="shared" si="1038"/>
        <v>0</v>
      </c>
      <c r="N472" s="260">
        <f t="shared" ref="N472:O472" si="1039">N473+N474</f>
        <v>0</v>
      </c>
      <c r="O472" s="260">
        <f t="shared" si="1039"/>
        <v>0</v>
      </c>
      <c r="P472" s="260">
        <f t="shared" si="1037"/>
        <v>0</v>
      </c>
      <c r="Q472" s="260">
        <f t="shared" si="1037"/>
        <v>0</v>
      </c>
      <c r="R472" s="260">
        <f t="shared" ref="R472:W472" si="1040">R473+R474</f>
        <v>0</v>
      </c>
      <c r="S472" s="260">
        <f t="shared" si="1040"/>
        <v>0</v>
      </c>
      <c r="T472" s="260">
        <f t="shared" ref="T472:U472" si="1041">T473+T474</f>
        <v>0</v>
      </c>
      <c r="U472" s="260">
        <f t="shared" si="1041"/>
        <v>0</v>
      </c>
      <c r="V472" s="260">
        <f t="shared" si="1040"/>
        <v>0</v>
      </c>
      <c r="W472" s="260">
        <f t="shared" si="1040"/>
        <v>0</v>
      </c>
      <c r="X472" s="260">
        <f t="shared" ref="X472:Y472" si="1042">X473+X474</f>
        <v>0</v>
      </c>
      <c r="Y472" s="260">
        <f t="shared" si="1042"/>
        <v>0</v>
      </c>
    </row>
    <row r="473" spans="1:29" s="332" customFormat="1" ht="30" x14ac:dyDescent="0.2">
      <c r="A473" s="244" t="s">
        <v>615</v>
      </c>
      <c r="B473" s="243" t="s">
        <v>665</v>
      </c>
      <c r="C473" s="243">
        <v>51</v>
      </c>
      <c r="D473" s="242" t="s">
        <v>101</v>
      </c>
      <c r="E473" s="251">
        <v>3621</v>
      </c>
      <c r="F473" s="246" t="s">
        <v>667</v>
      </c>
      <c r="G473" s="329"/>
      <c r="H473" s="381">
        <v>0</v>
      </c>
      <c r="I473" s="382"/>
      <c r="J473" s="381">
        <v>0</v>
      </c>
      <c r="K473" s="382"/>
      <c r="L473" s="381"/>
      <c r="M473" s="382"/>
      <c r="N473" s="381"/>
      <c r="O473" s="382"/>
      <c r="P473" s="381">
        <v>0</v>
      </c>
      <c r="Q473" s="382"/>
      <c r="R473" s="381"/>
      <c r="S473" s="382"/>
      <c r="T473" s="381"/>
      <c r="U473" s="382"/>
      <c r="V473" s="381"/>
      <c r="W473" s="382"/>
      <c r="X473" s="381"/>
      <c r="Y473" s="382"/>
    </row>
    <row r="474" spans="1:29" s="332" customFormat="1" ht="30" x14ac:dyDescent="0.2">
      <c r="A474" s="244" t="s">
        <v>615</v>
      </c>
      <c r="B474" s="243" t="s">
        <v>665</v>
      </c>
      <c r="C474" s="243">
        <v>51</v>
      </c>
      <c r="D474" s="242" t="s">
        <v>101</v>
      </c>
      <c r="E474" s="251">
        <v>3622</v>
      </c>
      <c r="F474" s="246" t="s">
        <v>671</v>
      </c>
      <c r="G474" s="329"/>
      <c r="H474" s="381">
        <v>0</v>
      </c>
      <c r="I474" s="382"/>
      <c r="J474" s="381">
        <v>0</v>
      </c>
      <c r="K474" s="382"/>
      <c r="L474" s="381"/>
      <c r="M474" s="382"/>
      <c r="N474" s="381"/>
      <c r="O474" s="382"/>
      <c r="P474" s="381">
        <v>0</v>
      </c>
      <c r="Q474" s="382"/>
      <c r="R474" s="381"/>
      <c r="S474" s="382"/>
      <c r="T474" s="381"/>
      <c r="U474" s="382"/>
      <c r="V474" s="381"/>
      <c r="W474" s="382"/>
      <c r="X474" s="381"/>
      <c r="Y474" s="382"/>
    </row>
    <row r="475" spans="1:29" s="229" customFormat="1" x14ac:dyDescent="0.2">
      <c r="A475" s="249" t="s">
        <v>615</v>
      </c>
      <c r="B475" s="256" t="s">
        <v>665</v>
      </c>
      <c r="C475" s="256">
        <v>51</v>
      </c>
      <c r="D475" s="333"/>
      <c r="E475" s="338">
        <v>369</v>
      </c>
      <c r="F475" s="335"/>
      <c r="G475" s="336"/>
      <c r="H475" s="260">
        <f t="shared" ref="H475:Y475" si="1043">SUM(H476:H476)</f>
        <v>70000</v>
      </c>
      <c r="I475" s="260">
        <f t="shared" si="1043"/>
        <v>0</v>
      </c>
      <c r="J475" s="260">
        <f t="shared" si="1043"/>
        <v>0</v>
      </c>
      <c r="K475" s="260">
        <f t="shared" si="1043"/>
        <v>0</v>
      </c>
      <c r="L475" s="260">
        <f t="shared" si="1043"/>
        <v>30000</v>
      </c>
      <c r="M475" s="260">
        <f t="shared" si="1043"/>
        <v>0</v>
      </c>
      <c r="N475" s="260">
        <f t="shared" si="1043"/>
        <v>75000</v>
      </c>
      <c r="O475" s="260">
        <f t="shared" si="1043"/>
        <v>0</v>
      </c>
      <c r="P475" s="260">
        <f t="shared" si="1043"/>
        <v>0</v>
      </c>
      <c r="Q475" s="260">
        <f t="shared" si="1043"/>
        <v>0</v>
      </c>
      <c r="R475" s="260">
        <f t="shared" si="1043"/>
        <v>0</v>
      </c>
      <c r="S475" s="260">
        <f t="shared" si="1043"/>
        <v>0</v>
      </c>
      <c r="T475" s="260">
        <f t="shared" si="1043"/>
        <v>0</v>
      </c>
      <c r="U475" s="260">
        <f t="shared" si="1043"/>
        <v>0</v>
      </c>
      <c r="V475" s="260">
        <f t="shared" si="1043"/>
        <v>0</v>
      </c>
      <c r="W475" s="260">
        <f t="shared" si="1043"/>
        <v>0</v>
      </c>
      <c r="X475" s="260">
        <f t="shared" si="1043"/>
        <v>0</v>
      </c>
      <c r="Y475" s="260">
        <f t="shared" si="1043"/>
        <v>0</v>
      </c>
      <c r="Z475" s="332"/>
      <c r="AA475" s="332"/>
      <c r="AB475" s="332"/>
      <c r="AC475" s="332"/>
    </row>
    <row r="476" spans="1:29" s="332" customFormat="1" ht="45" x14ac:dyDescent="0.2">
      <c r="A476" s="244" t="s">
        <v>615</v>
      </c>
      <c r="B476" s="243" t="s">
        <v>665</v>
      </c>
      <c r="C476" s="243">
        <v>51</v>
      </c>
      <c r="D476" s="242" t="s">
        <v>101</v>
      </c>
      <c r="E476" s="251">
        <v>3693</v>
      </c>
      <c r="F476" s="246" t="s">
        <v>672</v>
      </c>
      <c r="G476" s="329"/>
      <c r="H476" s="381">
        <v>70000</v>
      </c>
      <c r="I476" s="382"/>
      <c r="J476" s="381">
        <v>0</v>
      </c>
      <c r="K476" s="382"/>
      <c r="L476" s="381">
        <v>30000</v>
      </c>
      <c r="M476" s="382"/>
      <c r="N476" s="381">
        <v>75000</v>
      </c>
      <c r="O476" s="382"/>
      <c r="P476" s="381">
        <v>0</v>
      </c>
      <c r="Q476" s="382"/>
      <c r="R476" s="381"/>
      <c r="S476" s="382"/>
      <c r="T476" s="381"/>
      <c r="U476" s="382"/>
      <c r="V476" s="381"/>
      <c r="W476" s="382"/>
      <c r="X476" s="381"/>
      <c r="Y476" s="382"/>
    </row>
    <row r="477" spans="1:29" s="332" customFormat="1" x14ac:dyDescent="0.2">
      <c r="A477" s="230" t="s">
        <v>615</v>
      </c>
      <c r="B477" s="231" t="s">
        <v>665</v>
      </c>
      <c r="C477" s="231">
        <v>559</v>
      </c>
      <c r="D477" s="231"/>
      <c r="E477" s="233">
        <v>31</v>
      </c>
      <c r="F477" s="234"/>
      <c r="G477" s="320"/>
      <c r="H477" s="258">
        <f>H478+H482+H480</f>
        <v>96396</v>
      </c>
      <c r="I477" s="258">
        <f t="shared" ref="I477:W477" si="1044">I478+I482+I480</f>
        <v>0</v>
      </c>
      <c r="J477" s="258">
        <f t="shared" si="1044"/>
        <v>0</v>
      </c>
      <c r="K477" s="258">
        <f t="shared" si="1044"/>
        <v>0</v>
      </c>
      <c r="L477" s="258">
        <f t="shared" si="1044"/>
        <v>0</v>
      </c>
      <c r="M477" s="258">
        <f t="shared" si="1044"/>
        <v>0</v>
      </c>
      <c r="N477" s="258">
        <f t="shared" ref="N477:O477" si="1045">N478+N482+N480</f>
        <v>0</v>
      </c>
      <c r="O477" s="258">
        <f t="shared" si="1045"/>
        <v>0</v>
      </c>
      <c r="P477" s="258">
        <f t="shared" si="1044"/>
        <v>0</v>
      </c>
      <c r="Q477" s="258">
        <f t="shared" si="1044"/>
        <v>0</v>
      </c>
      <c r="R477" s="258">
        <f t="shared" si="1044"/>
        <v>0</v>
      </c>
      <c r="S477" s="258">
        <f t="shared" si="1044"/>
        <v>0</v>
      </c>
      <c r="T477" s="258">
        <f t="shared" ref="T477:U477" si="1046">T478+T482+T480</f>
        <v>0</v>
      </c>
      <c r="U477" s="258">
        <f t="shared" si="1046"/>
        <v>0</v>
      </c>
      <c r="V477" s="258">
        <f t="shared" si="1044"/>
        <v>0</v>
      </c>
      <c r="W477" s="258">
        <f t="shared" si="1044"/>
        <v>0</v>
      </c>
      <c r="X477" s="258">
        <f t="shared" ref="X477:Y477" si="1047">X478+X482+X480</f>
        <v>0</v>
      </c>
      <c r="Y477" s="258">
        <f t="shared" si="1047"/>
        <v>0</v>
      </c>
      <c r="Z477" s="229"/>
      <c r="AA477" s="229"/>
      <c r="AB477" s="229"/>
      <c r="AC477" s="229"/>
    </row>
    <row r="478" spans="1:29" s="332" customFormat="1" x14ac:dyDescent="0.2">
      <c r="A478" s="249" t="s">
        <v>615</v>
      </c>
      <c r="B478" s="256" t="s">
        <v>665</v>
      </c>
      <c r="C478" s="256">
        <v>559</v>
      </c>
      <c r="D478" s="333"/>
      <c r="E478" s="338">
        <v>311</v>
      </c>
      <c r="F478" s="335"/>
      <c r="G478" s="336"/>
      <c r="H478" s="260">
        <f t="shared" ref="H478:Y478" si="1048">H479</f>
        <v>81029</v>
      </c>
      <c r="I478" s="260">
        <f t="shared" si="1048"/>
        <v>0</v>
      </c>
      <c r="J478" s="260">
        <f t="shared" si="1048"/>
        <v>0</v>
      </c>
      <c r="K478" s="260">
        <f t="shared" si="1048"/>
        <v>0</v>
      </c>
      <c r="L478" s="260">
        <f t="shared" si="1048"/>
        <v>0</v>
      </c>
      <c r="M478" s="260">
        <f t="shared" si="1048"/>
        <v>0</v>
      </c>
      <c r="N478" s="260">
        <f t="shared" si="1048"/>
        <v>0</v>
      </c>
      <c r="O478" s="260">
        <f t="shared" si="1048"/>
        <v>0</v>
      </c>
      <c r="P478" s="260">
        <f t="shared" si="1048"/>
        <v>0</v>
      </c>
      <c r="Q478" s="260">
        <f t="shared" si="1048"/>
        <v>0</v>
      </c>
      <c r="R478" s="260">
        <f t="shared" si="1048"/>
        <v>0</v>
      </c>
      <c r="S478" s="260">
        <f t="shared" si="1048"/>
        <v>0</v>
      </c>
      <c r="T478" s="260">
        <f t="shared" si="1048"/>
        <v>0</v>
      </c>
      <c r="U478" s="260">
        <f t="shared" si="1048"/>
        <v>0</v>
      </c>
      <c r="V478" s="260">
        <f t="shared" si="1048"/>
        <v>0</v>
      </c>
      <c r="W478" s="260">
        <f t="shared" si="1048"/>
        <v>0</v>
      </c>
      <c r="X478" s="260">
        <f t="shared" si="1048"/>
        <v>0</v>
      </c>
      <c r="Y478" s="260">
        <f t="shared" si="1048"/>
        <v>0</v>
      </c>
    </row>
    <row r="479" spans="1:29" s="332" customFormat="1" x14ac:dyDescent="0.2">
      <c r="A479" s="244" t="s">
        <v>615</v>
      </c>
      <c r="B479" s="243" t="s">
        <v>665</v>
      </c>
      <c r="C479" s="243">
        <v>559</v>
      </c>
      <c r="D479" s="242" t="s">
        <v>101</v>
      </c>
      <c r="E479" s="251">
        <v>3111</v>
      </c>
      <c r="F479" s="246" t="s">
        <v>33</v>
      </c>
      <c r="G479" s="329"/>
      <c r="H479" s="381">
        <v>81029</v>
      </c>
      <c r="I479" s="382"/>
      <c r="J479" s="381">
        <v>0</v>
      </c>
      <c r="K479" s="382"/>
      <c r="L479" s="381"/>
      <c r="M479" s="382"/>
      <c r="N479" s="381"/>
      <c r="O479" s="382"/>
      <c r="P479" s="381">
        <v>0</v>
      </c>
      <c r="Q479" s="382"/>
      <c r="R479" s="381"/>
      <c r="S479" s="382"/>
      <c r="T479" s="381"/>
      <c r="U479" s="382"/>
      <c r="V479" s="381"/>
      <c r="W479" s="382"/>
      <c r="X479" s="381"/>
      <c r="Y479" s="382"/>
    </row>
    <row r="480" spans="1:29" s="332" customFormat="1" x14ac:dyDescent="0.2">
      <c r="A480" s="249" t="s">
        <v>615</v>
      </c>
      <c r="B480" s="256" t="s">
        <v>665</v>
      </c>
      <c r="C480" s="256">
        <v>559</v>
      </c>
      <c r="D480" s="333"/>
      <c r="E480" s="338">
        <v>312</v>
      </c>
      <c r="F480" s="335"/>
      <c r="G480" s="336"/>
      <c r="H480" s="260">
        <f>H481</f>
        <v>972</v>
      </c>
      <c r="I480" s="260">
        <f t="shared" ref="I480:Y480" si="1049">I481</f>
        <v>0</v>
      </c>
      <c r="J480" s="260">
        <f t="shared" si="1049"/>
        <v>0</v>
      </c>
      <c r="K480" s="260">
        <f t="shared" si="1049"/>
        <v>0</v>
      </c>
      <c r="L480" s="260">
        <f t="shared" si="1049"/>
        <v>0</v>
      </c>
      <c r="M480" s="260">
        <f t="shared" si="1049"/>
        <v>0</v>
      </c>
      <c r="N480" s="260">
        <f t="shared" si="1049"/>
        <v>0</v>
      </c>
      <c r="O480" s="260">
        <f t="shared" si="1049"/>
        <v>0</v>
      </c>
      <c r="P480" s="260">
        <f t="shared" si="1049"/>
        <v>0</v>
      </c>
      <c r="Q480" s="260">
        <f t="shared" si="1049"/>
        <v>0</v>
      </c>
      <c r="R480" s="260">
        <f t="shared" si="1049"/>
        <v>0</v>
      </c>
      <c r="S480" s="260">
        <f t="shared" si="1049"/>
        <v>0</v>
      </c>
      <c r="T480" s="260">
        <f t="shared" si="1049"/>
        <v>0</v>
      </c>
      <c r="U480" s="260">
        <f t="shared" si="1049"/>
        <v>0</v>
      </c>
      <c r="V480" s="260">
        <f t="shared" si="1049"/>
        <v>0</v>
      </c>
      <c r="W480" s="260">
        <f t="shared" si="1049"/>
        <v>0</v>
      </c>
      <c r="X480" s="260">
        <f t="shared" si="1049"/>
        <v>0</v>
      </c>
      <c r="Y480" s="260">
        <f t="shared" si="1049"/>
        <v>0</v>
      </c>
    </row>
    <row r="481" spans="1:29" s="332" customFormat="1" x14ac:dyDescent="0.2">
      <c r="A481" s="244" t="s">
        <v>615</v>
      </c>
      <c r="B481" s="243" t="s">
        <v>665</v>
      </c>
      <c r="C481" s="243">
        <v>559</v>
      </c>
      <c r="D481" s="242" t="s">
        <v>101</v>
      </c>
      <c r="E481" s="251">
        <v>3121</v>
      </c>
      <c r="F481" s="246" t="s">
        <v>38</v>
      </c>
      <c r="G481" s="329"/>
      <c r="H481" s="381">
        <v>972</v>
      </c>
      <c r="I481" s="382"/>
      <c r="J481" s="381"/>
      <c r="K481" s="382"/>
      <c r="L481" s="381"/>
      <c r="M481" s="382"/>
      <c r="N481" s="381"/>
      <c r="O481" s="382"/>
      <c r="P481" s="381"/>
      <c r="Q481" s="382"/>
      <c r="R481" s="381"/>
      <c r="S481" s="382"/>
      <c r="T481" s="381"/>
      <c r="U481" s="382"/>
      <c r="V481" s="381"/>
      <c r="W481" s="382"/>
      <c r="X481" s="381"/>
      <c r="Y481" s="382"/>
    </row>
    <row r="482" spans="1:29" s="229" customFormat="1" x14ac:dyDescent="0.2">
      <c r="A482" s="249" t="s">
        <v>615</v>
      </c>
      <c r="B482" s="256" t="s">
        <v>665</v>
      </c>
      <c r="C482" s="256">
        <v>559</v>
      </c>
      <c r="D482" s="333"/>
      <c r="E482" s="338">
        <v>313</v>
      </c>
      <c r="F482" s="335"/>
      <c r="G482" s="336"/>
      <c r="H482" s="260">
        <f t="shared" ref="H482:Y482" si="1050">H483</f>
        <v>14395</v>
      </c>
      <c r="I482" s="260">
        <f t="shared" si="1050"/>
        <v>0</v>
      </c>
      <c r="J482" s="260">
        <f t="shared" si="1050"/>
        <v>0</v>
      </c>
      <c r="K482" s="260">
        <f t="shared" si="1050"/>
        <v>0</v>
      </c>
      <c r="L482" s="260">
        <f t="shared" si="1050"/>
        <v>0</v>
      </c>
      <c r="M482" s="260">
        <f t="shared" si="1050"/>
        <v>0</v>
      </c>
      <c r="N482" s="260">
        <f t="shared" si="1050"/>
        <v>0</v>
      </c>
      <c r="O482" s="260">
        <f t="shared" si="1050"/>
        <v>0</v>
      </c>
      <c r="P482" s="260">
        <f t="shared" si="1050"/>
        <v>0</v>
      </c>
      <c r="Q482" s="260">
        <f t="shared" si="1050"/>
        <v>0</v>
      </c>
      <c r="R482" s="260">
        <f t="shared" si="1050"/>
        <v>0</v>
      </c>
      <c r="S482" s="260">
        <f t="shared" si="1050"/>
        <v>0</v>
      </c>
      <c r="T482" s="260">
        <f t="shared" si="1050"/>
        <v>0</v>
      </c>
      <c r="U482" s="260">
        <f t="shared" si="1050"/>
        <v>0</v>
      </c>
      <c r="V482" s="260">
        <f t="shared" si="1050"/>
        <v>0</v>
      </c>
      <c r="W482" s="260">
        <f t="shared" si="1050"/>
        <v>0</v>
      </c>
      <c r="X482" s="260">
        <f t="shared" si="1050"/>
        <v>0</v>
      </c>
      <c r="Y482" s="260">
        <f t="shared" si="1050"/>
        <v>0</v>
      </c>
      <c r="Z482" s="332"/>
      <c r="AA482" s="332"/>
      <c r="AB482" s="332"/>
      <c r="AC482" s="332"/>
    </row>
    <row r="483" spans="1:29" s="332" customFormat="1" x14ac:dyDescent="0.2">
      <c r="A483" s="244" t="s">
        <v>615</v>
      </c>
      <c r="B483" s="243" t="s">
        <v>665</v>
      </c>
      <c r="C483" s="243">
        <v>559</v>
      </c>
      <c r="D483" s="242" t="s">
        <v>101</v>
      </c>
      <c r="E483" s="251">
        <v>3132</v>
      </c>
      <c r="F483" s="246" t="s">
        <v>40</v>
      </c>
      <c r="G483" s="329"/>
      <c r="H483" s="381">
        <v>14395</v>
      </c>
      <c r="I483" s="382"/>
      <c r="J483" s="381">
        <v>0</v>
      </c>
      <c r="K483" s="382"/>
      <c r="L483" s="381"/>
      <c r="M483" s="382"/>
      <c r="N483" s="381"/>
      <c r="O483" s="382"/>
      <c r="P483" s="381">
        <v>0</v>
      </c>
      <c r="Q483" s="382"/>
      <c r="R483" s="381"/>
      <c r="S483" s="382"/>
      <c r="T483" s="381"/>
      <c r="U483" s="382"/>
      <c r="V483" s="381"/>
      <c r="W483" s="382"/>
      <c r="X483" s="381"/>
      <c r="Y483" s="382"/>
    </row>
    <row r="484" spans="1:29" s="332" customFormat="1" x14ac:dyDescent="0.2">
      <c r="A484" s="230" t="s">
        <v>615</v>
      </c>
      <c r="B484" s="231" t="s">
        <v>665</v>
      </c>
      <c r="C484" s="231">
        <v>559</v>
      </c>
      <c r="D484" s="231"/>
      <c r="E484" s="233">
        <v>32</v>
      </c>
      <c r="F484" s="234"/>
      <c r="G484" s="320"/>
      <c r="H484" s="258">
        <f>H485+H489+H494+H496+H487</f>
        <v>110228</v>
      </c>
      <c r="I484" s="258">
        <f t="shared" ref="I484:Q484" si="1051">I485+I489+I494+I496+I487</f>
        <v>0</v>
      </c>
      <c r="J484" s="258">
        <f t="shared" si="1051"/>
        <v>0</v>
      </c>
      <c r="K484" s="258">
        <f t="shared" si="1051"/>
        <v>0</v>
      </c>
      <c r="L484" s="258">
        <f t="shared" ref="L484:M484" si="1052">L485+L489+L494+L496+L487</f>
        <v>0</v>
      </c>
      <c r="M484" s="258">
        <f t="shared" si="1052"/>
        <v>0</v>
      </c>
      <c r="N484" s="258">
        <f t="shared" ref="N484:O484" si="1053">N485+N489+N494+N496+N487</f>
        <v>0</v>
      </c>
      <c r="O484" s="258">
        <f t="shared" si="1053"/>
        <v>0</v>
      </c>
      <c r="P484" s="258">
        <f t="shared" si="1051"/>
        <v>0</v>
      </c>
      <c r="Q484" s="258">
        <f t="shared" si="1051"/>
        <v>0</v>
      </c>
      <c r="R484" s="258">
        <f t="shared" ref="R484:W484" si="1054">R485+R489+R494+R496+R487</f>
        <v>0</v>
      </c>
      <c r="S484" s="258">
        <f t="shared" si="1054"/>
        <v>0</v>
      </c>
      <c r="T484" s="258">
        <f t="shared" ref="T484:U484" si="1055">T485+T489+T494+T496+T487</f>
        <v>0</v>
      </c>
      <c r="U484" s="258">
        <f t="shared" si="1055"/>
        <v>0</v>
      </c>
      <c r="V484" s="258">
        <f t="shared" si="1054"/>
        <v>0</v>
      </c>
      <c r="W484" s="258">
        <f t="shared" si="1054"/>
        <v>0</v>
      </c>
      <c r="X484" s="258">
        <f t="shared" ref="X484:Y484" si="1056">X485+X489+X494+X496+X487</f>
        <v>0</v>
      </c>
      <c r="Y484" s="258">
        <f t="shared" si="1056"/>
        <v>0</v>
      </c>
      <c r="Z484" s="229"/>
      <c r="AA484" s="229"/>
      <c r="AB484" s="229"/>
      <c r="AC484" s="229"/>
    </row>
    <row r="485" spans="1:29" s="332" customFormat="1" x14ac:dyDescent="0.2">
      <c r="A485" s="249" t="s">
        <v>615</v>
      </c>
      <c r="B485" s="256" t="s">
        <v>665</v>
      </c>
      <c r="C485" s="256">
        <v>559</v>
      </c>
      <c r="D485" s="333"/>
      <c r="E485" s="338">
        <v>321</v>
      </c>
      <c r="F485" s="335"/>
      <c r="G485" s="336"/>
      <c r="H485" s="260">
        <f t="shared" ref="H485:Y485" si="1057">H486</f>
        <v>26320</v>
      </c>
      <c r="I485" s="260">
        <f t="shared" si="1057"/>
        <v>0</v>
      </c>
      <c r="J485" s="260">
        <f t="shared" si="1057"/>
        <v>0</v>
      </c>
      <c r="K485" s="260">
        <f t="shared" si="1057"/>
        <v>0</v>
      </c>
      <c r="L485" s="260">
        <f t="shared" si="1057"/>
        <v>0</v>
      </c>
      <c r="M485" s="260">
        <f t="shared" si="1057"/>
        <v>0</v>
      </c>
      <c r="N485" s="260">
        <f t="shared" si="1057"/>
        <v>0</v>
      </c>
      <c r="O485" s="260">
        <f t="shared" si="1057"/>
        <v>0</v>
      </c>
      <c r="P485" s="260">
        <f t="shared" si="1057"/>
        <v>0</v>
      </c>
      <c r="Q485" s="260">
        <f t="shared" si="1057"/>
        <v>0</v>
      </c>
      <c r="R485" s="260">
        <f t="shared" si="1057"/>
        <v>0</v>
      </c>
      <c r="S485" s="260">
        <f t="shared" si="1057"/>
        <v>0</v>
      </c>
      <c r="T485" s="260">
        <f t="shared" si="1057"/>
        <v>0</v>
      </c>
      <c r="U485" s="260">
        <f t="shared" si="1057"/>
        <v>0</v>
      </c>
      <c r="V485" s="260">
        <f t="shared" si="1057"/>
        <v>0</v>
      </c>
      <c r="W485" s="260">
        <f t="shared" si="1057"/>
        <v>0</v>
      </c>
      <c r="X485" s="260">
        <f t="shared" si="1057"/>
        <v>0</v>
      </c>
      <c r="Y485" s="260">
        <f t="shared" si="1057"/>
        <v>0</v>
      </c>
    </row>
    <row r="486" spans="1:29" s="332" customFormat="1" x14ac:dyDescent="0.2">
      <c r="A486" s="244" t="s">
        <v>615</v>
      </c>
      <c r="B486" s="243" t="s">
        <v>665</v>
      </c>
      <c r="C486" s="243">
        <v>559</v>
      </c>
      <c r="D486" s="242" t="s">
        <v>101</v>
      </c>
      <c r="E486" s="251">
        <v>3211</v>
      </c>
      <c r="F486" s="246" t="s">
        <v>42</v>
      </c>
      <c r="G486" s="329"/>
      <c r="H486" s="381">
        <v>26320</v>
      </c>
      <c r="I486" s="382"/>
      <c r="J486" s="381">
        <v>0</v>
      </c>
      <c r="K486" s="382"/>
      <c r="L486" s="381"/>
      <c r="M486" s="382"/>
      <c r="N486" s="381"/>
      <c r="O486" s="382"/>
      <c r="P486" s="381">
        <v>0</v>
      </c>
      <c r="Q486" s="382"/>
      <c r="R486" s="381"/>
      <c r="S486" s="382"/>
      <c r="T486" s="381"/>
      <c r="U486" s="382"/>
      <c r="V486" s="381"/>
      <c r="W486" s="382"/>
      <c r="X486" s="381"/>
      <c r="Y486" s="382"/>
    </row>
    <row r="487" spans="1:29" s="332" customFormat="1" x14ac:dyDescent="0.2">
      <c r="A487" s="249" t="s">
        <v>615</v>
      </c>
      <c r="B487" s="256" t="s">
        <v>665</v>
      </c>
      <c r="C487" s="256">
        <v>559</v>
      </c>
      <c r="D487" s="333"/>
      <c r="E487" s="338">
        <v>322</v>
      </c>
      <c r="F487" s="335"/>
      <c r="G487" s="336"/>
      <c r="H487" s="260">
        <f>H488</f>
        <v>1575</v>
      </c>
      <c r="I487" s="260">
        <f t="shared" ref="I487:Y487" si="1058">I488</f>
        <v>0</v>
      </c>
      <c r="J487" s="260">
        <f t="shared" si="1058"/>
        <v>0</v>
      </c>
      <c r="K487" s="260">
        <f t="shared" si="1058"/>
        <v>0</v>
      </c>
      <c r="L487" s="260">
        <f t="shared" si="1058"/>
        <v>0</v>
      </c>
      <c r="M487" s="260">
        <f t="shared" si="1058"/>
        <v>0</v>
      </c>
      <c r="N487" s="260">
        <f t="shared" si="1058"/>
        <v>0</v>
      </c>
      <c r="O487" s="260">
        <f t="shared" si="1058"/>
        <v>0</v>
      </c>
      <c r="P487" s="260">
        <f t="shared" si="1058"/>
        <v>0</v>
      </c>
      <c r="Q487" s="260">
        <f t="shared" si="1058"/>
        <v>0</v>
      </c>
      <c r="R487" s="260">
        <f t="shared" si="1058"/>
        <v>0</v>
      </c>
      <c r="S487" s="260">
        <f t="shared" si="1058"/>
        <v>0</v>
      </c>
      <c r="T487" s="260">
        <f t="shared" si="1058"/>
        <v>0</v>
      </c>
      <c r="U487" s="260">
        <f t="shared" si="1058"/>
        <v>0</v>
      </c>
      <c r="V487" s="260">
        <f t="shared" si="1058"/>
        <v>0</v>
      </c>
      <c r="W487" s="260">
        <f t="shared" si="1058"/>
        <v>0</v>
      </c>
      <c r="X487" s="260">
        <f t="shared" si="1058"/>
        <v>0</v>
      </c>
      <c r="Y487" s="260">
        <f t="shared" si="1058"/>
        <v>0</v>
      </c>
    </row>
    <row r="488" spans="1:29" s="332" customFormat="1" x14ac:dyDescent="0.2">
      <c r="A488" s="244" t="s">
        <v>615</v>
      </c>
      <c r="B488" s="243" t="s">
        <v>665</v>
      </c>
      <c r="C488" s="243">
        <v>559</v>
      </c>
      <c r="D488" s="242" t="s">
        <v>101</v>
      </c>
      <c r="E488" s="251">
        <v>3223</v>
      </c>
      <c r="F488" s="246" t="s">
        <v>48</v>
      </c>
      <c r="G488" s="329"/>
      <c r="H488" s="381">
        <v>1575</v>
      </c>
      <c r="I488" s="382"/>
      <c r="J488" s="381"/>
      <c r="K488" s="382"/>
      <c r="L488" s="381"/>
      <c r="M488" s="382"/>
      <c r="N488" s="381"/>
      <c r="O488" s="382"/>
      <c r="P488" s="381"/>
      <c r="Q488" s="382"/>
      <c r="R488" s="381"/>
      <c r="S488" s="382"/>
      <c r="T488" s="381"/>
      <c r="U488" s="382"/>
      <c r="V488" s="381"/>
      <c r="W488" s="382"/>
      <c r="X488" s="381"/>
      <c r="Y488" s="382"/>
    </row>
    <row r="489" spans="1:29" s="332" customFormat="1" x14ac:dyDescent="0.2">
      <c r="A489" s="249" t="s">
        <v>615</v>
      </c>
      <c r="B489" s="256" t="s">
        <v>665</v>
      </c>
      <c r="C489" s="256">
        <v>559</v>
      </c>
      <c r="D489" s="333"/>
      <c r="E489" s="338">
        <v>323</v>
      </c>
      <c r="F489" s="335"/>
      <c r="G489" s="336"/>
      <c r="H489" s="260">
        <f>SUM(H490:H493)</f>
        <v>33502</v>
      </c>
      <c r="I489" s="260">
        <f t="shared" ref="I489:W489" si="1059">SUM(I490:I493)</f>
        <v>0</v>
      </c>
      <c r="J489" s="260">
        <f t="shared" si="1059"/>
        <v>0</v>
      </c>
      <c r="K489" s="260">
        <f t="shared" si="1059"/>
        <v>0</v>
      </c>
      <c r="L489" s="260">
        <f t="shared" si="1059"/>
        <v>0</v>
      </c>
      <c r="M489" s="260">
        <f t="shared" si="1059"/>
        <v>0</v>
      </c>
      <c r="N489" s="260">
        <f t="shared" ref="N489:O489" si="1060">SUM(N490:N493)</f>
        <v>0</v>
      </c>
      <c r="O489" s="260">
        <f t="shared" si="1060"/>
        <v>0</v>
      </c>
      <c r="P489" s="260">
        <f t="shared" si="1059"/>
        <v>0</v>
      </c>
      <c r="Q489" s="260">
        <f t="shared" si="1059"/>
        <v>0</v>
      </c>
      <c r="R489" s="260">
        <f t="shared" si="1059"/>
        <v>0</v>
      </c>
      <c r="S489" s="260">
        <f t="shared" si="1059"/>
        <v>0</v>
      </c>
      <c r="T489" s="260">
        <f t="shared" ref="T489:U489" si="1061">SUM(T490:T493)</f>
        <v>0</v>
      </c>
      <c r="U489" s="260">
        <f t="shared" si="1061"/>
        <v>0</v>
      </c>
      <c r="V489" s="260">
        <f t="shared" si="1059"/>
        <v>0</v>
      </c>
      <c r="W489" s="260">
        <f t="shared" si="1059"/>
        <v>0</v>
      </c>
      <c r="X489" s="260">
        <f t="shared" ref="X489:Y489" si="1062">SUM(X490:X493)</f>
        <v>0</v>
      </c>
      <c r="Y489" s="260">
        <f t="shared" si="1062"/>
        <v>0</v>
      </c>
    </row>
    <row r="490" spans="1:29" s="332" customFormat="1" x14ac:dyDescent="0.2">
      <c r="A490" s="244" t="s">
        <v>615</v>
      </c>
      <c r="B490" s="243" t="s">
        <v>665</v>
      </c>
      <c r="C490" s="243">
        <v>559</v>
      </c>
      <c r="D490" s="242" t="s">
        <v>101</v>
      </c>
      <c r="E490" s="251">
        <v>3231</v>
      </c>
      <c r="F490" s="246" t="s">
        <v>52</v>
      </c>
      <c r="G490" s="329"/>
      <c r="H490" s="381">
        <v>2700</v>
      </c>
      <c r="I490" s="382"/>
      <c r="J490" s="381"/>
      <c r="K490" s="382"/>
      <c r="L490" s="381"/>
      <c r="M490" s="382"/>
      <c r="N490" s="381"/>
      <c r="O490" s="382"/>
      <c r="P490" s="381"/>
      <c r="Q490" s="382"/>
      <c r="R490" s="381"/>
      <c r="S490" s="382"/>
      <c r="T490" s="381"/>
      <c r="U490" s="382"/>
      <c r="V490" s="381"/>
      <c r="W490" s="382"/>
      <c r="X490" s="381"/>
      <c r="Y490" s="382"/>
    </row>
    <row r="491" spans="1:29" s="332" customFormat="1" x14ac:dyDescent="0.2">
      <c r="A491" s="244" t="s">
        <v>615</v>
      </c>
      <c r="B491" s="243" t="s">
        <v>665</v>
      </c>
      <c r="C491" s="243">
        <v>559</v>
      </c>
      <c r="D491" s="242" t="s">
        <v>101</v>
      </c>
      <c r="E491" s="251">
        <v>3235</v>
      </c>
      <c r="F491" s="246" t="s">
        <v>56</v>
      </c>
      <c r="G491" s="329"/>
      <c r="H491" s="381">
        <v>6000</v>
      </c>
      <c r="I491" s="382"/>
      <c r="J491" s="381">
        <v>0</v>
      </c>
      <c r="K491" s="382"/>
      <c r="L491" s="381"/>
      <c r="M491" s="382"/>
      <c r="N491" s="381"/>
      <c r="O491" s="382"/>
      <c r="P491" s="381">
        <v>0</v>
      </c>
      <c r="Q491" s="382"/>
      <c r="R491" s="381"/>
      <c r="S491" s="382"/>
      <c r="T491" s="381"/>
      <c r="U491" s="382"/>
      <c r="V491" s="381"/>
      <c r="W491" s="382"/>
      <c r="X491" s="381"/>
      <c r="Y491" s="382"/>
    </row>
    <row r="492" spans="1:29" s="332" customFormat="1" x14ac:dyDescent="0.2">
      <c r="A492" s="244" t="s">
        <v>615</v>
      </c>
      <c r="B492" s="243" t="s">
        <v>665</v>
      </c>
      <c r="C492" s="243">
        <v>559</v>
      </c>
      <c r="D492" s="242" t="s">
        <v>101</v>
      </c>
      <c r="E492" s="251">
        <v>3236</v>
      </c>
      <c r="F492" s="246" t="s">
        <v>57</v>
      </c>
      <c r="G492" s="329"/>
      <c r="H492" s="381">
        <v>40</v>
      </c>
      <c r="I492" s="382"/>
      <c r="J492" s="381">
        <v>0</v>
      </c>
      <c r="K492" s="382"/>
      <c r="L492" s="381"/>
      <c r="M492" s="382"/>
      <c r="N492" s="381"/>
      <c r="O492" s="382"/>
      <c r="P492" s="381">
        <v>0</v>
      </c>
      <c r="Q492" s="382"/>
      <c r="R492" s="381"/>
      <c r="S492" s="382"/>
      <c r="T492" s="381"/>
      <c r="U492" s="382"/>
      <c r="V492" s="381"/>
      <c r="W492" s="382"/>
      <c r="X492" s="381"/>
      <c r="Y492" s="382"/>
    </row>
    <row r="493" spans="1:29" s="332" customFormat="1" x14ac:dyDescent="0.2">
      <c r="A493" s="244" t="s">
        <v>615</v>
      </c>
      <c r="B493" s="243" t="s">
        <v>665</v>
      </c>
      <c r="C493" s="243">
        <v>559</v>
      </c>
      <c r="D493" s="242" t="s">
        <v>101</v>
      </c>
      <c r="E493" s="251">
        <v>3237</v>
      </c>
      <c r="F493" s="246" t="s">
        <v>58</v>
      </c>
      <c r="G493" s="329"/>
      <c r="H493" s="381">
        <v>24762</v>
      </c>
      <c r="I493" s="382"/>
      <c r="J493" s="381">
        <v>0</v>
      </c>
      <c r="K493" s="382"/>
      <c r="L493" s="381"/>
      <c r="M493" s="382"/>
      <c r="N493" s="381"/>
      <c r="O493" s="382"/>
      <c r="P493" s="381">
        <v>0</v>
      </c>
      <c r="Q493" s="382"/>
      <c r="R493" s="381"/>
      <c r="S493" s="382"/>
      <c r="T493" s="381"/>
      <c r="U493" s="382"/>
      <c r="V493" s="381"/>
      <c r="W493" s="382"/>
      <c r="X493" s="381"/>
      <c r="Y493" s="382"/>
    </row>
    <row r="494" spans="1:29" s="332" customFormat="1" x14ac:dyDescent="0.2">
      <c r="A494" s="249" t="s">
        <v>615</v>
      </c>
      <c r="B494" s="256" t="s">
        <v>665</v>
      </c>
      <c r="C494" s="256">
        <v>559</v>
      </c>
      <c r="D494" s="333"/>
      <c r="E494" s="338">
        <v>324</v>
      </c>
      <c r="F494" s="335"/>
      <c r="G494" s="336"/>
      <c r="H494" s="260">
        <f t="shared" ref="H494:Y494" si="1063">H495</f>
        <v>16734</v>
      </c>
      <c r="I494" s="260">
        <f t="shared" si="1063"/>
        <v>0</v>
      </c>
      <c r="J494" s="260">
        <f t="shared" si="1063"/>
        <v>0</v>
      </c>
      <c r="K494" s="260">
        <f t="shared" si="1063"/>
        <v>0</v>
      </c>
      <c r="L494" s="260">
        <f t="shared" si="1063"/>
        <v>0</v>
      </c>
      <c r="M494" s="260">
        <f t="shared" si="1063"/>
        <v>0</v>
      </c>
      <c r="N494" s="260">
        <f t="shared" si="1063"/>
        <v>0</v>
      </c>
      <c r="O494" s="260">
        <f t="shared" si="1063"/>
        <v>0</v>
      </c>
      <c r="P494" s="260">
        <f t="shared" si="1063"/>
        <v>0</v>
      </c>
      <c r="Q494" s="260">
        <f t="shared" si="1063"/>
        <v>0</v>
      </c>
      <c r="R494" s="260">
        <f t="shared" si="1063"/>
        <v>0</v>
      </c>
      <c r="S494" s="260">
        <f t="shared" si="1063"/>
        <v>0</v>
      </c>
      <c r="T494" s="260">
        <f t="shared" si="1063"/>
        <v>0</v>
      </c>
      <c r="U494" s="260">
        <f t="shared" si="1063"/>
        <v>0</v>
      </c>
      <c r="V494" s="260">
        <f t="shared" si="1063"/>
        <v>0</v>
      </c>
      <c r="W494" s="260">
        <f t="shared" si="1063"/>
        <v>0</v>
      </c>
      <c r="X494" s="260">
        <f t="shared" si="1063"/>
        <v>0</v>
      </c>
      <c r="Y494" s="260">
        <f t="shared" si="1063"/>
        <v>0</v>
      </c>
    </row>
    <row r="495" spans="1:29" s="332" customFormat="1" ht="30" x14ac:dyDescent="0.2">
      <c r="A495" s="244" t="s">
        <v>615</v>
      </c>
      <c r="B495" s="243" t="s">
        <v>665</v>
      </c>
      <c r="C495" s="243">
        <v>559</v>
      </c>
      <c r="D495" s="242" t="s">
        <v>101</v>
      </c>
      <c r="E495" s="251">
        <v>3241</v>
      </c>
      <c r="F495" s="246" t="s">
        <v>205</v>
      </c>
      <c r="G495" s="329"/>
      <c r="H495" s="381">
        <v>16734</v>
      </c>
      <c r="I495" s="382"/>
      <c r="J495" s="381">
        <v>0</v>
      </c>
      <c r="K495" s="382"/>
      <c r="L495" s="381"/>
      <c r="M495" s="382"/>
      <c r="N495" s="381"/>
      <c r="O495" s="382"/>
      <c r="P495" s="381">
        <v>0</v>
      </c>
      <c r="Q495" s="382"/>
      <c r="R495" s="381"/>
      <c r="S495" s="382"/>
      <c r="T495" s="381"/>
      <c r="U495" s="382"/>
      <c r="V495" s="381"/>
      <c r="W495" s="382"/>
      <c r="X495" s="381"/>
      <c r="Y495" s="382"/>
    </row>
    <row r="496" spans="1:29" s="229" customFormat="1" x14ac:dyDescent="0.2">
      <c r="A496" s="249" t="s">
        <v>615</v>
      </c>
      <c r="B496" s="256" t="s">
        <v>665</v>
      </c>
      <c r="C496" s="256">
        <v>559</v>
      </c>
      <c r="D496" s="333"/>
      <c r="E496" s="338">
        <v>329</v>
      </c>
      <c r="F496" s="335"/>
      <c r="G496" s="336"/>
      <c r="H496" s="260">
        <f t="shared" ref="H496:Y496" si="1064">H497</f>
        <v>32097</v>
      </c>
      <c r="I496" s="260">
        <f t="shared" si="1064"/>
        <v>0</v>
      </c>
      <c r="J496" s="260">
        <f t="shared" si="1064"/>
        <v>0</v>
      </c>
      <c r="K496" s="260">
        <f t="shared" si="1064"/>
        <v>0</v>
      </c>
      <c r="L496" s="260">
        <f t="shared" si="1064"/>
        <v>0</v>
      </c>
      <c r="M496" s="260">
        <f t="shared" si="1064"/>
        <v>0</v>
      </c>
      <c r="N496" s="260">
        <f t="shared" si="1064"/>
        <v>0</v>
      </c>
      <c r="O496" s="260">
        <f t="shared" si="1064"/>
        <v>0</v>
      </c>
      <c r="P496" s="260">
        <f t="shared" si="1064"/>
        <v>0</v>
      </c>
      <c r="Q496" s="260">
        <f t="shared" si="1064"/>
        <v>0</v>
      </c>
      <c r="R496" s="260">
        <f t="shared" si="1064"/>
        <v>0</v>
      </c>
      <c r="S496" s="260">
        <f t="shared" si="1064"/>
        <v>0</v>
      </c>
      <c r="T496" s="260">
        <f t="shared" si="1064"/>
        <v>0</v>
      </c>
      <c r="U496" s="260">
        <f t="shared" si="1064"/>
        <v>0</v>
      </c>
      <c r="V496" s="260">
        <f t="shared" si="1064"/>
        <v>0</v>
      </c>
      <c r="W496" s="260">
        <f t="shared" si="1064"/>
        <v>0</v>
      </c>
      <c r="X496" s="260">
        <f t="shared" si="1064"/>
        <v>0</v>
      </c>
      <c r="Y496" s="260">
        <f t="shared" si="1064"/>
        <v>0</v>
      </c>
      <c r="Z496" s="332"/>
      <c r="AA496" s="332"/>
      <c r="AB496" s="332"/>
      <c r="AC496" s="332"/>
    </row>
    <row r="497" spans="1:29" s="332" customFormat="1" x14ac:dyDescent="0.2">
      <c r="A497" s="244" t="s">
        <v>615</v>
      </c>
      <c r="B497" s="243" t="s">
        <v>665</v>
      </c>
      <c r="C497" s="243">
        <v>559</v>
      </c>
      <c r="D497" s="242" t="s">
        <v>101</v>
      </c>
      <c r="E497" s="251">
        <v>3293</v>
      </c>
      <c r="F497" s="246" t="s">
        <v>64</v>
      </c>
      <c r="G497" s="329"/>
      <c r="H497" s="381">
        <v>32097</v>
      </c>
      <c r="I497" s="382"/>
      <c r="J497" s="381">
        <v>0</v>
      </c>
      <c r="K497" s="382"/>
      <c r="L497" s="381"/>
      <c r="M497" s="382"/>
      <c r="N497" s="381"/>
      <c r="O497" s="382"/>
      <c r="P497" s="381">
        <v>0</v>
      </c>
      <c r="Q497" s="382"/>
      <c r="R497" s="381"/>
      <c r="S497" s="382"/>
      <c r="T497" s="381"/>
      <c r="U497" s="382"/>
      <c r="V497" s="381"/>
      <c r="W497" s="382"/>
      <c r="X497" s="381"/>
      <c r="Y497" s="382"/>
    </row>
    <row r="498" spans="1:29" s="332" customFormat="1" x14ac:dyDescent="0.2">
      <c r="A498" s="230" t="s">
        <v>615</v>
      </c>
      <c r="B498" s="231" t="s">
        <v>665</v>
      </c>
      <c r="C498" s="231">
        <v>559</v>
      </c>
      <c r="D498" s="231"/>
      <c r="E498" s="233">
        <v>36</v>
      </c>
      <c r="F498" s="234"/>
      <c r="G498" s="320"/>
      <c r="H498" s="258">
        <f t="shared" ref="H498:Y498" si="1065">H499</f>
        <v>0</v>
      </c>
      <c r="I498" s="258">
        <f t="shared" si="1065"/>
        <v>0</v>
      </c>
      <c r="J498" s="258">
        <f t="shared" si="1065"/>
        <v>112814</v>
      </c>
      <c r="K498" s="258">
        <f t="shared" si="1065"/>
        <v>0</v>
      </c>
      <c r="L498" s="258">
        <f t="shared" si="1065"/>
        <v>0</v>
      </c>
      <c r="M498" s="258">
        <f t="shared" si="1065"/>
        <v>0</v>
      </c>
      <c r="N498" s="258">
        <f t="shared" si="1065"/>
        <v>0</v>
      </c>
      <c r="O498" s="258">
        <f t="shared" si="1065"/>
        <v>0</v>
      </c>
      <c r="P498" s="258">
        <f t="shared" si="1065"/>
        <v>0</v>
      </c>
      <c r="Q498" s="258">
        <f t="shared" si="1065"/>
        <v>0</v>
      </c>
      <c r="R498" s="258">
        <f t="shared" si="1065"/>
        <v>0</v>
      </c>
      <c r="S498" s="258">
        <f t="shared" si="1065"/>
        <v>0</v>
      </c>
      <c r="T498" s="258">
        <f t="shared" si="1065"/>
        <v>0</v>
      </c>
      <c r="U498" s="258">
        <f t="shared" si="1065"/>
        <v>0</v>
      </c>
      <c r="V498" s="258">
        <f t="shared" si="1065"/>
        <v>0</v>
      </c>
      <c r="W498" s="258">
        <f t="shared" si="1065"/>
        <v>0</v>
      </c>
      <c r="X498" s="258">
        <f t="shared" si="1065"/>
        <v>0</v>
      </c>
      <c r="Y498" s="258">
        <f t="shared" si="1065"/>
        <v>0</v>
      </c>
      <c r="Z498" s="229"/>
      <c r="AA498" s="229"/>
      <c r="AB498" s="229"/>
      <c r="AC498" s="229"/>
    </row>
    <row r="499" spans="1:29" s="229" customFormat="1" x14ac:dyDescent="0.2">
      <c r="A499" s="249" t="s">
        <v>615</v>
      </c>
      <c r="B499" s="256" t="s">
        <v>665</v>
      </c>
      <c r="C499" s="256">
        <v>559</v>
      </c>
      <c r="D499" s="333"/>
      <c r="E499" s="338">
        <v>362</v>
      </c>
      <c r="F499" s="335"/>
      <c r="G499" s="336"/>
      <c r="H499" s="260">
        <f t="shared" ref="H499:Y499" si="1066">H500</f>
        <v>0</v>
      </c>
      <c r="I499" s="260">
        <f t="shared" si="1066"/>
        <v>0</v>
      </c>
      <c r="J499" s="260">
        <f t="shared" si="1066"/>
        <v>112814</v>
      </c>
      <c r="K499" s="260">
        <f t="shared" si="1066"/>
        <v>0</v>
      </c>
      <c r="L499" s="260">
        <f t="shared" si="1066"/>
        <v>0</v>
      </c>
      <c r="M499" s="260">
        <f t="shared" si="1066"/>
        <v>0</v>
      </c>
      <c r="N499" s="260">
        <f t="shared" si="1066"/>
        <v>0</v>
      </c>
      <c r="O499" s="260">
        <f t="shared" si="1066"/>
        <v>0</v>
      </c>
      <c r="P499" s="260">
        <f t="shared" si="1066"/>
        <v>0</v>
      </c>
      <c r="Q499" s="260">
        <f t="shared" si="1066"/>
        <v>0</v>
      </c>
      <c r="R499" s="260">
        <f t="shared" si="1066"/>
        <v>0</v>
      </c>
      <c r="S499" s="260">
        <f t="shared" si="1066"/>
        <v>0</v>
      </c>
      <c r="T499" s="260">
        <f t="shared" si="1066"/>
        <v>0</v>
      </c>
      <c r="U499" s="260">
        <f t="shared" si="1066"/>
        <v>0</v>
      </c>
      <c r="V499" s="260">
        <f t="shared" si="1066"/>
        <v>0</v>
      </c>
      <c r="W499" s="260">
        <f t="shared" si="1066"/>
        <v>0</v>
      </c>
      <c r="X499" s="260">
        <f t="shared" si="1066"/>
        <v>0</v>
      </c>
      <c r="Y499" s="260">
        <f t="shared" si="1066"/>
        <v>0</v>
      </c>
      <c r="Z499" s="332"/>
      <c r="AA499" s="332"/>
      <c r="AB499" s="332"/>
      <c r="AC499" s="332"/>
    </row>
    <row r="500" spans="1:29" s="332" customFormat="1" ht="30" x14ac:dyDescent="0.2">
      <c r="A500" s="244" t="s">
        <v>615</v>
      </c>
      <c r="B500" s="243" t="s">
        <v>665</v>
      </c>
      <c r="C500" s="243">
        <v>559</v>
      </c>
      <c r="D500" s="242" t="s">
        <v>101</v>
      </c>
      <c r="E500" s="251">
        <v>3621</v>
      </c>
      <c r="F500" s="246" t="s">
        <v>667</v>
      </c>
      <c r="G500" s="329"/>
      <c r="H500" s="381">
        <v>0</v>
      </c>
      <c r="I500" s="382"/>
      <c r="J500" s="381">
        <v>112814</v>
      </c>
      <c r="K500" s="382"/>
      <c r="L500" s="381"/>
      <c r="M500" s="382"/>
      <c r="N500" s="381"/>
      <c r="O500" s="382"/>
      <c r="P500" s="381">
        <v>0</v>
      </c>
      <c r="Q500" s="382"/>
      <c r="R500" s="381"/>
      <c r="S500" s="382"/>
      <c r="T500" s="381"/>
      <c r="U500" s="382"/>
      <c r="V500" s="381"/>
      <c r="W500" s="382"/>
      <c r="X500" s="381"/>
      <c r="Y500" s="382"/>
    </row>
    <row r="501" spans="1:29" s="332" customFormat="1" x14ac:dyDescent="0.2">
      <c r="A501" s="230" t="s">
        <v>615</v>
      </c>
      <c r="B501" s="231" t="s">
        <v>665</v>
      </c>
      <c r="C501" s="231">
        <v>559</v>
      </c>
      <c r="D501" s="231"/>
      <c r="E501" s="233">
        <v>41</v>
      </c>
      <c r="F501" s="234"/>
      <c r="G501" s="320"/>
      <c r="H501" s="258">
        <f t="shared" ref="H501:Y501" si="1067">H502</f>
        <v>147560</v>
      </c>
      <c r="I501" s="258">
        <f t="shared" si="1067"/>
        <v>0</v>
      </c>
      <c r="J501" s="258">
        <f t="shared" si="1067"/>
        <v>0</v>
      </c>
      <c r="K501" s="258">
        <f t="shared" si="1067"/>
        <v>0</v>
      </c>
      <c r="L501" s="258">
        <f t="shared" si="1067"/>
        <v>0</v>
      </c>
      <c r="M501" s="258">
        <f t="shared" si="1067"/>
        <v>0</v>
      </c>
      <c r="N501" s="258">
        <f t="shared" si="1067"/>
        <v>0</v>
      </c>
      <c r="O501" s="258">
        <f t="shared" si="1067"/>
        <v>0</v>
      </c>
      <c r="P501" s="258">
        <f t="shared" si="1067"/>
        <v>0</v>
      </c>
      <c r="Q501" s="258">
        <f t="shared" si="1067"/>
        <v>0</v>
      </c>
      <c r="R501" s="258">
        <f t="shared" si="1067"/>
        <v>0</v>
      </c>
      <c r="S501" s="258">
        <f t="shared" si="1067"/>
        <v>0</v>
      </c>
      <c r="T501" s="258">
        <f t="shared" si="1067"/>
        <v>0</v>
      </c>
      <c r="U501" s="258">
        <f t="shared" si="1067"/>
        <v>0</v>
      </c>
      <c r="V501" s="258">
        <f t="shared" si="1067"/>
        <v>0</v>
      </c>
      <c r="W501" s="258">
        <f t="shared" si="1067"/>
        <v>0</v>
      </c>
      <c r="X501" s="258">
        <f t="shared" si="1067"/>
        <v>0</v>
      </c>
      <c r="Y501" s="258">
        <f t="shared" si="1067"/>
        <v>0</v>
      </c>
      <c r="Z501" s="229"/>
      <c r="AA501" s="229"/>
      <c r="AB501" s="229"/>
      <c r="AC501" s="229"/>
    </row>
    <row r="502" spans="1:29" s="332" customFormat="1" x14ac:dyDescent="0.2">
      <c r="A502" s="249" t="s">
        <v>615</v>
      </c>
      <c r="B502" s="256" t="s">
        <v>665</v>
      </c>
      <c r="C502" s="256">
        <v>559</v>
      </c>
      <c r="D502" s="333"/>
      <c r="E502" s="338">
        <v>412</v>
      </c>
      <c r="F502" s="335"/>
      <c r="G502" s="336"/>
      <c r="H502" s="260">
        <f>SUM(H503:H504)</f>
        <v>147560</v>
      </c>
      <c r="I502" s="260">
        <f t="shared" ref="I502:Q502" si="1068">SUM(I503:I504)</f>
        <v>0</v>
      </c>
      <c r="J502" s="260">
        <f t="shared" si="1068"/>
        <v>0</v>
      </c>
      <c r="K502" s="260">
        <f t="shared" si="1068"/>
        <v>0</v>
      </c>
      <c r="L502" s="260">
        <f t="shared" ref="L502:M502" si="1069">SUM(L503:L504)</f>
        <v>0</v>
      </c>
      <c r="M502" s="260">
        <f t="shared" si="1069"/>
        <v>0</v>
      </c>
      <c r="N502" s="260">
        <f t="shared" ref="N502:O502" si="1070">SUM(N503:N504)</f>
        <v>0</v>
      </c>
      <c r="O502" s="260">
        <f t="shared" si="1070"/>
        <v>0</v>
      </c>
      <c r="P502" s="260">
        <f t="shared" si="1068"/>
        <v>0</v>
      </c>
      <c r="Q502" s="260">
        <f t="shared" si="1068"/>
        <v>0</v>
      </c>
      <c r="R502" s="260">
        <f t="shared" ref="R502:W502" si="1071">SUM(R503:R504)</f>
        <v>0</v>
      </c>
      <c r="S502" s="260">
        <f t="shared" si="1071"/>
        <v>0</v>
      </c>
      <c r="T502" s="260">
        <f t="shared" ref="T502:U502" si="1072">SUM(T503:T504)</f>
        <v>0</v>
      </c>
      <c r="U502" s="260">
        <f t="shared" si="1072"/>
        <v>0</v>
      </c>
      <c r="V502" s="260">
        <f t="shared" si="1071"/>
        <v>0</v>
      </c>
      <c r="W502" s="260">
        <f t="shared" si="1071"/>
        <v>0</v>
      </c>
      <c r="X502" s="260">
        <f t="shared" ref="X502:Y502" si="1073">SUM(X503:X504)</f>
        <v>0</v>
      </c>
      <c r="Y502" s="260">
        <f t="shared" si="1073"/>
        <v>0</v>
      </c>
    </row>
    <row r="503" spans="1:29" s="229" customFormat="1" x14ac:dyDescent="0.2">
      <c r="A503" s="244" t="s">
        <v>615</v>
      </c>
      <c r="B503" s="243" t="s">
        <v>665</v>
      </c>
      <c r="C503" s="243">
        <v>559</v>
      </c>
      <c r="D503" s="242" t="s">
        <v>101</v>
      </c>
      <c r="E503" s="251">
        <v>4123</v>
      </c>
      <c r="F503" s="246" t="s">
        <v>83</v>
      </c>
      <c r="G503" s="329"/>
      <c r="H503" s="381">
        <v>96560</v>
      </c>
      <c r="I503" s="382"/>
      <c r="J503" s="381">
        <v>0</v>
      </c>
      <c r="K503" s="382"/>
      <c r="L503" s="381"/>
      <c r="M503" s="382"/>
      <c r="N503" s="381"/>
      <c r="O503" s="382"/>
      <c r="P503" s="381">
        <v>0</v>
      </c>
      <c r="Q503" s="382"/>
      <c r="R503" s="381"/>
      <c r="S503" s="382"/>
      <c r="T503" s="381"/>
      <c r="U503" s="382"/>
      <c r="V503" s="381"/>
      <c r="W503" s="382"/>
      <c r="X503" s="381"/>
      <c r="Y503" s="382"/>
      <c r="Z503" s="332"/>
      <c r="AA503" s="332"/>
      <c r="AB503" s="332"/>
      <c r="AC503" s="332"/>
    </row>
    <row r="504" spans="1:29" s="332" customFormat="1" x14ac:dyDescent="0.2">
      <c r="A504" s="244" t="s">
        <v>615</v>
      </c>
      <c r="B504" s="243" t="s">
        <v>665</v>
      </c>
      <c r="C504" s="243">
        <v>559</v>
      </c>
      <c r="D504" s="242" t="s">
        <v>101</v>
      </c>
      <c r="E504" s="251">
        <v>4124</v>
      </c>
      <c r="F504" s="246" t="s">
        <v>668</v>
      </c>
      <c r="G504" s="329"/>
      <c r="H504" s="381">
        <v>51000</v>
      </c>
      <c r="I504" s="382"/>
      <c r="J504" s="381"/>
      <c r="K504" s="382"/>
      <c r="L504" s="381"/>
      <c r="M504" s="382"/>
      <c r="N504" s="381"/>
      <c r="O504" s="382"/>
      <c r="P504" s="381"/>
      <c r="Q504" s="382"/>
      <c r="R504" s="381"/>
      <c r="S504" s="382"/>
      <c r="T504" s="381"/>
      <c r="U504" s="382"/>
      <c r="V504" s="381"/>
      <c r="W504" s="382"/>
      <c r="X504" s="381"/>
      <c r="Y504" s="382"/>
    </row>
    <row r="505" spans="1:29" s="332" customFormat="1" x14ac:dyDescent="0.2">
      <c r="A505" s="230" t="s">
        <v>615</v>
      </c>
      <c r="B505" s="231" t="s">
        <v>665</v>
      </c>
      <c r="C505" s="231">
        <v>559</v>
      </c>
      <c r="D505" s="231"/>
      <c r="E505" s="233">
        <v>42</v>
      </c>
      <c r="F505" s="234"/>
      <c r="G505" s="320"/>
      <c r="H505" s="258">
        <f t="shared" ref="H505:Q505" si="1074">H506+H509</f>
        <v>97665</v>
      </c>
      <c r="I505" s="258">
        <f t="shared" si="1074"/>
        <v>0</v>
      </c>
      <c r="J505" s="258">
        <f t="shared" si="1074"/>
        <v>0</v>
      </c>
      <c r="K505" s="258">
        <f t="shared" si="1074"/>
        <v>0</v>
      </c>
      <c r="L505" s="258">
        <f t="shared" ref="L505:M505" si="1075">L506+L509</f>
        <v>0</v>
      </c>
      <c r="M505" s="258">
        <f t="shared" si="1075"/>
        <v>0</v>
      </c>
      <c r="N505" s="258">
        <f t="shared" ref="N505:O505" si="1076">N506+N509</f>
        <v>0</v>
      </c>
      <c r="O505" s="258">
        <f t="shared" si="1076"/>
        <v>0</v>
      </c>
      <c r="P505" s="258">
        <f t="shared" si="1074"/>
        <v>0</v>
      </c>
      <c r="Q505" s="258">
        <f t="shared" si="1074"/>
        <v>0</v>
      </c>
      <c r="R505" s="258">
        <f t="shared" ref="R505:W505" si="1077">R506+R509</f>
        <v>0</v>
      </c>
      <c r="S505" s="258">
        <f t="shared" si="1077"/>
        <v>0</v>
      </c>
      <c r="T505" s="258">
        <f t="shared" ref="T505:U505" si="1078">T506+T509</f>
        <v>0</v>
      </c>
      <c r="U505" s="258">
        <f t="shared" si="1078"/>
        <v>0</v>
      </c>
      <c r="V505" s="258">
        <f t="shared" si="1077"/>
        <v>0</v>
      </c>
      <c r="W505" s="258">
        <f t="shared" si="1077"/>
        <v>0</v>
      </c>
      <c r="X505" s="258">
        <f t="shared" ref="X505:Y505" si="1079">X506+X509</f>
        <v>0</v>
      </c>
      <c r="Y505" s="258">
        <f t="shared" si="1079"/>
        <v>0</v>
      </c>
      <c r="Z505" s="229"/>
      <c r="AA505" s="229"/>
      <c r="AB505" s="229"/>
      <c r="AC505" s="229"/>
    </row>
    <row r="506" spans="1:29" s="332" customFormat="1" x14ac:dyDescent="0.2">
      <c r="A506" s="249" t="s">
        <v>615</v>
      </c>
      <c r="B506" s="256" t="s">
        <v>665</v>
      </c>
      <c r="C506" s="256">
        <v>559</v>
      </c>
      <c r="D506" s="333"/>
      <c r="E506" s="338">
        <v>422</v>
      </c>
      <c r="F506" s="335"/>
      <c r="G506" s="336"/>
      <c r="H506" s="260">
        <f>SUM(H507:H508)</f>
        <v>38165</v>
      </c>
      <c r="I506" s="260">
        <f t="shared" ref="I506:Y506" si="1080">SUM(I507:I508)</f>
        <v>0</v>
      </c>
      <c r="J506" s="260">
        <f t="shared" si="1080"/>
        <v>0</v>
      </c>
      <c r="K506" s="260">
        <f t="shared" si="1080"/>
        <v>0</v>
      </c>
      <c r="L506" s="260">
        <f t="shared" si="1080"/>
        <v>0</v>
      </c>
      <c r="M506" s="260">
        <f t="shared" si="1080"/>
        <v>0</v>
      </c>
      <c r="N506" s="260">
        <f t="shared" si="1080"/>
        <v>0</v>
      </c>
      <c r="O506" s="260">
        <f t="shared" si="1080"/>
        <v>0</v>
      </c>
      <c r="P506" s="260">
        <f t="shared" si="1080"/>
        <v>0</v>
      </c>
      <c r="Q506" s="260">
        <f t="shared" si="1080"/>
        <v>0</v>
      </c>
      <c r="R506" s="260">
        <f t="shared" si="1080"/>
        <v>0</v>
      </c>
      <c r="S506" s="260">
        <f t="shared" si="1080"/>
        <v>0</v>
      </c>
      <c r="T506" s="260">
        <f t="shared" si="1080"/>
        <v>0</v>
      </c>
      <c r="U506" s="260">
        <f t="shared" si="1080"/>
        <v>0</v>
      </c>
      <c r="V506" s="260">
        <f t="shared" si="1080"/>
        <v>0</v>
      </c>
      <c r="W506" s="260">
        <f t="shared" si="1080"/>
        <v>0</v>
      </c>
      <c r="X506" s="260">
        <f t="shared" si="1080"/>
        <v>0</v>
      </c>
      <c r="Y506" s="260">
        <f t="shared" si="1080"/>
        <v>0</v>
      </c>
    </row>
    <row r="507" spans="1:29" s="332" customFormat="1" x14ac:dyDescent="0.2">
      <c r="A507" s="244" t="s">
        <v>615</v>
      </c>
      <c r="B507" s="243" t="s">
        <v>665</v>
      </c>
      <c r="C507" s="243">
        <v>559</v>
      </c>
      <c r="D507" s="242" t="s">
        <v>101</v>
      </c>
      <c r="E507" s="251">
        <v>4221</v>
      </c>
      <c r="F507" s="246" t="s">
        <v>74</v>
      </c>
      <c r="G507" s="329"/>
      <c r="H507" s="381">
        <v>0</v>
      </c>
      <c r="I507" s="382"/>
      <c r="J507" s="381"/>
      <c r="K507" s="382"/>
      <c r="L507" s="381"/>
      <c r="M507" s="382"/>
      <c r="N507" s="381"/>
      <c r="O507" s="382"/>
      <c r="P507" s="381"/>
      <c r="Q507" s="382"/>
      <c r="R507" s="381"/>
      <c r="S507" s="382"/>
      <c r="T507" s="381"/>
      <c r="U507" s="382"/>
      <c r="V507" s="381"/>
      <c r="W507" s="382"/>
      <c r="X507" s="381"/>
      <c r="Y507" s="382"/>
    </row>
    <row r="508" spans="1:29" s="332" customFormat="1" x14ac:dyDescent="0.2">
      <c r="A508" s="244" t="s">
        <v>615</v>
      </c>
      <c r="B508" s="243" t="s">
        <v>665</v>
      </c>
      <c r="C508" s="243">
        <v>559</v>
      </c>
      <c r="D508" s="242" t="s">
        <v>101</v>
      </c>
      <c r="E508" s="251">
        <v>4227</v>
      </c>
      <c r="F508" s="246" t="s">
        <v>77</v>
      </c>
      <c r="G508" s="329"/>
      <c r="H508" s="381">
        <v>38165</v>
      </c>
      <c r="I508" s="382"/>
      <c r="J508" s="381">
        <v>0</v>
      </c>
      <c r="K508" s="382"/>
      <c r="L508" s="381"/>
      <c r="M508" s="382"/>
      <c r="N508" s="381"/>
      <c r="O508" s="382"/>
      <c r="P508" s="381">
        <v>0</v>
      </c>
      <c r="Q508" s="382"/>
      <c r="R508" s="381"/>
      <c r="S508" s="382"/>
      <c r="T508" s="381"/>
      <c r="U508" s="382"/>
      <c r="V508" s="381"/>
      <c r="W508" s="382"/>
      <c r="X508" s="381"/>
      <c r="Y508" s="382"/>
    </row>
    <row r="509" spans="1:29" s="229" customFormat="1" x14ac:dyDescent="0.2">
      <c r="A509" s="249" t="s">
        <v>615</v>
      </c>
      <c r="B509" s="256" t="s">
        <v>665</v>
      </c>
      <c r="C509" s="256">
        <v>559</v>
      </c>
      <c r="D509" s="333"/>
      <c r="E509" s="338">
        <v>426</v>
      </c>
      <c r="F509" s="335"/>
      <c r="G509" s="336"/>
      <c r="H509" s="260">
        <f t="shared" ref="H509:Y509" si="1081">H510</f>
        <v>59500</v>
      </c>
      <c r="I509" s="260">
        <f t="shared" si="1081"/>
        <v>0</v>
      </c>
      <c r="J509" s="260">
        <f t="shared" si="1081"/>
        <v>0</v>
      </c>
      <c r="K509" s="260">
        <f t="shared" si="1081"/>
        <v>0</v>
      </c>
      <c r="L509" s="260">
        <f t="shared" si="1081"/>
        <v>0</v>
      </c>
      <c r="M509" s="260">
        <f t="shared" si="1081"/>
        <v>0</v>
      </c>
      <c r="N509" s="260">
        <f t="shared" si="1081"/>
        <v>0</v>
      </c>
      <c r="O509" s="260">
        <f t="shared" si="1081"/>
        <v>0</v>
      </c>
      <c r="P509" s="260">
        <f t="shared" si="1081"/>
        <v>0</v>
      </c>
      <c r="Q509" s="260">
        <f t="shared" si="1081"/>
        <v>0</v>
      </c>
      <c r="R509" s="260">
        <f t="shared" si="1081"/>
        <v>0</v>
      </c>
      <c r="S509" s="260">
        <f t="shared" si="1081"/>
        <v>0</v>
      </c>
      <c r="T509" s="260">
        <f t="shared" si="1081"/>
        <v>0</v>
      </c>
      <c r="U509" s="260">
        <f t="shared" si="1081"/>
        <v>0</v>
      </c>
      <c r="V509" s="260">
        <f t="shared" si="1081"/>
        <v>0</v>
      </c>
      <c r="W509" s="260">
        <f t="shared" si="1081"/>
        <v>0</v>
      </c>
      <c r="X509" s="260">
        <f t="shared" si="1081"/>
        <v>0</v>
      </c>
      <c r="Y509" s="260">
        <f t="shared" si="1081"/>
        <v>0</v>
      </c>
      <c r="Z509" s="332"/>
      <c r="AA509" s="332"/>
      <c r="AB509" s="332"/>
      <c r="AC509" s="332"/>
    </row>
    <row r="510" spans="1:29" s="229" customFormat="1" x14ac:dyDescent="0.2">
      <c r="A510" s="244" t="s">
        <v>615</v>
      </c>
      <c r="B510" s="243" t="s">
        <v>665</v>
      </c>
      <c r="C510" s="243">
        <v>559</v>
      </c>
      <c r="D510" s="242" t="s">
        <v>101</v>
      </c>
      <c r="E510" s="251">
        <v>4262</v>
      </c>
      <c r="F510" s="246" t="s">
        <v>86</v>
      </c>
      <c r="G510" s="329"/>
      <c r="H510" s="381">
        <v>59500</v>
      </c>
      <c r="I510" s="382"/>
      <c r="J510" s="381">
        <v>0</v>
      </c>
      <c r="K510" s="382"/>
      <c r="L510" s="381"/>
      <c r="M510" s="382"/>
      <c r="N510" s="381"/>
      <c r="O510" s="382"/>
      <c r="P510" s="381">
        <v>0</v>
      </c>
      <c r="Q510" s="382"/>
      <c r="R510" s="381"/>
      <c r="S510" s="382"/>
      <c r="T510" s="381"/>
      <c r="U510" s="382"/>
      <c r="V510" s="381"/>
      <c r="W510" s="382"/>
      <c r="X510" s="381"/>
      <c r="Y510" s="382"/>
      <c r="Z510" s="332"/>
      <c r="AA510" s="332"/>
      <c r="AB510" s="332"/>
      <c r="AC510" s="332"/>
    </row>
    <row r="511" spans="1:29" s="332" customFormat="1" ht="47.25" x14ac:dyDescent="0.2">
      <c r="A511" s="223" t="s">
        <v>615</v>
      </c>
      <c r="B511" s="224" t="s">
        <v>673</v>
      </c>
      <c r="C511" s="224"/>
      <c r="D511" s="224"/>
      <c r="E511" s="225"/>
      <c r="F511" s="226" t="s">
        <v>674</v>
      </c>
      <c r="G511" s="227" t="s">
        <v>648</v>
      </c>
      <c r="H511" s="259">
        <f t="shared" ref="H511:Q511" si="1082">H535+H540+H512+H521+H526</f>
        <v>34879</v>
      </c>
      <c r="I511" s="259">
        <f>I535+I540+I512+I521+I526</f>
        <v>8269</v>
      </c>
      <c r="J511" s="259">
        <f t="shared" si="1082"/>
        <v>6197</v>
      </c>
      <c r="K511" s="259">
        <f t="shared" si="1082"/>
        <v>955</v>
      </c>
      <c r="L511" s="259">
        <f t="shared" ref="L511:M511" si="1083">L535+L540+L512+L521+L526</f>
        <v>955</v>
      </c>
      <c r="M511" s="259">
        <f t="shared" si="1083"/>
        <v>955</v>
      </c>
      <c r="N511" s="259">
        <f t="shared" ref="N511:O511" si="1084">N535+N540+N512+N521+N526</f>
        <v>6342</v>
      </c>
      <c r="O511" s="259">
        <f t="shared" si="1084"/>
        <v>1100</v>
      </c>
      <c r="P511" s="259">
        <f t="shared" si="1082"/>
        <v>0</v>
      </c>
      <c r="Q511" s="259">
        <f t="shared" si="1082"/>
        <v>0</v>
      </c>
      <c r="R511" s="259">
        <f t="shared" ref="R511:W511" si="1085">R535+R540+R512+R521+R526</f>
        <v>0</v>
      </c>
      <c r="S511" s="259">
        <f t="shared" si="1085"/>
        <v>0</v>
      </c>
      <c r="T511" s="259">
        <f t="shared" ref="T511:U511" si="1086">T535+T540+T512+T521+T526</f>
        <v>0</v>
      </c>
      <c r="U511" s="259">
        <f t="shared" si="1086"/>
        <v>0</v>
      </c>
      <c r="V511" s="259">
        <f t="shared" si="1085"/>
        <v>0</v>
      </c>
      <c r="W511" s="259">
        <f t="shared" si="1085"/>
        <v>0</v>
      </c>
      <c r="X511" s="259">
        <f t="shared" ref="X511:Y511" si="1087">X535+X540+X512+X521+X526</f>
        <v>0</v>
      </c>
      <c r="Y511" s="259">
        <f t="shared" si="1087"/>
        <v>0</v>
      </c>
      <c r="Z511" s="229"/>
      <c r="AA511" s="229"/>
      <c r="AB511" s="229"/>
      <c r="AC511" s="229"/>
    </row>
    <row r="512" spans="1:29" s="332" customFormat="1" x14ac:dyDescent="0.2">
      <c r="A512" s="230" t="s">
        <v>615</v>
      </c>
      <c r="B512" s="231" t="s">
        <v>673</v>
      </c>
      <c r="C512" s="231">
        <v>11</v>
      </c>
      <c r="D512" s="231"/>
      <c r="E512" s="233">
        <v>32</v>
      </c>
      <c r="F512" s="234"/>
      <c r="G512" s="320"/>
      <c r="H512" s="258">
        <f t="shared" ref="H512:Q512" si="1088">H513+H515+H517+H519</f>
        <v>3124</v>
      </c>
      <c r="I512" s="258">
        <f t="shared" si="1088"/>
        <v>3124</v>
      </c>
      <c r="J512" s="258">
        <f t="shared" si="1088"/>
        <v>93</v>
      </c>
      <c r="K512" s="258">
        <f t="shared" si="1088"/>
        <v>93</v>
      </c>
      <c r="L512" s="258">
        <f t="shared" ref="L512:M512" si="1089">L513+L515+L517+L519</f>
        <v>93</v>
      </c>
      <c r="M512" s="258">
        <f t="shared" si="1089"/>
        <v>93</v>
      </c>
      <c r="N512" s="258">
        <f t="shared" ref="N512:O512" si="1090">N513+N515+N517+N519</f>
        <v>150</v>
      </c>
      <c r="O512" s="258">
        <f t="shared" si="1090"/>
        <v>150</v>
      </c>
      <c r="P512" s="258">
        <f t="shared" si="1088"/>
        <v>0</v>
      </c>
      <c r="Q512" s="258">
        <f t="shared" si="1088"/>
        <v>0</v>
      </c>
      <c r="R512" s="258">
        <f t="shared" ref="R512:W512" si="1091">R513+R515+R517+R519</f>
        <v>0</v>
      </c>
      <c r="S512" s="258">
        <f t="shared" si="1091"/>
        <v>0</v>
      </c>
      <c r="T512" s="258">
        <f t="shared" ref="T512:U512" si="1092">T513+T515+T517+T519</f>
        <v>0</v>
      </c>
      <c r="U512" s="258">
        <f t="shared" si="1092"/>
        <v>0</v>
      </c>
      <c r="V512" s="258">
        <f t="shared" si="1091"/>
        <v>0</v>
      </c>
      <c r="W512" s="258">
        <f t="shared" si="1091"/>
        <v>0</v>
      </c>
      <c r="X512" s="258">
        <f t="shared" ref="X512:Y512" si="1093">X513+X515+X517+X519</f>
        <v>0</v>
      </c>
      <c r="Y512" s="258">
        <f t="shared" si="1093"/>
        <v>0</v>
      </c>
      <c r="Z512" s="229"/>
      <c r="AA512" s="229"/>
      <c r="AB512" s="229"/>
      <c r="AC512" s="229"/>
    </row>
    <row r="513" spans="1:29" s="332" customFormat="1" x14ac:dyDescent="0.2">
      <c r="A513" s="249" t="s">
        <v>615</v>
      </c>
      <c r="B513" s="256" t="s">
        <v>673</v>
      </c>
      <c r="C513" s="256">
        <v>11</v>
      </c>
      <c r="D513" s="333"/>
      <c r="E513" s="338">
        <v>321</v>
      </c>
      <c r="F513" s="335"/>
      <c r="G513" s="336"/>
      <c r="H513" s="260">
        <f t="shared" ref="H513:Y513" si="1094">H514</f>
        <v>1532</v>
      </c>
      <c r="I513" s="260">
        <f t="shared" si="1094"/>
        <v>1532</v>
      </c>
      <c r="J513" s="260">
        <f t="shared" si="1094"/>
        <v>66</v>
      </c>
      <c r="K513" s="260">
        <f t="shared" si="1094"/>
        <v>66</v>
      </c>
      <c r="L513" s="260">
        <f t="shared" si="1094"/>
        <v>66</v>
      </c>
      <c r="M513" s="260">
        <f t="shared" si="1094"/>
        <v>66</v>
      </c>
      <c r="N513" s="260">
        <f t="shared" si="1094"/>
        <v>100</v>
      </c>
      <c r="O513" s="260">
        <f t="shared" si="1094"/>
        <v>100</v>
      </c>
      <c r="P513" s="260">
        <f t="shared" si="1094"/>
        <v>0</v>
      </c>
      <c r="Q513" s="260">
        <f t="shared" si="1094"/>
        <v>0</v>
      </c>
      <c r="R513" s="260">
        <f t="shared" si="1094"/>
        <v>0</v>
      </c>
      <c r="S513" s="260">
        <f t="shared" si="1094"/>
        <v>0</v>
      </c>
      <c r="T513" s="260">
        <f t="shared" si="1094"/>
        <v>0</v>
      </c>
      <c r="U513" s="260">
        <f t="shared" si="1094"/>
        <v>0</v>
      </c>
      <c r="V513" s="260">
        <f t="shared" si="1094"/>
        <v>0</v>
      </c>
      <c r="W513" s="260">
        <f t="shared" si="1094"/>
        <v>0</v>
      </c>
      <c r="X513" s="260">
        <f t="shared" si="1094"/>
        <v>0</v>
      </c>
      <c r="Y513" s="260">
        <f t="shared" si="1094"/>
        <v>0</v>
      </c>
    </row>
    <row r="514" spans="1:29" s="332" customFormat="1" x14ac:dyDescent="0.2">
      <c r="A514" s="244" t="s">
        <v>615</v>
      </c>
      <c r="B514" s="243" t="s">
        <v>673</v>
      </c>
      <c r="C514" s="243">
        <v>11</v>
      </c>
      <c r="D514" s="242" t="s">
        <v>101</v>
      </c>
      <c r="E514" s="251">
        <v>3211</v>
      </c>
      <c r="F514" s="246" t="s">
        <v>42</v>
      </c>
      <c r="G514" s="329"/>
      <c r="H514" s="381">
        <v>1532</v>
      </c>
      <c r="I514" s="381">
        <f>H514</f>
        <v>1532</v>
      </c>
      <c r="J514" s="381">
        <v>66</v>
      </c>
      <c r="K514" s="381">
        <f>J514</f>
        <v>66</v>
      </c>
      <c r="L514" s="381">
        <v>66</v>
      </c>
      <c r="M514" s="381">
        <f>L514</f>
        <v>66</v>
      </c>
      <c r="N514" s="381">
        <v>100</v>
      </c>
      <c r="O514" s="381">
        <f>N514</f>
        <v>100</v>
      </c>
      <c r="P514" s="381">
        <v>0</v>
      </c>
      <c r="Q514" s="381">
        <f>P514</f>
        <v>0</v>
      </c>
      <c r="R514" s="381"/>
      <c r="S514" s="381">
        <f>R514</f>
        <v>0</v>
      </c>
      <c r="T514" s="381"/>
      <c r="U514" s="381">
        <f>T514</f>
        <v>0</v>
      </c>
      <c r="V514" s="381"/>
      <c r="W514" s="381">
        <f>V514</f>
        <v>0</v>
      </c>
      <c r="X514" s="381"/>
      <c r="Y514" s="381">
        <f>X514</f>
        <v>0</v>
      </c>
    </row>
    <row r="515" spans="1:29" s="332" customFormat="1" x14ac:dyDescent="0.2">
      <c r="A515" s="249" t="s">
        <v>615</v>
      </c>
      <c r="B515" s="256" t="s">
        <v>673</v>
      </c>
      <c r="C515" s="256">
        <v>11</v>
      </c>
      <c r="D515" s="333"/>
      <c r="E515" s="338">
        <v>322</v>
      </c>
      <c r="F515" s="335"/>
      <c r="G515" s="336"/>
      <c r="H515" s="260">
        <f t="shared" ref="H515:Y515" si="1095">H516</f>
        <v>66</v>
      </c>
      <c r="I515" s="260">
        <f t="shared" si="1095"/>
        <v>66</v>
      </c>
      <c r="J515" s="260">
        <f t="shared" si="1095"/>
        <v>27</v>
      </c>
      <c r="K515" s="260">
        <f t="shared" si="1095"/>
        <v>27</v>
      </c>
      <c r="L515" s="260">
        <f t="shared" si="1095"/>
        <v>27</v>
      </c>
      <c r="M515" s="260">
        <f t="shared" si="1095"/>
        <v>27</v>
      </c>
      <c r="N515" s="260">
        <f t="shared" si="1095"/>
        <v>50</v>
      </c>
      <c r="O515" s="260">
        <f t="shared" si="1095"/>
        <v>50</v>
      </c>
      <c r="P515" s="260">
        <f t="shared" si="1095"/>
        <v>0</v>
      </c>
      <c r="Q515" s="260">
        <f t="shared" si="1095"/>
        <v>0</v>
      </c>
      <c r="R515" s="260">
        <f t="shared" si="1095"/>
        <v>0</v>
      </c>
      <c r="S515" s="260">
        <f t="shared" si="1095"/>
        <v>0</v>
      </c>
      <c r="T515" s="260">
        <f t="shared" si="1095"/>
        <v>0</v>
      </c>
      <c r="U515" s="260">
        <f t="shared" si="1095"/>
        <v>0</v>
      </c>
      <c r="V515" s="260">
        <f t="shared" si="1095"/>
        <v>0</v>
      </c>
      <c r="W515" s="260">
        <f t="shared" si="1095"/>
        <v>0</v>
      </c>
      <c r="X515" s="260">
        <f t="shared" si="1095"/>
        <v>0</v>
      </c>
      <c r="Y515" s="260">
        <f t="shared" si="1095"/>
        <v>0</v>
      </c>
    </row>
    <row r="516" spans="1:29" s="332" customFormat="1" x14ac:dyDescent="0.2">
      <c r="A516" s="244" t="s">
        <v>615</v>
      </c>
      <c r="B516" s="243" t="s">
        <v>673</v>
      </c>
      <c r="C516" s="243">
        <v>11</v>
      </c>
      <c r="D516" s="242" t="s">
        <v>101</v>
      </c>
      <c r="E516" s="251">
        <v>3223</v>
      </c>
      <c r="F516" s="246" t="s">
        <v>48</v>
      </c>
      <c r="G516" s="329"/>
      <c r="H516" s="381">
        <v>66</v>
      </c>
      <c r="I516" s="381">
        <f>H516</f>
        <v>66</v>
      </c>
      <c r="J516" s="381">
        <v>27</v>
      </c>
      <c r="K516" s="381">
        <f>J516</f>
        <v>27</v>
      </c>
      <c r="L516" s="381">
        <v>27</v>
      </c>
      <c r="M516" s="381">
        <f>L516</f>
        <v>27</v>
      </c>
      <c r="N516" s="381">
        <v>50</v>
      </c>
      <c r="O516" s="381">
        <f>N516</f>
        <v>50</v>
      </c>
      <c r="P516" s="381">
        <v>0</v>
      </c>
      <c r="Q516" s="381">
        <f>P516</f>
        <v>0</v>
      </c>
      <c r="R516" s="381"/>
      <c r="S516" s="381">
        <f>R516</f>
        <v>0</v>
      </c>
      <c r="T516" s="381"/>
      <c r="U516" s="381">
        <f>T516</f>
        <v>0</v>
      </c>
      <c r="V516" s="381"/>
      <c r="W516" s="381">
        <f>V516</f>
        <v>0</v>
      </c>
      <c r="X516" s="381"/>
      <c r="Y516" s="381">
        <f>X516</f>
        <v>0</v>
      </c>
    </row>
    <row r="517" spans="1:29" s="332" customFormat="1" x14ac:dyDescent="0.2">
      <c r="A517" s="249" t="s">
        <v>615</v>
      </c>
      <c r="B517" s="256" t="s">
        <v>673</v>
      </c>
      <c r="C517" s="256">
        <v>11</v>
      </c>
      <c r="D517" s="333"/>
      <c r="E517" s="338">
        <v>323</v>
      </c>
      <c r="F517" s="335"/>
      <c r="G517" s="336"/>
      <c r="H517" s="260">
        <f t="shared" ref="H517:Y517" si="1096">H518</f>
        <v>531</v>
      </c>
      <c r="I517" s="260">
        <f t="shared" si="1096"/>
        <v>531</v>
      </c>
      <c r="J517" s="260">
        <f t="shared" si="1096"/>
        <v>0</v>
      </c>
      <c r="K517" s="260">
        <f t="shared" si="1096"/>
        <v>0</v>
      </c>
      <c r="L517" s="260">
        <f t="shared" si="1096"/>
        <v>0</v>
      </c>
      <c r="M517" s="260">
        <f t="shared" si="1096"/>
        <v>0</v>
      </c>
      <c r="N517" s="260">
        <f t="shared" si="1096"/>
        <v>0</v>
      </c>
      <c r="O517" s="260">
        <f t="shared" si="1096"/>
        <v>0</v>
      </c>
      <c r="P517" s="260">
        <f t="shared" si="1096"/>
        <v>0</v>
      </c>
      <c r="Q517" s="260">
        <f t="shared" si="1096"/>
        <v>0</v>
      </c>
      <c r="R517" s="260">
        <f t="shared" si="1096"/>
        <v>0</v>
      </c>
      <c r="S517" s="260">
        <f t="shared" si="1096"/>
        <v>0</v>
      </c>
      <c r="T517" s="260">
        <f t="shared" si="1096"/>
        <v>0</v>
      </c>
      <c r="U517" s="260">
        <f t="shared" si="1096"/>
        <v>0</v>
      </c>
      <c r="V517" s="260">
        <f t="shared" si="1096"/>
        <v>0</v>
      </c>
      <c r="W517" s="260">
        <f t="shared" si="1096"/>
        <v>0</v>
      </c>
      <c r="X517" s="260">
        <f t="shared" si="1096"/>
        <v>0</v>
      </c>
      <c r="Y517" s="260">
        <f t="shared" si="1096"/>
        <v>0</v>
      </c>
    </row>
    <row r="518" spans="1:29" s="332" customFormat="1" x14ac:dyDescent="0.2">
      <c r="A518" s="244" t="s">
        <v>615</v>
      </c>
      <c r="B518" s="243" t="s">
        <v>673</v>
      </c>
      <c r="C518" s="243">
        <v>11</v>
      </c>
      <c r="D518" s="242" t="s">
        <v>101</v>
      </c>
      <c r="E518" s="251">
        <v>3235</v>
      </c>
      <c r="F518" s="246" t="s">
        <v>56</v>
      </c>
      <c r="G518" s="329"/>
      <c r="H518" s="381">
        <v>531</v>
      </c>
      <c r="I518" s="381">
        <f>H518</f>
        <v>531</v>
      </c>
      <c r="J518" s="381">
        <v>0</v>
      </c>
      <c r="K518" s="381">
        <f>J518</f>
        <v>0</v>
      </c>
      <c r="L518" s="381"/>
      <c r="M518" s="381">
        <f>L518</f>
        <v>0</v>
      </c>
      <c r="N518" s="381"/>
      <c r="O518" s="381">
        <f>N518</f>
        <v>0</v>
      </c>
      <c r="P518" s="381">
        <v>0</v>
      </c>
      <c r="Q518" s="381">
        <f>P518</f>
        <v>0</v>
      </c>
      <c r="R518" s="381"/>
      <c r="S518" s="381">
        <f>R518</f>
        <v>0</v>
      </c>
      <c r="T518" s="381"/>
      <c r="U518" s="381">
        <f>T518</f>
        <v>0</v>
      </c>
      <c r="V518" s="381"/>
      <c r="W518" s="381">
        <f>V518</f>
        <v>0</v>
      </c>
      <c r="X518" s="381"/>
      <c r="Y518" s="381">
        <f>X518</f>
        <v>0</v>
      </c>
    </row>
    <row r="519" spans="1:29" s="229" customFormat="1" x14ac:dyDescent="0.2">
      <c r="A519" s="249" t="s">
        <v>615</v>
      </c>
      <c r="B519" s="256" t="s">
        <v>673</v>
      </c>
      <c r="C519" s="256">
        <v>11</v>
      </c>
      <c r="D519" s="333"/>
      <c r="E519" s="338">
        <v>329</v>
      </c>
      <c r="F519" s="335"/>
      <c r="G519" s="336"/>
      <c r="H519" s="260">
        <f t="shared" ref="H519:Y519" si="1097">H520</f>
        <v>995</v>
      </c>
      <c r="I519" s="260">
        <f t="shared" si="1097"/>
        <v>995</v>
      </c>
      <c r="J519" s="260">
        <f t="shared" si="1097"/>
        <v>0</v>
      </c>
      <c r="K519" s="260">
        <f t="shared" si="1097"/>
        <v>0</v>
      </c>
      <c r="L519" s="260">
        <f t="shared" si="1097"/>
        <v>0</v>
      </c>
      <c r="M519" s="260">
        <f t="shared" si="1097"/>
        <v>0</v>
      </c>
      <c r="N519" s="260">
        <f t="shared" si="1097"/>
        <v>0</v>
      </c>
      <c r="O519" s="260">
        <f t="shared" si="1097"/>
        <v>0</v>
      </c>
      <c r="P519" s="260">
        <f t="shared" si="1097"/>
        <v>0</v>
      </c>
      <c r="Q519" s="260">
        <f t="shared" si="1097"/>
        <v>0</v>
      </c>
      <c r="R519" s="260">
        <f t="shared" si="1097"/>
        <v>0</v>
      </c>
      <c r="S519" s="260">
        <f t="shared" si="1097"/>
        <v>0</v>
      </c>
      <c r="T519" s="260">
        <f t="shared" si="1097"/>
        <v>0</v>
      </c>
      <c r="U519" s="260">
        <f t="shared" si="1097"/>
        <v>0</v>
      </c>
      <c r="V519" s="260">
        <f t="shared" si="1097"/>
        <v>0</v>
      </c>
      <c r="W519" s="260">
        <f t="shared" si="1097"/>
        <v>0</v>
      </c>
      <c r="X519" s="260">
        <f t="shared" si="1097"/>
        <v>0</v>
      </c>
      <c r="Y519" s="260">
        <f t="shared" si="1097"/>
        <v>0</v>
      </c>
      <c r="Z519" s="332"/>
      <c r="AA519" s="332"/>
      <c r="AB519" s="332"/>
      <c r="AC519" s="332"/>
    </row>
    <row r="520" spans="1:29" s="332" customFormat="1" x14ac:dyDescent="0.2">
      <c r="A520" s="244" t="s">
        <v>615</v>
      </c>
      <c r="B520" s="243" t="s">
        <v>673</v>
      </c>
      <c r="C520" s="243">
        <v>11</v>
      </c>
      <c r="D520" s="242" t="s">
        <v>101</v>
      </c>
      <c r="E520" s="251">
        <v>3293</v>
      </c>
      <c r="F520" s="246" t="s">
        <v>64</v>
      </c>
      <c r="G520" s="329"/>
      <c r="H520" s="381">
        <v>995</v>
      </c>
      <c r="I520" s="381">
        <f>H520</f>
        <v>995</v>
      </c>
      <c r="J520" s="381">
        <v>0</v>
      </c>
      <c r="K520" s="381">
        <f>J520</f>
        <v>0</v>
      </c>
      <c r="L520" s="381"/>
      <c r="M520" s="381">
        <f>L520</f>
        <v>0</v>
      </c>
      <c r="N520" s="381"/>
      <c r="O520" s="381">
        <f>N520</f>
        <v>0</v>
      </c>
      <c r="P520" s="381">
        <v>0</v>
      </c>
      <c r="Q520" s="381">
        <f>P520</f>
        <v>0</v>
      </c>
      <c r="R520" s="381"/>
      <c r="S520" s="381">
        <f>R520</f>
        <v>0</v>
      </c>
      <c r="T520" s="381"/>
      <c r="U520" s="381">
        <f>T520</f>
        <v>0</v>
      </c>
      <c r="V520" s="381"/>
      <c r="W520" s="381">
        <f>V520</f>
        <v>0</v>
      </c>
      <c r="X520" s="381"/>
      <c r="Y520" s="381">
        <f>X520</f>
        <v>0</v>
      </c>
    </row>
    <row r="521" spans="1:29" s="332" customFormat="1" x14ac:dyDescent="0.2">
      <c r="A521" s="230" t="s">
        <v>615</v>
      </c>
      <c r="B521" s="231" t="s">
        <v>673</v>
      </c>
      <c r="C521" s="231">
        <v>12</v>
      </c>
      <c r="D521" s="231"/>
      <c r="E521" s="233">
        <v>31</v>
      </c>
      <c r="F521" s="234"/>
      <c r="G521" s="320"/>
      <c r="H521" s="258">
        <f t="shared" ref="H521:Q521" si="1098">H522+H524</f>
        <v>1592</v>
      </c>
      <c r="I521" s="258">
        <f t="shared" si="1098"/>
        <v>1592</v>
      </c>
      <c r="J521" s="258">
        <f t="shared" si="1098"/>
        <v>398</v>
      </c>
      <c r="K521" s="258">
        <f t="shared" si="1098"/>
        <v>398</v>
      </c>
      <c r="L521" s="258">
        <f t="shared" ref="L521:M521" si="1099">L522+L524</f>
        <v>398</v>
      </c>
      <c r="M521" s="258">
        <f t="shared" si="1099"/>
        <v>398</v>
      </c>
      <c r="N521" s="258">
        <f t="shared" ref="N521:O521" si="1100">N522+N524</f>
        <v>450</v>
      </c>
      <c r="O521" s="258">
        <f t="shared" si="1100"/>
        <v>450</v>
      </c>
      <c r="P521" s="258">
        <f t="shared" si="1098"/>
        <v>0</v>
      </c>
      <c r="Q521" s="258">
        <f t="shared" si="1098"/>
        <v>0</v>
      </c>
      <c r="R521" s="258">
        <f t="shared" ref="R521:W521" si="1101">R522+R524</f>
        <v>0</v>
      </c>
      <c r="S521" s="258">
        <f t="shared" si="1101"/>
        <v>0</v>
      </c>
      <c r="T521" s="258">
        <f t="shared" ref="T521:U521" si="1102">T522+T524</f>
        <v>0</v>
      </c>
      <c r="U521" s="258">
        <f t="shared" si="1102"/>
        <v>0</v>
      </c>
      <c r="V521" s="258">
        <f t="shared" si="1101"/>
        <v>0</v>
      </c>
      <c r="W521" s="258">
        <f t="shared" si="1101"/>
        <v>0</v>
      </c>
      <c r="X521" s="258">
        <f t="shared" ref="X521:Y521" si="1103">X522+X524</f>
        <v>0</v>
      </c>
      <c r="Y521" s="258">
        <f t="shared" si="1103"/>
        <v>0</v>
      </c>
      <c r="Z521" s="229"/>
      <c r="AA521" s="229"/>
      <c r="AB521" s="229"/>
      <c r="AC521" s="229"/>
    </row>
    <row r="522" spans="1:29" s="332" customFormat="1" x14ac:dyDescent="0.2">
      <c r="A522" s="249" t="s">
        <v>615</v>
      </c>
      <c r="B522" s="256" t="s">
        <v>673</v>
      </c>
      <c r="C522" s="256">
        <v>12</v>
      </c>
      <c r="D522" s="333"/>
      <c r="E522" s="338">
        <v>311</v>
      </c>
      <c r="F522" s="335"/>
      <c r="G522" s="336"/>
      <c r="H522" s="260">
        <f t="shared" ref="H522:Y522" si="1104">H523</f>
        <v>1327</v>
      </c>
      <c r="I522" s="260">
        <f t="shared" si="1104"/>
        <v>1327</v>
      </c>
      <c r="J522" s="260">
        <f t="shared" si="1104"/>
        <v>332</v>
      </c>
      <c r="K522" s="260">
        <f t="shared" si="1104"/>
        <v>332</v>
      </c>
      <c r="L522" s="260">
        <f t="shared" si="1104"/>
        <v>332</v>
      </c>
      <c r="M522" s="260">
        <f t="shared" si="1104"/>
        <v>332</v>
      </c>
      <c r="N522" s="260">
        <f t="shared" si="1104"/>
        <v>350</v>
      </c>
      <c r="O522" s="260">
        <f t="shared" si="1104"/>
        <v>350</v>
      </c>
      <c r="P522" s="260">
        <f t="shared" si="1104"/>
        <v>0</v>
      </c>
      <c r="Q522" s="260">
        <f t="shared" si="1104"/>
        <v>0</v>
      </c>
      <c r="R522" s="260">
        <f t="shared" si="1104"/>
        <v>0</v>
      </c>
      <c r="S522" s="260">
        <f t="shared" si="1104"/>
        <v>0</v>
      </c>
      <c r="T522" s="260">
        <f t="shared" si="1104"/>
        <v>0</v>
      </c>
      <c r="U522" s="260">
        <f t="shared" si="1104"/>
        <v>0</v>
      </c>
      <c r="V522" s="260">
        <f t="shared" si="1104"/>
        <v>0</v>
      </c>
      <c r="W522" s="260">
        <f t="shared" si="1104"/>
        <v>0</v>
      </c>
      <c r="X522" s="260">
        <f t="shared" si="1104"/>
        <v>0</v>
      </c>
      <c r="Y522" s="260">
        <f t="shared" si="1104"/>
        <v>0</v>
      </c>
    </row>
    <row r="523" spans="1:29" s="332" customFormat="1" x14ac:dyDescent="0.2">
      <c r="A523" s="244" t="s">
        <v>615</v>
      </c>
      <c r="B523" s="243" t="s">
        <v>673</v>
      </c>
      <c r="C523" s="243">
        <v>12</v>
      </c>
      <c r="D523" s="242" t="s">
        <v>101</v>
      </c>
      <c r="E523" s="251">
        <v>3111</v>
      </c>
      <c r="F523" s="246" t="s">
        <v>33</v>
      </c>
      <c r="G523" s="329"/>
      <c r="H523" s="381">
        <v>1327</v>
      </c>
      <c r="I523" s="381">
        <f>H523</f>
        <v>1327</v>
      </c>
      <c r="J523" s="381">
        <v>332</v>
      </c>
      <c r="K523" s="381">
        <f>J523</f>
        <v>332</v>
      </c>
      <c r="L523" s="381">
        <v>332</v>
      </c>
      <c r="M523" s="381">
        <f>L523</f>
        <v>332</v>
      </c>
      <c r="N523" s="381">
        <v>350</v>
      </c>
      <c r="O523" s="381">
        <f>N523</f>
        <v>350</v>
      </c>
      <c r="P523" s="381">
        <v>0</v>
      </c>
      <c r="Q523" s="381">
        <f>P523</f>
        <v>0</v>
      </c>
      <c r="R523" s="381"/>
      <c r="S523" s="381">
        <f>R523</f>
        <v>0</v>
      </c>
      <c r="T523" s="381"/>
      <c r="U523" s="381">
        <f>T523</f>
        <v>0</v>
      </c>
      <c r="V523" s="381"/>
      <c r="W523" s="381">
        <f>V523</f>
        <v>0</v>
      </c>
      <c r="X523" s="381"/>
      <c r="Y523" s="381">
        <f>X523</f>
        <v>0</v>
      </c>
    </row>
    <row r="524" spans="1:29" s="229" customFormat="1" x14ac:dyDescent="0.2">
      <c r="A524" s="249" t="s">
        <v>615</v>
      </c>
      <c r="B524" s="256" t="s">
        <v>673</v>
      </c>
      <c r="C524" s="256">
        <v>12</v>
      </c>
      <c r="D524" s="333"/>
      <c r="E524" s="338">
        <v>313</v>
      </c>
      <c r="F524" s="335"/>
      <c r="G524" s="336"/>
      <c r="H524" s="260">
        <f t="shared" ref="H524:Y524" si="1105">H525</f>
        <v>265</v>
      </c>
      <c r="I524" s="260">
        <f t="shared" si="1105"/>
        <v>265</v>
      </c>
      <c r="J524" s="260">
        <f t="shared" si="1105"/>
        <v>66</v>
      </c>
      <c r="K524" s="260">
        <f t="shared" si="1105"/>
        <v>66</v>
      </c>
      <c r="L524" s="260">
        <f t="shared" si="1105"/>
        <v>66</v>
      </c>
      <c r="M524" s="260">
        <f t="shared" si="1105"/>
        <v>66</v>
      </c>
      <c r="N524" s="260">
        <f t="shared" si="1105"/>
        <v>100</v>
      </c>
      <c r="O524" s="260">
        <f t="shared" si="1105"/>
        <v>100</v>
      </c>
      <c r="P524" s="260">
        <f t="shared" si="1105"/>
        <v>0</v>
      </c>
      <c r="Q524" s="260">
        <f t="shared" si="1105"/>
        <v>0</v>
      </c>
      <c r="R524" s="260">
        <f t="shared" si="1105"/>
        <v>0</v>
      </c>
      <c r="S524" s="260">
        <f t="shared" si="1105"/>
        <v>0</v>
      </c>
      <c r="T524" s="260">
        <f t="shared" si="1105"/>
        <v>0</v>
      </c>
      <c r="U524" s="260">
        <f t="shared" si="1105"/>
        <v>0</v>
      </c>
      <c r="V524" s="260">
        <f t="shared" si="1105"/>
        <v>0</v>
      </c>
      <c r="W524" s="260">
        <f t="shared" si="1105"/>
        <v>0</v>
      </c>
      <c r="X524" s="260">
        <f t="shared" si="1105"/>
        <v>0</v>
      </c>
      <c r="Y524" s="260">
        <f t="shared" si="1105"/>
        <v>0</v>
      </c>
      <c r="Z524" s="332"/>
      <c r="AA524" s="332"/>
      <c r="AB524" s="332"/>
      <c r="AC524" s="332"/>
    </row>
    <row r="525" spans="1:29" s="332" customFormat="1" x14ac:dyDescent="0.2">
      <c r="A525" s="244" t="s">
        <v>615</v>
      </c>
      <c r="B525" s="243" t="s">
        <v>673</v>
      </c>
      <c r="C525" s="243">
        <v>12</v>
      </c>
      <c r="D525" s="242" t="s">
        <v>101</v>
      </c>
      <c r="E525" s="251">
        <v>3132</v>
      </c>
      <c r="F525" s="246" t="s">
        <v>40</v>
      </c>
      <c r="G525" s="329"/>
      <c r="H525" s="381">
        <v>265</v>
      </c>
      <c r="I525" s="381">
        <f>H525</f>
        <v>265</v>
      </c>
      <c r="J525" s="381">
        <v>66</v>
      </c>
      <c r="K525" s="381">
        <f>J525</f>
        <v>66</v>
      </c>
      <c r="L525" s="381">
        <v>66</v>
      </c>
      <c r="M525" s="381">
        <f>L525</f>
        <v>66</v>
      </c>
      <c r="N525" s="381">
        <v>100</v>
      </c>
      <c r="O525" s="381">
        <f>N525</f>
        <v>100</v>
      </c>
      <c r="P525" s="381">
        <v>0</v>
      </c>
      <c r="Q525" s="381">
        <f>P525</f>
        <v>0</v>
      </c>
      <c r="R525" s="381"/>
      <c r="S525" s="381">
        <f>R525</f>
        <v>0</v>
      </c>
      <c r="T525" s="381"/>
      <c r="U525" s="381">
        <f>T525</f>
        <v>0</v>
      </c>
      <c r="V525" s="381"/>
      <c r="W525" s="381">
        <f>V525</f>
        <v>0</v>
      </c>
      <c r="X525" s="381"/>
      <c r="Y525" s="381">
        <f>X525</f>
        <v>0</v>
      </c>
    </row>
    <row r="526" spans="1:29" s="332" customFormat="1" x14ac:dyDescent="0.2">
      <c r="A526" s="230" t="s">
        <v>615</v>
      </c>
      <c r="B526" s="231" t="s">
        <v>673</v>
      </c>
      <c r="C526" s="231">
        <v>12</v>
      </c>
      <c r="D526" s="231"/>
      <c r="E526" s="233">
        <v>32</v>
      </c>
      <c r="F526" s="234"/>
      <c r="G526" s="320"/>
      <c r="H526" s="258">
        <f t="shared" ref="H526:Q526" si="1106">H527+H529+H531+H533</f>
        <v>3553</v>
      </c>
      <c r="I526" s="258">
        <f t="shared" si="1106"/>
        <v>3553</v>
      </c>
      <c r="J526" s="258">
        <f t="shared" si="1106"/>
        <v>464</v>
      </c>
      <c r="K526" s="258">
        <f t="shared" si="1106"/>
        <v>464</v>
      </c>
      <c r="L526" s="258">
        <f t="shared" ref="L526:M526" si="1107">L527+L529+L531+L533</f>
        <v>464</v>
      </c>
      <c r="M526" s="258">
        <f t="shared" si="1107"/>
        <v>464</v>
      </c>
      <c r="N526" s="258">
        <f t="shared" ref="N526:O526" si="1108">N527+N529+N531+N533</f>
        <v>500</v>
      </c>
      <c r="O526" s="258">
        <f t="shared" si="1108"/>
        <v>500</v>
      </c>
      <c r="P526" s="258">
        <f t="shared" si="1106"/>
        <v>0</v>
      </c>
      <c r="Q526" s="258">
        <f t="shared" si="1106"/>
        <v>0</v>
      </c>
      <c r="R526" s="258">
        <f t="shared" ref="R526:W526" si="1109">R527+R529+R531+R533</f>
        <v>0</v>
      </c>
      <c r="S526" s="258">
        <f t="shared" si="1109"/>
        <v>0</v>
      </c>
      <c r="T526" s="258">
        <f t="shared" ref="T526:U526" si="1110">T527+T529+T531+T533</f>
        <v>0</v>
      </c>
      <c r="U526" s="258">
        <f t="shared" si="1110"/>
        <v>0</v>
      </c>
      <c r="V526" s="258">
        <f t="shared" si="1109"/>
        <v>0</v>
      </c>
      <c r="W526" s="258">
        <f t="shared" si="1109"/>
        <v>0</v>
      </c>
      <c r="X526" s="258">
        <f t="shared" ref="X526:Y526" si="1111">X527+X529+X531+X533</f>
        <v>0</v>
      </c>
      <c r="Y526" s="258">
        <f t="shared" si="1111"/>
        <v>0</v>
      </c>
      <c r="Z526" s="229"/>
      <c r="AA526" s="229"/>
      <c r="AB526" s="229"/>
      <c r="AC526" s="229"/>
    </row>
    <row r="527" spans="1:29" s="332" customFormat="1" x14ac:dyDescent="0.2">
      <c r="A527" s="249" t="s">
        <v>615</v>
      </c>
      <c r="B527" s="256" t="s">
        <v>673</v>
      </c>
      <c r="C527" s="256">
        <v>12</v>
      </c>
      <c r="D527" s="333"/>
      <c r="E527" s="338">
        <v>321</v>
      </c>
      <c r="F527" s="335"/>
      <c r="G527" s="336"/>
      <c r="H527" s="260">
        <f t="shared" ref="H527:Y527" si="1112">H528</f>
        <v>2425</v>
      </c>
      <c r="I527" s="260">
        <f t="shared" si="1112"/>
        <v>2425</v>
      </c>
      <c r="J527" s="260">
        <f t="shared" si="1112"/>
        <v>398</v>
      </c>
      <c r="K527" s="260">
        <f t="shared" si="1112"/>
        <v>398</v>
      </c>
      <c r="L527" s="260">
        <f t="shared" si="1112"/>
        <v>398</v>
      </c>
      <c r="M527" s="260">
        <f t="shared" si="1112"/>
        <v>398</v>
      </c>
      <c r="N527" s="260">
        <f t="shared" si="1112"/>
        <v>400</v>
      </c>
      <c r="O527" s="260">
        <f t="shared" si="1112"/>
        <v>400</v>
      </c>
      <c r="P527" s="260">
        <f t="shared" si="1112"/>
        <v>0</v>
      </c>
      <c r="Q527" s="260">
        <f t="shared" si="1112"/>
        <v>0</v>
      </c>
      <c r="R527" s="260">
        <f t="shared" si="1112"/>
        <v>0</v>
      </c>
      <c r="S527" s="260">
        <f t="shared" si="1112"/>
        <v>0</v>
      </c>
      <c r="T527" s="260">
        <f t="shared" si="1112"/>
        <v>0</v>
      </c>
      <c r="U527" s="260">
        <f t="shared" si="1112"/>
        <v>0</v>
      </c>
      <c r="V527" s="260">
        <f t="shared" si="1112"/>
        <v>0</v>
      </c>
      <c r="W527" s="260">
        <f t="shared" si="1112"/>
        <v>0</v>
      </c>
      <c r="X527" s="260">
        <f t="shared" si="1112"/>
        <v>0</v>
      </c>
      <c r="Y527" s="260">
        <f t="shared" si="1112"/>
        <v>0</v>
      </c>
    </row>
    <row r="528" spans="1:29" s="332" customFormat="1" x14ac:dyDescent="0.2">
      <c r="A528" s="244" t="s">
        <v>615</v>
      </c>
      <c r="B528" s="243" t="s">
        <v>673</v>
      </c>
      <c r="C528" s="243">
        <v>12</v>
      </c>
      <c r="D528" s="242" t="s">
        <v>101</v>
      </c>
      <c r="E528" s="251">
        <v>3211</v>
      </c>
      <c r="F528" s="246" t="s">
        <v>42</v>
      </c>
      <c r="G528" s="329"/>
      <c r="H528" s="381">
        <v>2425</v>
      </c>
      <c r="I528" s="381">
        <f>H528</f>
        <v>2425</v>
      </c>
      <c r="J528" s="381">
        <v>398</v>
      </c>
      <c r="K528" s="381">
        <f>J528</f>
        <v>398</v>
      </c>
      <c r="L528" s="381">
        <v>398</v>
      </c>
      <c r="M528" s="381">
        <f>L528</f>
        <v>398</v>
      </c>
      <c r="N528" s="381">
        <v>400</v>
      </c>
      <c r="O528" s="381">
        <f>N528</f>
        <v>400</v>
      </c>
      <c r="P528" s="381">
        <v>0</v>
      </c>
      <c r="Q528" s="381">
        <f>P528</f>
        <v>0</v>
      </c>
      <c r="R528" s="381"/>
      <c r="S528" s="381">
        <f>R528</f>
        <v>0</v>
      </c>
      <c r="T528" s="381"/>
      <c r="U528" s="381">
        <f>T528</f>
        <v>0</v>
      </c>
      <c r="V528" s="381"/>
      <c r="W528" s="381">
        <f>V528</f>
        <v>0</v>
      </c>
      <c r="X528" s="381"/>
      <c r="Y528" s="381">
        <f>X528</f>
        <v>0</v>
      </c>
    </row>
    <row r="529" spans="1:29" s="332" customFormat="1" x14ac:dyDescent="0.2">
      <c r="A529" s="249" t="s">
        <v>615</v>
      </c>
      <c r="B529" s="256" t="s">
        <v>673</v>
      </c>
      <c r="C529" s="256">
        <v>12</v>
      </c>
      <c r="D529" s="333"/>
      <c r="E529" s="338">
        <v>322</v>
      </c>
      <c r="F529" s="335"/>
      <c r="G529" s="336"/>
      <c r="H529" s="260">
        <f t="shared" ref="H529:Y529" si="1113">H530</f>
        <v>199</v>
      </c>
      <c r="I529" s="260">
        <f t="shared" si="1113"/>
        <v>199</v>
      </c>
      <c r="J529" s="260">
        <f t="shared" si="1113"/>
        <v>66</v>
      </c>
      <c r="K529" s="260">
        <f t="shared" si="1113"/>
        <v>66</v>
      </c>
      <c r="L529" s="260">
        <f t="shared" si="1113"/>
        <v>66</v>
      </c>
      <c r="M529" s="260">
        <f t="shared" si="1113"/>
        <v>66</v>
      </c>
      <c r="N529" s="260">
        <f t="shared" si="1113"/>
        <v>100</v>
      </c>
      <c r="O529" s="260">
        <f t="shared" si="1113"/>
        <v>100</v>
      </c>
      <c r="P529" s="260">
        <f t="shared" si="1113"/>
        <v>0</v>
      </c>
      <c r="Q529" s="260">
        <f t="shared" si="1113"/>
        <v>0</v>
      </c>
      <c r="R529" s="260">
        <f t="shared" si="1113"/>
        <v>0</v>
      </c>
      <c r="S529" s="260">
        <f t="shared" si="1113"/>
        <v>0</v>
      </c>
      <c r="T529" s="260">
        <f t="shared" si="1113"/>
        <v>0</v>
      </c>
      <c r="U529" s="260">
        <f t="shared" si="1113"/>
        <v>0</v>
      </c>
      <c r="V529" s="260">
        <f t="shared" si="1113"/>
        <v>0</v>
      </c>
      <c r="W529" s="260">
        <f t="shared" si="1113"/>
        <v>0</v>
      </c>
      <c r="X529" s="260">
        <f t="shared" si="1113"/>
        <v>0</v>
      </c>
      <c r="Y529" s="260">
        <f t="shared" si="1113"/>
        <v>0</v>
      </c>
    </row>
    <row r="530" spans="1:29" s="332" customFormat="1" x14ac:dyDescent="0.2">
      <c r="A530" s="244" t="s">
        <v>615</v>
      </c>
      <c r="B530" s="243" t="s">
        <v>673</v>
      </c>
      <c r="C530" s="243">
        <v>12</v>
      </c>
      <c r="D530" s="242" t="s">
        <v>101</v>
      </c>
      <c r="E530" s="251">
        <v>3223</v>
      </c>
      <c r="F530" s="246" t="s">
        <v>48</v>
      </c>
      <c r="G530" s="329"/>
      <c r="H530" s="381">
        <v>199</v>
      </c>
      <c r="I530" s="381">
        <f>H530</f>
        <v>199</v>
      </c>
      <c r="J530" s="381">
        <v>66</v>
      </c>
      <c r="K530" s="381">
        <f>J530</f>
        <v>66</v>
      </c>
      <c r="L530" s="381">
        <v>66</v>
      </c>
      <c r="M530" s="381">
        <f>L530</f>
        <v>66</v>
      </c>
      <c r="N530" s="381">
        <v>100</v>
      </c>
      <c r="O530" s="381">
        <f>N530</f>
        <v>100</v>
      </c>
      <c r="P530" s="381">
        <v>0</v>
      </c>
      <c r="Q530" s="381">
        <f>P530</f>
        <v>0</v>
      </c>
      <c r="R530" s="381"/>
      <c r="S530" s="381">
        <f>R530</f>
        <v>0</v>
      </c>
      <c r="T530" s="381"/>
      <c r="U530" s="381">
        <f>T530</f>
        <v>0</v>
      </c>
      <c r="V530" s="381"/>
      <c r="W530" s="381">
        <f>V530</f>
        <v>0</v>
      </c>
      <c r="X530" s="381"/>
      <c r="Y530" s="381">
        <f>X530</f>
        <v>0</v>
      </c>
    </row>
    <row r="531" spans="1:29" s="332" customFormat="1" x14ac:dyDescent="0.2">
      <c r="A531" s="249" t="s">
        <v>615</v>
      </c>
      <c r="B531" s="256" t="s">
        <v>673</v>
      </c>
      <c r="C531" s="256">
        <v>12</v>
      </c>
      <c r="D531" s="333"/>
      <c r="E531" s="338">
        <v>323</v>
      </c>
      <c r="F531" s="335"/>
      <c r="G531" s="336"/>
      <c r="H531" s="260">
        <f t="shared" ref="H531:Y531" si="1114">SUM(H532:H532)</f>
        <v>332</v>
      </c>
      <c r="I531" s="260">
        <f t="shared" si="1114"/>
        <v>332</v>
      </c>
      <c r="J531" s="260">
        <f t="shared" si="1114"/>
        <v>0</v>
      </c>
      <c r="K531" s="260">
        <f t="shared" si="1114"/>
        <v>0</v>
      </c>
      <c r="L531" s="260">
        <f t="shared" si="1114"/>
        <v>0</v>
      </c>
      <c r="M531" s="260">
        <f t="shared" si="1114"/>
        <v>0</v>
      </c>
      <c r="N531" s="260">
        <f t="shared" si="1114"/>
        <v>0</v>
      </c>
      <c r="O531" s="260">
        <f t="shared" si="1114"/>
        <v>0</v>
      </c>
      <c r="P531" s="260">
        <f t="shared" si="1114"/>
        <v>0</v>
      </c>
      <c r="Q531" s="260">
        <f t="shared" si="1114"/>
        <v>0</v>
      </c>
      <c r="R531" s="260">
        <f t="shared" si="1114"/>
        <v>0</v>
      </c>
      <c r="S531" s="260">
        <f t="shared" si="1114"/>
        <v>0</v>
      </c>
      <c r="T531" s="260">
        <f t="shared" si="1114"/>
        <v>0</v>
      </c>
      <c r="U531" s="260">
        <f t="shared" si="1114"/>
        <v>0</v>
      </c>
      <c r="V531" s="260">
        <f t="shared" si="1114"/>
        <v>0</v>
      </c>
      <c r="W531" s="260">
        <f t="shared" si="1114"/>
        <v>0</v>
      </c>
      <c r="X531" s="260">
        <f t="shared" si="1114"/>
        <v>0</v>
      </c>
      <c r="Y531" s="260">
        <f t="shared" si="1114"/>
        <v>0</v>
      </c>
    </row>
    <row r="532" spans="1:29" s="332" customFormat="1" x14ac:dyDescent="0.2">
      <c r="A532" s="244" t="s">
        <v>615</v>
      </c>
      <c r="B532" s="243" t="s">
        <v>673</v>
      </c>
      <c r="C532" s="243">
        <v>12</v>
      </c>
      <c r="D532" s="242" t="s">
        <v>101</v>
      </c>
      <c r="E532" s="251">
        <v>3235</v>
      </c>
      <c r="F532" s="246" t="s">
        <v>56</v>
      </c>
      <c r="G532" s="329"/>
      <c r="H532" s="381">
        <v>332</v>
      </c>
      <c r="I532" s="381">
        <f t="shared" ref="I532" si="1115">H532</f>
        <v>332</v>
      </c>
      <c r="J532" s="381">
        <v>0</v>
      </c>
      <c r="K532" s="381">
        <f t="shared" ref="K532" si="1116">J532</f>
        <v>0</v>
      </c>
      <c r="L532" s="381"/>
      <c r="M532" s="381">
        <f t="shared" ref="M532" si="1117">L532</f>
        <v>0</v>
      </c>
      <c r="N532" s="381"/>
      <c r="O532" s="381">
        <f t="shared" ref="O532" si="1118">N532</f>
        <v>0</v>
      </c>
      <c r="P532" s="381">
        <v>0</v>
      </c>
      <c r="Q532" s="381">
        <f t="shared" ref="Q532" si="1119">P532</f>
        <v>0</v>
      </c>
      <c r="R532" s="381"/>
      <c r="S532" s="381">
        <f t="shared" ref="S532" si="1120">R532</f>
        <v>0</v>
      </c>
      <c r="T532" s="381"/>
      <c r="U532" s="381">
        <f t="shared" ref="U532" si="1121">T532</f>
        <v>0</v>
      </c>
      <c r="V532" s="381"/>
      <c r="W532" s="381">
        <f t="shared" ref="W532" si="1122">V532</f>
        <v>0</v>
      </c>
      <c r="X532" s="381"/>
      <c r="Y532" s="381">
        <f t="shared" ref="Y532" si="1123">X532</f>
        <v>0</v>
      </c>
    </row>
    <row r="533" spans="1:29" s="229" customFormat="1" x14ac:dyDescent="0.2">
      <c r="A533" s="249" t="s">
        <v>615</v>
      </c>
      <c r="B533" s="256" t="s">
        <v>673</v>
      </c>
      <c r="C533" s="256">
        <v>12</v>
      </c>
      <c r="D533" s="333"/>
      <c r="E533" s="338">
        <v>329</v>
      </c>
      <c r="F533" s="335"/>
      <c r="G533" s="336"/>
      <c r="H533" s="260">
        <f t="shared" ref="H533:Y533" si="1124">H534</f>
        <v>597</v>
      </c>
      <c r="I533" s="260">
        <f t="shared" si="1124"/>
        <v>597</v>
      </c>
      <c r="J533" s="260">
        <f t="shared" si="1124"/>
        <v>0</v>
      </c>
      <c r="K533" s="260">
        <f t="shared" si="1124"/>
        <v>0</v>
      </c>
      <c r="L533" s="260">
        <f t="shared" si="1124"/>
        <v>0</v>
      </c>
      <c r="M533" s="260">
        <f t="shared" si="1124"/>
        <v>0</v>
      </c>
      <c r="N533" s="260">
        <f t="shared" si="1124"/>
        <v>0</v>
      </c>
      <c r="O533" s="260">
        <f t="shared" si="1124"/>
        <v>0</v>
      </c>
      <c r="P533" s="260">
        <f t="shared" si="1124"/>
        <v>0</v>
      </c>
      <c r="Q533" s="260">
        <f t="shared" si="1124"/>
        <v>0</v>
      </c>
      <c r="R533" s="260">
        <f t="shared" si="1124"/>
        <v>0</v>
      </c>
      <c r="S533" s="260">
        <f t="shared" si="1124"/>
        <v>0</v>
      </c>
      <c r="T533" s="260">
        <f t="shared" si="1124"/>
        <v>0</v>
      </c>
      <c r="U533" s="260">
        <f t="shared" si="1124"/>
        <v>0</v>
      </c>
      <c r="V533" s="260">
        <f t="shared" si="1124"/>
        <v>0</v>
      </c>
      <c r="W533" s="260">
        <f t="shared" si="1124"/>
        <v>0</v>
      </c>
      <c r="X533" s="260">
        <f t="shared" si="1124"/>
        <v>0</v>
      </c>
      <c r="Y533" s="260">
        <f t="shared" si="1124"/>
        <v>0</v>
      </c>
      <c r="Z533" s="332"/>
      <c r="AA533" s="332"/>
      <c r="AB533" s="332"/>
      <c r="AC533" s="332"/>
    </row>
    <row r="534" spans="1:29" s="332" customFormat="1" x14ac:dyDescent="0.2">
      <c r="A534" s="244" t="s">
        <v>615</v>
      </c>
      <c r="B534" s="243" t="s">
        <v>673</v>
      </c>
      <c r="C534" s="243">
        <v>12</v>
      </c>
      <c r="D534" s="242" t="s">
        <v>101</v>
      </c>
      <c r="E534" s="251">
        <v>3293</v>
      </c>
      <c r="F534" s="246" t="s">
        <v>64</v>
      </c>
      <c r="G534" s="329"/>
      <c r="H534" s="381">
        <v>597</v>
      </c>
      <c r="I534" s="381">
        <f>H534</f>
        <v>597</v>
      </c>
      <c r="J534" s="381">
        <v>0</v>
      </c>
      <c r="K534" s="381">
        <f>J534</f>
        <v>0</v>
      </c>
      <c r="L534" s="381"/>
      <c r="M534" s="381">
        <f>L534</f>
        <v>0</v>
      </c>
      <c r="N534" s="381"/>
      <c r="O534" s="381">
        <f>N534</f>
        <v>0</v>
      </c>
      <c r="P534" s="381">
        <v>0</v>
      </c>
      <c r="Q534" s="381">
        <f>P534</f>
        <v>0</v>
      </c>
      <c r="R534" s="381"/>
      <c r="S534" s="381">
        <f>R534</f>
        <v>0</v>
      </c>
      <c r="T534" s="381"/>
      <c r="U534" s="381">
        <f>T534</f>
        <v>0</v>
      </c>
      <c r="V534" s="381"/>
      <c r="W534" s="381">
        <f>V534</f>
        <v>0</v>
      </c>
      <c r="X534" s="381"/>
      <c r="Y534" s="381">
        <f>X534</f>
        <v>0</v>
      </c>
    </row>
    <row r="535" spans="1:29" s="332" customFormat="1" x14ac:dyDescent="0.2">
      <c r="A535" s="230" t="s">
        <v>615</v>
      </c>
      <c r="B535" s="231" t="s">
        <v>673</v>
      </c>
      <c r="C535" s="231">
        <v>51</v>
      </c>
      <c r="D535" s="231"/>
      <c r="E535" s="233">
        <v>31</v>
      </c>
      <c r="F535" s="234"/>
      <c r="G535" s="320"/>
      <c r="H535" s="258">
        <f t="shared" ref="H535:Q535" si="1125">H536+H538</f>
        <v>8693</v>
      </c>
      <c r="I535" s="258">
        <f t="shared" si="1125"/>
        <v>0</v>
      </c>
      <c r="J535" s="258">
        <f t="shared" si="1125"/>
        <v>2190</v>
      </c>
      <c r="K535" s="258">
        <f t="shared" si="1125"/>
        <v>0</v>
      </c>
      <c r="L535" s="258">
        <f t="shared" ref="L535:M535" si="1126">L536+L538</f>
        <v>0</v>
      </c>
      <c r="M535" s="258">
        <f t="shared" si="1126"/>
        <v>0</v>
      </c>
      <c r="N535" s="258">
        <f t="shared" ref="N535:O535" si="1127">N536+N538</f>
        <v>2190</v>
      </c>
      <c r="O535" s="258">
        <f t="shared" si="1127"/>
        <v>0</v>
      </c>
      <c r="P535" s="258">
        <f t="shared" si="1125"/>
        <v>0</v>
      </c>
      <c r="Q535" s="258">
        <f t="shared" si="1125"/>
        <v>0</v>
      </c>
      <c r="R535" s="258">
        <f t="shared" ref="R535:W535" si="1128">R536+R538</f>
        <v>0</v>
      </c>
      <c r="S535" s="258">
        <f t="shared" si="1128"/>
        <v>0</v>
      </c>
      <c r="T535" s="258">
        <f t="shared" ref="T535:U535" si="1129">T536+T538</f>
        <v>0</v>
      </c>
      <c r="U535" s="258">
        <f t="shared" si="1129"/>
        <v>0</v>
      </c>
      <c r="V535" s="258">
        <f t="shared" si="1128"/>
        <v>0</v>
      </c>
      <c r="W535" s="258">
        <f t="shared" si="1128"/>
        <v>0</v>
      </c>
      <c r="X535" s="258">
        <f t="shared" ref="X535:Y535" si="1130">X536+X538</f>
        <v>0</v>
      </c>
      <c r="Y535" s="258">
        <f t="shared" si="1130"/>
        <v>0</v>
      </c>
      <c r="Z535" s="229"/>
      <c r="AA535" s="229"/>
      <c r="AB535" s="229"/>
      <c r="AC535" s="229"/>
    </row>
    <row r="536" spans="1:29" s="332" customFormat="1" x14ac:dyDescent="0.2">
      <c r="A536" s="249" t="s">
        <v>615</v>
      </c>
      <c r="B536" s="256" t="s">
        <v>673</v>
      </c>
      <c r="C536" s="256">
        <v>51</v>
      </c>
      <c r="D536" s="333"/>
      <c r="E536" s="338">
        <v>311</v>
      </c>
      <c r="F536" s="335"/>
      <c r="G536" s="336"/>
      <c r="H536" s="260">
        <f t="shared" ref="H536:Y536" si="1131">H537</f>
        <v>7366</v>
      </c>
      <c r="I536" s="260">
        <f t="shared" si="1131"/>
        <v>0</v>
      </c>
      <c r="J536" s="260">
        <f t="shared" si="1131"/>
        <v>1858</v>
      </c>
      <c r="K536" s="260">
        <f t="shared" si="1131"/>
        <v>0</v>
      </c>
      <c r="L536" s="260">
        <f t="shared" si="1131"/>
        <v>0</v>
      </c>
      <c r="M536" s="260">
        <f t="shared" si="1131"/>
        <v>0</v>
      </c>
      <c r="N536" s="260">
        <f t="shared" si="1131"/>
        <v>1858</v>
      </c>
      <c r="O536" s="260">
        <f t="shared" si="1131"/>
        <v>0</v>
      </c>
      <c r="P536" s="260">
        <f t="shared" si="1131"/>
        <v>0</v>
      </c>
      <c r="Q536" s="260">
        <f t="shared" si="1131"/>
        <v>0</v>
      </c>
      <c r="R536" s="260">
        <f t="shared" si="1131"/>
        <v>0</v>
      </c>
      <c r="S536" s="260">
        <f t="shared" si="1131"/>
        <v>0</v>
      </c>
      <c r="T536" s="260">
        <f t="shared" si="1131"/>
        <v>0</v>
      </c>
      <c r="U536" s="260">
        <f t="shared" si="1131"/>
        <v>0</v>
      </c>
      <c r="V536" s="260">
        <f t="shared" si="1131"/>
        <v>0</v>
      </c>
      <c r="W536" s="260">
        <f t="shared" si="1131"/>
        <v>0</v>
      </c>
      <c r="X536" s="260">
        <f t="shared" si="1131"/>
        <v>0</v>
      </c>
      <c r="Y536" s="260">
        <f t="shared" si="1131"/>
        <v>0</v>
      </c>
    </row>
    <row r="537" spans="1:29" s="332" customFormat="1" x14ac:dyDescent="0.2">
      <c r="A537" s="244" t="s">
        <v>615</v>
      </c>
      <c r="B537" s="243" t="s">
        <v>673</v>
      </c>
      <c r="C537" s="243">
        <v>51</v>
      </c>
      <c r="D537" s="242" t="s">
        <v>101</v>
      </c>
      <c r="E537" s="251">
        <v>3111</v>
      </c>
      <c r="F537" s="246" t="s">
        <v>33</v>
      </c>
      <c r="G537" s="329"/>
      <c r="H537" s="381">
        <v>7366</v>
      </c>
      <c r="I537" s="382"/>
      <c r="J537" s="381">
        <v>1858</v>
      </c>
      <c r="K537" s="382"/>
      <c r="L537" s="381"/>
      <c r="M537" s="382"/>
      <c r="N537" s="381">
        <v>1858</v>
      </c>
      <c r="O537" s="382"/>
      <c r="P537" s="381">
        <v>0</v>
      </c>
      <c r="Q537" s="382"/>
      <c r="R537" s="381"/>
      <c r="S537" s="382"/>
      <c r="T537" s="381"/>
      <c r="U537" s="382"/>
      <c r="V537" s="381"/>
      <c r="W537" s="382"/>
      <c r="X537" s="381"/>
      <c r="Y537" s="382"/>
    </row>
    <row r="538" spans="1:29" s="229" customFormat="1" x14ac:dyDescent="0.2">
      <c r="A538" s="249" t="s">
        <v>615</v>
      </c>
      <c r="B538" s="256" t="s">
        <v>673</v>
      </c>
      <c r="C538" s="256">
        <v>51</v>
      </c>
      <c r="D538" s="333"/>
      <c r="E538" s="338">
        <v>313</v>
      </c>
      <c r="F538" s="335"/>
      <c r="G538" s="336"/>
      <c r="H538" s="260">
        <f t="shared" ref="H538:Y538" si="1132">H539</f>
        <v>1327</v>
      </c>
      <c r="I538" s="260">
        <f t="shared" si="1132"/>
        <v>0</v>
      </c>
      <c r="J538" s="260">
        <f t="shared" si="1132"/>
        <v>332</v>
      </c>
      <c r="K538" s="260">
        <f t="shared" si="1132"/>
        <v>0</v>
      </c>
      <c r="L538" s="260">
        <f t="shared" si="1132"/>
        <v>0</v>
      </c>
      <c r="M538" s="260">
        <f t="shared" si="1132"/>
        <v>0</v>
      </c>
      <c r="N538" s="260">
        <f t="shared" si="1132"/>
        <v>332</v>
      </c>
      <c r="O538" s="260">
        <f t="shared" si="1132"/>
        <v>0</v>
      </c>
      <c r="P538" s="260">
        <f t="shared" si="1132"/>
        <v>0</v>
      </c>
      <c r="Q538" s="260">
        <f t="shared" si="1132"/>
        <v>0</v>
      </c>
      <c r="R538" s="260">
        <f t="shared" si="1132"/>
        <v>0</v>
      </c>
      <c r="S538" s="260">
        <f t="shared" si="1132"/>
        <v>0</v>
      </c>
      <c r="T538" s="260">
        <f t="shared" si="1132"/>
        <v>0</v>
      </c>
      <c r="U538" s="260">
        <f t="shared" si="1132"/>
        <v>0</v>
      </c>
      <c r="V538" s="260">
        <f t="shared" si="1132"/>
        <v>0</v>
      </c>
      <c r="W538" s="260">
        <f t="shared" si="1132"/>
        <v>0</v>
      </c>
      <c r="X538" s="260">
        <f t="shared" si="1132"/>
        <v>0</v>
      </c>
      <c r="Y538" s="260">
        <f t="shared" si="1132"/>
        <v>0</v>
      </c>
      <c r="Z538" s="332"/>
      <c r="AA538" s="332"/>
      <c r="AB538" s="332"/>
      <c r="AC538" s="332"/>
    </row>
    <row r="539" spans="1:29" s="332" customFormat="1" x14ac:dyDescent="0.2">
      <c r="A539" s="244" t="s">
        <v>615</v>
      </c>
      <c r="B539" s="243" t="s">
        <v>673</v>
      </c>
      <c r="C539" s="243">
        <v>51</v>
      </c>
      <c r="D539" s="242" t="s">
        <v>101</v>
      </c>
      <c r="E539" s="251">
        <v>3132</v>
      </c>
      <c r="F539" s="246" t="s">
        <v>40</v>
      </c>
      <c r="G539" s="329"/>
      <c r="H539" s="381">
        <v>1327</v>
      </c>
      <c r="I539" s="382"/>
      <c r="J539" s="381">
        <v>332</v>
      </c>
      <c r="K539" s="382"/>
      <c r="L539" s="381"/>
      <c r="M539" s="382"/>
      <c r="N539" s="381">
        <v>332</v>
      </c>
      <c r="O539" s="382"/>
      <c r="P539" s="381">
        <v>0</v>
      </c>
      <c r="Q539" s="382"/>
      <c r="R539" s="381"/>
      <c r="S539" s="382"/>
      <c r="T539" s="381"/>
      <c r="U539" s="382"/>
      <c r="V539" s="381"/>
      <c r="W539" s="382"/>
      <c r="X539" s="381"/>
      <c r="Y539" s="382"/>
    </row>
    <row r="540" spans="1:29" s="332" customFormat="1" x14ac:dyDescent="0.2">
      <c r="A540" s="230" t="s">
        <v>615</v>
      </c>
      <c r="B540" s="231" t="s">
        <v>673</v>
      </c>
      <c r="C540" s="231">
        <v>51</v>
      </c>
      <c r="D540" s="231"/>
      <c r="E540" s="233">
        <v>32</v>
      </c>
      <c r="F540" s="234"/>
      <c r="G540" s="320"/>
      <c r="H540" s="258">
        <f t="shared" ref="H540:Q540" si="1133">H541+H543+H545+H547</f>
        <v>17917</v>
      </c>
      <c r="I540" s="258">
        <f t="shared" si="1133"/>
        <v>0</v>
      </c>
      <c r="J540" s="258">
        <f t="shared" si="1133"/>
        <v>3052</v>
      </c>
      <c r="K540" s="258">
        <f t="shared" si="1133"/>
        <v>0</v>
      </c>
      <c r="L540" s="258">
        <f t="shared" ref="L540:M540" si="1134">L541+L543+L545+L547</f>
        <v>0</v>
      </c>
      <c r="M540" s="258">
        <f t="shared" si="1134"/>
        <v>0</v>
      </c>
      <c r="N540" s="258">
        <f t="shared" ref="N540:O540" si="1135">N541+N543+N545+N547</f>
        <v>3052</v>
      </c>
      <c r="O540" s="258">
        <f t="shared" si="1135"/>
        <v>0</v>
      </c>
      <c r="P540" s="258">
        <f t="shared" si="1133"/>
        <v>0</v>
      </c>
      <c r="Q540" s="258">
        <f t="shared" si="1133"/>
        <v>0</v>
      </c>
      <c r="R540" s="258">
        <f t="shared" ref="R540:W540" si="1136">R541+R543+R545+R547</f>
        <v>0</v>
      </c>
      <c r="S540" s="258">
        <f t="shared" si="1136"/>
        <v>0</v>
      </c>
      <c r="T540" s="258">
        <f t="shared" ref="T540:U540" si="1137">T541+T543+T545+T547</f>
        <v>0</v>
      </c>
      <c r="U540" s="258">
        <f t="shared" si="1137"/>
        <v>0</v>
      </c>
      <c r="V540" s="258">
        <f t="shared" si="1136"/>
        <v>0</v>
      </c>
      <c r="W540" s="258">
        <f t="shared" si="1136"/>
        <v>0</v>
      </c>
      <c r="X540" s="258">
        <f t="shared" ref="X540:Y540" si="1138">X541+X543+X545+X547</f>
        <v>0</v>
      </c>
      <c r="Y540" s="258">
        <f t="shared" si="1138"/>
        <v>0</v>
      </c>
      <c r="Z540" s="229"/>
      <c r="AA540" s="229"/>
      <c r="AB540" s="229"/>
      <c r="AC540" s="229"/>
    </row>
    <row r="541" spans="1:29" s="332" customFormat="1" x14ac:dyDescent="0.2">
      <c r="A541" s="249" t="s">
        <v>615</v>
      </c>
      <c r="B541" s="256" t="s">
        <v>673</v>
      </c>
      <c r="C541" s="256">
        <v>51</v>
      </c>
      <c r="D541" s="333"/>
      <c r="E541" s="338">
        <v>321</v>
      </c>
      <c r="F541" s="335"/>
      <c r="G541" s="336"/>
      <c r="H541" s="260">
        <f t="shared" ref="H541:Y541" si="1139">H542</f>
        <v>11281</v>
      </c>
      <c r="I541" s="260">
        <f t="shared" si="1139"/>
        <v>0</v>
      </c>
      <c r="J541" s="260">
        <f t="shared" si="1139"/>
        <v>2654</v>
      </c>
      <c r="K541" s="260">
        <f t="shared" si="1139"/>
        <v>0</v>
      </c>
      <c r="L541" s="260">
        <f t="shared" si="1139"/>
        <v>0</v>
      </c>
      <c r="M541" s="260">
        <f t="shared" si="1139"/>
        <v>0</v>
      </c>
      <c r="N541" s="260">
        <f t="shared" si="1139"/>
        <v>2654</v>
      </c>
      <c r="O541" s="260">
        <f t="shared" si="1139"/>
        <v>0</v>
      </c>
      <c r="P541" s="260">
        <f t="shared" si="1139"/>
        <v>0</v>
      </c>
      <c r="Q541" s="260">
        <f t="shared" si="1139"/>
        <v>0</v>
      </c>
      <c r="R541" s="260">
        <f t="shared" si="1139"/>
        <v>0</v>
      </c>
      <c r="S541" s="260">
        <f t="shared" si="1139"/>
        <v>0</v>
      </c>
      <c r="T541" s="260">
        <f t="shared" si="1139"/>
        <v>0</v>
      </c>
      <c r="U541" s="260">
        <f t="shared" si="1139"/>
        <v>0</v>
      </c>
      <c r="V541" s="260">
        <f t="shared" si="1139"/>
        <v>0</v>
      </c>
      <c r="W541" s="260">
        <f t="shared" si="1139"/>
        <v>0</v>
      </c>
      <c r="X541" s="260">
        <f t="shared" si="1139"/>
        <v>0</v>
      </c>
      <c r="Y541" s="260">
        <f t="shared" si="1139"/>
        <v>0</v>
      </c>
    </row>
    <row r="542" spans="1:29" s="332" customFormat="1" x14ac:dyDescent="0.2">
      <c r="A542" s="244" t="s">
        <v>615</v>
      </c>
      <c r="B542" s="243" t="s">
        <v>673</v>
      </c>
      <c r="C542" s="243">
        <v>51</v>
      </c>
      <c r="D542" s="242" t="s">
        <v>101</v>
      </c>
      <c r="E542" s="251">
        <v>3211</v>
      </c>
      <c r="F542" s="246" t="s">
        <v>42</v>
      </c>
      <c r="G542" s="329"/>
      <c r="H542" s="381">
        <v>11281</v>
      </c>
      <c r="I542" s="382"/>
      <c r="J542" s="381">
        <v>2654</v>
      </c>
      <c r="K542" s="382"/>
      <c r="L542" s="381"/>
      <c r="M542" s="382"/>
      <c r="N542" s="381">
        <v>2654</v>
      </c>
      <c r="O542" s="382"/>
      <c r="P542" s="381">
        <v>0</v>
      </c>
      <c r="Q542" s="382"/>
      <c r="R542" s="381"/>
      <c r="S542" s="382"/>
      <c r="T542" s="381"/>
      <c r="U542" s="382"/>
      <c r="V542" s="381"/>
      <c r="W542" s="382"/>
      <c r="X542" s="381"/>
      <c r="Y542" s="382"/>
    </row>
    <row r="543" spans="1:29" s="332" customFormat="1" x14ac:dyDescent="0.2">
      <c r="A543" s="249" t="s">
        <v>615</v>
      </c>
      <c r="B543" s="256" t="s">
        <v>673</v>
      </c>
      <c r="C543" s="256">
        <v>51</v>
      </c>
      <c r="D543" s="333"/>
      <c r="E543" s="338">
        <v>322</v>
      </c>
      <c r="F543" s="335"/>
      <c r="G543" s="336"/>
      <c r="H543" s="260">
        <f t="shared" ref="H543:Y543" si="1140">H544</f>
        <v>1593</v>
      </c>
      <c r="I543" s="260">
        <f t="shared" si="1140"/>
        <v>0</v>
      </c>
      <c r="J543" s="260">
        <f t="shared" si="1140"/>
        <v>398</v>
      </c>
      <c r="K543" s="260">
        <f t="shared" si="1140"/>
        <v>0</v>
      </c>
      <c r="L543" s="260">
        <f t="shared" si="1140"/>
        <v>0</v>
      </c>
      <c r="M543" s="260">
        <f t="shared" si="1140"/>
        <v>0</v>
      </c>
      <c r="N543" s="260">
        <f t="shared" si="1140"/>
        <v>398</v>
      </c>
      <c r="O543" s="260">
        <f t="shared" si="1140"/>
        <v>0</v>
      </c>
      <c r="P543" s="260">
        <f t="shared" si="1140"/>
        <v>0</v>
      </c>
      <c r="Q543" s="260">
        <f t="shared" si="1140"/>
        <v>0</v>
      </c>
      <c r="R543" s="260">
        <f t="shared" si="1140"/>
        <v>0</v>
      </c>
      <c r="S543" s="260">
        <f t="shared" si="1140"/>
        <v>0</v>
      </c>
      <c r="T543" s="260">
        <f t="shared" si="1140"/>
        <v>0</v>
      </c>
      <c r="U543" s="260">
        <f t="shared" si="1140"/>
        <v>0</v>
      </c>
      <c r="V543" s="260">
        <f t="shared" si="1140"/>
        <v>0</v>
      </c>
      <c r="W543" s="260">
        <f t="shared" si="1140"/>
        <v>0</v>
      </c>
      <c r="X543" s="260">
        <f t="shared" si="1140"/>
        <v>0</v>
      </c>
      <c r="Y543" s="260">
        <f t="shared" si="1140"/>
        <v>0</v>
      </c>
    </row>
    <row r="544" spans="1:29" s="332" customFormat="1" x14ac:dyDescent="0.2">
      <c r="A544" s="244" t="s">
        <v>615</v>
      </c>
      <c r="B544" s="243" t="s">
        <v>673</v>
      </c>
      <c r="C544" s="243">
        <v>51</v>
      </c>
      <c r="D544" s="242" t="s">
        <v>101</v>
      </c>
      <c r="E544" s="251">
        <v>3223</v>
      </c>
      <c r="F544" s="246" t="s">
        <v>48</v>
      </c>
      <c r="G544" s="329"/>
      <c r="H544" s="381">
        <v>1593</v>
      </c>
      <c r="I544" s="382"/>
      <c r="J544" s="381">
        <v>398</v>
      </c>
      <c r="K544" s="382"/>
      <c r="L544" s="381"/>
      <c r="M544" s="382"/>
      <c r="N544" s="381">
        <v>398</v>
      </c>
      <c r="O544" s="382"/>
      <c r="P544" s="381">
        <v>0</v>
      </c>
      <c r="Q544" s="382"/>
      <c r="R544" s="381"/>
      <c r="S544" s="382"/>
      <c r="T544" s="381"/>
      <c r="U544" s="382"/>
      <c r="V544" s="381"/>
      <c r="W544" s="382"/>
      <c r="X544" s="381"/>
      <c r="Y544" s="382"/>
    </row>
    <row r="545" spans="1:29" s="332" customFormat="1" x14ac:dyDescent="0.2">
      <c r="A545" s="249" t="s">
        <v>615</v>
      </c>
      <c r="B545" s="256" t="s">
        <v>673</v>
      </c>
      <c r="C545" s="256">
        <v>51</v>
      </c>
      <c r="D545" s="333"/>
      <c r="E545" s="338">
        <v>323</v>
      </c>
      <c r="F545" s="335"/>
      <c r="G545" s="336"/>
      <c r="H545" s="260">
        <f t="shared" ref="H545:Y545" si="1141">SUM(H546:H546)</f>
        <v>1725</v>
      </c>
      <c r="I545" s="260">
        <f t="shared" si="1141"/>
        <v>0</v>
      </c>
      <c r="J545" s="260">
        <f t="shared" si="1141"/>
        <v>0</v>
      </c>
      <c r="K545" s="260">
        <f t="shared" si="1141"/>
        <v>0</v>
      </c>
      <c r="L545" s="260">
        <f t="shared" si="1141"/>
        <v>0</v>
      </c>
      <c r="M545" s="260">
        <f t="shared" si="1141"/>
        <v>0</v>
      </c>
      <c r="N545" s="260">
        <f t="shared" si="1141"/>
        <v>0</v>
      </c>
      <c r="O545" s="260">
        <f t="shared" si="1141"/>
        <v>0</v>
      </c>
      <c r="P545" s="260">
        <f t="shared" si="1141"/>
        <v>0</v>
      </c>
      <c r="Q545" s="260">
        <f t="shared" si="1141"/>
        <v>0</v>
      </c>
      <c r="R545" s="260">
        <f t="shared" si="1141"/>
        <v>0</v>
      </c>
      <c r="S545" s="260">
        <f t="shared" si="1141"/>
        <v>0</v>
      </c>
      <c r="T545" s="260">
        <f t="shared" si="1141"/>
        <v>0</v>
      </c>
      <c r="U545" s="260">
        <f t="shared" si="1141"/>
        <v>0</v>
      </c>
      <c r="V545" s="260">
        <f t="shared" si="1141"/>
        <v>0</v>
      </c>
      <c r="W545" s="260">
        <f t="shared" si="1141"/>
        <v>0</v>
      </c>
      <c r="X545" s="260">
        <f t="shared" si="1141"/>
        <v>0</v>
      </c>
      <c r="Y545" s="260">
        <f t="shared" si="1141"/>
        <v>0</v>
      </c>
    </row>
    <row r="546" spans="1:29" s="332" customFormat="1" x14ac:dyDescent="0.2">
      <c r="A546" s="244" t="s">
        <v>615</v>
      </c>
      <c r="B546" s="243" t="s">
        <v>673</v>
      </c>
      <c r="C546" s="243">
        <v>51</v>
      </c>
      <c r="D546" s="242" t="s">
        <v>101</v>
      </c>
      <c r="E546" s="251">
        <v>3235</v>
      </c>
      <c r="F546" s="246" t="s">
        <v>56</v>
      </c>
      <c r="G546" s="329"/>
      <c r="H546" s="381">
        <v>1725</v>
      </c>
      <c r="I546" s="382"/>
      <c r="J546" s="381">
        <v>0</v>
      </c>
      <c r="K546" s="382"/>
      <c r="L546" s="381"/>
      <c r="M546" s="382"/>
      <c r="N546" s="381"/>
      <c r="O546" s="382"/>
      <c r="P546" s="381">
        <v>0</v>
      </c>
      <c r="Q546" s="382"/>
      <c r="R546" s="381"/>
      <c r="S546" s="382"/>
      <c r="T546" s="381"/>
      <c r="U546" s="382"/>
      <c r="V546" s="381"/>
      <c r="W546" s="382"/>
      <c r="X546" s="381"/>
      <c r="Y546" s="382"/>
    </row>
    <row r="547" spans="1:29" s="229" customFormat="1" ht="57" customHeight="1" x14ac:dyDescent="0.2">
      <c r="A547" s="249" t="s">
        <v>615</v>
      </c>
      <c r="B547" s="256" t="s">
        <v>673</v>
      </c>
      <c r="C547" s="256">
        <v>51</v>
      </c>
      <c r="D547" s="333"/>
      <c r="E547" s="338">
        <v>329</v>
      </c>
      <c r="F547" s="335"/>
      <c r="G547" s="336"/>
      <c r="H547" s="260">
        <f t="shared" ref="H547:Y547" si="1142">H548</f>
        <v>3318</v>
      </c>
      <c r="I547" s="260">
        <f t="shared" si="1142"/>
        <v>0</v>
      </c>
      <c r="J547" s="260">
        <f t="shared" si="1142"/>
        <v>0</v>
      </c>
      <c r="K547" s="260">
        <f t="shared" si="1142"/>
        <v>0</v>
      </c>
      <c r="L547" s="260">
        <f t="shared" si="1142"/>
        <v>0</v>
      </c>
      <c r="M547" s="260">
        <f t="shared" si="1142"/>
        <v>0</v>
      </c>
      <c r="N547" s="260">
        <f t="shared" si="1142"/>
        <v>0</v>
      </c>
      <c r="O547" s="260">
        <f t="shared" si="1142"/>
        <v>0</v>
      </c>
      <c r="P547" s="260">
        <f t="shared" si="1142"/>
        <v>0</v>
      </c>
      <c r="Q547" s="260">
        <f t="shared" si="1142"/>
        <v>0</v>
      </c>
      <c r="R547" s="260">
        <f t="shared" si="1142"/>
        <v>0</v>
      </c>
      <c r="S547" s="260">
        <f t="shared" si="1142"/>
        <v>0</v>
      </c>
      <c r="T547" s="260">
        <f t="shared" si="1142"/>
        <v>0</v>
      </c>
      <c r="U547" s="260">
        <f t="shared" si="1142"/>
        <v>0</v>
      </c>
      <c r="V547" s="260">
        <f t="shared" si="1142"/>
        <v>0</v>
      </c>
      <c r="W547" s="260">
        <f t="shared" si="1142"/>
        <v>0</v>
      </c>
      <c r="X547" s="260">
        <f t="shared" si="1142"/>
        <v>0</v>
      </c>
      <c r="Y547" s="260">
        <f t="shared" si="1142"/>
        <v>0</v>
      </c>
      <c r="Z547" s="332"/>
      <c r="AA547" s="332"/>
      <c r="AB547" s="332"/>
      <c r="AC547" s="332"/>
    </row>
    <row r="548" spans="1:29" s="229" customFormat="1" x14ac:dyDescent="0.2">
      <c r="A548" s="244" t="s">
        <v>615</v>
      </c>
      <c r="B548" s="243" t="s">
        <v>673</v>
      </c>
      <c r="C548" s="243">
        <v>51</v>
      </c>
      <c r="D548" s="242" t="s">
        <v>101</v>
      </c>
      <c r="E548" s="251">
        <v>3293</v>
      </c>
      <c r="F548" s="246" t="s">
        <v>64</v>
      </c>
      <c r="G548" s="329"/>
      <c r="H548" s="381">
        <v>3318</v>
      </c>
      <c r="I548" s="382"/>
      <c r="J548" s="381">
        <v>0</v>
      </c>
      <c r="K548" s="382"/>
      <c r="L548" s="381"/>
      <c r="M548" s="382"/>
      <c r="N548" s="381"/>
      <c r="O548" s="382"/>
      <c r="P548" s="381">
        <v>0</v>
      </c>
      <c r="Q548" s="382"/>
      <c r="R548" s="381"/>
      <c r="S548" s="382"/>
      <c r="T548" s="381"/>
      <c r="U548" s="382"/>
      <c r="V548" s="381"/>
      <c r="W548" s="382"/>
      <c r="X548" s="381"/>
      <c r="Y548" s="382"/>
      <c r="Z548" s="332"/>
      <c r="AA548" s="332"/>
      <c r="AB548" s="332"/>
      <c r="AC548" s="332"/>
    </row>
    <row r="549" spans="1:29" s="332" customFormat="1" ht="33.75" x14ac:dyDescent="0.2">
      <c r="A549" s="223" t="s">
        <v>615</v>
      </c>
      <c r="B549" s="224" t="s">
        <v>675</v>
      </c>
      <c r="C549" s="224"/>
      <c r="D549" s="224"/>
      <c r="E549" s="225"/>
      <c r="F549" s="226" t="s">
        <v>676</v>
      </c>
      <c r="G549" s="227" t="s">
        <v>648</v>
      </c>
      <c r="H549" s="259">
        <f>H627+H634+H550+H571+H578+H562+H565+H590+H593+H646+H649+H599+H606+H618+H621</f>
        <v>19720</v>
      </c>
      <c r="I549" s="259">
        <f t="shared" ref="I549:Y549" si="1143">I627+I634+I550+I571+I578+I562+I565+I590+I593+I646+I649+I599+I606+I618+I621</f>
        <v>9860</v>
      </c>
      <c r="J549" s="259">
        <f t="shared" si="1143"/>
        <v>0</v>
      </c>
      <c r="K549" s="259">
        <f t="shared" si="1143"/>
        <v>0</v>
      </c>
      <c r="L549" s="259">
        <f t="shared" si="1143"/>
        <v>725750</v>
      </c>
      <c r="M549" s="259">
        <f t="shared" si="1143"/>
        <v>419250</v>
      </c>
      <c r="N549" s="259">
        <f t="shared" si="1143"/>
        <v>806750</v>
      </c>
      <c r="O549" s="259">
        <f t="shared" si="1143"/>
        <v>459750</v>
      </c>
      <c r="P549" s="259">
        <f t="shared" si="1143"/>
        <v>0</v>
      </c>
      <c r="Q549" s="259">
        <f t="shared" si="1143"/>
        <v>0</v>
      </c>
      <c r="R549" s="259">
        <f t="shared" si="1143"/>
        <v>1076750</v>
      </c>
      <c r="S549" s="259">
        <f t="shared" si="1143"/>
        <v>645250</v>
      </c>
      <c r="T549" s="259">
        <f t="shared" si="1143"/>
        <v>1079750</v>
      </c>
      <c r="U549" s="259">
        <f t="shared" si="1143"/>
        <v>645750</v>
      </c>
      <c r="V549" s="259">
        <f t="shared" si="1143"/>
        <v>797500</v>
      </c>
      <c r="W549" s="259">
        <f t="shared" si="1143"/>
        <v>437500</v>
      </c>
      <c r="X549" s="259">
        <f t="shared" si="1143"/>
        <v>798500</v>
      </c>
      <c r="Y549" s="259">
        <f t="shared" si="1143"/>
        <v>438000</v>
      </c>
      <c r="Z549" s="229"/>
      <c r="AA549" s="229"/>
      <c r="AB549" s="229"/>
      <c r="AC549" s="229"/>
    </row>
    <row r="550" spans="1:29" s="332" customFormat="1" x14ac:dyDescent="0.2">
      <c r="A550" s="230" t="s">
        <v>615</v>
      </c>
      <c r="B550" s="231" t="s">
        <v>675</v>
      </c>
      <c r="C550" s="231">
        <v>11</v>
      </c>
      <c r="D550" s="231"/>
      <c r="E550" s="233">
        <v>32</v>
      </c>
      <c r="F550" s="234"/>
      <c r="G550" s="320"/>
      <c r="H550" s="258">
        <f>H551+H554+H556+H560</f>
        <v>0</v>
      </c>
      <c r="I550" s="258">
        <f t="shared" ref="I550:W550" si="1144">I551+I554+I556+I560</f>
        <v>0</v>
      </c>
      <c r="J550" s="258">
        <f t="shared" si="1144"/>
        <v>0</v>
      </c>
      <c r="K550" s="258">
        <f t="shared" si="1144"/>
        <v>0</v>
      </c>
      <c r="L550" s="258">
        <f t="shared" si="1144"/>
        <v>73250</v>
      </c>
      <c r="M550" s="258">
        <f t="shared" si="1144"/>
        <v>73250</v>
      </c>
      <c r="N550" s="258">
        <f t="shared" ref="N550:O550" si="1145">N551+N554+N556+N560</f>
        <v>73250</v>
      </c>
      <c r="O550" s="258">
        <f t="shared" si="1145"/>
        <v>73250</v>
      </c>
      <c r="P550" s="258">
        <f t="shared" si="1144"/>
        <v>0</v>
      </c>
      <c r="Q550" s="258">
        <f t="shared" si="1144"/>
        <v>0</v>
      </c>
      <c r="R550" s="258">
        <f t="shared" si="1144"/>
        <v>59250</v>
      </c>
      <c r="S550" s="258">
        <f t="shared" si="1144"/>
        <v>59250</v>
      </c>
      <c r="T550" s="258">
        <f t="shared" ref="T550:U550" si="1146">T551+T554+T556+T560</f>
        <v>59250</v>
      </c>
      <c r="U550" s="258">
        <f t="shared" si="1146"/>
        <v>59250</v>
      </c>
      <c r="V550" s="258">
        <f t="shared" si="1144"/>
        <v>60000</v>
      </c>
      <c r="W550" s="258">
        <f t="shared" si="1144"/>
        <v>60000</v>
      </c>
      <c r="X550" s="258">
        <f t="shared" ref="X550:Y550" si="1147">X551+X554+X556+X560</f>
        <v>60000</v>
      </c>
      <c r="Y550" s="258">
        <f t="shared" si="1147"/>
        <v>60000</v>
      </c>
      <c r="Z550" s="229"/>
      <c r="AA550" s="229"/>
      <c r="AB550" s="229"/>
      <c r="AC550" s="229"/>
    </row>
    <row r="551" spans="1:29" s="332" customFormat="1" x14ac:dyDescent="0.2">
      <c r="A551" s="249" t="s">
        <v>615</v>
      </c>
      <c r="B551" s="256" t="s">
        <v>675</v>
      </c>
      <c r="C551" s="256">
        <v>11</v>
      </c>
      <c r="D551" s="333"/>
      <c r="E551" s="338">
        <v>321</v>
      </c>
      <c r="F551" s="335"/>
      <c r="G551" s="336"/>
      <c r="H551" s="260">
        <f>SUM(H552:H553)</f>
        <v>0</v>
      </c>
      <c r="I551" s="260">
        <f t="shared" ref="I551:W551" si="1148">SUM(I552:I553)</f>
        <v>0</v>
      </c>
      <c r="J551" s="260">
        <f t="shared" si="1148"/>
        <v>0</v>
      </c>
      <c r="K551" s="260">
        <f t="shared" si="1148"/>
        <v>0</v>
      </c>
      <c r="L551" s="260">
        <f t="shared" si="1148"/>
        <v>2500</v>
      </c>
      <c r="M551" s="260">
        <f t="shared" si="1148"/>
        <v>2500</v>
      </c>
      <c r="N551" s="260">
        <f t="shared" ref="N551:O551" si="1149">SUM(N552:N553)</f>
        <v>2500</v>
      </c>
      <c r="O551" s="260">
        <f t="shared" si="1149"/>
        <v>2500</v>
      </c>
      <c r="P551" s="260">
        <f t="shared" si="1148"/>
        <v>0</v>
      </c>
      <c r="Q551" s="260">
        <f t="shared" si="1148"/>
        <v>0</v>
      </c>
      <c r="R551" s="260">
        <f t="shared" si="1148"/>
        <v>3000</v>
      </c>
      <c r="S551" s="260">
        <f t="shared" si="1148"/>
        <v>3000</v>
      </c>
      <c r="T551" s="260">
        <f t="shared" ref="T551:U551" si="1150">SUM(T552:T553)</f>
        <v>3000</v>
      </c>
      <c r="U551" s="260">
        <f t="shared" si="1150"/>
        <v>3000</v>
      </c>
      <c r="V551" s="260">
        <f t="shared" si="1148"/>
        <v>3000</v>
      </c>
      <c r="W551" s="260">
        <f t="shared" si="1148"/>
        <v>3000</v>
      </c>
      <c r="X551" s="260">
        <f t="shared" ref="X551:Y551" si="1151">SUM(X552:X553)</f>
        <v>3000</v>
      </c>
      <c r="Y551" s="260">
        <f t="shared" si="1151"/>
        <v>3000</v>
      </c>
    </row>
    <row r="552" spans="1:29" s="332" customFormat="1" x14ac:dyDescent="0.2">
      <c r="A552" s="244" t="s">
        <v>615</v>
      </c>
      <c r="B552" s="243" t="s">
        <v>675</v>
      </c>
      <c r="C552" s="243">
        <v>11</v>
      </c>
      <c r="D552" s="242" t="s">
        <v>101</v>
      </c>
      <c r="E552" s="251">
        <v>3211</v>
      </c>
      <c r="F552" s="246" t="s">
        <v>42</v>
      </c>
      <c r="G552" s="329"/>
      <c r="H552" s="381">
        <v>0</v>
      </c>
      <c r="I552" s="381">
        <f>H552</f>
        <v>0</v>
      </c>
      <c r="J552" s="381"/>
      <c r="K552" s="381">
        <f>J552</f>
        <v>0</v>
      </c>
      <c r="L552" s="381">
        <v>2000</v>
      </c>
      <c r="M552" s="381">
        <f>L552</f>
        <v>2000</v>
      </c>
      <c r="N552" s="381">
        <v>2000</v>
      </c>
      <c r="O552" s="381">
        <f>N552</f>
        <v>2000</v>
      </c>
      <c r="P552" s="381">
        <v>0</v>
      </c>
      <c r="Q552" s="381">
        <f>P552</f>
        <v>0</v>
      </c>
      <c r="R552" s="381">
        <v>2000</v>
      </c>
      <c r="S552" s="381">
        <f>R552</f>
        <v>2000</v>
      </c>
      <c r="T552" s="381">
        <v>2000</v>
      </c>
      <c r="U552" s="381">
        <f>T552</f>
        <v>2000</v>
      </c>
      <c r="V552" s="381">
        <v>2000</v>
      </c>
      <c r="W552" s="381">
        <f>V552</f>
        <v>2000</v>
      </c>
      <c r="X552" s="381">
        <v>2000</v>
      </c>
      <c r="Y552" s="381">
        <f>X552</f>
        <v>2000</v>
      </c>
    </row>
    <row r="553" spans="1:29" s="332" customFormat="1" x14ac:dyDescent="0.2">
      <c r="A553" s="244" t="s">
        <v>615</v>
      </c>
      <c r="B553" s="243" t="s">
        <v>675</v>
      </c>
      <c r="C553" s="243">
        <v>11</v>
      </c>
      <c r="D553" s="242" t="s">
        <v>101</v>
      </c>
      <c r="E553" s="251">
        <v>3213</v>
      </c>
      <c r="F553" s="246" t="s">
        <v>44</v>
      </c>
      <c r="G553" s="329"/>
      <c r="H553" s="381"/>
      <c r="I553" s="381">
        <f>H553</f>
        <v>0</v>
      </c>
      <c r="J553" s="381"/>
      <c r="K553" s="381">
        <f>J553</f>
        <v>0</v>
      </c>
      <c r="L553" s="381">
        <v>500</v>
      </c>
      <c r="M553" s="381">
        <f>L553</f>
        <v>500</v>
      </c>
      <c r="N553" s="381">
        <v>500</v>
      </c>
      <c r="O553" s="381">
        <f>N553</f>
        <v>500</v>
      </c>
      <c r="P553" s="381"/>
      <c r="Q553" s="381">
        <f>P553</f>
        <v>0</v>
      </c>
      <c r="R553" s="381">
        <v>1000</v>
      </c>
      <c r="S553" s="381">
        <f>R553</f>
        <v>1000</v>
      </c>
      <c r="T553" s="381">
        <v>1000</v>
      </c>
      <c r="U553" s="381">
        <f>T553</f>
        <v>1000</v>
      </c>
      <c r="V553" s="381">
        <v>1000</v>
      </c>
      <c r="W553" s="381">
        <f>V553</f>
        <v>1000</v>
      </c>
      <c r="X553" s="381">
        <v>1000</v>
      </c>
      <c r="Y553" s="381">
        <f>X553</f>
        <v>1000</v>
      </c>
    </row>
    <row r="554" spans="1:29" s="332" customFormat="1" x14ac:dyDescent="0.2">
      <c r="A554" s="249" t="s">
        <v>615</v>
      </c>
      <c r="B554" s="256" t="s">
        <v>675</v>
      </c>
      <c r="C554" s="256">
        <v>11</v>
      </c>
      <c r="D554" s="333"/>
      <c r="E554" s="338">
        <v>322</v>
      </c>
      <c r="F554" s="335"/>
      <c r="G554" s="336"/>
      <c r="H554" s="260">
        <f t="shared" ref="H554:Y554" si="1152">H555</f>
        <v>0</v>
      </c>
      <c r="I554" s="260">
        <f t="shared" si="1152"/>
        <v>0</v>
      </c>
      <c r="J554" s="260">
        <f t="shared" si="1152"/>
        <v>0</v>
      </c>
      <c r="K554" s="260">
        <f t="shared" si="1152"/>
        <v>0</v>
      </c>
      <c r="L554" s="260">
        <f t="shared" si="1152"/>
        <v>500</v>
      </c>
      <c r="M554" s="260">
        <f t="shared" si="1152"/>
        <v>500</v>
      </c>
      <c r="N554" s="260">
        <f t="shared" si="1152"/>
        <v>500</v>
      </c>
      <c r="O554" s="260">
        <f t="shared" si="1152"/>
        <v>500</v>
      </c>
      <c r="P554" s="260">
        <f t="shared" si="1152"/>
        <v>0</v>
      </c>
      <c r="Q554" s="260">
        <f t="shared" si="1152"/>
        <v>0</v>
      </c>
      <c r="R554" s="260">
        <f t="shared" si="1152"/>
        <v>500</v>
      </c>
      <c r="S554" s="260">
        <f t="shared" si="1152"/>
        <v>500</v>
      </c>
      <c r="T554" s="260">
        <f t="shared" si="1152"/>
        <v>500</v>
      </c>
      <c r="U554" s="260">
        <f t="shared" si="1152"/>
        <v>500</v>
      </c>
      <c r="V554" s="260">
        <f t="shared" si="1152"/>
        <v>500</v>
      </c>
      <c r="W554" s="260">
        <f t="shared" si="1152"/>
        <v>500</v>
      </c>
      <c r="X554" s="260">
        <f t="shared" si="1152"/>
        <v>500</v>
      </c>
      <c r="Y554" s="260">
        <f t="shared" si="1152"/>
        <v>500</v>
      </c>
    </row>
    <row r="555" spans="1:29" s="332" customFormat="1" x14ac:dyDescent="0.2">
      <c r="A555" s="244" t="s">
        <v>615</v>
      </c>
      <c r="B555" s="243" t="s">
        <v>675</v>
      </c>
      <c r="C555" s="243">
        <v>11</v>
      </c>
      <c r="D555" s="242" t="s">
        <v>101</v>
      </c>
      <c r="E555" s="251">
        <v>3223</v>
      </c>
      <c r="F555" s="246" t="s">
        <v>48</v>
      </c>
      <c r="G555" s="329"/>
      <c r="H555" s="381">
        <v>0</v>
      </c>
      <c r="I555" s="381">
        <f>H555</f>
        <v>0</v>
      </c>
      <c r="J555" s="381"/>
      <c r="K555" s="381">
        <f>J555</f>
        <v>0</v>
      </c>
      <c r="L555" s="381">
        <v>500</v>
      </c>
      <c r="M555" s="381">
        <f>L555</f>
        <v>500</v>
      </c>
      <c r="N555" s="381">
        <v>500</v>
      </c>
      <c r="O555" s="381">
        <f>N555</f>
        <v>500</v>
      </c>
      <c r="P555" s="381">
        <v>0</v>
      </c>
      <c r="Q555" s="381">
        <f>P555</f>
        <v>0</v>
      </c>
      <c r="R555" s="381">
        <v>500</v>
      </c>
      <c r="S555" s="381">
        <f>R555</f>
        <v>500</v>
      </c>
      <c r="T555" s="381">
        <v>500</v>
      </c>
      <c r="U555" s="381">
        <f>T555</f>
        <v>500</v>
      </c>
      <c r="V555" s="381">
        <v>500</v>
      </c>
      <c r="W555" s="381">
        <f>V555</f>
        <v>500</v>
      </c>
      <c r="X555" s="381">
        <v>500</v>
      </c>
      <c r="Y555" s="381">
        <f>X555</f>
        <v>500</v>
      </c>
    </row>
    <row r="556" spans="1:29" s="332" customFormat="1" x14ac:dyDescent="0.2">
      <c r="A556" s="249" t="s">
        <v>615</v>
      </c>
      <c r="B556" s="256" t="s">
        <v>675</v>
      </c>
      <c r="C556" s="256">
        <v>11</v>
      </c>
      <c r="D556" s="333"/>
      <c r="E556" s="338">
        <v>323</v>
      </c>
      <c r="F556" s="335"/>
      <c r="G556" s="336"/>
      <c r="H556" s="260">
        <f>SUM(H557:H559)</f>
        <v>0</v>
      </c>
      <c r="I556" s="260">
        <f t="shared" ref="I556:W556" si="1153">SUM(I557:I559)</f>
        <v>0</v>
      </c>
      <c r="J556" s="260">
        <f t="shared" si="1153"/>
        <v>0</v>
      </c>
      <c r="K556" s="260">
        <f t="shared" si="1153"/>
        <v>0</v>
      </c>
      <c r="L556" s="260">
        <f t="shared" si="1153"/>
        <v>69500</v>
      </c>
      <c r="M556" s="260">
        <f t="shared" si="1153"/>
        <v>69500</v>
      </c>
      <c r="N556" s="260">
        <f t="shared" ref="N556:O556" si="1154">SUM(N557:N559)</f>
        <v>69500</v>
      </c>
      <c r="O556" s="260">
        <f t="shared" si="1154"/>
        <v>69500</v>
      </c>
      <c r="P556" s="260">
        <f t="shared" si="1153"/>
        <v>0</v>
      </c>
      <c r="Q556" s="260">
        <f t="shared" si="1153"/>
        <v>0</v>
      </c>
      <c r="R556" s="260">
        <f t="shared" si="1153"/>
        <v>55750</v>
      </c>
      <c r="S556" s="260">
        <f t="shared" si="1153"/>
        <v>55750</v>
      </c>
      <c r="T556" s="260">
        <f t="shared" ref="T556:U556" si="1155">SUM(T557:T559)</f>
        <v>55750</v>
      </c>
      <c r="U556" s="260">
        <f t="shared" si="1155"/>
        <v>55750</v>
      </c>
      <c r="V556" s="260">
        <f t="shared" si="1153"/>
        <v>55750</v>
      </c>
      <c r="W556" s="260">
        <f t="shared" si="1153"/>
        <v>55750</v>
      </c>
      <c r="X556" s="260">
        <f t="shared" ref="X556:Y556" si="1156">SUM(X557:X559)</f>
        <v>55750</v>
      </c>
      <c r="Y556" s="260">
        <f t="shared" si="1156"/>
        <v>55750</v>
      </c>
    </row>
    <row r="557" spans="1:29" s="332" customFormat="1" x14ac:dyDescent="0.2">
      <c r="A557" s="244" t="s">
        <v>615</v>
      </c>
      <c r="B557" s="243" t="s">
        <v>675</v>
      </c>
      <c r="C557" s="243">
        <v>11</v>
      </c>
      <c r="D557" s="242" t="s">
        <v>101</v>
      </c>
      <c r="E557" s="251">
        <v>3233</v>
      </c>
      <c r="F557" s="246" t="s">
        <v>54</v>
      </c>
      <c r="G557" s="329"/>
      <c r="H557" s="381"/>
      <c r="I557" s="381">
        <f t="shared" ref="I557:I559" si="1157">H557</f>
        <v>0</v>
      </c>
      <c r="J557" s="381"/>
      <c r="K557" s="381">
        <f t="shared" ref="K557:K559" si="1158">J557</f>
        <v>0</v>
      </c>
      <c r="L557" s="381">
        <v>500</v>
      </c>
      <c r="M557" s="381">
        <f t="shared" ref="M557:M559" si="1159">L557</f>
        <v>500</v>
      </c>
      <c r="N557" s="381">
        <v>500</v>
      </c>
      <c r="O557" s="381">
        <f t="shared" ref="O557:O559" si="1160">N557</f>
        <v>500</v>
      </c>
      <c r="P557" s="381"/>
      <c r="Q557" s="381">
        <f t="shared" ref="Q557:Q559" si="1161">P557</f>
        <v>0</v>
      </c>
      <c r="R557" s="381">
        <v>500</v>
      </c>
      <c r="S557" s="381">
        <f t="shared" ref="S557:S559" si="1162">R557</f>
        <v>500</v>
      </c>
      <c r="T557" s="381">
        <v>500</v>
      </c>
      <c r="U557" s="381">
        <f t="shared" ref="U557:U559" si="1163">T557</f>
        <v>500</v>
      </c>
      <c r="V557" s="381">
        <v>500</v>
      </c>
      <c r="W557" s="381">
        <f t="shared" ref="W557:W559" si="1164">V557</f>
        <v>500</v>
      </c>
      <c r="X557" s="381">
        <v>500</v>
      </c>
      <c r="Y557" s="381">
        <f t="shared" ref="Y557:Y559" si="1165">X557</f>
        <v>500</v>
      </c>
    </row>
    <row r="558" spans="1:29" s="332" customFormat="1" x14ac:dyDescent="0.2">
      <c r="A558" s="244" t="s">
        <v>615</v>
      </c>
      <c r="B558" s="243" t="s">
        <v>675</v>
      </c>
      <c r="C558" s="243">
        <v>11</v>
      </c>
      <c r="D558" s="242" t="s">
        <v>101</v>
      </c>
      <c r="E558" s="251">
        <v>3237</v>
      </c>
      <c r="F558" s="246" t="s">
        <v>58</v>
      </c>
      <c r="G558" s="329"/>
      <c r="H558" s="381"/>
      <c r="I558" s="381">
        <f t="shared" si="1157"/>
        <v>0</v>
      </c>
      <c r="J558" s="381"/>
      <c r="K558" s="381">
        <f t="shared" si="1158"/>
        <v>0</v>
      </c>
      <c r="L558" s="381">
        <v>54000</v>
      </c>
      <c r="M558" s="381">
        <f t="shared" si="1159"/>
        <v>54000</v>
      </c>
      <c r="N558" s="381">
        <v>54000</v>
      </c>
      <c r="O558" s="381">
        <f t="shared" si="1160"/>
        <v>54000</v>
      </c>
      <c r="P558" s="381"/>
      <c r="Q558" s="381">
        <f t="shared" si="1161"/>
        <v>0</v>
      </c>
      <c r="R558" s="381">
        <v>40250</v>
      </c>
      <c r="S558" s="381">
        <f t="shared" si="1162"/>
        <v>40250</v>
      </c>
      <c r="T558" s="381">
        <v>40250</v>
      </c>
      <c r="U558" s="381">
        <f t="shared" si="1163"/>
        <v>40250</v>
      </c>
      <c r="V558" s="381">
        <v>40250</v>
      </c>
      <c r="W558" s="381">
        <f t="shared" si="1164"/>
        <v>40250</v>
      </c>
      <c r="X558" s="381">
        <v>40250</v>
      </c>
      <c r="Y558" s="381">
        <f t="shared" si="1165"/>
        <v>40250</v>
      </c>
    </row>
    <row r="559" spans="1:29" s="332" customFormat="1" x14ac:dyDescent="0.2">
      <c r="A559" s="244" t="s">
        <v>615</v>
      </c>
      <c r="B559" s="243" t="s">
        <v>675</v>
      </c>
      <c r="C559" s="243">
        <v>11</v>
      </c>
      <c r="D559" s="242" t="s">
        <v>101</v>
      </c>
      <c r="E559" s="251">
        <v>3238</v>
      </c>
      <c r="F559" s="246" t="s">
        <v>59</v>
      </c>
      <c r="G559" s="329"/>
      <c r="H559" s="381"/>
      <c r="I559" s="381">
        <f t="shared" si="1157"/>
        <v>0</v>
      </c>
      <c r="J559" s="381"/>
      <c r="K559" s="381">
        <f t="shared" si="1158"/>
        <v>0</v>
      </c>
      <c r="L559" s="381">
        <v>15000</v>
      </c>
      <c r="M559" s="381">
        <f t="shared" si="1159"/>
        <v>15000</v>
      </c>
      <c r="N559" s="381">
        <v>15000</v>
      </c>
      <c r="O559" s="381">
        <f t="shared" si="1160"/>
        <v>15000</v>
      </c>
      <c r="P559" s="381"/>
      <c r="Q559" s="381">
        <f t="shared" si="1161"/>
        <v>0</v>
      </c>
      <c r="R559" s="381">
        <v>15000</v>
      </c>
      <c r="S559" s="381">
        <f t="shared" si="1162"/>
        <v>15000</v>
      </c>
      <c r="T559" s="381">
        <v>15000</v>
      </c>
      <c r="U559" s="381">
        <f t="shared" si="1163"/>
        <v>15000</v>
      </c>
      <c r="V559" s="381">
        <v>15000</v>
      </c>
      <c r="W559" s="381">
        <f t="shared" si="1164"/>
        <v>15000</v>
      </c>
      <c r="X559" s="381">
        <v>15000</v>
      </c>
      <c r="Y559" s="381">
        <f t="shared" si="1165"/>
        <v>15000</v>
      </c>
    </row>
    <row r="560" spans="1:29" s="229" customFormat="1" x14ac:dyDescent="0.2">
      <c r="A560" s="249" t="s">
        <v>615</v>
      </c>
      <c r="B560" s="256" t="s">
        <v>675</v>
      </c>
      <c r="C560" s="256">
        <v>11</v>
      </c>
      <c r="D560" s="333"/>
      <c r="E560" s="338">
        <v>329</v>
      </c>
      <c r="F560" s="335"/>
      <c r="G560" s="336"/>
      <c r="H560" s="260">
        <f t="shared" ref="H560:Y560" si="1166">H561</f>
        <v>0</v>
      </c>
      <c r="I560" s="260">
        <f t="shared" si="1166"/>
        <v>0</v>
      </c>
      <c r="J560" s="260">
        <f t="shared" si="1166"/>
        <v>0</v>
      </c>
      <c r="K560" s="260">
        <f t="shared" si="1166"/>
        <v>0</v>
      </c>
      <c r="L560" s="260">
        <f t="shared" si="1166"/>
        <v>750</v>
      </c>
      <c r="M560" s="260">
        <f t="shared" si="1166"/>
        <v>750</v>
      </c>
      <c r="N560" s="260">
        <f t="shared" si="1166"/>
        <v>750</v>
      </c>
      <c r="O560" s="260">
        <f t="shared" si="1166"/>
        <v>750</v>
      </c>
      <c r="P560" s="260">
        <f t="shared" si="1166"/>
        <v>0</v>
      </c>
      <c r="Q560" s="260">
        <f t="shared" si="1166"/>
        <v>0</v>
      </c>
      <c r="R560" s="260">
        <f t="shared" si="1166"/>
        <v>0</v>
      </c>
      <c r="S560" s="260">
        <f t="shared" si="1166"/>
        <v>0</v>
      </c>
      <c r="T560" s="260">
        <f t="shared" si="1166"/>
        <v>0</v>
      </c>
      <c r="U560" s="260">
        <f t="shared" si="1166"/>
        <v>0</v>
      </c>
      <c r="V560" s="260">
        <f t="shared" si="1166"/>
        <v>750</v>
      </c>
      <c r="W560" s="260">
        <f t="shared" si="1166"/>
        <v>750</v>
      </c>
      <c r="X560" s="260">
        <f t="shared" si="1166"/>
        <v>750</v>
      </c>
      <c r="Y560" s="260">
        <f t="shared" si="1166"/>
        <v>750</v>
      </c>
      <c r="Z560" s="332"/>
      <c r="AA560" s="332"/>
      <c r="AB560" s="332"/>
      <c r="AC560" s="332"/>
    </row>
    <row r="561" spans="1:29" s="332" customFormat="1" x14ac:dyDescent="0.2">
      <c r="A561" s="244" t="s">
        <v>615</v>
      </c>
      <c r="B561" s="243" t="s">
        <v>675</v>
      </c>
      <c r="C561" s="243">
        <v>11</v>
      </c>
      <c r="D561" s="242" t="s">
        <v>101</v>
      </c>
      <c r="E561" s="251">
        <v>3293</v>
      </c>
      <c r="F561" s="246" t="s">
        <v>64</v>
      </c>
      <c r="G561" s="329"/>
      <c r="H561" s="381"/>
      <c r="I561" s="381">
        <f>H561</f>
        <v>0</v>
      </c>
      <c r="J561" s="381"/>
      <c r="K561" s="381">
        <f>J561</f>
        <v>0</v>
      </c>
      <c r="L561" s="381">
        <v>750</v>
      </c>
      <c r="M561" s="381">
        <f>L561</f>
        <v>750</v>
      </c>
      <c r="N561" s="381">
        <v>750</v>
      </c>
      <c r="O561" s="381">
        <f>N561</f>
        <v>750</v>
      </c>
      <c r="P561" s="381">
        <v>0</v>
      </c>
      <c r="Q561" s="381">
        <f>P561</f>
        <v>0</v>
      </c>
      <c r="R561" s="381"/>
      <c r="S561" s="381">
        <f>R561</f>
        <v>0</v>
      </c>
      <c r="T561" s="381">
        <v>0</v>
      </c>
      <c r="U561" s="381">
        <f>T561</f>
        <v>0</v>
      </c>
      <c r="V561" s="381">
        <v>750</v>
      </c>
      <c r="W561" s="381">
        <f>V561</f>
        <v>750</v>
      </c>
      <c r="X561" s="381">
        <v>750</v>
      </c>
      <c r="Y561" s="381">
        <f>X561</f>
        <v>750</v>
      </c>
    </row>
    <row r="562" spans="1:29" s="332" customFormat="1" x14ac:dyDescent="0.2">
      <c r="A562" s="230" t="s">
        <v>615</v>
      </c>
      <c r="B562" s="231" t="s">
        <v>675</v>
      </c>
      <c r="C562" s="231">
        <v>11</v>
      </c>
      <c r="D562" s="231"/>
      <c r="E562" s="233">
        <v>41</v>
      </c>
      <c r="F562" s="234"/>
      <c r="G562" s="320"/>
      <c r="H562" s="258">
        <f>H563</f>
        <v>0</v>
      </c>
      <c r="I562" s="258">
        <f t="shared" ref="I562:Y562" si="1167">I563</f>
        <v>0</v>
      </c>
      <c r="J562" s="258">
        <f t="shared" si="1167"/>
        <v>0</v>
      </c>
      <c r="K562" s="258">
        <f t="shared" si="1167"/>
        <v>0</v>
      </c>
      <c r="L562" s="258">
        <f t="shared" si="1167"/>
        <v>2500</v>
      </c>
      <c r="M562" s="258">
        <f t="shared" si="1167"/>
        <v>2500</v>
      </c>
      <c r="N562" s="258">
        <f t="shared" si="1167"/>
        <v>2500</v>
      </c>
      <c r="O562" s="258">
        <f t="shared" si="1167"/>
        <v>2500</v>
      </c>
      <c r="P562" s="258">
        <f t="shared" si="1167"/>
        <v>0</v>
      </c>
      <c r="Q562" s="258">
        <f t="shared" si="1167"/>
        <v>0</v>
      </c>
      <c r="R562" s="258">
        <f t="shared" si="1167"/>
        <v>2500</v>
      </c>
      <c r="S562" s="258">
        <f t="shared" si="1167"/>
        <v>2500</v>
      </c>
      <c r="T562" s="258">
        <f t="shared" si="1167"/>
        <v>2500</v>
      </c>
      <c r="U562" s="258">
        <f t="shared" si="1167"/>
        <v>2500</v>
      </c>
      <c r="V562" s="258">
        <f t="shared" si="1167"/>
        <v>2500</v>
      </c>
      <c r="W562" s="258">
        <f t="shared" si="1167"/>
        <v>2500</v>
      </c>
      <c r="X562" s="258">
        <f t="shared" si="1167"/>
        <v>2500</v>
      </c>
      <c r="Y562" s="258">
        <f t="shared" si="1167"/>
        <v>2500</v>
      </c>
      <c r="Z562" s="229"/>
      <c r="AA562" s="229"/>
      <c r="AB562" s="229"/>
      <c r="AC562" s="229"/>
    </row>
    <row r="563" spans="1:29" s="229" customFormat="1" x14ac:dyDescent="0.2">
      <c r="A563" s="249" t="s">
        <v>615</v>
      </c>
      <c r="B563" s="256" t="s">
        <v>675</v>
      </c>
      <c r="C563" s="256">
        <v>11</v>
      </c>
      <c r="D563" s="333"/>
      <c r="E563" s="338">
        <v>412</v>
      </c>
      <c r="F563" s="335"/>
      <c r="G563" s="336"/>
      <c r="H563" s="260">
        <f>H564</f>
        <v>0</v>
      </c>
      <c r="I563" s="260">
        <f t="shared" ref="I563:Y563" si="1168">I564</f>
        <v>0</v>
      </c>
      <c r="J563" s="260">
        <f t="shared" si="1168"/>
        <v>0</v>
      </c>
      <c r="K563" s="260">
        <f t="shared" si="1168"/>
        <v>0</v>
      </c>
      <c r="L563" s="260">
        <f t="shared" si="1168"/>
        <v>2500</v>
      </c>
      <c r="M563" s="260">
        <f t="shared" si="1168"/>
        <v>2500</v>
      </c>
      <c r="N563" s="260">
        <f t="shared" si="1168"/>
        <v>2500</v>
      </c>
      <c r="O563" s="260">
        <f t="shared" si="1168"/>
        <v>2500</v>
      </c>
      <c r="P563" s="260">
        <f t="shared" si="1168"/>
        <v>0</v>
      </c>
      <c r="Q563" s="260">
        <f t="shared" si="1168"/>
        <v>0</v>
      </c>
      <c r="R563" s="260">
        <f t="shared" si="1168"/>
        <v>2500</v>
      </c>
      <c r="S563" s="260">
        <f t="shared" si="1168"/>
        <v>2500</v>
      </c>
      <c r="T563" s="260">
        <f t="shared" si="1168"/>
        <v>2500</v>
      </c>
      <c r="U563" s="260">
        <f t="shared" si="1168"/>
        <v>2500</v>
      </c>
      <c r="V563" s="260">
        <f t="shared" si="1168"/>
        <v>2500</v>
      </c>
      <c r="W563" s="260">
        <f t="shared" si="1168"/>
        <v>2500</v>
      </c>
      <c r="X563" s="260">
        <f t="shared" si="1168"/>
        <v>2500</v>
      </c>
      <c r="Y563" s="260">
        <f t="shared" si="1168"/>
        <v>2500</v>
      </c>
      <c r="Z563" s="332"/>
      <c r="AA563" s="332"/>
      <c r="AB563" s="332"/>
      <c r="AC563" s="332"/>
    </row>
    <row r="564" spans="1:29" s="332" customFormat="1" x14ac:dyDescent="0.2">
      <c r="A564" s="244" t="s">
        <v>615</v>
      </c>
      <c r="B564" s="243" t="s">
        <v>675</v>
      </c>
      <c r="C564" s="243">
        <v>11</v>
      </c>
      <c r="D564" s="242" t="s">
        <v>101</v>
      </c>
      <c r="E564" s="251">
        <v>4123</v>
      </c>
      <c r="F564" s="246" t="s">
        <v>83</v>
      </c>
      <c r="G564" s="329"/>
      <c r="H564" s="381"/>
      <c r="I564" s="381">
        <f>H564</f>
        <v>0</v>
      </c>
      <c r="J564" s="381"/>
      <c r="K564" s="381">
        <f>J564</f>
        <v>0</v>
      </c>
      <c r="L564" s="381">
        <v>2500</v>
      </c>
      <c r="M564" s="381">
        <f>L564</f>
        <v>2500</v>
      </c>
      <c r="N564" s="381">
        <v>2500</v>
      </c>
      <c r="O564" s="381">
        <f>N564</f>
        <v>2500</v>
      </c>
      <c r="P564" s="381"/>
      <c r="Q564" s="381">
        <f>P564</f>
        <v>0</v>
      </c>
      <c r="R564" s="381">
        <v>2500</v>
      </c>
      <c r="S564" s="381">
        <f>R564</f>
        <v>2500</v>
      </c>
      <c r="T564" s="381">
        <v>2500</v>
      </c>
      <c r="U564" s="381">
        <f>T564</f>
        <v>2500</v>
      </c>
      <c r="V564" s="381">
        <v>2500</v>
      </c>
      <c r="W564" s="381">
        <f>V564</f>
        <v>2500</v>
      </c>
      <c r="X564" s="381">
        <v>2500</v>
      </c>
      <c r="Y564" s="381">
        <f>X564</f>
        <v>2500</v>
      </c>
    </row>
    <row r="565" spans="1:29" s="332" customFormat="1" x14ac:dyDescent="0.2">
      <c r="A565" s="230" t="s">
        <v>615</v>
      </c>
      <c r="B565" s="231" t="s">
        <v>675</v>
      </c>
      <c r="C565" s="231">
        <v>11</v>
      </c>
      <c r="D565" s="231"/>
      <c r="E565" s="233">
        <v>42</v>
      </c>
      <c r="F565" s="234"/>
      <c r="G565" s="320"/>
      <c r="H565" s="258">
        <f>H566+H569</f>
        <v>0</v>
      </c>
      <c r="I565" s="258">
        <f t="shared" ref="I565:W565" si="1169">I566+I569</f>
        <v>0</v>
      </c>
      <c r="J565" s="258">
        <f t="shared" si="1169"/>
        <v>0</v>
      </c>
      <c r="K565" s="258">
        <f t="shared" si="1169"/>
        <v>0</v>
      </c>
      <c r="L565" s="258">
        <f t="shared" si="1169"/>
        <v>37000</v>
      </c>
      <c r="M565" s="258">
        <f t="shared" si="1169"/>
        <v>37000</v>
      </c>
      <c r="N565" s="258">
        <f t="shared" ref="N565:O565" si="1170">N566+N569</f>
        <v>37000</v>
      </c>
      <c r="O565" s="258">
        <f t="shared" si="1170"/>
        <v>37000</v>
      </c>
      <c r="P565" s="258">
        <f t="shared" si="1169"/>
        <v>0</v>
      </c>
      <c r="Q565" s="258">
        <f t="shared" si="1169"/>
        <v>0</v>
      </c>
      <c r="R565" s="258">
        <f t="shared" si="1169"/>
        <v>150000</v>
      </c>
      <c r="S565" s="258">
        <f t="shared" si="1169"/>
        <v>150000</v>
      </c>
      <c r="T565" s="258">
        <f t="shared" ref="T565:U565" si="1171">T566+T569</f>
        <v>150000</v>
      </c>
      <c r="U565" s="258">
        <f t="shared" si="1171"/>
        <v>150000</v>
      </c>
      <c r="V565" s="258">
        <f t="shared" si="1169"/>
        <v>80000</v>
      </c>
      <c r="W565" s="258">
        <f t="shared" si="1169"/>
        <v>80000</v>
      </c>
      <c r="X565" s="258">
        <f t="shared" ref="X565:Y565" si="1172">X566+X569</f>
        <v>80000</v>
      </c>
      <c r="Y565" s="258">
        <f t="shared" si="1172"/>
        <v>80000</v>
      </c>
      <c r="Z565" s="229"/>
      <c r="AA565" s="229"/>
      <c r="AB565" s="229"/>
      <c r="AC565" s="229"/>
    </row>
    <row r="566" spans="1:29" s="332" customFormat="1" x14ac:dyDescent="0.2">
      <c r="A566" s="249" t="s">
        <v>615</v>
      </c>
      <c r="B566" s="256" t="s">
        <v>675</v>
      </c>
      <c r="C566" s="256">
        <v>11</v>
      </c>
      <c r="D566" s="333"/>
      <c r="E566" s="338">
        <v>422</v>
      </c>
      <c r="F566" s="335"/>
      <c r="G566" s="336"/>
      <c r="H566" s="260">
        <f>SUM(H567:H568)</f>
        <v>0</v>
      </c>
      <c r="I566" s="260">
        <f t="shared" ref="I566:W566" si="1173">SUM(I567:I568)</f>
        <v>0</v>
      </c>
      <c r="J566" s="260">
        <f t="shared" si="1173"/>
        <v>0</v>
      </c>
      <c r="K566" s="260">
        <f t="shared" si="1173"/>
        <v>0</v>
      </c>
      <c r="L566" s="260">
        <f t="shared" si="1173"/>
        <v>2000</v>
      </c>
      <c r="M566" s="260">
        <f t="shared" si="1173"/>
        <v>2000</v>
      </c>
      <c r="N566" s="260">
        <f t="shared" ref="N566:O566" si="1174">SUM(N567:N568)</f>
        <v>2000</v>
      </c>
      <c r="O566" s="260">
        <f t="shared" si="1174"/>
        <v>2000</v>
      </c>
      <c r="P566" s="260">
        <f t="shared" si="1173"/>
        <v>0</v>
      </c>
      <c r="Q566" s="260">
        <f t="shared" si="1173"/>
        <v>0</v>
      </c>
      <c r="R566" s="260">
        <f t="shared" si="1173"/>
        <v>75000</v>
      </c>
      <c r="S566" s="260">
        <f t="shared" si="1173"/>
        <v>75000</v>
      </c>
      <c r="T566" s="260">
        <f t="shared" ref="T566:U566" si="1175">SUM(T567:T568)</f>
        <v>75000</v>
      </c>
      <c r="U566" s="260">
        <f t="shared" si="1175"/>
        <v>75000</v>
      </c>
      <c r="V566" s="260">
        <f t="shared" si="1173"/>
        <v>37500</v>
      </c>
      <c r="W566" s="260">
        <f t="shared" si="1173"/>
        <v>37500</v>
      </c>
      <c r="X566" s="260">
        <f t="shared" ref="X566:Y566" si="1176">SUM(X567:X568)</f>
        <v>37500</v>
      </c>
      <c r="Y566" s="260">
        <f t="shared" si="1176"/>
        <v>37500</v>
      </c>
    </row>
    <row r="567" spans="1:29" s="332" customFormat="1" x14ac:dyDescent="0.2">
      <c r="A567" s="244" t="s">
        <v>615</v>
      </c>
      <c r="B567" s="243" t="s">
        <v>675</v>
      </c>
      <c r="C567" s="243">
        <v>11</v>
      </c>
      <c r="D567" s="242" t="s">
        <v>101</v>
      </c>
      <c r="E567" s="251">
        <v>4221</v>
      </c>
      <c r="F567" s="246" t="s">
        <v>74</v>
      </c>
      <c r="G567" s="329"/>
      <c r="H567" s="381"/>
      <c r="I567" s="381">
        <f t="shared" ref="I567:I568" si="1177">H567</f>
        <v>0</v>
      </c>
      <c r="J567" s="381"/>
      <c r="K567" s="381">
        <f t="shared" ref="K567:K568" si="1178">J567</f>
        <v>0</v>
      </c>
      <c r="L567" s="381"/>
      <c r="M567" s="381">
        <f t="shared" ref="M567:M568" si="1179">L567</f>
        <v>0</v>
      </c>
      <c r="N567" s="381">
        <v>0</v>
      </c>
      <c r="O567" s="381">
        <f t="shared" ref="O567:O568" si="1180">N567</f>
        <v>0</v>
      </c>
      <c r="P567" s="381"/>
      <c r="Q567" s="381">
        <f t="shared" ref="Q567:Q568" si="1181">P567</f>
        <v>0</v>
      </c>
      <c r="R567" s="381"/>
      <c r="S567" s="381">
        <f t="shared" ref="S567:S568" si="1182">R567</f>
        <v>0</v>
      </c>
      <c r="T567" s="381">
        <v>0</v>
      </c>
      <c r="U567" s="381">
        <f t="shared" ref="U567:U568" si="1183">T567</f>
        <v>0</v>
      </c>
      <c r="V567" s="381">
        <v>37500</v>
      </c>
      <c r="W567" s="381">
        <f t="shared" ref="W567:W568" si="1184">V567</f>
        <v>37500</v>
      </c>
      <c r="X567" s="381">
        <v>37500</v>
      </c>
      <c r="Y567" s="381">
        <f t="shared" ref="Y567:Y568" si="1185">X567</f>
        <v>37500</v>
      </c>
    </row>
    <row r="568" spans="1:29" s="332" customFormat="1" x14ac:dyDescent="0.2">
      <c r="A568" s="244" t="s">
        <v>615</v>
      </c>
      <c r="B568" s="243" t="s">
        <v>675</v>
      </c>
      <c r="C568" s="243">
        <v>11</v>
      </c>
      <c r="D568" s="242" t="s">
        <v>101</v>
      </c>
      <c r="E568" s="251">
        <v>4222</v>
      </c>
      <c r="F568" s="246" t="s">
        <v>75</v>
      </c>
      <c r="G568" s="329"/>
      <c r="H568" s="381"/>
      <c r="I568" s="381">
        <f t="shared" si="1177"/>
        <v>0</v>
      </c>
      <c r="J568" s="381"/>
      <c r="K568" s="381">
        <f t="shared" si="1178"/>
        <v>0</v>
      </c>
      <c r="L568" s="381">
        <v>2000</v>
      </c>
      <c r="M568" s="381">
        <f t="shared" si="1179"/>
        <v>2000</v>
      </c>
      <c r="N568" s="381">
        <v>2000</v>
      </c>
      <c r="O568" s="381">
        <f t="shared" si="1180"/>
        <v>2000</v>
      </c>
      <c r="P568" s="381"/>
      <c r="Q568" s="381">
        <f t="shared" si="1181"/>
        <v>0</v>
      </c>
      <c r="R568" s="381">
        <v>75000</v>
      </c>
      <c r="S568" s="381">
        <f t="shared" si="1182"/>
        <v>75000</v>
      </c>
      <c r="T568" s="381">
        <v>75000</v>
      </c>
      <c r="U568" s="381">
        <f t="shared" si="1183"/>
        <v>75000</v>
      </c>
      <c r="V568" s="381"/>
      <c r="W568" s="381">
        <f t="shared" si="1184"/>
        <v>0</v>
      </c>
      <c r="X568" s="381">
        <v>0</v>
      </c>
      <c r="Y568" s="381">
        <f t="shared" si="1185"/>
        <v>0</v>
      </c>
    </row>
    <row r="569" spans="1:29" s="229" customFormat="1" x14ac:dyDescent="0.2">
      <c r="A569" s="249" t="s">
        <v>615</v>
      </c>
      <c r="B569" s="256" t="s">
        <v>675</v>
      </c>
      <c r="C569" s="256">
        <v>11</v>
      </c>
      <c r="D569" s="333"/>
      <c r="E569" s="338">
        <v>426</v>
      </c>
      <c r="F569" s="335"/>
      <c r="G569" s="336"/>
      <c r="H569" s="260">
        <f>H570</f>
        <v>0</v>
      </c>
      <c r="I569" s="260">
        <f t="shared" ref="I569:Y569" si="1186">I570</f>
        <v>0</v>
      </c>
      <c r="J569" s="260">
        <f t="shared" si="1186"/>
        <v>0</v>
      </c>
      <c r="K569" s="260">
        <f t="shared" si="1186"/>
        <v>0</v>
      </c>
      <c r="L569" s="260">
        <f t="shared" si="1186"/>
        <v>35000</v>
      </c>
      <c r="M569" s="260">
        <f t="shared" si="1186"/>
        <v>35000</v>
      </c>
      <c r="N569" s="260">
        <f t="shared" si="1186"/>
        <v>35000</v>
      </c>
      <c r="O569" s="260">
        <f t="shared" si="1186"/>
        <v>35000</v>
      </c>
      <c r="P569" s="260">
        <f t="shared" si="1186"/>
        <v>0</v>
      </c>
      <c r="Q569" s="260">
        <f t="shared" si="1186"/>
        <v>0</v>
      </c>
      <c r="R569" s="260">
        <f t="shared" si="1186"/>
        <v>75000</v>
      </c>
      <c r="S569" s="260">
        <f t="shared" si="1186"/>
        <v>75000</v>
      </c>
      <c r="T569" s="260">
        <f t="shared" si="1186"/>
        <v>75000</v>
      </c>
      <c r="U569" s="260">
        <f t="shared" si="1186"/>
        <v>75000</v>
      </c>
      <c r="V569" s="260">
        <f t="shared" si="1186"/>
        <v>42500</v>
      </c>
      <c r="W569" s="260">
        <f t="shared" si="1186"/>
        <v>42500</v>
      </c>
      <c r="X569" s="260">
        <f t="shared" si="1186"/>
        <v>42500</v>
      </c>
      <c r="Y569" s="260">
        <f t="shared" si="1186"/>
        <v>42500</v>
      </c>
      <c r="Z569" s="332"/>
      <c r="AA569" s="332"/>
      <c r="AB569" s="332"/>
      <c r="AC569" s="332"/>
    </row>
    <row r="570" spans="1:29" s="332" customFormat="1" x14ac:dyDescent="0.2">
      <c r="A570" s="244" t="s">
        <v>615</v>
      </c>
      <c r="B570" s="243" t="s">
        <v>675</v>
      </c>
      <c r="C570" s="243">
        <v>11</v>
      </c>
      <c r="D570" s="242" t="s">
        <v>101</v>
      </c>
      <c r="E570" s="251">
        <v>4262</v>
      </c>
      <c r="F570" s="246" t="s">
        <v>86</v>
      </c>
      <c r="G570" s="329"/>
      <c r="H570" s="381"/>
      <c r="I570" s="381">
        <f>H570</f>
        <v>0</v>
      </c>
      <c r="J570" s="381"/>
      <c r="K570" s="381">
        <f>J570</f>
        <v>0</v>
      </c>
      <c r="L570" s="381">
        <v>35000</v>
      </c>
      <c r="M570" s="381">
        <f>L570</f>
        <v>35000</v>
      </c>
      <c r="N570" s="381">
        <v>35000</v>
      </c>
      <c r="O570" s="381">
        <f>N570</f>
        <v>35000</v>
      </c>
      <c r="P570" s="381"/>
      <c r="Q570" s="381">
        <f>P570</f>
        <v>0</v>
      </c>
      <c r="R570" s="381">
        <v>75000</v>
      </c>
      <c r="S570" s="381">
        <f>R570</f>
        <v>75000</v>
      </c>
      <c r="T570" s="381">
        <v>75000</v>
      </c>
      <c r="U570" s="381">
        <f>T570</f>
        <v>75000</v>
      </c>
      <c r="V570" s="381">
        <v>42500</v>
      </c>
      <c r="W570" s="381">
        <f>V570</f>
        <v>42500</v>
      </c>
      <c r="X570" s="381">
        <v>42500</v>
      </c>
      <c r="Y570" s="381">
        <f>X570</f>
        <v>42500</v>
      </c>
    </row>
    <row r="571" spans="1:29" s="332" customFormat="1" x14ac:dyDescent="0.2">
      <c r="A571" s="230" t="s">
        <v>615</v>
      </c>
      <c r="B571" s="231" t="s">
        <v>675</v>
      </c>
      <c r="C571" s="231">
        <v>12</v>
      </c>
      <c r="D571" s="231"/>
      <c r="E571" s="233">
        <v>31</v>
      </c>
      <c r="F571" s="234"/>
      <c r="G571" s="320"/>
      <c r="H571" s="258">
        <f>H572+H576+H574</f>
        <v>6280</v>
      </c>
      <c r="I571" s="258">
        <f t="shared" ref="I571:Y571" si="1187">I572+I576+I574</f>
        <v>6280</v>
      </c>
      <c r="J571" s="258">
        <f t="shared" si="1187"/>
        <v>0</v>
      </c>
      <c r="K571" s="258">
        <f t="shared" si="1187"/>
        <v>0</v>
      </c>
      <c r="L571" s="258">
        <f t="shared" si="1187"/>
        <v>46000</v>
      </c>
      <c r="M571" s="258">
        <f t="shared" si="1187"/>
        <v>46000</v>
      </c>
      <c r="N571" s="258">
        <f t="shared" si="1187"/>
        <v>46500</v>
      </c>
      <c r="O571" s="258">
        <f t="shared" si="1187"/>
        <v>46500</v>
      </c>
      <c r="P571" s="258">
        <f t="shared" si="1187"/>
        <v>0</v>
      </c>
      <c r="Q571" s="258">
        <f t="shared" si="1187"/>
        <v>0</v>
      </c>
      <c r="R571" s="258">
        <f t="shared" si="1187"/>
        <v>46000</v>
      </c>
      <c r="S571" s="258">
        <f t="shared" si="1187"/>
        <v>46000</v>
      </c>
      <c r="T571" s="258">
        <f t="shared" si="1187"/>
        <v>46500</v>
      </c>
      <c r="U571" s="258">
        <f t="shared" si="1187"/>
        <v>46500</v>
      </c>
      <c r="V571" s="258">
        <f t="shared" si="1187"/>
        <v>46000</v>
      </c>
      <c r="W571" s="258">
        <f t="shared" si="1187"/>
        <v>46000</v>
      </c>
      <c r="X571" s="258">
        <f t="shared" si="1187"/>
        <v>46500</v>
      </c>
      <c r="Y571" s="258">
        <f t="shared" si="1187"/>
        <v>46500</v>
      </c>
      <c r="Z571" s="229"/>
      <c r="AA571" s="229"/>
      <c r="AB571" s="229"/>
      <c r="AC571" s="229"/>
    </row>
    <row r="572" spans="1:29" s="332" customFormat="1" x14ac:dyDescent="0.2">
      <c r="A572" s="249" t="s">
        <v>615</v>
      </c>
      <c r="B572" s="256" t="s">
        <v>675</v>
      </c>
      <c r="C572" s="256">
        <v>12</v>
      </c>
      <c r="D572" s="333"/>
      <c r="E572" s="338">
        <v>311</v>
      </c>
      <c r="F572" s="335"/>
      <c r="G572" s="336"/>
      <c r="H572" s="260">
        <f t="shared" ref="H572:Y572" si="1188">H573</f>
        <v>4950</v>
      </c>
      <c r="I572" s="260">
        <f t="shared" si="1188"/>
        <v>4950</v>
      </c>
      <c r="J572" s="260">
        <f t="shared" si="1188"/>
        <v>0</v>
      </c>
      <c r="K572" s="260">
        <f t="shared" si="1188"/>
        <v>0</v>
      </c>
      <c r="L572" s="260">
        <f t="shared" si="1188"/>
        <v>40000</v>
      </c>
      <c r="M572" s="260">
        <f t="shared" si="1188"/>
        <v>40000</v>
      </c>
      <c r="N572" s="260">
        <f t="shared" si="1188"/>
        <v>40000</v>
      </c>
      <c r="O572" s="260">
        <f t="shared" si="1188"/>
        <v>40000</v>
      </c>
      <c r="P572" s="260">
        <f t="shared" si="1188"/>
        <v>0</v>
      </c>
      <c r="Q572" s="260">
        <f t="shared" si="1188"/>
        <v>0</v>
      </c>
      <c r="R572" s="260">
        <f t="shared" si="1188"/>
        <v>40000</v>
      </c>
      <c r="S572" s="260">
        <f t="shared" si="1188"/>
        <v>40000</v>
      </c>
      <c r="T572" s="260">
        <f t="shared" si="1188"/>
        <v>40000</v>
      </c>
      <c r="U572" s="260">
        <f t="shared" si="1188"/>
        <v>40000</v>
      </c>
      <c r="V572" s="260">
        <f t="shared" si="1188"/>
        <v>40000</v>
      </c>
      <c r="W572" s="260">
        <f t="shared" si="1188"/>
        <v>40000</v>
      </c>
      <c r="X572" s="260">
        <f t="shared" si="1188"/>
        <v>40000</v>
      </c>
      <c r="Y572" s="260">
        <f t="shared" si="1188"/>
        <v>40000</v>
      </c>
    </row>
    <row r="573" spans="1:29" s="332" customFormat="1" x14ac:dyDescent="0.2">
      <c r="A573" s="244" t="s">
        <v>615</v>
      </c>
      <c r="B573" s="243" t="s">
        <v>675</v>
      </c>
      <c r="C573" s="243">
        <v>12</v>
      </c>
      <c r="D573" s="242" t="s">
        <v>101</v>
      </c>
      <c r="E573" s="251">
        <v>3111</v>
      </c>
      <c r="F573" s="246" t="s">
        <v>33</v>
      </c>
      <c r="G573" s="329"/>
      <c r="H573" s="381">
        <v>4950</v>
      </c>
      <c r="I573" s="381">
        <f>H573</f>
        <v>4950</v>
      </c>
      <c r="J573" s="381"/>
      <c r="K573" s="381">
        <f>J573</f>
        <v>0</v>
      </c>
      <c r="L573" s="381">
        <v>40000</v>
      </c>
      <c r="M573" s="381">
        <f>L573</f>
        <v>40000</v>
      </c>
      <c r="N573" s="381">
        <v>40000</v>
      </c>
      <c r="O573" s="381">
        <f>N573</f>
        <v>40000</v>
      </c>
      <c r="P573" s="381">
        <v>0</v>
      </c>
      <c r="Q573" s="381">
        <f>P573</f>
        <v>0</v>
      </c>
      <c r="R573" s="381">
        <v>40000</v>
      </c>
      <c r="S573" s="381">
        <f>R573</f>
        <v>40000</v>
      </c>
      <c r="T573" s="381">
        <v>40000</v>
      </c>
      <c r="U573" s="381">
        <f>T573</f>
        <v>40000</v>
      </c>
      <c r="V573" s="381">
        <v>40000</v>
      </c>
      <c r="W573" s="381">
        <f>V573</f>
        <v>40000</v>
      </c>
      <c r="X573" s="381">
        <v>40000</v>
      </c>
      <c r="Y573" s="381">
        <f>X573</f>
        <v>40000</v>
      </c>
    </row>
    <row r="574" spans="1:29" s="229" customFormat="1" x14ac:dyDescent="0.2">
      <c r="A574" s="249" t="s">
        <v>615</v>
      </c>
      <c r="B574" s="256" t="s">
        <v>675</v>
      </c>
      <c r="C574" s="256">
        <v>12</v>
      </c>
      <c r="D574" s="333"/>
      <c r="E574" s="338">
        <v>312</v>
      </c>
      <c r="F574" s="335"/>
      <c r="G574" s="336"/>
      <c r="H574" s="260">
        <f t="shared" ref="H574:Y576" si="1189">H575</f>
        <v>450</v>
      </c>
      <c r="I574" s="260">
        <f t="shared" si="1189"/>
        <v>450</v>
      </c>
      <c r="J574" s="260">
        <f t="shared" si="1189"/>
        <v>0</v>
      </c>
      <c r="K574" s="260">
        <f t="shared" si="1189"/>
        <v>0</v>
      </c>
      <c r="L574" s="260">
        <f t="shared" si="1189"/>
        <v>0</v>
      </c>
      <c r="M574" s="260">
        <f t="shared" si="1189"/>
        <v>0</v>
      </c>
      <c r="N574" s="260">
        <f t="shared" si="1189"/>
        <v>500</v>
      </c>
      <c r="O574" s="260">
        <f t="shared" si="1189"/>
        <v>500</v>
      </c>
      <c r="P574" s="260">
        <f t="shared" si="1189"/>
        <v>0</v>
      </c>
      <c r="Q574" s="260">
        <f t="shared" si="1189"/>
        <v>0</v>
      </c>
      <c r="R574" s="260">
        <f t="shared" si="1189"/>
        <v>0</v>
      </c>
      <c r="S574" s="260">
        <f t="shared" si="1189"/>
        <v>0</v>
      </c>
      <c r="T574" s="260">
        <f t="shared" si="1189"/>
        <v>500</v>
      </c>
      <c r="U574" s="260">
        <f t="shared" si="1189"/>
        <v>500</v>
      </c>
      <c r="V574" s="260">
        <f t="shared" si="1189"/>
        <v>0</v>
      </c>
      <c r="W574" s="260">
        <f t="shared" si="1189"/>
        <v>0</v>
      </c>
      <c r="X574" s="260">
        <f t="shared" si="1189"/>
        <v>500</v>
      </c>
      <c r="Y574" s="260">
        <f t="shared" si="1189"/>
        <v>500</v>
      </c>
      <c r="Z574" s="332"/>
      <c r="AA574" s="332"/>
      <c r="AB574" s="332"/>
      <c r="AC574" s="332"/>
    </row>
    <row r="575" spans="1:29" s="332" customFormat="1" x14ac:dyDescent="0.2">
      <c r="A575" s="244" t="s">
        <v>615</v>
      </c>
      <c r="B575" s="243" t="s">
        <v>675</v>
      </c>
      <c r="C575" s="243">
        <v>12</v>
      </c>
      <c r="D575" s="242" t="s">
        <v>101</v>
      </c>
      <c r="E575" s="251">
        <v>3121</v>
      </c>
      <c r="F575" s="246" t="s">
        <v>471</v>
      </c>
      <c r="G575" s="329"/>
      <c r="H575" s="381">
        <v>450</v>
      </c>
      <c r="I575" s="381">
        <f>H575</f>
        <v>450</v>
      </c>
      <c r="J575" s="381"/>
      <c r="K575" s="381">
        <f>J575</f>
        <v>0</v>
      </c>
      <c r="L575" s="381">
        <v>0</v>
      </c>
      <c r="M575" s="381">
        <f>L575</f>
        <v>0</v>
      </c>
      <c r="N575" s="381">
        <v>500</v>
      </c>
      <c r="O575" s="381">
        <f>N575</f>
        <v>500</v>
      </c>
      <c r="P575" s="381">
        <v>0</v>
      </c>
      <c r="Q575" s="381">
        <f>P575</f>
        <v>0</v>
      </c>
      <c r="R575" s="381">
        <v>0</v>
      </c>
      <c r="S575" s="381">
        <f>R575</f>
        <v>0</v>
      </c>
      <c r="T575" s="381">
        <v>500</v>
      </c>
      <c r="U575" s="381">
        <f>T575</f>
        <v>500</v>
      </c>
      <c r="V575" s="381">
        <v>0</v>
      </c>
      <c r="W575" s="381">
        <f>V575</f>
        <v>0</v>
      </c>
      <c r="X575" s="381">
        <v>500</v>
      </c>
      <c r="Y575" s="381">
        <f>X575</f>
        <v>500</v>
      </c>
    </row>
    <row r="576" spans="1:29" s="229" customFormat="1" x14ac:dyDescent="0.2">
      <c r="A576" s="249" t="s">
        <v>615</v>
      </c>
      <c r="B576" s="256" t="s">
        <v>675</v>
      </c>
      <c r="C576" s="256">
        <v>12</v>
      </c>
      <c r="D576" s="333"/>
      <c r="E576" s="338">
        <v>313</v>
      </c>
      <c r="F576" s="335"/>
      <c r="G576" s="336"/>
      <c r="H576" s="260">
        <f t="shared" si="1189"/>
        <v>880</v>
      </c>
      <c r="I576" s="260">
        <f t="shared" si="1189"/>
        <v>880</v>
      </c>
      <c r="J576" s="260">
        <f t="shared" si="1189"/>
        <v>0</v>
      </c>
      <c r="K576" s="260">
        <f t="shared" si="1189"/>
        <v>0</v>
      </c>
      <c r="L576" s="260">
        <f t="shared" si="1189"/>
        <v>6000</v>
      </c>
      <c r="M576" s="260">
        <f t="shared" si="1189"/>
        <v>6000</v>
      </c>
      <c r="N576" s="260">
        <f t="shared" si="1189"/>
        <v>6000</v>
      </c>
      <c r="O576" s="260">
        <f t="shared" si="1189"/>
        <v>6000</v>
      </c>
      <c r="P576" s="260">
        <f t="shared" si="1189"/>
        <v>0</v>
      </c>
      <c r="Q576" s="260">
        <f t="shared" si="1189"/>
        <v>0</v>
      </c>
      <c r="R576" s="260">
        <f t="shared" si="1189"/>
        <v>6000</v>
      </c>
      <c r="S576" s="260">
        <f t="shared" si="1189"/>
        <v>6000</v>
      </c>
      <c r="T576" s="260">
        <f t="shared" si="1189"/>
        <v>6000</v>
      </c>
      <c r="U576" s="260">
        <f t="shared" si="1189"/>
        <v>6000</v>
      </c>
      <c r="V576" s="260">
        <f t="shared" si="1189"/>
        <v>6000</v>
      </c>
      <c r="W576" s="260">
        <f t="shared" si="1189"/>
        <v>6000</v>
      </c>
      <c r="X576" s="260">
        <f t="shared" si="1189"/>
        <v>6000</v>
      </c>
      <c r="Y576" s="260">
        <f t="shared" si="1189"/>
        <v>6000</v>
      </c>
      <c r="Z576" s="332"/>
      <c r="AA576" s="332"/>
      <c r="AB576" s="332"/>
      <c r="AC576" s="332"/>
    </row>
    <row r="577" spans="1:29" s="332" customFormat="1" x14ac:dyDescent="0.2">
      <c r="A577" s="244" t="s">
        <v>615</v>
      </c>
      <c r="B577" s="243" t="s">
        <v>675</v>
      </c>
      <c r="C577" s="243">
        <v>12</v>
      </c>
      <c r="D577" s="242" t="s">
        <v>101</v>
      </c>
      <c r="E577" s="251">
        <v>3132</v>
      </c>
      <c r="F577" s="246" t="s">
        <v>40</v>
      </c>
      <c r="G577" s="329"/>
      <c r="H577" s="381">
        <v>880</v>
      </c>
      <c r="I577" s="381">
        <f>H577</f>
        <v>880</v>
      </c>
      <c r="J577" s="381"/>
      <c r="K577" s="381">
        <f>J577</f>
        <v>0</v>
      </c>
      <c r="L577" s="381">
        <v>6000</v>
      </c>
      <c r="M577" s="381">
        <f>L577</f>
        <v>6000</v>
      </c>
      <c r="N577" s="381">
        <v>6000</v>
      </c>
      <c r="O577" s="381">
        <f>N577</f>
        <v>6000</v>
      </c>
      <c r="P577" s="381">
        <v>0</v>
      </c>
      <c r="Q577" s="381">
        <f>P577</f>
        <v>0</v>
      </c>
      <c r="R577" s="381">
        <v>6000</v>
      </c>
      <c r="S577" s="381">
        <f>R577</f>
        <v>6000</v>
      </c>
      <c r="T577" s="381">
        <v>6000</v>
      </c>
      <c r="U577" s="381">
        <f>T577</f>
        <v>6000</v>
      </c>
      <c r="V577" s="381">
        <v>6000</v>
      </c>
      <c r="W577" s="381">
        <f>V577</f>
        <v>6000</v>
      </c>
      <c r="X577" s="381">
        <v>6000</v>
      </c>
      <c r="Y577" s="381">
        <f>X577</f>
        <v>6000</v>
      </c>
    </row>
    <row r="578" spans="1:29" s="332" customFormat="1" x14ac:dyDescent="0.2">
      <c r="A578" s="230" t="s">
        <v>615</v>
      </c>
      <c r="B578" s="231" t="s">
        <v>675</v>
      </c>
      <c r="C578" s="231">
        <v>12</v>
      </c>
      <c r="D578" s="231"/>
      <c r="E578" s="233">
        <v>32</v>
      </c>
      <c r="F578" s="234"/>
      <c r="G578" s="320"/>
      <c r="H578" s="258">
        <f>H579+H582+H584+H588</f>
        <v>3580</v>
      </c>
      <c r="I578" s="258">
        <f t="shared" ref="I578:W578" si="1190">I579+I582+I584+I588</f>
        <v>3580</v>
      </c>
      <c r="J578" s="258">
        <f t="shared" si="1190"/>
        <v>0</v>
      </c>
      <c r="K578" s="258">
        <f t="shared" si="1190"/>
        <v>0</v>
      </c>
      <c r="L578" s="258">
        <f>L579+L582+L584+L588</f>
        <v>145500</v>
      </c>
      <c r="M578" s="258">
        <f t="shared" si="1190"/>
        <v>145500</v>
      </c>
      <c r="N578" s="258">
        <f>N579+N582+N584+N588</f>
        <v>145500</v>
      </c>
      <c r="O578" s="258">
        <f t="shared" ref="O578" si="1191">O579+O582+O584+O588</f>
        <v>145500</v>
      </c>
      <c r="P578" s="258">
        <f t="shared" si="1190"/>
        <v>0</v>
      </c>
      <c r="Q578" s="258">
        <f t="shared" si="1190"/>
        <v>0</v>
      </c>
      <c r="R578" s="258">
        <f t="shared" si="1190"/>
        <v>87500</v>
      </c>
      <c r="S578" s="258">
        <f t="shared" si="1190"/>
        <v>87500</v>
      </c>
      <c r="T578" s="258">
        <f t="shared" ref="T578:U578" si="1192">T579+T582+T584+T588</f>
        <v>87500</v>
      </c>
      <c r="U578" s="258">
        <f t="shared" si="1192"/>
        <v>87500</v>
      </c>
      <c r="V578" s="258">
        <f t="shared" si="1190"/>
        <v>89000</v>
      </c>
      <c r="W578" s="258">
        <f t="shared" si="1190"/>
        <v>89000</v>
      </c>
      <c r="X578" s="258">
        <f t="shared" ref="X578:Y578" si="1193">X579+X582+X584+X588</f>
        <v>89000</v>
      </c>
      <c r="Y578" s="258">
        <f t="shared" si="1193"/>
        <v>89000</v>
      </c>
      <c r="Z578" s="229"/>
      <c r="AA578" s="229"/>
      <c r="AB578" s="229"/>
      <c r="AC578" s="229"/>
    </row>
    <row r="579" spans="1:29" s="332" customFormat="1" x14ac:dyDescent="0.2">
      <c r="A579" s="249" t="s">
        <v>615</v>
      </c>
      <c r="B579" s="256" t="s">
        <v>675</v>
      </c>
      <c r="C579" s="256">
        <v>12</v>
      </c>
      <c r="D579" s="333"/>
      <c r="E579" s="338">
        <v>321</v>
      </c>
      <c r="F579" s="335"/>
      <c r="G579" s="336"/>
      <c r="H579" s="260">
        <f>SUM(H580:H581)</f>
        <v>3580</v>
      </c>
      <c r="I579" s="260">
        <f t="shared" ref="I579:W579" si="1194">SUM(I580:I581)</f>
        <v>3580</v>
      </c>
      <c r="J579" s="260">
        <f t="shared" si="1194"/>
        <v>0</v>
      </c>
      <c r="K579" s="260">
        <f t="shared" si="1194"/>
        <v>0</v>
      </c>
      <c r="L579" s="260">
        <f t="shared" si="1194"/>
        <v>4000</v>
      </c>
      <c r="M579" s="260">
        <f t="shared" si="1194"/>
        <v>4000</v>
      </c>
      <c r="N579" s="260">
        <f t="shared" ref="N579:O579" si="1195">SUM(N580:N581)</f>
        <v>4000</v>
      </c>
      <c r="O579" s="260">
        <f t="shared" si="1195"/>
        <v>4000</v>
      </c>
      <c r="P579" s="260">
        <f t="shared" si="1194"/>
        <v>0</v>
      </c>
      <c r="Q579" s="260">
        <f t="shared" si="1194"/>
        <v>0</v>
      </c>
      <c r="R579" s="260">
        <f t="shared" si="1194"/>
        <v>6000</v>
      </c>
      <c r="S579" s="260">
        <f t="shared" si="1194"/>
        <v>6000</v>
      </c>
      <c r="T579" s="260">
        <f t="shared" ref="T579:U579" si="1196">SUM(T580:T581)</f>
        <v>6000</v>
      </c>
      <c r="U579" s="260">
        <f t="shared" si="1196"/>
        <v>6000</v>
      </c>
      <c r="V579" s="260">
        <f t="shared" si="1194"/>
        <v>6000</v>
      </c>
      <c r="W579" s="260">
        <f t="shared" si="1194"/>
        <v>6000</v>
      </c>
      <c r="X579" s="260">
        <f t="shared" ref="X579:Y579" si="1197">SUM(X580:X581)</f>
        <v>6000</v>
      </c>
      <c r="Y579" s="260">
        <f t="shared" si="1197"/>
        <v>6000</v>
      </c>
    </row>
    <row r="580" spans="1:29" s="332" customFormat="1" x14ac:dyDescent="0.2">
      <c r="A580" s="244" t="s">
        <v>615</v>
      </c>
      <c r="B580" s="243" t="s">
        <v>675</v>
      </c>
      <c r="C580" s="243">
        <v>12</v>
      </c>
      <c r="D580" s="242" t="s">
        <v>101</v>
      </c>
      <c r="E580" s="251">
        <v>3211</v>
      </c>
      <c r="F580" s="246" t="s">
        <v>42</v>
      </c>
      <c r="G580" s="329"/>
      <c r="H580" s="381">
        <v>3580</v>
      </c>
      <c r="I580" s="381">
        <f>H580</f>
        <v>3580</v>
      </c>
      <c r="J580" s="381"/>
      <c r="K580" s="381">
        <f>J580</f>
        <v>0</v>
      </c>
      <c r="L580" s="381">
        <v>4000</v>
      </c>
      <c r="M580" s="381">
        <f>L580</f>
        <v>4000</v>
      </c>
      <c r="N580" s="381">
        <v>3000</v>
      </c>
      <c r="O580" s="381">
        <f>N580</f>
        <v>3000</v>
      </c>
      <c r="P580" s="381">
        <v>0</v>
      </c>
      <c r="Q580" s="381">
        <f>P580</f>
        <v>0</v>
      </c>
      <c r="R580" s="381">
        <v>4000</v>
      </c>
      <c r="S580" s="381">
        <f>R580</f>
        <v>4000</v>
      </c>
      <c r="T580" s="381">
        <v>4000</v>
      </c>
      <c r="U580" s="381">
        <f>T580</f>
        <v>4000</v>
      </c>
      <c r="V580" s="381">
        <v>4000</v>
      </c>
      <c r="W580" s="381">
        <f>V580</f>
        <v>4000</v>
      </c>
      <c r="X580" s="381">
        <v>4000</v>
      </c>
      <c r="Y580" s="381">
        <f>X580</f>
        <v>4000</v>
      </c>
    </row>
    <row r="581" spans="1:29" s="332" customFormat="1" x14ac:dyDescent="0.2">
      <c r="A581" s="244" t="s">
        <v>615</v>
      </c>
      <c r="B581" s="243" t="s">
        <v>675</v>
      </c>
      <c r="C581" s="243">
        <v>12</v>
      </c>
      <c r="D581" s="242" t="s">
        <v>101</v>
      </c>
      <c r="E581" s="251">
        <v>3213</v>
      </c>
      <c r="F581" s="246" t="s">
        <v>44</v>
      </c>
      <c r="G581" s="329"/>
      <c r="H581" s="381"/>
      <c r="I581" s="381">
        <f>H581</f>
        <v>0</v>
      </c>
      <c r="J581" s="381"/>
      <c r="K581" s="381">
        <f>J581</f>
        <v>0</v>
      </c>
      <c r="L581" s="381"/>
      <c r="M581" s="381">
        <f>L581</f>
        <v>0</v>
      </c>
      <c r="N581" s="381">
        <v>1000</v>
      </c>
      <c r="O581" s="381">
        <f>N581</f>
        <v>1000</v>
      </c>
      <c r="P581" s="381"/>
      <c r="Q581" s="381">
        <f>P581</f>
        <v>0</v>
      </c>
      <c r="R581" s="381">
        <v>2000</v>
      </c>
      <c r="S581" s="381">
        <f>R581</f>
        <v>2000</v>
      </c>
      <c r="T581" s="381">
        <v>2000</v>
      </c>
      <c r="U581" s="381">
        <f>T581</f>
        <v>2000</v>
      </c>
      <c r="V581" s="381">
        <v>2000</v>
      </c>
      <c r="W581" s="381">
        <f>V581</f>
        <v>2000</v>
      </c>
      <c r="X581" s="381">
        <v>2000</v>
      </c>
      <c r="Y581" s="381">
        <f>X581</f>
        <v>2000</v>
      </c>
    </row>
    <row r="582" spans="1:29" s="332" customFormat="1" x14ac:dyDescent="0.2">
      <c r="A582" s="249" t="s">
        <v>615</v>
      </c>
      <c r="B582" s="256" t="s">
        <v>675</v>
      </c>
      <c r="C582" s="256">
        <v>12</v>
      </c>
      <c r="D582" s="333"/>
      <c r="E582" s="338">
        <v>322</v>
      </c>
      <c r="F582" s="335"/>
      <c r="G582" s="336"/>
      <c r="H582" s="260">
        <f t="shared" ref="H582:Y582" si="1198">H583</f>
        <v>0</v>
      </c>
      <c r="I582" s="260">
        <f t="shared" si="1198"/>
        <v>0</v>
      </c>
      <c r="J582" s="260">
        <f t="shared" si="1198"/>
        <v>0</v>
      </c>
      <c r="K582" s="260">
        <f t="shared" si="1198"/>
        <v>0</v>
      </c>
      <c r="L582" s="260">
        <f t="shared" si="1198"/>
        <v>1000</v>
      </c>
      <c r="M582" s="260">
        <f t="shared" si="1198"/>
        <v>1000</v>
      </c>
      <c r="N582" s="260">
        <f t="shared" si="1198"/>
        <v>1000</v>
      </c>
      <c r="O582" s="260">
        <f t="shared" si="1198"/>
        <v>1000</v>
      </c>
      <c r="P582" s="260">
        <f t="shared" si="1198"/>
        <v>0</v>
      </c>
      <c r="Q582" s="260">
        <f t="shared" si="1198"/>
        <v>0</v>
      </c>
      <c r="R582" s="260">
        <f t="shared" si="1198"/>
        <v>1000</v>
      </c>
      <c r="S582" s="260">
        <f t="shared" si="1198"/>
        <v>1000</v>
      </c>
      <c r="T582" s="260">
        <f t="shared" si="1198"/>
        <v>1000</v>
      </c>
      <c r="U582" s="260">
        <f t="shared" si="1198"/>
        <v>1000</v>
      </c>
      <c r="V582" s="260">
        <f t="shared" si="1198"/>
        <v>1000</v>
      </c>
      <c r="W582" s="260">
        <f t="shared" si="1198"/>
        <v>1000</v>
      </c>
      <c r="X582" s="260">
        <f t="shared" si="1198"/>
        <v>1000</v>
      </c>
      <c r="Y582" s="260">
        <f t="shared" si="1198"/>
        <v>1000</v>
      </c>
    </row>
    <row r="583" spans="1:29" s="332" customFormat="1" x14ac:dyDescent="0.2">
      <c r="A583" s="244" t="s">
        <v>615</v>
      </c>
      <c r="B583" s="243" t="s">
        <v>675</v>
      </c>
      <c r="C583" s="243">
        <v>12</v>
      </c>
      <c r="D583" s="242" t="s">
        <v>101</v>
      </c>
      <c r="E583" s="251">
        <v>3223</v>
      </c>
      <c r="F583" s="246" t="s">
        <v>48</v>
      </c>
      <c r="G583" s="329"/>
      <c r="H583" s="381">
        <v>0</v>
      </c>
      <c r="I583" s="381">
        <f>H583</f>
        <v>0</v>
      </c>
      <c r="J583" s="381"/>
      <c r="K583" s="381">
        <f>J583</f>
        <v>0</v>
      </c>
      <c r="L583" s="381">
        <v>1000</v>
      </c>
      <c r="M583" s="381">
        <f>L583</f>
        <v>1000</v>
      </c>
      <c r="N583" s="381">
        <v>1000</v>
      </c>
      <c r="O583" s="381">
        <f>N583</f>
        <v>1000</v>
      </c>
      <c r="P583" s="381">
        <v>0</v>
      </c>
      <c r="Q583" s="381">
        <f>P583</f>
        <v>0</v>
      </c>
      <c r="R583" s="381">
        <v>1000</v>
      </c>
      <c r="S583" s="381">
        <f>R583</f>
        <v>1000</v>
      </c>
      <c r="T583" s="381">
        <v>1000</v>
      </c>
      <c r="U583" s="381">
        <f>T583</f>
        <v>1000</v>
      </c>
      <c r="V583" s="381">
        <v>1000</v>
      </c>
      <c r="W583" s="381">
        <f>V583</f>
        <v>1000</v>
      </c>
      <c r="X583" s="381">
        <v>1000</v>
      </c>
      <c r="Y583" s="381">
        <f>X583</f>
        <v>1000</v>
      </c>
    </row>
    <row r="584" spans="1:29" s="332" customFormat="1" x14ac:dyDescent="0.2">
      <c r="A584" s="249" t="s">
        <v>615</v>
      </c>
      <c r="B584" s="256" t="s">
        <v>675</v>
      </c>
      <c r="C584" s="256">
        <v>12</v>
      </c>
      <c r="D584" s="333"/>
      <c r="E584" s="338">
        <v>323</v>
      </c>
      <c r="F584" s="335"/>
      <c r="G584" s="336"/>
      <c r="H584" s="260">
        <f>SUM(H585:H587)</f>
        <v>0</v>
      </c>
      <c r="I584" s="260">
        <f t="shared" ref="I584" si="1199">SUM(I585:I587)</f>
        <v>0</v>
      </c>
      <c r="J584" s="260">
        <f t="shared" ref="J584" si="1200">SUM(J585:J587)</f>
        <v>0</v>
      </c>
      <c r="K584" s="260">
        <f t="shared" ref="K584" si="1201">SUM(K585:K587)</f>
        <v>0</v>
      </c>
      <c r="L584" s="260">
        <f t="shared" ref="L584:N584" si="1202">SUM(L585:L587)</f>
        <v>139000</v>
      </c>
      <c r="M584" s="260">
        <f t="shared" ref="M584:O584" si="1203">SUM(M585:M587)</f>
        <v>139000</v>
      </c>
      <c r="N584" s="260">
        <f t="shared" si="1202"/>
        <v>139000</v>
      </c>
      <c r="O584" s="260">
        <f t="shared" si="1203"/>
        <v>139000</v>
      </c>
      <c r="P584" s="260">
        <f t="shared" ref="P584" si="1204">SUM(P585:P587)</f>
        <v>0</v>
      </c>
      <c r="Q584" s="260">
        <f t="shared" ref="Q584" si="1205">SUM(Q585:Q587)</f>
        <v>0</v>
      </c>
      <c r="R584" s="260">
        <f t="shared" ref="R584:T584" si="1206">SUM(R585:R587)</f>
        <v>80500</v>
      </c>
      <c r="S584" s="260">
        <f t="shared" ref="S584:U584" si="1207">SUM(S585:S587)</f>
        <v>80500</v>
      </c>
      <c r="T584" s="260">
        <f t="shared" si="1206"/>
        <v>80500</v>
      </c>
      <c r="U584" s="260">
        <f t="shared" si="1207"/>
        <v>80500</v>
      </c>
      <c r="V584" s="260">
        <f t="shared" ref="V584:X584" si="1208">SUM(V585:V587)</f>
        <v>80500</v>
      </c>
      <c r="W584" s="260">
        <f t="shared" ref="W584:Y584" si="1209">SUM(W585:W587)</f>
        <v>80500</v>
      </c>
      <c r="X584" s="260">
        <f t="shared" si="1208"/>
        <v>80500</v>
      </c>
      <c r="Y584" s="260">
        <f t="shared" si="1209"/>
        <v>80500</v>
      </c>
    </row>
    <row r="585" spans="1:29" s="332" customFormat="1" x14ac:dyDescent="0.2">
      <c r="A585" s="244" t="s">
        <v>615</v>
      </c>
      <c r="B585" s="243" t="s">
        <v>675</v>
      </c>
      <c r="C585" s="243">
        <v>12</v>
      </c>
      <c r="D585" s="242" t="s">
        <v>101</v>
      </c>
      <c r="E585" s="251">
        <v>3233</v>
      </c>
      <c r="F585" s="246" t="s">
        <v>54</v>
      </c>
      <c r="G585" s="329"/>
      <c r="H585" s="381"/>
      <c r="I585" s="381">
        <f t="shared" ref="I585:I587" si="1210">H585</f>
        <v>0</v>
      </c>
      <c r="J585" s="381"/>
      <c r="K585" s="381">
        <f t="shared" ref="K585:K587" si="1211">J585</f>
        <v>0</v>
      </c>
      <c r="L585" s="381">
        <v>1000</v>
      </c>
      <c r="M585" s="381">
        <f t="shared" ref="M585:M587" si="1212">L585</f>
        <v>1000</v>
      </c>
      <c r="N585" s="381">
        <v>1000</v>
      </c>
      <c r="O585" s="381">
        <f t="shared" ref="O585:O587" si="1213">N585</f>
        <v>1000</v>
      </c>
      <c r="P585" s="381"/>
      <c r="Q585" s="381">
        <f t="shared" ref="Q585:Q587" si="1214">P585</f>
        <v>0</v>
      </c>
      <c r="R585" s="381"/>
      <c r="S585" s="381">
        <f t="shared" ref="S585:S587" si="1215">R585</f>
        <v>0</v>
      </c>
      <c r="T585" s="381">
        <v>0</v>
      </c>
      <c r="U585" s="381">
        <f t="shared" ref="U585:U587" si="1216">T585</f>
        <v>0</v>
      </c>
      <c r="V585" s="381"/>
      <c r="W585" s="381">
        <f t="shared" ref="W585:W587" si="1217">V585</f>
        <v>0</v>
      </c>
      <c r="X585" s="381">
        <v>0</v>
      </c>
      <c r="Y585" s="381">
        <f t="shared" ref="Y585:Y587" si="1218">X585</f>
        <v>0</v>
      </c>
    </row>
    <row r="586" spans="1:29" s="332" customFormat="1" x14ac:dyDescent="0.2">
      <c r="A586" s="244" t="s">
        <v>615</v>
      </c>
      <c r="B586" s="243" t="s">
        <v>675</v>
      </c>
      <c r="C586" s="243">
        <v>12</v>
      </c>
      <c r="D586" s="242" t="s">
        <v>101</v>
      </c>
      <c r="E586" s="251">
        <v>3237</v>
      </c>
      <c r="F586" s="246" t="s">
        <v>58</v>
      </c>
      <c r="G586" s="329"/>
      <c r="H586" s="381"/>
      <c r="I586" s="381">
        <f t="shared" si="1210"/>
        <v>0</v>
      </c>
      <c r="J586" s="381"/>
      <c r="K586" s="381">
        <f t="shared" si="1211"/>
        <v>0</v>
      </c>
      <c r="L586" s="381">
        <v>108000</v>
      </c>
      <c r="M586" s="381">
        <f t="shared" si="1212"/>
        <v>108000</v>
      </c>
      <c r="N586" s="381">
        <v>108000</v>
      </c>
      <c r="O586" s="381">
        <f t="shared" si="1213"/>
        <v>108000</v>
      </c>
      <c r="P586" s="381"/>
      <c r="Q586" s="381">
        <f t="shared" si="1214"/>
        <v>0</v>
      </c>
      <c r="R586" s="381">
        <v>80500</v>
      </c>
      <c r="S586" s="381">
        <f t="shared" si="1215"/>
        <v>80500</v>
      </c>
      <c r="T586" s="381">
        <v>80500</v>
      </c>
      <c r="U586" s="381">
        <f t="shared" si="1216"/>
        <v>80500</v>
      </c>
      <c r="V586" s="381">
        <v>80500</v>
      </c>
      <c r="W586" s="381">
        <f t="shared" si="1217"/>
        <v>80500</v>
      </c>
      <c r="X586" s="381">
        <v>80500</v>
      </c>
      <c r="Y586" s="381">
        <f t="shared" si="1218"/>
        <v>80500</v>
      </c>
    </row>
    <row r="587" spans="1:29" s="332" customFormat="1" x14ac:dyDescent="0.2">
      <c r="A587" s="244" t="s">
        <v>615</v>
      </c>
      <c r="B587" s="243" t="s">
        <v>675</v>
      </c>
      <c r="C587" s="243">
        <v>12</v>
      </c>
      <c r="D587" s="242" t="s">
        <v>101</v>
      </c>
      <c r="E587" s="251">
        <v>3238</v>
      </c>
      <c r="F587" s="246" t="s">
        <v>59</v>
      </c>
      <c r="G587" s="329"/>
      <c r="H587" s="381"/>
      <c r="I587" s="381">
        <f t="shared" si="1210"/>
        <v>0</v>
      </c>
      <c r="J587" s="381"/>
      <c r="K587" s="381">
        <f t="shared" si="1211"/>
        <v>0</v>
      </c>
      <c r="L587" s="381">
        <v>30000</v>
      </c>
      <c r="M587" s="381">
        <f t="shared" si="1212"/>
        <v>30000</v>
      </c>
      <c r="N587" s="381">
        <v>30000</v>
      </c>
      <c r="O587" s="381">
        <f t="shared" si="1213"/>
        <v>30000</v>
      </c>
      <c r="P587" s="381"/>
      <c r="Q587" s="381">
        <f t="shared" si="1214"/>
        <v>0</v>
      </c>
      <c r="R587" s="381"/>
      <c r="S587" s="381">
        <f t="shared" si="1215"/>
        <v>0</v>
      </c>
      <c r="T587" s="381">
        <v>0</v>
      </c>
      <c r="U587" s="381">
        <f t="shared" si="1216"/>
        <v>0</v>
      </c>
      <c r="V587" s="381"/>
      <c r="W587" s="381">
        <f t="shared" si="1217"/>
        <v>0</v>
      </c>
      <c r="X587" s="381">
        <v>0</v>
      </c>
      <c r="Y587" s="381">
        <f t="shared" si="1218"/>
        <v>0</v>
      </c>
    </row>
    <row r="588" spans="1:29" s="229" customFormat="1" x14ac:dyDescent="0.2">
      <c r="A588" s="249" t="s">
        <v>615</v>
      </c>
      <c r="B588" s="256" t="s">
        <v>675</v>
      </c>
      <c r="C588" s="256">
        <v>12</v>
      </c>
      <c r="D588" s="333"/>
      <c r="E588" s="338">
        <v>329</v>
      </c>
      <c r="F588" s="335"/>
      <c r="G588" s="336"/>
      <c r="H588" s="260">
        <f t="shared" ref="H588:Y588" si="1219">H589</f>
        <v>0</v>
      </c>
      <c r="I588" s="260">
        <f t="shared" si="1219"/>
        <v>0</v>
      </c>
      <c r="J588" s="260">
        <f t="shared" si="1219"/>
        <v>0</v>
      </c>
      <c r="K588" s="260">
        <f t="shared" si="1219"/>
        <v>0</v>
      </c>
      <c r="L588" s="260">
        <f t="shared" si="1219"/>
        <v>1500</v>
      </c>
      <c r="M588" s="260">
        <f t="shared" si="1219"/>
        <v>1500</v>
      </c>
      <c r="N588" s="260">
        <f t="shared" si="1219"/>
        <v>1500</v>
      </c>
      <c r="O588" s="260">
        <f t="shared" si="1219"/>
        <v>1500</v>
      </c>
      <c r="P588" s="260">
        <f t="shared" si="1219"/>
        <v>0</v>
      </c>
      <c r="Q588" s="260">
        <f t="shared" si="1219"/>
        <v>0</v>
      </c>
      <c r="R588" s="260">
        <f t="shared" si="1219"/>
        <v>0</v>
      </c>
      <c r="S588" s="260">
        <f t="shared" si="1219"/>
        <v>0</v>
      </c>
      <c r="T588" s="260">
        <f t="shared" si="1219"/>
        <v>0</v>
      </c>
      <c r="U588" s="260">
        <f t="shared" si="1219"/>
        <v>0</v>
      </c>
      <c r="V588" s="260">
        <f t="shared" si="1219"/>
        <v>1500</v>
      </c>
      <c r="W588" s="260">
        <f t="shared" si="1219"/>
        <v>1500</v>
      </c>
      <c r="X588" s="260">
        <f t="shared" si="1219"/>
        <v>1500</v>
      </c>
      <c r="Y588" s="260">
        <f t="shared" si="1219"/>
        <v>1500</v>
      </c>
      <c r="Z588" s="332"/>
      <c r="AA588" s="332"/>
      <c r="AB588" s="332"/>
      <c r="AC588" s="332"/>
    </row>
    <row r="589" spans="1:29" s="332" customFormat="1" x14ac:dyDescent="0.2">
      <c r="A589" s="244" t="s">
        <v>615</v>
      </c>
      <c r="B589" s="243" t="s">
        <v>675</v>
      </c>
      <c r="C589" s="243">
        <v>12</v>
      </c>
      <c r="D589" s="242" t="s">
        <v>101</v>
      </c>
      <c r="E589" s="251">
        <v>3293</v>
      </c>
      <c r="F589" s="246" t="s">
        <v>64</v>
      </c>
      <c r="G589" s="329"/>
      <c r="H589" s="381"/>
      <c r="I589" s="381">
        <f>H589</f>
        <v>0</v>
      </c>
      <c r="J589" s="381"/>
      <c r="K589" s="381">
        <f>J589</f>
        <v>0</v>
      </c>
      <c r="L589" s="381">
        <v>1500</v>
      </c>
      <c r="M589" s="381">
        <f>L589</f>
        <v>1500</v>
      </c>
      <c r="N589" s="381">
        <v>1500</v>
      </c>
      <c r="O589" s="381">
        <f>N589</f>
        <v>1500</v>
      </c>
      <c r="P589" s="381">
        <v>0</v>
      </c>
      <c r="Q589" s="381">
        <f>P589</f>
        <v>0</v>
      </c>
      <c r="R589" s="381"/>
      <c r="S589" s="381">
        <f>R589</f>
        <v>0</v>
      </c>
      <c r="T589" s="381"/>
      <c r="U589" s="381">
        <f>T589</f>
        <v>0</v>
      </c>
      <c r="V589" s="381">
        <v>1500</v>
      </c>
      <c r="W589" s="381">
        <f>V589</f>
        <v>1500</v>
      </c>
      <c r="X589" s="381">
        <v>1500</v>
      </c>
      <c r="Y589" s="381">
        <f>X589</f>
        <v>1500</v>
      </c>
    </row>
    <row r="590" spans="1:29" s="332" customFormat="1" x14ac:dyDescent="0.2">
      <c r="A590" s="230" t="s">
        <v>615</v>
      </c>
      <c r="B590" s="231" t="s">
        <v>675</v>
      </c>
      <c r="C590" s="231">
        <v>12</v>
      </c>
      <c r="D590" s="231"/>
      <c r="E590" s="233">
        <v>41</v>
      </c>
      <c r="F590" s="234"/>
      <c r="G590" s="320"/>
      <c r="H590" s="258">
        <f>H591</f>
        <v>0</v>
      </c>
      <c r="I590" s="258">
        <f t="shared" ref="I590:I591" si="1220">I591</f>
        <v>0</v>
      </c>
      <c r="J590" s="258">
        <f t="shared" ref="J590:J591" si="1221">J591</f>
        <v>0</v>
      </c>
      <c r="K590" s="258">
        <f t="shared" ref="K590:K591" si="1222">K591</f>
        <v>0</v>
      </c>
      <c r="L590" s="258">
        <f t="shared" ref="L590:N591" si="1223">L591</f>
        <v>5000</v>
      </c>
      <c r="M590" s="258">
        <f t="shared" ref="M590:O591" si="1224">M591</f>
        <v>5000</v>
      </c>
      <c r="N590" s="258">
        <f t="shared" si="1223"/>
        <v>5000</v>
      </c>
      <c r="O590" s="258">
        <f t="shared" si="1224"/>
        <v>5000</v>
      </c>
      <c r="P590" s="258">
        <f t="shared" ref="P590:P591" si="1225">P591</f>
        <v>0</v>
      </c>
      <c r="Q590" s="258">
        <f t="shared" ref="Q590:Q591" si="1226">Q591</f>
        <v>0</v>
      </c>
      <c r="R590" s="258">
        <f t="shared" ref="R590:T591" si="1227">R591</f>
        <v>0</v>
      </c>
      <c r="S590" s="258">
        <f t="shared" ref="S590:U591" si="1228">S591</f>
        <v>0</v>
      </c>
      <c r="T590" s="258">
        <f t="shared" si="1227"/>
        <v>0</v>
      </c>
      <c r="U590" s="258">
        <f t="shared" si="1228"/>
        <v>0</v>
      </c>
      <c r="V590" s="258">
        <f t="shared" ref="V590:X591" si="1229">V591</f>
        <v>0</v>
      </c>
      <c r="W590" s="258">
        <f t="shared" ref="W590:Y591" si="1230">W591</f>
        <v>0</v>
      </c>
      <c r="X590" s="258">
        <f t="shared" si="1229"/>
        <v>0</v>
      </c>
      <c r="Y590" s="258">
        <f t="shared" si="1230"/>
        <v>0</v>
      </c>
      <c r="Z590" s="229"/>
      <c r="AA590" s="229"/>
      <c r="AB590" s="229"/>
      <c r="AC590" s="229"/>
    </row>
    <row r="591" spans="1:29" s="229" customFormat="1" x14ac:dyDescent="0.2">
      <c r="A591" s="249" t="s">
        <v>615</v>
      </c>
      <c r="B591" s="256" t="s">
        <v>675</v>
      </c>
      <c r="C591" s="256">
        <v>12</v>
      </c>
      <c r="D591" s="333"/>
      <c r="E591" s="338">
        <v>412</v>
      </c>
      <c r="F591" s="335"/>
      <c r="G591" s="336"/>
      <c r="H591" s="260">
        <f>H592</f>
        <v>0</v>
      </c>
      <c r="I591" s="260">
        <f t="shared" si="1220"/>
        <v>0</v>
      </c>
      <c r="J591" s="260">
        <f t="shared" si="1221"/>
        <v>0</v>
      </c>
      <c r="K591" s="260">
        <f t="shared" si="1222"/>
        <v>0</v>
      </c>
      <c r="L591" s="260">
        <f t="shared" si="1223"/>
        <v>5000</v>
      </c>
      <c r="M591" s="260">
        <f t="shared" si="1224"/>
        <v>5000</v>
      </c>
      <c r="N591" s="260">
        <f t="shared" si="1223"/>
        <v>5000</v>
      </c>
      <c r="O591" s="260">
        <f t="shared" si="1224"/>
        <v>5000</v>
      </c>
      <c r="P591" s="260">
        <f t="shared" si="1225"/>
        <v>0</v>
      </c>
      <c r="Q591" s="260">
        <f t="shared" si="1226"/>
        <v>0</v>
      </c>
      <c r="R591" s="260">
        <f t="shared" si="1227"/>
        <v>0</v>
      </c>
      <c r="S591" s="260">
        <f t="shared" si="1228"/>
        <v>0</v>
      </c>
      <c r="T591" s="260">
        <f t="shared" si="1227"/>
        <v>0</v>
      </c>
      <c r="U591" s="260">
        <f t="shared" si="1228"/>
        <v>0</v>
      </c>
      <c r="V591" s="260">
        <f t="shared" si="1229"/>
        <v>0</v>
      </c>
      <c r="W591" s="260">
        <f t="shared" si="1230"/>
        <v>0</v>
      </c>
      <c r="X591" s="260">
        <f t="shared" si="1229"/>
        <v>0</v>
      </c>
      <c r="Y591" s="260">
        <f t="shared" si="1230"/>
        <v>0</v>
      </c>
      <c r="Z591" s="332"/>
      <c r="AA591" s="332"/>
      <c r="AB591" s="332"/>
      <c r="AC591" s="332"/>
    </row>
    <row r="592" spans="1:29" s="332" customFormat="1" x14ac:dyDescent="0.2">
      <c r="A592" s="244" t="s">
        <v>615</v>
      </c>
      <c r="B592" s="243" t="s">
        <v>675</v>
      </c>
      <c r="C592" s="243">
        <v>12</v>
      </c>
      <c r="D592" s="242" t="s">
        <v>101</v>
      </c>
      <c r="E592" s="251">
        <v>4123</v>
      </c>
      <c r="F592" s="246" t="s">
        <v>83</v>
      </c>
      <c r="G592" s="329"/>
      <c r="H592" s="381"/>
      <c r="I592" s="381">
        <f>H592</f>
        <v>0</v>
      </c>
      <c r="J592" s="381"/>
      <c r="K592" s="381">
        <f>J592</f>
        <v>0</v>
      </c>
      <c r="L592" s="381">
        <v>5000</v>
      </c>
      <c r="M592" s="381">
        <f>L592</f>
        <v>5000</v>
      </c>
      <c r="N592" s="381">
        <v>5000</v>
      </c>
      <c r="O592" s="381">
        <f>N592</f>
        <v>5000</v>
      </c>
      <c r="P592" s="381"/>
      <c r="Q592" s="381">
        <f>P592</f>
        <v>0</v>
      </c>
      <c r="R592" s="381"/>
      <c r="S592" s="381">
        <f>R592</f>
        <v>0</v>
      </c>
      <c r="T592" s="381"/>
      <c r="U592" s="381">
        <f>T592</f>
        <v>0</v>
      </c>
      <c r="V592" s="381"/>
      <c r="W592" s="381">
        <f>V592</f>
        <v>0</v>
      </c>
      <c r="X592" s="381">
        <v>0</v>
      </c>
      <c r="Y592" s="381">
        <f>X592</f>
        <v>0</v>
      </c>
    </row>
    <row r="593" spans="1:29" s="332" customFormat="1" x14ac:dyDescent="0.2">
      <c r="A593" s="230" t="s">
        <v>615</v>
      </c>
      <c r="B593" s="231" t="s">
        <v>675</v>
      </c>
      <c r="C593" s="231">
        <v>12</v>
      </c>
      <c r="D593" s="231"/>
      <c r="E593" s="233">
        <v>42</v>
      </c>
      <c r="F593" s="234"/>
      <c r="G593" s="320"/>
      <c r="H593" s="258">
        <f>H594+H597</f>
        <v>0</v>
      </c>
      <c r="I593" s="258">
        <f t="shared" ref="I593" si="1231">I594+I597</f>
        <v>0</v>
      </c>
      <c r="J593" s="258">
        <f t="shared" ref="J593" si="1232">J594+J597</f>
        <v>0</v>
      </c>
      <c r="K593" s="258">
        <f t="shared" ref="K593" si="1233">K594+K597</f>
        <v>0</v>
      </c>
      <c r="L593" s="258">
        <f t="shared" ref="L593:N593" si="1234">L594+L597</f>
        <v>110000</v>
      </c>
      <c r="M593" s="258">
        <f t="shared" ref="M593:O593" si="1235">M594+M597</f>
        <v>110000</v>
      </c>
      <c r="N593" s="258">
        <f t="shared" si="1234"/>
        <v>150000</v>
      </c>
      <c r="O593" s="258">
        <f t="shared" si="1235"/>
        <v>150000</v>
      </c>
      <c r="P593" s="258">
        <f t="shared" ref="P593" si="1236">P594+P597</f>
        <v>0</v>
      </c>
      <c r="Q593" s="258">
        <f t="shared" ref="Q593" si="1237">Q594+Q597</f>
        <v>0</v>
      </c>
      <c r="R593" s="258">
        <f t="shared" ref="R593:T593" si="1238">R594+R597</f>
        <v>300000</v>
      </c>
      <c r="S593" s="258">
        <f t="shared" ref="S593:U593" si="1239">S594+S597</f>
        <v>300000</v>
      </c>
      <c r="T593" s="258">
        <f t="shared" si="1238"/>
        <v>300000</v>
      </c>
      <c r="U593" s="258">
        <f t="shared" si="1239"/>
        <v>300000</v>
      </c>
      <c r="V593" s="258">
        <f t="shared" ref="V593:X593" si="1240">V594+V597</f>
        <v>160000</v>
      </c>
      <c r="W593" s="258">
        <f t="shared" ref="W593:Y593" si="1241">W594+W597</f>
        <v>160000</v>
      </c>
      <c r="X593" s="258">
        <f t="shared" si="1240"/>
        <v>160000</v>
      </c>
      <c r="Y593" s="258">
        <f t="shared" si="1241"/>
        <v>160000</v>
      </c>
      <c r="Z593" s="229"/>
      <c r="AA593" s="229"/>
      <c r="AB593" s="229"/>
      <c r="AC593" s="229"/>
    </row>
    <row r="594" spans="1:29" s="332" customFormat="1" x14ac:dyDescent="0.2">
      <c r="A594" s="249" t="s">
        <v>615</v>
      </c>
      <c r="B594" s="256" t="s">
        <v>675</v>
      </c>
      <c r="C594" s="256">
        <v>12</v>
      </c>
      <c r="D594" s="333"/>
      <c r="E594" s="338">
        <v>422</v>
      </c>
      <c r="F594" s="335"/>
      <c r="G594" s="336"/>
      <c r="H594" s="260">
        <f>SUM(H595:H596)</f>
        <v>0</v>
      </c>
      <c r="I594" s="260">
        <f t="shared" ref="I594" si="1242">SUM(I595:I596)</f>
        <v>0</v>
      </c>
      <c r="J594" s="260">
        <f t="shared" ref="J594" si="1243">SUM(J595:J596)</f>
        <v>0</v>
      </c>
      <c r="K594" s="260">
        <f t="shared" ref="K594" si="1244">SUM(K595:K596)</f>
        <v>0</v>
      </c>
      <c r="L594" s="260">
        <f t="shared" ref="L594:N594" si="1245">SUM(L595:L596)</f>
        <v>40000</v>
      </c>
      <c r="M594" s="260">
        <f t="shared" ref="M594:O594" si="1246">SUM(M595:M596)</f>
        <v>40000</v>
      </c>
      <c r="N594" s="260">
        <f t="shared" si="1245"/>
        <v>80000</v>
      </c>
      <c r="O594" s="260">
        <f t="shared" si="1246"/>
        <v>80000</v>
      </c>
      <c r="P594" s="260">
        <f t="shared" ref="P594" si="1247">SUM(P595:P596)</f>
        <v>0</v>
      </c>
      <c r="Q594" s="260">
        <f t="shared" ref="Q594" si="1248">SUM(Q595:Q596)</f>
        <v>0</v>
      </c>
      <c r="R594" s="260">
        <f t="shared" ref="R594:T594" si="1249">SUM(R595:R596)</f>
        <v>150000</v>
      </c>
      <c r="S594" s="260">
        <f t="shared" ref="S594:U594" si="1250">SUM(S595:S596)</f>
        <v>150000</v>
      </c>
      <c r="T594" s="260">
        <f t="shared" si="1249"/>
        <v>150000</v>
      </c>
      <c r="U594" s="260">
        <f t="shared" si="1250"/>
        <v>150000</v>
      </c>
      <c r="V594" s="260">
        <f t="shared" ref="V594:X594" si="1251">SUM(V595:V596)</f>
        <v>75000</v>
      </c>
      <c r="W594" s="260">
        <f t="shared" ref="W594:Y594" si="1252">SUM(W595:W596)</f>
        <v>75000</v>
      </c>
      <c r="X594" s="260">
        <f t="shared" si="1251"/>
        <v>75000</v>
      </c>
      <c r="Y594" s="260">
        <f t="shared" si="1252"/>
        <v>75000</v>
      </c>
    </row>
    <row r="595" spans="1:29" s="332" customFormat="1" x14ac:dyDescent="0.2">
      <c r="A595" s="244" t="s">
        <v>615</v>
      </c>
      <c r="B595" s="243" t="s">
        <v>675</v>
      </c>
      <c r="C595" s="243">
        <v>12</v>
      </c>
      <c r="D595" s="242" t="s">
        <v>101</v>
      </c>
      <c r="E595" s="251">
        <v>4221</v>
      </c>
      <c r="F595" s="246" t="s">
        <v>74</v>
      </c>
      <c r="G595" s="329"/>
      <c r="H595" s="381"/>
      <c r="I595" s="381">
        <f t="shared" ref="I595:I596" si="1253">H595</f>
        <v>0</v>
      </c>
      <c r="J595" s="381"/>
      <c r="K595" s="381">
        <f t="shared" ref="K595:K596" si="1254">J595</f>
        <v>0</v>
      </c>
      <c r="L595" s="381"/>
      <c r="M595" s="381">
        <f t="shared" ref="M595:M596" si="1255">L595</f>
        <v>0</v>
      </c>
      <c r="N595" s="381">
        <v>40000</v>
      </c>
      <c r="O595" s="381">
        <f t="shared" ref="O595:O596" si="1256">N595</f>
        <v>40000</v>
      </c>
      <c r="P595" s="381"/>
      <c r="Q595" s="381">
        <f t="shared" ref="Q595:Q596" si="1257">P595</f>
        <v>0</v>
      </c>
      <c r="R595" s="381"/>
      <c r="S595" s="381">
        <f t="shared" ref="S595:S596" si="1258">R595</f>
        <v>0</v>
      </c>
      <c r="T595" s="381">
        <v>0</v>
      </c>
      <c r="U595" s="381">
        <f t="shared" ref="U595:U596" si="1259">T595</f>
        <v>0</v>
      </c>
      <c r="V595" s="381">
        <v>75000</v>
      </c>
      <c r="W595" s="381">
        <f t="shared" ref="W595:W596" si="1260">V595</f>
        <v>75000</v>
      </c>
      <c r="X595" s="381">
        <v>75000</v>
      </c>
      <c r="Y595" s="381">
        <f t="shared" ref="Y595:Y596" si="1261">X595</f>
        <v>75000</v>
      </c>
    </row>
    <row r="596" spans="1:29" s="332" customFormat="1" x14ac:dyDescent="0.2">
      <c r="A596" s="244" t="s">
        <v>615</v>
      </c>
      <c r="B596" s="243" t="s">
        <v>675</v>
      </c>
      <c r="C596" s="243">
        <v>12</v>
      </c>
      <c r="D596" s="242" t="s">
        <v>101</v>
      </c>
      <c r="E596" s="251">
        <v>4222</v>
      </c>
      <c r="F596" s="246" t="s">
        <v>75</v>
      </c>
      <c r="G596" s="329"/>
      <c r="H596" s="381"/>
      <c r="I596" s="381">
        <f t="shared" si="1253"/>
        <v>0</v>
      </c>
      <c r="J596" s="381"/>
      <c r="K596" s="381">
        <f t="shared" si="1254"/>
        <v>0</v>
      </c>
      <c r="L596" s="381">
        <v>40000</v>
      </c>
      <c r="M596" s="381">
        <f t="shared" si="1255"/>
        <v>40000</v>
      </c>
      <c r="N596" s="381">
        <v>40000</v>
      </c>
      <c r="O596" s="381">
        <f t="shared" si="1256"/>
        <v>40000</v>
      </c>
      <c r="P596" s="381"/>
      <c r="Q596" s="381">
        <f t="shared" si="1257"/>
        <v>0</v>
      </c>
      <c r="R596" s="381">
        <v>150000</v>
      </c>
      <c r="S596" s="381">
        <f t="shared" si="1258"/>
        <v>150000</v>
      </c>
      <c r="T596" s="381">
        <v>150000</v>
      </c>
      <c r="U596" s="381">
        <f t="shared" si="1259"/>
        <v>150000</v>
      </c>
      <c r="V596" s="381"/>
      <c r="W596" s="381">
        <f t="shared" si="1260"/>
        <v>0</v>
      </c>
      <c r="X596" s="381">
        <v>0</v>
      </c>
      <c r="Y596" s="381">
        <f t="shared" si="1261"/>
        <v>0</v>
      </c>
    </row>
    <row r="597" spans="1:29" s="229" customFormat="1" x14ac:dyDescent="0.2">
      <c r="A597" s="249" t="s">
        <v>615</v>
      </c>
      <c r="B597" s="256" t="s">
        <v>675</v>
      </c>
      <c r="C597" s="256">
        <v>12</v>
      </c>
      <c r="D597" s="333"/>
      <c r="E597" s="338">
        <v>426</v>
      </c>
      <c r="F597" s="335"/>
      <c r="G597" s="336"/>
      <c r="H597" s="260">
        <f>H598</f>
        <v>0</v>
      </c>
      <c r="I597" s="260">
        <f t="shared" ref="I597" si="1262">I598</f>
        <v>0</v>
      </c>
      <c r="J597" s="260">
        <f t="shared" ref="J597" si="1263">J598</f>
        <v>0</v>
      </c>
      <c r="K597" s="260">
        <f t="shared" ref="K597" si="1264">K598</f>
        <v>0</v>
      </c>
      <c r="L597" s="260">
        <f t="shared" ref="L597:N597" si="1265">L598</f>
        <v>70000</v>
      </c>
      <c r="M597" s="260">
        <f t="shared" ref="M597:O597" si="1266">M598</f>
        <v>70000</v>
      </c>
      <c r="N597" s="260">
        <f t="shared" si="1265"/>
        <v>70000</v>
      </c>
      <c r="O597" s="260">
        <f t="shared" si="1266"/>
        <v>70000</v>
      </c>
      <c r="P597" s="260">
        <f t="shared" ref="P597" si="1267">P598</f>
        <v>0</v>
      </c>
      <c r="Q597" s="260">
        <f t="shared" ref="Q597" si="1268">Q598</f>
        <v>0</v>
      </c>
      <c r="R597" s="260">
        <f t="shared" ref="R597:T597" si="1269">R598</f>
        <v>150000</v>
      </c>
      <c r="S597" s="260">
        <f t="shared" ref="S597:U597" si="1270">S598</f>
        <v>150000</v>
      </c>
      <c r="T597" s="260">
        <f t="shared" si="1269"/>
        <v>150000</v>
      </c>
      <c r="U597" s="260">
        <f t="shared" si="1270"/>
        <v>150000</v>
      </c>
      <c r="V597" s="260">
        <f t="shared" ref="V597:X597" si="1271">V598</f>
        <v>85000</v>
      </c>
      <c r="W597" s="260">
        <f t="shared" ref="W597:Y597" si="1272">W598</f>
        <v>85000</v>
      </c>
      <c r="X597" s="260">
        <f t="shared" si="1271"/>
        <v>85000</v>
      </c>
      <c r="Y597" s="260">
        <f t="shared" si="1272"/>
        <v>85000</v>
      </c>
      <c r="Z597" s="332"/>
      <c r="AA597" s="332"/>
      <c r="AB597" s="332"/>
      <c r="AC597" s="332"/>
    </row>
    <row r="598" spans="1:29" s="332" customFormat="1" x14ac:dyDescent="0.2">
      <c r="A598" s="244" t="s">
        <v>615</v>
      </c>
      <c r="B598" s="243" t="s">
        <v>675</v>
      </c>
      <c r="C598" s="243">
        <v>12</v>
      </c>
      <c r="D598" s="242" t="s">
        <v>101</v>
      </c>
      <c r="E598" s="251">
        <v>4262</v>
      </c>
      <c r="F598" s="246" t="s">
        <v>86</v>
      </c>
      <c r="G598" s="329"/>
      <c r="H598" s="381"/>
      <c r="I598" s="381">
        <f>H598</f>
        <v>0</v>
      </c>
      <c r="J598" s="381"/>
      <c r="K598" s="381">
        <f>J598</f>
        <v>0</v>
      </c>
      <c r="L598" s="381">
        <v>70000</v>
      </c>
      <c r="M598" s="381">
        <f>L598</f>
        <v>70000</v>
      </c>
      <c r="N598" s="381">
        <v>70000</v>
      </c>
      <c r="O598" s="381">
        <f>N598</f>
        <v>70000</v>
      </c>
      <c r="P598" s="381"/>
      <c r="Q598" s="381">
        <f>P598</f>
        <v>0</v>
      </c>
      <c r="R598" s="381">
        <v>150000</v>
      </c>
      <c r="S598" s="381">
        <f>R598</f>
        <v>150000</v>
      </c>
      <c r="T598" s="381">
        <v>150000</v>
      </c>
      <c r="U598" s="381">
        <f>T598</f>
        <v>150000</v>
      </c>
      <c r="V598" s="381">
        <v>85000</v>
      </c>
      <c r="W598" s="381">
        <f>V598</f>
        <v>85000</v>
      </c>
      <c r="X598" s="381">
        <v>85000</v>
      </c>
      <c r="Y598" s="381">
        <f>X598</f>
        <v>85000</v>
      </c>
    </row>
    <row r="599" spans="1:29" s="332" customFormat="1" x14ac:dyDescent="0.2">
      <c r="A599" s="230" t="s">
        <v>615</v>
      </c>
      <c r="B599" s="231" t="s">
        <v>675</v>
      </c>
      <c r="C599" s="231">
        <v>51</v>
      </c>
      <c r="D599" s="231"/>
      <c r="E599" s="233">
        <v>31</v>
      </c>
      <c r="F599" s="234"/>
      <c r="G599" s="320"/>
      <c r="H599" s="258">
        <f>H600+H604+H602</f>
        <v>0</v>
      </c>
      <c r="I599" s="258">
        <f t="shared" ref="I599:Y599" si="1273">I600+I604+I602</f>
        <v>0</v>
      </c>
      <c r="J599" s="258">
        <f t="shared" si="1273"/>
        <v>0</v>
      </c>
      <c r="K599" s="258">
        <f t="shared" si="1273"/>
        <v>0</v>
      </c>
      <c r="L599" s="258">
        <f t="shared" si="1273"/>
        <v>0</v>
      </c>
      <c r="M599" s="258">
        <f t="shared" si="1273"/>
        <v>0</v>
      </c>
      <c r="N599" s="258">
        <f t="shared" si="1273"/>
        <v>31050</v>
      </c>
      <c r="O599" s="258">
        <f t="shared" si="1273"/>
        <v>0</v>
      </c>
      <c r="P599" s="258">
        <f t="shared" si="1273"/>
        <v>0</v>
      </c>
      <c r="Q599" s="258">
        <f t="shared" si="1273"/>
        <v>0</v>
      </c>
      <c r="R599" s="258">
        <f t="shared" si="1273"/>
        <v>0</v>
      </c>
      <c r="S599" s="258">
        <f t="shared" si="1273"/>
        <v>0</v>
      </c>
      <c r="T599" s="258">
        <f t="shared" si="1273"/>
        <v>0</v>
      </c>
      <c r="U599" s="258">
        <f t="shared" si="1273"/>
        <v>0</v>
      </c>
      <c r="V599" s="258">
        <f t="shared" si="1273"/>
        <v>0</v>
      </c>
      <c r="W599" s="258">
        <f t="shared" si="1273"/>
        <v>0</v>
      </c>
      <c r="X599" s="258">
        <f t="shared" si="1273"/>
        <v>0</v>
      </c>
      <c r="Y599" s="258">
        <f t="shared" si="1273"/>
        <v>0</v>
      </c>
      <c r="Z599" s="229"/>
      <c r="AA599" s="229"/>
      <c r="AB599" s="229"/>
      <c r="AC599" s="229"/>
    </row>
    <row r="600" spans="1:29" s="332" customFormat="1" x14ac:dyDescent="0.2">
      <c r="A600" s="249" t="s">
        <v>615</v>
      </c>
      <c r="B600" s="256" t="s">
        <v>675</v>
      </c>
      <c r="C600" s="256">
        <v>51</v>
      </c>
      <c r="D600" s="333"/>
      <c r="E600" s="338">
        <v>311</v>
      </c>
      <c r="F600" s="335"/>
      <c r="G600" s="336"/>
      <c r="H600" s="260">
        <f t="shared" ref="H600:Y600" si="1274">H601</f>
        <v>0</v>
      </c>
      <c r="I600" s="260">
        <f t="shared" si="1274"/>
        <v>0</v>
      </c>
      <c r="J600" s="260">
        <f t="shared" si="1274"/>
        <v>0</v>
      </c>
      <c r="K600" s="260">
        <f t="shared" si="1274"/>
        <v>0</v>
      </c>
      <c r="L600" s="260">
        <f t="shared" si="1274"/>
        <v>0</v>
      </c>
      <c r="M600" s="260">
        <f t="shared" si="1274"/>
        <v>0</v>
      </c>
      <c r="N600" s="260">
        <f t="shared" si="1274"/>
        <v>26700</v>
      </c>
      <c r="O600" s="260">
        <f t="shared" si="1274"/>
        <v>0</v>
      </c>
      <c r="P600" s="260">
        <f t="shared" si="1274"/>
        <v>0</v>
      </c>
      <c r="Q600" s="260">
        <f t="shared" si="1274"/>
        <v>0</v>
      </c>
      <c r="R600" s="260">
        <f t="shared" si="1274"/>
        <v>0</v>
      </c>
      <c r="S600" s="260">
        <f t="shared" si="1274"/>
        <v>0</v>
      </c>
      <c r="T600" s="260">
        <f t="shared" si="1274"/>
        <v>0</v>
      </c>
      <c r="U600" s="260">
        <f t="shared" si="1274"/>
        <v>0</v>
      </c>
      <c r="V600" s="260">
        <f t="shared" si="1274"/>
        <v>0</v>
      </c>
      <c r="W600" s="260">
        <f t="shared" si="1274"/>
        <v>0</v>
      </c>
      <c r="X600" s="260">
        <f t="shared" si="1274"/>
        <v>0</v>
      </c>
      <c r="Y600" s="260">
        <f t="shared" si="1274"/>
        <v>0</v>
      </c>
    </row>
    <row r="601" spans="1:29" s="332" customFormat="1" x14ac:dyDescent="0.2">
      <c r="A601" s="244" t="s">
        <v>615</v>
      </c>
      <c r="B601" s="243" t="s">
        <v>675</v>
      </c>
      <c r="C601" s="243">
        <v>51</v>
      </c>
      <c r="D601" s="242" t="s">
        <v>101</v>
      </c>
      <c r="E601" s="251">
        <v>3111</v>
      </c>
      <c r="F601" s="246" t="s">
        <v>33</v>
      </c>
      <c r="G601" s="329"/>
      <c r="H601" s="381"/>
      <c r="I601" s="382"/>
      <c r="J601" s="381"/>
      <c r="K601" s="382"/>
      <c r="L601" s="381"/>
      <c r="M601" s="382"/>
      <c r="N601" s="381">
        <v>26700</v>
      </c>
      <c r="O601" s="382"/>
      <c r="P601" s="381">
        <v>0</v>
      </c>
      <c r="Q601" s="382"/>
      <c r="R601" s="381"/>
      <c r="S601" s="382"/>
      <c r="T601" s="381"/>
      <c r="U601" s="382"/>
      <c r="V601" s="381"/>
      <c r="W601" s="382"/>
      <c r="X601" s="381"/>
      <c r="Y601" s="382"/>
    </row>
    <row r="602" spans="1:29" s="229" customFormat="1" x14ac:dyDescent="0.2">
      <c r="A602" s="249" t="s">
        <v>615</v>
      </c>
      <c r="B602" s="256" t="s">
        <v>675</v>
      </c>
      <c r="C602" s="256">
        <v>51</v>
      </c>
      <c r="D602" s="333"/>
      <c r="E602" s="338">
        <v>312</v>
      </c>
      <c r="F602" s="335"/>
      <c r="G602" s="336"/>
      <c r="H602" s="260">
        <f t="shared" ref="H602:Y602" si="1275">H603</f>
        <v>0</v>
      </c>
      <c r="I602" s="260">
        <f t="shared" si="1275"/>
        <v>0</v>
      </c>
      <c r="J602" s="260">
        <f t="shared" si="1275"/>
        <v>0</v>
      </c>
      <c r="K602" s="260">
        <f t="shared" si="1275"/>
        <v>0</v>
      </c>
      <c r="L602" s="260">
        <f t="shared" si="1275"/>
        <v>0</v>
      </c>
      <c r="M602" s="260">
        <f t="shared" si="1275"/>
        <v>0</v>
      </c>
      <c r="N602" s="260">
        <f t="shared" si="1275"/>
        <v>350</v>
      </c>
      <c r="O602" s="260">
        <f t="shared" si="1275"/>
        <v>0</v>
      </c>
      <c r="P602" s="260">
        <f t="shared" si="1275"/>
        <v>0</v>
      </c>
      <c r="Q602" s="260">
        <f t="shared" si="1275"/>
        <v>0</v>
      </c>
      <c r="R602" s="260">
        <f t="shared" si="1275"/>
        <v>0</v>
      </c>
      <c r="S602" s="260">
        <f t="shared" si="1275"/>
        <v>0</v>
      </c>
      <c r="T602" s="260">
        <f t="shared" si="1275"/>
        <v>0</v>
      </c>
      <c r="U602" s="260">
        <f t="shared" si="1275"/>
        <v>0</v>
      </c>
      <c r="V602" s="260">
        <f t="shared" si="1275"/>
        <v>0</v>
      </c>
      <c r="W602" s="260">
        <f t="shared" si="1275"/>
        <v>0</v>
      </c>
      <c r="X602" s="260">
        <f t="shared" si="1275"/>
        <v>0</v>
      </c>
      <c r="Y602" s="260">
        <f t="shared" si="1275"/>
        <v>0</v>
      </c>
      <c r="Z602" s="332"/>
      <c r="AA602" s="332"/>
      <c r="AB602" s="332"/>
      <c r="AC602" s="332"/>
    </row>
    <row r="603" spans="1:29" s="332" customFormat="1" x14ac:dyDescent="0.2">
      <c r="A603" s="244" t="s">
        <v>615</v>
      </c>
      <c r="B603" s="243" t="s">
        <v>675</v>
      </c>
      <c r="C603" s="243">
        <v>51</v>
      </c>
      <c r="D603" s="242" t="s">
        <v>101</v>
      </c>
      <c r="E603" s="251">
        <v>3121</v>
      </c>
      <c r="F603" s="246" t="s">
        <v>471</v>
      </c>
      <c r="G603" s="329"/>
      <c r="H603" s="381"/>
      <c r="I603" s="382"/>
      <c r="J603" s="381"/>
      <c r="K603" s="382"/>
      <c r="L603" s="381"/>
      <c r="M603" s="382"/>
      <c r="N603" s="381">
        <v>350</v>
      </c>
      <c r="O603" s="382"/>
      <c r="P603" s="381">
        <v>0</v>
      </c>
      <c r="Q603" s="382"/>
      <c r="R603" s="381"/>
      <c r="S603" s="382"/>
      <c r="T603" s="381"/>
      <c r="U603" s="382"/>
      <c r="V603" s="381"/>
      <c r="W603" s="382"/>
      <c r="X603" s="381"/>
      <c r="Y603" s="382"/>
    </row>
    <row r="604" spans="1:29" s="229" customFormat="1" x14ac:dyDescent="0.2">
      <c r="A604" s="249" t="s">
        <v>615</v>
      </c>
      <c r="B604" s="256" t="s">
        <v>675</v>
      </c>
      <c r="C604" s="256">
        <v>51</v>
      </c>
      <c r="D604" s="333"/>
      <c r="E604" s="338">
        <v>313</v>
      </c>
      <c r="F604" s="335"/>
      <c r="G604" s="336"/>
      <c r="H604" s="260">
        <f t="shared" ref="H604:Y604" si="1276">H605</f>
        <v>0</v>
      </c>
      <c r="I604" s="260">
        <f t="shared" si="1276"/>
        <v>0</v>
      </c>
      <c r="J604" s="260">
        <f t="shared" si="1276"/>
        <v>0</v>
      </c>
      <c r="K604" s="260">
        <f t="shared" si="1276"/>
        <v>0</v>
      </c>
      <c r="L604" s="260">
        <f t="shared" si="1276"/>
        <v>0</v>
      </c>
      <c r="M604" s="260">
        <f t="shared" si="1276"/>
        <v>0</v>
      </c>
      <c r="N604" s="260">
        <f t="shared" si="1276"/>
        <v>4000</v>
      </c>
      <c r="O604" s="260">
        <f t="shared" si="1276"/>
        <v>0</v>
      </c>
      <c r="P604" s="260">
        <f t="shared" si="1276"/>
        <v>0</v>
      </c>
      <c r="Q604" s="260">
        <f t="shared" si="1276"/>
        <v>0</v>
      </c>
      <c r="R604" s="260">
        <f t="shared" si="1276"/>
        <v>0</v>
      </c>
      <c r="S604" s="260">
        <f t="shared" si="1276"/>
        <v>0</v>
      </c>
      <c r="T604" s="260">
        <f t="shared" si="1276"/>
        <v>0</v>
      </c>
      <c r="U604" s="260">
        <f t="shared" si="1276"/>
        <v>0</v>
      </c>
      <c r="V604" s="260">
        <f t="shared" si="1276"/>
        <v>0</v>
      </c>
      <c r="W604" s="260">
        <f t="shared" si="1276"/>
        <v>0</v>
      </c>
      <c r="X604" s="260">
        <f t="shared" si="1276"/>
        <v>0</v>
      </c>
      <c r="Y604" s="260">
        <f t="shared" si="1276"/>
        <v>0</v>
      </c>
      <c r="Z604" s="332"/>
      <c r="AA604" s="332"/>
      <c r="AB604" s="332"/>
      <c r="AC604" s="332"/>
    </row>
    <row r="605" spans="1:29" s="332" customFormat="1" x14ac:dyDescent="0.2">
      <c r="A605" s="244" t="s">
        <v>615</v>
      </c>
      <c r="B605" s="243" t="s">
        <v>675</v>
      </c>
      <c r="C605" s="243">
        <v>51</v>
      </c>
      <c r="D605" s="242" t="s">
        <v>101</v>
      </c>
      <c r="E605" s="251">
        <v>3132</v>
      </c>
      <c r="F605" s="246" t="s">
        <v>40</v>
      </c>
      <c r="G605" s="329"/>
      <c r="H605" s="381"/>
      <c r="I605" s="382"/>
      <c r="J605" s="381"/>
      <c r="K605" s="382"/>
      <c r="L605" s="381"/>
      <c r="M605" s="382"/>
      <c r="N605" s="381">
        <v>4000</v>
      </c>
      <c r="O605" s="382"/>
      <c r="P605" s="381">
        <v>0</v>
      </c>
      <c r="Q605" s="382"/>
      <c r="R605" s="381"/>
      <c r="S605" s="382"/>
      <c r="T605" s="381"/>
      <c r="U605" s="382"/>
      <c r="V605" s="381"/>
      <c r="W605" s="382"/>
      <c r="X605" s="381"/>
      <c r="Y605" s="382"/>
    </row>
    <row r="606" spans="1:29" s="332" customFormat="1" x14ac:dyDescent="0.2">
      <c r="A606" s="230" t="s">
        <v>615</v>
      </c>
      <c r="B606" s="231" t="s">
        <v>675</v>
      </c>
      <c r="C606" s="231">
        <v>51</v>
      </c>
      <c r="D606" s="231"/>
      <c r="E606" s="233">
        <v>32</v>
      </c>
      <c r="F606" s="234"/>
      <c r="G606" s="320"/>
      <c r="H606" s="258">
        <f t="shared" ref="H606:Y606" si="1277">H607+H610+H612+H616</f>
        <v>0</v>
      </c>
      <c r="I606" s="258">
        <f t="shared" si="1277"/>
        <v>0</v>
      </c>
      <c r="J606" s="258">
        <f t="shared" si="1277"/>
        <v>0</v>
      </c>
      <c r="K606" s="258">
        <f t="shared" si="1277"/>
        <v>0</v>
      </c>
      <c r="L606" s="258">
        <f t="shared" si="1277"/>
        <v>0</v>
      </c>
      <c r="M606" s="258">
        <f t="shared" si="1277"/>
        <v>0</v>
      </c>
      <c r="N606" s="258">
        <f t="shared" si="1277"/>
        <v>96950</v>
      </c>
      <c r="O606" s="258">
        <f t="shared" si="1277"/>
        <v>0</v>
      </c>
      <c r="P606" s="258">
        <f t="shared" si="1277"/>
        <v>0</v>
      </c>
      <c r="Q606" s="258">
        <f t="shared" si="1277"/>
        <v>0</v>
      </c>
      <c r="R606" s="258">
        <f t="shared" si="1277"/>
        <v>0</v>
      </c>
      <c r="S606" s="258">
        <f t="shared" si="1277"/>
        <v>0</v>
      </c>
      <c r="T606" s="258">
        <f t="shared" si="1277"/>
        <v>0</v>
      </c>
      <c r="U606" s="258">
        <f t="shared" si="1277"/>
        <v>0</v>
      </c>
      <c r="V606" s="258">
        <f t="shared" si="1277"/>
        <v>0</v>
      </c>
      <c r="W606" s="258">
        <f t="shared" si="1277"/>
        <v>0</v>
      </c>
      <c r="X606" s="258">
        <f t="shared" si="1277"/>
        <v>0</v>
      </c>
      <c r="Y606" s="258">
        <f t="shared" si="1277"/>
        <v>0</v>
      </c>
      <c r="Z606" s="229"/>
      <c r="AA606" s="229"/>
      <c r="AB606" s="229"/>
      <c r="AC606" s="229"/>
    </row>
    <row r="607" spans="1:29" s="332" customFormat="1" x14ac:dyDescent="0.2">
      <c r="A607" s="249" t="s">
        <v>615</v>
      </c>
      <c r="B607" s="256" t="s">
        <v>675</v>
      </c>
      <c r="C607" s="256">
        <v>51</v>
      </c>
      <c r="D607" s="333"/>
      <c r="E607" s="338">
        <v>321</v>
      </c>
      <c r="F607" s="335"/>
      <c r="G607" s="336"/>
      <c r="H607" s="260">
        <f>SUM(H608:H609)</f>
        <v>0</v>
      </c>
      <c r="I607" s="260">
        <f t="shared" ref="I607:M607" si="1278">SUM(I608:I609)</f>
        <v>0</v>
      </c>
      <c r="J607" s="260">
        <f t="shared" si="1278"/>
        <v>0</v>
      </c>
      <c r="K607" s="260">
        <f t="shared" si="1278"/>
        <v>0</v>
      </c>
      <c r="L607" s="260">
        <f t="shared" si="1278"/>
        <v>0</v>
      </c>
      <c r="M607" s="260">
        <f t="shared" si="1278"/>
        <v>0</v>
      </c>
      <c r="N607" s="260">
        <f>SUM(N608:N609)</f>
        <v>2650</v>
      </c>
      <c r="O607" s="260">
        <f t="shared" ref="O607:Y607" si="1279">SUM(O608:O609)</f>
        <v>0</v>
      </c>
      <c r="P607" s="260">
        <f t="shared" si="1279"/>
        <v>0</v>
      </c>
      <c r="Q607" s="260">
        <f t="shared" si="1279"/>
        <v>0</v>
      </c>
      <c r="R607" s="260">
        <f t="shared" si="1279"/>
        <v>0</v>
      </c>
      <c r="S607" s="260">
        <f t="shared" si="1279"/>
        <v>0</v>
      </c>
      <c r="T607" s="260">
        <f t="shared" si="1279"/>
        <v>0</v>
      </c>
      <c r="U607" s="260">
        <f t="shared" si="1279"/>
        <v>0</v>
      </c>
      <c r="V607" s="260">
        <f t="shared" si="1279"/>
        <v>0</v>
      </c>
      <c r="W607" s="260">
        <f t="shared" si="1279"/>
        <v>0</v>
      </c>
      <c r="X607" s="260">
        <f t="shared" si="1279"/>
        <v>0</v>
      </c>
      <c r="Y607" s="260">
        <f t="shared" si="1279"/>
        <v>0</v>
      </c>
    </row>
    <row r="608" spans="1:29" s="332" customFormat="1" x14ac:dyDescent="0.2">
      <c r="A608" s="244" t="s">
        <v>615</v>
      </c>
      <c r="B608" s="243" t="s">
        <v>675</v>
      </c>
      <c r="C608" s="243">
        <v>51</v>
      </c>
      <c r="D608" s="242" t="s">
        <v>101</v>
      </c>
      <c r="E608" s="251">
        <v>3211</v>
      </c>
      <c r="F608" s="246" t="s">
        <v>42</v>
      </c>
      <c r="G608" s="329"/>
      <c r="H608" s="381"/>
      <c r="I608" s="382"/>
      <c r="J608" s="381"/>
      <c r="K608" s="382"/>
      <c r="L608" s="381"/>
      <c r="M608" s="382"/>
      <c r="N608" s="381">
        <v>2000</v>
      </c>
      <c r="O608" s="382"/>
      <c r="P608" s="381">
        <v>0</v>
      </c>
      <c r="Q608" s="382"/>
      <c r="R608" s="381"/>
      <c r="S608" s="382"/>
      <c r="T608" s="381"/>
      <c r="U608" s="382"/>
      <c r="V608" s="381"/>
      <c r="W608" s="382"/>
      <c r="X608" s="381"/>
      <c r="Y608" s="382"/>
    </row>
    <row r="609" spans="1:29" s="332" customFormat="1" x14ac:dyDescent="0.2">
      <c r="A609" s="244" t="s">
        <v>615</v>
      </c>
      <c r="B609" s="243" t="s">
        <v>675</v>
      </c>
      <c r="C609" s="243">
        <v>51</v>
      </c>
      <c r="D609" s="242" t="s">
        <v>101</v>
      </c>
      <c r="E609" s="251">
        <v>3213</v>
      </c>
      <c r="F609" s="246" t="s">
        <v>44</v>
      </c>
      <c r="G609" s="329"/>
      <c r="H609" s="381"/>
      <c r="I609" s="382"/>
      <c r="J609" s="381"/>
      <c r="K609" s="382"/>
      <c r="L609" s="381"/>
      <c r="M609" s="382"/>
      <c r="N609" s="381">
        <v>650</v>
      </c>
      <c r="O609" s="382"/>
      <c r="P609" s="381"/>
      <c r="Q609" s="382"/>
      <c r="R609" s="381"/>
      <c r="S609" s="382"/>
      <c r="T609" s="381"/>
      <c r="U609" s="382"/>
      <c r="V609" s="381"/>
      <c r="W609" s="382"/>
      <c r="X609" s="381"/>
      <c r="Y609" s="382"/>
    </row>
    <row r="610" spans="1:29" s="332" customFormat="1" x14ac:dyDescent="0.2">
      <c r="A610" s="249" t="s">
        <v>615</v>
      </c>
      <c r="B610" s="256" t="s">
        <v>675</v>
      </c>
      <c r="C610" s="256">
        <v>51</v>
      </c>
      <c r="D610" s="333"/>
      <c r="E610" s="338">
        <v>322</v>
      </c>
      <c r="F610" s="335"/>
      <c r="G610" s="336"/>
      <c r="H610" s="260">
        <f t="shared" ref="H610:Y610" si="1280">H611</f>
        <v>0</v>
      </c>
      <c r="I610" s="260">
        <f t="shared" si="1280"/>
        <v>0</v>
      </c>
      <c r="J610" s="260">
        <f t="shared" si="1280"/>
        <v>0</v>
      </c>
      <c r="K610" s="260">
        <f t="shared" si="1280"/>
        <v>0</v>
      </c>
      <c r="L610" s="260">
        <f t="shared" si="1280"/>
        <v>0</v>
      </c>
      <c r="M610" s="260">
        <f t="shared" si="1280"/>
        <v>0</v>
      </c>
      <c r="N610" s="260">
        <f t="shared" si="1280"/>
        <v>650</v>
      </c>
      <c r="O610" s="260">
        <f t="shared" si="1280"/>
        <v>0</v>
      </c>
      <c r="P610" s="260">
        <f t="shared" si="1280"/>
        <v>0</v>
      </c>
      <c r="Q610" s="260">
        <f t="shared" si="1280"/>
        <v>0</v>
      </c>
      <c r="R610" s="260">
        <f t="shared" si="1280"/>
        <v>0</v>
      </c>
      <c r="S610" s="260">
        <f t="shared" si="1280"/>
        <v>0</v>
      </c>
      <c r="T610" s="260">
        <f t="shared" si="1280"/>
        <v>0</v>
      </c>
      <c r="U610" s="260">
        <f t="shared" si="1280"/>
        <v>0</v>
      </c>
      <c r="V610" s="260">
        <f t="shared" si="1280"/>
        <v>0</v>
      </c>
      <c r="W610" s="260">
        <f t="shared" si="1280"/>
        <v>0</v>
      </c>
      <c r="X610" s="260">
        <f t="shared" si="1280"/>
        <v>0</v>
      </c>
      <c r="Y610" s="260">
        <f t="shared" si="1280"/>
        <v>0</v>
      </c>
    </row>
    <row r="611" spans="1:29" s="332" customFormat="1" x14ac:dyDescent="0.2">
      <c r="A611" s="244" t="s">
        <v>615</v>
      </c>
      <c r="B611" s="243" t="s">
        <v>675</v>
      </c>
      <c r="C611" s="243">
        <v>51</v>
      </c>
      <c r="D611" s="242" t="s">
        <v>101</v>
      </c>
      <c r="E611" s="251">
        <v>3223</v>
      </c>
      <c r="F611" s="246" t="s">
        <v>48</v>
      </c>
      <c r="G611" s="329"/>
      <c r="H611" s="381">
        <v>0</v>
      </c>
      <c r="I611" s="382"/>
      <c r="J611" s="381"/>
      <c r="K611" s="382"/>
      <c r="L611" s="381"/>
      <c r="M611" s="382"/>
      <c r="N611" s="381">
        <v>650</v>
      </c>
      <c r="O611" s="382"/>
      <c r="P611" s="381">
        <v>0</v>
      </c>
      <c r="Q611" s="382"/>
      <c r="R611" s="381"/>
      <c r="S611" s="382"/>
      <c r="T611" s="381"/>
      <c r="U611" s="382"/>
      <c r="V611" s="381"/>
      <c r="W611" s="382"/>
      <c r="X611" s="381"/>
      <c r="Y611" s="382"/>
    </row>
    <row r="612" spans="1:29" s="332" customFormat="1" x14ac:dyDescent="0.2">
      <c r="A612" s="249" t="s">
        <v>615</v>
      </c>
      <c r="B612" s="256" t="s">
        <v>675</v>
      </c>
      <c r="C612" s="256">
        <v>51</v>
      </c>
      <c r="D612" s="333"/>
      <c r="E612" s="338">
        <v>323</v>
      </c>
      <c r="F612" s="335"/>
      <c r="G612" s="336"/>
      <c r="H612" s="260">
        <f>SUM(H613:H615)</f>
        <v>0</v>
      </c>
      <c r="I612" s="260">
        <f t="shared" ref="I612:Y612" si="1281">SUM(I613:I615)</f>
        <v>0</v>
      </c>
      <c r="J612" s="260">
        <f t="shared" si="1281"/>
        <v>0</v>
      </c>
      <c r="K612" s="260">
        <f t="shared" si="1281"/>
        <v>0</v>
      </c>
      <c r="L612" s="260">
        <f t="shared" si="1281"/>
        <v>0</v>
      </c>
      <c r="M612" s="260">
        <f t="shared" si="1281"/>
        <v>0</v>
      </c>
      <c r="N612" s="260">
        <f t="shared" si="1281"/>
        <v>92650</v>
      </c>
      <c r="O612" s="260">
        <f t="shared" si="1281"/>
        <v>0</v>
      </c>
      <c r="P612" s="260">
        <f t="shared" si="1281"/>
        <v>0</v>
      </c>
      <c r="Q612" s="260">
        <f t="shared" si="1281"/>
        <v>0</v>
      </c>
      <c r="R612" s="260">
        <f t="shared" si="1281"/>
        <v>0</v>
      </c>
      <c r="S612" s="260">
        <f t="shared" si="1281"/>
        <v>0</v>
      </c>
      <c r="T612" s="260">
        <f t="shared" si="1281"/>
        <v>0</v>
      </c>
      <c r="U612" s="260">
        <f t="shared" si="1281"/>
        <v>0</v>
      </c>
      <c r="V612" s="260">
        <f t="shared" si="1281"/>
        <v>0</v>
      </c>
      <c r="W612" s="260">
        <f t="shared" si="1281"/>
        <v>0</v>
      </c>
      <c r="X612" s="260">
        <f t="shared" si="1281"/>
        <v>0</v>
      </c>
      <c r="Y612" s="260">
        <f t="shared" si="1281"/>
        <v>0</v>
      </c>
    </row>
    <row r="613" spans="1:29" s="332" customFormat="1" x14ac:dyDescent="0.2">
      <c r="A613" s="244" t="s">
        <v>615</v>
      </c>
      <c r="B613" s="243" t="s">
        <v>675</v>
      </c>
      <c r="C613" s="243">
        <v>51</v>
      </c>
      <c r="D613" s="242" t="s">
        <v>101</v>
      </c>
      <c r="E613" s="251">
        <v>3233</v>
      </c>
      <c r="F613" s="246" t="s">
        <v>54</v>
      </c>
      <c r="G613" s="329"/>
      <c r="H613" s="381"/>
      <c r="I613" s="382"/>
      <c r="J613" s="381"/>
      <c r="K613" s="382"/>
      <c r="L613" s="381"/>
      <c r="M613" s="382"/>
      <c r="N613" s="381">
        <v>650</v>
      </c>
      <c r="O613" s="382"/>
      <c r="P613" s="381"/>
      <c r="Q613" s="382"/>
      <c r="R613" s="381"/>
      <c r="S613" s="382"/>
      <c r="T613" s="381"/>
      <c r="U613" s="382"/>
      <c r="V613" s="381"/>
      <c r="W613" s="382"/>
      <c r="X613" s="381"/>
      <c r="Y613" s="382"/>
    </row>
    <row r="614" spans="1:29" s="332" customFormat="1" x14ac:dyDescent="0.2">
      <c r="A614" s="244" t="s">
        <v>615</v>
      </c>
      <c r="B614" s="243" t="s">
        <v>675</v>
      </c>
      <c r="C614" s="243">
        <v>51</v>
      </c>
      <c r="D614" s="242" t="s">
        <v>101</v>
      </c>
      <c r="E614" s="251">
        <v>3237</v>
      </c>
      <c r="F614" s="246" t="s">
        <v>58</v>
      </c>
      <c r="G614" s="329"/>
      <c r="H614" s="381"/>
      <c r="I614" s="382"/>
      <c r="J614" s="381"/>
      <c r="K614" s="382"/>
      <c r="L614" s="381"/>
      <c r="M614" s="382"/>
      <c r="N614" s="381">
        <v>72000</v>
      </c>
      <c r="O614" s="382"/>
      <c r="P614" s="381"/>
      <c r="Q614" s="382"/>
      <c r="R614" s="381"/>
      <c r="S614" s="382"/>
      <c r="T614" s="381"/>
      <c r="U614" s="382"/>
      <c r="V614" s="381"/>
      <c r="W614" s="382"/>
      <c r="X614" s="381"/>
      <c r="Y614" s="382"/>
    </row>
    <row r="615" spans="1:29" s="332" customFormat="1" x14ac:dyDescent="0.2">
      <c r="A615" s="244" t="s">
        <v>615</v>
      </c>
      <c r="B615" s="243" t="s">
        <v>675</v>
      </c>
      <c r="C615" s="243">
        <v>51</v>
      </c>
      <c r="D615" s="242" t="s">
        <v>101</v>
      </c>
      <c r="E615" s="251">
        <v>3238</v>
      </c>
      <c r="F615" s="246" t="s">
        <v>59</v>
      </c>
      <c r="G615" s="329"/>
      <c r="H615" s="381"/>
      <c r="I615" s="382"/>
      <c r="J615" s="381"/>
      <c r="K615" s="382"/>
      <c r="L615" s="381"/>
      <c r="M615" s="382"/>
      <c r="N615" s="381">
        <v>20000</v>
      </c>
      <c r="O615" s="382"/>
      <c r="P615" s="381"/>
      <c r="Q615" s="382"/>
      <c r="R615" s="381"/>
      <c r="S615" s="382"/>
      <c r="T615" s="381"/>
      <c r="U615" s="382"/>
      <c r="V615" s="381"/>
      <c r="W615" s="382"/>
      <c r="X615" s="381"/>
      <c r="Y615" s="382"/>
    </row>
    <row r="616" spans="1:29" s="229" customFormat="1" x14ac:dyDescent="0.2">
      <c r="A616" s="249" t="s">
        <v>615</v>
      </c>
      <c r="B616" s="256" t="s">
        <v>675</v>
      </c>
      <c r="C616" s="256">
        <v>51</v>
      </c>
      <c r="D616" s="333"/>
      <c r="E616" s="338">
        <v>329</v>
      </c>
      <c r="F616" s="335"/>
      <c r="G616" s="336"/>
      <c r="H616" s="260">
        <f t="shared" ref="H616:Y616" si="1282">H617</f>
        <v>0</v>
      </c>
      <c r="I616" s="260">
        <f t="shared" si="1282"/>
        <v>0</v>
      </c>
      <c r="J616" s="260">
        <f t="shared" si="1282"/>
        <v>0</v>
      </c>
      <c r="K616" s="260">
        <f t="shared" si="1282"/>
        <v>0</v>
      </c>
      <c r="L616" s="260">
        <f t="shared" si="1282"/>
        <v>0</v>
      </c>
      <c r="M616" s="260">
        <f t="shared" si="1282"/>
        <v>0</v>
      </c>
      <c r="N616" s="260">
        <f t="shared" si="1282"/>
        <v>1000</v>
      </c>
      <c r="O616" s="260">
        <f t="shared" si="1282"/>
        <v>0</v>
      </c>
      <c r="P616" s="260">
        <f t="shared" si="1282"/>
        <v>0</v>
      </c>
      <c r="Q616" s="260">
        <f t="shared" si="1282"/>
        <v>0</v>
      </c>
      <c r="R616" s="260">
        <f t="shared" si="1282"/>
        <v>0</v>
      </c>
      <c r="S616" s="260">
        <f t="shared" si="1282"/>
        <v>0</v>
      </c>
      <c r="T616" s="260">
        <f t="shared" si="1282"/>
        <v>0</v>
      </c>
      <c r="U616" s="260">
        <f t="shared" si="1282"/>
        <v>0</v>
      </c>
      <c r="V616" s="260">
        <f t="shared" si="1282"/>
        <v>0</v>
      </c>
      <c r="W616" s="260">
        <f t="shared" si="1282"/>
        <v>0</v>
      </c>
      <c r="X616" s="260">
        <f t="shared" si="1282"/>
        <v>0</v>
      </c>
      <c r="Y616" s="260">
        <f t="shared" si="1282"/>
        <v>0</v>
      </c>
      <c r="Z616" s="332"/>
      <c r="AA616" s="332"/>
      <c r="AB616" s="332"/>
      <c r="AC616" s="332"/>
    </row>
    <row r="617" spans="1:29" s="332" customFormat="1" x14ac:dyDescent="0.2">
      <c r="A617" s="244" t="s">
        <v>615</v>
      </c>
      <c r="B617" s="243" t="s">
        <v>675</v>
      </c>
      <c r="C617" s="243">
        <v>51</v>
      </c>
      <c r="D617" s="242" t="s">
        <v>101</v>
      </c>
      <c r="E617" s="251">
        <v>3293</v>
      </c>
      <c r="F617" s="246" t="s">
        <v>64</v>
      </c>
      <c r="G617" s="329"/>
      <c r="H617" s="381"/>
      <c r="I617" s="382"/>
      <c r="J617" s="381"/>
      <c r="K617" s="382"/>
      <c r="L617" s="381"/>
      <c r="M617" s="382"/>
      <c r="N617" s="381">
        <v>1000</v>
      </c>
      <c r="O617" s="382"/>
      <c r="P617" s="381">
        <v>0</v>
      </c>
      <c r="Q617" s="382"/>
      <c r="R617" s="381"/>
      <c r="S617" s="382"/>
      <c r="T617" s="381"/>
      <c r="U617" s="382"/>
      <c r="V617" s="381"/>
      <c r="W617" s="382"/>
      <c r="X617" s="381"/>
      <c r="Y617" s="382"/>
    </row>
    <row r="618" spans="1:29" s="332" customFormat="1" x14ac:dyDescent="0.2">
      <c r="A618" s="230" t="s">
        <v>615</v>
      </c>
      <c r="B618" s="231" t="s">
        <v>675</v>
      </c>
      <c r="C618" s="231">
        <v>51</v>
      </c>
      <c r="D618" s="231"/>
      <c r="E618" s="233">
        <v>41</v>
      </c>
      <c r="F618" s="234"/>
      <c r="G618" s="320"/>
      <c r="H618" s="258">
        <f>H619</f>
        <v>0</v>
      </c>
      <c r="I618" s="258">
        <f t="shared" ref="I618:X619" si="1283">I619</f>
        <v>0</v>
      </c>
      <c r="J618" s="258">
        <f t="shared" si="1283"/>
        <v>0</v>
      </c>
      <c r="K618" s="258">
        <f t="shared" si="1283"/>
        <v>0</v>
      </c>
      <c r="L618" s="258">
        <f t="shared" si="1283"/>
        <v>0</v>
      </c>
      <c r="M618" s="258">
        <f t="shared" si="1283"/>
        <v>0</v>
      </c>
      <c r="N618" s="258">
        <f t="shared" si="1283"/>
        <v>3500</v>
      </c>
      <c r="O618" s="258">
        <f t="shared" si="1283"/>
        <v>0</v>
      </c>
      <c r="P618" s="258">
        <f t="shared" si="1283"/>
        <v>0</v>
      </c>
      <c r="Q618" s="258">
        <f t="shared" si="1283"/>
        <v>0</v>
      </c>
      <c r="R618" s="258">
        <f t="shared" si="1283"/>
        <v>0</v>
      </c>
      <c r="S618" s="258">
        <f t="shared" si="1283"/>
        <v>0</v>
      </c>
      <c r="T618" s="258">
        <f t="shared" si="1283"/>
        <v>0</v>
      </c>
      <c r="U618" s="258">
        <f t="shared" si="1283"/>
        <v>0</v>
      </c>
      <c r="V618" s="258">
        <f t="shared" si="1283"/>
        <v>0</v>
      </c>
      <c r="W618" s="258">
        <f t="shared" si="1283"/>
        <v>0</v>
      </c>
      <c r="X618" s="258">
        <f t="shared" si="1283"/>
        <v>0</v>
      </c>
      <c r="Y618" s="258">
        <f t="shared" ref="W618:Y619" si="1284">Y619</f>
        <v>0</v>
      </c>
      <c r="Z618" s="229"/>
      <c r="AA618" s="229"/>
      <c r="AB618" s="229" t="s">
        <v>677</v>
      </c>
      <c r="AC618" s="229"/>
    </row>
    <row r="619" spans="1:29" s="229" customFormat="1" x14ac:dyDescent="0.2">
      <c r="A619" s="249" t="s">
        <v>615</v>
      </c>
      <c r="B619" s="256" t="s">
        <v>675</v>
      </c>
      <c r="C619" s="256">
        <v>51</v>
      </c>
      <c r="D619" s="333"/>
      <c r="E619" s="338">
        <v>412</v>
      </c>
      <c r="F619" s="335"/>
      <c r="G619" s="336"/>
      <c r="H619" s="260">
        <f>H620</f>
        <v>0</v>
      </c>
      <c r="I619" s="260">
        <f t="shared" si="1283"/>
        <v>0</v>
      </c>
      <c r="J619" s="260">
        <f t="shared" si="1283"/>
        <v>0</v>
      </c>
      <c r="K619" s="260">
        <f t="shared" si="1283"/>
        <v>0</v>
      </c>
      <c r="L619" s="260">
        <f t="shared" si="1283"/>
        <v>0</v>
      </c>
      <c r="M619" s="260">
        <f t="shared" si="1283"/>
        <v>0</v>
      </c>
      <c r="N619" s="260">
        <f t="shared" si="1283"/>
        <v>3500</v>
      </c>
      <c r="O619" s="260">
        <f t="shared" si="1283"/>
        <v>0</v>
      </c>
      <c r="P619" s="260">
        <f t="shared" si="1283"/>
        <v>0</v>
      </c>
      <c r="Q619" s="260">
        <f t="shared" si="1283"/>
        <v>0</v>
      </c>
      <c r="R619" s="260">
        <f t="shared" si="1283"/>
        <v>0</v>
      </c>
      <c r="S619" s="260">
        <f t="shared" si="1283"/>
        <v>0</v>
      </c>
      <c r="T619" s="260">
        <f t="shared" si="1283"/>
        <v>0</v>
      </c>
      <c r="U619" s="260">
        <f t="shared" si="1283"/>
        <v>0</v>
      </c>
      <c r="V619" s="260">
        <f t="shared" si="1283"/>
        <v>0</v>
      </c>
      <c r="W619" s="260">
        <f t="shared" si="1284"/>
        <v>0</v>
      </c>
      <c r="X619" s="260">
        <f t="shared" si="1283"/>
        <v>0</v>
      </c>
      <c r="Y619" s="260">
        <f t="shared" si="1284"/>
        <v>0</v>
      </c>
      <c r="Z619" s="332"/>
      <c r="AA619" s="332"/>
      <c r="AB619" s="332"/>
      <c r="AC619" s="332"/>
    </row>
    <row r="620" spans="1:29" s="332" customFormat="1" x14ac:dyDescent="0.2">
      <c r="A620" s="244" t="s">
        <v>615</v>
      </c>
      <c r="B620" s="243" t="s">
        <v>675</v>
      </c>
      <c r="C620" s="243">
        <v>51</v>
      </c>
      <c r="D620" s="242" t="s">
        <v>101</v>
      </c>
      <c r="E620" s="251">
        <v>4123</v>
      </c>
      <c r="F620" s="246" t="s">
        <v>83</v>
      </c>
      <c r="G620" s="329"/>
      <c r="H620" s="381"/>
      <c r="I620" s="382"/>
      <c r="J620" s="381"/>
      <c r="K620" s="382"/>
      <c r="L620" s="381"/>
      <c r="M620" s="382"/>
      <c r="N620" s="381">
        <v>3500</v>
      </c>
      <c r="O620" s="382"/>
      <c r="P620" s="381"/>
      <c r="Q620" s="382"/>
      <c r="R620" s="381"/>
      <c r="S620" s="382"/>
      <c r="T620" s="381">
        <v>0</v>
      </c>
      <c r="U620" s="382"/>
      <c r="V620" s="381"/>
      <c r="W620" s="382"/>
      <c r="X620" s="381"/>
      <c r="Y620" s="382"/>
    </row>
    <row r="621" spans="1:29" s="332" customFormat="1" x14ac:dyDescent="0.2">
      <c r="A621" s="230" t="s">
        <v>615</v>
      </c>
      <c r="B621" s="231" t="s">
        <v>675</v>
      </c>
      <c r="C621" s="231">
        <v>51</v>
      </c>
      <c r="D621" s="231"/>
      <c r="E621" s="233">
        <v>42</v>
      </c>
      <c r="F621" s="234"/>
      <c r="G621" s="320"/>
      <c r="H621" s="258">
        <f>H622+H625</f>
        <v>0</v>
      </c>
      <c r="I621" s="258">
        <f t="shared" ref="I621:Y621" si="1285">I622+I625</f>
        <v>0</v>
      </c>
      <c r="J621" s="258">
        <f t="shared" si="1285"/>
        <v>0</v>
      </c>
      <c r="K621" s="258">
        <f t="shared" si="1285"/>
        <v>0</v>
      </c>
      <c r="L621" s="258">
        <f t="shared" si="1285"/>
        <v>0</v>
      </c>
      <c r="M621" s="258">
        <f t="shared" si="1285"/>
        <v>0</v>
      </c>
      <c r="N621" s="258">
        <f t="shared" si="1285"/>
        <v>100400</v>
      </c>
      <c r="O621" s="258">
        <f t="shared" si="1285"/>
        <v>0</v>
      </c>
      <c r="P621" s="258">
        <f t="shared" si="1285"/>
        <v>0</v>
      </c>
      <c r="Q621" s="258">
        <f t="shared" si="1285"/>
        <v>0</v>
      </c>
      <c r="R621" s="258">
        <f t="shared" si="1285"/>
        <v>0</v>
      </c>
      <c r="S621" s="258">
        <f t="shared" si="1285"/>
        <v>0</v>
      </c>
      <c r="T621" s="258">
        <f t="shared" si="1285"/>
        <v>0</v>
      </c>
      <c r="U621" s="258">
        <f t="shared" si="1285"/>
        <v>0</v>
      </c>
      <c r="V621" s="258">
        <f t="shared" si="1285"/>
        <v>0</v>
      </c>
      <c r="W621" s="258">
        <f t="shared" si="1285"/>
        <v>0</v>
      </c>
      <c r="X621" s="258">
        <f t="shared" si="1285"/>
        <v>0</v>
      </c>
      <c r="Y621" s="258">
        <f t="shared" si="1285"/>
        <v>0</v>
      </c>
      <c r="Z621" s="229"/>
      <c r="AA621" s="229"/>
      <c r="AB621" s="229"/>
      <c r="AC621" s="229"/>
    </row>
    <row r="622" spans="1:29" s="332" customFormat="1" x14ac:dyDescent="0.2">
      <c r="A622" s="249" t="s">
        <v>615</v>
      </c>
      <c r="B622" s="256" t="s">
        <v>675</v>
      </c>
      <c r="C622" s="256">
        <v>51</v>
      </c>
      <c r="D622" s="333"/>
      <c r="E622" s="338">
        <v>422</v>
      </c>
      <c r="F622" s="335"/>
      <c r="G622" s="336"/>
      <c r="H622" s="260">
        <f>SUM(H623:H624)</f>
        <v>0</v>
      </c>
      <c r="I622" s="260">
        <f t="shared" ref="I622:Y622" si="1286">SUM(I623:I624)</f>
        <v>0</v>
      </c>
      <c r="J622" s="260">
        <f t="shared" si="1286"/>
        <v>0</v>
      </c>
      <c r="K622" s="260">
        <f t="shared" si="1286"/>
        <v>0</v>
      </c>
      <c r="L622" s="260">
        <f t="shared" si="1286"/>
        <v>0</v>
      </c>
      <c r="M622" s="260">
        <f t="shared" si="1286"/>
        <v>0</v>
      </c>
      <c r="N622" s="260">
        <f t="shared" si="1286"/>
        <v>53400</v>
      </c>
      <c r="O622" s="260">
        <f t="shared" si="1286"/>
        <v>0</v>
      </c>
      <c r="P622" s="260">
        <f t="shared" si="1286"/>
        <v>0</v>
      </c>
      <c r="Q622" s="260">
        <f t="shared" si="1286"/>
        <v>0</v>
      </c>
      <c r="R622" s="260">
        <f t="shared" si="1286"/>
        <v>0</v>
      </c>
      <c r="S622" s="260">
        <f t="shared" si="1286"/>
        <v>0</v>
      </c>
      <c r="T622" s="260">
        <f t="shared" si="1286"/>
        <v>0</v>
      </c>
      <c r="U622" s="260">
        <f t="shared" si="1286"/>
        <v>0</v>
      </c>
      <c r="V622" s="260">
        <f t="shared" si="1286"/>
        <v>0</v>
      </c>
      <c r="W622" s="260">
        <f t="shared" si="1286"/>
        <v>0</v>
      </c>
      <c r="X622" s="260">
        <f t="shared" si="1286"/>
        <v>0</v>
      </c>
      <c r="Y622" s="260">
        <f t="shared" si="1286"/>
        <v>0</v>
      </c>
    </row>
    <row r="623" spans="1:29" s="332" customFormat="1" x14ac:dyDescent="0.2">
      <c r="A623" s="244" t="s">
        <v>615</v>
      </c>
      <c r="B623" s="243" t="s">
        <v>675</v>
      </c>
      <c r="C623" s="243">
        <v>51</v>
      </c>
      <c r="D623" s="242" t="s">
        <v>101</v>
      </c>
      <c r="E623" s="251">
        <v>4221</v>
      </c>
      <c r="F623" s="246" t="s">
        <v>74</v>
      </c>
      <c r="G623" s="329"/>
      <c r="H623" s="381"/>
      <c r="I623" s="382"/>
      <c r="J623" s="381"/>
      <c r="K623" s="382"/>
      <c r="L623" s="381"/>
      <c r="M623" s="382"/>
      <c r="N623" s="381">
        <v>26700</v>
      </c>
      <c r="O623" s="382"/>
      <c r="P623" s="381"/>
      <c r="Q623" s="382"/>
      <c r="R623" s="381"/>
      <c r="S623" s="382"/>
      <c r="T623" s="381"/>
      <c r="U623" s="382"/>
      <c r="V623" s="381"/>
      <c r="W623" s="382"/>
      <c r="X623" s="381"/>
      <c r="Y623" s="382"/>
    </row>
    <row r="624" spans="1:29" s="332" customFormat="1" x14ac:dyDescent="0.2">
      <c r="A624" s="244" t="s">
        <v>615</v>
      </c>
      <c r="B624" s="243" t="s">
        <v>675</v>
      </c>
      <c r="C624" s="243">
        <v>51</v>
      </c>
      <c r="D624" s="242" t="s">
        <v>101</v>
      </c>
      <c r="E624" s="251">
        <v>4222</v>
      </c>
      <c r="F624" s="246" t="s">
        <v>75</v>
      </c>
      <c r="G624" s="329"/>
      <c r="H624" s="381"/>
      <c r="I624" s="382"/>
      <c r="J624" s="381"/>
      <c r="K624" s="382"/>
      <c r="L624" s="381"/>
      <c r="M624" s="382"/>
      <c r="N624" s="381">
        <v>26700</v>
      </c>
      <c r="O624" s="382"/>
      <c r="P624" s="381"/>
      <c r="Q624" s="382"/>
      <c r="R624" s="381"/>
      <c r="S624" s="382"/>
      <c r="T624" s="381"/>
      <c r="U624" s="382"/>
      <c r="V624" s="381"/>
      <c r="W624" s="382"/>
      <c r="X624" s="381"/>
      <c r="Y624" s="382"/>
    </row>
    <row r="625" spans="1:29" s="229" customFormat="1" x14ac:dyDescent="0.2">
      <c r="A625" s="249" t="s">
        <v>615</v>
      </c>
      <c r="B625" s="256" t="s">
        <v>675</v>
      </c>
      <c r="C625" s="256">
        <v>51</v>
      </c>
      <c r="D625" s="333"/>
      <c r="E625" s="338">
        <v>426</v>
      </c>
      <c r="F625" s="335"/>
      <c r="G625" s="336"/>
      <c r="H625" s="260">
        <f>H626</f>
        <v>0</v>
      </c>
      <c r="I625" s="260">
        <f t="shared" ref="I625:Y625" si="1287">I626</f>
        <v>0</v>
      </c>
      <c r="J625" s="260">
        <f t="shared" si="1287"/>
        <v>0</v>
      </c>
      <c r="K625" s="260">
        <f t="shared" si="1287"/>
        <v>0</v>
      </c>
      <c r="L625" s="260">
        <f t="shared" si="1287"/>
        <v>0</v>
      </c>
      <c r="M625" s="260">
        <f t="shared" si="1287"/>
        <v>0</v>
      </c>
      <c r="N625" s="260">
        <f t="shared" si="1287"/>
        <v>47000</v>
      </c>
      <c r="O625" s="260">
        <f t="shared" si="1287"/>
        <v>0</v>
      </c>
      <c r="P625" s="260">
        <f t="shared" si="1287"/>
        <v>0</v>
      </c>
      <c r="Q625" s="260">
        <f t="shared" si="1287"/>
        <v>0</v>
      </c>
      <c r="R625" s="260">
        <f t="shared" si="1287"/>
        <v>0</v>
      </c>
      <c r="S625" s="260">
        <f t="shared" si="1287"/>
        <v>0</v>
      </c>
      <c r="T625" s="260">
        <f t="shared" si="1287"/>
        <v>0</v>
      </c>
      <c r="U625" s="260">
        <f t="shared" si="1287"/>
        <v>0</v>
      </c>
      <c r="V625" s="260">
        <f t="shared" si="1287"/>
        <v>0</v>
      </c>
      <c r="W625" s="260">
        <f t="shared" si="1287"/>
        <v>0</v>
      </c>
      <c r="X625" s="260">
        <f t="shared" si="1287"/>
        <v>0</v>
      </c>
      <c r="Y625" s="260">
        <f t="shared" si="1287"/>
        <v>0</v>
      </c>
      <c r="Z625" s="332"/>
      <c r="AA625" s="332"/>
      <c r="AB625" s="332"/>
      <c r="AC625" s="332"/>
    </row>
    <row r="626" spans="1:29" s="229" customFormat="1" x14ac:dyDescent="0.2">
      <c r="A626" s="244" t="s">
        <v>615</v>
      </c>
      <c r="B626" s="243" t="s">
        <v>675</v>
      </c>
      <c r="C626" s="243">
        <v>51</v>
      </c>
      <c r="D626" s="242" t="s">
        <v>101</v>
      </c>
      <c r="E626" s="251">
        <v>4262</v>
      </c>
      <c r="F626" s="246" t="s">
        <v>86</v>
      </c>
      <c r="G626" s="329"/>
      <c r="H626" s="381"/>
      <c r="I626" s="382"/>
      <c r="J626" s="381"/>
      <c r="K626" s="382"/>
      <c r="L626" s="381"/>
      <c r="M626" s="382"/>
      <c r="N626" s="381">
        <v>47000</v>
      </c>
      <c r="O626" s="382"/>
      <c r="P626" s="381"/>
      <c r="Q626" s="382"/>
      <c r="R626" s="381"/>
      <c r="S626" s="382"/>
      <c r="T626" s="381"/>
      <c r="U626" s="382"/>
      <c r="V626" s="381"/>
      <c r="W626" s="382"/>
      <c r="X626" s="381"/>
      <c r="Y626" s="382"/>
      <c r="Z626" s="332"/>
      <c r="AA626" s="332"/>
      <c r="AB626" s="332"/>
      <c r="AC626" s="332"/>
    </row>
    <row r="627" spans="1:29" s="332" customFormat="1" x14ac:dyDescent="0.2">
      <c r="A627" s="230" t="s">
        <v>615</v>
      </c>
      <c r="B627" s="231" t="s">
        <v>675</v>
      </c>
      <c r="C627" s="231">
        <v>559</v>
      </c>
      <c r="D627" s="231"/>
      <c r="E627" s="233">
        <v>31</v>
      </c>
      <c r="F627" s="234"/>
      <c r="G627" s="320"/>
      <c r="H627" s="258">
        <f>H628+H632+H630</f>
        <v>6280</v>
      </c>
      <c r="I627" s="258">
        <f t="shared" ref="I627:Y627" si="1288">I628+I632+I630</f>
        <v>0</v>
      </c>
      <c r="J627" s="258">
        <f t="shared" si="1288"/>
        <v>0</v>
      </c>
      <c r="K627" s="258">
        <f t="shared" si="1288"/>
        <v>0</v>
      </c>
      <c r="L627" s="258">
        <f t="shared" si="1288"/>
        <v>46000</v>
      </c>
      <c r="M627" s="258">
        <f t="shared" si="1288"/>
        <v>0</v>
      </c>
      <c r="N627" s="258">
        <f t="shared" si="1288"/>
        <v>15450</v>
      </c>
      <c r="O627" s="258">
        <f t="shared" si="1288"/>
        <v>0</v>
      </c>
      <c r="P627" s="258">
        <f t="shared" si="1288"/>
        <v>0</v>
      </c>
      <c r="Q627" s="258">
        <f t="shared" si="1288"/>
        <v>0</v>
      </c>
      <c r="R627" s="258">
        <f t="shared" si="1288"/>
        <v>46000</v>
      </c>
      <c r="S627" s="258">
        <f t="shared" si="1288"/>
        <v>0</v>
      </c>
      <c r="T627" s="258">
        <f t="shared" si="1288"/>
        <v>46500</v>
      </c>
      <c r="U627" s="258">
        <f t="shared" si="1288"/>
        <v>0</v>
      </c>
      <c r="V627" s="258">
        <f t="shared" si="1288"/>
        <v>46000</v>
      </c>
      <c r="W627" s="258">
        <f t="shared" si="1288"/>
        <v>0</v>
      </c>
      <c r="X627" s="258">
        <f t="shared" si="1288"/>
        <v>46500</v>
      </c>
      <c r="Y627" s="258">
        <f t="shared" si="1288"/>
        <v>0</v>
      </c>
      <c r="Z627" s="229"/>
      <c r="AA627" s="229"/>
      <c r="AB627" s="229"/>
      <c r="AC627" s="229"/>
    </row>
    <row r="628" spans="1:29" s="332" customFormat="1" x14ac:dyDescent="0.2">
      <c r="A628" s="249" t="s">
        <v>615</v>
      </c>
      <c r="B628" s="256" t="s">
        <v>675</v>
      </c>
      <c r="C628" s="256">
        <v>559</v>
      </c>
      <c r="D628" s="333"/>
      <c r="E628" s="338">
        <v>311</v>
      </c>
      <c r="F628" s="335"/>
      <c r="G628" s="336"/>
      <c r="H628" s="260">
        <f t="shared" ref="H628:Y628" si="1289">H629</f>
        <v>4950</v>
      </c>
      <c r="I628" s="260">
        <f t="shared" si="1289"/>
        <v>0</v>
      </c>
      <c r="J628" s="260">
        <f t="shared" si="1289"/>
        <v>0</v>
      </c>
      <c r="K628" s="260">
        <f t="shared" si="1289"/>
        <v>0</v>
      </c>
      <c r="L628" s="260">
        <f t="shared" si="1289"/>
        <v>40000</v>
      </c>
      <c r="M628" s="260">
        <f t="shared" si="1289"/>
        <v>0</v>
      </c>
      <c r="N628" s="260">
        <f t="shared" si="1289"/>
        <v>13300</v>
      </c>
      <c r="O628" s="260">
        <f t="shared" si="1289"/>
        <v>0</v>
      </c>
      <c r="P628" s="260">
        <f t="shared" si="1289"/>
        <v>0</v>
      </c>
      <c r="Q628" s="260">
        <f t="shared" si="1289"/>
        <v>0</v>
      </c>
      <c r="R628" s="260">
        <f t="shared" si="1289"/>
        <v>40000</v>
      </c>
      <c r="S628" s="260">
        <f t="shared" si="1289"/>
        <v>0</v>
      </c>
      <c r="T628" s="260">
        <f t="shared" si="1289"/>
        <v>40000</v>
      </c>
      <c r="U628" s="260">
        <f t="shared" si="1289"/>
        <v>0</v>
      </c>
      <c r="V628" s="260">
        <f t="shared" si="1289"/>
        <v>40000</v>
      </c>
      <c r="W628" s="260">
        <f t="shared" si="1289"/>
        <v>0</v>
      </c>
      <c r="X628" s="260">
        <f t="shared" si="1289"/>
        <v>40000</v>
      </c>
      <c r="Y628" s="260">
        <f t="shared" si="1289"/>
        <v>0</v>
      </c>
    </row>
    <row r="629" spans="1:29" s="332" customFormat="1" x14ac:dyDescent="0.2">
      <c r="A629" s="244" t="s">
        <v>615</v>
      </c>
      <c r="B629" s="243" t="s">
        <v>675</v>
      </c>
      <c r="C629" s="243">
        <v>559</v>
      </c>
      <c r="D629" s="242" t="s">
        <v>101</v>
      </c>
      <c r="E629" s="251">
        <v>3111</v>
      </c>
      <c r="F629" s="246" t="s">
        <v>33</v>
      </c>
      <c r="G629" s="329"/>
      <c r="H629" s="381">
        <v>4950</v>
      </c>
      <c r="I629" s="382"/>
      <c r="J629" s="381"/>
      <c r="K629" s="382"/>
      <c r="L629" s="381">
        <v>40000</v>
      </c>
      <c r="M629" s="382"/>
      <c r="N629" s="381">
        <v>13300</v>
      </c>
      <c r="O629" s="382"/>
      <c r="P629" s="381">
        <v>0</v>
      </c>
      <c r="Q629" s="382"/>
      <c r="R629" s="381">
        <v>40000</v>
      </c>
      <c r="S629" s="382"/>
      <c r="T629" s="381">
        <v>40000</v>
      </c>
      <c r="U629" s="382"/>
      <c r="V629" s="381">
        <v>40000</v>
      </c>
      <c r="W629" s="382"/>
      <c r="X629" s="381">
        <v>40000</v>
      </c>
      <c r="Y629" s="382"/>
    </row>
    <row r="630" spans="1:29" s="229" customFormat="1" x14ac:dyDescent="0.2">
      <c r="A630" s="249" t="s">
        <v>615</v>
      </c>
      <c r="B630" s="256" t="s">
        <v>675</v>
      </c>
      <c r="C630" s="256">
        <v>559</v>
      </c>
      <c r="D630" s="333"/>
      <c r="E630" s="338">
        <v>312</v>
      </c>
      <c r="F630" s="335"/>
      <c r="G630" s="336"/>
      <c r="H630" s="260">
        <f t="shared" ref="H630:Y630" si="1290">H631</f>
        <v>450</v>
      </c>
      <c r="I630" s="260">
        <f t="shared" si="1290"/>
        <v>0</v>
      </c>
      <c r="J630" s="260">
        <f t="shared" si="1290"/>
        <v>0</v>
      </c>
      <c r="K630" s="260">
        <f t="shared" si="1290"/>
        <v>0</v>
      </c>
      <c r="L630" s="260">
        <f t="shared" si="1290"/>
        <v>0</v>
      </c>
      <c r="M630" s="260">
        <f t="shared" si="1290"/>
        <v>0</v>
      </c>
      <c r="N630" s="260">
        <f t="shared" si="1290"/>
        <v>150</v>
      </c>
      <c r="O630" s="260">
        <f t="shared" si="1290"/>
        <v>0</v>
      </c>
      <c r="P630" s="260">
        <f t="shared" si="1290"/>
        <v>0</v>
      </c>
      <c r="Q630" s="260">
        <f t="shared" si="1290"/>
        <v>0</v>
      </c>
      <c r="R630" s="260">
        <f t="shared" si="1290"/>
        <v>0</v>
      </c>
      <c r="S630" s="260">
        <f t="shared" si="1290"/>
        <v>0</v>
      </c>
      <c r="T630" s="260">
        <f t="shared" si="1290"/>
        <v>500</v>
      </c>
      <c r="U630" s="260">
        <f t="shared" si="1290"/>
        <v>0</v>
      </c>
      <c r="V630" s="260">
        <f t="shared" si="1290"/>
        <v>0</v>
      </c>
      <c r="W630" s="260">
        <f t="shared" si="1290"/>
        <v>0</v>
      </c>
      <c r="X630" s="260">
        <f t="shared" si="1290"/>
        <v>500</v>
      </c>
      <c r="Y630" s="260">
        <f t="shared" si="1290"/>
        <v>0</v>
      </c>
      <c r="Z630" s="332"/>
      <c r="AA630" s="332"/>
      <c r="AB630" s="332"/>
      <c r="AC630" s="332"/>
    </row>
    <row r="631" spans="1:29" s="332" customFormat="1" x14ac:dyDescent="0.2">
      <c r="A631" s="244" t="s">
        <v>615</v>
      </c>
      <c r="B631" s="243" t="s">
        <v>675</v>
      </c>
      <c r="C631" s="243">
        <v>559</v>
      </c>
      <c r="D631" s="242" t="s">
        <v>101</v>
      </c>
      <c r="E631" s="251">
        <v>3121</v>
      </c>
      <c r="F631" s="246" t="s">
        <v>471</v>
      </c>
      <c r="G631" s="329"/>
      <c r="H631" s="381">
        <v>450</v>
      </c>
      <c r="I631" s="382"/>
      <c r="J631" s="381"/>
      <c r="K631" s="382"/>
      <c r="L631" s="381">
        <v>0</v>
      </c>
      <c r="M631" s="382"/>
      <c r="N631" s="381">
        <v>150</v>
      </c>
      <c r="O631" s="382"/>
      <c r="P631" s="381">
        <v>0</v>
      </c>
      <c r="Q631" s="382"/>
      <c r="R631" s="381">
        <v>0</v>
      </c>
      <c r="S631" s="382"/>
      <c r="T631" s="381">
        <v>500</v>
      </c>
      <c r="U631" s="382"/>
      <c r="V631" s="381">
        <v>0</v>
      </c>
      <c r="W631" s="382"/>
      <c r="X631" s="381">
        <v>500</v>
      </c>
      <c r="Y631" s="382"/>
    </row>
    <row r="632" spans="1:29" s="229" customFormat="1" x14ac:dyDescent="0.2">
      <c r="A632" s="249" t="s">
        <v>615</v>
      </c>
      <c r="B632" s="256" t="s">
        <v>675</v>
      </c>
      <c r="C632" s="256">
        <v>559</v>
      </c>
      <c r="D632" s="333"/>
      <c r="E632" s="338">
        <v>313</v>
      </c>
      <c r="F632" s="335"/>
      <c r="G632" s="336"/>
      <c r="H632" s="260">
        <f t="shared" ref="H632:Y632" si="1291">H633</f>
        <v>880</v>
      </c>
      <c r="I632" s="260">
        <f t="shared" si="1291"/>
        <v>0</v>
      </c>
      <c r="J632" s="260">
        <f t="shared" si="1291"/>
        <v>0</v>
      </c>
      <c r="K632" s="260">
        <f t="shared" si="1291"/>
        <v>0</v>
      </c>
      <c r="L632" s="260">
        <f t="shared" si="1291"/>
        <v>6000</v>
      </c>
      <c r="M632" s="260">
        <f t="shared" si="1291"/>
        <v>0</v>
      </c>
      <c r="N632" s="260">
        <f t="shared" si="1291"/>
        <v>2000</v>
      </c>
      <c r="O632" s="260">
        <f t="shared" si="1291"/>
        <v>0</v>
      </c>
      <c r="P632" s="260">
        <f t="shared" si="1291"/>
        <v>0</v>
      </c>
      <c r="Q632" s="260">
        <f t="shared" si="1291"/>
        <v>0</v>
      </c>
      <c r="R632" s="260">
        <f t="shared" si="1291"/>
        <v>6000</v>
      </c>
      <c r="S632" s="260">
        <f t="shared" si="1291"/>
        <v>0</v>
      </c>
      <c r="T632" s="260">
        <f t="shared" si="1291"/>
        <v>6000</v>
      </c>
      <c r="U632" s="260">
        <f t="shared" si="1291"/>
        <v>0</v>
      </c>
      <c r="V632" s="260">
        <f t="shared" si="1291"/>
        <v>6000</v>
      </c>
      <c r="W632" s="260">
        <f t="shared" si="1291"/>
        <v>0</v>
      </c>
      <c r="X632" s="260">
        <f t="shared" si="1291"/>
        <v>6000</v>
      </c>
      <c r="Y632" s="260">
        <f t="shared" si="1291"/>
        <v>0</v>
      </c>
      <c r="Z632" s="332"/>
      <c r="AA632" s="332"/>
      <c r="AB632" s="332"/>
      <c r="AC632" s="332"/>
    </row>
    <row r="633" spans="1:29" s="332" customFormat="1" x14ac:dyDescent="0.2">
      <c r="A633" s="244" t="s">
        <v>615</v>
      </c>
      <c r="B633" s="243" t="s">
        <v>675</v>
      </c>
      <c r="C633" s="243">
        <v>559</v>
      </c>
      <c r="D633" s="242" t="s">
        <v>101</v>
      </c>
      <c r="E633" s="251">
        <v>3132</v>
      </c>
      <c r="F633" s="246" t="s">
        <v>40</v>
      </c>
      <c r="G633" s="329"/>
      <c r="H633" s="381">
        <v>880</v>
      </c>
      <c r="I633" s="382"/>
      <c r="J633" s="381"/>
      <c r="K633" s="382"/>
      <c r="L633" s="381">
        <v>6000</v>
      </c>
      <c r="M633" s="382"/>
      <c r="N633" s="381">
        <v>2000</v>
      </c>
      <c r="O633" s="382"/>
      <c r="P633" s="381">
        <v>0</v>
      </c>
      <c r="Q633" s="382"/>
      <c r="R633" s="381">
        <v>6000</v>
      </c>
      <c r="S633" s="382"/>
      <c r="T633" s="381">
        <v>6000</v>
      </c>
      <c r="U633" s="382"/>
      <c r="V633" s="381">
        <v>6000</v>
      </c>
      <c r="W633" s="382"/>
      <c r="X633" s="381">
        <v>6000</v>
      </c>
      <c r="Y633" s="382"/>
    </row>
    <row r="634" spans="1:29" s="332" customFormat="1" x14ac:dyDescent="0.2">
      <c r="A634" s="230" t="s">
        <v>615</v>
      </c>
      <c r="B634" s="231" t="s">
        <v>675</v>
      </c>
      <c r="C634" s="231">
        <v>559</v>
      </c>
      <c r="D634" s="231"/>
      <c r="E634" s="233">
        <v>32</v>
      </c>
      <c r="F634" s="234"/>
      <c r="G634" s="320"/>
      <c r="H634" s="258">
        <f t="shared" ref="H634:Y634" si="1292">H635+H638+H640+H644</f>
        <v>3580</v>
      </c>
      <c r="I634" s="258">
        <f t="shared" si="1292"/>
        <v>0</v>
      </c>
      <c r="J634" s="258">
        <f t="shared" si="1292"/>
        <v>0</v>
      </c>
      <c r="K634" s="258">
        <f t="shared" si="1292"/>
        <v>0</v>
      </c>
      <c r="L634" s="258">
        <f t="shared" si="1292"/>
        <v>145500</v>
      </c>
      <c r="M634" s="258">
        <f t="shared" si="1292"/>
        <v>0</v>
      </c>
      <c r="N634" s="258">
        <f t="shared" si="1292"/>
        <v>48550</v>
      </c>
      <c r="O634" s="258">
        <f t="shared" si="1292"/>
        <v>0</v>
      </c>
      <c r="P634" s="258">
        <f t="shared" si="1292"/>
        <v>0</v>
      </c>
      <c r="Q634" s="258">
        <f t="shared" si="1292"/>
        <v>0</v>
      </c>
      <c r="R634" s="258">
        <f t="shared" si="1292"/>
        <v>85500</v>
      </c>
      <c r="S634" s="258">
        <f t="shared" si="1292"/>
        <v>0</v>
      </c>
      <c r="T634" s="258">
        <f t="shared" si="1292"/>
        <v>87500</v>
      </c>
      <c r="U634" s="258">
        <f t="shared" si="1292"/>
        <v>0</v>
      </c>
      <c r="V634" s="258">
        <f t="shared" si="1292"/>
        <v>89000</v>
      </c>
      <c r="W634" s="258">
        <f t="shared" si="1292"/>
        <v>0</v>
      </c>
      <c r="X634" s="258">
        <f t="shared" si="1292"/>
        <v>89000</v>
      </c>
      <c r="Y634" s="258">
        <f t="shared" si="1292"/>
        <v>0</v>
      </c>
      <c r="Z634" s="229"/>
      <c r="AA634" s="229"/>
      <c r="AB634" s="229"/>
      <c r="AC634" s="229"/>
    </row>
    <row r="635" spans="1:29" s="332" customFormat="1" x14ac:dyDescent="0.2">
      <c r="A635" s="249" t="s">
        <v>615</v>
      </c>
      <c r="B635" s="256" t="s">
        <v>675</v>
      </c>
      <c r="C635" s="256">
        <v>559</v>
      </c>
      <c r="D635" s="333"/>
      <c r="E635" s="338">
        <v>321</v>
      </c>
      <c r="F635" s="335"/>
      <c r="G635" s="336"/>
      <c r="H635" s="260">
        <f>SUM(H636:H637)</f>
        <v>3580</v>
      </c>
      <c r="I635" s="260">
        <f t="shared" ref="I635:W635" si="1293">SUM(I636:I637)</f>
        <v>0</v>
      </c>
      <c r="J635" s="260">
        <f t="shared" si="1293"/>
        <v>0</v>
      </c>
      <c r="K635" s="260">
        <f t="shared" si="1293"/>
        <v>0</v>
      </c>
      <c r="L635" s="260">
        <f t="shared" si="1293"/>
        <v>4000</v>
      </c>
      <c r="M635" s="260">
        <f t="shared" si="1293"/>
        <v>0</v>
      </c>
      <c r="N635" s="260">
        <f>SUM(N636:N637)</f>
        <v>1350</v>
      </c>
      <c r="O635" s="260">
        <f t="shared" ref="O635" si="1294">SUM(O636:O637)</f>
        <v>0</v>
      </c>
      <c r="P635" s="260">
        <f t="shared" si="1293"/>
        <v>0</v>
      </c>
      <c r="Q635" s="260">
        <f t="shared" si="1293"/>
        <v>0</v>
      </c>
      <c r="R635" s="260">
        <f t="shared" si="1293"/>
        <v>4000</v>
      </c>
      <c r="S635" s="260">
        <f t="shared" si="1293"/>
        <v>0</v>
      </c>
      <c r="T635" s="260">
        <f t="shared" ref="T635:U635" si="1295">SUM(T636:T637)</f>
        <v>6000</v>
      </c>
      <c r="U635" s="260">
        <f t="shared" si="1295"/>
        <v>0</v>
      </c>
      <c r="V635" s="260">
        <f t="shared" si="1293"/>
        <v>6000</v>
      </c>
      <c r="W635" s="260">
        <f t="shared" si="1293"/>
        <v>0</v>
      </c>
      <c r="X635" s="260">
        <f t="shared" ref="X635:Y635" si="1296">SUM(X636:X637)</f>
        <v>6000</v>
      </c>
      <c r="Y635" s="260">
        <f t="shared" si="1296"/>
        <v>0</v>
      </c>
    </row>
    <row r="636" spans="1:29" s="332" customFormat="1" x14ac:dyDescent="0.2">
      <c r="A636" s="244" t="s">
        <v>615</v>
      </c>
      <c r="B636" s="243" t="s">
        <v>675</v>
      </c>
      <c r="C636" s="243">
        <v>559</v>
      </c>
      <c r="D636" s="242" t="s">
        <v>101</v>
      </c>
      <c r="E636" s="251">
        <v>3211</v>
      </c>
      <c r="F636" s="246" t="s">
        <v>42</v>
      </c>
      <c r="G636" s="329"/>
      <c r="H636" s="381">
        <v>3580</v>
      </c>
      <c r="I636" s="382"/>
      <c r="J636" s="381"/>
      <c r="K636" s="382"/>
      <c r="L636" s="381">
        <v>4000</v>
      </c>
      <c r="M636" s="382"/>
      <c r="N636" s="381">
        <v>1000</v>
      </c>
      <c r="O636" s="382"/>
      <c r="P636" s="381">
        <v>0</v>
      </c>
      <c r="Q636" s="382"/>
      <c r="R636" s="381">
        <v>4000</v>
      </c>
      <c r="S636" s="382"/>
      <c r="T636" s="381">
        <v>4000</v>
      </c>
      <c r="U636" s="382"/>
      <c r="V636" s="381">
        <v>4000</v>
      </c>
      <c r="W636" s="382"/>
      <c r="X636" s="381">
        <v>4000</v>
      </c>
      <c r="Y636" s="382"/>
    </row>
    <row r="637" spans="1:29" s="332" customFormat="1" x14ac:dyDescent="0.2">
      <c r="A637" s="244" t="s">
        <v>615</v>
      </c>
      <c r="B637" s="243" t="s">
        <v>675</v>
      </c>
      <c r="C637" s="243">
        <v>559</v>
      </c>
      <c r="D637" s="242" t="s">
        <v>101</v>
      </c>
      <c r="E637" s="251">
        <v>3213</v>
      </c>
      <c r="F637" s="246" t="s">
        <v>44</v>
      </c>
      <c r="G637" s="329"/>
      <c r="H637" s="381"/>
      <c r="I637" s="382"/>
      <c r="J637" s="381"/>
      <c r="K637" s="382"/>
      <c r="L637" s="381"/>
      <c r="M637" s="382"/>
      <c r="N637" s="381">
        <v>350</v>
      </c>
      <c r="O637" s="382"/>
      <c r="P637" s="381"/>
      <c r="Q637" s="382"/>
      <c r="R637" s="381"/>
      <c r="S637" s="382"/>
      <c r="T637" s="381">
        <v>2000</v>
      </c>
      <c r="U637" s="382"/>
      <c r="V637" s="381">
        <v>2000</v>
      </c>
      <c r="W637" s="382"/>
      <c r="X637" s="381">
        <v>2000</v>
      </c>
      <c r="Y637" s="382"/>
    </row>
    <row r="638" spans="1:29" s="332" customFormat="1" x14ac:dyDescent="0.2">
      <c r="A638" s="249" t="s">
        <v>615</v>
      </c>
      <c r="B638" s="256" t="s">
        <v>675</v>
      </c>
      <c r="C638" s="256">
        <v>559</v>
      </c>
      <c r="D638" s="333"/>
      <c r="E638" s="338">
        <v>322</v>
      </c>
      <c r="F638" s="335"/>
      <c r="G638" s="336"/>
      <c r="H638" s="260">
        <f t="shared" ref="H638:Y638" si="1297">H639</f>
        <v>0</v>
      </c>
      <c r="I638" s="260">
        <f t="shared" si="1297"/>
        <v>0</v>
      </c>
      <c r="J638" s="260">
        <f t="shared" si="1297"/>
        <v>0</v>
      </c>
      <c r="K638" s="260">
        <f t="shared" si="1297"/>
        <v>0</v>
      </c>
      <c r="L638" s="260">
        <f t="shared" si="1297"/>
        <v>1000</v>
      </c>
      <c r="M638" s="260">
        <f t="shared" si="1297"/>
        <v>0</v>
      </c>
      <c r="N638" s="260">
        <f t="shared" si="1297"/>
        <v>350</v>
      </c>
      <c r="O638" s="260">
        <f t="shared" si="1297"/>
        <v>0</v>
      </c>
      <c r="P638" s="260">
        <f t="shared" si="1297"/>
        <v>0</v>
      </c>
      <c r="Q638" s="260">
        <f t="shared" si="1297"/>
        <v>0</v>
      </c>
      <c r="R638" s="260">
        <f t="shared" si="1297"/>
        <v>1000</v>
      </c>
      <c r="S638" s="260">
        <f t="shared" si="1297"/>
        <v>0</v>
      </c>
      <c r="T638" s="260">
        <f t="shared" si="1297"/>
        <v>1000</v>
      </c>
      <c r="U638" s="260">
        <f t="shared" si="1297"/>
        <v>0</v>
      </c>
      <c r="V638" s="260">
        <f t="shared" si="1297"/>
        <v>1000</v>
      </c>
      <c r="W638" s="260">
        <f t="shared" si="1297"/>
        <v>0</v>
      </c>
      <c r="X638" s="260">
        <f t="shared" si="1297"/>
        <v>1000</v>
      </c>
      <c r="Y638" s="260">
        <f t="shared" si="1297"/>
        <v>0</v>
      </c>
    </row>
    <row r="639" spans="1:29" s="332" customFormat="1" x14ac:dyDescent="0.2">
      <c r="A639" s="244" t="s">
        <v>615</v>
      </c>
      <c r="B639" s="243" t="s">
        <v>675</v>
      </c>
      <c r="C639" s="243">
        <v>559</v>
      </c>
      <c r="D639" s="242" t="s">
        <v>101</v>
      </c>
      <c r="E639" s="251">
        <v>3223</v>
      </c>
      <c r="F639" s="246" t="s">
        <v>48</v>
      </c>
      <c r="G639" s="329"/>
      <c r="H639" s="381">
        <v>0</v>
      </c>
      <c r="I639" s="382"/>
      <c r="J639" s="381"/>
      <c r="K639" s="382"/>
      <c r="L639" s="381">
        <v>1000</v>
      </c>
      <c r="M639" s="382"/>
      <c r="N639" s="381">
        <v>350</v>
      </c>
      <c r="O639" s="382"/>
      <c r="P639" s="381">
        <v>0</v>
      </c>
      <c r="Q639" s="382"/>
      <c r="R639" s="381">
        <v>1000</v>
      </c>
      <c r="S639" s="382"/>
      <c r="T639" s="381">
        <v>1000</v>
      </c>
      <c r="U639" s="382"/>
      <c r="V639" s="381">
        <v>1000</v>
      </c>
      <c r="W639" s="382"/>
      <c r="X639" s="381">
        <v>1000</v>
      </c>
      <c r="Y639" s="382"/>
    </row>
    <row r="640" spans="1:29" s="332" customFormat="1" x14ac:dyDescent="0.2">
      <c r="A640" s="249" t="s">
        <v>615</v>
      </c>
      <c r="B640" s="256" t="s">
        <v>675</v>
      </c>
      <c r="C640" s="256">
        <v>559</v>
      </c>
      <c r="D640" s="333"/>
      <c r="E640" s="338">
        <v>323</v>
      </c>
      <c r="F640" s="335"/>
      <c r="G640" s="336"/>
      <c r="H640" s="260">
        <f>SUM(H641:H643)</f>
        <v>0</v>
      </c>
      <c r="I640" s="260">
        <f t="shared" ref="I640" si="1298">SUM(I641:I643)</f>
        <v>0</v>
      </c>
      <c r="J640" s="260">
        <f t="shared" ref="J640" si="1299">SUM(J641:J643)</f>
        <v>0</v>
      </c>
      <c r="K640" s="260">
        <f t="shared" ref="K640" si="1300">SUM(K641:K643)</f>
        <v>0</v>
      </c>
      <c r="L640" s="260">
        <f t="shared" ref="L640:N640" si="1301">SUM(L641:L643)</f>
        <v>139000</v>
      </c>
      <c r="M640" s="260">
        <f t="shared" ref="M640:O640" si="1302">SUM(M641:M643)</f>
        <v>0</v>
      </c>
      <c r="N640" s="260">
        <f t="shared" si="1301"/>
        <v>46350</v>
      </c>
      <c r="O640" s="260">
        <f t="shared" si="1302"/>
        <v>0</v>
      </c>
      <c r="P640" s="260">
        <f t="shared" ref="P640" si="1303">SUM(P641:P643)</f>
        <v>0</v>
      </c>
      <c r="Q640" s="260">
        <f t="shared" ref="Q640" si="1304">SUM(Q641:Q643)</f>
        <v>0</v>
      </c>
      <c r="R640" s="260">
        <f t="shared" ref="R640:T640" si="1305">SUM(R641:R643)</f>
        <v>80500</v>
      </c>
      <c r="S640" s="260">
        <f t="shared" ref="S640:U640" si="1306">SUM(S641:S643)</f>
        <v>0</v>
      </c>
      <c r="T640" s="260">
        <f t="shared" si="1305"/>
        <v>80500</v>
      </c>
      <c r="U640" s="260">
        <f t="shared" si="1306"/>
        <v>0</v>
      </c>
      <c r="V640" s="260">
        <f t="shared" ref="V640:X640" si="1307">SUM(V641:V643)</f>
        <v>80500</v>
      </c>
      <c r="W640" s="260">
        <f t="shared" ref="W640:Y640" si="1308">SUM(W641:W643)</f>
        <v>0</v>
      </c>
      <c r="X640" s="260">
        <f t="shared" si="1307"/>
        <v>80500</v>
      </c>
      <c r="Y640" s="260">
        <f t="shared" si="1308"/>
        <v>0</v>
      </c>
    </row>
    <row r="641" spans="1:29" s="332" customFormat="1" x14ac:dyDescent="0.2">
      <c r="A641" s="244" t="s">
        <v>615</v>
      </c>
      <c r="B641" s="243" t="s">
        <v>675</v>
      </c>
      <c r="C641" s="243">
        <v>559</v>
      </c>
      <c r="D641" s="242" t="s">
        <v>101</v>
      </c>
      <c r="E641" s="251">
        <v>3233</v>
      </c>
      <c r="F641" s="246" t="s">
        <v>54</v>
      </c>
      <c r="G641" s="329"/>
      <c r="H641" s="381"/>
      <c r="I641" s="382"/>
      <c r="J641" s="381"/>
      <c r="K641" s="382"/>
      <c r="L641" s="381">
        <v>1000</v>
      </c>
      <c r="M641" s="382"/>
      <c r="N641" s="381">
        <v>350</v>
      </c>
      <c r="O641" s="382"/>
      <c r="P641" s="381"/>
      <c r="Q641" s="382"/>
      <c r="R641" s="381"/>
      <c r="S641" s="382"/>
      <c r="T641" s="381">
        <v>0</v>
      </c>
      <c r="U641" s="382"/>
      <c r="V641" s="381"/>
      <c r="W641" s="382"/>
      <c r="X641" s="381">
        <v>0</v>
      </c>
      <c r="Y641" s="382"/>
    </row>
    <row r="642" spans="1:29" s="332" customFormat="1" x14ac:dyDescent="0.2">
      <c r="A642" s="244" t="s">
        <v>615</v>
      </c>
      <c r="B642" s="243" t="s">
        <v>675</v>
      </c>
      <c r="C642" s="243">
        <v>559</v>
      </c>
      <c r="D642" s="242" t="s">
        <v>101</v>
      </c>
      <c r="E642" s="251">
        <v>3237</v>
      </c>
      <c r="F642" s="246" t="s">
        <v>58</v>
      </c>
      <c r="G642" s="329"/>
      <c r="H642" s="381"/>
      <c r="I642" s="382"/>
      <c r="J642" s="381"/>
      <c r="K642" s="382"/>
      <c r="L642" s="381">
        <v>108000</v>
      </c>
      <c r="M642" s="382"/>
      <c r="N642" s="381">
        <v>36000</v>
      </c>
      <c r="O642" s="382"/>
      <c r="P642" s="381"/>
      <c r="Q642" s="382"/>
      <c r="R642" s="381">
        <v>80500</v>
      </c>
      <c r="S642" s="382"/>
      <c r="T642" s="381">
        <v>80500</v>
      </c>
      <c r="U642" s="382"/>
      <c r="V642" s="381">
        <v>80500</v>
      </c>
      <c r="W642" s="382"/>
      <c r="X642" s="381">
        <v>80500</v>
      </c>
      <c r="Y642" s="382"/>
    </row>
    <row r="643" spans="1:29" s="332" customFormat="1" x14ac:dyDescent="0.2">
      <c r="A643" s="244" t="s">
        <v>615</v>
      </c>
      <c r="B643" s="243" t="s">
        <v>675</v>
      </c>
      <c r="C643" s="243">
        <v>559</v>
      </c>
      <c r="D643" s="242" t="s">
        <v>101</v>
      </c>
      <c r="E643" s="251">
        <v>3238</v>
      </c>
      <c r="F643" s="246" t="s">
        <v>59</v>
      </c>
      <c r="G643" s="329"/>
      <c r="H643" s="381"/>
      <c r="I643" s="382"/>
      <c r="J643" s="381"/>
      <c r="K643" s="382"/>
      <c r="L643" s="381">
        <v>30000</v>
      </c>
      <c r="M643" s="382"/>
      <c r="N643" s="381">
        <v>10000</v>
      </c>
      <c r="O643" s="382"/>
      <c r="P643" s="381"/>
      <c r="Q643" s="382"/>
      <c r="R643" s="381"/>
      <c r="S643" s="382"/>
      <c r="T643" s="381">
        <v>0</v>
      </c>
      <c r="U643" s="382"/>
      <c r="V643" s="381"/>
      <c r="W643" s="382"/>
      <c r="X643" s="381">
        <v>0</v>
      </c>
      <c r="Y643" s="382"/>
    </row>
    <row r="644" spans="1:29" s="229" customFormat="1" x14ac:dyDescent="0.2">
      <c r="A644" s="249" t="s">
        <v>615</v>
      </c>
      <c r="B644" s="256" t="s">
        <v>675</v>
      </c>
      <c r="C644" s="256">
        <v>559</v>
      </c>
      <c r="D644" s="333"/>
      <c r="E644" s="338">
        <v>329</v>
      </c>
      <c r="F644" s="335"/>
      <c r="G644" s="336"/>
      <c r="H644" s="260">
        <f t="shared" ref="H644:Y644" si="1309">H645</f>
        <v>0</v>
      </c>
      <c r="I644" s="260">
        <f t="shared" si="1309"/>
        <v>0</v>
      </c>
      <c r="J644" s="260">
        <f t="shared" si="1309"/>
        <v>0</v>
      </c>
      <c r="K644" s="260">
        <f t="shared" si="1309"/>
        <v>0</v>
      </c>
      <c r="L644" s="260">
        <f t="shared" si="1309"/>
        <v>1500</v>
      </c>
      <c r="M644" s="260">
        <f t="shared" si="1309"/>
        <v>0</v>
      </c>
      <c r="N644" s="260">
        <f t="shared" si="1309"/>
        <v>500</v>
      </c>
      <c r="O644" s="260">
        <f t="shared" si="1309"/>
        <v>0</v>
      </c>
      <c r="P644" s="260">
        <f t="shared" si="1309"/>
        <v>0</v>
      </c>
      <c r="Q644" s="260">
        <f t="shared" si="1309"/>
        <v>0</v>
      </c>
      <c r="R644" s="260">
        <f t="shared" si="1309"/>
        <v>0</v>
      </c>
      <c r="S644" s="260">
        <f t="shared" si="1309"/>
        <v>0</v>
      </c>
      <c r="T644" s="260">
        <f t="shared" si="1309"/>
        <v>0</v>
      </c>
      <c r="U644" s="260">
        <f t="shared" si="1309"/>
        <v>0</v>
      </c>
      <c r="V644" s="260">
        <f t="shared" si="1309"/>
        <v>1500</v>
      </c>
      <c r="W644" s="260">
        <f t="shared" si="1309"/>
        <v>0</v>
      </c>
      <c r="X644" s="260">
        <f t="shared" si="1309"/>
        <v>1500</v>
      </c>
      <c r="Y644" s="260">
        <f t="shared" si="1309"/>
        <v>0</v>
      </c>
      <c r="Z644" s="332"/>
      <c r="AA644" s="332"/>
      <c r="AB644" s="332"/>
      <c r="AC644" s="332"/>
    </row>
    <row r="645" spans="1:29" s="332" customFormat="1" x14ac:dyDescent="0.2">
      <c r="A645" s="244" t="s">
        <v>615</v>
      </c>
      <c r="B645" s="243" t="s">
        <v>675</v>
      </c>
      <c r="C645" s="243">
        <v>559</v>
      </c>
      <c r="D645" s="242" t="s">
        <v>101</v>
      </c>
      <c r="E645" s="251">
        <v>3293</v>
      </c>
      <c r="F645" s="246" t="s">
        <v>64</v>
      </c>
      <c r="G645" s="329"/>
      <c r="H645" s="381"/>
      <c r="I645" s="382"/>
      <c r="J645" s="381"/>
      <c r="K645" s="382"/>
      <c r="L645" s="381">
        <v>1500</v>
      </c>
      <c r="M645" s="382"/>
      <c r="N645" s="381">
        <v>500</v>
      </c>
      <c r="O645" s="382"/>
      <c r="P645" s="381">
        <v>0</v>
      </c>
      <c r="Q645" s="382"/>
      <c r="R645" s="381"/>
      <c r="S645" s="382"/>
      <c r="T645" s="381">
        <v>0</v>
      </c>
      <c r="U645" s="382"/>
      <c r="V645" s="381">
        <v>1500</v>
      </c>
      <c r="W645" s="382"/>
      <c r="X645" s="381">
        <v>1500</v>
      </c>
      <c r="Y645" s="382"/>
    </row>
    <row r="646" spans="1:29" s="332" customFormat="1" x14ac:dyDescent="0.2">
      <c r="A646" s="230" t="s">
        <v>615</v>
      </c>
      <c r="B646" s="231" t="s">
        <v>675</v>
      </c>
      <c r="C646" s="231">
        <v>559</v>
      </c>
      <c r="D646" s="231"/>
      <c r="E646" s="233">
        <v>41</v>
      </c>
      <c r="F646" s="234"/>
      <c r="G646" s="320"/>
      <c r="H646" s="258">
        <f>H647</f>
        <v>0</v>
      </c>
      <c r="I646" s="258">
        <f t="shared" ref="I646:I647" si="1310">I647</f>
        <v>0</v>
      </c>
      <c r="J646" s="258">
        <f t="shared" ref="J646:J647" si="1311">J647</f>
        <v>0</v>
      </c>
      <c r="K646" s="258">
        <f t="shared" ref="K646:K647" si="1312">K647</f>
        <v>0</v>
      </c>
      <c r="L646" s="258">
        <f t="shared" ref="L646:N647" si="1313">L647</f>
        <v>5000</v>
      </c>
      <c r="M646" s="258">
        <f t="shared" ref="M646:O647" si="1314">M647</f>
        <v>0</v>
      </c>
      <c r="N646" s="258">
        <f t="shared" si="1313"/>
        <v>1500</v>
      </c>
      <c r="O646" s="258">
        <f t="shared" si="1314"/>
        <v>0</v>
      </c>
      <c r="P646" s="258">
        <f t="shared" ref="P646:P647" si="1315">P647</f>
        <v>0</v>
      </c>
      <c r="Q646" s="258">
        <f t="shared" ref="Q646:Q647" si="1316">Q647</f>
        <v>0</v>
      </c>
      <c r="R646" s="258">
        <f t="shared" ref="R646:T647" si="1317">R647</f>
        <v>0</v>
      </c>
      <c r="S646" s="258">
        <f t="shared" ref="S646:U647" si="1318">S647</f>
        <v>0</v>
      </c>
      <c r="T646" s="258">
        <f t="shared" si="1317"/>
        <v>0</v>
      </c>
      <c r="U646" s="258">
        <f t="shared" si="1318"/>
        <v>0</v>
      </c>
      <c r="V646" s="258">
        <f t="shared" ref="V646:X647" si="1319">V647</f>
        <v>0</v>
      </c>
      <c r="W646" s="258">
        <f t="shared" ref="W646:Y647" si="1320">W647</f>
        <v>0</v>
      </c>
      <c r="X646" s="258">
        <f t="shared" si="1319"/>
        <v>0</v>
      </c>
      <c r="Y646" s="258">
        <f t="shared" si="1320"/>
        <v>0</v>
      </c>
      <c r="Z646" s="229"/>
      <c r="AA646" s="229"/>
      <c r="AB646" s="229" t="s">
        <v>677</v>
      </c>
      <c r="AC646" s="229"/>
    </row>
    <row r="647" spans="1:29" s="229" customFormat="1" x14ac:dyDescent="0.2">
      <c r="A647" s="249" t="s">
        <v>615</v>
      </c>
      <c r="B647" s="256" t="s">
        <v>675</v>
      </c>
      <c r="C647" s="256">
        <v>559</v>
      </c>
      <c r="D647" s="333"/>
      <c r="E647" s="338">
        <v>412</v>
      </c>
      <c r="F647" s="335"/>
      <c r="G647" s="336"/>
      <c r="H647" s="260">
        <f>H648</f>
        <v>0</v>
      </c>
      <c r="I647" s="260">
        <f t="shared" si="1310"/>
        <v>0</v>
      </c>
      <c r="J647" s="260">
        <f t="shared" si="1311"/>
        <v>0</v>
      </c>
      <c r="K647" s="260">
        <f t="shared" si="1312"/>
        <v>0</v>
      </c>
      <c r="L647" s="260">
        <f t="shared" si="1313"/>
        <v>5000</v>
      </c>
      <c r="M647" s="260">
        <f t="shared" si="1314"/>
        <v>0</v>
      </c>
      <c r="N647" s="260">
        <f t="shared" si="1313"/>
        <v>1500</v>
      </c>
      <c r="O647" s="260">
        <f t="shared" si="1314"/>
        <v>0</v>
      </c>
      <c r="P647" s="260">
        <f t="shared" si="1315"/>
        <v>0</v>
      </c>
      <c r="Q647" s="260">
        <f t="shared" si="1316"/>
        <v>0</v>
      </c>
      <c r="R647" s="260">
        <f t="shared" si="1317"/>
        <v>0</v>
      </c>
      <c r="S647" s="260">
        <f t="shared" si="1318"/>
        <v>0</v>
      </c>
      <c r="T647" s="260">
        <f t="shared" si="1317"/>
        <v>0</v>
      </c>
      <c r="U647" s="260">
        <f t="shared" si="1318"/>
        <v>0</v>
      </c>
      <c r="V647" s="260">
        <f t="shared" si="1319"/>
        <v>0</v>
      </c>
      <c r="W647" s="260">
        <f t="shared" si="1320"/>
        <v>0</v>
      </c>
      <c r="X647" s="260">
        <f t="shared" si="1319"/>
        <v>0</v>
      </c>
      <c r="Y647" s="260">
        <f t="shared" si="1320"/>
        <v>0</v>
      </c>
      <c r="Z647" s="332"/>
      <c r="AA647" s="332"/>
      <c r="AB647" s="332"/>
      <c r="AC647" s="332"/>
    </row>
    <row r="648" spans="1:29" s="332" customFormat="1" x14ac:dyDescent="0.2">
      <c r="A648" s="244" t="s">
        <v>615</v>
      </c>
      <c r="B648" s="243" t="s">
        <v>675</v>
      </c>
      <c r="C648" s="243">
        <v>559</v>
      </c>
      <c r="D648" s="242" t="s">
        <v>101</v>
      </c>
      <c r="E648" s="251">
        <v>4123</v>
      </c>
      <c r="F648" s="246" t="s">
        <v>83</v>
      </c>
      <c r="G648" s="329"/>
      <c r="H648" s="381"/>
      <c r="I648" s="382"/>
      <c r="J648" s="381"/>
      <c r="K648" s="382"/>
      <c r="L648" s="381">
        <v>5000</v>
      </c>
      <c r="M648" s="382"/>
      <c r="N648" s="381">
        <v>1500</v>
      </c>
      <c r="O648" s="382"/>
      <c r="P648" s="381"/>
      <c r="Q648" s="382"/>
      <c r="R648" s="381"/>
      <c r="S648" s="382"/>
      <c r="T648" s="381">
        <v>0</v>
      </c>
      <c r="U648" s="382"/>
      <c r="V648" s="381"/>
      <c r="W648" s="382"/>
      <c r="X648" s="381"/>
      <c r="Y648" s="382"/>
    </row>
    <row r="649" spans="1:29" s="332" customFormat="1" x14ac:dyDescent="0.2">
      <c r="A649" s="230" t="s">
        <v>615</v>
      </c>
      <c r="B649" s="231" t="s">
        <v>675</v>
      </c>
      <c r="C649" s="231">
        <v>559</v>
      </c>
      <c r="D649" s="231"/>
      <c r="E649" s="233">
        <v>42</v>
      </c>
      <c r="F649" s="234"/>
      <c r="G649" s="320"/>
      <c r="H649" s="258">
        <f>H650+H653</f>
        <v>0</v>
      </c>
      <c r="I649" s="258">
        <f t="shared" ref="I649" si="1321">I650+I653</f>
        <v>0</v>
      </c>
      <c r="J649" s="258">
        <f t="shared" ref="J649" si="1322">J650+J653</f>
        <v>0</v>
      </c>
      <c r="K649" s="258">
        <f t="shared" ref="K649" si="1323">K650+K653</f>
        <v>0</v>
      </c>
      <c r="L649" s="258">
        <f t="shared" ref="L649:N649" si="1324">L650+L653</f>
        <v>110000</v>
      </c>
      <c r="M649" s="258">
        <f t="shared" ref="M649:O649" si="1325">M650+M653</f>
        <v>0</v>
      </c>
      <c r="N649" s="258">
        <f t="shared" si="1324"/>
        <v>49600</v>
      </c>
      <c r="O649" s="258">
        <f t="shared" si="1325"/>
        <v>0</v>
      </c>
      <c r="P649" s="258">
        <f t="shared" ref="P649" si="1326">P650+P653</f>
        <v>0</v>
      </c>
      <c r="Q649" s="258">
        <f t="shared" ref="Q649" si="1327">Q650+Q653</f>
        <v>0</v>
      </c>
      <c r="R649" s="258">
        <f t="shared" ref="R649:T649" si="1328">R650+R653</f>
        <v>300000</v>
      </c>
      <c r="S649" s="258">
        <f t="shared" ref="S649:U649" si="1329">S650+S653</f>
        <v>0</v>
      </c>
      <c r="T649" s="258">
        <f t="shared" si="1328"/>
        <v>300000</v>
      </c>
      <c r="U649" s="258">
        <f t="shared" si="1329"/>
        <v>0</v>
      </c>
      <c r="V649" s="258">
        <f t="shared" ref="V649:X649" si="1330">V650+V653</f>
        <v>225000</v>
      </c>
      <c r="W649" s="258">
        <f t="shared" ref="W649:Y649" si="1331">W650+W653</f>
        <v>0</v>
      </c>
      <c r="X649" s="258">
        <f t="shared" si="1330"/>
        <v>225000</v>
      </c>
      <c r="Y649" s="258">
        <f t="shared" si="1331"/>
        <v>0</v>
      </c>
      <c r="Z649" s="229"/>
      <c r="AA649" s="229"/>
      <c r="AB649" s="229"/>
      <c r="AC649" s="229"/>
    </row>
    <row r="650" spans="1:29" s="332" customFormat="1" x14ac:dyDescent="0.2">
      <c r="A650" s="249" t="s">
        <v>615</v>
      </c>
      <c r="B650" s="256" t="s">
        <v>675</v>
      </c>
      <c r="C650" s="256">
        <v>559</v>
      </c>
      <c r="D650" s="333"/>
      <c r="E650" s="338">
        <v>422</v>
      </c>
      <c r="F650" s="335"/>
      <c r="G650" s="336"/>
      <c r="H650" s="260">
        <f>SUM(H651:H652)</f>
        <v>0</v>
      </c>
      <c r="I650" s="260">
        <f t="shared" ref="I650" si="1332">SUM(I651:I652)</f>
        <v>0</v>
      </c>
      <c r="J650" s="260">
        <f t="shared" ref="J650" si="1333">SUM(J651:J652)</f>
        <v>0</v>
      </c>
      <c r="K650" s="260">
        <f t="shared" ref="K650" si="1334">SUM(K651:K652)</f>
        <v>0</v>
      </c>
      <c r="L650" s="260">
        <f t="shared" ref="L650:N650" si="1335">SUM(L651:L652)</f>
        <v>40000</v>
      </c>
      <c r="M650" s="260">
        <f t="shared" ref="M650:O650" si="1336">SUM(M651:M652)</f>
        <v>0</v>
      </c>
      <c r="N650" s="260">
        <f t="shared" si="1335"/>
        <v>26600</v>
      </c>
      <c r="O650" s="260">
        <f t="shared" si="1336"/>
        <v>0</v>
      </c>
      <c r="P650" s="260">
        <f t="shared" ref="P650" si="1337">SUM(P651:P652)</f>
        <v>0</v>
      </c>
      <c r="Q650" s="260">
        <f t="shared" ref="Q650" si="1338">SUM(Q651:Q652)</f>
        <v>0</v>
      </c>
      <c r="R650" s="260">
        <f t="shared" ref="R650:T650" si="1339">SUM(R651:R652)</f>
        <v>150000</v>
      </c>
      <c r="S650" s="260">
        <f t="shared" ref="S650:U650" si="1340">SUM(S651:S652)</f>
        <v>0</v>
      </c>
      <c r="T650" s="260">
        <f t="shared" si="1339"/>
        <v>150000</v>
      </c>
      <c r="U650" s="260">
        <f t="shared" si="1340"/>
        <v>0</v>
      </c>
      <c r="V650" s="260">
        <f t="shared" ref="V650:X650" si="1341">SUM(V651:V652)</f>
        <v>225000</v>
      </c>
      <c r="W650" s="260">
        <f t="shared" ref="W650:Y650" si="1342">SUM(W651:W652)</f>
        <v>0</v>
      </c>
      <c r="X650" s="260">
        <f t="shared" si="1341"/>
        <v>225000</v>
      </c>
      <c r="Y650" s="260">
        <f t="shared" si="1342"/>
        <v>0</v>
      </c>
    </row>
    <row r="651" spans="1:29" s="332" customFormat="1" x14ac:dyDescent="0.2">
      <c r="A651" s="244" t="s">
        <v>615</v>
      </c>
      <c r="B651" s="243" t="s">
        <v>675</v>
      </c>
      <c r="C651" s="243">
        <v>559</v>
      </c>
      <c r="D651" s="242" t="s">
        <v>101</v>
      </c>
      <c r="E651" s="251">
        <v>4221</v>
      </c>
      <c r="F651" s="246" t="s">
        <v>74</v>
      </c>
      <c r="G651" s="329"/>
      <c r="H651" s="381"/>
      <c r="I651" s="382"/>
      <c r="J651" s="381"/>
      <c r="K651" s="382"/>
      <c r="L651" s="381"/>
      <c r="M651" s="382"/>
      <c r="N651" s="381">
        <v>13300</v>
      </c>
      <c r="O651" s="382"/>
      <c r="P651" s="381"/>
      <c r="Q651" s="382"/>
      <c r="R651" s="381"/>
      <c r="S651" s="382"/>
      <c r="T651" s="381">
        <v>0</v>
      </c>
      <c r="U651" s="382"/>
      <c r="V651" s="381">
        <v>75000</v>
      </c>
      <c r="W651" s="382"/>
      <c r="X651" s="381">
        <v>75000</v>
      </c>
      <c r="Y651" s="382"/>
    </row>
    <row r="652" spans="1:29" s="332" customFormat="1" x14ac:dyDescent="0.2">
      <c r="A652" s="244" t="s">
        <v>615</v>
      </c>
      <c r="B652" s="243" t="s">
        <v>675</v>
      </c>
      <c r="C652" s="243">
        <v>559</v>
      </c>
      <c r="D652" s="242" t="s">
        <v>101</v>
      </c>
      <c r="E652" s="251">
        <v>4222</v>
      </c>
      <c r="F652" s="246" t="s">
        <v>75</v>
      </c>
      <c r="G652" s="329"/>
      <c r="H652" s="381"/>
      <c r="I652" s="382"/>
      <c r="J652" s="381"/>
      <c r="K652" s="382"/>
      <c r="L652" s="381">
        <v>40000</v>
      </c>
      <c r="M652" s="382"/>
      <c r="N652" s="381">
        <v>13300</v>
      </c>
      <c r="O652" s="382"/>
      <c r="P652" s="381"/>
      <c r="Q652" s="382"/>
      <c r="R652" s="381">
        <v>150000</v>
      </c>
      <c r="S652" s="382"/>
      <c r="T652" s="381">
        <v>150000</v>
      </c>
      <c r="U652" s="382"/>
      <c r="V652" s="381">
        <v>150000</v>
      </c>
      <c r="W652" s="382"/>
      <c r="X652" s="381">
        <v>150000</v>
      </c>
      <c r="Y652" s="382"/>
    </row>
    <row r="653" spans="1:29" s="229" customFormat="1" x14ac:dyDescent="0.2">
      <c r="A653" s="249" t="s">
        <v>615</v>
      </c>
      <c r="B653" s="256" t="s">
        <v>675</v>
      </c>
      <c r="C653" s="256">
        <v>559</v>
      </c>
      <c r="D653" s="333"/>
      <c r="E653" s="338">
        <v>426</v>
      </c>
      <c r="F653" s="335"/>
      <c r="G653" s="336"/>
      <c r="H653" s="260">
        <f>H654</f>
        <v>0</v>
      </c>
      <c r="I653" s="260">
        <f t="shared" ref="I653" si="1343">I654</f>
        <v>0</v>
      </c>
      <c r="J653" s="260">
        <f t="shared" ref="J653" si="1344">J654</f>
        <v>0</v>
      </c>
      <c r="K653" s="260">
        <f t="shared" ref="K653" si="1345">K654</f>
        <v>0</v>
      </c>
      <c r="L653" s="260">
        <f t="shared" ref="L653:N653" si="1346">L654</f>
        <v>70000</v>
      </c>
      <c r="M653" s="260">
        <f t="shared" ref="M653:O653" si="1347">M654</f>
        <v>0</v>
      </c>
      <c r="N653" s="260">
        <f t="shared" si="1346"/>
        <v>23000</v>
      </c>
      <c r="O653" s="260">
        <f t="shared" si="1347"/>
        <v>0</v>
      </c>
      <c r="P653" s="260">
        <f t="shared" ref="P653" si="1348">P654</f>
        <v>0</v>
      </c>
      <c r="Q653" s="260">
        <f t="shared" ref="Q653" si="1349">Q654</f>
        <v>0</v>
      </c>
      <c r="R653" s="260">
        <f t="shared" ref="R653:T653" si="1350">R654</f>
        <v>150000</v>
      </c>
      <c r="S653" s="260">
        <f t="shared" ref="S653:U653" si="1351">S654</f>
        <v>0</v>
      </c>
      <c r="T653" s="260">
        <f t="shared" si="1350"/>
        <v>150000</v>
      </c>
      <c r="U653" s="260">
        <f t="shared" si="1351"/>
        <v>0</v>
      </c>
      <c r="V653" s="260">
        <f t="shared" ref="V653:X653" si="1352">V654</f>
        <v>0</v>
      </c>
      <c r="W653" s="260">
        <f t="shared" ref="W653:Y653" si="1353">W654</f>
        <v>0</v>
      </c>
      <c r="X653" s="260">
        <f t="shared" si="1352"/>
        <v>0</v>
      </c>
      <c r="Y653" s="260">
        <f t="shared" si="1353"/>
        <v>0</v>
      </c>
      <c r="Z653" s="332"/>
      <c r="AA653" s="332"/>
      <c r="AB653" s="332"/>
      <c r="AC653" s="332"/>
    </row>
    <row r="654" spans="1:29" s="229" customFormat="1" x14ac:dyDescent="0.2">
      <c r="A654" s="244" t="s">
        <v>615</v>
      </c>
      <c r="B654" s="243" t="s">
        <v>675</v>
      </c>
      <c r="C654" s="243">
        <v>559</v>
      </c>
      <c r="D654" s="242" t="s">
        <v>101</v>
      </c>
      <c r="E654" s="251">
        <v>4262</v>
      </c>
      <c r="F654" s="246" t="s">
        <v>86</v>
      </c>
      <c r="G654" s="329"/>
      <c r="H654" s="381"/>
      <c r="I654" s="382"/>
      <c r="J654" s="381"/>
      <c r="K654" s="382"/>
      <c r="L654" s="381">
        <v>70000</v>
      </c>
      <c r="M654" s="382"/>
      <c r="N654" s="381">
        <v>23000</v>
      </c>
      <c r="O654" s="382"/>
      <c r="P654" s="381"/>
      <c r="Q654" s="382"/>
      <c r="R654" s="381">
        <v>150000</v>
      </c>
      <c r="S654" s="382"/>
      <c r="T654" s="381">
        <v>150000</v>
      </c>
      <c r="U654" s="382"/>
      <c r="V654" s="381"/>
      <c r="W654" s="382"/>
      <c r="X654" s="381">
        <v>0</v>
      </c>
      <c r="Y654" s="382"/>
      <c r="Z654" s="332"/>
      <c r="AA654" s="332"/>
      <c r="AB654" s="332"/>
      <c r="AC654" s="332"/>
    </row>
    <row r="655" spans="1:29" s="332" customFormat="1" ht="33.75" x14ac:dyDescent="0.2">
      <c r="A655" s="223" t="s">
        <v>615</v>
      </c>
      <c r="B655" s="224" t="s">
        <v>678</v>
      </c>
      <c r="C655" s="224"/>
      <c r="D655" s="224"/>
      <c r="E655" s="225"/>
      <c r="F655" s="226" t="s">
        <v>679</v>
      </c>
      <c r="G655" s="227" t="s">
        <v>648</v>
      </c>
      <c r="H655" s="259">
        <f>H656+H668+H675+H687+H694+H706+H709+H712+H719</f>
        <v>17350</v>
      </c>
      <c r="I655" s="259">
        <f t="shared" ref="I655:W655" si="1354">I656+I668+I675+I687+I694+I706+I709+I712+I719</f>
        <v>5125</v>
      </c>
      <c r="J655" s="259">
        <f t="shared" si="1354"/>
        <v>0</v>
      </c>
      <c r="K655" s="259">
        <f t="shared" si="1354"/>
        <v>0</v>
      </c>
      <c r="L655" s="259">
        <f t="shared" si="1354"/>
        <v>1672500</v>
      </c>
      <c r="M655" s="259">
        <f t="shared" si="1354"/>
        <v>208500</v>
      </c>
      <c r="N655" s="259">
        <f t="shared" ref="N655:O655" si="1355">N656+N668+N675+N687+N694+N706+N709+N712+N719</f>
        <v>1511268</v>
      </c>
      <c r="O655" s="259">
        <f t="shared" si="1355"/>
        <v>181910</v>
      </c>
      <c r="P655" s="259">
        <f t="shared" si="1354"/>
        <v>0</v>
      </c>
      <c r="Q655" s="259">
        <f t="shared" si="1354"/>
        <v>0</v>
      </c>
      <c r="R655" s="259">
        <f t="shared" si="1354"/>
        <v>414000</v>
      </c>
      <c r="S655" s="259">
        <f t="shared" si="1354"/>
        <v>229500</v>
      </c>
      <c r="T655" s="259">
        <f t="shared" ref="T655:U655" si="1356">T656+T668+T675+T687+T694+T706+T709+T712+T719</f>
        <v>261350</v>
      </c>
      <c r="U655" s="259">
        <f t="shared" si="1356"/>
        <v>135350</v>
      </c>
      <c r="V655" s="259">
        <f t="shared" si="1354"/>
        <v>275000</v>
      </c>
      <c r="W655" s="259">
        <f t="shared" si="1354"/>
        <v>227500</v>
      </c>
      <c r="X655" s="259">
        <f t="shared" ref="X655:Y655" si="1357">X656+X668+X675+X687+X694+X706+X709+X712+X719</f>
        <v>735000</v>
      </c>
      <c r="Y655" s="259">
        <f t="shared" si="1357"/>
        <v>178350</v>
      </c>
      <c r="Z655" s="229"/>
      <c r="AA655" s="229"/>
      <c r="AB655" s="229"/>
      <c r="AC655" s="229"/>
    </row>
    <row r="656" spans="1:29" s="332" customFormat="1" x14ac:dyDescent="0.2">
      <c r="A656" s="230" t="s">
        <v>615</v>
      </c>
      <c r="B656" s="231" t="s">
        <v>678</v>
      </c>
      <c r="C656" s="231">
        <v>11</v>
      </c>
      <c r="D656" s="231"/>
      <c r="E656" s="233">
        <v>32</v>
      </c>
      <c r="F656" s="234"/>
      <c r="G656" s="320"/>
      <c r="H656" s="258">
        <f t="shared" ref="H656:W656" si="1358">H657+H660+H662+H666</f>
        <v>0</v>
      </c>
      <c r="I656" s="258">
        <f t="shared" si="1358"/>
        <v>0</v>
      </c>
      <c r="J656" s="258">
        <f t="shared" si="1358"/>
        <v>0</v>
      </c>
      <c r="K656" s="258">
        <f t="shared" si="1358"/>
        <v>0</v>
      </c>
      <c r="L656" s="258">
        <f t="shared" si="1358"/>
        <v>65000</v>
      </c>
      <c r="M656" s="258">
        <f t="shared" si="1358"/>
        <v>65000</v>
      </c>
      <c r="N656" s="258">
        <f t="shared" ref="N656:O656" si="1359">N657+N660+N662+N666</f>
        <v>53850</v>
      </c>
      <c r="O656" s="258">
        <f t="shared" si="1359"/>
        <v>53850</v>
      </c>
      <c r="P656" s="258">
        <f t="shared" si="1358"/>
        <v>0</v>
      </c>
      <c r="Q656" s="258">
        <f t="shared" si="1358"/>
        <v>0</v>
      </c>
      <c r="R656" s="258">
        <f t="shared" si="1358"/>
        <v>87500</v>
      </c>
      <c r="S656" s="258">
        <f t="shared" si="1358"/>
        <v>87500</v>
      </c>
      <c r="T656" s="258">
        <f t="shared" ref="T656:U656" si="1360">T657+T660+T662+T666</f>
        <v>21350</v>
      </c>
      <c r="U656" s="258">
        <f t="shared" si="1360"/>
        <v>21350</v>
      </c>
      <c r="V656" s="258">
        <f t="shared" si="1358"/>
        <v>87500</v>
      </c>
      <c r="W656" s="258">
        <f t="shared" si="1358"/>
        <v>87500</v>
      </c>
      <c r="X656" s="258">
        <f t="shared" ref="X656:Y656" si="1361">X657+X660+X662+X666</f>
        <v>30350</v>
      </c>
      <c r="Y656" s="258">
        <f t="shared" si="1361"/>
        <v>30350</v>
      </c>
      <c r="Z656" s="229"/>
      <c r="AA656" s="229"/>
      <c r="AB656" s="229"/>
      <c r="AC656" s="229"/>
    </row>
    <row r="657" spans="1:29" s="332" customFormat="1" x14ac:dyDescent="0.2">
      <c r="A657" s="249" t="s">
        <v>615</v>
      </c>
      <c r="B657" s="256" t="s">
        <v>678</v>
      </c>
      <c r="C657" s="256">
        <v>11</v>
      </c>
      <c r="D657" s="333"/>
      <c r="E657" s="338">
        <v>321</v>
      </c>
      <c r="F657" s="335"/>
      <c r="G657" s="336"/>
      <c r="H657" s="260">
        <f>SUM(H658:H659)</f>
        <v>0</v>
      </c>
      <c r="I657" s="260">
        <f t="shared" ref="I657:W657" si="1362">SUM(I658:I659)</f>
        <v>0</v>
      </c>
      <c r="J657" s="260">
        <f t="shared" si="1362"/>
        <v>0</v>
      </c>
      <c r="K657" s="260">
        <f t="shared" si="1362"/>
        <v>0</v>
      </c>
      <c r="L657" s="260">
        <f t="shared" si="1362"/>
        <v>5000</v>
      </c>
      <c r="M657" s="260">
        <f t="shared" si="1362"/>
        <v>5000</v>
      </c>
      <c r="N657" s="260">
        <f t="shared" ref="N657:O657" si="1363">SUM(N658:N659)</f>
        <v>1850</v>
      </c>
      <c r="O657" s="260">
        <f t="shared" si="1363"/>
        <v>1850</v>
      </c>
      <c r="P657" s="260">
        <f t="shared" si="1362"/>
        <v>0</v>
      </c>
      <c r="Q657" s="260">
        <f t="shared" si="1362"/>
        <v>0</v>
      </c>
      <c r="R657" s="260">
        <f t="shared" si="1362"/>
        <v>5000</v>
      </c>
      <c r="S657" s="260">
        <f t="shared" si="1362"/>
        <v>5000</v>
      </c>
      <c r="T657" s="260">
        <f t="shared" ref="T657:U657" si="1364">SUM(T658:T659)</f>
        <v>1850</v>
      </c>
      <c r="U657" s="260">
        <f t="shared" si="1364"/>
        <v>1850</v>
      </c>
      <c r="V657" s="260">
        <f t="shared" si="1362"/>
        <v>5000</v>
      </c>
      <c r="W657" s="260">
        <f t="shared" si="1362"/>
        <v>5000</v>
      </c>
      <c r="X657" s="260">
        <f t="shared" ref="X657:Y657" si="1365">SUM(X658:X659)</f>
        <v>1850</v>
      </c>
      <c r="Y657" s="260">
        <f t="shared" si="1365"/>
        <v>1850</v>
      </c>
    </row>
    <row r="658" spans="1:29" s="332" customFormat="1" x14ac:dyDescent="0.2">
      <c r="A658" s="244" t="s">
        <v>615</v>
      </c>
      <c r="B658" s="243" t="s">
        <v>678</v>
      </c>
      <c r="C658" s="243">
        <v>11</v>
      </c>
      <c r="D658" s="242" t="s">
        <v>101</v>
      </c>
      <c r="E658" s="251">
        <v>3211</v>
      </c>
      <c r="F658" s="246" t="s">
        <v>42</v>
      </c>
      <c r="G658" s="329"/>
      <c r="H658" s="381"/>
      <c r="I658" s="381">
        <f>H658</f>
        <v>0</v>
      </c>
      <c r="J658" s="381"/>
      <c r="K658" s="381">
        <f>J658</f>
        <v>0</v>
      </c>
      <c r="L658" s="381">
        <v>2000</v>
      </c>
      <c r="M658" s="381">
        <f>L658</f>
        <v>2000</v>
      </c>
      <c r="N658" s="381">
        <v>850</v>
      </c>
      <c r="O658" s="381">
        <f>N658</f>
        <v>850</v>
      </c>
      <c r="P658" s="381">
        <v>0</v>
      </c>
      <c r="Q658" s="381">
        <f>P658</f>
        <v>0</v>
      </c>
      <c r="R658" s="381">
        <v>2000</v>
      </c>
      <c r="S658" s="381">
        <f>R658</f>
        <v>2000</v>
      </c>
      <c r="T658" s="381">
        <v>850</v>
      </c>
      <c r="U658" s="381">
        <f>T658</f>
        <v>850</v>
      </c>
      <c r="V658" s="381">
        <v>2000</v>
      </c>
      <c r="W658" s="381">
        <f>V658</f>
        <v>2000</v>
      </c>
      <c r="X658" s="381">
        <v>850</v>
      </c>
      <c r="Y658" s="381">
        <f>X658</f>
        <v>850</v>
      </c>
    </row>
    <row r="659" spans="1:29" s="332" customFormat="1" x14ac:dyDescent="0.2">
      <c r="A659" s="244" t="s">
        <v>615</v>
      </c>
      <c r="B659" s="243" t="s">
        <v>678</v>
      </c>
      <c r="C659" s="243">
        <v>11</v>
      </c>
      <c r="D659" s="242" t="s">
        <v>101</v>
      </c>
      <c r="E659" s="251">
        <v>3213</v>
      </c>
      <c r="F659" s="246" t="s">
        <v>44</v>
      </c>
      <c r="G659" s="329"/>
      <c r="H659" s="381"/>
      <c r="I659" s="381">
        <f>H659</f>
        <v>0</v>
      </c>
      <c r="J659" s="381"/>
      <c r="K659" s="381">
        <f>J659</f>
        <v>0</v>
      </c>
      <c r="L659" s="381">
        <v>3000</v>
      </c>
      <c r="M659" s="381">
        <f>L659</f>
        <v>3000</v>
      </c>
      <c r="N659" s="381">
        <v>1000</v>
      </c>
      <c r="O659" s="381">
        <f>N659</f>
        <v>1000</v>
      </c>
      <c r="P659" s="381"/>
      <c r="Q659" s="381">
        <f>P659</f>
        <v>0</v>
      </c>
      <c r="R659" s="381">
        <v>3000</v>
      </c>
      <c r="S659" s="381">
        <f>R659</f>
        <v>3000</v>
      </c>
      <c r="T659" s="381">
        <v>1000</v>
      </c>
      <c r="U659" s="381">
        <f>T659</f>
        <v>1000</v>
      </c>
      <c r="V659" s="381">
        <v>3000</v>
      </c>
      <c r="W659" s="381">
        <f>V659</f>
        <v>3000</v>
      </c>
      <c r="X659" s="381">
        <v>1000</v>
      </c>
      <c r="Y659" s="381">
        <f>X659</f>
        <v>1000</v>
      </c>
    </row>
    <row r="660" spans="1:29" s="332" customFormat="1" x14ac:dyDescent="0.2">
      <c r="A660" s="249" t="s">
        <v>615</v>
      </c>
      <c r="B660" s="256" t="s">
        <v>678</v>
      </c>
      <c r="C660" s="256">
        <v>11</v>
      </c>
      <c r="D660" s="333"/>
      <c r="E660" s="338">
        <v>322</v>
      </c>
      <c r="F660" s="335"/>
      <c r="G660" s="336"/>
      <c r="H660" s="260">
        <f t="shared" ref="H660:Y660" si="1366">H661</f>
        <v>0</v>
      </c>
      <c r="I660" s="260">
        <f t="shared" si="1366"/>
        <v>0</v>
      </c>
      <c r="J660" s="260">
        <f t="shared" si="1366"/>
        <v>0</v>
      </c>
      <c r="K660" s="260">
        <f t="shared" si="1366"/>
        <v>0</v>
      </c>
      <c r="L660" s="260">
        <f t="shared" si="1366"/>
        <v>500</v>
      </c>
      <c r="M660" s="260">
        <f t="shared" si="1366"/>
        <v>500</v>
      </c>
      <c r="N660" s="260">
        <f t="shared" si="1366"/>
        <v>500</v>
      </c>
      <c r="O660" s="260">
        <f t="shared" si="1366"/>
        <v>500</v>
      </c>
      <c r="P660" s="260">
        <f t="shared" si="1366"/>
        <v>0</v>
      </c>
      <c r="Q660" s="260">
        <f t="shared" si="1366"/>
        <v>0</v>
      </c>
      <c r="R660" s="260">
        <f t="shared" si="1366"/>
        <v>500</v>
      </c>
      <c r="S660" s="260">
        <f t="shared" si="1366"/>
        <v>500</v>
      </c>
      <c r="T660" s="260">
        <f t="shared" si="1366"/>
        <v>500</v>
      </c>
      <c r="U660" s="260">
        <f t="shared" si="1366"/>
        <v>500</v>
      </c>
      <c r="V660" s="260">
        <f t="shared" si="1366"/>
        <v>500</v>
      </c>
      <c r="W660" s="260">
        <f t="shared" si="1366"/>
        <v>500</v>
      </c>
      <c r="X660" s="260">
        <f t="shared" si="1366"/>
        <v>500</v>
      </c>
      <c r="Y660" s="260">
        <f t="shared" si="1366"/>
        <v>500</v>
      </c>
    </row>
    <row r="661" spans="1:29" s="332" customFormat="1" x14ac:dyDescent="0.2">
      <c r="A661" s="244" t="s">
        <v>615</v>
      </c>
      <c r="B661" s="243" t="s">
        <v>678</v>
      </c>
      <c r="C661" s="243">
        <v>11</v>
      </c>
      <c r="D661" s="242" t="s">
        <v>101</v>
      </c>
      <c r="E661" s="251">
        <v>3223</v>
      </c>
      <c r="F661" s="246" t="s">
        <v>48</v>
      </c>
      <c r="G661" s="329"/>
      <c r="H661" s="381"/>
      <c r="I661" s="381">
        <f>H661</f>
        <v>0</v>
      </c>
      <c r="J661" s="381"/>
      <c r="K661" s="381">
        <f>J661</f>
        <v>0</v>
      </c>
      <c r="L661" s="381">
        <v>500</v>
      </c>
      <c r="M661" s="381">
        <f>L661</f>
        <v>500</v>
      </c>
      <c r="N661" s="381">
        <v>500</v>
      </c>
      <c r="O661" s="381">
        <f>N661</f>
        <v>500</v>
      </c>
      <c r="P661" s="381">
        <v>0</v>
      </c>
      <c r="Q661" s="381">
        <f>P661</f>
        <v>0</v>
      </c>
      <c r="R661" s="381">
        <v>500</v>
      </c>
      <c r="S661" s="381">
        <f>R661</f>
        <v>500</v>
      </c>
      <c r="T661" s="381">
        <v>500</v>
      </c>
      <c r="U661" s="381">
        <f>T661</f>
        <v>500</v>
      </c>
      <c r="V661" s="381">
        <v>500</v>
      </c>
      <c r="W661" s="381">
        <f>V661</f>
        <v>500</v>
      </c>
      <c r="X661" s="381">
        <v>500</v>
      </c>
      <c r="Y661" s="381">
        <f>X661</f>
        <v>500</v>
      </c>
    </row>
    <row r="662" spans="1:29" s="332" customFormat="1" x14ac:dyDescent="0.2">
      <c r="A662" s="249" t="s">
        <v>615</v>
      </c>
      <c r="B662" s="256" t="s">
        <v>678</v>
      </c>
      <c r="C662" s="256">
        <v>11</v>
      </c>
      <c r="D662" s="333"/>
      <c r="E662" s="338">
        <v>323</v>
      </c>
      <c r="F662" s="335"/>
      <c r="G662" s="336"/>
      <c r="H662" s="260">
        <f t="shared" ref="H662:W662" si="1367">SUM(H663:H665)</f>
        <v>0</v>
      </c>
      <c r="I662" s="260">
        <f t="shared" si="1367"/>
        <v>0</v>
      </c>
      <c r="J662" s="260">
        <f t="shared" si="1367"/>
        <v>0</v>
      </c>
      <c r="K662" s="260">
        <f t="shared" si="1367"/>
        <v>0</v>
      </c>
      <c r="L662" s="260">
        <f t="shared" si="1367"/>
        <v>57500</v>
      </c>
      <c r="M662" s="260">
        <f t="shared" si="1367"/>
        <v>57500</v>
      </c>
      <c r="N662" s="260">
        <f t="shared" ref="N662:O662" si="1368">SUM(N663:N665)</f>
        <v>51000</v>
      </c>
      <c r="O662" s="260">
        <f t="shared" si="1368"/>
        <v>51000</v>
      </c>
      <c r="P662" s="260">
        <f t="shared" si="1367"/>
        <v>0</v>
      </c>
      <c r="Q662" s="260">
        <f t="shared" si="1367"/>
        <v>0</v>
      </c>
      <c r="R662" s="260">
        <f t="shared" si="1367"/>
        <v>80000</v>
      </c>
      <c r="S662" s="260">
        <f t="shared" si="1367"/>
        <v>80000</v>
      </c>
      <c r="T662" s="260">
        <f t="shared" ref="T662:U662" si="1369">SUM(T663:T665)</f>
        <v>18500</v>
      </c>
      <c r="U662" s="260">
        <f t="shared" si="1369"/>
        <v>18500</v>
      </c>
      <c r="V662" s="260">
        <f t="shared" si="1367"/>
        <v>80000</v>
      </c>
      <c r="W662" s="260">
        <f t="shared" si="1367"/>
        <v>80000</v>
      </c>
      <c r="X662" s="260">
        <f t="shared" ref="X662:Y662" si="1370">SUM(X663:X665)</f>
        <v>27500</v>
      </c>
      <c r="Y662" s="260">
        <f t="shared" si="1370"/>
        <v>27500</v>
      </c>
    </row>
    <row r="663" spans="1:29" s="332" customFormat="1" x14ac:dyDescent="0.2">
      <c r="A663" s="244" t="s">
        <v>615</v>
      </c>
      <c r="B663" s="243" t="s">
        <v>678</v>
      </c>
      <c r="C663" s="243">
        <v>11</v>
      </c>
      <c r="D663" s="242" t="s">
        <v>101</v>
      </c>
      <c r="E663" s="251">
        <v>3233</v>
      </c>
      <c r="F663" s="246" t="s">
        <v>54</v>
      </c>
      <c r="G663" s="329"/>
      <c r="H663" s="381"/>
      <c r="I663" s="381">
        <f t="shared" ref="I663:I665" si="1371">H663</f>
        <v>0</v>
      </c>
      <c r="J663" s="381"/>
      <c r="K663" s="381">
        <f t="shared" ref="K663:K665" si="1372">J663</f>
        <v>0</v>
      </c>
      <c r="L663" s="381">
        <v>10000</v>
      </c>
      <c r="M663" s="381">
        <f t="shared" ref="M663:M665" si="1373">L663</f>
        <v>10000</v>
      </c>
      <c r="N663" s="381">
        <v>4500</v>
      </c>
      <c r="O663" s="381">
        <f t="shared" ref="O663:O665" si="1374">N663</f>
        <v>4500</v>
      </c>
      <c r="P663" s="381"/>
      <c r="Q663" s="381">
        <f t="shared" ref="Q663:Q665" si="1375">P663</f>
        <v>0</v>
      </c>
      <c r="R663" s="381">
        <v>10000</v>
      </c>
      <c r="S663" s="381">
        <f t="shared" ref="S663:S665" si="1376">R663</f>
        <v>10000</v>
      </c>
      <c r="T663" s="381">
        <v>4500</v>
      </c>
      <c r="U663" s="381">
        <f t="shared" ref="U663:U665" si="1377">T663</f>
        <v>4500</v>
      </c>
      <c r="V663" s="381">
        <v>10000</v>
      </c>
      <c r="W663" s="381">
        <f t="shared" ref="W663:W665" si="1378">V663</f>
        <v>10000</v>
      </c>
      <c r="X663" s="381">
        <v>4500</v>
      </c>
      <c r="Y663" s="381">
        <f t="shared" ref="Y663:Y665" si="1379">X663</f>
        <v>4500</v>
      </c>
    </row>
    <row r="664" spans="1:29" s="332" customFormat="1" x14ac:dyDescent="0.2">
      <c r="A664" s="244" t="s">
        <v>615</v>
      </c>
      <c r="B664" s="243" t="s">
        <v>678</v>
      </c>
      <c r="C664" s="243">
        <v>11</v>
      </c>
      <c r="D664" s="242" t="s">
        <v>101</v>
      </c>
      <c r="E664" s="251">
        <v>3235</v>
      </c>
      <c r="F664" s="246" t="s">
        <v>56</v>
      </c>
      <c r="G664" s="329"/>
      <c r="H664" s="381"/>
      <c r="I664" s="381">
        <f t="shared" si="1371"/>
        <v>0</v>
      </c>
      <c r="J664" s="381"/>
      <c r="K664" s="381">
        <f t="shared" si="1372"/>
        <v>0</v>
      </c>
      <c r="L664" s="381">
        <v>2500</v>
      </c>
      <c r="M664" s="381">
        <f t="shared" si="1373"/>
        <v>2500</v>
      </c>
      <c r="N664" s="381">
        <v>1500</v>
      </c>
      <c r="O664" s="381">
        <f t="shared" si="1374"/>
        <v>1500</v>
      </c>
      <c r="P664" s="381"/>
      <c r="Q664" s="381">
        <f t="shared" si="1375"/>
        <v>0</v>
      </c>
      <c r="R664" s="381">
        <v>25000</v>
      </c>
      <c r="S664" s="381">
        <f t="shared" si="1376"/>
        <v>25000</v>
      </c>
      <c r="T664" s="381">
        <v>1500</v>
      </c>
      <c r="U664" s="381">
        <f t="shared" si="1377"/>
        <v>1500</v>
      </c>
      <c r="V664" s="381">
        <v>25000</v>
      </c>
      <c r="W664" s="381">
        <f t="shared" si="1378"/>
        <v>25000</v>
      </c>
      <c r="X664" s="381">
        <v>1500</v>
      </c>
      <c r="Y664" s="381">
        <f t="shared" si="1379"/>
        <v>1500</v>
      </c>
    </row>
    <row r="665" spans="1:29" s="332" customFormat="1" x14ac:dyDescent="0.2">
      <c r="A665" s="244" t="s">
        <v>615</v>
      </c>
      <c r="B665" s="243" t="s">
        <v>678</v>
      </c>
      <c r="C665" s="243">
        <v>11</v>
      </c>
      <c r="D665" s="242" t="s">
        <v>101</v>
      </c>
      <c r="E665" s="251">
        <v>3237</v>
      </c>
      <c r="F665" s="246" t="s">
        <v>58</v>
      </c>
      <c r="G665" s="329"/>
      <c r="H665" s="381"/>
      <c r="I665" s="381">
        <f t="shared" si="1371"/>
        <v>0</v>
      </c>
      <c r="J665" s="381"/>
      <c r="K665" s="381">
        <f t="shared" si="1372"/>
        <v>0</v>
      </c>
      <c r="L665" s="381">
        <v>45000</v>
      </c>
      <c r="M665" s="381">
        <f t="shared" si="1373"/>
        <v>45000</v>
      </c>
      <c r="N665" s="381">
        <v>45000</v>
      </c>
      <c r="O665" s="381">
        <f t="shared" si="1374"/>
        <v>45000</v>
      </c>
      <c r="P665" s="381"/>
      <c r="Q665" s="381">
        <f t="shared" si="1375"/>
        <v>0</v>
      </c>
      <c r="R665" s="381">
        <v>45000</v>
      </c>
      <c r="S665" s="381">
        <f t="shared" si="1376"/>
        <v>45000</v>
      </c>
      <c r="T665" s="381">
        <v>12500</v>
      </c>
      <c r="U665" s="381">
        <f t="shared" si="1377"/>
        <v>12500</v>
      </c>
      <c r="V665" s="381">
        <v>45000</v>
      </c>
      <c r="W665" s="381">
        <f t="shared" si="1378"/>
        <v>45000</v>
      </c>
      <c r="X665" s="381">
        <v>21500</v>
      </c>
      <c r="Y665" s="381">
        <f t="shared" si="1379"/>
        <v>21500</v>
      </c>
    </row>
    <row r="666" spans="1:29" s="229" customFormat="1" x14ac:dyDescent="0.2">
      <c r="A666" s="249" t="s">
        <v>615</v>
      </c>
      <c r="B666" s="256" t="s">
        <v>678</v>
      </c>
      <c r="C666" s="256">
        <v>11</v>
      </c>
      <c r="D666" s="333"/>
      <c r="E666" s="338">
        <v>329</v>
      </c>
      <c r="F666" s="335"/>
      <c r="G666" s="336"/>
      <c r="H666" s="260">
        <f t="shared" ref="H666:Y666" si="1380">H667</f>
        <v>0</v>
      </c>
      <c r="I666" s="260">
        <f t="shared" si="1380"/>
        <v>0</v>
      </c>
      <c r="J666" s="260">
        <f t="shared" si="1380"/>
        <v>0</v>
      </c>
      <c r="K666" s="260">
        <f t="shared" si="1380"/>
        <v>0</v>
      </c>
      <c r="L666" s="260">
        <f t="shared" si="1380"/>
        <v>2000</v>
      </c>
      <c r="M666" s="260">
        <f t="shared" si="1380"/>
        <v>2000</v>
      </c>
      <c r="N666" s="260">
        <f t="shared" si="1380"/>
        <v>500</v>
      </c>
      <c r="O666" s="260">
        <f t="shared" si="1380"/>
        <v>500</v>
      </c>
      <c r="P666" s="260">
        <f t="shared" si="1380"/>
        <v>0</v>
      </c>
      <c r="Q666" s="260">
        <f t="shared" si="1380"/>
        <v>0</v>
      </c>
      <c r="R666" s="260">
        <f t="shared" si="1380"/>
        <v>2000</v>
      </c>
      <c r="S666" s="260">
        <f t="shared" si="1380"/>
        <v>2000</v>
      </c>
      <c r="T666" s="260">
        <f t="shared" si="1380"/>
        <v>500</v>
      </c>
      <c r="U666" s="260">
        <f t="shared" si="1380"/>
        <v>500</v>
      </c>
      <c r="V666" s="260">
        <f t="shared" si="1380"/>
        <v>2000</v>
      </c>
      <c r="W666" s="260">
        <f t="shared" si="1380"/>
        <v>2000</v>
      </c>
      <c r="X666" s="260">
        <f t="shared" si="1380"/>
        <v>500</v>
      </c>
      <c r="Y666" s="260">
        <f t="shared" si="1380"/>
        <v>500</v>
      </c>
      <c r="Z666" s="332"/>
      <c r="AA666" s="332"/>
      <c r="AB666" s="332"/>
      <c r="AC666" s="332"/>
    </row>
    <row r="667" spans="1:29" s="332" customFormat="1" x14ac:dyDescent="0.2">
      <c r="A667" s="244" t="s">
        <v>615</v>
      </c>
      <c r="B667" s="243" t="s">
        <v>678</v>
      </c>
      <c r="C667" s="243">
        <v>11</v>
      </c>
      <c r="D667" s="242" t="s">
        <v>101</v>
      </c>
      <c r="E667" s="251">
        <v>3293</v>
      </c>
      <c r="F667" s="246" t="s">
        <v>64</v>
      </c>
      <c r="G667" s="329"/>
      <c r="H667" s="381"/>
      <c r="I667" s="381">
        <f>H667</f>
        <v>0</v>
      </c>
      <c r="J667" s="381"/>
      <c r="K667" s="381">
        <f>J667</f>
        <v>0</v>
      </c>
      <c r="L667" s="381">
        <v>2000</v>
      </c>
      <c r="M667" s="381">
        <f>L667</f>
        <v>2000</v>
      </c>
      <c r="N667" s="381">
        <v>500</v>
      </c>
      <c r="O667" s="381">
        <f>N667</f>
        <v>500</v>
      </c>
      <c r="P667" s="381">
        <v>0</v>
      </c>
      <c r="Q667" s="381">
        <f>P667</f>
        <v>0</v>
      </c>
      <c r="R667" s="381">
        <v>2000</v>
      </c>
      <c r="S667" s="381">
        <f>R667</f>
        <v>2000</v>
      </c>
      <c r="T667" s="381">
        <v>500</v>
      </c>
      <c r="U667" s="381">
        <f>T667</f>
        <v>500</v>
      </c>
      <c r="V667" s="381">
        <v>2000</v>
      </c>
      <c r="W667" s="381">
        <f>V667</f>
        <v>2000</v>
      </c>
      <c r="X667" s="381">
        <v>500</v>
      </c>
      <c r="Y667" s="381">
        <f>X667</f>
        <v>500</v>
      </c>
    </row>
    <row r="668" spans="1:29" s="332" customFormat="1" x14ac:dyDescent="0.2">
      <c r="A668" s="230" t="s">
        <v>615</v>
      </c>
      <c r="B668" s="231" t="s">
        <v>678</v>
      </c>
      <c r="C668" s="231">
        <v>12</v>
      </c>
      <c r="D668" s="231"/>
      <c r="E668" s="233">
        <v>31</v>
      </c>
      <c r="F668" s="234"/>
      <c r="G668" s="320"/>
      <c r="H668" s="258">
        <f>H669+H673+H671</f>
        <v>5125</v>
      </c>
      <c r="I668" s="258">
        <f t="shared" ref="I668:W668" si="1381">I669+I673+I671</f>
        <v>5125</v>
      </c>
      <c r="J668" s="258">
        <f t="shared" si="1381"/>
        <v>0</v>
      </c>
      <c r="K668" s="258">
        <f t="shared" si="1381"/>
        <v>0</v>
      </c>
      <c r="L668" s="258">
        <f t="shared" si="1381"/>
        <v>21000</v>
      </c>
      <c r="M668" s="258">
        <f t="shared" si="1381"/>
        <v>21000</v>
      </c>
      <c r="N668" s="258">
        <f t="shared" ref="N668:O668" si="1382">N669+N673+N671</f>
        <v>13060</v>
      </c>
      <c r="O668" s="258">
        <f t="shared" si="1382"/>
        <v>13060</v>
      </c>
      <c r="P668" s="258">
        <f t="shared" si="1381"/>
        <v>0</v>
      </c>
      <c r="Q668" s="258">
        <f t="shared" si="1381"/>
        <v>0</v>
      </c>
      <c r="R668" s="258">
        <f t="shared" si="1381"/>
        <v>21000</v>
      </c>
      <c r="S668" s="258">
        <f t="shared" si="1381"/>
        <v>21000</v>
      </c>
      <c r="T668" s="258">
        <f t="shared" ref="T668:U668" si="1383">T669+T673+T671</f>
        <v>49000</v>
      </c>
      <c r="U668" s="258">
        <f t="shared" si="1383"/>
        <v>49000</v>
      </c>
      <c r="V668" s="258">
        <f t="shared" si="1381"/>
        <v>21000</v>
      </c>
      <c r="W668" s="258">
        <f t="shared" si="1381"/>
        <v>21000</v>
      </c>
      <c r="X668" s="258">
        <f t="shared" ref="X668:Y668" si="1384">X669+X673+X671</f>
        <v>49000</v>
      </c>
      <c r="Y668" s="258">
        <f t="shared" si="1384"/>
        <v>49000</v>
      </c>
      <c r="Z668" s="229"/>
      <c r="AA668" s="229"/>
      <c r="AB668" s="229"/>
      <c r="AC668" s="229"/>
    </row>
    <row r="669" spans="1:29" s="332" customFormat="1" x14ac:dyDescent="0.2">
      <c r="A669" s="249" t="s">
        <v>615</v>
      </c>
      <c r="B669" s="256" t="s">
        <v>678</v>
      </c>
      <c r="C669" s="256">
        <v>12</v>
      </c>
      <c r="D669" s="333"/>
      <c r="E669" s="338">
        <v>311</v>
      </c>
      <c r="F669" s="335"/>
      <c r="G669" s="336"/>
      <c r="H669" s="260">
        <f t="shared" ref="H669:Y669" si="1385">H670</f>
        <v>4200</v>
      </c>
      <c r="I669" s="260">
        <f t="shared" si="1385"/>
        <v>4200</v>
      </c>
      <c r="J669" s="260">
        <f t="shared" si="1385"/>
        <v>0</v>
      </c>
      <c r="K669" s="260">
        <f t="shared" si="1385"/>
        <v>0</v>
      </c>
      <c r="L669" s="260">
        <f t="shared" si="1385"/>
        <v>15000</v>
      </c>
      <c r="M669" s="260">
        <f t="shared" si="1385"/>
        <v>15000</v>
      </c>
      <c r="N669" s="260">
        <f t="shared" si="1385"/>
        <v>10660</v>
      </c>
      <c r="O669" s="260">
        <f t="shared" si="1385"/>
        <v>10660</v>
      </c>
      <c r="P669" s="260">
        <f t="shared" si="1385"/>
        <v>0</v>
      </c>
      <c r="Q669" s="260">
        <f t="shared" si="1385"/>
        <v>0</v>
      </c>
      <c r="R669" s="260">
        <f t="shared" si="1385"/>
        <v>15000</v>
      </c>
      <c r="S669" s="260">
        <f t="shared" si="1385"/>
        <v>15000</v>
      </c>
      <c r="T669" s="260">
        <f t="shared" si="1385"/>
        <v>40000</v>
      </c>
      <c r="U669" s="260">
        <f t="shared" si="1385"/>
        <v>40000</v>
      </c>
      <c r="V669" s="260">
        <f t="shared" si="1385"/>
        <v>15000</v>
      </c>
      <c r="W669" s="260">
        <f t="shared" si="1385"/>
        <v>15000</v>
      </c>
      <c r="X669" s="260">
        <f t="shared" si="1385"/>
        <v>40000</v>
      </c>
      <c r="Y669" s="260">
        <f t="shared" si="1385"/>
        <v>40000</v>
      </c>
    </row>
    <row r="670" spans="1:29" s="332" customFormat="1" x14ac:dyDescent="0.2">
      <c r="A670" s="244" t="s">
        <v>615</v>
      </c>
      <c r="B670" s="243" t="s">
        <v>678</v>
      </c>
      <c r="C670" s="243">
        <v>12</v>
      </c>
      <c r="D670" s="242" t="s">
        <v>101</v>
      </c>
      <c r="E670" s="251">
        <v>3111</v>
      </c>
      <c r="F670" s="246" t="s">
        <v>33</v>
      </c>
      <c r="G670" s="329"/>
      <c r="H670" s="381">
        <v>4200</v>
      </c>
      <c r="I670" s="381">
        <f>H670</f>
        <v>4200</v>
      </c>
      <c r="J670" s="381"/>
      <c r="K670" s="381">
        <f>J670</f>
        <v>0</v>
      </c>
      <c r="L670" s="381">
        <v>15000</v>
      </c>
      <c r="M670" s="381">
        <f>L670</f>
        <v>15000</v>
      </c>
      <c r="N670" s="381">
        <v>10660</v>
      </c>
      <c r="O670" s="381">
        <f>N670</f>
        <v>10660</v>
      </c>
      <c r="P670" s="381">
        <v>0</v>
      </c>
      <c r="Q670" s="381">
        <f>P670</f>
        <v>0</v>
      </c>
      <c r="R670" s="381">
        <v>15000</v>
      </c>
      <c r="S670" s="381">
        <f>R670</f>
        <v>15000</v>
      </c>
      <c r="T670" s="381">
        <v>40000</v>
      </c>
      <c r="U670" s="381">
        <f>T670</f>
        <v>40000</v>
      </c>
      <c r="V670" s="381">
        <v>15000</v>
      </c>
      <c r="W670" s="381">
        <f>V670</f>
        <v>15000</v>
      </c>
      <c r="X670" s="381">
        <v>40000</v>
      </c>
      <c r="Y670" s="381">
        <f>X670</f>
        <v>40000</v>
      </c>
    </row>
    <row r="671" spans="1:29" s="332" customFormat="1" x14ac:dyDescent="0.2">
      <c r="A671" s="249" t="s">
        <v>615</v>
      </c>
      <c r="B671" s="256" t="s">
        <v>678</v>
      </c>
      <c r="C671" s="256">
        <v>12</v>
      </c>
      <c r="D671" s="333"/>
      <c r="E671" s="338">
        <v>312</v>
      </c>
      <c r="F671" s="335"/>
      <c r="G671" s="336"/>
      <c r="H671" s="260">
        <f t="shared" ref="H671:X673" si="1386">H672</f>
        <v>300</v>
      </c>
      <c r="I671" s="260">
        <f t="shared" si="1386"/>
        <v>300</v>
      </c>
      <c r="J671" s="260">
        <f t="shared" si="1386"/>
        <v>0</v>
      </c>
      <c r="K671" s="260">
        <f t="shared" si="1386"/>
        <v>0</v>
      </c>
      <c r="L671" s="260">
        <f t="shared" si="1386"/>
        <v>1000</v>
      </c>
      <c r="M671" s="260">
        <f t="shared" si="1386"/>
        <v>1000</v>
      </c>
      <c r="N671" s="260">
        <f t="shared" si="1386"/>
        <v>200</v>
      </c>
      <c r="O671" s="260">
        <f t="shared" si="1386"/>
        <v>200</v>
      </c>
      <c r="P671" s="260">
        <f t="shared" si="1386"/>
        <v>0</v>
      </c>
      <c r="Q671" s="260">
        <f t="shared" si="1386"/>
        <v>0</v>
      </c>
      <c r="R671" s="260">
        <f t="shared" si="1386"/>
        <v>1000</v>
      </c>
      <c r="S671" s="260">
        <f t="shared" si="1386"/>
        <v>1000</v>
      </c>
      <c r="T671" s="260">
        <f t="shared" si="1386"/>
        <v>1000</v>
      </c>
      <c r="U671" s="260">
        <f t="shared" si="1386"/>
        <v>1000</v>
      </c>
      <c r="V671" s="260">
        <f t="shared" si="1386"/>
        <v>1000</v>
      </c>
      <c r="W671" s="260">
        <f t="shared" si="1386"/>
        <v>1000</v>
      </c>
      <c r="X671" s="260">
        <f t="shared" si="1386"/>
        <v>1000</v>
      </c>
      <c r="Y671" s="260">
        <f t="shared" ref="X671:Y673" si="1387">Y672</f>
        <v>1000</v>
      </c>
    </row>
    <row r="672" spans="1:29" s="332" customFormat="1" x14ac:dyDescent="0.2">
      <c r="A672" s="244" t="s">
        <v>615</v>
      </c>
      <c r="B672" s="243" t="s">
        <v>678</v>
      </c>
      <c r="C672" s="243">
        <v>12</v>
      </c>
      <c r="D672" s="242" t="s">
        <v>101</v>
      </c>
      <c r="E672" s="251">
        <v>3121</v>
      </c>
      <c r="F672" s="246" t="s">
        <v>471</v>
      </c>
      <c r="G672" s="329"/>
      <c r="H672" s="381">
        <v>300</v>
      </c>
      <c r="I672" s="381">
        <f>H672</f>
        <v>300</v>
      </c>
      <c r="J672" s="381"/>
      <c r="K672" s="381">
        <f>J672</f>
        <v>0</v>
      </c>
      <c r="L672" s="381">
        <v>1000</v>
      </c>
      <c r="M672" s="381">
        <f>L672</f>
        <v>1000</v>
      </c>
      <c r="N672" s="381">
        <v>200</v>
      </c>
      <c r="O672" s="381">
        <f>N672</f>
        <v>200</v>
      </c>
      <c r="P672" s="381">
        <v>0</v>
      </c>
      <c r="Q672" s="381">
        <f>P672</f>
        <v>0</v>
      </c>
      <c r="R672" s="381">
        <v>1000</v>
      </c>
      <c r="S672" s="381">
        <f>R672</f>
        <v>1000</v>
      </c>
      <c r="T672" s="381">
        <v>1000</v>
      </c>
      <c r="U672" s="381">
        <f>T672</f>
        <v>1000</v>
      </c>
      <c r="V672" s="381">
        <v>1000</v>
      </c>
      <c r="W672" s="381">
        <f>V672</f>
        <v>1000</v>
      </c>
      <c r="X672" s="381">
        <v>1000</v>
      </c>
      <c r="Y672" s="381">
        <f>X672</f>
        <v>1000</v>
      </c>
    </row>
    <row r="673" spans="1:29" s="229" customFormat="1" x14ac:dyDescent="0.2">
      <c r="A673" s="249" t="s">
        <v>615</v>
      </c>
      <c r="B673" s="256" t="s">
        <v>678</v>
      </c>
      <c r="C673" s="256">
        <v>12</v>
      </c>
      <c r="D673" s="333"/>
      <c r="E673" s="338">
        <v>313</v>
      </c>
      <c r="F673" s="335"/>
      <c r="G673" s="336"/>
      <c r="H673" s="260">
        <f t="shared" si="1386"/>
        <v>625</v>
      </c>
      <c r="I673" s="260">
        <f t="shared" si="1386"/>
        <v>625</v>
      </c>
      <c r="J673" s="260">
        <f t="shared" si="1386"/>
        <v>0</v>
      </c>
      <c r="K673" s="260">
        <f t="shared" si="1386"/>
        <v>0</v>
      </c>
      <c r="L673" s="260">
        <f t="shared" si="1386"/>
        <v>5000</v>
      </c>
      <c r="M673" s="260">
        <f t="shared" si="1386"/>
        <v>5000</v>
      </c>
      <c r="N673" s="260">
        <f t="shared" si="1386"/>
        <v>2200</v>
      </c>
      <c r="O673" s="260">
        <f t="shared" si="1386"/>
        <v>2200</v>
      </c>
      <c r="P673" s="260">
        <f t="shared" si="1386"/>
        <v>0</v>
      </c>
      <c r="Q673" s="260">
        <f t="shared" si="1386"/>
        <v>0</v>
      </c>
      <c r="R673" s="260">
        <f t="shared" si="1386"/>
        <v>5000</v>
      </c>
      <c r="S673" s="260">
        <f t="shared" si="1386"/>
        <v>5000</v>
      </c>
      <c r="T673" s="260">
        <f t="shared" si="1386"/>
        <v>8000</v>
      </c>
      <c r="U673" s="260">
        <f t="shared" si="1386"/>
        <v>8000</v>
      </c>
      <c r="V673" s="260">
        <f t="shared" si="1386"/>
        <v>5000</v>
      </c>
      <c r="W673" s="260">
        <f t="shared" si="1386"/>
        <v>5000</v>
      </c>
      <c r="X673" s="260">
        <f t="shared" si="1387"/>
        <v>8000</v>
      </c>
      <c r="Y673" s="260">
        <f t="shared" si="1387"/>
        <v>8000</v>
      </c>
      <c r="Z673" s="332"/>
      <c r="AA673" s="332"/>
      <c r="AB673" s="332"/>
      <c r="AC673" s="332"/>
    </row>
    <row r="674" spans="1:29" s="332" customFormat="1" x14ac:dyDescent="0.2">
      <c r="A674" s="244" t="s">
        <v>615</v>
      </c>
      <c r="B674" s="243" t="s">
        <v>678</v>
      </c>
      <c r="C674" s="243">
        <v>12</v>
      </c>
      <c r="D674" s="242" t="s">
        <v>101</v>
      </c>
      <c r="E674" s="251">
        <v>3132</v>
      </c>
      <c r="F674" s="246" t="s">
        <v>40</v>
      </c>
      <c r="G674" s="329"/>
      <c r="H674" s="381">
        <v>625</v>
      </c>
      <c r="I674" s="381">
        <f>H674</f>
        <v>625</v>
      </c>
      <c r="J674" s="381"/>
      <c r="K674" s="381">
        <f>J674</f>
        <v>0</v>
      </c>
      <c r="L674" s="381">
        <v>5000</v>
      </c>
      <c r="M674" s="381">
        <f>L674</f>
        <v>5000</v>
      </c>
      <c r="N674" s="381">
        <v>2200</v>
      </c>
      <c r="O674" s="381">
        <f>N674</f>
        <v>2200</v>
      </c>
      <c r="P674" s="381">
        <v>0</v>
      </c>
      <c r="Q674" s="381">
        <f>P674</f>
        <v>0</v>
      </c>
      <c r="R674" s="381">
        <v>5000</v>
      </c>
      <c r="S674" s="381">
        <f>R674</f>
        <v>5000</v>
      </c>
      <c r="T674" s="381">
        <v>8000</v>
      </c>
      <c r="U674" s="381">
        <f>T674</f>
        <v>8000</v>
      </c>
      <c r="V674" s="381">
        <v>5000</v>
      </c>
      <c r="W674" s="381">
        <f>V674</f>
        <v>5000</v>
      </c>
      <c r="X674" s="381">
        <v>8000</v>
      </c>
      <c r="Y674" s="381">
        <f>X674</f>
        <v>8000</v>
      </c>
    </row>
    <row r="675" spans="1:29" s="332" customFormat="1" x14ac:dyDescent="0.2">
      <c r="A675" s="230" t="s">
        <v>615</v>
      </c>
      <c r="B675" s="231" t="s">
        <v>678</v>
      </c>
      <c r="C675" s="231">
        <v>12</v>
      </c>
      <c r="D675" s="231"/>
      <c r="E675" s="233">
        <v>32</v>
      </c>
      <c r="F675" s="234"/>
      <c r="G675" s="320"/>
      <c r="H675" s="258">
        <f t="shared" ref="H675:W675" si="1388">H676+H679+H681+H685</f>
        <v>0</v>
      </c>
      <c r="I675" s="258">
        <f t="shared" si="1388"/>
        <v>0</v>
      </c>
      <c r="J675" s="258">
        <f t="shared" si="1388"/>
        <v>0</v>
      </c>
      <c r="K675" s="258">
        <f t="shared" si="1388"/>
        <v>0</v>
      </c>
      <c r="L675" s="258">
        <f t="shared" si="1388"/>
        <v>122500</v>
      </c>
      <c r="M675" s="258">
        <f>M676+M679+M681+M685</f>
        <v>122500</v>
      </c>
      <c r="N675" s="258">
        <f t="shared" ref="N675:O675" si="1389">N676+N679+N681+N685</f>
        <v>115000</v>
      </c>
      <c r="O675" s="258">
        <f t="shared" si="1389"/>
        <v>115000</v>
      </c>
      <c r="P675" s="258">
        <f t="shared" si="1388"/>
        <v>0</v>
      </c>
      <c r="Q675" s="258">
        <f t="shared" si="1388"/>
        <v>0</v>
      </c>
      <c r="R675" s="258">
        <f t="shared" si="1388"/>
        <v>121000</v>
      </c>
      <c r="S675" s="258">
        <f t="shared" si="1388"/>
        <v>121000</v>
      </c>
      <c r="T675" s="258">
        <f t="shared" ref="T675:U675" si="1390">T676+T679+T681+T685</f>
        <v>65000</v>
      </c>
      <c r="U675" s="258">
        <f t="shared" si="1390"/>
        <v>65000</v>
      </c>
      <c r="V675" s="258">
        <f t="shared" si="1388"/>
        <v>119000</v>
      </c>
      <c r="W675" s="258">
        <f t="shared" si="1388"/>
        <v>119000</v>
      </c>
      <c r="X675" s="258">
        <f t="shared" ref="X675:Y675" si="1391">X676+X679+X681+X685</f>
        <v>99000</v>
      </c>
      <c r="Y675" s="258">
        <f t="shared" si="1391"/>
        <v>99000</v>
      </c>
      <c r="Z675" s="229"/>
      <c r="AA675" s="229"/>
      <c r="AB675" s="229"/>
      <c r="AC675" s="229"/>
    </row>
    <row r="676" spans="1:29" s="332" customFormat="1" x14ac:dyDescent="0.2">
      <c r="A676" s="249" t="s">
        <v>615</v>
      </c>
      <c r="B676" s="256" t="s">
        <v>678</v>
      </c>
      <c r="C676" s="256">
        <v>12</v>
      </c>
      <c r="D676" s="333"/>
      <c r="E676" s="338">
        <v>321</v>
      </c>
      <c r="F676" s="335"/>
      <c r="G676" s="336"/>
      <c r="H676" s="260">
        <f>SUM(H677:H678)</f>
        <v>0</v>
      </c>
      <c r="I676" s="260">
        <f t="shared" ref="I676:W676" si="1392">SUM(I677:I678)</f>
        <v>0</v>
      </c>
      <c r="J676" s="260">
        <f t="shared" si="1392"/>
        <v>0</v>
      </c>
      <c r="K676" s="260">
        <f t="shared" si="1392"/>
        <v>0</v>
      </c>
      <c r="L676" s="260">
        <f t="shared" si="1392"/>
        <v>7000</v>
      </c>
      <c r="M676" s="260">
        <f t="shared" si="1392"/>
        <v>7000</v>
      </c>
      <c r="N676" s="260">
        <f t="shared" ref="N676:O676" si="1393">SUM(N677:N678)</f>
        <v>4500</v>
      </c>
      <c r="O676" s="260">
        <f t="shared" si="1393"/>
        <v>4500</v>
      </c>
      <c r="P676" s="260">
        <f t="shared" si="1392"/>
        <v>0</v>
      </c>
      <c r="Q676" s="260">
        <f t="shared" si="1392"/>
        <v>0</v>
      </c>
      <c r="R676" s="260">
        <f t="shared" si="1392"/>
        <v>7000</v>
      </c>
      <c r="S676" s="260">
        <f t="shared" si="1392"/>
        <v>7000</v>
      </c>
      <c r="T676" s="260">
        <f t="shared" ref="T676:U676" si="1394">SUM(T677:T678)</f>
        <v>4500</v>
      </c>
      <c r="U676" s="260">
        <f t="shared" si="1394"/>
        <v>4500</v>
      </c>
      <c r="V676" s="260">
        <f t="shared" si="1392"/>
        <v>6000</v>
      </c>
      <c r="W676" s="260">
        <f t="shared" si="1392"/>
        <v>6000</v>
      </c>
      <c r="X676" s="260">
        <f t="shared" ref="X676:Y676" si="1395">SUM(X677:X678)</f>
        <v>4500</v>
      </c>
      <c r="Y676" s="260">
        <f t="shared" si="1395"/>
        <v>4500</v>
      </c>
    </row>
    <row r="677" spans="1:29" s="332" customFormat="1" x14ac:dyDescent="0.2">
      <c r="A677" s="244" t="s">
        <v>615</v>
      </c>
      <c r="B677" s="243" t="s">
        <v>678</v>
      </c>
      <c r="C677" s="243">
        <v>12</v>
      </c>
      <c r="D677" s="242" t="s">
        <v>101</v>
      </c>
      <c r="E677" s="251">
        <v>3211</v>
      </c>
      <c r="F677" s="246" t="s">
        <v>42</v>
      </c>
      <c r="G677" s="329"/>
      <c r="H677" s="381"/>
      <c r="I677" s="381">
        <f>H677</f>
        <v>0</v>
      </c>
      <c r="J677" s="381"/>
      <c r="K677" s="381">
        <f>J677</f>
        <v>0</v>
      </c>
      <c r="L677" s="381">
        <v>4000</v>
      </c>
      <c r="M677" s="381">
        <f>L677</f>
        <v>4000</v>
      </c>
      <c r="N677" s="381">
        <v>3500</v>
      </c>
      <c r="O677" s="381">
        <f>N677</f>
        <v>3500</v>
      </c>
      <c r="P677" s="381">
        <v>0</v>
      </c>
      <c r="Q677" s="381">
        <f>P677</f>
        <v>0</v>
      </c>
      <c r="R677" s="381">
        <v>4000</v>
      </c>
      <c r="S677" s="381">
        <f>R677</f>
        <v>4000</v>
      </c>
      <c r="T677" s="381">
        <v>3500</v>
      </c>
      <c r="U677" s="381">
        <f>T677</f>
        <v>3500</v>
      </c>
      <c r="V677" s="381">
        <v>3000</v>
      </c>
      <c r="W677" s="381">
        <f>V677</f>
        <v>3000</v>
      </c>
      <c r="X677" s="381">
        <v>3500</v>
      </c>
      <c r="Y677" s="381">
        <f>X677</f>
        <v>3500</v>
      </c>
    </row>
    <row r="678" spans="1:29" s="332" customFormat="1" x14ac:dyDescent="0.2">
      <c r="A678" s="244" t="s">
        <v>615</v>
      </c>
      <c r="B678" s="243" t="s">
        <v>678</v>
      </c>
      <c r="C678" s="243">
        <v>12</v>
      </c>
      <c r="D678" s="242" t="s">
        <v>101</v>
      </c>
      <c r="E678" s="251">
        <v>3213</v>
      </c>
      <c r="F678" s="246" t="s">
        <v>44</v>
      </c>
      <c r="G678" s="329"/>
      <c r="H678" s="381"/>
      <c r="I678" s="381">
        <f>H678</f>
        <v>0</v>
      </c>
      <c r="J678" s="381"/>
      <c r="K678" s="381">
        <f>J678</f>
        <v>0</v>
      </c>
      <c r="L678" s="381">
        <v>3000</v>
      </c>
      <c r="M678" s="381">
        <f>L678</f>
        <v>3000</v>
      </c>
      <c r="N678" s="381">
        <v>1000</v>
      </c>
      <c r="O678" s="381">
        <f>N678</f>
        <v>1000</v>
      </c>
      <c r="P678" s="381"/>
      <c r="Q678" s="381">
        <f>P678</f>
        <v>0</v>
      </c>
      <c r="R678" s="381">
        <v>3000</v>
      </c>
      <c r="S678" s="381">
        <f>R678</f>
        <v>3000</v>
      </c>
      <c r="T678" s="381">
        <v>1000</v>
      </c>
      <c r="U678" s="381">
        <f>T678</f>
        <v>1000</v>
      </c>
      <c r="V678" s="381">
        <v>3000</v>
      </c>
      <c r="W678" s="381">
        <f>V678</f>
        <v>3000</v>
      </c>
      <c r="X678" s="381">
        <v>1000</v>
      </c>
      <c r="Y678" s="381">
        <f>X678</f>
        <v>1000</v>
      </c>
    </row>
    <row r="679" spans="1:29" s="332" customFormat="1" x14ac:dyDescent="0.2">
      <c r="A679" s="249" t="s">
        <v>615</v>
      </c>
      <c r="B679" s="256" t="s">
        <v>678</v>
      </c>
      <c r="C679" s="256">
        <v>12</v>
      </c>
      <c r="D679" s="333"/>
      <c r="E679" s="338">
        <v>322</v>
      </c>
      <c r="F679" s="335"/>
      <c r="G679" s="336"/>
      <c r="H679" s="260">
        <f t="shared" ref="H679:Y679" si="1396">H680</f>
        <v>0</v>
      </c>
      <c r="I679" s="260">
        <f t="shared" si="1396"/>
        <v>0</v>
      </c>
      <c r="J679" s="260">
        <f t="shared" si="1396"/>
        <v>0</v>
      </c>
      <c r="K679" s="260">
        <f t="shared" si="1396"/>
        <v>0</v>
      </c>
      <c r="L679" s="260">
        <f t="shared" si="1396"/>
        <v>500</v>
      </c>
      <c r="M679" s="260">
        <f t="shared" si="1396"/>
        <v>500</v>
      </c>
      <c r="N679" s="260">
        <f t="shared" si="1396"/>
        <v>500</v>
      </c>
      <c r="O679" s="260">
        <f t="shared" si="1396"/>
        <v>500</v>
      </c>
      <c r="P679" s="260">
        <f t="shared" si="1396"/>
        <v>0</v>
      </c>
      <c r="Q679" s="260">
        <f t="shared" si="1396"/>
        <v>0</v>
      </c>
      <c r="R679" s="260">
        <f t="shared" si="1396"/>
        <v>500</v>
      </c>
      <c r="S679" s="260">
        <f t="shared" si="1396"/>
        <v>500</v>
      </c>
      <c r="T679" s="260">
        <f t="shared" si="1396"/>
        <v>500</v>
      </c>
      <c r="U679" s="260">
        <f t="shared" si="1396"/>
        <v>500</v>
      </c>
      <c r="V679" s="260">
        <f t="shared" si="1396"/>
        <v>500</v>
      </c>
      <c r="W679" s="260">
        <f t="shared" si="1396"/>
        <v>500</v>
      </c>
      <c r="X679" s="260">
        <f t="shared" si="1396"/>
        <v>500</v>
      </c>
      <c r="Y679" s="260">
        <f t="shared" si="1396"/>
        <v>500</v>
      </c>
    </row>
    <row r="680" spans="1:29" s="332" customFormat="1" x14ac:dyDescent="0.2">
      <c r="A680" s="244" t="s">
        <v>615</v>
      </c>
      <c r="B680" s="243" t="s">
        <v>678</v>
      </c>
      <c r="C680" s="243">
        <v>12</v>
      </c>
      <c r="D680" s="242" t="s">
        <v>101</v>
      </c>
      <c r="E680" s="251">
        <v>3223</v>
      </c>
      <c r="F680" s="246" t="s">
        <v>48</v>
      </c>
      <c r="G680" s="329"/>
      <c r="H680" s="381"/>
      <c r="I680" s="381">
        <f>H680</f>
        <v>0</v>
      </c>
      <c r="J680" s="381"/>
      <c r="K680" s="381">
        <f>J680</f>
        <v>0</v>
      </c>
      <c r="L680" s="381">
        <v>500</v>
      </c>
      <c r="M680" s="381">
        <f>L680</f>
        <v>500</v>
      </c>
      <c r="N680" s="381">
        <v>500</v>
      </c>
      <c r="O680" s="381">
        <f>N680</f>
        <v>500</v>
      </c>
      <c r="P680" s="381">
        <v>0</v>
      </c>
      <c r="Q680" s="381">
        <f>P680</f>
        <v>0</v>
      </c>
      <c r="R680" s="381">
        <v>500</v>
      </c>
      <c r="S680" s="381">
        <f>R680</f>
        <v>500</v>
      </c>
      <c r="T680" s="381">
        <v>500</v>
      </c>
      <c r="U680" s="381">
        <f>T680</f>
        <v>500</v>
      </c>
      <c r="V680" s="381">
        <v>500</v>
      </c>
      <c r="W680" s="381">
        <f>V680</f>
        <v>500</v>
      </c>
      <c r="X680" s="381">
        <v>500</v>
      </c>
      <c r="Y680" s="381">
        <f>X680</f>
        <v>500</v>
      </c>
    </row>
    <row r="681" spans="1:29" s="332" customFormat="1" x14ac:dyDescent="0.2">
      <c r="A681" s="249" t="s">
        <v>615</v>
      </c>
      <c r="B681" s="256" t="s">
        <v>678</v>
      </c>
      <c r="C681" s="256">
        <v>12</v>
      </c>
      <c r="D681" s="333"/>
      <c r="E681" s="338">
        <v>323</v>
      </c>
      <c r="F681" s="335"/>
      <c r="G681" s="336"/>
      <c r="H681" s="260">
        <f t="shared" ref="H681:W681" si="1397">SUM(H682:H684)</f>
        <v>0</v>
      </c>
      <c r="I681" s="260">
        <f t="shared" si="1397"/>
        <v>0</v>
      </c>
      <c r="J681" s="260">
        <f t="shared" si="1397"/>
        <v>0</v>
      </c>
      <c r="K681" s="260">
        <f t="shared" si="1397"/>
        <v>0</v>
      </c>
      <c r="L681" s="260">
        <f t="shared" si="1397"/>
        <v>113000</v>
      </c>
      <c r="M681" s="260">
        <f t="shared" si="1397"/>
        <v>113000</v>
      </c>
      <c r="N681" s="260">
        <f t="shared" ref="N681:O681" si="1398">SUM(N682:N684)</f>
        <v>108000</v>
      </c>
      <c r="O681" s="260">
        <f t="shared" si="1398"/>
        <v>108000</v>
      </c>
      <c r="P681" s="260">
        <f t="shared" si="1397"/>
        <v>0</v>
      </c>
      <c r="Q681" s="260">
        <f t="shared" si="1397"/>
        <v>0</v>
      </c>
      <c r="R681" s="260">
        <f t="shared" si="1397"/>
        <v>111500</v>
      </c>
      <c r="S681" s="260">
        <f t="shared" si="1397"/>
        <v>111500</v>
      </c>
      <c r="T681" s="260">
        <f t="shared" ref="T681:U681" si="1399">SUM(T682:T684)</f>
        <v>58000</v>
      </c>
      <c r="U681" s="260">
        <f t="shared" si="1399"/>
        <v>58000</v>
      </c>
      <c r="V681" s="260">
        <f t="shared" si="1397"/>
        <v>111500</v>
      </c>
      <c r="W681" s="260">
        <f t="shared" si="1397"/>
        <v>111500</v>
      </c>
      <c r="X681" s="260">
        <f t="shared" ref="X681:Y681" si="1400">SUM(X682:X684)</f>
        <v>93000</v>
      </c>
      <c r="Y681" s="260">
        <f t="shared" si="1400"/>
        <v>93000</v>
      </c>
    </row>
    <row r="682" spans="1:29" s="332" customFormat="1" x14ac:dyDescent="0.2">
      <c r="A682" s="244" t="s">
        <v>615</v>
      </c>
      <c r="B682" s="243" t="s">
        <v>678</v>
      </c>
      <c r="C682" s="243">
        <v>12</v>
      </c>
      <c r="D682" s="242" t="s">
        <v>101</v>
      </c>
      <c r="E682" s="251">
        <v>3233</v>
      </c>
      <c r="F682" s="246" t="s">
        <v>54</v>
      </c>
      <c r="G682" s="329"/>
      <c r="H682" s="381"/>
      <c r="I682" s="381">
        <f t="shared" ref="I682:I684" si="1401">H682</f>
        <v>0</v>
      </c>
      <c r="J682" s="381"/>
      <c r="K682" s="381">
        <f t="shared" ref="K682:K684" si="1402">J682</f>
        <v>0</v>
      </c>
      <c r="L682" s="381">
        <v>10000</v>
      </c>
      <c r="M682" s="381">
        <f t="shared" ref="M682:M684" si="1403">L682</f>
        <v>10000</v>
      </c>
      <c r="N682" s="381">
        <v>5000</v>
      </c>
      <c r="O682" s="381">
        <f t="shared" ref="O682:O684" si="1404">N682</f>
        <v>5000</v>
      </c>
      <c r="P682" s="381"/>
      <c r="Q682" s="381">
        <f t="shared" ref="Q682:Q684" si="1405">P682</f>
        <v>0</v>
      </c>
      <c r="R682" s="381">
        <v>8500</v>
      </c>
      <c r="S682" s="381">
        <f t="shared" ref="S682:S684" si="1406">R682</f>
        <v>8500</v>
      </c>
      <c r="T682" s="381">
        <v>5000</v>
      </c>
      <c r="U682" s="381">
        <f t="shared" ref="U682:U684" si="1407">T682</f>
        <v>5000</v>
      </c>
      <c r="V682" s="381">
        <v>8500</v>
      </c>
      <c r="W682" s="381">
        <f t="shared" ref="W682:W684" si="1408">V682</f>
        <v>8500</v>
      </c>
      <c r="X682" s="381">
        <v>5000</v>
      </c>
      <c r="Y682" s="381">
        <f t="shared" ref="Y682:Y684" si="1409">X682</f>
        <v>5000</v>
      </c>
    </row>
    <row r="683" spans="1:29" s="332" customFormat="1" x14ac:dyDescent="0.2">
      <c r="A683" s="244" t="s">
        <v>615</v>
      </c>
      <c r="B683" s="243" t="s">
        <v>678</v>
      </c>
      <c r="C683" s="243">
        <v>12</v>
      </c>
      <c r="D683" s="242" t="s">
        <v>101</v>
      </c>
      <c r="E683" s="251">
        <v>3235</v>
      </c>
      <c r="F683" s="246" t="s">
        <v>56</v>
      </c>
      <c r="G683" s="329"/>
      <c r="H683" s="381"/>
      <c r="I683" s="381">
        <f t="shared" ref="I683" si="1410">H683</f>
        <v>0</v>
      </c>
      <c r="J683" s="381"/>
      <c r="K683" s="381">
        <f t="shared" ref="K683" si="1411">J683</f>
        <v>0</v>
      </c>
      <c r="L683" s="381">
        <v>3000</v>
      </c>
      <c r="M683" s="381">
        <f t="shared" ref="M683" si="1412">L683</f>
        <v>3000</v>
      </c>
      <c r="N683" s="381">
        <v>3000</v>
      </c>
      <c r="O683" s="381">
        <f t="shared" si="1404"/>
        <v>3000</v>
      </c>
      <c r="P683" s="381"/>
      <c r="Q683" s="381">
        <f t="shared" ref="Q683" si="1413">P683</f>
        <v>0</v>
      </c>
      <c r="R683" s="381">
        <v>3000</v>
      </c>
      <c r="S683" s="381">
        <f t="shared" ref="S683" si="1414">R683</f>
        <v>3000</v>
      </c>
      <c r="T683" s="381">
        <v>3000</v>
      </c>
      <c r="U683" s="381">
        <f t="shared" si="1407"/>
        <v>3000</v>
      </c>
      <c r="V683" s="381">
        <v>3000</v>
      </c>
      <c r="W683" s="381">
        <f t="shared" ref="W683" si="1415">V683</f>
        <v>3000</v>
      </c>
      <c r="X683" s="381">
        <v>3000</v>
      </c>
      <c r="Y683" s="381">
        <f t="shared" si="1409"/>
        <v>3000</v>
      </c>
    </row>
    <row r="684" spans="1:29" s="332" customFormat="1" x14ac:dyDescent="0.2">
      <c r="A684" s="244" t="s">
        <v>615</v>
      </c>
      <c r="B684" s="243" t="s">
        <v>678</v>
      </c>
      <c r="C684" s="243">
        <v>12</v>
      </c>
      <c r="D684" s="242" t="s">
        <v>101</v>
      </c>
      <c r="E684" s="251">
        <v>3237</v>
      </c>
      <c r="F684" s="246" t="s">
        <v>58</v>
      </c>
      <c r="G684" s="329"/>
      <c r="H684" s="381"/>
      <c r="I684" s="381">
        <f t="shared" si="1401"/>
        <v>0</v>
      </c>
      <c r="J684" s="381"/>
      <c r="K684" s="381">
        <f t="shared" si="1402"/>
        <v>0</v>
      </c>
      <c r="L684" s="381">
        <v>100000</v>
      </c>
      <c r="M684" s="381">
        <f t="shared" si="1403"/>
        <v>100000</v>
      </c>
      <c r="N684" s="381">
        <v>100000</v>
      </c>
      <c r="O684" s="381">
        <f t="shared" si="1404"/>
        <v>100000</v>
      </c>
      <c r="P684" s="381"/>
      <c r="Q684" s="381">
        <f t="shared" si="1405"/>
        <v>0</v>
      </c>
      <c r="R684" s="381">
        <v>100000</v>
      </c>
      <c r="S684" s="381">
        <f t="shared" si="1406"/>
        <v>100000</v>
      </c>
      <c r="T684" s="381">
        <v>50000</v>
      </c>
      <c r="U684" s="381">
        <f t="shared" si="1407"/>
        <v>50000</v>
      </c>
      <c r="V684" s="381">
        <v>100000</v>
      </c>
      <c r="W684" s="381">
        <f t="shared" si="1408"/>
        <v>100000</v>
      </c>
      <c r="X684" s="381">
        <v>85000</v>
      </c>
      <c r="Y684" s="381">
        <f t="shared" si="1409"/>
        <v>85000</v>
      </c>
    </row>
    <row r="685" spans="1:29" s="229" customFormat="1" x14ac:dyDescent="0.2">
      <c r="A685" s="249" t="s">
        <v>615</v>
      </c>
      <c r="B685" s="256" t="s">
        <v>678</v>
      </c>
      <c r="C685" s="256">
        <v>12</v>
      </c>
      <c r="D685" s="333"/>
      <c r="E685" s="338">
        <v>329</v>
      </c>
      <c r="F685" s="335"/>
      <c r="G685" s="336"/>
      <c r="H685" s="260">
        <f t="shared" ref="H685:Y685" si="1416">H686</f>
        <v>0</v>
      </c>
      <c r="I685" s="260">
        <f t="shared" si="1416"/>
        <v>0</v>
      </c>
      <c r="J685" s="260">
        <f t="shared" si="1416"/>
        <v>0</v>
      </c>
      <c r="K685" s="260">
        <f t="shared" si="1416"/>
        <v>0</v>
      </c>
      <c r="L685" s="260">
        <f t="shared" si="1416"/>
        <v>2000</v>
      </c>
      <c r="M685" s="260">
        <f t="shared" si="1416"/>
        <v>2000</v>
      </c>
      <c r="N685" s="260">
        <f t="shared" si="1416"/>
        <v>2000</v>
      </c>
      <c r="O685" s="260">
        <f t="shared" si="1416"/>
        <v>2000</v>
      </c>
      <c r="P685" s="260">
        <f t="shared" si="1416"/>
        <v>0</v>
      </c>
      <c r="Q685" s="260">
        <f t="shared" si="1416"/>
        <v>0</v>
      </c>
      <c r="R685" s="260">
        <f t="shared" si="1416"/>
        <v>2000</v>
      </c>
      <c r="S685" s="260">
        <f t="shared" si="1416"/>
        <v>2000</v>
      </c>
      <c r="T685" s="260">
        <f t="shared" si="1416"/>
        <v>2000</v>
      </c>
      <c r="U685" s="260">
        <f t="shared" si="1416"/>
        <v>2000</v>
      </c>
      <c r="V685" s="260">
        <f t="shared" si="1416"/>
        <v>1000</v>
      </c>
      <c r="W685" s="260">
        <f t="shared" si="1416"/>
        <v>1000</v>
      </c>
      <c r="X685" s="260">
        <f t="shared" si="1416"/>
        <v>1000</v>
      </c>
      <c r="Y685" s="260">
        <f t="shared" si="1416"/>
        <v>1000</v>
      </c>
      <c r="Z685" s="332"/>
      <c r="AA685" s="332"/>
      <c r="AB685" s="332"/>
      <c r="AC685" s="332"/>
    </row>
    <row r="686" spans="1:29" s="332" customFormat="1" x14ac:dyDescent="0.2">
      <c r="A686" s="244" t="s">
        <v>615</v>
      </c>
      <c r="B686" s="243" t="s">
        <v>678</v>
      </c>
      <c r="C686" s="243">
        <v>12</v>
      </c>
      <c r="D686" s="242" t="s">
        <v>101</v>
      </c>
      <c r="E686" s="251">
        <v>3293</v>
      </c>
      <c r="F686" s="246" t="s">
        <v>64</v>
      </c>
      <c r="G686" s="329"/>
      <c r="H686" s="381"/>
      <c r="I686" s="381">
        <f>H686</f>
        <v>0</v>
      </c>
      <c r="J686" s="381"/>
      <c r="K686" s="381">
        <f>J686</f>
        <v>0</v>
      </c>
      <c r="L686" s="381">
        <v>2000</v>
      </c>
      <c r="M686" s="381">
        <f>L686</f>
        <v>2000</v>
      </c>
      <c r="N686" s="381">
        <v>2000</v>
      </c>
      <c r="O686" s="381">
        <f>N686</f>
        <v>2000</v>
      </c>
      <c r="P686" s="381">
        <v>0</v>
      </c>
      <c r="Q686" s="381">
        <f>P686</f>
        <v>0</v>
      </c>
      <c r="R686" s="381">
        <v>2000</v>
      </c>
      <c r="S686" s="381">
        <f>R686</f>
        <v>2000</v>
      </c>
      <c r="T686" s="381">
        <v>2000</v>
      </c>
      <c r="U686" s="381">
        <f>T686</f>
        <v>2000</v>
      </c>
      <c r="V686" s="381">
        <v>1000</v>
      </c>
      <c r="W686" s="381">
        <f>V686</f>
        <v>1000</v>
      </c>
      <c r="X686" s="381">
        <v>1000</v>
      </c>
      <c r="Y686" s="381">
        <f>X686</f>
        <v>1000</v>
      </c>
    </row>
    <row r="687" spans="1:29" s="332" customFormat="1" x14ac:dyDescent="0.2">
      <c r="A687" s="230" t="s">
        <v>615</v>
      </c>
      <c r="B687" s="231" t="s">
        <v>678</v>
      </c>
      <c r="C687" s="231">
        <v>51</v>
      </c>
      <c r="D687" s="231"/>
      <c r="E687" s="233">
        <v>31</v>
      </c>
      <c r="F687" s="234"/>
      <c r="G687" s="320"/>
      <c r="H687" s="258">
        <f>H688+H692+H690</f>
        <v>5125</v>
      </c>
      <c r="I687" s="258">
        <f t="shared" ref="I687" si="1417">I688+I692+I690</f>
        <v>0</v>
      </c>
      <c r="J687" s="258">
        <f t="shared" ref="J687" si="1418">J688+J692+J690</f>
        <v>0</v>
      </c>
      <c r="K687" s="258">
        <f t="shared" ref="K687" si="1419">K688+K692+K690</f>
        <v>0</v>
      </c>
      <c r="L687" s="258">
        <f t="shared" ref="L687:N687" si="1420">L688+L692+L690</f>
        <v>31000</v>
      </c>
      <c r="M687" s="258">
        <f t="shared" ref="M687:O687" si="1421">M688+M692+M690</f>
        <v>0</v>
      </c>
      <c r="N687" s="258">
        <f t="shared" si="1420"/>
        <v>13760</v>
      </c>
      <c r="O687" s="258">
        <f t="shared" si="1421"/>
        <v>0</v>
      </c>
      <c r="P687" s="258">
        <f t="shared" ref="P687" si="1422">P688+P692+P690</f>
        <v>0</v>
      </c>
      <c r="Q687" s="258">
        <f t="shared" ref="Q687" si="1423">Q688+Q692+Q690</f>
        <v>0</v>
      </c>
      <c r="R687" s="258">
        <f t="shared" ref="R687:T687" si="1424">R688+R692+R690</f>
        <v>30000</v>
      </c>
      <c r="S687" s="258">
        <f t="shared" ref="S687:U687" si="1425">S688+S692+S690</f>
        <v>0</v>
      </c>
      <c r="T687" s="258">
        <f t="shared" si="1424"/>
        <v>49000</v>
      </c>
      <c r="U687" s="258">
        <f t="shared" si="1425"/>
        <v>0</v>
      </c>
      <c r="V687" s="258">
        <f t="shared" ref="V687:X687" si="1426">V688+V692+V690</f>
        <v>3000</v>
      </c>
      <c r="W687" s="258">
        <f t="shared" ref="W687:Y687" si="1427">W688+W692+W690</f>
        <v>0</v>
      </c>
      <c r="X687" s="258">
        <f t="shared" si="1426"/>
        <v>0</v>
      </c>
      <c r="Y687" s="258">
        <f t="shared" si="1427"/>
        <v>0</v>
      </c>
      <c r="Z687" s="229"/>
      <c r="AA687" s="229"/>
      <c r="AB687" s="229"/>
      <c r="AC687" s="229"/>
    </row>
    <row r="688" spans="1:29" s="332" customFormat="1" x14ac:dyDescent="0.2">
      <c r="A688" s="249" t="s">
        <v>615</v>
      </c>
      <c r="B688" s="256" t="s">
        <v>678</v>
      </c>
      <c r="C688" s="256">
        <v>51</v>
      </c>
      <c r="D688" s="333"/>
      <c r="E688" s="338">
        <v>311</v>
      </c>
      <c r="F688" s="335"/>
      <c r="G688" s="336"/>
      <c r="H688" s="260">
        <f t="shared" ref="H688:Y688" si="1428">H689</f>
        <v>4200</v>
      </c>
      <c r="I688" s="260">
        <f t="shared" si="1428"/>
        <v>0</v>
      </c>
      <c r="J688" s="260">
        <f t="shared" si="1428"/>
        <v>0</v>
      </c>
      <c r="K688" s="260">
        <f t="shared" si="1428"/>
        <v>0</v>
      </c>
      <c r="L688" s="260">
        <f t="shared" si="1428"/>
        <v>25000</v>
      </c>
      <c r="M688" s="260">
        <f t="shared" si="1428"/>
        <v>0</v>
      </c>
      <c r="N688" s="260">
        <f t="shared" si="1428"/>
        <v>10660</v>
      </c>
      <c r="O688" s="260">
        <f t="shared" si="1428"/>
        <v>0</v>
      </c>
      <c r="P688" s="260">
        <f t="shared" si="1428"/>
        <v>0</v>
      </c>
      <c r="Q688" s="260">
        <f t="shared" si="1428"/>
        <v>0</v>
      </c>
      <c r="R688" s="260">
        <f t="shared" si="1428"/>
        <v>15000</v>
      </c>
      <c r="S688" s="260">
        <f t="shared" si="1428"/>
        <v>0</v>
      </c>
      <c r="T688" s="260">
        <f t="shared" si="1428"/>
        <v>40000</v>
      </c>
      <c r="U688" s="260">
        <f t="shared" si="1428"/>
        <v>0</v>
      </c>
      <c r="V688" s="260">
        <f t="shared" si="1428"/>
        <v>1000</v>
      </c>
      <c r="W688" s="260">
        <f t="shared" si="1428"/>
        <v>0</v>
      </c>
      <c r="X688" s="260">
        <f t="shared" si="1428"/>
        <v>0</v>
      </c>
      <c r="Y688" s="260">
        <f t="shared" si="1428"/>
        <v>0</v>
      </c>
    </row>
    <row r="689" spans="1:29" s="332" customFormat="1" x14ac:dyDescent="0.2">
      <c r="A689" s="244" t="s">
        <v>615</v>
      </c>
      <c r="B689" s="243" t="s">
        <v>678</v>
      </c>
      <c r="C689" s="243">
        <v>51</v>
      </c>
      <c r="D689" s="242" t="s">
        <v>101</v>
      </c>
      <c r="E689" s="251">
        <v>3111</v>
      </c>
      <c r="F689" s="246" t="s">
        <v>33</v>
      </c>
      <c r="G689" s="329"/>
      <c r="H689" s="381">
        <v>4200</v>
      </c>
      <c r="I689" s="382"/>
      <c r="J689" s="381"/>
      <c r="K689" s="382"/>
      <c r="L689" s="381">
        <v>25000</v>
      </c>
      <c r="M689" s="382"/>
      <c r="N689" s="381">
        <v>10660</v>
      </c>
      <c r="O689" s="382"/>
      <c r="P689" s="381">
        <v>0</v>
      </c>
      <c r="Q689" s="382"/>
      <c r="R689" s="381">
        <v>15000</v>
      </c>
      <c r="S689" s="382"/>
      <c r="T689" s="381">
        <v>40000</v>
      </c>
      <c r="U689" s="382"/>
      <c r="V689" s="381">
        <v>1000</v>
      </c>
      <c r="W689" s="382"/>
      <c r="X689" s="381"/>
      <c r="Y689" s="382"/>
    </row>
    <row r="690" spans="1:29" s="332" customFormat="1" x14ac:dyDescent="0.2">
      <c r="A690" s="249" t="s">
        <v>615</v>
      </c>
      <c r="B690" s="256" t="s">
        <v>678</v>
      </c>
      <c r="C690" s="256">
        <v>51</v>
      </c>
      <c r="D690" s="333"/>
      <c r="E690" s="338">
        <v>312</v>
      </c>
      <c r="F690" s="335"/>
      <c r="G690" s="336"/>
      <c r="H690" s="260">
        <f t="shared" ref="H690:X692" si="1429">H691</f>
        <v>300</v>
      </c>
      <c r="I690" s="260">
        <f t="shared" si="1429"/>
        <v>0</v>
      </c>
      <c r="J690" s="260">
        <f t="shared" si="1429"/>
        <v>0</v>
      </c>
      <c r="K690" s="260">
        <f t="shared" si="1429"/>
        <v>0</v>
      </c>
      <c r="L690" s="260">
        <f t="shared" si="1429"/>
        <v>1000</v>
      </c>
      <c r="M690" s="260">
        <f t="shared" si="1429"/>
        <v>0</v>
      </c>
      <c r="N690" s="260">
        <f t="shared" si="1429"/>
        <v>900</v>
      </c>
      <c r="O690" s="260">
        <f t="shared" si="1429"/>
        <v>0</v>
      </c>
      <c r="P690" s="260">
        <f t="shared" si="1429"/>
        <v>0</v>
      </c>
      <c r="Q690" s="260">
        <f t="shared" si="1429"/>
        <v>0</v>
      </c>
      <c r="R690" s="260">
        <f t="shared" si="1429"/>
        <v>10000</v>
      </c>
      <c r="S690" s="260">
        <f t="shared" si="1429"/>
        <v>0</v>
      </c>
      <c r="T690" s="260">
        <f t="shared" si="1429"/>
        <v>1000</v>
      </c>
      <c r="U690" s="260">
        <f t="shared" si="1429"/>
        <v>0</v>
      </c>
      <c r="V690" s="260">
        <f t="shared" si="1429"/>
        <v>1000</v>
      </c>
      <c r="W690" s="260">
        <f t="shared" si="1429"/>
        <v>0</v>
      </c>
      <c r="X690" s="260">
        <f t="shared" si="1429"/>
        <v>0</v>
      </c>
      <c r="Y690" s="260">
        <f t="shared" ref="X690:Y692" si="1430">Y691</f>
        <v>0</v>
      </c>
    </row>
    <row r="691" spans="1:29" s="332" customFormat="1" x14ac:dyDescent="0.2">
      <c r="A691" s="244" t="s">
        <v>615</v>
      </c>
      <c r="B691" s="243" t="s">
        <v>678</v>
      </c>
      <c r="C691" s="243">
        <v>51</v>
      </c>
      <c r="D691" s="242" t="s">
        <v>101</v>
      </c>
      <c r="E691" s="251">
        <v>3121</v>
      </c>
      <c r="F691" s="246" t="s">
        <v>471</v>
      </c>
      <c r="G691" s="329"/>
      <c r="H691" s="381">
        <v>300</v>
      </c>
      <c r="I691" s="382"/>
      <c r="J691" s="381"/>
      <c r="K691" s="382"/>
      <c r="L691" s="381">
        <v>1000</v>
      </c>
      <c r="M691" s="382"/>
      <c r="N691" s="381">
        <v>900</v>
      </c>
      <c r="O691" s="382"/>
      <c r="P691" s="381">
        <v>0</v>
      </c>
      <c r="Q691" s="382"/>
      <c r="R691" s="381">
        <v>10000</v>
      </c>
      <c r="S691" s="382"/>
      <c r="T691" s="381">
        <v>1000</v>
      </c>
      <c r="U691" s="382"/>
      <c r="V691" s="381">
        <v>1000</v>
      </c>
      <c r="W691" s="382"/>
      <c r="X691" s="381"/>
      <c r="Y691" s="382"/>
    </row>
    <row r="692" spans="1:29" s="229" customFormat="1" x14ac:dyDescent="0.2">
      <c r="A692" s="249" t="s">
        <v>615</v>
      </c>
      <c r="B692" s="256" t="s">
        <v>678</v>
      </c>
      <c r="C692" s="256">
        <v>51</v>
      </c>
      <c r="D692" s="333"/>
      <c r="E692" s="338">
        <v>313</v>
      </c>
      <c r="F692" s="335"/>
      <c r="G692" s="336"/>
      <c r="H692" s="260">
        <f t="shared" si="1429"/>
        <v>625</v>
      </c>
      <c r="I692" s="260">
        <f t="shared" si="1429"/>
        <v>0</v>
      </c>
      <c r="J692" s="260">
        <f t="shared" si="1429"/>
        <v>0</v>
      </c>
      <c r="K692" s="260">
        <f t="shared" si="1429"/>
        <v>0</v>
      </c>
      <c r="L692" s="260">
        <f t="shared" si="1429"/>
        <v>5000</v>
      </c>
      <c r="M692" s="260">
        <f t="shared" si="1429"/>
        <v>0</v>
      </c>
      <c r="N692" s="260">
        <f t="shared" si="1429"/>
        <v>2200</v>
      </c>
      <c r="O692" s="260">
        <f t="shared" si="1429"/>
        <v>0</v>
      </c>
      <c r="P692" s="260">
        <f t="shared" si="1429"/>
        <v>0</v>
      </c>
      <c r="Q692" s="260">
        <f t="shared" si="1429"/>
        <v>0</v>
      </c>
      <c r="R692" s="260">
        <f t="shared" si="1429"/>
        <v>5000</v>
      </c>
      <c r="S692" s="260">
        <f t="shared" si="1429"/>
        <v>0</v>
      </c>
      <c r="T692" s="260">
        <f t="shared" si="1429"/>
        <v>8000</v>
      </c>
      <c r="U692" s="260">
        <f t="shared" si="1429"/>
        <v>0</v>
      </c>
      <c r="V692" s="260">
        <f t="shared" si="1429"/>
        <v>1000</v>
      </c>
      <c r="W692" s="260">
        <f t="shared" si="1429"/>
        <v>0</v>
      </c>
      <c r="X692" s="260">
        <f t="shared" si="1430"/>
        <v>0</v>
      </c>
      <c r="Y692" s="260">
        <f t="shared" si="1430"/>
        <v>0</v>
      </c>
      <c r="Z692" s="332"/>
      <c r="AA692" s="332"/>
      <c r="AB692" s="332"/>
      <c r="AC692" s="332"/>
    </row>
    <row r="693" spans="1:29" s="332" customFormat="1" x14ac:dyDescent="0.2">
      <c r="A693" s="244" t="s">
        <v>615</v>
      </c>
      <c r="B693" s="243" t="s">
        <v>678</v>
      </c>
      <c r="C693" s="243">
        <v>51</v>
      </c>
      <c r="D693" s="242" t="s">
        <v>101</v>
      </c>
      <c r="E693" s="251">
        <v>3132</v>
      </c>
      <c r="F693" s="246" t="s">
        <v>40</v>
      </c>
      <c r="G693" s="329"/>
      <c r="H693" s="381">
        <v>625</v>
      </c>
      <c r="I693" s="382"/>
      <c r="J693" s="381"/>
      <c r="K693" s="382"/>
      <c r="L693" s="381">
        <v>5000</v>
      </c>
      <c r="M693" s="382"/>
      <c r="N693" s="381">
        <v>2200</v>
      </c>
      <c r="O693" s="382"/>
      <c r="P693" s="381">
        <v>0</v>
      </c>
      <c r="Q693" s="382"/>
      <c r="R693" s="381">
        <v>5000</v>
      </c>
      <c r="S693" s="382"/>
      <c r="T693" s="381">
        <v>8000</v>
      </c>
      <c r="U693" s="382"/>
      <c r="V693" s="381">
        <v>1000</v>
      </c>
      <c r="W693" s="382"/>
      <c r="X693" s="381"/>
      <c r="Y693" s="382"/>
    </row>
    <row r="694" spans="1:29" s="332" customFormat="1" x14ac:dyDescent="0.2">
      <c r="A694" s="230" t="s">
        <v>615</v>
      </c>
      <c r="B694" s="231" t="s">
        <v>678</v>
      </c>
      <c r="C694" s="231">
        <v>51</v>
      </c>
      <c r="D694" s="231"/>
      <c r="E694" s="233">
        <v>32</v>
      </c>
      <c r="F694" s="234"/>
      <c r="G694" s="320"/>
      <c r="H694" s="258">
        <f>H695+H698+H700+H704</f>
        <v>0</v>
      </c>
      <c r="I694" s="258">
        <f t="shared" ref="I694:W694" si="1431">I695+I698+I700+I704</f>
        <v>0</v>
      </c>
      <c r="J694" s="258">
        <f t="shared" si="1431"/>
        <v>0</v>
      </c>
      <c r="K694" s="258">
        <f t="shared" si="1431"/>
        <v>0</v>
      </c>
      <c r="L694" s="258">
        <f t="shared" si="1431"/>
        <v>124000</v>
      </c>
      <c r="M694" s="258">
        <f t="shared" si="1431"/>
        <v>0</v>
      </c>
      <c r="N694" s="258">
        <f t="shared" ref="N694:O694" si="1432">N695+N698+N700+N704</f>
        <v>115000</v>
      </c>
      <c r="O694" s="258">
        <f t="shared" si="1432"/>
        <v>0</v>
      </c>
      <c r="P694" s="258">
        <f t="shared" si="1431"/>
        <v>0</v>
      </c>
      <c r="Q694" s="258">
        <f t="shared" si="1431"/>
        <v>0</v>
      </c>
      <c r="R694" s="258">
        <f t="shared" si="1431"/>
        <v>122500</v>
      </c>
      <c r="S694" s="258">
        <f t="shared" si="1431"/>
        <v>0</v>
      </c>
      <c r="T694" s="258">
        <f t="shared" ref="T694:U694" si="1433">T695+T698+T700+T704</f>
        <v>65000</v>
      </c>
      <c r="U694" s="258">
        <f t="shared" si="1433"/>
        <v>0</v>
      </c>
      <c r="V694" s="258">
        <f t="shared" si="1431"/>
        <v>6000</v>
      </c>
      <c r="W694" s="258">
        <f t="shared" si="1431"/>
        <v>0</v>
      </c>
      <c r="X694" s="258">
        <f t="shared" ref="X694:Y694" si="1434">X695+X698+X700+X704</f>
        <v>99500</v>
      </c>
      <c r="Y694" s="258">
        <f t="shared" si="1434"/>
        <v>0</v>
      </c>
      <c r="Z694" s="229"/>
      <c r="AA694" s="229"/>
      <c r="AB694" s="229"/>
      <c r="AC694" s="229"/>
    </row>
    <row r="695" spans="1:29" s="332" customFormat="1" x14ac:dyDescent="0.2">
      <c r="A695" s="249" t="s">
        <v>615</v>
      </c>
      <c r="B695" s="256" t="s">
        <v>678</v>
      </c>
      <c r="C695" s="256">
        <v>51</v>
      </c>
      <c r="D695" s="333"/>
      <c r="E695" s="338">
        <v>321</v>
      </c>
      <c r="F695" s="335"/>
      <c r="G695" s="336"/>
      <c r="H695" s="260">
        <f>SUM(H696:H697)</f>
        <v>0</v>
      </c>
      <c r="I695" s="260">
        <f t="shared" ref="I695:W695" si="1435">SUM(I696:I697)</f>
        <v>0</v>
      </c>
      <c r="J695" s="260">
        <f t="shared" si="1435"/>
        <v>0</v>
      </c>
      <c r="K695" s="260">
        <f t="shared" si="1435"/>
        <v>0</v>
      </c>
      <c r="L695" s="260">
        <f t="shared" si="1435"/>
        <v>8500</v>
      </c>
      <c r="M695" s="260">
        <f t="shared" si="1435"/>
        <v>0</v>
      </c>
      <c r="N695" s="260">
        <f t="shared" ref="N695:O695" si="1436">SUM(N696:N697)</f>
        <v>4500</v>
      </c>
      <c r="O695" s="260">
        <f t="shared" si="1436"/>
        <v>0</v>
      </c>
      <c r="P695" s="260">
        <f t="shared" si="1435"/>
        <v>0</v>
      </c>
      <c r="Q695" s="260">
        <f t="shared" si="1435"/>
        <v>0</v>
      </c>
      <c r="R695" s="260">
        <f t="shared" si="1435"/>
        <v>8500</v>
      </c>
      <c r="S695" s="260">
        <f t="shared" si="1435"/>
        <v>0</v>
      </c>
      <c r="T695" s="260">
        <f t="shared" ref="T695:U695" si="1437">SUM(T696:T697)</f>
        <v>4500</v>
      </c>
      <c r="U695" s="260">
        <f t="shared" si="1437"/>
        <v>0</v>
      </c>
      <c r="V695" s="260">
        <f t="shared" si="1435"/>
        <v>2000</v>
      </c>
      <c r="W695" s="260">
        <f t="shared" si="1435"/>
        <v>0</v>
      </c>
      <c r="X695" s="260">
        <f t="shared" ref="X695:Y695" si="1438">SUM(X696:X697)</f>
        <v>4500</v>
      </c>
      <c r="Y695" s="260">
        <f t="shared" si="1438"/>
        <v>0</v>
      </c>
    </row>
    <row r="696" spans="1:29" s="332" customFormat="1" x14ac:dyDescent="0.2">
      <c r="A696" s="244" t="s">
        <v>615</v>
      </c>
      <c r="B696" s="243" t="s">
        <v>678</v>
      </c>
      <c r="C696" s="243">
        <v>51</v>
      </c>
      <c r="D696" s="242" t="s">
        <v>101</v>
      </c>
      <c r="E696" s="251">
        <v>3211</v>
      </c>
      <c r="F696" s="246" t="s">
        <v>42</v>
      </c>
      <c r="G696" s="329"/>
      <c r="H696" s="381"/>
      <c r="I696" s="382"/>
      <c r="J696" s="381"/>
      <c r="K696" s="382"/>
      <c r="L696" s="381">
        <v>5500</v>
      </c>
      <c r="M696" s="382"/>
      <c r="N696" s="381">
        <v>3500</v>
      </c>
      <c r="O696" s="382"/>
      <c r="P696" s="381">
        <v>0</v>
      </c>
      <c r="Q696" s="382"/>
      <c r="R696" s="381">
        <v>5500</v>
      </c>
      <c r="S696" s="382"/>
      <c r="T696" s="381">
        <v>3500</v>
      </c>
      <c r="U696" s="382"/>
      <c r="V696" s="381">
        <v>1000</v>
      </c>
      <c r="W696" s="382"/>
      <c r="X696" s="381">
        <v>3500</v>
      </c>
      <c r="Y696" s="382"/>
    </row>
    <row r="697" spans="1:29" s="332" customFormat="1" x14ac:dyDescent="0.2">
      <c r="A697" s="244" t="s">
        <v>615</v>
      </c>
      <c r="B697" s="243" t="s">
        <v>678</v>
      </c>
      <c r="C697" s="243">
        <v>51</v>
      </c>
      <c r="D697" s="242" t="s">
        <v>101</v>
      </c>
      <c r="E697" s="251">
        <v>3213</v>
      </c>
      <c r="F697" s="246" t="s">
        <v>44</v>
      </c>
      <c r="G697" s="329"/>
      <c r="H697" s="381"/>
      <c r="I697" s="382"/>
      <c r="J697" s="381"/>
      <c r="K697" s="382"/>
      <c r="L697" s="381">
        <v>3000</v>
      </c>
      <c r="M697" s="382"/>
      <c r="N697" s="381">
        <v>1000</v>
      </c>
      <c r="O697" s="382"/>
      <c r="P697" s="381"/>
      <c r="Q697" s="382"/>
      <c r="R697" s="381">
        <v>3000</v>
      </c>
      <c r="S697" s="382"/>
      <c r="T697" s="381">
        <v>1000</v>
      </c>
      <c r="U697" s="382"/>
      <c r="V697" s="381">
        <v>1000</v>
      </c>
      <c r="W697" s="382"/>
      <c r="X697" s="381">
        <v>1000</v>
      </c>
      <c r="Y697" s="382"/>
    </row>
    <row r="698" spans="1:29" s="332" customFormat="1" x14ac:dyDescent="0.2">
      <c r="A698" s="249" t="s">
        <v>615</v>
      </c>
      <c r="B698" s="256" t="s">
        <v>678</v>
      </c>
      <c r="C698" s="256">
        <v>51</v>
      </c>
      <c r="D698" s="333"/>
      <c r="E698" s="338">
        <v>322</v>
      </c>
      <c r="F698" s="335"/>
      <c r="G698" s="336"/>
      <c r="H698" s="260">
        <f t="shared" ref="H698:Y698" si="1439">H699</f>
        <v>0</v>
      </c>
      <c r="I698" s="260">
        <f t="shared" si="1439"/>
        <v>0</v>
      </c>
      <c r="J698" s="260">
        <f t="shared" si="1439"/>
        <v>0</v>
      </c>
      <c r="K698" s="260">
        <f t="shared" si="1439"/>
        <v>0</v>
      </c>
      <c r="L698" s="260">
        <f t="shared" si="1439"/>
        <v>500</v>
      </c>
      <c r="M698" s="260">
        <f t="shared" si="1439"/>
        <v>0</v>
      </c>
      <c r="N698" s="260">
        <f t="shared" si="1439"/>
        <v>500</v>
      </c>
      <c r="O698" s="260">
        <f t="shared" si="1439"/>
        <v>0</v>
      </c>
      <c r="P698" s="260">
        <f t="shared" si="1439"/>
        <v>0</v>
      </c>
      <c r="Q698" s="260">
        <f t="shared" si="1439"/>
        <v>0</v>
      </c>
      <c r="R698" s="260">
        <f t="shared" si="1439"/>
        <v>500</v>
      </c>
      <c r="S698" s="260">
        <f t="shared" si="1439"/>
        <v>0</v>
      </c>
      <c r="T698" s="260">
        <f t="shared" si="1439"/>
        <v>500</v>
      </c>
      <c r="U698" s="260">
        <f t="shared" si="1439"/>
        <v>0</v>
      </c>
      <c r="V698" s="260">
        <f t="shared" si="1439"/>
        <v>0</v>
      </c>
      <c r="W698" s="260">
        <f t="shared" si="1439"/>
        <v>0</v>
      </c>
      <c r="X698" s="260">
        <f t="shared" si="1439"/>
        <v>0</v>
      </c>
      <c r="Y698" s="260">
        <f t="shared" si="1439"/>
        <v>0</v>
      </c>
    </row>
    <row r="699" spans="1:29" s="332" customFormat="1" x14ac:dyDescent="0.2">
      <c r="A699" s="244" t="s">
        <v>615</v>
      </c>
      <c r="B699" s="243" t="s">
        <v>678</v>
      </c>
      <c r="C699" s="243">
        <v>51</v>
      </c>
      <c r="D699" s="242" t="s">
        <v>101</v>
      </c>
      <c r="E699" s="251">
        <v>3223</v>
      </c>
      <c r="F699" s="246" t="s">
        <v>48</v>
      </c>
      <c r="G699" s="329"/>
      <c r="H699" s="381"/>
      <c r="I699" s="382"/>
      <c r="J699" s="381"/>
      <c r="K699" s="382"/>
      <c r="L699" s="381">
        <v>500</v>
      </c>
      <c r="M699" s="382"/>
      <c r="N699" s="381">
        <v>500</v>
      </c>
      <c r="O699" s="382"/>
      <c r="P699" s="381">
        <v>0</v>
      </c>
      <c r="Q699" s="382"/>
      <c r="R699" s="381">
        <v>500</v>
      </c>
      <c r="S699" s="382"/>
      <c r="T699" s="381">
        <v>500</v>
      </c>
      <c r="U699" s="382"/>
      <c r="V699" s="381">
        <v>0</v>
      </c>
      <c r="W699" s="382"/>
      <c r="X699" s="381"/>
      <c r="Y699" s="382"/>
    </row>
    <row r="700" spans="1:29" s="332" customFormat="1" x14ac:dyDescent="0.2">
      <c r="A700" s="249" t="s">
        <v>615</v>
      </c>
      <c r="B700" s="256" t="s">
        <v>678</v>
      </c>
      <c r="C700" s="256">
        <v>51</v>
      </c>
      <c r="D700" s="333"/>
      <c r="E700" s="338">
        <v>323</v>
      </c>
      <c r="F700" s="335"/>
      <c r="G700" s="336"/>
      <c r="H700" s="260">
        <f t="shared" ref="H700:W700" si="1440">SUM(H701:H703)</f>
        <v>0</v>
      </c>
      <c r="I700" s="260">
        <f t="shared" si="1440"/>
        <v>0</v>
      </c>
      <c r="J700" s="260">
        <f t="shared" si="1440"/>
        <v>0</v>
      </c>
      <c r="K700" s="260">
        <f t="shared" si="1440"/>
        <v>0</v>
      </c>
      <c r="L700" s="260">
        <f t="shared" si="1440"/>
        <v>113000</v>
      </c>
      <c r="M700" s="260">
        <f t="shared" si="1440"/>
        <v>0</v>
      </c>
      <c r="N700" s="260">
        <f t="shared" ref="N700:O700" si="1441">SUM(N701:N703)</f>
        <v>108000</v>
      </c>
      <c r="O700" s="260">
        <f t="shared" si="1441"/>
        <v>0</v>
      </c>
      <c r="P700" s="260">
        <f t="shared" si="1440"/>
        <v>0</v>
      </c>
      <c r="Q700" s="260">
        <f t="shared" si="1440"/>
        <v>0</v>
      </c>
      <c r="R700" s="260">
        <f t="shared" si="1440"/>
        <v>111500</v>
      </c>
      <c r="S700" s="260">
        <f t="shared" si="1440"/>
        <v>0</v>
      </c>
      <c r="T700" s="260">
        <f t="shared" ref="T700:U700" si="1442">SUM(T701:T703)</f>
        <v>58000</v>
      </c>
      <c r="U700" s="260">
        <f t="shared" si="1442"/>
        <v>0</v>
      </c>
      <c r="V700" s="260">
        <f t="shared" si="1440"/>
        <v>3000</v>
      </c>
      <c r="W700" s="260">
        <f t="shared" si="1440"/>
        <v>0</v>
      </c>
      <c r="X700" s="260">
        <f t="shared" ref="X700:Y700" si="1443">SUM(X701:X703)</f>
        <v>93000</v>
      </c>
      <c r="Y700" s="260">
        <f t="shared" si="1443"/>
        <v>0</v>
      </c>
    </row>
    <row r="701" spans="1:29" s="332" customFormat="1" x14ac:dyDescent="0.2">
      <c r="A701" s="244" t="s">
        <v>615</v>
      </c>
      <c r="B701" s="243" t="s">
        <v>678</v>
      </c>
      <c r="C701" s="243">
        <v>51</v>
      </c>
      <c r="D701" s="242" t="s">
        <v>101</v>
      </c>
      <c r="E701" s="251">
        <v>3233</v>
      </c>
      <c r="F701" s="246" t="s">
        <v>54</v>
      </c>
      <c r="G701" s="329"/>
      <c r="H701" s="381"/>
      <c r="I701" s="382"/>
      <c r="J701" s="381"/>
      <c r="K701" s="382"/>
      <c r="L701" s="381">
        <v>10000</v>
      </c>
      <c r="M701" s="382"/>
      <c r="N701" s="381">
        <v>5000</v>
      </c>
      <c r="O701" s="382"/>
      <c r="P701" s="381"/>
      <c r="Q701" s="382"/>
      <c r="R701" s="381">
        <v>8500</v>
      </c>
      <c r="S701" s="382"/>
      <c r="T701" s="381">
        <v>5000</v>
      </c>
      <c r="U701" s="382"/>
      <c r="V701" s="381">
        <v>1000</v>
      </c>
      <c r="W701" s="382"/>
      <c r="X701" s="381">
        <v>5000</v>
      </c>
      <c r="Y701" s="382"/>
    </row>
    <row r="702" spans="1:29" s="332" customFormat="1" x14ac:dyDescent="0.2">
      <c r="A702" s="244" t="s">
        <v>615</v>
      </c>
      <c r="B702" s="243" t="s">
        <v>678</v>
      </c>
      <c r="C702" s="243">
        <v>51</v>
      </c>
      <c r="D702" s="242" t="s">
        <v>101</v>
      </c>
      <c r="E702" s="251">
        <v>3235</v>
      </c>
      <c r="F702" s="246" t="s">
        <v>56</v>
      </c>
      <c r="G702" s="329"/>
      <c r="H702" s="381"/>
      <c r="I702" s="382"/>
      <c r="J702" s="381"/>
      <c r="K702" s="382"/>
      <c r="L702" s="381">
        <v>3000</v>
      </c>
      <c r="M702" s="382"/>
      <c r="N702" s="381">
        <v>3000</v>
      </c>
      <c r="O702" s="382"/>
      <c r="P702" s="381"/>
      <c r="Q702" s="382"/>
      <c r="R702" s="381">
        <v>3000</v>
      </c>
      <c r="S702" s="382"/>
      <c r="T702" s="381">
        <v>3000</v>
      </c>
      <c r="U702" s="382"/>
      <c r="V702" s="381">
        <v>1000</v>
      </c>
      <c r="W702" s="382"/>
      <c r="X702" s="381">
        <v>3000</v>
      </c>
      <c r="Y702" s="382"/>
    </row>
    <row r="703" spans="1:29" s="332" customFormat="1" x14ac:dyDescent="0.2">
      <c r="A703" s="244" t="s">
        <v>615</v>
      </c>
      <c r="B703" s="243" t="s">
        <v>678</v>
      </c>
      <c r="C703" s="243">
        <v>51</v>
      </c>
      <c r="D703" s="242" t="s">
        <v>101</v>
      </c>
      <c r="E703" s="251">
        <v>3237</v>
      </c>
      <c r="F703" s="246" t="s">
        <v>58</v>
      </c>
      <c r="G703" s="329"/>
      <c r="H703" s="381"/>
      <c r="I703" s="382"/>
      <c r="J703" s="381"/>
      <c r="K703" s="382"/>
      <c r="L703" s="381">
        <v>100000</v>
      </c>
      <c r="M703" s="382"/>
      <c r="N703" s="381">
        <v>100000</v>
      </c>
      <c r="O703" s="382"/>
      <c r="P703" s="381"/>
      <c r="Q703" s="382"/>
      <c r="R703" s="381">
        <v>100000</v>
      </c>
      <c r="S703" s="382"/>
      <c r="T703" s="381">
        <v>50000</v>
      </c>
      <c r="U703" s="382"/>
      <c r="V703" s="381">
        <v>1000</v>
      </c>
      <c r="W703" s="382"/>
      <c r="X703" s="381">
        <v>85000</v>
      </c>
      <c r="Y703" s="382"/>
    </row>
    <row r="704" spans="1:29" s="229" customFormat="1" x14ac:dyDescent="0.2">
      <c r="A704" s="249" t="s">
        <v>615</v>
      </c>
      <c r="B704" s="256" t="s">
        <v>678</v>
      </c>
      <c r="C704" s="256">
        <v>51</v>
      </c>
      <c r="D704" s="333"/>
      <c r="E704" s="338">
        <v>329</v>
      </c>
      <c r="F704" s="335"/>
      <c r="G704" s="336"/>
      <c r="H704" s="260">
        <f t="shared" ref="H704:Y704" si="1444">H705</f>
        <v>0</v>
      </c>
      <c r="I704" s="260">
        <f t="shared" si="1444"/>
        <v>0</v>
      </c>
      <c r="J704" s="260">
        <f t="shared" si="1444"/>
        <v>0</v>
      </c>
      <c r="K704" s="260">
        <f t="shared" si="1444"/>
        <v>0</v>
      </c>
      <c r="L704" s="260">
        <f t="shared" si="1444"/>
        <v>2000</v>
      </c>
      <c r="M704" s="260">
        <f t="shared" si="1444"/>
        <v>0</v>
      </c>
      <c r="N704" s="260">
        <f t="shared" si="1444"/>
        <v>2000</v>
      </c>
      <c r="O704" s="260">
        <f t="shared" si="1444"/>
        <v>0</v>
      </c>
      <c r="P704" s="260">
        <f t="shared" si="1444"/>
        <v>0</v>
      </c>
      <c r="Q704" s="260">
        <f t="shared" si="1444"/>
        <v>0</v>
      </c>
      <c r="R704" s="260">
        <f t="shared" si="1444"/>
        <v>2000</v>
      </c>
      <c r="S704" s="260">
        <f t="shared" si="1444"/>
        <v>0</v>
      </c>
      <c r="T704" s="260">
        <f t="shared" si="1444"/>
        <v>2000</v>
      </c>
      <c r="U704" s="260">
        <f t="shared" si="1444"/>
        <v>0</v>
      </c>
      <c r="V704" s="260">
        <f t="shared" si="1444"/>
        <v>1000</v>
      </c>
      <c r="W704" s="260">
        <f t="shared" si="1444"/>
        <v>0</v>
      </c>
      <c r="X704" s="260">
        <f t="shared" si="1444"/>
        <v>2000</v>
      </c>
      <c r="Y704" s="260">
        <f t="shared" si="1444"/>
        <v>0</v>
      </c>
      <c r="Z704" s="332"/>
      <c r="AA704" s="332"/>
      <c r="AB704" s="332"/>
      <c r="AC704" s="332"/>
    </row>
    <row r="705" spans="1:29" s="332" customFormat="1" x14ac:dyDescent="0.2">
      <c r="A705" s="244" t="s">
        <v>615</v>
      </c>
      <c r="B705" s="243" t="s">
        <v>678</v>
      </c>
      <c r="C705" s="243">
        <v>51</v>
      </c>
      <c r="D705" s="242" t="s">
        <v>101</v>
      </c>
      <c r="E705" s="251">
        <v>3293</v>
      </c>
      <c r="F705" s="246" t="s">
        <v>64</v>
      </c>
      <c r="G705" s="329"/>
      <c r="H705" s="381"/>
      <c r="I705" s="382"/>
      <c r="J705" s="381"/>
      <c r="K705" s="382"/>
      <c r="L705" s="381">
        <v>2000</v>
      </c>
      <c r="M705" s="382"/>
      <c r="N705" s="381">
        <v>2000</v>
      </c>
      <c r="O705" s="382"/>
      <c r="P705" s="381">
        <v>0</v>
      </c>
      <c r="Q705" s="382"/>
      <c r="R705" s="381">
        <v>2000</v>
      </c>
      <c r="S705" s="382"/>
      <c r="T705" s="381">
        <v>2000</v>
      </c>
      <c r="U705" s="382"/>
      <c r="V705" s="381">
        <v>1000</v>
      </c>
      <c r="W705" s="382"/>
      <c r="X705" s="381">
        <v>2000</v>
      </c>
      <c r="Y705" s="382"/>
    </row>
    <row r="706" spans="1:29" s="332" customFormat="1" ht="21" customHeight="1" x14ac:dyDescent="0.2">
      <c r="A706" s="230" t="s">
        <v>615</v>
      </c>
      <c r="B706" s="231" t="s">
        <v>678</v>
      </c>
      <c r="C706" s="231">
        <v>51</v>
      </c>
      <c r="D706" s="231"/>
      <c r="E706" s="233">
        <v>35</v>
      </c>
      <c r="F706" s="234"/>
      <c r="G706" s="320"/>
      <c r="H706" s="258">
        <f>H707</f>
        <v>0</v>
      </c>
      <c r="I706" s="258">
        <f t="shared" ref="I706:X710" si="1445">I707</f>
        <v>0</v>
      </c>
      <c r="J706" s="258">
        <f t="shared" si="1445"/>
        <v>0</v>
      </c>
      <c r="K706" s="258">
        <f t="shared" si="1445"/>
        <v>0</v>
      </c>
      <c r="L706" s="258">
        <f t="shared" si="1445"/>
        <v>200000</v>
      </c>
      <c r="M706" s="258">
        <f t="shared" si="1445"/>
        <v>0</v>
      </c>
      <c r="N706" s="258">
        <f t="shared" si="1445"/>
        <v>286060</v>
      </c>
      <c r="O706" s="258">
        <f t="shared" si="1445"/>
        <v>0</v>
      </c>
      <c r="P706" s="258">
        <f t="shared" si="1445"/>
        <v>0</v>
      </c>
      <c r="Q706" s="258">
        <f t="shared" si="1445"/>
        <v>0</v>
      </c>
      <c r="R706" s="258">
        <f t="shared" si="1445"/>
        <v>0</v>
      </c>
      <c r="S706" s="258">
        <f t="shared" si="1445"/>
        <v>0</v>
      </c>
      <c r="T706" s="258">
        <f t="shared" si="1445"/>
        <v>0</v>
      </c>
      <c r="U706" s="258">
        <f t="shared" si="1445"/>
        <v>0</v>
      </c>
      <c r="V706" s="258">
        <f t="shared" si="1445"/>
        <v>0</v>
      </c>
      <c r="W706" s="258">
        <f t="shared" si="1445"/>
        <v>0</v>
      </c>
      <c r="X706" s="258">
        <f t="shared" si="1445"/>
        <v>71515</v>
      </c>
      <c r="Y706" s="258">
        <f t="shared" ref="X706:Y710" si="1446">Y707</f>
        <v>0</v>
      </c>
      <c r="Z706" s="229"/>
      <c r="AA706" s="229"/>
      <c r="AB706" s="229"/>
      <c r="AC706" s="229"/>
    </row>
    <row r="707" spans="1:29" s="229" customFormat="1" x14ac:dyDescent="0.2">
      <c r="A707" s="249" t="s">
        <v>615</v>
      </c>
      <c r="B707" s="256" t="s">
        <v>678</v>
      </c>
      <c r="C707" s="256">
        <v>51</v>
      </c>
      <c r="D707" s="333"/>
      <c r="E707" s="338">
        <v>353</v>
      </c>
      <c r="F707" s="335"/>
      <c r="G707" s="336"/>
      <c r="H707" s="260">
        <f>H708</f>
        <v>0</v>
      </c>
      <c r="I707" s="260">
        <f t="shared" si="1445"/>
        <v>0</v>
      </c>
      <c r="J707" s="260">
        <f t="shared" si="1445"/>
        <v>0</v>
      </c>
      <c r="K707" s="260">
        <f t="shared" si="1445"/>
        <v>0</v>
      </c>
      <c r="L707" s="260">
        <f t="shared" si="1445"/>
        <v>200000</v>
      </c>
      <c r="M707" s="260">
        <f t="shared" si="1445"/>
        <v>0</v>
      </c>
      <c r="N707" s="260">
        <f t="shared" si="1445"/>
        <v>286060</v>
      </c>
      <c r="O707" s="260">
        <f t="shared" si="1445"/>
        <v>0</v>
      </c>
      <c r="P707" s="260">
        <f t="shared" si="1445"/>
        <v>0</v>
      </c>
      <c r="Q707" s="260">
        <f t="shared" si="1445"/>
        <v>0</v>
      </c>
      <c r="R707" s="260">
        <f t="shared" si="1445"/>
        <v>0</v>
      </c>
      <c r="S707" s="260">
        <f t="shared" si="1445"/>
        <v>0</v>
      </c>
      <c r="T707" s="260">
        <f t="shared" si="1445"/>
        <v>0</v>
      </c>
      <c r="U707" s="260">
        <f t="shared" si="1445"/>
        <v>0</v>
      </c>
      <c r="V707" s="260">
        <f t="shared" si="1445"/>
        <v>0</v>
      </c>
      <c r="W707" s="260">
        <f t="shared" si="1445"/>
        <v>0</v>
      </c>
      <c r="X707" s="260">
        <f t="shared" si="1446"/>
        <v>71515</v>
      </c>
      <c r="Y707" s="260">
        <f t="shared" si="1446"/>
        <v>0</v>
      </c>
      <c r="Z707" s="332"/>
      <c r="AA707" s="332"/>
      <c r="AB707" s="332"/>
      <c r="AC707" s="332"/>
    </row>
    <row r="708" spans="1:29" s="332" customFormat="1" ht="30" x14ac:dyDescent="0.2">
      <c r="A708" s="244" t="s">
        <v>615</v>
      </c>
      <c r="B708" s="243" t="s">
        <v>678</v>
      </c>
      <c r="C708" s="243">
        <v>51</v>
      </c>
      <c r="D708" s="242" t="s">
        <v>101</v>
      </c>
      <c r="E708" s="251">
        <v>3531</v>
      </c>
      <c r="F708" s="246" t="s">
        <v>680</v>
      </c>
      <c r="G708" s="329"/>
      <c r="H708" s="381"/>
      <c r="I708" s="382"/>
      <c r="J708" s="381"/>
      <c r="K708" s="382"/>
      <c r="L708" s="381">
        <v>200000</v>
      </c>
      <c r="M708" s="382"/>
      <c r="N708" s="381">
        <v>286060</v>
      </c>
      <c r="O708" s="382"/>
      <c r="P708" s="381"/>
      <c r="Q708" s="382"/>
      <c r="R708" s="381"/>
      <c r="S708" s="382"/>
      <c r="T708" s="381"/>
      <c r="U708" s="382"/>
      <c r="V708" s="381"/>
      <c r="W708" s="382"/>
      <c r="X708" s="381">
        <v>71515</v>
      </c>
      <c r="Y708" s="382"/>
    </row>
    <row r="709" spans="1:29" s="332" customFormat="1" x14ac:dyDescent="0.2">
      <c r="A709" s="230" t="s">
        <v>615</v>
      </c>
      <c r="B709" s="231" t="s">
        <v>678</v>
      </c>
      <c r="C709" s="231">
        <v>51</v>
      </c>
      <c r="D709" s="231"/>
      <c r="E709" s="233">
        <v>38</v>
      </c>
      <c r="F709" s="234"/>
      <c r="G709" s="320"/>
      <c r="H709" s="258">
        <f>H710</f>
        <v>0</v>
      </c>
      <c r="I709" s="258">
        <f t="shared" si="1445"/>
        <v>0</v>
      </c>
      <c r="J709" s="258">
        <f t="shared" si="1445"/>
        <v>0</v>
      </c>
      <c r="K709" s="258">
        <f t="shared" si="1445"/>
        <v>0</v>
      </c>
      <c r="L709" s="258">
        <f t="shared" si="1445"/>
        <v>1100000</v>
      </c>
      <c r="M709" s="258">
        <f t="shared" si="1445"/>
        <v>0</v>
      </c>
      <c r="N709" s="258">
        <f t="shared" si="1445"/>
        <v>902538</v>
      </c>
      <c r="O709" s="258">
        <f t="shared" si="1445"/>
        <v>0</v>
      </c>
      <c r="P709" s="258">
        <f t="shared" si="1445"/>
        <v>0</v>
      </c>
      <c r="Q709" s="258">
        <f t="shared" si="1445"/>
        <v>0</v>
      </c>
      <c r="R709" s="258">
        <f t="shared" si="1445"/>
        <v>0</v>
      </c>
      <c r="S709" s="258">
        <f t="shared" si="1445"/>
        <v>0</v>
      </c>
      <c r="T709" s="258">
        <f t="shared" si="1445"/>
        <v>0</v>
      </c>
      <c r="U709" s="258">
        <f t="shared" si="1445"/>
        <v>0</v>
      </c>
      <c r="V709" s="258">
        <f t="shared" si="1445"/>
        <v>0</v>
      </c>
      <c r="W709" s="258">
        <f t="shared" si="1445"/>
        <v>0</v>
      </c>
      <c r="X709" s="258">
        <f t="shared" si="1446"/>
        <v>225635</v>
      </c>
      <c r="Y709" s="258">
        <f t="shared" si="1446"/>
        <v>0</v>
      </c>
      <c r="Z709" s="229"/>
      <c r="AA709" s="229"/>
      <c r="AB709" s="229"/>
      <c r="AC709" s="229"/>
    </row>
    <row r="710" spans="1:29" s="229" customFormat="1" x14ac:dyDescent="0.2">
      <c r="A710" s="249" t="s">
        <v>615</v>
      </c>
      <c r="B710" s="256" t="s">
        <v>678</v>
      </c>
      <c r="C710" s="256">
        <v>51</v>
      </c>
      <c r="D710" s="333"/>
      <c r="E710" s="338">
        <v>386</v>
      </c>
      <c r="F710" s="335"/>
      <c r="G710" s="336"/>
      <c r="H710" s="260">
        <f>H711</f>
        <v>0</v>
      </c>
      <c r="I710" s="260">
        <f t="shared" si="1445"/>
        <v>0</v>
      </c>
      <c r="J710" s="260">
        <f t="shared" si="1445"/>
        <v>0</v>
      </c>
      <c r="K710" s="260">
        <f t="shared" si="1445"/>
        <v>0</v>
      </c>
      <c r="L710" s="260">
        <f t="shared" si="1445"/>
        <v>1100000</v>
      </c>
      <c r="M710" s="260">
        <f t="shared" si="1445"/>
        <v>0</v>
      </c>
      <c r="N710" s="260">
        <f t="shared" si="1445"/>
        <v>902538</v>
      </c>
      <c r="O710" s="260">
        <f t="shared" si="1445"/>
        <v>0</v>
      </c>
      <c r="P710" s="260">
        <f t="shared" si="1445"/>
        <v>0</v>
      </c>
      <c r="Q710" s="260">
        <f t="shared" si="1445"/>
        <v>0</v>
      </c>
      <c r="R710" s="260">
        <f t="shared" si="1445"/>
        <v>0</v>
      </c>
      <c r="S710" s="260">
        <f t="shared" si="1445"/>
        <v>0</v>
      </c>
      <c r="T710" s="260">
        <f t="shared" si="1445"/>
        <v>0</v>
      </c>
      <c r="U710" s="260">
        <f t="shared" si="1445"/>
        <v>0</v>
      </c>
      <c r="V710" s="260">
        <f t="shared" si="1445"/>
        <v>0</v>
      </c>
      <c r="W710" s="260">
        <f t="shared" si="1445"/>
        <v>0</v>
      </c>
      <c r="X710" s="260">
        <f t="shared" si="1446"/>
        <v>225635</v>
      </c>
      <c r="Y710" s="260">
        <f t="shared" si="1446"/>
        <v>0</v>
      </c>
      <c r="Z710" s="332"/>
      <c r="AA710" s="332"/>
      <c r="AB710" s="332"/>
      <c r="AC710" s="332"/>
    </row>
    <row r="711" spans="1:29" s="332" customFormat="1" x14ac:dyDescent="0.2">
      <c r="A711" s="244" t="s">
        <v>615</v>
      </c>
      <c r="B711" s="243" t="s">
        <v>678</v>
      </c>
      <c r="C711" s="243">
        <v>51</v>
      </c>
      <c r="D711" s="242" t="s">
        <v>101</v>
      </c>
      <c r="E711" s="251">
        <v>3864</v>
      </c>
      <c r="F711" s="246" t="s">
        <v>681</v>
      </c>
      <c r="G711" s="329"/>
      <c r="H711" s="381"/>
      <c r="I711" s="382"/>
      <c r="J711" s="381"/>
      <c r="K711" s="382"/>
      <c r="L711" s="381">
        <v>1100000</v>
      </c>
      <c r="M711" s="382"/>
      <c r="N711" s="381">
        <v>902538</v>
      </c>
      <c r="O711" s="382"/>
      <c r="P711" s="381"/>
      <c r="Q711" s="382"/>
      <c r="R711" s="381"/>
      <c r="S711" s="382"/>
      <c r="T711" s="381"/>
      <c r="U711" s="382"/>
      <c r="V711" s="381"/>
      <c r="W711" s="382"/>
      <c r="X711" s="381">
        <v>225635</v>
      </c>
      <c r="Y711" s="382"/>
    </row>
    <row r="712" spans="1:29" s="332" customFormat="1" x14ac:dyDescent="0.2">
      <c r="A712" s="230" t="s">
        <v>615</v>
      </c>
      <c r="B712" s="231" t="s">
        <v>678</v>
      </c>
      <c r="C712" s="231">
        <v>559</v>
      </c>
      <c r="D712" s="231"/>
      <c r="E712" s="233">
        <v>31</v>
      </c>
      <c r="F712" s="234"/>
      <c r="G712" s="320"/>
      <c r="H712" s="258">
        <f>H713+H717+H715</f>
        <v>7100</v>
      </c>
      <c r="I712" s="258">
        <f t="shared" ref="I712:W712" si="1447">I713+I717+I715</f>
        <v>0</v>
      </c>
      <c r="J712" s="258">
        <f t="shared" si="1447"/>
        <v>0</v>
      </c>
      <c r="K712" s="258">
        <f t="shared" si="1447"/>
        <v>0</v>
      </c>
      <c r="L712" s="258">
        <f t="shared" si="1447"/>
        <v>2500</v>
      </c>
      <c r="M712" s="258">
        <f t="shared" si="1447"/>
        <v>0</v>
      </c>
      <c r="N712" s="258">
        <f t="shared" ref="N712:O712" si="1448">N713+N717+N715</f>
        <v>8000</v>
      </c>
      <c r="O712" s="258">
        <f t="shared" si="1448"/>
        <v>0</v>
      </c>
      <c r="P712" s="258">
        <f t="shared" si="1447"/>
        <v>0</v>
      </c>
      <c r="Q712" s="258">
        <f t="shared" si="1447"/>
        <v>0</v>
      </c>
      <c r="R712" s="258">
        <f t="shared" si="1447"/>
        <v>20500</v>
      </c>
      <c r="S712" s="258">
        <f t="shared" si="1447"/>
        <v>0</v>
      </c>
      <c r="T712" s="258">
        <f t="shared" ref="T712:U712" si="1449">T713+T717+T715</f>
        <v>8000</v>
      </c>
      <c r="U712" s="258">
        <f t="shared" si="1449"/>
        <v>0</v>
      </c>
      <c r="V712" s="258">
        <f t="shared" si="1447"/>
        <v>20500</v>
      </c>
      <c r="W712" s="258">
        <f t="shared" si="1447"/>
        <v>0</v>
      </c>
      <c r="X712" s="258">
        <f t="shared" ref="X712:Y712" si="1450">X713+X717+X715</f>
        <v>49000</v>
      </c>
      <c r="Y712" s="258">
        <f t="shared" si="1450"/>
        <v>0</v>
      </c>
      <c r="Z712" s="229"/>
      <c r="AA712" s="229"/>
      <c r="AB712" s="229"/>
      <c r="AC712" s="229"/>
    </row>
    <row r="713" spans="1:29" s="332" customFormat="1" x14ac:dyDescent="0.2">
      <c r="A713" s="249" t="s">
        <v>615</v>
      </c>
      <c r="B713" s="256" t="s">
        <v>678</v>
      </c>
      <c r="C713" s="256">
        <v>559</v>
      </c>
      <c r="D713" s="333"/>
      <c r="E713" s="338">
        <v>311</v>
      </c>
      <c r="F713" s="335"/>
      <c r="G713" s="336"/>
      <c r="H713" s="260">
        <f t="shared" ref="H713:Y713" si="1451">H714</f>
        <v>6000</v>
      </c>
      <c r="I713" s="260">
        <f t="shared" si="1451"/>
        <v>0</v>
      </c>
      <c r="J713" s="260">
        <f t="shared" si="1451"/>
        <v>0</v>
      </c>
      <c r="K713" s="260">
        <f t="shared" si="1451"/>
        <v>0</v>
      </c>
      <c r="L713" s="260">
        <f t="shared" si="1451"/>
        <v>1000</v>
      </c>
      <c r="M713" s="260">
        <f t="shared" si="1451"/>
        <v>0</v>
      </c>
      <c r="N713" s="260">
        <f t="shared" si="1451"/>
        <v>5000</v>
      </c>
      <c r="O713" s="260">
        <f t="shared" si="1451"/>
        <v>0</v>
      </c>
      <c r="P713" s="260">
        <f t="shared" si="1451"/>
        <v>0</v>
      </c>
      <c r="Q713" s="260">
        <f t="shared" si="1451"/>
        <v>0</v>
      </c>
      <c r="R713" s="260">
        <f t="shared" si="1451"/>
        <v>15000</v>
      </c>
      <c r="S713" s="260">
        <f t="shared" si="1451"/>
        <v>0</v>
      </c>
      <c r="T713" s="260">
        <f t="shared" si="1451"/>
        <v>5000</v>
      </c>
      <c r="U713" s="260">
        <f t="shared" si="1451"/>
        <v>0</v>
      </c>
      <c r="V713" s="260">
        <f t="shared" si="1451"/>
        <v>15000</v>
      </c>
      <c r="W713" s="260">
        <f t="shared" si="1451"/>
        <v>0</v>
      </c>
      <c r="X713" s="260">
        <f t="shared" si="1451"/>
        <v>40000</v>
      </c>
      <c r="Y713" s="260">
        <f t="shared" si="1451"/>
        <v>0</v>
      </c>
    </row>
    <row r="714" spans="1:29" s="332" customFormat="1" x14ac:dyDescent="0.2">
      <c r="A714" s="244" t="s">
        <v>615</v>
      </c>
      <c r="B714" s="243" t="s">
        <v>678</v>
      </c>
      <c r="C714" s="243">
        <v>559</v>
      </c>
      <c r="D714" s="242" t="s">
        <v>101</v>
      </c>
      <c r="E714" s="251">
        <v>3111</v>
      </c>
      <c r="F714" s="246" t="s">
        <v>33</v>
      </c>
      <c r="G714" s="329"/>
      <c r="H714" s="381">
        <v>6000</v>
      </c>
      <c r="I714" s="382"/>
      <c r="J714" s="381"/>
      <c r="K714" s="382"/>
      <c r="L714" s="381">
        <v>1000</v>
      </c>
      <c r="M714" s="382"/>
      <c r="N714" s="381">
        <v>5000</v>
      </c>
      <c r="O714" s="382"/>
      <c r="P714" s="381">
        <v>0</v>
      </c>
      <c r="Q714" s="382"/>
      <c r="R714" s="381">
        <v>15000</v>
      </c>
      <c r="S714" s="382"/>
      <c r="T714" s="381">
        <v>5000</v>
      </c>
      <c r="U714" s="382"/>
      <c r="V714" s="381">
        <v>15000</v>
      </c>
      <c r="W714" s="382"/>
      <c r="X714" s="381">
        <v>40000</v>
      </c>
      <c r="Y714" s="382"/>
    </row>
    <row r="715" spans="1:29" s="332" customFormat="1" x14ac:dyDescent="0.2">
      <c r="A715" s="249" t="s">
        <v>615</v>
      </c>
      <c r="B715" s="256" t="s">
        <v>678</v>
      </c>
      <c r="C715" s="256">
        <v>559</v>
      </c>
      <c r="D715" s="333"/>
      <c r="E715" s="338">
        <v>312</v>
      </c>
      <c r="F715" s="335"/>
      <c r="G715" s="336"/>
      <c r="H715" s="260">
        <f t="shared" ref="H715:X717" si="1452">H716</f>
        <v>300</v>
      </c>
      <c r="I715" s="260">
        <f t="shared" si="1452"/>
        <v>0</v>
      </c>
      <c r="J715" s="260">
        <f t="shared" si="1452"/>
        <v>0</v>
      </c>
      <c r="K715" s="260">
        <f t="shared" si="1452"/>
        <v>0</v>
      </c>
      <c r="L715" s="260">
        <f t="shared" si="1452"/>
        <v>500</v>
      </c>
      <c r="M715" s="260">
        <f t="shared" si="1452"/>
        <v>0</v>
      </c>
      <c r="N715" s="260">
        <f t="shared" si="1452"/>
        <v>1000</v>
      </c>
      <c r="O715" s="260">
        <f t="shared" si="1452"/>
        <v>0</v>
      </c>
      <c r="P715" s="260">
        <f t="shared" si="1452"/>
        <v>0</v>
      </c>
      <c r="Q715" s="260">
        <f t="shared" si="1452"/>
        <v>0</v>
      </c>
      <c r="R715" s="260">
        <f t="shared" si="1452"/>
        <v>500</v>
      </c>
      <c r="S715" s="260">
        <f t="shared" si="1452"/>
        <v>0</v>
      </c>
      <c r="T715" s="260">
        <f t="shared" si="1452"/>
        <v>1000</v>
      </c>
      <c r="U715" s="260">
        <f t="shared" si="1452"/>
        <v>0</v>
      </c>
      <c r="V715" s="260">
        <f t="shared" si="1452"/>
        <v>500</v>
      </c>
      <c r="W715" s="260">
        <f t="shared" si="1452"/>
        <v>0</v>
      </c>
      <c r="X715" s="260">
        <f t="shared" si="1452"/>
        <v>1000</v>
      </c>
      <c r="Y715" s="260">
        <f t="shared" ref="X715:Y717" si="1453">Y716</f>
        <v>0</v>
      </c>
    </row>
    <row r="716" spans="1:29" s="332" customFormat="1" x14ac:dyDescent="0.2">
      <c r="A716" s="244" t="s">
        <v>615</v>
      </c>
      <c r="B716" s="243" t="s">
        <v>678</v>
      </c>
      <c r="C716" s="243">
        <v>559</v>
      </c>
      <c r="D716" s="242" t="s">
        <v>101</v>
      </c>
      <c r="E716" s="251">
        <v>3121</v>
      </c>
      <c r="F716" s="246" t="s">
        <v>471</v>
      </c>
      <c r="G716" s="329"/>
      <c r="H716" s="381">
        <v>300</v>
      </c>
      <c r="I716" s="382"/>
      <c r="J716" s="381"/>
      <c r="K716" s="382"/>
      <c r="L716" s="381">
        <v>500</v>
      </c>
      <c r="M716" s="382"/>
      <c r="N716" s="381">
        <v>1000</v>
      </c>
      <c r="O716" s="382"/>
      <c r="P716" s="381">
        <v>0</v>
      </c>
      <c r="Q716" s="382"/>
      <c r="R716" s="381">
        <v>500</v>
      </c>
      <c r="S716" s="382"/>
      <c r="T716" s="381">
        <v>1000</v>
      </c>
      <c r="U716" s="382"/>
      <c r="V716" s="381">
        <v>500</v>
      </c>
      <c r="W716" s="382"/>
      <c r="X716" s="381">
        <v>1000</v>
      </c>
      <c r="Y716" s="382"/>
    </row>
    <row r="717" spans="1:29" s="229" customFormat="1" x14ac:dyDescent="0.2">
      <c r="A717" s="249" t="s">
        <v>615</v>
      </c>
      <c r="B717" s="256" t="s">
        <v>678</v>
      </c>
      <c r="C717" s="256">
        <v>559</v>
      </c>
      <c r="D717" s="333"/>
      <c r="E717" s="338">
        <v>313</v>
      </c>
      <c r="F717" s="335"/>
      <c r="G717" s="336"/>
      <c r="H717" s="260">
        <f t="shared" si="1452"/>
        <v>800</v>
      </c>
      <c r="I717" s="260">
        <f t="shared" si="1452"/>
        <v>0</v>
      </c>
      <c r="J717" s="260">
        <f t="shared" si="1452"/>
        <v>0</v>
      </c>
      <c r="K717" s="260">
        <f t="shared" si="1452"/>
        <v>0</v>
      </c>
      <c r="L717" s="260">
        <f t="shared" si="1452"/>
        <v>1000</v>
      </c>
      <c r="M717" s="260">
        <f t="shared" si="1452"/>
        <v>0</v>
      </c>
      <c r="N717" s="260">
        <f t="shared" si="1452"/>
        <v>2000</v>
      </c>
      <c r="O717" s="260">
        <f t="shared" si="1452"/>
        <v>0</v>
      </c>
      <c r="P717" s="260">
        <f t="shared" si="1452"/>
        <v>0</v>
      </c>
      <c r="Q717" s="260">
        <f t="shared" si="1452"/>
        <v>0</v>
      </c>
      <c r="R717" s="260">
        <f t="shared" si="1452"/>
        <v>5000</v>
      </c>
      <c r="S717" s="260">
        <f t="shared" si="1452"/>
        <v>0</v>
      </c>
      <c r="T717" s="260">
        <f t="shared" si="1452"/>
        <v>2000</v>
      </c>
      <c r="U717" s="260">
        <f t="shared" si="1452"/>
        <v>0</v>
      </c>
      <c r="V717" s="260">
        <f t="shared" si="1452"/>
        <v>5000</v>
      </c>
      <c r="W717" s="260">
        <f t="shared" si="1452"/>
        <v>0</v>
      </c>
      <c r="X717" s="260">
        <f t="shared" si="1453"/>
        <v>8000</v>
      </c>
      <c r="Y717" s="260">
        <f t="shared" si="1453"/>
        <v>0</v>
      </c>
      <c r="Z717" s="332"/>
      <c r="AA717" s="332"/>
      <c r="AB717" s="332"/>
      <c r="AC717" s="332"/>
    </row>
    <row r="718" spans="1:29" s="332" customFormat="1" x14ac:dyDescent="0.2">
      <c r="A718" s="244" t="s">
        <v>615</v>
      </c>
      <c r="B718" s="243" t="s">
        <v>678</v>
      </c>
      <c r="C718" s="243">
        <v>559</v>
      </c>
      <c r="D718" s="242" t="s">
        <v>101</v>
      </c>
      <c r="E718" s="251">
        <v>3132</v>
      </c>
      <c r="F718" s="246" t="s">
        <v>40</v>
      </c>
      <c r="G718" s="329"/>
      <c r="H718" s="381">
        <v>800</v>
      </c>
      <c r="I718" s="382"/>
      <c r="J718" s="381"/>
      <c r="K718" s="382"/>
      <c r="L718" s="381">
        <v>1000</v>
      </c>
      <c r="M718" s="382"/>
      <c r="N718" s="381">
        <v>2000</v>
      </c>
      <c r="O718" s="382"/>
      <c r="P718" s="381">
        <v>0</v>
      </c>
      <c r="Q718" s="382"/>
      <c r="R718" s="381">
        <v>5000</v>
      </c>
      <c r="S718" s="382"/>
      <c r="T718" s="381">
        <v>2000</v>
      </c>
      <c r="U718" s="382"/>
      <c r="V718" s="381">
        <v>5000</v>
      </c>
      <c r="W718" s="382"/>
      <c r="X718" s="381">
        <v>8000</v>
      </c>
      <c r="Y718" s="382"/>
    </row>
    <row r="719" spans="1:29" s="332" customFormat="1" x14ac:dyDescent="0.2">
      <c r="A719" s="230" t="s">
        <v>615</v>
      </c>
      <c r="B719" s="231" t="s">
        <v>678</v>
      </c>
      <c r="C719" s="231">
        <v>559</v>
      </c>
      <c r="D719" s="231"/>
      <c r="E719" s="233">
        <v>32</v>
      </c>
      <c r="F719" s="234"/>
      <c r="G719" s="320"/>
      <c r="H719" s="258">
        <f>H720+H723+H725+H729</f>
        <v>0</v>
      </c>
      <c r="I719" s="258">
        <f t="shared" ref="I719:W719" si="1454">I720+I723+I725+I729</f>
        <v>0</v>
      </c>
      <c r="J719" s="258">
        <f t="shared" si="1454"/>
        <v>0</v>
      </c>
      <c r="K719" s="258">
        <f t="shared" si="1454"/>
        <v>0</v>
      </c>
      <c r="L719" s="258">
        <f>L720+L723+L725+L729</f>
        <v>6500</v>
      </c>
      <c r="M719" s="258">
        <f t="shared" si="1454"/>
        <v>0</v>
      </c>
      <c r="N719" s="258">
        <f>N720+N723+N725+N729</f>
        <v>4000</v>
      </c>
      <c r="O719" s="258">
        <f t="shared" ref="O719" si="1455">O720+O723+O725+O729</f>
        <v>0</v>
      </c>
      <c r="P719" s="258">
        <f t="shared" si="1454"/>
        <v>0</v>
      </c>
      <c r="Q719" s="258">
        <f t="shared" si="1454"/>
        <v>0</v>
      </c>
      <c r="R719" s="258">
        <f t="shared" si="1454"/>
        <v>11500</v>
      </c>
      <c r="S719" s="258">
        <f t="shared" si="1454"/>
        <v>0</v>
      </c>
      <c r="T719" s="258">
        <f t="shared" ref="T719:U719" si="1456">T720+T723+T725+T729</f>
        <v>4000</v>
      </c>
      <c r="U719" s="258">
        <f t="shared" si="1456"/>
        <v>0</v>
      </c>
      <c r="V719" s="258">
        <f t="shared" si="1454"/>
        <v>18000</v>
      </c>
      <c r="W719" s="258">
        <f t="shared" si="1454"/>
        <v>0</v>
      </c>
      <c r="X719" s="258">
        <f t="shared" ref="X719:Y719" si="1457">X720+X723+X725+X729</f>
        <v>111000</v>
      </c>
      <c r="Y719" s="258">
        <f t="shared" si="1457"/>
        <v>0</v>
      </c>
      <c r="Z719" s="229"/>
      <c r="AA719" s="229"/>
      <c r="AB719" s="229"/>
      <c r="AC719" s="229"/>
    </row>
    <row r="720" spans="1:29" s="332" customFormat="1" x14ac:dyDescent="0.2">
      <c r="A720" s="249" t="s">
        <v>615</v>
      </c>
      <c r="B720" s="256" t="s">
        <v>678</v>
      </c>
      <c r="C720" s="256">
        <v>559</v>
      </c>
      <c r="D720" s="333"/>
      <c r="E720" s="338">
        <v>321</v>
      </c>
      <c r="F720" s="335"/>
      <c r="G720" s="336"/>
      <c r="H720" s="260">
        <f>SUM(H721:H722)</f>
        <v>0</v>
      </c>
      <c r="I720" s="260">
        <f t="shared" ref="I720:W720" si="1458">SUM(I721:I722)</f>
        <v>0</v>
      </c>
      <c r="J720" s="260">
        <f t="shared" si="1458"/>
        <v>0</v>
      </c>
      <c r="K720" s="260">
        <f t="shared" si="1458"/>
        <v>0</v>
      </c>
      <c r="L720" s="260">
        <f t="shared" si="1458"/>
        <v>2000</v>
      </c>
      <c r="M720" s="260">
        <f t="shared" si="1458"/>
        <v>0</v>
      </c>
      <c r="N720" s="260">
        <f t="shared" ref="N720:O720" si="1459">SUM(N721:N722)</f>
        <v>2000</v>
      </c>
      <c r="O720" s="260">
        <f t="shared" si="1459"/>
        <v>0</v>
      </c>
      <c r="P720" s="260">
        <f t="shared" si="1458"/>
        <v>0</v>
      </c>
      <c r="Q720" s="260">
        <f t="shared" si="1458"/>
        <v>0</v>
      </c>
      <c r="R720" s="260">
        <f t="shared" si="1458"/>
        <v>6000</v>
      </c>
      <c r="S720" s="260">
        <f t="shared" si="1458"/>
        <v>0</v>
      </c>
      <c r="T720" s="260">
        <f t="shared" ref="T720:U720" si="1460">SUM(T721:T722)</f>
        <v>2000</v>
      </c>
      <c r="U720" s="260">
        <f t="shared" si="1460"/>
        <v>0</v>
      </c>
      <c r="V720" s="260">
        <f t="shared" si="1458"/>
        <v>6000</v>
      </c>
      <c r="W720" s="260">
        <f t="shared" si="1458"/>
        <v>0</v>
      </c>
      <c r="X720" s="260">
        <f t="shared" ref="X720:Y720" si="1461">SUM(X721:X722)</f>
        <v>8500</v>
      </c>
      <c r="Y720" s="260">
        <f t="shared" si="1461"/>
        <v>0</v>
      </c>
    </row>
    <row r="721" spans="1:29" s="332" customFormat="1" x14ac:dyDescent="0.2">
      <c r="A721" s="244" t="s">
        <v>615</v>
      </c>
      <c r="B721" s="243" t="s">
        <v>678</v>
      </c>
      <c r="C721" s="243">
        <v>559</v>
      </c>
      <c r="D721" s="242" t="s">
        <v>101</v>
      </c>
      <c r="E721" s="251">
        <v>3211</v>
      </c>
      <c r="F721" s="246" t="s">
        <v>42</v>
      </c>
      <c r="G721" s="329"/>
      <c r="H721" s="381"/>
      <c r="I721" s="382"/>
      <c r="J721" s="381"/>
      <c r="K721" s="382"/>
      <c r="L721" s="381">
        <v>1000</v>
      </c>
      <c r="M721" s="382"/>
      <c r="N721" s="381">
        <v>1000</v>
      </c>
      <c r="O721" s="382"/>
      <c r="P721" s="381">
        <v>0</v>
      </c>
      <c r="Q721" s="382"/>
      <c r="R721" s="381">
        <v>4000</v>
      </c>
      <c r="S721" s="382"/>
      <c r="T721" s="381">
        <v>1000</v>
      </c>
      <c r="U721" s="382"/>
      <c r="V721" s="381">
        <v>4000</v>
      </c>
      <c r="W721" s="382"/>
      <c r="X721" s="381">
        <v>5500</v>
      </c>
      <c r="Y721" s="382"/>
    </row>
    <row r="722" spans="1:29" s="332" customFormat="1" x14ac:dyDescent="0.2">
      <c r="A722" s="244" t="s">
        <v>615</v>
      </c>
      <c r="B722" s="243" t="s">
        <v>678</v>
      </c>
      <c r="C722" s="243">
        <v>559</v>
      </c>
      <c r="D722" s="242" t="s">
        <v>101</v>
      </c>
      <c r="E722" s="251">
        <v>3213</v>
      </c>
      <c r="F722" s="246" t="s">
        <v>44</v>
      </c>
      <c r="G722" s="329"/>
      <c r="H722" s="381"/>
      <c r="I722" s="382"/>
      <c r="J722" s="381"/>
      <c r="K722" s="382"/>
      <c r="L722" s="381">
        <v>1000</v>
      </c>
      <c r="M722" s="382"/>
      <c r="N722" s="381">
        <v>1000</v>
      </c>
      <c r="O722" s="382"/>
      <c r="P722" s="381"/>
      <c r="Q722" s="382"/>
      <c r="R722" s="381">
        <v>2000</v>
      </c>
      <c r="S722" s="382"/>
      <c r="T722" s="381">
        <v>1000</v>
      </c>
      <c r="U722" s="382"/>
      <c r="V722" s="381">
        <v>2000</v>
      </c>
      <c r="W722" s="382"/>
      <c r="X722" s="381">
        <v>3000</v>
      </c>
      <c r="Y722" s="382"/>
    </row>
    <row r="723" spans="1:29" s="332" customFormat="1" x14ac:dyDescent="0.2">
      <c r="A723" s="249" t="s">
        <v>615</v>
      </c>
      <c r="B723" s="256" t="s">
        <v>678</v>
      </c>
      <c r="C723" s="256">
        <v>559</v>
      </c>
      <c r="D723" s="333"/>
      <c r="E723" s="338">
        <v>322</v>
      </c>
      <c r="F723" s="335"/>
      <c r="G723" s="336"/>
      <c r="H723" s="260">
        <f t="shared" ref="H723:Y723" si="1462">H724</f>
        <v>0</v>
      </c>
      <c r="I723" s="260">
        <f t="shared" si="1462"/>
        <v>0</v>
      </c>
      <c r="J723" s="260">
        <f t="shared" si="1462"/>
        <v>0</v>
      </c>
      <c r="K723" s="260">
        <f t="shared" si="1462"/>
        <v>0</v>
      </c>
      <c r="L723" s="260">
        <f t="shared" si="1462"/>
        <v>500</v>
      </c>
      <c r="M723" s="260">
        <f t="shared" si="1462"/>
        <v>0</v>
      </c>
      <c r="N723" s="260">
        <f t="shared" si="1462"/>
        <v>0</v>
      </c>
      <c r="O723" s="260">
        <f t="shared" si="1462"/>
        <v>0</v>
      </c>
      <c r="P723" s="260">
        <f t="shared" si="1462"/>
        <v>0</v>
      </c>
      <c r="Q723" s="260">
        <f t="shared" si="1462"/>
        <v>0</v>
      </c>
      <c r="R723" s="260">
        <f t="shared" si="1462"/>
        <v>500</v>
      </c>
      <c r="S723" s="260">
        <f t="shared" si="1462"/>
        <v>0</v>
      </c>
      <c r="T723" s="260">
        <f t="shared" si="1462"/>
        <v>0</v>
      </c>
      <c r="U723" s="260">
        <f t="shared" si="1462"/>
        <v>0</v>
      </c>
      <c r="V723" s="260">
        <f t="shared" si="1462"/>
        <v>500</v>
      </c>
      <c r="W723" s="260">
        <f t="shared" si="1462"/>
        <v>0</v>
      </c>
      <c r="X723" s="260">
        <f t="shared" si="1462"/>
        <v>500</v>
      </c>
      <c r="Y723" s="260">
        <f t="shared" si="1462"/>
        <v>0</v>
      </c>
    </row>
    <row r="724" spans="1:29" s="332" customFormat="1" x14ac:dyDescent="0.2">
      <c r="A724" s="244" t="s">
        <v>615</v>
      </c>
      <c r="B724" s="243" t="s">
        <v>678</v>
      </c>
      <c r="C724" s="243">
        <v>559</v>
      </c>
      <c r="D724" s="242" t="s">
        <v>101</v>
      </c>
      <c r="E724" s="251">
        <v>3223</v>
      </c>
      <c r="F724" s="246" t="s">
        <v>48</v>
      </c>
      <c r="G724" s="329"/>
      <c r="H724" s="381"/>
      <c r="I724" s="382"/>
      <c r="J724" s="381"/>
      <c r="K724" s="382"/>
      <c r="L724" s="381">
        <v>500</v>
      </c>
      <c r="M724" s="382"/>
      <c r="N724" s="381"/>
      <c r="O724" s="382"/>
      <c r="P724" s="381">
        <v>0</v>
      </c>
      <c r="Q724" s="382"/>
      <c r="R724" s="381">
        <v>500</v>
      </c>
      <c r="S724" s="382"/>
      <c r="T724" s="381">
        <v>0</v>
      </c>
      <c r="U724" s="382"/>
      <c r="V724" s="381">
        <v>500</v>
      </c>
      <c r="W724" s="382"/>
      <c r="X724" s="381">
        <v>500</v>
      </c>
      <c r="Y724" s="382"/>
    </row>
    <row r="725" spans="1:29" s="332" customFormat="1" x14ac:dyDescent="0.2">
      <c r="A725" s="249" t="s">
        <v>615</v>
      </c>
      <c r="B725" s="256" t="s">
        <v>678</v>
      </c>
      <c r="C725" s="256">
        <v>559</v>
      </c>
      <c r="D725" s="333"/>
      <c r="E725" s="338">
        <v>323</v>
      </c>
      <c r="F725" s="335"/>
      <c r="G725" s="336"/>
      <c r="H725" s="260">
        <f t="shared" ref="H725:W725" si="1463">SUM(H726:H728)</f>
        <v>0</v>
      </c>
      <c r="I725" s="260">
        <f t="shared" si="1463"/>
        <v>0</v>
      </c>
      <c r="J725" s="260">
        <f t="shared" si="1463"/>
        <v>0</v>
      </c>
      <c r="K725" s="260">
        <f t="shared" si="1463"/>
        <v>0</v>
      </c>
      <c r="L725" s="260">
        <f t="shared" si="1463"/>
        <v>3000</v>
      </c>
      <c r="M725" s="260">
        <f t="shared" si="1463"/>
        <v>0</v>
      </c>
      <c r="N725" s="260">
        <f t="shared" ref="N725:O725" si="1464">SUM(N726:N728)</f>
        <v>1000</v>
      </c>
      <c r="O725" s="260">
        <f t="shared" si="1464"/>
        <v>0</v>
      </c>
      <c r="P725" s="260">
        <f t="shared" si="1463"/>
        <v>0</v>
      </c>
      <c r="Q725" s="260">
        <f t="shared" si="1463"/>
        <v>0</v>
      </c>
      <c r="R725" s="260">
        <f t="shared" si="1463"/>
        <v>4000</v>
      </c>
      <c r="S725" s="260">
        <f t="shared" si="1463"/>
        <v>0</v>
      </c>
      <c r="T725" s="260">
        <f t="shared" ref="T725:U725" si="1465">SUM(T726:T728)</f>
        <v>1000</v>
      </c>
      <c r="U725" s="260">
        <f t="shared" si="1465"/>
        <v>0</v>
      </c>
      <c r="V725" s="260">
        <f t="shared" si="1463"/>
        <v>10500</v>
      </c>
      <c r="W725" s="260">
        <f t="shared" si="1463"/>
        <v>0</v>
      </c>
      <c r="X725" s="260">
        <f t="shared" ref="X725:Y725" si="1466">SUM(X726:X728)</f>
        <v>100000</v>
      </c>
      <c r="Y725" s="260">
        <f t="shared" si="1466"/>
        <v>0</v>
      </c>
    </row>
    <row r="726" spans="1:29" s="332" customFormat="1" x14ac:dyDescent="0.2">
      <c r="A726" s="244" t="s">
        <v>615</v>
      </c>
      <c r="B726" s="243" t="s">
        <v>678</v>
      </c>
      <c r="C726" s="243">
        <v>559</v>
      </c>
      <c r="D726" s="242" t="s">
        <v>101</v>
      </c>
      <c r="E726" s="251">
        <v>3233</v>
      </c>
      <c r="F726" s="246" t="s">
        <v>54</v>
      </c>
      <c r="G726" s="329"/>
      <c r="H726" s="381"/>
      <c r="I726" s="382"/>
      <c r="J726" s="381"/>
      <c r="K726" s="382"/>
      <c r="L726" s="381">
        <v>1000</v>
      </c>
      <c r="M726" s="382"/>
      <c r="N726" s="381"/>
      <c r="O726" s="382"/>
      <c r="P726" s="381"/>
      <c r="Q726" s="382"/>
      <c r="R726" s="381">
        <v>2000</v>
      </c>
      <c r="S726" s="382"/>
      <c r="T726" s="381">
        <v>0</v>
      </c>
      <c r="U726" s="382"/>
      <c r="V726" s="381">
        <v>8500</v>
      </c>
      <c r="W726" s="382"/>
      <c r="X726" s="381">
        <v>0</v>
      </c>
      <c r="Y726" s="382"/>
    </row>
    <row r="727" spans="1:29" s="332" customFormat="1" x14ac:dyDescent="0.2">
      <c r="A727" s="244" t="s">
        <v>615</v>
      </c>
      <c r="B727" s="243" t="s">
        <v>678</v>
      </c>
      <c r="C727" s="243">
        <v>559</v>
      </c>
      <c r="D727" s="242" t="s">
        <v>101</v>
      </c>
      <c r="E727" s="251">
        <v>3235</v>
      </c>
      <c r="F727" s="246" t="s">
        <v>56</v>
      </c>
      <c r="G727" s="329"/>
      <c r="H727" s="381"/>
      <c r="I727" s="382"/>
      <c r="J727" s="381"/>
      <c r="K727" s="382"/>
      <c r="L727" s="381">
        <v>1000</v>
      </c>
      <c r="M727" s="382"/>
      <c r="N727" s="381"/>
      <c r="O727" s="382"/>
      <c r="P727" s="381"/>
      <c r="Q727" s="382"/>
      <c r="R727" s="381">
        <v>1000</v>
      </c>
      <c r="S727" s="382"/>
      <c r="T727" s="381">
        <v>0</v>
      </c>
      <c r="U727" s="382"/>
      <c r="V727" s="381">
        <v>1000</v>
      </c>
      <c r="W727" s="382"/>
      <c r="X727" s="381">
        <v>0</v>
      </c>
      <c r="Y727" s="382"/>
    </row>
    <row r="728" spans="1:29" s="332" customFormat="1" x14ac:dyDescent="0.2">
      <c r="A728" s="244" t="s">
        <v>615</v>
      </c>
      <c r="B728" s="243" t="s">
        <v>678</v>
      </c>
      <c r="C728" s="243">
        <v>559</v>
      </c>
      <c r="D728" s="242" t="s">
        <v>101</v>
      </c>
      <c r="E728" s="251">
        <v>3237</v>
      </c>
      <c r="F728" s="246" t="s">
        <v>58</v>
      </c>
      <c r="G728" s="329"/>
      <c r="H728" s="381"/>
      <c r="I728" s="382"/>
      <c r="J728" s="381"/>
      <c r="K728" s="382"/>
      <c r="L728" s="381">
        <v>1000</v>
      </c>
      <c r="M728" s="382"/>
      <c r="N728" s="381">
        <v>1000</v>
      </c>
      <c r="O728" s="382"/>
      <c r="P728" s="381"/>
      <c r="Q728" s="382"/>
      <c r="R728" s="381">
        <v>1000</v>
      </c>
      <c r="S728" s="382"/>
      <c r="T728" s="381">
        <v>1000</v>
      </c>
      <c r="U728" s="382"/>
      <c r="V728" s="381">
        <v>1000</v>
      </c>
      <c r="W728" s="382"/>
      <c r="X728" s="381">
        <v>100000</v>
      </c>
      <c r="Y728" s="382"/>
    </row>
    <row r="729" spans="1:29" s="229" customFormat="1" x14ac:dyDescent="0.2">
      <c r="A729" s="249" t="s">
        <v>615</v>
      </c>
      <c r="B729" s="256" t="s">
        <v>678</v>
      </c>
      <c r="C729" s="256">
        <v>559</v>
      </c>
      <c r="D729" s="333"/>
      <c r="E729" s="338">
        <v>329</v>
      </c>
      <c r="F729" s="335"/>
      <c r="G729" s="336"/>
      <c r="H729" s="260">
        <f t="shared" ref="H729:Y729" si="1467">H730</f>
        <v>0</v>
      </c>
      <c r="I729" s="260">
        <f t="shared" si="1467"/>
        <v>0</v>
      </c>
      <c r="J729" s="260">
        <f t="shared" si="1467"/>
        <v>0</v>
      </c>
      <c r="K729" s="260">
        <f t="shared" si="1467"/>
        <v>0</v>
      </c>
      <c r="L729" s="260">
        <f t="shared" si="1467"/>
        <v>1000</v>
      </c>
      <c r="M729" s="260">
        <f t="shared" si="1467"/>
        <v>0</v>
      </c>
      <c r="N729" s="260">
        <f t="shared" si="1467"/>
        <v>1000</v>
      </c>
      <c r="O729" s="260">
        <f t="shared" si="1467"/>
        <v>0</v>
      </c>
      <c r="P729" s="260">
        <f t="shared" si="1467"/>
        <v>0</v>
      </c>
      <c r="Q729" s="260">
        <f t="shared" si="1467"/>
        <v>0</v>
      </c>
      <c r="R729" s="260">
        <f t="shared" si="1467"/>
        <v>1000</v>
      </c>
      <c r="S729" s="260">
        <f t="shared" si="1467"/>
        <v>0</v>
      </c>
      <c r="T729" s="260">
        <f t="shared" si="1467"/>
        <v>1000</v>
      </c>
      <c r="U729" s="260">
        <f t="shared" si="1467"/>
        <v>0</v>
      </c>
      <c r="V729" s="260">
        <f t="shared" si="1467"/>
        <v>1000</v>
      </c>
      <c r="W729" s="260">
        <f t="shared" si="1467"/>
        <v>0</v>
      </c>
      <c r="X729" s="260">
        <f t="shared" si="1467"/>
        <v>2000</v>
      </c>
      <c r="Y729" s="260">
        <f t="shared" si="1467"/>
        <v>0</v>
      </c>
      <c r="Z729" s="332"/>
      <c r="AA729" s="332"/>
      <c r="AB729" s="332"/>
      <c r="AC729" s="332"/>
    </row>
    <row r="730" spans="1:29" s="229" customFormat="1" x14ac:dyDescent="0.2">
      <c r="A730" s="244" t="s">
        <v>615</v>
      </c>
      <c r="B730" s="243" t="s">
        <v>678</v>
      </c>
      <c r="C730" s="243">
        <v>559</v>
      </c>
      <c r="D730" s="242" t="s">
        <v>101</v>
      </c>
      <c r="E730" s="251">
        <v>3293</v>
      </c>
      <c r="F730" s="246" t="s">
        <v>64</v>
      </c>
      <c r="G730" s="329"/>
      <c r="H730" s="381"/>
      <c r="I730" s="382"/>
      <c r="J730" s="381"/>
      <c r="K730" s="382"/>
      <c r="L730" s="381">
        <v>1000</v>
      </c>
      <c r="M730" s="382"/>
      <c r="N730" s="381">
        <v>1000</v>
      </c>
      <c r="O730" s="382"/>
      <c r="P730" s="381">
        <v>0</v>
      </c>
      <c r="Q730" s="382"/>
      <c r="R730" s="381">
        <v>1000</v>
      </c>
      <c r="S730" s="382"/>
      <c r="T730" s="381">
        <v>1000</v>
      </c>
      <c r="U730" s="382"/>
      <c r="V730" s="381">
        <v>1000</v>
      </c>
      <c r="W730" s="382"/>
      <c r="X730" s="381">
        <v>2000</v>
      </c>
      <c r="Y730" s="382"/>
      <c r="Z730" s="332"/>
      <c r="AA730" s="332"/>
      <c r="AB730" s="332"/>
      <c r="AC730" s="332"/>
    </row>
    <row r="731" spans="1:29" s="332" customFormat="1" ht="33.75" x14ac:dyDescent="0.2">
      <c r="A731" s="223" t="s">
        <v>615</v>
      </c>
      <c r="B731" s="224" t="s">
        <v>682</v>
      </c>
      <c r="C731" s="224"/>
      <c r="D731" s="224"/>
      <c r="E731" s="225"/>
      <c r="F731" s="226" t="s">
        <v>683</v>
      </c>
      <c r="G731" s="227" t="s">
        <v>648</v>
      </c>
      <c r="H731" s="259">
        <f t="shared" ref="H731:Y731" si="1468">H732+H751+H758+H739+H765</f>
        <v>9925</v>
      </c>
      <c r="I731" s="259">
        <f t="shared" si="1468"/>
        <v>1725</v>
      </c>
      <c r="J731" s="259">
        <f t="shared" si="1468"/>
        <v>0</v>
      </c>
      <c r="K731" s="259">
        <f t="shared" si="1468"/>
        <v>0</v>
      </c>
      <c r="L731" s="259">
        <f t="shared" si="1468"/>
        <v>0</v>
      </c>
      <c r="M731" s="259">
        <f t="shared" si="1468"/>
        <v>0</v>
      </c>
      <c r="N731" s="259">
        <f t="shared" si="1468"/>
        <v>69000</v>
      </c>
      <c r="O731" s="259">
        <f t="shared" si="1468"/>
        <v>5850</v>
      </c>
      <c r="P731" s="259">
        <f t="shared" si="1468"/>
        <v>0</v>
      </c>
      <c r="Q731" s="259">
        <f t="shared" si="1468"/>
        <v>0</v>
      </c>
      <c r="R731" s="259">
        <f t="shared" si="1468"/>
        <v>0</v>
      </c>
      <c r="S731" s="259">
        <f t="shared" si="1468"/>
        <v>0</v>
      </c>
      <c r="T731" s="259">
        <f t="shared" si="1468"/>
        <v>124600</v>
      </c>
      <c r="U731" s="259">
        <f t="shared" si="1468"/>
        <v>14200</v>
      </c>
      <c r="V731" s="259">
        <f t="shared" si="1468"/>
        <v>0</v>
      </c>
      <c r="W731" s="259">
        <f t="shared" si="1468"/>
        <v>0</v>
      </c>
      <c r="X731" s="259">
        <f t="shared" si="1468"/>
        <v>27681</v>
      </c>
      <c r="Y731" s="259">
        <f t="shared" si="1468"/>
        <v>3741</v>
      </c>
      <c r="Z731" s="229"/>
      <c r="AA731" s="229"/>
      <c r="AB731" s="229"/>
      <c r="AC731" s="229"/>
    </row>
    <row r="732" spans="1:29" s="332" customFormat="1" x14ac:dyDescent="0.2">
      <c r="A732" s="230" t="s">
        <v>615</v>
      </c>
      <c r="B732" s="231" t="s">
        <v>682</v>
      </c>
      <c r="C732" s="231">
        <v>12</v>
      </c>
      <c r="D732" s="231"/>
      <c r="E732" s="233">
        <v>31</v>
      </c>
      <c r="F732" s="234"/>
      <c r="G732" s="320"/>
      <c r="H732" s="258">
        <f>H733+H735+H737</f>
        <v>1725</v>
      </c>
      <c r="I732" s="258">
        <f t="shared" ref="I732:Y732" si="1469">I733+I735+I737</f>
        <v>1725</v>
      </c>
      <c r="J732" s="258">
        <f t="shared" si="1469"/>
        <v>0</v>
      </c>
      <c r="K732" s="258">
        <f t="shared" si="1469"/>
        <v>0</v>
      </c>
      <c r="L732" s="258">
        <f t="shared" si="1469"/>
        <v>0</v>
      </c>
      <c r="M732" s="258">
        <f t="shared" si="1469"/>
        <v>0</v>
      </c>
      <c r="N732" s="258">
        <f t="shared" si="1469"/>
        <v>3000</v>
      </c>
      <c r="O732" s="258">
        <f t="shared" si="1469"/>
        <v>3000</v>
      </c>
      <c r="P732" s="258">
        <f t="shared" si="1469"/>
        <v>0</v>
      </c>
      <c r="Q732" s="258">
        <f t="shared" si="1469"/>
        <v>0</v>
      </c>
      <c r="R732" s="258">
        <f t="shared" si="1469"/>
        <v>0</v>
      </c>
      <c r="S732" s="258">
        <f t="shared" si="1469"/>
        <v>0</v>
      </c>
      <c r="T732" s="258">
        <f t="shared" si="1469"/>
        <v>3000</v>
      </c>
      <c r="U732" s="258">
        <f t="shared" si="1469"/>
        <v>3000</v>
      </c>
      <c r="V732" s="258">
        <f t="shared" si="1469"/>
        <v>0</v>
      </c>
      <c r="W732" s="258">
        <f t="shared" si="1469"/>
        <v>0</v>
      </c>
      <c r="X732" s="258">
        <f t="shared" si="1469"/>
        <v>2241</v>
      </c>
      <c r="Y732" s="258">
        <f t="shared" si="1469"/>
        <v>2241</v>
      </c>
      <c r="Z732" s="229"/>
      <c r="AA732" s="229"/>
      <c r="AB732" s="229"/>
      <c r="AC732" s="229"/>
    </row>
    <row r="733" spans="1:29" s="315" customFormat="1" x14ac:dyDescent="0.2">
      <c r="A733" s="249" t="s">
        <v>615</v>
      </c>
      <c r="B733" s="256" t="s">
        <v>682</v>
      </c>
      <c r="C733" s="256">
        <v>12</v>
      </c>
      <c r="D733" s="333"/>
      <c r="E733" s="338">
        <v>311</v>
      </c>
      <c r="F733" s="335"/>
      <c r="G733" s="336"/>
      <c r="H733" s="260">
        <f>H734</f>
        <v>1330</v>
      </c>
      <c r="I733" s="260">
        <f t="shared" ref="I733:Y733" si="1470">I734</f>
        <v>1330</v>
      </c>
      <c r="J733" s="260">
        <f t="shared" si="1470"/>
        <v>0</v>
      </c>
      <c r="K733" s="260">
        <f t="shared" si="1470"/>
        <v>0</v>
      </c>
      <c r="L733" s="260">
        <f t="shared" si="1470"/>
        <v>0</v>
      </c>
      <c r="M733" s="260">
        <f t="shared" si="1470"/>
        <v>0</v>
      </c>
      <c r="N733" s="260">
        <f t="shared" si="1470"/>
        <v>2300</v>
      </c>
      <c r="O733" s="260">
        <f t="shared" si="1470"/>
        <v>2300</v>
      </c>
      <c r="P733" s="260">
        <f t="shared" si="1470"/>
        <v>0</v>
      </c>
      <c r="Q733" s="260">
        <f t="shared" si="1470"/>
        <v>0</v>
      </c>
      <c r="R733" s="260">
        <f t="shared" si="1470"/>
        <v>0</v>
      </c>
      <c r="S733" s="260">
        <f t="shared" si="1470"/>
        <v>0</v>
      </c>
      <c r="T733" s="260">
        <f t="shared" si="1470"/>
        <v>2300</v>
      </c>
      <c r="U733" s="260">
        <f t="shared" si="1470"/>
        <v>2300</v>
      </c>
      <c r="V733" s="260">
        <f t="shared" si="1470"/>
        <v>0</v>
      </c>
      <c r="W733" s="260">
        <f t="shared" si="1470"/>
        <v>0</v>
      </c>
      <c r="X733" s="260">
        <f t="shared" si="1470"/>
        <v>2241</v>
      </c>
      <c r="Y733" s="260">
        <f t="shared" si="1470"/>
        <v>2241</v>
      </c>
      <c r="Z733" s="332"/>
      <c r="AA733" s="332"/>
      <c r="AB733" s="332"/>
      <c r="AC733" s="332"/>
    </row>
    <row r="734" spans="1:29" s="229" customFormat="1" x14ac:dyDescent="0.2">
      <c r="A734" s="244" t="s">
        <v>615</v>
      </c>
      <c r="B734" s="243" t="s">
        <v>682</v>
      </c>
      <c r="C734" s="243">
        <v>12</v>
      </c>
      <c r="D734" s="242" t="s">
        <v>101</v>
      </c>
      <c r="E734" s="251">
        <v>3111</v>
      </c>
      <c r="F734" s="246" t="s">
        <v>33</v>
      </c>
      <c r="G734" s="329"/>
      <c r="H734" s="381">
        <v>1330</v>
      </c>
      <c r="I734" s="381">
        <f>H734</f>
        <v>1330</v>
      </c>
      <c r="J734" s="381"/>
      <c r="K734" s="381">
        <f>J734</f>
        <v>0</v>
      </c>
      <c r="L734" s="381"/>
      <c r="M734" s="381">
        <f>L734</f>
        <v>0</v>
      </c>
      <c r="N734" s="381">
        <v>2300</v>
      </c>
      <c r="O734" s="381">
        <f>N734</f>
        <v>2300</v>
      </c>
      <c r="P734" s="381"/>
      <c r="Q734" s="381">
        <f>P734</f>
        <v>0</v>
      </c>
      <c r="R734" s="381"/>
      <c r="S734" s="381">
        <f>R734</f>
        <v>0</v>
      </c>
      <c r="T734" s="381">
        <v>2300</v>
      </c>
      <c r="U734" s="381">
        <f>T734</f>
        <v>2300</v>
      </c>
      <c r="V734" s="381"/>
      <c r="W734" s="381">
        <f>V734</f>
        <v>0</v>
      </c>
      <c r="X734" s="381">
        <v>2241</v>
      </c>
      <c r="Y734" s="381">
        <f>X734</f>
        <v>2241</v>
      </c>
      <c r="Z734" s="332"/>
      <c r="AA734" s="332"/>
      <c r="AB734" s="332"/>
      <c r="AC734" s="332"/>
    </row>
    <row r="735" spans="1:29" s="315" customFormat="1" x14ac:dyDescent="0.2">
      <c r="A735" s="249" t="s">
        <v>615</v>
      </c>
      <c r="B735" s="256" t="s">
        <v>682</v>
      </c>
      <c r="C735" s="256">
        <v>12</v>
      </c>
      <c r="D735" s="333"/>
      <c r="E735" s="338">
        <v>312</v>
      </c>
      <c r="F735" s="335"/>
      <c r="G735" s="336"/>
      <c r="H735" s="260">
        <f>H736</f>
        <v>100</v>
      </c>
      <c r="I735" s="260">
        <f t="shared" ref="I735:Y735" si="1471">I736</f>
        <v>100</v>
      </c>
      <c r="J735" s="260">
        <f t="shared" si="1471"/>
        <v>0</v>
      </c>
      <c r="K735" s="260">
        <f t="shared" si="1471"/>
        <v>0</v>
      </c>
      <c r="L735" s="260">
        <f t="shared" si="1471"/>
        <v>0</v>
      </c>
      <c r="M735" s="260">
        <f t="shared" si="1471"/>
        <v>0</v>
      </c>
      <c r="N735" s="260">
        <f t="shared" si="1471"/>
        <v>200</v>
      </c>
      <c r="O735" s="260">
        <f t="shared" si="1471"/>
        <v>200</v>
      </c>
      <c r="P735" s="260">
        <f t="shared" si="1471"/>
        <v>0</v>
      </c>
      <c r="Q735" s="260">
        <f t="shared" si="1471"/>
        <v>0</v>
      </c>
      <c r="R735" s="260">
        <f t="shared" si="1471"/>
        <v>0</v>
      </c>
      <c r="S735" s="260">
        <f t="shared" si="1471"/>
        <v>0</v>
      </c>
      <c r="T735" s="260">
        <f t="shared" si="1471"/>
        <v>200</v>
      </c>
      <c r="U735" s="260">
        <f t="shared" si="1471"/>
        <v>200</v>
      </c>
      <c r="V735" s="260">
        <f t="shared" si="1471"/>
        <v>0</v>
      </c>
      <c r="W735" s="260">
        <f t="shared" si="1471"/>
        <v>0</v>
      </c>
      <c r="X735" s="260">
        <f t="shared" si="1471"/>
        <v>0</v>
      </c>
      <c r="Y735" s="260">
        <f t="shared" si="1471"/>
        <v>0</v>
      </c>
      <c r="Z735" s="332"/>
      <c r="AA735" s="332"/>
      <c r="AB735" s="332"/>
      <c r="AC735" s="332"/>
    </row>
    <row r="736" spans="1:29" s="229" customFormat="1" x14ac:dyDescent="0.2">
      <c r="A736" s="244" t="s">
        <v>615</v>
      </c>
      <c r="B736" s="243" t="s">
        <v>682</v>
      </c>
      <c r="C736" s="243">
        <v>12</v>
      </c>
      <c r="D736" s="242" t="s">
        <v>101</v>
      </c>
      <c r="E736" s="251">
        <v>3121</v>
      </c>
      <c r="F736" s="246" t="s">
        <v>471</v>
      </c>
      <c r="G736" s="329"/>
      <c r="H736" s="381">
        <v>100</v>
      </c>
      <c r="I736" s="381">
        <f>H736</f>
        <v>100</v>
      </c>
      <c r="J736" s="381"/>
      <c r="K736" s="381">
        <f>J736</f>
        <v>0</v>
      </c>
      <c r="L736" s="381"/>
      <c r="M736" s="381">
        <f>L736</f>
        <v>0</v>
      </c>
      <c r="N736" s="381">
        <v>200</v>
      </c>
      <c r="O736" s="381">
        <f>N736</f>
        <v>200</v>
      </c>
      <c r="P736" s="381"/>
      <c r="Q736" s="381">
        <f>P736</f>
        <v>0</v>
      </c>
      <c r="R736" s="381"/>
      <c r="S736" s="381">
        <f>R736</f>
        <v>0</v>
      </c>
      <c r="T736" s="381">
        <v>200</v>
      </c>
      <c r="U736" s="381">
        <f>T736</f>
        <v>200</v>
      </c>
      <c r="V736" s="381"/>
      <c r="W736" s="381">
        <f>V736</f>
        <v>0</v>
      </c>
      <c r="X736" s="381"/>
      <c r="Y736" s="381">
        <f>X736</f>
        <v>0</v>
      </c>
      <c r="Z736" s="332"/>
      <c r="AA736" s="332"/>
      <c r="AB736" s="332"/>
      <c r="AC736" s="332"/>
    </row>
    <row r="737" spans="1:29" s="315" customFormat="1" x14ac:dyDescent="0.2">
      <c r="A737" s="249" t="s">
        <v>615</v>
      </c>
      <c r="B737" s="256" t="s">
        <v>682</v>
      </c>
      <c r="C737" s="256">
        <v>12</v>
      </c>
      <c r="D737" s="333"/>
      <c r="E737" s="338">
        <v>313</v>
      </c>
      <c r="F737" s="335"/>
      <c r="G737" s="336"/>
      <c r="H737" s="260">
        <f>H738</f>
        <v>295</v>
      </c>
      <c r="I737" s="260">
        <f t="shared" ref="I737:Y737" si="1472">I738</f>
        <v>295</v>
      </c>
      <c r="J737" s="260">
        <f t="shared" si="1472"/>
        <v>0</v>
      </c>
      <c r="K737" s="260">
        <f t="shared" si="1472"/>
        <v>0</v>
      </c>
      <c r="L737" s="260">
        <f t="shared" si="1472"/>
        <v>0</v>
      </c>
      <c r="M737" s="260">
        <f t="shared" si="1472"/>
        <v>0</v>
      </c>
      <c r="N737" s="260">
        <f t="shared" si="1472"/>
        <v>500</v>
      </c>
      <c r="O737" s="260">
        <f t="shared" si="1472"/>
        <v>500</v>
      </c>
      <c r="P737" s="260">
        <f t="shared" si="1472"/>
        <v>0</v>
      </c>
      <c r="Q737" s="260">
        <f t="shared" si="1472"/>
        <v>0</v>
      </c>
      <c r="R737" s="260">
        <f t="shared" si="1472"/>
        <v>0</v>
      </c>
      <c r="S737" s="260">
        <f t="shared" si="1472"/>
        <v>0</v>
      </c>
      <c r="T737" s="260">
        <f t="shared" si="1472"/>
        <v>500</v>
      </c>
      <c r="U737" s="260">
        <f t="shared" si="1472"/>
        <v>500</v>
      </c>
      <c r="V737" s="260">
        <f t="shared" si="1472"/>
        <v>0</v>
      </c>
      <c r="W737" s="260">
        <f t="shared" si="1472"/>
        <v>0</v>
      </c>
      <c r="X737" s="260">
        <f t="shared" si="1472"/>
        <v>0</v>
      </c>
      <c r="Y737" s="260">
        <f t="shared" si="1472"/>
        <v>0</v>
      </c>
      <c r="Z737" s="332"/>
      <c r="AA737" s="332"/>
      <c r="AB737" s="332"/>
      <c r="AC737" s="332"/>
    </row>
    <row r="738" spans="1:29" s="229" customFormat="1" x14ac:dyDescent="0.2">
      <c r="A738" s="244" t="s">
        <v>615</v>
      </c>
      <c r="B738" s="243" t="s">
        <v>682</v>
      </c>
      <c r="C738" s="243">
        <v>12</v>
      </c>
      <c r="D738" s="242" t="s">
        <v>101</v>
      </c>
      <c r="E738" s="251">
        <v>3132</v>
      </c>
      <c r="F738" s="246" t="s">
        <v>40</v>
      </c>
      <c r="G738" s="329"/>
      <c r="H738" s="381">
        <v>295</v>
      </c>
      <c r="I738" s="381">
        <f>H738</f>
        <v>295</v>
      </c>
      <c r="J738" s="381"/>
      <c r="K738" s="381">
        <f>J738</f>
        <v>0</v>
      </c>
      <c r="L738" s="381"/>
      <c r="M738" s="381">
        <f>L738</f>
        <v>0</v>
      </c>
      <c r="N738" s="381">
        <v>500</v>
      </c>
      <c r="O738" s="381">
        <f>N738</f>
        <v>500</v>
      </c>
      <c r="P738" s="381"/>
      <c r="Q738" s="381">
        <f>P738</f>
        <v>0</v>
      </c>
      <c r="R738" s="381"/>
      <c r="S738" s="381">
        <f>R738</f>
        <v>0</v>
      </c>
      <c r="T738" s="381">
        <v>500</v>
      </c>
      <c r="U738" s="381">
        <f>T738</f>
        <v>500</v>
      </c>
      <c r="V738" s="381"/>
      <c r="W738" s="381">
        <f>V738</f>
        <v>0</v>
      </c>
      <c r="X738" s="381"/>
      <c r="Y738" s="381">
        <f>X738</f>
        <v>0</v>
      </c>
      <c r="Z738" s="332"/>
      <c r="AA738" s="332"/>
      <c r="AB738" s="332"/>
      <c r="AC738" s="332"/>
    </row>
    <row r="739" spans="1:29" s="332" customFormat="1" x14ac:dyDescent="0.2">
      <c r="A739" s="230" t="s">
        <v>615</v>
      </c>
      <c r="B739" s="231" t="s">
        <v>682</v>
      </c>
      <c r="C739" s="231">
        <v>12</v>
      </c>
      <c r="D739" s="231"/>
      <c r="E739" s="233">
        <v>32</v>
      </c>
      <c r="F739" s="234"/>
      <c r="G739" s="320"/>
      <c r="H739" s="258">
        <f t="shared" ref="H739:Y739" si="1473">H740+H743+H745+H749</f>
        <v>0</v>
      </c>
      <c r="I739" s="258">
        <f t="shared" si="1473"/>
        <v>0</v>
      </c>
      <c r="J739" s="258">
        <f t="shared" si="1473"/>
        <v>0</v>
      </c>
      <c r="K739" s="258">
        <f t="shared" si="1473"/>
        <v>0</v>
      </c>
      <c r="L739" s="258">
        <f t="shared" si="1473"/>
        <v>0</v>
      </c>
      <c r="M739" s="258">
        <f t="shared" si="1473"/>
        <v>0</v>
      </c>
      <c r="N739" s="258">
        <f t="shared" si="1473"/>
        <v>2850</v>
      </c>
      <c r="O739" s="258">
        <f t="shared" si="1473"/>
        <v>2850</v>
      </c>
      <c r="P739" s="258">
        <f t="shared" si="1473"/>
        <v>0</v>
      </c>
      <c r="Q739" s="258">
        <f t="shared" si="1473"/>
        <v>0</v>
      </c>
      <c r="R739" s="258">
        <f t="shared" si="1473"/>
        <v>0</v>
      </c>
      <c r="S739" s="258">
        <f t="shared" si="1473"/>
        <v>0</v>
      </c>
      <c r="T739" s="258">
        <f t="shared" si="1473"/>
        <v>11200</v>
      </c>
      <c r="U739" s="258">
        <f t="shared" si="1473"/>
        <v>11200</v>
      </c>
      <c r="V739" s="258">
        <f t="shared" si="1473"/>
        <v>0</v>
      </c>
      <c r="W739" s="258">
        <f t="shared" si="1473"/>
        <v>0</v>
      </c>
      <c r="X739" s="258">
        <f t="shared" si="1473"/>
        <v>1500</v>
      </c>
      <c r="Y739" s="258">
        <f t="shared" si="1473"/>
        <v>1500</v>
      </c>
      <c r="Z739" s="229"/>
      <c r="AA739" s="229"/>
      <c r="AB739" s="229"/>
      <c r="AC739" s="229"/>
    </row>
    <row r="740" spans="1:29" s="332" customFormat="1" x14ac:dyDescent="0.2">
      <c r="A740" s="249" t="s">
        <v>615</v>
      </c>
      <c r="B740" s="256" t="s">
        <v>682</v>
      </c>
      <c r="C740" s="256">
        <v>12</v>
      </c>
      <c r="D740" s="333"/>
      <c r="E740" s="338">
        <v>321</v>
      </c>
      <c r="F740" s="335"/>
      <c r="G740" s="336"/>
      <c r="H740" s="260">
        <f t="shared" ref="H740:Y740" si="1474">SUM(H741:H742)</f>
        <v>0</v>
      </c>
      <c r="I740" s="260">
        <f t="shared" si="1474"/>
        <v>0</v>
      </c>
      <c r="J740" s="260">
        <f t="shared" si="1474"/>
        <v>0</v>
      </c>
      <c r="K740" s="260">
        <f t="shared" si="1474"/>
        <v>0</v>
      </c>
      <c r="L740" s="260">
        <f t="shared" si="1474"/>
        <v>0</v>
      </c>
      <c r="M740" s="260">
        <f t="shared" si="1474"/>
        <v>0</v>
      </c>
      <c r="N740" s="260">
        <f t="shared" si="1474"/>
        <v>700</v>
      </c>
      <c r="O740" s="260">
        <f t="shared" si="1474"/>
        <v>700</v>
      </c>
      <c r="P740" s="260">
        <f t="shared" si="1474"/>
        <v>0</v>
      </c>
      <c r="Q740" s="260">
        <f t="shared" si="1474"/>
        <v>0</v>
      </c>
      <c r="R740" s="260">
        <f t="shared" si="1474"/>
        <v>0</v>
      </c>
      <c r="S740" s="260">
        <f t="shared" si="1474"/>
        <v>0</v>
      </c>
      <c r="T740" s="260">
        <f t="shared" si="1474"/>
        <v>700</v>
      </c>
      <c r="U740" s="260">
        <f t="shared" si="1474"/>
        <v>700</v>
      </c>
      <c r="V740" s="260">
        <f t="shared" si="1474"/>
        <v>0</v>
      </c>
      <c r="W740" s="260">
        <f t="shared" si="1474"/>
        <v>0</v>
      </c>
      <c r="X740" s="260">
        <f t="shared" si="1474"/>
        <v>550</v>
      </c>
      <c r="Y740" s="260">
        <f t="shared" si="1474"/>
        <v>550</v>
      </c>
    </row>
    <row r="741" spans="1:29" s="332" customFormat="1" x14ac:dyDescent="0.2">
      <c r="A741" s="244" t="s">
        <v>615</v>
      </c>
      <c r="B741" s="243" t="s">
        <v>682</v>
      </c>
      <c r="C741" s="243">
        <v>12</v>
      </c>
      <c r="D741" s="242" t="s">
        <v>101</v>
      </c>
      <c r="E741" s="251">
        <v>3211</v>
      </c>
      <c r="F741" s="246" t="s">
        <v>42</v>
      </c>
      <c r="G741" s="329"/>
      <c r="H741" s="381"/>
      <c r="I741" s="381">
        <f>H741</f>
        <v>0</v>
      </c>
      <c r="J741" s="381"/>
      <c r="K741" s="381">
        <f>J741</f>
        <v>0</v>
      </c>
      <c r="L741" s="381"/>
      <c r="M741" s="381">
        <f>L741</f>
        <v>0</v>
      </c>
      <c r="N741" s="381">
        <v>700</v>
      </c>
      <c r="O741" s="381">
        <f>N741</f>
        <v>700</v>
      </c>
      <c r="P741" s="381">
        <v>0</v>
      </c>
      <c r="Q741" s="381">
        <f>P741</f>
        <v>0</v>
      </c>
      <c r="R741" s="381"/>
      <c r="S741" s="381">
        <f>R741</f>
        <v>0</v>
      </c>
      <c r="T741" s="381">
        <v>700</v>
      </c>
      <c r="U741" s="381">
        <f>T741</f>
        <v>700</v>
      </c>
      <c r="V741" s="381"/>
      <c r="W741" s="381">
        <f>V741</f>
        <v>0</v>
      </c>
      <c r="X741" s="381">
        <v>550</v>
      </c>
      <c r="Y741" s="381">
        <f>X741</f>
        <v>550</v>
      </c>
    </row>
    <row r="742" spans="1:29" s="332" customFormat="1" x14ac:dyDescent="0.2">
      <c r="A742" s="244" t="s">
        <v>615</v>
      </c>
      <c r="B742" s="243" t="s">
        <v>682</v>
      </c>
      <c r="C742" s="243">
        <v>12</v>
      </c>
      <c r="D742" s="242" t="s">
        <v>101</v>
      </c>
      <c r="E742" s="251">
        <v>3213</v>
      </c>
      <c r="F742" s="246" t="s">
        <v>44</v>
      </c>
      <c r="G742" s="329"/>
      <c r="H742" s="381"/>
      <c r="I742" s="381">
        <f>H742</f>
        <v>0</v>
      </c>
      <c r="J742" s="381"/>
      <c r="K742" s="381">
        <f>J742</f>
        <v>0</v>
      </c>
      <c r="L742" s="381"/>
      <c r="M742" s="381">
        <f>L742</f>
        <v>0</v>
      </c>
      <c r="N742" s="381"/>
      <c r="O742" s="381">
        <f>N742</f>
        <v>0</v>
      </c>
      <c r="P742" s="381"/>
      <c r="Q742" s="381">
        <f>P742</f>
        <v>0</v>
      </c>
      <c r="R742" s="381"/>
      <c r="S742" s="381">
        <f>R742</f>
        <v>0</v>
      </c>
      <c r="T742" s="381">
        <v>0</v>
      </c>
      <c r="U742" s="381">
        <f>T742</f>
        <v>0</v>
      </c>
      <c r="V742" s="381"/>
      <c r="W742" s="381">
        <f>V742</f>
        <v>0</v>
      </c>
      <c r="X742" s="381">
        <v>0</v>
      </c>
      <c r="Y742" s="381">
        <f>X742</f>
        <v>0</v>
      </c>
    </row>
    <row r="743" spans="1:29" s="332" customFormat="1" x14ac:dyDescent="0.2">
      <c r="A743" s="249" t="s">
        <v>615</v>
      </c>
      <c r="B743" s="256" t="s">
        <v>682</v>
      </c>
      <c r="C743" s="256">
        <v>12</v>
      </c>
      <c r="D743" s="333"/>
      <c r="E743" s="338">
        <v>322</v>
      </c>
      <c r="F743" s="335"/>
      <c r="G743" s="336"/>
      <c r="H743" s="260">
        <f t="shared" ref="H743:Y743" si="1475">H744</f>
        <v>0</v>
      </c>
      <c r="I743" s="260">
        <f t="shared" si="1475"/>
        <v>0</v>
      </c>
      <c r="J743" s="260">
        <f t="shared" si="1475"/>
        <v>0</v>
      </c>
      <c r="K743" s="260">
        <f t="shared" si="1475"/>
        <v>0</v>
      </c>
      <c r="L743" s="260">
        <f t="shared" si="1475"/>
        <v>0</v>
      </c>
      <c r="M743" s="260">
        <f t="shared" si="1475"/>
        <v>0</v>
      </c>
      <c r="N743" s="260">
        <f t="shared" si="1475"/>
        <v>0</v>
      </c>
      <c r="O743" s="260">
        <f t="shared" si="1475"/>
        <v>0</v>
      </c>
      <c r="P743" s="260">
        <f t="shared" si="1475"/>
        <v>0</v>
      </c>
      <c r="Q743" s="260">
        <f t="shared" si="1475"/>
        <v>0</v>
      </c>
      <c r="R743" s="260">
        <f t="shared" si="1475"/>
        <v>0</v>
      </c>
      <c r="S743" s="260">
        <f t="shared" si="1475"/>
        <v>0</v>
      </c>
      <c r="T743" s="260">
        <f t="shared" si="1475"/>
        <v>0</v>
      </c>
      <c r="U743" s="260">
        <f t="shared" si="1475"/>
        <v>0</v>
      </c>
      <c r="V743" s="260">
        <f t="shared" si="1475"/>
        <v>0</v>
      </c>
      <c r="W743" s="260">
        <f t="shared" si="1475"/>
        <v>0</v>
      </c>
      <c r="X743" s="260">
        <f t="shared" si="1475"/>
        <v>0</v>
      </c>
      <c r="Y743" s="260">
        <f t="shared" si="1475"/>
        <v>0</v>
      </c>
    </row>
    <row r="744" spans="1:29" s="332" customFormat="1" x14ac:dyDescent="0.2">
      <c r="A744" s="244" t="s">
        <v>615</v>
      </c>
      <c r="B744" s="243" t="s">
        <v>682</v>
      </c>
      <c r="C744" s="243">
        <v>12</v>
      </c>
      <c r="D744" s="242" t="s">
        <v>101</v>
      </c>
      <c r="E744" s="251">
        <v>3223</v>
      </c>
      <c r="F744" s="246" t="s">
        <v>48</v>
      </c>
      <c r="G744" s="329"/>
      <c r="H744" s="381"/>
      <c r="I744" s="381">
        <f>H744</f>
        <v>0</v>
      </c>
      <c r="J744" s="381"/>
      <c r="K744" s="381">
        <f>J744</f>
        <v>0</v>
      </c>
      <c r="L744" s="381"/>
      <c r="M744" s="381">
        <f>L744</f>
        <v>0</v>
      </c>
      <c r="N744" s="381"/>
      <c r="O744" s="381">
        <f>N744</f>
        <v>0</v>
      </c>
      <c r="P744" s="381">
        <v>0</v>
      </c>
      <c r="Q744" s="381">
        <f>P744</f>
        <v>0</v>
      </c>
      <c r="R744" s="381"/>
      <c r="S744" s="381">
        <f>R744</f>
        <v>0</v>
      </c>
      <c r="T744" s="381">
        <v>0</v>
      </c>
      <c r="U744" s="381">
        <f>T744</f>
        <v>0</v>
      </c>
      <c r="V744" s="381"/>
      <c r="W744" s="381">
        <f>V744</f>
        <v>0</v>
      </c>
      <c r="X744" s="381">
        <v>0</v>
      </c>
      <c r="Y744" s="381">
        <f>X744</f>
        <v>0</v>
      </c>
    </row>
    <row r="745" spans="1:29" s="332" customFormat="1" x14ac:dyDescent="0.2">
      <c r="A745" s="249" t="s">
        <v>615</v>
      </c>
      <c r="B745" s="256" t="s">
        <v>682</v>
      </c>
      <c r="C745" s="256">
        <v>12</v>
      </c>
      <c r="D745" s="333"/>
      <c r="E745" s="338">
        <v>323</v>
      </c>
      <c r="F745" s="335"/>
      <c r="G745" s="336"/>
      <c r="H745" s="260">
        <f t="shared" ref="H745:Y745" si="1476">SUM(H746:H748)</f>
        <v>0</v>
      </c>
      <c r="I745" s="260">
        <f t="shared" si="1476"/>
        <v>0</v>
      </c>
      <c r="J745" s="260">
        <f t="shared" si="1476"/>
        <v>0</v>
      </c>
      <c r="K745" s="260">
        <f t="shared" si="1476"/>
        <v>0</v>
      </c>
      <c r="L745" s="260">
        <f t="shared" si="1476"/>
        <v>0</v>
      </c>
      <c r="M745" s="260">
        <f t="shared" si="1476"/>
        <v>0</v>
      </c>
      <c r="N745" s="260">
        <f t="shared" si="1476"/>
        <v>2000</v>
      </c>
      <c r="O745" s="260">
        <f t="shared" si="1476"/>
        <v>2000</v>
      </c>
      <c r="P745" s="260">
        <f t="shared" si="1476"/>
        <v>0</v>
      </c>
      <c r="Q745" s="260">
        <f t="shared" si="1476"/>
        <v>0</v>
      </c>
      <c r="R745" s="260">
        <f t="shared" si="1476"/>
        <v>0</v>
      </c>
      <c r="S745" s="260">
        <f t="shared" si="1476"/>
        <v>0</v>
      </c>
      <c r="T745" s="260">
        <f t="shared" si="1476"/>
        <v>10500</v>
      </c>
      <c r="U745" s="260">
        <f t="shared" si="1476"/>
        <v>10500</v>
      </c>
      <c r="V745" s="260">
        <f t="shared" si="1476"/>
        <v>0</v>
      </c>
      <c r="W745" s="260">
        <f t="shared" si="1476"/>
        <v>0</v>
      </c>
      <c r="X745" s="260">
        <f t="shared" si="1476"/>
        <v>850</v>
      </c>
      <c r="Y745" s="260">
        <f t="shared" si="1476"/>
        <v>850</v>
      </c>
    </row>
    <row r="746" spans="1:29" s="332" customFormat="1" x14ac:dyDescent="0.2">
      <c r="A746" s="244" t="s">
        <v>615</v>
      </c>
      <c r="B746" s="243" t="s">
        <v>682</v>
      </c>
      <c r="C746" s="243">
        <v>12</v>
      </c>
      <c r="D746" s="242" t="s">
        <v>101</v>
      </c>
      <c r="E746" s="251">
        <v>3233</v>
      </c>
      <c r="F746" s="246" t="s">
        <v>54</v>
      </c>
      <c r="G746" s="329"/>
      <c r="H746" s="381"/>
      <c r="I746" s="381">
        <f>H746</f>
        <v>0</v>
      </c>
      <c r="J746" s="381"/>
      <c r="K746" s="381">
        <f>J746</f>
        <v>0</v>
      </c>
      <c r="L746" s="381"/>
      <c r="M746" s="381">
        <f>L746</f>
        <v>0</v>
      </c>
      <c r="N746" s="381">
        <v>350</v>
      </c>
      <c r="O746" s="381">
        <f>N746</f>
        <v>350</v>
      </c>
      <c r="P746" s="381"/>
      <c r="Q746" s="381">
        <f>P746</f>
        <v>0</v>
      </c>
      <c r="R746" s="381"/>
      <c r="S746" s="381">
        <f>R746</f>
        <v>0</v>
      </c>
      <c r="T746" s="381">
        <v>0</v>
      </c>
      <c r="U746" s="381">
        <f>T746</f>
        <v>0</v>
      </c>
      <c r="V746" s="381"/>
      <c r="W746" s="381">
        <f>V746</f>
        <v>0</v>
      </c>
      <c r="X746" s="381">
        <v>100</v>
      </c>
      <c r="Y746" s="381">
        <f>X746</f>
        <v>100</v>
      </c>
    </row>
    <row r="747" spans="1:29" s="332" customFormat="1" x14ac:dyDescent="0.2">
      <c r="A747" s="244" t="s">
        <v>615</v>
      </c>
      <c r="B747" s="243" t="s">
        <v>682</v>
      </c>
      <c r="C747" s="243">
        <v>12</v>
      </c>
      <c r="D747" s="242" t="s">
        <v>101</v>
      </c>
      <c r="E747" s="251">
        <v>3235</v>
      </c>
      <c r="F747" s="246" t="s">
        <v>56</v>
      </c>
      <c r="G747" s="329"/>
      <c r="H747" s="381"/>
      <c r="I747" s="381">
        <f>H747</f>
        <v>0</v>
      </c>
      <c r="J747" s="381"/>
      <c r="K747" s="381">
        <f>J747</f>
        <v>0</v>
      </c>
      <c r="L747" s="381"/>
      <c r="M747" s="381">
        <f>L747</f>
        <v>0</v>
      </c>
      <c r="N747" s="381">
        <v>150</v>
      </c>
      <c r="O747" s="381">
        <f>N747</f>
        <v>150</v>
      </c>
      <c r="P747" s="381"/>
      <c r="Q747" s="381">
        <f>P747</f>
        <v>0</v>
      </c>
      <c r="R747" s="381"/>
      <c r="S747" s="381">
        <f>R747</f>
        <v>0</v>
      </c>
      <c r="T747" s="381">
        <v>9000</v>
      </c>
      <c r="U747" s="381">
        <f>T747</f>
        <v>9000</v>
      </c>
      <c r="V747" s="381"/>
      <c r="W747" s="381">
        <f>V747</f>
        <v>0</v>
      </c>
      <c r="X747" s="381">
        <v>0</v>
      </c>
      <c r="Y747" s="381">
        <f>X747</f>
        <v>0</v>
      </c>
    </row>
    <row r="748" spans="1:29" s="332" customFormat="1" x14ac:dyDescent="0.2">
      <c r="A748" s="244" t="s">
        <v>615</v>
      </c>
      <c r="B748" s="243" t="s">
        <v>682</v>
      </c>
      <c r="C748" s="243">
        <v>12</v>
      </c>
      <c r="D748" s="242" t="s">
        <v>101</v>
      </c>
      <c r="E748" s="251">
        <v>3237</v>
      </c>
      <c r="F748" s="246" t="s">
        <v>58</v>
      </c>
      <c r="G748" s="329"/>
      <c r="H748" s="381"/>
      <c r="I748" s="381">
        <f>H748</f>
        <v>0</v>
      </c>
      <c r="J748" s="381"/>
      <c r="K748" s="381">
        <f>J748</f>
        <v>0</v>
      </c>
      <c r="L748" s="381"/>
      <c r="M748" s="381">
        <f>L748</f>
        <v>0</v>
      </c>
      <c r="N748" s="381">
        <v>1500</v>
      </c>
      <c r="O748" s="381">
        <f>N748</f>
        <v>1500</v>
      </c>
      <c r="P748" s="381"/>
      <c r="Q748" s="381">
        <f>P748</f>
        <v>0</v>
      </c>
      <c r="R748" s="381"/>
      <c r="S748" s="381">
        <f>R748</f>
        <v>0</v>
      </c>
      <c r="T748" s="381">
        <v>1500</v>
      </c>
      <c r="U748" s="381">
        <f>T748</f>
        <v>1500</v>
      </c>
      <c r="V748" s="381"/>
      <c r="W748" s="381">
        <f>V748</f>
        <v>0</v>
      </c>
      <c r="X748" s="381">
        <v>750</v>
      </c>
      <c r="Y748" s="381">
        <f>X748</f>
        <v>750</v>
      </c>
    </row>
    <row r="749" spans="1:29" s="229" customFormat="1" x14ac:dyDescent="0.2">
      <c r="A749" s="249" t="s">
        <v>615</v>
      </c>
      <c r="B749" s="256" t="s">
        <v>682</v>
      </c>
      <c r="C749" s="256">
        <v>12</v>
      </c>
      <c r="D749" s="333"/>
      <c r="E749" s="338">
        <v>329</v>
      </c>
      <c r="F749" s="335"/>
      <c r="G749" s="336"/>
      <c r="H749" s="260">
        <f t="shared" ref="H749:Y749" si="1477">H750</f>
        <v>0</v>
      </c>
      <c r="I749" s="260">
        <f t="shared" si="1477"/>
        <v>0</v>
      </c>
      <c r="J749" s="260">
        <f t="shared" si="1477"/>
        <v>0</v>
      </c>
      <c r="K749" s="260">
        <f t="shared" si="1477"/>
        <v>0</v>
      </c>
      <c r="L749" s="260">
        <f t="shared" si="1477"/>
        <v>0</v>
      </c>
      <c r="M749" s="260">
        <f t="shared" si="1477"/>
        <v>0</v>
      </c>
      <c r="N749" s="260">
        <f t="shared" si="1477"/>
        <v>150</v>
      </c>
      <c r="O749" s="260">
        <f t="shared" si="1477"/>
        <v>150</v>
      </c>
      <c r="P749" s="260">
        <f t="shared" si="1477"/>
        <v>0</v>
      </c>
      <c r="Q749" s="260">
        <f t="shared" si="1477"/>
        <v>0</v>
      </c>
      <c r="R749" s="260">
        <f t="shared" si="1477"/>
        <v>0</v>
      </c>
      <c r="S749" s="260">
        <f t="shared" si="1477"/>
        <v>0</v>
      </c>
      <c r="T749" s="260">
        <f t="shared" si="1477"/>
        <v>0</v>
      </c>
      <c r="U749" s="260">
        <f t="shared" si="1477"/>
        <v>0</v>
      </c>
      <c r="V749" s="260">
        <f t="shared" si="1477"/>
        <v>0</v>
      </c>
      <c r="W749" s="260">
        <f t="shared" si="1477"/>
        <v>0</v>
      </c>
      <c r="X749" s="260">
        <f t="shared" si="1477"/>
        <v>100</v>
      </c>
      <c r="Y749" s="260">
        <f t="shared" si="1477"/>
        <v>100</v>
      </c>
      <c r="Z749" s="332"/>
      <c r="AA749" s="332"/>
      <c r="AB749" s="332"/>
      <c r="AC749" s="332"/>
    </row>
    <row r="750" spans="1:29" s="332" customFormat="1" x14ac:dyDescent="0.2">
      <c r="A750" s="244" t="s">
        <v>615</v>
      </c>
      <c r="B750" s="243" t="s">
        <v>682</v>
      </c>
      <c r="C750" s="243">
        <v>12</v>
      </c>
      <c r="D750" s="242" t="s">
        <v>101</v>
      </c>
      <c r="E750" s="251">
        <v>3293</v>
      </c>
      <c r="F750" s="246" t="s">
        <v>64</v>
      </c>
      <c r="G750" s="329"/>
      <c r="H750" s="381"/>
      <c r="I750" s="381">
        <f>H750</f>
        <v>0</v>
      </c>
      <c r="J750" s="381"/>
      <c r="K750" s="381">
        <f>J750</f>
        <v>0</v>
      </c>
      <c r="L750" s="381"/>
      <c r="M750" s="381">
        <f>L750</f>
        <v>0</v>
      </c>
      <c r="N750" s="381">
        <v>150</v>
      </c>
      <c r="O750" s="381">
        <f>N750</f>
        <v>150</v>
      </c>
      <c r="P750" s="381">
        <v>0</v>
      </c>
      <c r="Q750" s="381">
        <f>P750</f>
        <v>0</v>
      </c>
      <c r="R750" s="381"/>
      <c r="S750" s="381">
        <f>R750</f>
        <v>0</v>
      </c>
      <c r="T750" s="381">
        <v>0</v>
      </c>
      <c r="U750" s="381">
        <f>T750</f>
        <v>0</v>
      </c>
      <c r="V750" s="381"/>
      <c r="W750" s="381">
        <f>V750</f>
        <v>0</v>
      </c>
      <c r="X750" s="381">
        <v>100</v>
      </c>
      <c r="Y750" s="381">
        <f>X750</f>
        <v>100</v>
      </c>
    </row>
    <row r="751" spans="1:29" s="332" customFormat="1" x14ac:dyDescent="0.2">
      <c r="A751" s="230" t="s">
        <v>615</v>
      </c>
      <c r="B751" s="231" t="s">
        <v>682</v>
      </c>
      <c r="C751" s="231">
        <v>51</v>
      </c>
      <c r="D751" s="231"/>
      <c r="E751" s="233">
        <v>31</v>
      </c>
      <c r="F751" s="234"/>
      <c r="G751" s="320"/>
      <c r="H751" s="258">
        <f>H752+H754+H756</f>
        <v>0</v>
      </c>
      <c r="I751" s="258">
        <f t="shared" ref="I751:Y751" si="1478">I752+I754+I756</f>
        <v>0</v>
      </c>
      <c r="J751" s="258">
        <f t="shared" si="1478"/>
        <v>0</v>
      </c>
      <c r="K751" s="258">
        <f t="shared" si="1478"/>
        <v>0</v>
      </c>
      <c r="L751" s="258">
        <f t="shared" si="1478"/>
        <v>0</v>
      </c>
      <c r="M751" s="258">
        <f t="shared" si="1478"/>
        <v>0</v>
      </c>
      <c r="N751" s="258">
        <f t="shared" si="1478"/>
        <v>0</v>
      </c>
      <c r="O751" s="258">
        <f t="shared" si="1478"/>
        <v>0</v>
      </c>
      <c r="P751" s="258">
        <f t="shared" si="1478"/>
        <v>0</v>
      </c>
      <c r="Q751" s="258">
        <f t="shared" si="1478"/>
        <v>0</v>
      </c>
      <c r="R751" s="258">
        <f t="shared" si="1478"/>
        <v>0</v>
      </c>
      <c r="S751" s="258">
        <f t="shared" si="1478"/>
        <v>0</v>
      </c>
      <c r="T751" s="258">
        <f t="shared" si="1478"/>
        <v>0</v>
      </c>
      <c r="U751" s="258">
        <f t="shared" si="1478"/>
        <v>0</v>
      </c>
      <c r="V751" s="258">
        <f t="shared" si="1478"/>
        <v>0</v>
      </c>
      <c r="W751" s="258">
        <f t="shared" si="1478"/>
        <v>0</v>
      </c>
      <c r="X751" s="258">
        <f t="shared" si="1478"/>
        <v>0</v>
      </c>
      <c r="Y751" s="258">
        <f t="shared" si="1478"/>
        <v>0</v>
      </c>
      <c r="Z751" s="229"/>
      <c r="AA751" s="229"/>
      <c r="AB751" s="229"/>
      <c r="AC751" s="229"/>
    </row>
    <row r="752" spans="1:29" s="315" customFormat="1" x14ac:dyDescent="0.2">
      <c r="A752" s="249" t="s">
        <v>615</v>
      </c>
      <c r="B752" s="256" t="s">
        <v>682</v>
      </c>
      <c r="C752" s="256">
        <v>51</v>
      </c>
      <c r="D752" s="333"/>
      <c r="E752" s="338">
        <v>311</v>
      </c>
      <c r="F752" s="335"/>
      <c r="G752" s="336"/>
      <c r="H752" s="260">
        <f>H753</f>
        <v>0</v>
      </c>
      <c r="I752" s="260">
        <f t="shared" ref="I752:Y752" si="1479">I753</f>
        <v>0</v>
      </c>
      <c r="J752" s="260">
        <f t="shared" si="1479"/>
        <v>0</v>
      </c>
      <c r="K752" s="260">
        <f t="shared" si="1479"/>
        <v>0</v>
      </c>
      <c r="L752" s="260">
        <f t="shared" si="1479"/>
        <v>0</v>
      </c>
      <c r="M752" s="260">
        <f t="shared" si="1479"/>
        <v>0</v>
      </c>
      <c r="N752" s="260">
        <f t="shared" si="1479"/>
        <v>0</v>
      </c>
      <c r="O752" s="260">
        <f t="shared" si="1479"/>
        <v>0</v>
      </c>
      <c r="P752" s="260">
        <f t="shared" si="1479"/>
        <v>0</v>
      </c>
      <c r="Q752" s="260">
        <f t="shared" si="1479"/>
        <v>0</v>
      </c>
      <c r="R752" s="260">
        <f t="shared" si="1479"/>
        <v>0</v>
      </c>
      <c r="S752" s="260">
        <f t="shared" si="1479"/>
        <v>0</v>
      </c>
      <c r="T752" s="260">
        <f t="shared" si="1479"/>
        <v>0</v>
      </c>
      <c r="U752" s="260">
        <f t="shared" si="1479"/>
        <v>0</v>
      </c>
      <c r="V752" s="260">
        <f t="shared" si="1479"/>
        <v>0</v>
      </c>
      <c r="W752" s="260">
        <f t="shared" si="1479"/>
        <v>0</v>
      </c>
      <c r="X752" s="260">
        <f t="shared" si="1479"/>
        <v>0</v>
      </c>
      <c r="Y752" s="260">
        <f t="shared" si="1479"/>
        <v>0</v>
      </c>
      <c r="Z752" s="332"/>
      <c r="AA752" s="332"/>
      <c r="AB752" s="332"/>
      <c r="AC752" s="332"/>
    </row>
    <row r="753" spans="1:29" s="229" customFormat="1" x14ac:dyDescent="0.2">
      <c r="A753" s="244" t="s">
        <v>615</v>
      </c>
      <c r="B753" s="243" t="s">
        <v>682</v>
      </c>
      <c r="C753" s="243">
        <v>51</v>
      </c>
      <c r="D753" s="242" t="s">
        <v>101</v>
      </c>
      <c r="E753" s="251">
        <v>3111</v>
      </c>
      <c r="F753" s="246" t="s">
        <v>33</v>
      </c>
      <c r="G753" s="329"/>
      <c r="H753" s="381">
        <v>0</v>
      </c>
      <c r="I753" s="382"/>
      <c r="J753" s="381"/>
      <c r="K753" s="382"/>
      <c r="L753" s="381"/>
      <c r="M753" s="382"/>
      <c r="N753" s="381"/>
      <c r="O753" s="382"/>
      <c r="P753" s="381"/>
      <c r="Q753" s="382"/>
      <c r="R753" s="381"/>
      <c r="S753" s="382"/>
      <c r="T753" s="381"/>
      <c r="U753" s="382"/>
      <c r="V753" s="381"/>
      <c r="W753" s="382"/>
      <c r="X753" s="381"/>
      <c r="Y753" s="382"/>
      <c r="Z753" s="332"/>
      <c r="AA753" s="332"/>
      <c r="AB753" s="332"/>
      <c r="AC753" s="332"/>
    </row>
    <row r="754" spans="1:29" s="315" customFormat="1" x14ac:dyDescent="0.2">
      <c r="A754" s="249" t="s">
        <v>615</v>
      </c>
      <c r="B754" s="256" t="s">
        <v>682</v>
      </c>
      <c r="C754" s="256">
        <v>51</v>
      </c>
      <c r="D754" s="333"/>
      <c r="E754" s="338">
        <v>312</v>
      </c>
      <c r="F754" s="335"/>
      <c r="G754" s="336"/>
      <c r="H754" s="260">
        <f>H755</f>
        <v>0</v>
      </c>
      <c r="I754" s="260">
        <f t="shared" ref="I754:Y754" si="1480">I755</f>
        <v>0</v>
      </c>
      <c r="J754" s="260">
        <f t="shared" si="1480"/>
        <v>0</v>
      </c>
      <c r="K754" s="260">
        <f t="shared" si="1480"/>
        <v>0</v>
      </c>
      <c r="L754" s="260">
        <f t="shared" si="1480"/>
        <v>0</v>
      </c>
      <c r="M754" s="260">
        <f t="shared" si="1480"/>
        <v>0</v>
      </c>
      <c r="N754" s="260">
        <f t="shared" si="1480"/>
        <v>0</v>
      </c>
      <c r="O754" s="260">
        <f t="shared" si="1480"/>
        <v>0</v>
      </c>
      <c r="P754" s="260">
        <f t="shared" si="1480"/>
        <v>0</v>
      </c>
      <c r="Q754" s="260">
        <f t="shared" si="1480"/>
        <v>0</v>
      </c>
      <c r="R754" s="260">
        <f t="shared" si="1480"/>
        <v>0</v>
      </c>
      <c r="S754" s="260">
        <f t="shared" si="1480"/>
        <v>0</v>
      </c>
      <c r="T754" s="260">
        <f t="shared" si="1480"/>
        <v>0</v>
      </c>
      <c r="U754" s="260">
        <f t="shared" si="1480"/>
        <v>0</v>
      </c>
      <c r="V754" s="260">
        <f t="shared" si="1480"/>
        <v>0</v>
      </c>
      <c r="W754" s="260">
        <f t="shared" si="1480"/>
        <v>0</v>
      </c>
      <c r="X754" s="260">
        <f t="shared" si="1480"/>
        <v>0</v>
      </c>
      <c r="Y754" s="260">
        <f t="shared" si="1480"/>
        <v>0</v>
      </c>
      <c r="Z754" s="332"/>
      <c r="AA754" s="332"/>
      <c r="AB754" s="332"/>
      <c r="AC754" s="332"/>
    </row>
    <row r="755" spans="1:29" s="229" customFormat="1" x14ac:dyDescent="0.2">
      <c r="A755" s="244" t="s">
        <v>615</v>
      </c>
      <c r="B755" s="243" t="s">
        <v>682</v>
      </c>
      <c r="C755" s="243">
        <v>51</v>
      </c>
      <c r="D755" s="242" t="s">
        <v>101</v>
      </c>
      <c r="E755" s="251">
        <v>3121</v>
      </c>
      <c r="F755" s="246" t="s">
        <v>471</v>
      </c>
      <c r="G755" s="329"/>
      <c r="H755" s="381">
        <v>0</v>
      </c>
      <c r="I755" s="382"/>
      <c r="J755" s="381"/>
      <c r="K755" s="382"/>
      <c r="L755" s="381"/>
      <c r="M755" s="382"/>
      <c r="N755" s="381"/>
      <c r="O755" s="382"/>
      <c r="P755" s="381"/>
      <c r="Q755" s="382"/>
      <c r="R755" s="381"/>
      <c r="S755" s="382"/>
      <c r="T755" s="381"/>
      <c r="U755" s="382"/>
      <c r="V755" s="381"/>
      <c r="W755" s="382"/>
      <c r="X755" s="381"/>
      <c r="Y755" s="382"/>
      <c r="Z755" s="332"/>
      <c r="AA755" s="332"/>
      <c r="AB755" s="332"/>
      <c r="AC755" s="332"/>
    </row>
    <row r="756" spans="1:29" s="315" customFormat="1" x14ac:dyDescent="0.2">
      <c r="A756" s="249" t="s">
        <v>615</v>
      </c>
      <c r="B756" s="256" t="s">
        <v>682</v>
      </c>
      <c r="C756" s="256">
        <v>51</v>
      </c>
      <c r="D756" s="333"/>
      <c r="E756" s="338">
        <v>313</v>
      </c>
      <c r="F756" s="335"/>
      <c r="G756" s="336"/>
      <c r="H756" s="260">
        <f>H757</f>
        <v>0</v>
      </c>
      <c r="I756" s="260">
        <f t="shared" ref="I756:Y756" si="1481">I757</f>
        <v>0</v>
      </c>
      <c r="J756" s="260">
        <f t="shared" si="1481"/>
        <v>0</v>
      </c>
      <c r="K756" s="260">
        <f t="shared" si="1481"/>
        <v>0</v>
      </c>
      <c r="L756" s="260">
        <f t="shared" si="1481"/>
        <v>0</v>
      </c>
      <c r="M756" s="260">
        <f t="shared" si="1481"/>
        <v>0</v>
      </c>
      <c r="N756" s="260">
        <f t="shared" si="1481"/>
        <v>0</v>
      </c>
      <c r="O756" s="260">
        <f t="shared" si="1481"/>
        <v>0</v>
      </c>
      <c r="P756" s="260">
        <f t="shared" si="1481"/>
        <v>0</v>
      </c>
      <c r="Q756" s="260">
        <f t="shared" si="1481"/>
        <v>0</v>
      </c>
      <c r="R756" s="260">
        <f t="shared" si="1481"/>
        <v>0</v>
      </c>
      <c r="S756" s="260">
        <f t="shared" si="1481"/>
        <v>0</v>
      </c>
      <c r="T756" s="260">
        <f t="shared" si="1481"/>
        <v>0</v>
      </c>
      <c r="U756" s="260">
        <f t="shared" si="1481"/>
        <v>0</v>
      </c>
      <c r="V756" s="260">
        <f t="shared" si="1481"/>
        <v>0</v>
      </c>
      <c r="W756" s="260">
        <f t="shared" si="1481"/>
        <v>0</v>
      </c>
      <c r="X756" s="260">
        <f t="shared" si="1481"/>
        <v>0</v>
      </c>
      <c r="Y756" s="260">
        <f t="shared" si="1481"/>
        <v>0</v>
      </c>
      <c r="Z756" s="332"/>
      <c r="AA756" s="332"/>
      <c r="AB756" s="332"/>
      <c r="AC756" s="332"/>
    </row>
    <row r="757" spans="1:29" s="229" customFormat="1" x14ac:dyDescent="0.2">
      <c r="A757" s="244" t="s">
        <v>615</v>
      </c>
      <c r="B757" s="243" t="s">
        <v>682</v>
      </c>
      <c r="C757" s="243">
        <v>51</v>
      </c>
      <c r="D757" s="242" t="s">
        <v>101</v>
      </c>
      <c r="E757" s="251">
        <v>3132</v>
      </c>
      <c r="F757" s="246" t="s">
        <v>40</v>
      </c>
      <c r="G757" s="329"/>
      <c r="H757" s="381">
        <v>0</v>
      </c>
      <c r="I757" s="382"/>
      <c r="J757" s="381"/>
      <c r="K757" s="382"/>
      <c r="L757" s="381"/>
      <c r="M757" s="382"/>
      <c r="N757" s="381"/>
      <c r="O757" s="382"/>
      <c r="P757" s="381"/>
      <c r="Q757" s="382"/>
      <c r="R757" s="381"/>
      <c r="S757" s="382"/>
      <c r="T757" s="381"/>
      <c r="U757" s="382"/>
      <c r="V757" s="381"/>
      <c r="W757" s="382"/>
      <c r="X757" s="381"/>
      <c r="Y757" s="382"/>
      <c r="Z757" s="332"/>
      <c r="AA757" s="332"/>
      <c r="AB757" s="332"/>
      <c r="AC757" s="332"/>
    </row>
    <row r="758" spans="1:29" s="332" customFormat="1" x14ac:dyDescent="0.2">
      <c r="A758" s="230" t="s">
        <v>615</v>
      </c>
      <c r="B758" s="231" t="s">
        <v>682</v>
      </c>
      <c r="C758" s="231">
        <v>559</v>
      </c>
      <c r="D758" s="231"/>
      <c r="E758" s="233">
        <v>31</v>
      </c>
      <c r="F758" s="234"/>
      <c r="G758" s="320"/>
      <c r="H758" s="258">
        <f>H759+H761+H763</f>
        <v>8200</v>
      </c>
      <c r="I758" s="258">
        <f t="shared" ref="I758:Y758" si="1482">I759+I761+I763</f>
        <v>0</v>
      </c>
      <c r="J758" s="258">
        <f t="shared" si="1482"/>
        <v>0</v>
      </c>
      <c r="K758" s="258">
        <f t="shared" si="1482"/>
        <v>0</v>
      </c>
      <c r="L758" s="258">
        <f t="shared" si="1482"/>
        <v>0</v>
      </c>
      <c r="M758" s="258">
        <f t="shared" si="1482"/>
        <v>0</v>
      </c>
      <c r="N758" s="258">
        <f t="shared" si="1482"/>
        <v>46950</v>
      </c>
      <c r="O758" s="258">
        <f t="shared" si="1482"/>
        <v>0</v>
      </c>
      <c r="P758" s="258">
        <f t="shared" si="1482"/>
        <v>0</v>
      </c>
      <c r="Q758" s="258">
        <f t="shared" si="1482"/>
        <v>0</v>
      </c>
      <c r="R758" s="258">
        <f t="shared" si="1482"/>
        <v>0</v>
      </c>
      <c r="S758" s="258">
        <f t="shared" si="1482"/>
        <v>0</v>
      </c>
      <c r="T758" s="258">
        <f t="shared" si="1482"/>
        <v>46900</v>
      </c>
      <c r="U758" s="258">
        <f t="shared" si="1482"/>
        <v>0</v>
      </c>
      <c r="V758" s="258">
        <f t="shared" si="1482"/>
        <v>0</v>
      </c>
      <c r="W758" s="258">
        <f t="shared" si="1482"/>
        <v>0</v>
      </c>
      <c r="X758" s="258">
        <f t="shared" si="1482"/>
        <v>16300</v>
      </c>
      <c r="Y758" s="258">
        <f t="shared" si="1482"/>
        <v>0</v>
      </c>
      <c r="Z758" s="229"/>
      <c r="AA758" s="229"/>
      <c r="AB758" s="229"/>
      <c r="AC758" s="229"/>
    </row>
    <row r="759" spans="1:29" s="315" customFormat="1" x14ac:dyDescent="0.2">
      <c r="A759" s="249" t="s">
        <v>615</v>
      </c>
      <c r="B759" s="256" t="s">
        <v>682</v>
      </c>
      <c r="C759" s="256">
        <v>559</v>
      </c>
      <c r="D759" s="333"/>
      <c r="E759" s="338">
        <v>311</v>
      </c>
      <c r="F759" s="335"/>
      <c r="G759" s="336"/>
      <c r="H759" s="260">
        <f>H760</f>
        <v>6000</v>
      </c>
      <c r="I759" s="260">
        <f t="shared" ref="I759:Y759" si="1483">I760</f>
        <v>0</v>
      </c>
      <c r="J759" s="260">
        <f t="shared" si="1483"/>
        <v>0</v>
      </c>
      <c r="K759" s="260">
        <f t="shared" si="1483"/>
        <v>0</v>
      </c>
      <c r="L759" s="260">
        <f t="shared" si="1483"/>
        <v>0</v>
      </c>
      <c r="M759" s="260">
        <f t="shared" si="1483"/>
        <v>0</v>
      </c>
      <c r="N759" s="260">
        <f t="shared" si="1483"/>
        <v>38100</v>
      </c>
      <c r="O759" s="260">
        <f t="shared" si="1483"/>
        <v>0</v>
      </c>
      <c r="P759" s="260">
        <f t="shared" si="1483"/>
        <v>0</v>
      </c>
      <c r="Q759" s="260">
        <f t="shared" si="1483"/>
        <v>0</v>
      </c>
      <c r="R759" s="260">
        <f t="shared" si="1483"/>
        <v>0</v>
      </c>
      <c r="S759" s="260">
        <f t="shared" si="1483"/>
        <v>0</v>
      </c>
      <c r="T759" s="260">
        <f t="shared" si="1483"/>
        <v>38100</v>
      </c>
      <c r="U759" s="260">
        <f t="shared" si="1483"/>
        <v>0</v>
      </c>
      <c r="V759" s="260">
        <f t="shared" si="1483"/>
        <v>0</v>
      </c>
      <c r="W759" s="260">
        <f t="shared" si="1483"/>
        <v>0</v>
      </c>
      <c r="X759" s="260">
        <f t="shared" si="1483"/>
        <v>12700</v>
      </c>
      <c r="Y759" s="260">
        <f t="shared" si="1483"/>
        <v>0</v>
      </c>
      <c r="Z759" s="332"/>
      <c r="AA759" s="332"/>
      <c r="AB759" s="332"/>
      <c r="AC759" s="332"/>
    </row>
    <row r="760" spans="1:29" s="229" customFormat="1" x14ac:dyDescent="0.2">
      <c r="A760" s="244" t="s">
        <v>615</v>
      </c>
      <c r="B760" s="243" t="s">
        <v>682</v>
      </c>
      <c r="C760" s="243">
        <v>559</v>
      </c>
      <c r="D760" s="242" t="s">
        <v>101</v>
      </c>
      <c r="E760" s="251">
        <v>3111</v>
      </c>
      <c r="F760" s="246" t="s">
        <v>33</v>
      </c>
      <c r="G760" s="329"/>
      <c r="H760" s="381">
        <v>6000</v>
      </c>
      <c r="I760" s="382"/>
      <c r="J760" s="381"/>
      <c r="K760" s="382"/>
      <c r="L760" s="381"/>
      <c r="M760" s="382"/>
      <c r="N760" s="381">
        <v>38100</v>
      </c>
      <c r="O760" s="382"/>
      <c r="P760" s="381"/>
      <c r="Q760" s="382"/>
      <c r="R760" s="381"/>
      <c r="S760" s="382"/>
      <c r="T760" s="381">
        <v>38100</v>
      </c>
      <c r="U760" s="382"/>
      <c r="V760" s="381"/>
      <c r="W760" s="382"/>
      <c r="X760" s="381">
        <v>12700</v>
      </c>
      <c r="Y760" s="382"/>
      <c r="Z760" s="332"/>
      <c r="AA760" s="332"/>
      <c r="AB760" s="332"/>
      <c r="AC760" s="332"/>
    </row>
    <row r="761" spans="1:29" s="315" customFormat="1" x14ac:dyDescent="0.2">
      <c r="A761" s="249" t="s">
        <v>615</v>
      </c>
      <c r="B761" s="256" t="s">
        <v>682</v>
      </c>
      <c r="C761" s="256">
        <v>559</v>
      </c>
      <c r="D761" s="333"/>
      <c r="E761" s="338">
        <v>312</v>
      </c>
      <c r="F761" s="335"/>
      <c r="G761" s="336"/>
      <c r="H761" s="260">
        <f>H762</f>
        <v>700</v>
      </c>
      <c r="I761" s="260">
        <f t="shared" ref="I761:Y761" si="1484">I762</f>
        <v>0</v>
      </c>
      <c r="J761" s="260">
        <f t="shared" si="1484"/>
        <v>0</v>
      </c>
      <c r="K761" s="260">
        <f t="shared" si="1484"/>
        <v>0</v>
      </c>
      <c r="L761" s="260">
        <f t="shared" si="1484"/>
        <v>0</v>
      </c>
      <c r="M761" s="260">
        <f t="shared" si="1484"/>
        <v>0</v>
      </c>
      <c r="N761" s="260">
        <f t="shared" si="1484"/>
        <v>1000</v>
      </c>
      <c r="O761" s="260">
        <f t="shared" si="1484"/>
        <v>0</v>
      </c>
      <c r="P761" s="260">
        <f t="shared" si="1484"/>
        <v>0</v>
      </c>
      <c r="Q761" s="260">
        <f t="shared" si="1484"/>
        <v>0</v>
      </c>
      <c r="R761" s="260">
        <f t="shared" si="1484"/>
        <v>0</v>
      </c>
      <c r="S761" s="260">
        <f t="shared" si="1484"/>
        <v>0</v>
      </c>
      <c r="T761" s="260">
        <f t="shared" si="1484"/>
        <v>1000</v>
      </c>
      <c r="U761" s="260">
        <f t="shared" si="1484"/>
        <v>0</v>
      </c>
      <c r="V761" s="260">
        <f t="shared" si="1484"/>
        <v>0</v>
      </c>
      <c r="W761" s="260">
        <f t="shared" si="1484"/>
        <v>0</v>
      </c>
      <c r="X761" s="260">
        <f t="shared" si="1484"/>
        <v>1000</v>
      </c>
      <c r="Y761" s="260">
        <f t="shared" si="1484"/>
        <v>0</v>
      </c>
      <c r="Z761" s="332"/>
      <c r="AA761" s="332"/>
      <c r="AB761" s="332"/>
      <c r="AC761" s="332"/>
    </row>
    <row r="762" spans="1:29" s="229" customFormat="1" x14ac:dyDescent="0.2">
      <c r="A762" s="244" t="s">
        <v>615</v>
      </c>
      <c r="B762" s="243" t="s">
        <v>682</v>
      </c>
      <c r="C762" s="243">
        <v>559</v>
      </c>
      <c r="D762" s="242" t="s">
        <v>101</v>
      </c>
      <c r="E762" s="251">
        <v>3121</v>
      </c>
      <c r="F762" s="246" t="s">
        <v>471</v>
      </c>
      <c r="G762" s="329"/>
      <c r="H762" s="381">
        <v>700</v>
      </c>
      <c r="I762" s="382"/>
      <c r="J762" s="381"/>
      <c r="K762" s="382"/>
      <c r="L762" s="381"/>
      <c r="M762" s="382"/>
      <c r="N762" s="381">
        <v>1000</v>
      </c>
      <c r="O762" s="382"/>
      <c r="P762" s="381"/>
      <c r="Q762" s="382"/>
      <c r="R762" s="381"/>
      <c r="S762" s="382"/>
      <c r="T762" s="381">
        <v>1000</v>
      </c>
      <c r="U762" s="382"/>
      <c r="V762" s="381"/>
      <c r="W762" s="382"/>
      <c r="X762" s="381">
        <v>1000</v>
      </c>
      <c r="Y762" s="382"/>
      <c r="Z762" s="332"/>
      <c r="AA762" s="332"/>
      <c r="AB762" s="332"/>
      <c r="AC762" s="332"/>
    </row>
    <row r="763" spans="1:29" s="315" customFormat="1" x14ac:dyDescent="0.2">
      <c r="A763" s="249" t="s">
        <v>615</v>
      </c>
      <c r="B763" s="256" t="s">
        <v>682</v>
      </c>
      <c r="C763" s="256">
        <v>559</v>
      </c>
      <c r="D763" s="333"/>
      <c r="E763" s="338">
        <v>313</v>
      </c>
      <c r="F763" s="335"/>
      <c r="G763" s="336"/>
      <c r="H763" s="260">
        <f>H764</f>
        <v>1500</v>
      </c>
      <c r="I763" s="260">
        <f t="shared" ref="I763:Y763" si="1485">I764</f>
        <v>0</v>
      </c>
      <c r="J763" s="260">
        <f t="shared" si="1485"/>
        <v>0</v>
      </c>
      <c r="K763" s="260">
        <f t="shared" si="1485"/>
        <v>0</v>
      </c>
      <c r="L763" s="260">
        <f t="shared" si="1485"/>
        <v>0</v>
      </c>
      <c r="M763" s="260">
        <f t="shared" si="1485"/>
        <v>0</v>
      </c>
      <c r="N763" s="260">
        <f t="shared" si="1485"/>
        <v>7850</v>
      </c>
      <c r="O763" s="260">
        <f t="shared" si="1485"/>
        <v>0</v>
      </c>
      <c r="P763" s="260">
        <f t="shared" si="1485"/>
        <v>0</v>
      </c>
      <c r="Q763" s="260">
        <f t="shared" si="1485"/>
        <v>0</v>
      </c>
      <c r="R763" s="260">
        <f t="shared" si="1485"/>
        <v>0</v>
      </c>
      <c r="S763" s="260">
        <f t="shared" si="1485"/>
        <v>0</v>
      </c>
      <c r="T763" s="260">
        <f t="shared" si="1485"/>
        <v>7800</v>
      </c>
      <c r="U763" s="260">
        <f t="shared" si="1485"/>
        <v>0</v>
      </c>
      <c r="V763" s="260">
        <f t="shared" si="1485"/>
        <v>0</v>
      </c>
      <c r="W763" s="260">
        <f t="shared" si="1485"/>
        <v>0</v>
      </c>
      <c r="X763" s="260">
        <f t="shared" si="1485"/>
        <v>2600</v>
      </c>
      <c r="Y763" s="260">
        <f t="shared" si="1485"/>
        <v>0</v>
      </c>
      <c r="Z763" s="332"/>
      <c r="AA763" s="332"/>
      <c r="AB763" s="332"/>
      <c r="AC763" s="332"/>
    </row>
    <row r="764" spans="1:29" s="229" customFormat="1" x14ac:dyDescent="0.2">
      <c r="A764" s="244" t="s">
        <v>615</v>
      </c>
      <c r="B764" s="243" t="s">
        <v>682</v>
      </c>
      <c r="C764" s="243">
        <v>559</v>
      </c>
      <c r="D764" s="242" t="s">
        <v>101</v>
      </c>
      <c r="E764" s="251">
        <v>3132</v>
      </c>
      <c r="F764" s="246" t="s">
        <v>40</v>
      </c>
      <c r="G764" s="329"/>
      <c r="H764" s="381">
        <v>1500</v>
      </c>
      <c r="I764" s="382"/>
      <c r="J764" s="381"/>
      <c r="K764" s="382"/>
      <c r="L764" s="381"/>
      <c r="M764" s="382"/>
      <c r="N764" s="381">
        <v>7850</v>
      </c>
      <c r="O764" s="382"/>
      <c r="P764" s="381"/>
      <c r="Q764" s="382"/>
      <c r="R764" s="381"/>
      <c r="S764" s="382"/>
      <c r="T764" s="381">
        <v>7800</v>
      </c>
      <c r="U764" s="382"/>
      <c r="V764" s="381"/>
      <c r="W764" s="382"/>
      <c r="X764" s="381">
        <v>2600</v>
      </c>
      <c r="Y764" s="382"/>
      <c r="Z764" s="332"/>
      <c r="AA764" s="332"/>
      <c r="AB764" s="332"/>
      <c r="AC764" s="332"/>
    </row>
    <row r="765" spans="1:29" s="332" customFormat="1" x14ac:dyDescent="0.2">
      <c r="A765" s="230" t="s">
        <v>615</v>
      </c>
      <c r="B765" s="231" t="s">
        <v>682</v>
      </c>
      <c r="C765" s="231">
        <v>559</v>
      </c>
      <c r="D765" s="231"/>
      <c r="E765" s="233">
        <v>32</v>
      </c>
      <c r="F765" s="234"/>
      <c r="G765" s="320"/>
      <c r="H765" s="258">
        <f t="shared" ref="H765:Y765" si="1486">H766+H769+H771+H775</f>
        <v>0</v>
      </c>
      <c r="I765" s="258">
        <f t="shared" si="1486"/>
        <v>0</v>
      </c>
      <c r="J765" s="258">
        <f t="shared" si="1486"/>
        <v>0</v>
      </c>
      <c r="K765" s="258">
        <f t="shared" si="1486"/>
        <v>0</v>
      </c>
      <c r="L765" s="258">
        <f t="shared" si="1486"/>
        <v>0</v>
      </c>
      <c r="M765" s="258">
        <f t="shared" si="1486"/>
        <v>0</v>
      </c>
      <c r="N765" s="258">
        <f t="shared" si="1486"/>
        <v>16200</v>
      </c>
      <c r="O765" s="258">
        <f t="shared" si="1486"/>
        <v>0</v>
      </c>
      <c r="P765" s="258">
        <f t="shared" si="1486"/>
        <v>0</v>
      </c>
      <c r="Q765" s="258">
        <f t="shared" si="1486"/>
        <v>0</v>
      </c>
      <c r="R765" s="258">
        <f t="shared" si="1486"/>
        <v>0</v>
      </c>
      <c r="S765" s="258">
        <f t="shared" si="1486"/>
        <v>0</v>
      </c>
      <c r="T765" s="258">
        <f t="shared" si="1486"/>
        <v>63500</v>
      </c>
      <c r="U765" s="258">
        <f t="shared" si="1486"/>
        <v>0</v>
      </c>
      <c r="V765" s="258">
        <f t="shared" si="1486"/>
        <v>0</v>
      </c>
      <c r="W765" s="258">
        <f t="shared" si="1486"/>
        <v>0</v>
      </c>
      <c r="X765" s="258">
        <f t="shared" si="1486"/>
        <v>7640</v>
      </c>
      <c r="Y765" s="258">
        <f t="shared" si="1486"/>
        <v>0</v>
      </c>
      <c r="Z765" s="229"/>
      <c r="AA765" s="229"/>
      <c r="AB765" s="229"/>
      <c r="AC765" s="229"/>
    </row>
    <row r="766" spans="1:29" s="332" customFormat="1" x14ac:dyDescent="0.2">
      <c r="A766" s="249" t="s">
        <v>615</v>
      </c>
      <c r="B766" s="256" t="s">
        <v>682</v>
      </c>
      <c r="C766" s="256">
        <v>559</v>
      </c>
      <c r="D766" s="333"/>
      <c r="E766" s="338">
        <v>321</v>
      </c>
      <c r="F766" s="335"/>
      <c r="G766" s="336"/>
      <c r="H766" s="260">
        <f t="shared" ref="H766:Y766" si="1487">SUM(H767:H768)</f>
        <v>0</v>
      </c>
      <c r="I766" s="260">
        <f t="shared" si="1487"/>
        <v>0</v>
      </c>
      <c r="J766" s="260">
        <f t="shared" si="1487"/>
        <v>0</v>
      </c>
      <c r="K766" s="260">
        <f t="shared" si="1487"/>
        <v>0</v>
      </c>
      <c r="L766" s="260">
        <f t="shared" si="1487"/>
        <v>0</v>
      </c>
      <c r="M766" s="260">
        <f t="shared" si="1487"/>
        <v>0</v>
      </c>
      <c r="N766" s="260">
        <f t="shared" si="1487"/>
        <v>4000</v>
      </c>
      <c r="O766" s="260">
        <f t="shared" si="1487"/>
        <v>0</v>
      </c>
      <c r="P766" s="260">
        <f t="shared" si="1487"/>
        <v>0</v>
      </c>
      <c r="Q766" s="260">
        <f t="shared" si="1487"/>
        <v>0</v>
      </c>
      <c r="R766" s="260">
        <f t="shared" si="1487"/>
        <v>0</v>
      </c>
      <c r="S766" s="260">
        <f t="shared" si="1487"/>
        <v>0</v>
      </c>
      <c r="T766" s="260">
        <f t="shared" si="1487"/>
        <v>4000</v>
      </c>
      <c r="U766" s="260">
        <f t="shared" si="1487"/>
        <v>0</v>
      </c>
      <c r="V766" s="260">
        <f t="shared" si="1487"/>
        <v>0</v>
      </c>
      <c r="W766" s="260">
        <f t="shared" si="1487"/>
        <v>0</v>
      </c>
      <c r="X766" s="260">
        <f t="shared" si="1487"/>
        <v>3000</v>
      </c>
      <c r="Y766" s="260">
        <f t="shared" si="1487"/>
        <v>0</v>
      </c>
    </row>
    <row r="767" spans="1:29" s="332" customFormat="1" x14ac:dyDescent="0.2">
      <c r="A767" s="244" t="s">
        <v>615</v>
      </c>
      <c r="B767" s="243" t="s">
        <v>682</v>
      </c>
      <c r="C767" s="243">
        <v>559</v>
      </c>
      <c r="D767" s="242" t="s">
        <v>101</v>
      </c>
      <c r="E767" s="251">
        <v>3211</v>
      </c>
      <c r="F767" s="246" t="s">
        <v>42</v>
      </c>
      <c r="G767" s="329"/>
      <c r="H767" s="381"/>
      <c r="I767" s="382"/>
      <c r="J767" s="381"/>
      <c r="K767" s="382"/>
      <c r="L767" s="381"/>
      <c r="M767" s="382"/>
      <c r="N767" s="381">
        <v>4000</v>
      </c>
      <c r="O767" s="382"/>
      <c r="P767" s="381">
        <v>0</v>
      </c>
      <c r="Q767" s="382"/>
      <c r="R767" s="381"/>
      <c r="S767" s="382"/>
      <c r="T767" s="381">
        <v>4000</v>
      </c>
      <c r="U767" s="382"/>
      <c r="V767" s="381"/>
      <c r="W767" s="382"/>
      <c r="X767" s="381">
        <v>3000</v>
      </c>
      <c r="Y767" s="382"/>
    </row>
    <row r="768" spans="1:29" s="332" customFormat="1" x14ac:dyDescent="0.2">
      <c r="A768" s="244" t="s">
        <v>615</v>
      </c>
      <c r="B768" s="243" t="s">
        <v>682</v>
      </c>
      <c r="C768" s="243">
        <v>559</v>
      </c>
      <c r="D768" s="242" t="s">
        <v>101</v>
      </c>
      <c r="E768" s="251">
        <v>3213</v>
      </c>
      <c r="F768" s="246" t="s">
        <v>44</v>
      </c>
      <c r="G768" s="329"/>
      <c r="H768" s="381"/>
      <c r="I768" s="382"/>
      <c r="J768" s="381"/>
      <c r="K768" s="382"/>
      <c r="L768" s="381"/>
      <c r="M768" s="382"/>
      <c r="N768" s="381"/>
      <c r="O768" s="382"/>
      <c r="P768" s="381"/>
      <c r="Q768" s="382"/>
      <c r="R768" s="381"/>
      <c r="S768" s="382"/>
      <c r="T768" s="381">
        <v>0</v>
      </c>
      <c r="U768" s="382"/>
      <c r="V768" s="381"/>
      <c r="W768" s="382"/>
      <c r="X768" s="381">
        <v>0</v>
      </c>
      <c r="Y768" s="382"/>
    </row>
    <row r="769" spans="1:29" s="332" customFormat="1" x14ac:dyDescent="0.2">
      <c r="A769" s="249" t="s">
        <v>615</v>
      </c>
      <c r="B769" s="256" t="s">
        <v>682</v>
      </c>
      <c r="C769" s="256">
        <v>559</v>
      </c>
      <c r="D769" s="333"/>
      <c r="E769" s="338">
        <v>322</v>
      </c>
      <c r="F769" s="335"/>
      <c r="G769" s="336"/>
      <c r="H769" s="260">
        <f t="shared" ref="H769:Y769" si="1488">H770</f>
        <v>0</v>
      </c>
      <c r="I769" s="260">
        <f t="shared" si="1488"/>
        <v>0</v>
      </c>
      <c r="J769" s="260">
        <f t="shared" si="1488"/>
        <v>0</v>
      </c>
      <c r="K769" s="260">
        <f t="shared" si="1488"/>
        <v>0</v>
      </c>
      <c r="L769" s="260">
        <f t="shared" si="1488"/>
        <v>0</v>
      </c>
      <c r="M769" s="260">
        <f t="shared" si="1488"/>
        <v>0</v>
      </c>
      <c r="N769" s="260">
        <f t="shared" si="1488"/>
        <v>0</v>
      </c>
      <c r="O769" s="260">
        <f t="shared" si="1488"/>
        <v>0</v>
      </c>
      <c r="P769" s="260">
        <f t="shared" si="1488"/>
        <v>0</v>
      </c>
      <c r="Q769" s="260">
        <f t="shared" si="1488"/>
        <v>0</v>
      </c>
      <c r="R769" s="260">
        <f t="shared" si="1488"/>
        <v>0</v>
      </c>
      <c r="S769" s="260">
        <f t="shared" si="1488"/>
        <v>0</v>
      </c>
      <c r="T769" s="260">
        <f t="shared" si="1488"/>
        <v>0</v>
      </c>
      <c r="U769" s="260">
        <f t="shared" si="1488"/>
        <v>0</v>
      </c>
      <c r="V769" s="260">
        <f t="shared" si="1488"/>
        <v>0</v>
      </c>
      <c r="W769" s="260">
        <f t="shared" si="1488"/>
        <v>0</v>
      </c>
      <c r="X769" s="260">
        <f t="shared" si="1488"/>
        <v>0</v>
      </c>
      <c r="Y769" s="260">
        <f t="shared" si="1488"/>
        <v>0</v>
      </c>
    </row>
    <row r="770" spans="1:29" s="332" customFormat="1" x14ac:dyDescent="0.2">
      <c r="A770" s="244" t="s">
        <v>615</v>
      </c>
      <c r="B770" s="243" t="s">
        <v>682</v>
      </c>
      <c r="C770" s="243">
        <v>559</v>
      </c>
      <c r="D770" s="242" t="s">
        <v>101</v>
      </c>
      <c r="E770" s="251">
        <v>3223</v>
      </c>
      <c r="F770" s="246" t="s">
        <v>48</v>
      </c>
      <c r="G770" s="329"/>
      <c r="H770" s="381"/>
      <c r="I770" s="382"/>
      <c r="J770" s="381"/>
      <c r="K770" s="382"/>
      <c r="L770" s="381"/>
      <c r="M770" s="382"/>
      <c r="N770" s="381"/>
      <c r="O770" s="382"/>
      <c r="P770" s="381">
        <v>0</v>
      </c>
      <c r="Q770" s="382"/>
      <c r="R770" s="381"/>
      <c r="S770" s="382"/>
      <c r="T770" s="381">
        <v>0</v>
      </c>
      <c r="U770" s="382"/>
      <c r="V770" s="381"/>
      <c r="W770" s="382"/>
      <c r="X770" s="381">
        <v>0</v>
      </c>
      <c r="Y770" s="382"/>
    </row>
    <row r="771" spans="1:29" s="332" customFormat="1" x14ac:dyDescent="0.2">
      <c r="A771" s="249" t="s">
        <v>615</v>
      </c>
      <c r="B771" s="256" t="s">
        <v>682</v>
      </c>
      <c r="C771" s="256">
        <v>559</v>
      </c>
      <c r="D771" s="333"/>
      <c r="E771" s="338">
        <v>323</v>
      </c>
      <c r="F771" s="335"/>
      <c r="G771" s="336"/>
      <c r="H771" s="260">
        <f t="shared" ref="H771:Y771" si="1489">SUM(H772:H774)</f>
        <v>0</v>
      </c>
      <c r="I771" s="260">
        <f t="shared" si="1489"/>
        <v>0</v>
      </c>
      <c r="J771" s="260">
        <f t="shared" si="1489"/>
        <v>0</v>
      </c>
      <c r="K771" s="260">
        <f t="shared" si="1489"/>
        <v>0</v>
      </c>
      <c r="L771" s="260">
        <f t="shared" si="1489"/>
        <v>0</v>
      </c>
      <c r="M771" s="260">
        <f t="shared" si="1489"/>
        <v>0</v>
      </c>
      <c r="N771" s="260">
        <f t="shared" si="1489"/>
        <v>11350</v>
      </c>
      <c r="O771" s="260">
        <f t="shared" si="1489"/>
        <v>0</v>
      </c>
      <c r="P771" s="260">
        <f t="shared" si="1489"/>
        <v>0</v>
      </c>
      <c r="Q771" s="260">
        <f t="shared" si="1489"/>
        <v>0</v>
      </c>
      <c r="R771" s="260">
        <f t="shared" si="1489"/>
        <v>0</v>
      </c>
      <c r="S771" s="260">
        <f t="shared" si="1489"/>
        <v>0</v>
      </c>
      <c r="T771" s="260">
        <f t="shared" si="1489"/>
        <v>59500</v>
      </c>
      <c r="U771" s="260">
        <f t="shared" si="1489"/>
        <v>0</v>
      </c>
      <c r="V771" s="260">
        <f t="shared" si="1489"/>
        <v>0</v>
      </c>
      <c r="W771" s="260">
        <f t="shared" si="1489"/>
        <v>0</v>
      </c>
      <c r="X771" s="260">
        <f t="shared" si="1489"/>
        <v>4130</v>
      </c>
      <c r="Y771" s="260">
        <f t="shared" si="1489"/>
        <v>0</v>
      </c>
    </row>
    <row r="772" spans="1:29" s="332" customFormat="1" x14ac:dyDescent="0.2">
      <c r="A772" s="244" t="s">
        <v>615</v>
      </c>
      <c r="B772" s="243" t="s">
        <v>682</v>
      </c>
      <c r="C772" s="243">
        <v>559</v>
      </c>
      <c r="D772" s="242" t="s">
        <v>101</v>
      </c>
      <c r="E772" s="251">
        <v>3233</v>
      </c>
      <c r="F772" s="246" t="s">
        <v>54</v>
      </c>
      <c r="G772" s="329"/>
      <c r="H772" s="381"/>
      <c r="I772" s="382"/>
      <c r="J772" s="381"/>
      <c r="K772" s="382"/>
      <c r="L772" s="381"/>
      <c r="M772" s="382"/>
      <c r="N772" s="381">
        <v>2000</v>
      </c>
      <c r="O772" s="382"/>
      <c r="P772" s="381"/>
      <c r="Q772" s="382"/>
      <c r="R772" s="381"/>
      <c r="S772" s="382"/>
      <c r="T772" s="381">
        <v>0</v>
      </c>
      <c r="U772" s="382"/>
      <c r="V772" s="381"/>
      <c r="W772" s="382"/>
      <c r="X772" s="381"/>
      <c r="Y772" s="382"/>
    </row>
    <row r="773" spans="1:29" s="332" customFormat="1" x14ac:dyDescent="0.2">
      <c r="A773" s="244" t="s">
        <v>615</v>
      </c>
      <c r="B773" s="243" t="s">
        <v>682</v>
      </c>
      <c r="C773" s="243">
        <v>559</v>
      </c>
      <c r="D773" s="242" t="s">
        <v>101</v>
      </c>
      <c r="E773" s="251">
        <v>3235</v>
      </c>
      <c r="F773" s="246" t="s">
        <v>56</v>
      </c>
      <c r="G773" s="329"/>
      <c r="H773" s="381"/>
      <c r="I773" s="382"/>
      <c r="J773" s="381"/>
      <c r="K773" s="382"/>
      <c r="L773" s="381"/>
      <c r="M773" s="382"/>
      <c r="N773" s="381">
        <v>850</v>
      </c>
      <c r="O773" s="382"/>
      <c r="P773" s="381"/>
      <c r="Q773" s="382"/>
      <c r="R773" s="381"/>
      <c r="S773" s="382"/>
      <c r="T773" s="381">
        <v>51000</v>
      </c>
      <c r="U773" s="382"/>
      <c r="V773" s="381"/>
      <c r="W773" s="382"/>
      <c r="X773" s="381">
        <v>550</v>
      </c>
      <c r="Y773" s="382"/>
    </row>
    <row r="774" spans="1:29" s="332" customFormat="1" x14ac:dyDescent="0.2">
      <c r="A774" s="244" t="s">
        <v>615</v>
      </c>
      <c r="B774" s="243" t="s">
        <v>682</v>
      </c>
      <c r="C774" s="243">
        <v>559</v>
      </c>
      <c r="D774" s="242" t="s">
        <v>101</v>
      </c>
      <c r="E774" s="251">
        <v>3237</v>
      </c>
      <c r="F774" s="246" t="s">
        <v>58</v>
      </c>
      <c r="G774" s="329"/>
      <c r="H774" s="381"/>
      <c r="I774" s="382"/>
      <c r="J774" s="381"/>
      <c r="K774" s="382"/>
      <c r="L774" s="381"/>
      <c r="M774" s="382"/>
      <c r="N774" s="381">
        <v>8500</v>
      </c>
      <c r="O774" s="382"/>
      <c r="P774" s="381"/>
      <c r="Q774" s="382"/>
      <c r="R774" s="381"/>
      <c r="S774" s="382"/>
      <c r="T774" s="381">
        <v>8500</v>
      </c>
      <c r="U774" s="382"/>
      <c r="V774" s="381"/>
      <c r="W774" s="382"/>
      <c r="X774" s="381">
        <v>3580</v>
      </c>
      <c r="Y774" s="382"/>
    </row>
    <row r="775" spans="1:29" s="229" customFormat="1" x14ac:dyDescent="0.2">
      <c r="A775" s="249" t="s">
        <v>615</v>
      </c>
      <c r="B775" s="256" t="s">
        <v>682</v>
      </c>
      <c r="C775" s="256">
        <v>559</v>
      </c>
      <c r="D775" s="333"/>
      <c r="E775" s="338">
        <v>329</v>
      </c>
      <c r="F775" s="335"/>
      <c r="G775" s="336"/>
      <c r="H775" s="260">
        <f t="shared" ref="H775:Y775" si="1490">H776</f>
        <v>0</v>
      </c>
      <c r="I775" s="260">
        <f t="shared" si="1490"/>
        <v>0</v>
      </c>
      <c r="J775" s="260">
        <f t="shared" si="1490"/>
        <v>0</v>
      </c>
      <c r="K775" s="260">
        <f t="shared" si="1490"/>
        <v>0</v>
      </c>
      <c r="L775" s="260">
        <f t="shared" si="1490"/>
        <v>0</v>
      </c>
      <c r="M775" s="260">
        <f t="shared" si="1490"/>
        <v>0</v>
      </c>
      <c r="N775" s="260">
        <f t="shared" si="1490"/>
        <v>850</v>
      </c>
      <c r="O775" s="260">
        <f t="shared" si="1490"/>
        <v>0</v>
      </c>
      <c r="P775" s="260">
        <f t="shared" si="1490"/>
        <v>0</v>
      </c>
      <c r="Q775" s="260">
        <f t="shared" si="1490"/>
        <v>0</v>
      </c>
      <c r="R775" s="260">
        <f t="shared" si="1490"/>
        <v>0</v>
      </c>
      <c r="S775" s="260">
        <f t="shared" si="1490"/>
        <v>0</v>
      </c>
      <c r="T775" s="260">
        <f t="shared" si="1490"/>
        <v>0</v>
      </c>
      <c r="U775" s="260">
        <f t="shared" si="1490"/>
        <v>0</v>
      </c>
      <c r="V775" s="260">
        <f t="shared" si="1490"/>
        <v>0</v>
      </c>
      <c r="W775" s="260">
        <f t="shared" si="1490"/>
        <v>0</v>
      </c>
      <c r="X775" s="260">
        <f t="shared" si="1490"/>
        <v>510</v>
      </c>
      <c r="Y775" s="260">
        <f t="shared" si="1490"/>
        <v>0</v>
      </c>
      <c r="Z775" s="332"/>
      <c r="AA775" s="332"/>
      <c r="AB775" s="332"/>
      <c r="AC775" s="332"/>
    </row>
    <row r="776" spans="1:29" s="229" customFormat="1" x14ac:dyDescent="0.2">
      <c r="A776" s="244" t="s">
        <v>615</v>
      </c>
      <c r="B776" s="243" t="s">
        <v>682</v>
      </c>
      <c r="C776" s="243">
        <v>559</v>
      </c>
      <c r="D776" s="242" t="s">
        <v>101</v>
      </c>
      <c r="E776" s="251">
        <v>3293</v>
      </c>
      <c r="F776" s="246" t="s">
        <v>64</v>
      </c>
      <c r="G776" s="329"/>
      <c r="H776" s="381"/>
      <c r="I776" s="382"/>
      <c r="J776" s="381"/>
      <c r="K776" s="382"/>
      <c r="L776" s="381"/>
      <c r="M776" s="382"/>
      <c r="N776" s="381">
        <v>850</v>
      </c>
      <c r="O776" s="382"/>
      <c r="P776" s="381">
        <v>0</v>
      </c>
      <c r="Q776" s="382"/>
      <c r="R776" s="381"/>
      <c r="S776" s="382"/>
      <c r="T776" s="381">
        <v>0</v>
      </c>
      <c r="U776" s="382"/>
      <c r="V776" s="381"/>
      <c r="W776" s="382"/>
      <c r="X776" s="381">
        <v>510</v>
      </c>
      <c r="Y776" s="382"/>
      <c r="Z776" s="332"/>
      <c r="AA776" s="332"/>
      <c r="AB776" s="332"/>
      <c r="AC776" s="332"/>
    </row>
    <row r="777" spans="1:29" s="332" customFormat="1" ht="47.25" x14ac:dyDescent="0.2">
      <c r="A777" s="223" t="s">
        <v>615</v>
      </c>
      <c r="B777" s="224" t="s">
        <v>684</v>
      </c>
      <c r="C777" s="224"/>
      <c r="D777" s="224"/>
      <c r="E777" s="225"/>
      <c r="F777" s="226" t="s">
        <v>685</v>
      </c>
      <c r="G777" s="227" t="s">
        <v>648</v>
      </c>
      <c r="H777" s="259">
        <f t="shared" ref="H777:Y777" si="1491">H778</f>
        <v>0</v>
      </c>
      <c r="I777" s="259">
        <f t="shared" si="1491"/>
        <v>0</v>
      </c>
      <c r="J777" s="259">
        <f t="shared" si="1491"/>
        <v>663614</v>
      </c>
      <c r="K777" s="259">
        <f t="shared" si="1491"/>
        <v>663614</v>
      </c>
      <c r="L777" s="259">
        <f t="shared" si="1491"/>
        <v>0</v>
      </c>
      <c r="M777" s="259">
        <f t="shared" si="1491"/>
        <v>0</v>
      </c>
      <c r="N777" s="259">
        <f t="shared" si="1491"/>
        <v>0</v>
      </c>
      <c r="O777" s="259">
        <f t="shared" si="1491"/>
        <v>0</v>
      </c>
      <c r="P777" s="259">
        <f t="shared" si="1491"/>
        <v>1990842</v>
      </c>
      <c r="Q777" s="259">
        <f t="shared" si="1491"/>
        <v>1990842</v>
      </c>
      <c r="R777" s="259">
        <f t="shared" si="1491"/>
        <v>0</v>
      </c>
      <c r="S777" s="259">
        <f t="shared" si="1491"/>
        <v>0</v>
      </c>
      <c r="T777" s="259">
        <f t="shared" si="1491"/>
        <v>0</v>
      </c>
      <c r="U777" s="259">
        <f t="shared" si="1491"/>
        <v>0</v>
      </c>
      <c r="V777" s="259">
        <f t="shared" si="1491"/>
        <v>0</v>
      </c>
      <c r="W777" s="259">
        <f t="shared" si="1491"/>
        <v>0</v>
      </c>
      <c r="X777" s="259">
        <f t="shared" si="1491"/>
        <v>0</v>
      </c>
      <c r="Y777" s="259">
        <f t="shared" si="1491"/>
        <v>0</v>
      </c>
      <c r="Z777" s="229"/>
      <c r="AA777" s="229"/>
      <c r="AB777" s="229"/>
      <c r="AC777" s="229"/>
    </row>
    <row r="778" spans="1:29" s="332" customFormat="1" x14ac:dyDescent="0.2">
      <c r="A778" s="230" t="s">
        <v>615</v>
      </c>
      <c r="B778" s="231" t="s">
        <v>684</v>
      </c>
      <c r="C778" s="231">
        <v>11</v>
      </c>
      <c r="D778" s="231"/>
      <c r="E778" s="233">
        <v>42</v>
      </c>
      <c r="F778" s="234"/>
      <c r="G778" s="320"/>
      <c r="H778" s="258">
        <f t="shared" ref="H778:Y778" si="1492">H779</f>
        <v>0</v>
      </c>
      <c r="I778" s="258">
        <f t="shared" si="1492"/>
        <v>0</v>
      </c>
      <c r="J778" s="258">
        <f t="shared" si="1492"/>
        <v>663614</v>
      </c>
      <c r="K778" s="258">
        <f t="shared" si="1492"/>
        <v>663614</v>
      </c>
      <c r="L778" s="258">
        <f t="shared" si="1492"/>
        <v>0</v>
      </c>
      <c r="M778" s="258">
        <f t="shared" si="1492"/>
        <v>0</v>
      </c>
      <c r="N778" s="258">
        <f t="shared" si="1492"/>
        <v>0</v>
      </c>
      <c r="O778" s="258">
        <f t="shared" si="1492"/>
        <v>0</v>
      </c>
      <c r="P778" s="258">
        <f t="shared" si="1492"/>
        <v>1990842</v>
      </c>
      <c r="Q778" s="258">
        <f t="shared" si="1492"/>
        <v>1990842</v>
      </c>
      <c r="R778" s="258">
        <f t="shared" si="1492"/>
        <v>0</v>
      </c>
      <c r="S778" s="258">
        <f t="shared" si="1492"/>
        <v>0</v>
      </c>
      <c r="T778" s="258">
        <f t="shared" si="1492"/>
        <v>0</v>
      </c>
      <c r="U778" s="258">
        <f t="shared" si="1492"/>
        <v>0</v>
      </c>
      <c r="V778" s="258">
        <f t="shared" si="1492"/>
        <v>0</v>
      </c>
      <c r="W778" s="258">
        <f t="shared" si="1492"/>
        <v>0</v>
      </c>
      <c r="X778" s="258">
        <f t="shared" si="1492"/>
        <v>0</v>
      </c>
      <c r="Y778" s="258">
        <f t="shared" si="1492"/>
        <v>0</v>
      </c>
      <c r="Z778" s="229"/>
      <c r="AA778" s="229"/>
      <c r="AB778" s="229"/>
      <c r="AC778" s="229"/>
    </row>
    <row r="779" spans="1:29" s="315" customFormat="1" x14ac:dyDescent="0.2">
      <c r="A779" s="249" t="s">
        <v>615</v>
      </c>
      <c r="B779" s="256" t="s">
        <v>684</v>
      </c>
      <c r="C779" s="256">
        <v>11</v>
      </c>
      <c r="D779" s="333"/>
      <c r="E779" s="338">
        <v>422</v>
      </c>
      <c r="F779" s="335"/>
      <c r="G779" s="336"/>
      <c r="H779" s="260">
        <f t="shared" ref="H779:Y779" si="1493">H780</f>
        <v>0</v>
      </c>
      <c r="I779" s="260">
        <f t="shared" si="1493"/>
        <v>0</v>
      </c>
      <c r="J779" s="260">
        <f t="shared" si="1493"/>
        <v>663614</v>
      </c>
      <c r="K779" s="260">
        <f t="shared" si="1493"/>
        <v>663614</v>
      </c>
      <c r="L779" s="260">
        <f t="shared" si="1493"/>
        <v>0</v>
      </c>
      <c r="M779" s="260">
        <f t="shared" si="1493"/>
        <v>0</v>
      </c>
      <c r="N779" s="260">
        <f t="shared" si="1493"/>
        <v>0</v>
      </c>
      <c r="O779" s="260">
        <f t="shared" si="1493"/>
        <v>0</v>
      </c>
      <c r="P779" s="260">
        <f t="shared" si="1493"/>
        <v>1990842</v>
      </c>
      <c r="Q779" s="260">
        <f t="shared" si="1493"/>
        <v>1990842</v>
      </c>
      <c r="R779" s="260">
        <f t="shared" si="1493"/>
        <v>0</v>
      </c>
      <c r="S779" s="260">
        <f t="shared" si="1493"/>
        <v>0</v>
      </c>
      <c r="T779" s="260">
        <f t="shared" si="1493"/>
        <v>0</v>
      </c>
      <c r="U779" s="260">
        <f t="shared" si="1493"/>
        <v>0</v>
      </c>
      <c r="V779" s="260">
        <f t="shared" si="1493"/>
        <v>0</v>
      </c>
      <c r="W779" s="260">
        <f t="shared" si="1493"/>
        <v>0</v>
      </c>
      <c r="X779" s="260">
        <f t="shared" si="1493"/>
        <v>0</v>
      </c>
      <c r="Y779" s="260">
        <f t="shared" si="1493"/>
        <v>0</v>
      </c>
      <c r="Z779" s="332"/>
      <c r="AA779" s="332"/>
      <c r="AB779" s="332"/>
      <c r="AC779" s="332"/>
    </row>
    <row r="780" spans="1:29" s="229" customFormat="1" x14ac:dyDescent="0.2">
      <c r="A780" s="244" t="s">
        <v>615</v>
      </c>
      <c r="B780" s="243" t="s">
        <v>684</v>
      </c>
      <c r="C780" s="243">
        <v>11</v>
      </c>
      <c r="D780" s="242" t="s">
        <v>101</v>
      </c>
      <c r="E780" s="251">
        <v>4227</v>
      </c>
      <c r="F780" s="246" t="s">
        <v>77</v>
      </c>
      <c r="G780" s="329"/>
      <c r="H780" s="381">
        <v>0</v>
      </c>
      <c r="I780" s="381">
        <f>H780</f>
        <v>0</v>
      </c>
      <c r="J780" s="381">
        <v>663614</v>
      </c>
      <c r="K780" s="381">
        <f>J780</f>
        <v>663614</v>
      </c>
      <c r="L780" s="381"/>
      <c r="M780" s="381">
        <f>L780</f>
        <v>0</v>
      </c>
      <c r="N780" s="381"/>
      <c r="O780" s="381">
        <f>N780</f>
        <v>0</v>
      </c>
      <c r="P780" s="381">
        <v>1990842</v>
      </c>
      <c r="Q780" s="381">
        <f>P780</f>
        <v>1990842</v>
      </c>
      <c r="R780" s="381"/>
      <c r="S780" s="381">
        <f>R780</f>
        <v>0</v>
      </c>
      <c r="T780" s="381"/>
      <c r="U780" s="381">
        <f>T780</f>
        <v>0</v>
      </c>
      <c r="V780" s="381"/>
      <c r="W780" s="381">
        <f>V780</f>
        <v>0</v>
      </c>
      <c r="X780" s="381"/>
      <c r="Y780" s="381">
        <f>X780</f>
        <v>0</v>
      </c>
      <c r="Z780" s="332"/>
      <c r="AA780" s="332"/>
      <c r="AB780" s="332"/>
      <c r="AC780" s="332"/>
    </row>
    <row r="781" spans="1:29" s="229" customFormat="1" x14ac:dyDescent="0.2">
      <c r="A781" s="311" t="s">
        <v>615</v>
      </c>
      <c r="B781" s="471" t="s">
        <v>686</v>
      </c>
      <c r="C781" s="472"/>
      <c r="D781" s="472"/>
      <c r="E781" s="472"/>
      <c r="F781" s="473"/>
      <c r="G781" s="352"/>
      <c r="H781" s="353">
        <f>H782+H787+H794+H798+H804+H815+H819+H846+H853+H872+H924+H928</f>
        <v>4700825</v>
      </c>
      <c r="I781" s="353">
        <f t="shared" ref="I781:Q781" si="1494">I782+I787+I794+I798+I804+I815+I819+I846+I853+I872+I924+I928</f>
        <v>4212871</v>
      </c>
      <c r="J781" s="353">
        <f t="shared" si="1494"/>
        <v>5934845</v>
      </c>
      <c r="K781" s="353">
        <f t="shared" si="1494"/>
        <v>5427977</v>
      </c>
      <c r="L781" s="353">
        <f t="shared" ref="L781:M781" si="1495">L782+L787+L794+L798+L804+L815+L819+L846+L853+L872+L924+L928</f>
        <v>14137400</v>
      </c>
      <c r="M781" s="353">
        <f t="shared" si="1495"/>
        <v>13613725</v>
      </c>
      <c r="N781" s="353">
        <f t="shared" ref="N781:O781" si="1496">N782+N787+N794+N798+N804+N815+N819+N846+N853+N872+N924+N928</f>
        <v>8125502</v>
      </c>
      <c r="O781" s="353">
        <f t="shared" si="1496"/>
        <v>7601827</v>
      </c>
      <c r="P781" s="353">
        <f t="shared" si="1494"/>
        <v>6636538</v>
      </c>
      <c r="Q781" s="353">
        <f t="shared" si="1494"/>
        <v>6636538</v>
      </c>
      <c r="R781" s="353">
        <f t="shared" ref="R781:W781" si="1497">R782+R787+R794+R798+R804+R815+R819+R846+R853+R872+R924+R928</f>
        <v>18660900</v>
      </c>
      <c r="S781" s="353">
        <f t="shared" si="1497"/>
        <v>18660900</v>
      </c>
      <c r="T781" s="353">
        <f t="shared" ref="T781:U781" si="1498">T782+T787+T794+T798+T804+T815+T819+T846+T853+T872+T924+T928</f>
        <v>8213900</v>
      </c>
      <c r="U781" s="353">
        <f t="shared" si="1498"/>
        <v>8213900</v>
      </c>
      <c r="V781" s="353">
        <f t="shared" si="1497"/>
        <v>32457600</v>
      </c>
      <c r="W781" s="353">
        <f t="shared" si="1497"/>
        <v>32457600</v>
      </c>
      <c r="X781" s="353">
        <f t="shared" ref="X781:Y781" si="1499">X782+X787+X794+X798+X804+X815+X819+X846+X853+X872+X924+X928</f>
        <v>14771600</v>
      </c>
      <c r="Y781" s="353">
        <f t="shared" si="1499"/>
        <v>14771600</v>
      </c>
      <c r="Z781" s="314">
        <v>7601827</v>
      </c>
      <c r="AA781" s="314">
        <v>8213900</v>
      </c>
      <c r="AB781" s="314">
        <v>14771600</v>
      </c>
      <c r="AC781" s="464" t="s">
        <v>686</v>
      </c>
    </row>
    <row r="782" spans="1:29" s="315" customFormat="1" ht="47.25" x14ac:dyDescent="0.2">
      <c r="A782" s="223" t="s">
        <v>615</v>
      </c>
      <c r="B782" s="224" t="s">
        <v>182</v>
      </c>
      <c r="C782" s="224"/>
      <c r="D782" s="224"/>
      <c r="E782" s="225"/>
      <c r="F782" s="226" t="s">
        <v>180</v>
      </c>
      <c r="G782" s="227" t="s">
        <v>687</v>
      </c>
      <c r="H782" s="259">
        <f t="shared" ref="H782:X783" si="1500">H783</f>
        <v>265446</v>
      </c>
      <c r="I782" s="259">
        <f t="shared" si="1500"/>
        <v>265446</v>
      </c>
      <c r="J782" s="259">
        <f t="shared" si="1500"/>
        <v>265446</v>
      </c>
      <c r="K782" s="259">
        <f t="shared" si="1500"/>
        <v>265446</v>
      </c>
      <c r="L782" s="259">
        <f t="shared" si="1500"/>
        <v>390000</v>
      </c>
      <c r="M782" s="259">
        <f t="shared" si="1500"/>
        <v>390000</v>
      </c>
      <c r="N782" s="259">
        <f t="shared" si="1500"/>
        <v>400000</v>
      </c>
      <c r="O782" s="259">
        <f t="shared" si="1500"/>
        <v>400000</v>
      </c>
      <c r="P782" s="259">
        <f t="shared" si="1500"/>
        <v>265446</v>
      </c>
      <c r="Q782" s="259">
        <f t="shared" si="1500"/>
        <v>265446</v>
      </c>
      <c r="R782" s="259">
        <f t="shared" si="1500"/>
        <v>390000</v>
      </c>
      <c r="S782" s="259">
        <f t="shared" si="1500"/>
        <v>390000</v>
      </c>
      <c r="T782" s="259">
        <f t="shared" si="1500"/>
        <v>270000</v>
      </c>
      <c r="U782" s="259">
        <f t="shared" si="1500"/>
        <v>270000</v>
      </c>
      <c r="V782" s="259">
        <f t="shared" si="1500"/>
        <v>390000</v>
      </c>
      <c r="W782" s="259">
        <f t="shared" si="1500"/>
        <v>390000</v>
      </c>
      <c r="X782" s="259">
        <f t="shared" si="1500"/>
        <v>290000</v>
      </c>
      <c r="Y782" s="259">
        <f t="shared" ref="X782:Y783" si="1501">Y783</f>
        <v>290000</v>
      </c>
      <c r="Z782" s="314">
        <f>Z781-O781</f>
        <v>0</v>
      </c>
      <c r="AA782" s="314">
        <f>AA781-U781</f>
        <v>0</v>
      </c>
      <c r="AB782" s="314">
        <f>AB781-Y781</f>
        <v>0</v>
      </c>
      <c r="AC782" s="466"/>
    </row>
    <row r="783" spans="1:29" s="321" customFormat="1" x14ac:dyDescent="0.2">
      <c r="A783" s="318" t="s">
        <v>615</v>
      </c>
      <c r="B783" s="319" t="s">
        <v>182</v>
      </c>
      <c r="C783" s="231">
        <v>11</v>
      </c>
      <c r="D783" s="231"/>
      <c r="E783" s="233">
        <v>36</v>
      </c>
      <c r="F783" s="234"/>
      <c r="G783" s="320"/>
      <c r="H783" s="258">
        <f t="shared" si="1500"/>
        <v>265446</v>
      </c>
      <c r="I783" s="258">
        <f t="shared" si="1500"/>
        <v>265446</v>
      </c>
      <c r="J783" s="258">
        <f t="shared" si="1500"/>
        <v>265446</v>
      </c>
      <c r="K783" s="258">
        <f t="shared" si="1500"/>
        <v>265446</v>
      </c>
      <c r="L783" s="258">
        <f t="shared" si="1500"/>
        <v>390000</v>
      </c>
      <c r="M783" s="258">
        <f t="shared" si="1500"/>
        <v>390000</v>
      </c>
      <c r="N783" s="258">
        <f t="shared" si="1500"/>
        <v>400000</v>
      </c>
      <c r="O783" s="258">
        <f t="shared" si="1500"/>
        <v>400000</v>
      </c>
      <c r="P783" s="258">
        <f t="shared" si="1500"/>
        <v>265446</v>
      </c>
      <c r="Q783" s="258">
        <f t="shared" si="1500"/>
        <v>265446</v>
      </c>
      <c r="R783" s="258">
        <f t="shared" si="1500"/>
        <v>390000</v>
      </c>
      <c r="S783" s="258">
        <f t="shared" si="1500"/>
        <v>390000</v>
      </c>
      <c r="T783" s="258">
        <f t="shared" si="1500"/>
        <v>270000</v>
      </c>
      <c r="U783" s="258">
        <f t="shared" si="1500"/>
        <v>270000</v>
      </c>
      <c r="V783" s="258">
        <f t="shared" si="1500"/>
        <v>390000</v>
      </c>
      <c r="W783" s="258">
        <f t="shared" si="1500"/>
        <v>390000</v>
      </c>
      <c r="X783" s="258">
        <f t="shared" si="1501"/>
        <v>290000</v>
      </c>
      <c r="Y783" s="258">
        <f t="shared" si="1501"/>
        <v>290000</v>
      </c>
      <c r="Z783" s="229"/>
      <c r="AA783" s="229"/>
      <c r="AB783" s="229"/>
      <c r="AC783" s="229"/>
    </row>
    <row r="784" spans="1:29" s="321" customFormat="1" x14ac:dyDescent="0.2">
      <c r="A784" s="236" t="s">
        <v>615</v>
      </c>
      <c r="B784" s="322" t="s">
        <v>182</v>
      </c>
      <c r="C784" s="237">
        <v>11</v>
      </c>
      <c r="D784" s="323"/>
      <c r="E784" s="254">
        <v>363</v>
      </c>
      <c r="F784" s="239"/>
      <c r="G784" s="324"/>
      <c r="H784" s="314">
        <f t="shared" ref="H784:Q784" si="1502">SUM(H785:H786)</f>
        <v>265446</v>
      </c>
      <c r="I784" s="314">
        <f t="shared" si="1502"/>
        <v>265446</v>
      </c>
      <c r="J784" s="314">
        <f t="shared" si="1502"/>
        <v>265446</v>
      </c>
      <c r="K784" s="314">
        <f t="shared" si="1502"/>
        <v>265446</v>
      </c>
      <c r="L784" s="314">
        <f t="shared" ref="L784:M784" si="1503">SUM(L785:L786)</f>
        <v>390000</v>
      </c>
      <c r="M784" s="314">
        <f t="shared" si="1503"/>
        <v>390000</v>
      </c>
      <c r="N784" s="314">
        <f t="shared" ref="N784:O784" si="1504">SUM(N785:N786)</f>
        <v>400000</v>
      </c>
      <c r="O784" s="314">
        <f t="shared" si="1504"/>
        <v>400000</v>
      </c>
      <c r="P784" s="314">
        <f t="shared" si="1502"/>
        <v>265446</v>
      </c>
      <c r="Q784" s="314">
        <f t="shared" si="1502"/>
        <v>265446</v>
      </c>
      <c r="R784" s="314">
        <f t="shared" ref="R784:W784" si="1505">SUM(R785:R786)</f>
        <v>390000</v>
      </c>
      <c r="S784" s="314">
        <f t="shared" si="1505"/>
        <v>390000</v>
      </c>
      <c r="T784" s="314">
        <f t="shared" ref="T784:U784" si="1506">SUM(T785:T786)</f>
        <v>270000</v>
      </c>
      <c r="U784" s="314">
        <f t="shared" si="1506"/>
        <v>270000</v>
      </c>
      <c r="V784" s="314">
        <f t="shared" si="1505"/>
        <v>390000</v>
      </c>
      <c r="W784" s="314">
        <f t="shared" si="1505"/>
        <v>390000</v>
      </c>
      <c r="X784" s="314">
        <f t="shared" ref="X784:Y784" si="1507">SUM(X785:X786)</f>
        <v>290000</v>
      </c>
      <c r="Y784" s="314">
        <f t="shared" si="1507"/>
        <v>290000</v>
      </c>
      <c r="Z784" s="315"/>
      <c r="AA784" s="315"/>
      <c r="AB784" s="315"/>
      <c r="AC784" s="315"/>
    </row>
    <row r="785" spans="1:29" s="229" customFormat="1" ht="15" x14ac:dyDescent="0.2">
      <c r="A785" s="242" t="s">
        <v>615</v>
      </c>
      <c r="B785" s="331" t="s">
        <v>182</v>
      </c>
      <c r="C785" s="243">
        <v>11</v>
      </c>
      <c r="D785" s="244" t="s">
        <v>101</v>
      </c>
      <c r="E785" s="245">
        <v>3631</v>
      </c>
      <c r="F785" s="246" t="s">
        <v>71</v>
      </c>
      <c r="G785" s="329"/>
      <c r="H785" s="381">
        <v>132723</v>
      </c>
      <c r="I785" s="381">
        <f t="shared" ref="I785:I786" si="1508">H785</f>
        <v>132723</v>
      </c>
      <c r="J785" s="381">
        <v>132723</v>
      </c>
      <c r="K785" s="381">
        <f t="shared" ref="K785:K786" si="1509">J785</f>
        <v>132723</v>
      </c>
      <c r="L785" s="383">
        <v>340000</v>
      </c>
      <c r="M785" s="381">
        <f t="shared" ref="M785:M786" si="1510">L785</f>
        <v>340000</v>
      </c>
      <c r="N785" s="383">
        <v>200000</v>
      </c>
      <c r="O785" s="381">
        <f t="shared" ref="O785:O786" si="1511">N785</f>
        <v>200000</v>
      </c>
      <c r="P785" s="381">
        <v>132723</v>
      </c>
      <c r="Q785" s="381">
        <f t="shared" ref="Q785:Q786" si="1512">P785</f>
        <v>132723</v>
      </c>
      <c r="R785" s="383">
        <v>340000</v>
      </c>
      <c r="S785" s="381">
        <f t="shared" ref="S785:S786" si="1513">R785</f>
        <v>340000</v>
      </c>
      <c r="T785" s="383">
        <v>220000</v>
      </c>
      <c r="U785" s="381">
        <f t="shared" ref="U785:U786" si="1514">T785</f>
        <v>220000</v>
      </c>
      <c r="V785" s="383">
        <v>340000</v>
      </c>
      <c r="W785" s="381">
        <f t="shared" ref="W785:W786" si="1515">V785</f>
        <v>340000</v>
      </c>
      <c r="X785" s="383">
        <v>240000</v>
      </c>
      <c r="Y785" s="381">
        <f t="shared" ref="Y785:Y786" si="1516">X785</f>
        <v>240000</v>
      </c>
      <c r="Z785" s="321"/>
      <c r="AA785" s="321"/>
      <c r="AB785" s="321"/>
      <c r="AC785" s="321"/>
    </row>
    <row r="786" spans="1:29" s="229" customFormat="1" x14ac:dyDescent="0.2">
      <c r="A786" s="256" t="s">
        <v>615</v>
      </c>
      <c r="B786" s="326" t="s">
        <v>182</v>
      </c>
      <c r="C786" s="327">
        <v>11</v>
      </c>
      <c r="D786" s="328" t="s">
        <v>101</v>
      </c>
      <c r="E786" s="252">
        <v>3632</v>
      </c>
      <c r="F786" s="253" t="s">
        <v>183</v>
      </c>
      <c r="G786" s="329"/>
      <c r="H786" s="381">
        <v>132723</v>
      </c>
      <c r="I786" s="381">
        <f t="shared" si="1508"/>
        <v>132723</v>
      </c>
      <c r="J786" s="381">
        <v>132723</v>
      </c>
      <c r="K786" s="381">
        <f t="shared" si="1509"/>
        <v>132723</v>
      </c>
      <c r="L786" s="384">
        <v>50000</v>
      </c>
      <c r="M786" s="381">
        <f t="shared" si="1510"/>
        <v>50000</v>
      </c>
      <c r="N786" s="384">
        <v>200000</v>
      </c>
      <c r="O786" s="381">
        <f t="shared" si="1511"/>
        <v>200000</v>
      </c>
      <c r="P786" s="381">
        <v>132723</v>
      </c>
      <c r="Q786" s="381">
        <f t="shared" si="1512"/>
        <v>132723</v>
      </c>
      <c r="R786" s="384">
        <v>50000</v>
      </c>
      <c r="S786" s="381">
        <f t="shared" si="1513"/>
        <v>50000</v>
      </c>
      <c r="T786" s="384">
        <v>50000</v>
      </c>
      <c r="U786" s="381">
        <f t="shared" si="1514"/>
        <v>50000</v>
      </c>
      <c r="V786" s="384">
        <v>50000</v>
      </c>
      <c r="W786" s="381">
        <f t="shared" si="1515"/>
        <v>50000</v>
      </c>
      <c r="X786" s="384">
        <v>50000</v>
      </c>
      <c r="Y786" s="381">
        <f t="shared" si="1516"/>
        <v>50000</v>
      </c>
      <c r="Z786" s="321"/>
      <c r="AA786" s="321"/>
      <c r="AB786" s="321"/>
      <c r="AC786" s="321"/>
    </row>
    <row r="787" spans="1:29" s="315" customFormat="1" ht="63" x14ac:dyDescent="0.2">
      <c r="A787" s="223" t="s">
        <v>615</v>
      </c>
      <c r="B787" s="224" t="s">
        <v>224</v>
      </c>
      <c r="C787" s="224"/>
      <c r="D787" s="224"/>
      <c r="E787" s="225"/>
      <c r="F787" s="226" t="s">
        <v>688</v>
      </c>
      <c r="G787" s="227" t="s">
        <v>687</v>
      </c>
      <c r="H787" s="259">
        <f t="shared" ref="H787:Q787" si="1517">H791+H788</f>
        <v>10255</v>
      </c>
      <c r="I787" s="259">
        <f t="shared" si="1517"/>
        <v>10255</v>
      </c>
      <c r="J787" s="259">
        <f t="shared" si="1517"/>
        <v>26545</v>
      </c>
      <c r="K787" s="259">
        <f t="shared" si="1517"/>
        <v>26545</v>
      </c>
      <c r="L787" s="259">
        <f t="shared" ref="L787:M787" si="1518">L791+L788</f>
        <v>26600</v>
      </c>
      <c r="M787" s="259">
        <f t="shared" si="1518"/>
        <v>26600</v>
      </c>
      <c r="N787" s="259">
        <f t="shared" ref="N787:O787" si="1519">N791+N788</f>
        <v>26600</v>
      </c>
      <c r="O787" s="259">
        <f t="shared" si="1519"/>
        <v>26600</v>
      </c>
      <c r="P787" s="259">
        <f t="shared" si="1517"/>
        <v>26545</v>
      </c>
      <c r="Q787" s="259">
        <f t="shared" si="1517"/>
        <v>26545</v>
      </c>
      <c r="R787" s="259">
        <f t="shared" ref="R787:W787" si="1520">R791+R788</f>
        <v>26600</v>
      </c>
      <c r="S787" s="259">
        <f t="shared" si="1520"/>
        <v>26600</v>
      </c>
      <c r="T787" s="259">
        <f t="shared" ref="T787:U787" si="1521">T791+T788</f>
        <v>26600</v>
      </c>
      <c r="U787" s="259">
        <f t="shared" si="1521"/>
        <v>26600</v>
      </c>
      <c r="V787" s="259">
        <f t="shared" si="1520"/>
        <v>26600</v>
      </c>
      <c r="W787" s="259">
        <f t="shared" si="1520"/>
        <v>26600</v>
      </c>
      <c r="X787" s="259">
        <f t="shared" ref="X787:Y787" si="1522">X791+X788</f>
        <v>26600</v>
      </c>
      <c r="Y787" s="259">
        <f t="shared" si="1522"/>
        <v>26600</v>
      </c>
      <c r="Z787" s="229"/>
      <c r="AA787" s="229"/>
      <c r="AB787" s="229"/>
      <c r="AC787" s="229"/>
    </row>
    <row r="788" spans="1:29" s="321" customFormat="1" x14ac:dyDescent="0.2">
      <c r="A788" s="318" t="s">
        <v>615</v>
      </c>
      <c r="B788" s="319" t="s">
        <v>224</v>
      </c>
      <c r="C788" s="231">
        <v>11</v>
      </c>
      <c r="D788" s="231"/>
      <c r="E788" s="233">
        <v>32</v>
      </c>
      <c r="F788" s="234"/>
      <c r="G788" s="320"/>
      <c r="H788" s="258">
        <f t="shared" ref="H788:Y788" si="1523">H789</f>
        <v>664</v>
      </c>
      <c r="I788" s="258">
        <f t="shared" si="1523"/>
        <v>664</v>
      </c>
      <c r="J788" s="258">
        <f t="shared" si="1523"/>
        <v>664</v>
      </c>
      <c r="K788" s="258">
        <f t="shared" si="1523"/>
        <v>664</v>
      </c>
      <c r="L788" s="258">
        <f t="shared" si="1523"/>
        <v>700</v>
      </c>
      <c r="M788" s="258">
        <f t="shared" si="1523"/>
        <v>700</v>
      </c>
      <c r="N788" s="258">
        <f t="shared" si="1523"/>
        <v>700</v>
      </c>
      <c r="O788" s="258">
        <f t="shared" si="1523"/>
        <v>700</v>
      </c>
      <c r="P788" s="258">
        <f t="shared" si="1523"/>
        <v>664</v>
      </c>
      <c r="Q788" s="258">
        <f t="shared" si="1523"/>
        <v>664</v>
      </c>
      <c r="R788" s="258">
        <f t="shared" si="1523"/>
        <v>700</v>
      </c>
      <c r="S788" s="258">
        <f t="shared" si="1523"/>
        <v>700</v>
      </c>
      <c r="T788" s="258">
        <f t="shared" si="1523"/>
        <v>700</v>
      </c>
      <c r="U788" s="258">
        <f t="shared" si="1523"/>
        <v>700</v>
      </c>
      <c r="V788" s="258">
        <f t="shared" si="1523"/>
        <v>700</v>
      </c>
      <c r="W788" s="258">
        <f t="shared" si="1523"/>
        <v>700</v>
      </c>
      <c r="X788" s="258">
        <f t="shared" si="1523"/>
        <v>700</v>
      </c>
      <c r="Y788" s="258">
        <f t="shared" si="1523"/>
        <v>700</v>
      </c>
      <c r="Z788" s="229"/>
      <c r="AA788" s="229"/>
      <c r="AB788" s="229"/>
      <c r="AC788" s="229"/>
    </row>
    <row r="789" spans="1:29" s="229" customFormat="1" x14ac:dyDescent="0.2">
      <c r="A789" s="236" t="s">
        <v>615</v>
      </c>
      <c r="B789" s="322" t="s">
        <v>224</v>
      </c>
      <c r="C789" s="237">
        <v>11</v>
      </c>
      <c r="D789" s="323"/>
      <c r="E789" s="254">
        <v>329</v>
      </c>
      <c r="F789" s="239"/>
      <c r="G789" s="324"/>
      <c r="H789" s="314">
        <f t="shared" ref="H789:Y789" si="1524">SUM(H790)</f>
        <v>664</v>
      </c>
      <c r="I789" s="314">
        <f t="shared" si="1524"/>
        <v>664</v>
      </c>
      <c r="J789" s="314">
        <f t="shared" si="1524"/>
        <v>664</v>
      </c>
      <c r="K789" s="314">
        <f t="shared" si="1524"/>
        <v>664</v>
      </c>
      <c r="L789" s="314">
        <f t="shared" si="1524"/>
        <v>700</v>
      </c>
      <c r="M789" s="314">
        <f t="shared" si="1524"/>
        <v>700</v>
      </c>
      <c r="N789" s="314">
        <f t="shared" si="1524"/>
        <v>700</v>
      </c>
      <c r="O789" s="314">
        <f t="shared" si="1524"/>
        <v>700</v>
      </c>
      <c r="P789" s="314">
        <f t="shared" si="1524"/>
        <v>664</v>
      </c>
      <c r="Q789" s="314">
        <f t="shared" si="1524"/>
        <v>664</v>
      </c>
      <c r="R789" s="314">
        <f t="shared" si="1524"/>
        <v>700</v>
      </c>
      <c r="S789" s="314">
        <f t="shared" si="1524"/>
        <v>700</v>
      </c>
      <c r="T789" s="314">
        <f t="shared" si="1524"/>
        <v>700</v>
      </c>
      <c r="U789" s="314">
        <f t="shared" si="1524"/>
        <v>700</v>
      </c>
      <c r="V789" s="314">
        <f t="shared" si="1524"/>
        <v>700</v>
      </c>
      <c r="W789" s="314">
        <f t="shared" si="1524"/>
        <v>700</v>
      </c>
      <c r="X789" s="314">
        <f t="shared" si="1524"/>
        <v>700</v>
      </c>
      <c r="Y789" s="314">
        <f t="shared" si="1524"/>
        <v>700</v>
      </c>
      <c r="Z789" s="315"/>
      <c r="AA789" s="315"/>
      <c r="AB789" s="315"/>
      <c r="AC789" s="315"/>
    </row>
    <row r="790" spans="1:29" s="315" customFormat="1" x14ac:dyDescent="0.2">
      <c r="A790" s="242" t="s">
        <v>615</v>
      </c>
      <c r="B790" s="331" t="s">
        <v>224</v>
      </c>
      <c r="C790" s="243">
        <v>11</v>
      </c>
      <c r="D790" s="244" t="s">
        <v>101</v>
      </c>
      <c r="E790" s="245">
        <v>3295</v>
      </c>
      <c r="F790" s="246" t="s">
        <v>66</v>
      </c>
      <c r="G790" s="329"/>
      <c r="H790" s="381">
        <v>664</v>
      </c>
      <c r="I790" s="381">
        <f>H790</f>
        <v>664</v>
      </c>
      <c r="J790" s="381">
        <v>664</v>
      </c>
      <c r="K790" s="381">
        <f>J790</f>
        <v>664</v>
      </c>
      <c r="L790" s="385">
        <v>700</v>
      </c>
      <c r="M790" s="381">
        <f>L790</f>
        <v>700</v>
      </c>
      <c r="N790" s="385">
        <v>700</v>
      </c>
      <c r="O790" s="381">
        <f>N790</f>
        <v>700</v>
      </c>
      <c r="P790" s="381">
        <v>664</v>
      </c>
      <c r="Q790" s="381">
        <f>P790</f>
        <v>664</v>
      </c>
      <c r="R790" s="385">
        <v>700</v>
      </c>
      <c r="S790" s="381">
        <f>R790</f>
        <v>700</v>
      </c>
      <c r="T790" s="385">
        <v>700</v>
      </c>
      <c r="U790" s="381">
        <f>T790</f>
        <v>700</v>
      </c>
      <c r="V790" s="385">
        <v>700</v>
      </c>
      <c r="W790" s="381">
        <f>V790</f>
        <v>700</v>
      </c>
      <c r="X790" s="385">
        <v>700</v>
      </c>
      <c r="Y790" s="381">
        <f>X790</f>
        <v>700</v>
      </c>
      <c r="Z790" s="321"/>
      <c r="AA790" s="321"/>
      <c r="AB790" s="321"/>
      <c r="AC790" s="321"/>
    </row>
    <row r="791" spans="1:29" s="321" customFormat="1" x14ac:dyDescent="0.2">
      <c r="A791" s="318" t="s">
        <v>615</v>
      </c>
      <c r="B791" s="319" t="s">
        <v>224</v>
      </c>
      <c r="C791" s="231">
        <v>11</v>
      </c>
      <c r="D791" s="231"/>
      <c r="E791" s="233">
        <v>37</v>
      </c>
      <c r="F791" s="234"/>
      <c r="G791" s="320"/>
      <c r="H791" s="258">
        <f t="shared" ref="H791:Y791" si="1525">H792</f>
        <v>9591</v>
      </c>
      <c r="I791" s="258">
        <f t="shared" si="1525"/>
        <v>9591</v>
      </c>
      <c r="J791" s="258">
        <f t="shared" si="1525"/>
        <v>25881</v>
      </c>
      <c r="K791" s="258">
        <f t="shared" si="1525"/>
        <v>25881</v>
      </c>
      <c r="L791" s="258">
        <f t="shared" si="1525"/>
        <v>25900</v>
      </c>
      <c r="M791" s="258">
        <f t="shared" si="1525"/>
        <v>25900</v>
      </c>
      <c r="N791" s="258">
        <f t="shared" si="1525"/>
        <v>25900</v>
      </c>
      <c r="O791" s="258">
        <f t="shared" si="1525"/>
        <v>25900</v>
      </c>
      <c r="P791" s="258">
        <f t="shared" si="1525"/>
        <v>25881</v>
      </c>
      <c r="Q791" s="258">
        <f t="shared" si="1525"/>
        <v>25881</v>
      </c>
      <c r="R791" s="258">
        <f t="shared" si="1525"/>
        <v>25900</v>
      </c>
      <c r="S791" s="258">
        <f t="shared" si="1525"/>
        <v>25900</v>
      </c>
      <c r="T791" s="258">
        <f t="shared" si="1525"/>
        <v>25900</v>
      </c>
      <c r="U791" s="258">
        <f t="shared" si="1525"/>
        <v>25900</v>
      </c>
      <c r="V791" s="258">
        <f t="shared" si="1525"/>
        <v>25900</v>
      </c>
      <c r="W791" s="258">
        <f t="shared" si="1525"/>
        <v>25900</v>
      </c>
      <c r="X791" s="258">
        <f t="shared" si="1525"/>
        <v>25900</v>
      </c>
      <c r="Y791" s="258">
        <f t="shared" si="1525"/>
        <v>25900</v>
      </c>
      <c r="Z791" s="229"/>
      <c r="AA791" s="229"/>
      <c r="AB791" s="229"/>
      <c r="AC791" s="229"/>
    </row>
    <row r="792" spans="1:29" s="229" customFormat="1" x14ac:dyDescent="0.2">
      <c r="A792" s="236" t="s">
        <v>615</v>
      </c>
      <c r="B792" s="322" t="s">
        <v>224</v>
      </c>
      <c r="C792" s="237">
        <v>11</v>
      </c>
      <c r="D792" s="323"/>
      <c r="E792" s="254">
        <v>372</v>
      </c>
      <c r="F792" s="239"/>
      <c r="G792" s="324"/>
      <c r="H792" s="314">
        <f t="shared" ref="H792:Y792" si="1526">SUM(H793)</f>
        <v>9591</v>
      </c>
      <c r="I792" s="314">
        <f t="shared" si="1526"/>
        <v>9591</v>
      </c>
      <c r="J792" s="314">
        <f t="shared" si="1526"/>
        <v>25881</v>
      </c>
      <c r="K792" s="314">
        <f t="shared" si="1526"/>
        <v>25881</v>
      </c>
      <c r="L792" s="314">
        <f t="shared" si="1526"/>
        <v>25900</v>
      </c>
      <c r="M792" s="314">
        <f t="shared" si="1526"/>
        <v>25900</v>
      </c>
      <c r="N792" s="314">
        <f t="shared" si="1526"/>
        <v>25900</v>
      </c>
      <c r="O792" s="314">
        <f t="shared" si="1526"/>
        <v>25900</v>
      </c>
      <c r="P792" s="314">
        <f t="shared" si="1526"/>
        <v>25881</v>
      </c>
      <c r="Q792" s="314">
        <f t="shared" si="1526"/>
        <v>25881</v>
      </c>
      <c r="R792" s="314">
        <f t="shared" si="1526"/>
        <v>25900</v>
      </c>
      <c r="S792" s="314">
        <f t="shared" si="1526"/>
        <v>25900</v>
      </c>
      <c r="T792" s="314">
        <f t="shared" si="1526"/>
        <v>25900</v>
      </c>
      <c r="U792" s="314">
        <f t="shared" si="1526"/>
        <v>25900</v>
      </c>
      <c r="V792" s="314">
        <f t="shared" si="1526"/>
        <v>25900</v>
      </c>
      <c r="W792" s="314">
        <f t="shared" si="1526"/>
        <v>25900</v>
      </c>
      <c r="X792" s="314">
        <f t="shared" si="1526"/>
        <v>25900</v>
      </c>
      <c r="Y792" s="314">
        <f t="shared" si="1526"/>
        <v>25900</v>
      </c>
      <c r="Z792" s="315"/>
      <c r="AA792" s="315"/>
      <c r="AB792" s="315"/>
      <c r="AC792" s="315"/>
    </row>
    <row r="793" spans="1:29" s="229" customFormat="1" ht="15" x14ac:dyDescent="0.2">
      <c r="A793" s="242" t="s">
        <v>615</v>
      </c>
      <c r="B793" s="331" t="s">
        <v>224</v>
      </c>
      <c r="C793" s="243">
        <v>11</v>
      </c>
      <c r="D793" s="244" t="s">
        <v>101</v>
      </c>
      <c r="E793" s="245">
        <v>3721</v>
      </c>
      <c r="F793" s="246" t="s">
        <v>138</v>
      </c>
      <c r="G793" s="329"/>
      <c r="H793" s="381">
        <v>9591</v>
      </c>
      <c r="I793" s="381">
        <f>H793</f>
        <v>9591</v>
      </c>
      <c r="J793" s="381">
        <v>25881</v>
      </c>
      <c r="K793" s="381">
        <f>J793</f>
        <v>25881</v>
      </c>
      <c r="L793" s="383">
        <v>25900</v>
      </c>
      <c r="M793" s="381">
        <f>L793</f>
        <v>25900</v>
      </c>
      <c r="N793" s="383">
        <v>25900</v>
      </c>
      <c r="O793" s="381">
        <f>N793</f>
        <v>25900</v>
      </c>
      <c r="P793" s="381">
        <v>25881</v>
      </c>
      <c r="Q793" s="381">
        <f>P793</f>
        <v>25881</v>
      </c>
      <c r="R793" s="383">
        <v>25900</v>
      </c>
      <c r="S793" s="381">
        <f>R793</f>
        <v>25900</v>
      </c>
      <c r="T793" s="383">
        <v>25900</v>
      </c>
      <c r="U793" s="381">
        <f>T793</f>
        <v>25900</v>
      </c>
      <c r="V793" s="383">
        <v>25900</v>
      </c>
      <c r="W793" s="381">
        <f>V793</f>
        <v>25900</v>
      </c>
      <c r="X793" s="383">
        <v>25900</v>
      </c>
      <c r="Y793" s="381">
        <f>X793</f>
        <v>25900</v>
      </c>
      <c r="Z793" s="321"/>
      <c r="AA793" s="321"/>
      <c r="AB793" s="321"/>
      <c r="AC793" s="321"/>
    </row>
    <row r="794" spans="1:29" s="315" customFormat="1" ht="33.75" x14ac:dyDescent="0.2">
      <c r="A794" s="223" t="s">
        <v>615</v>
      </c>
      <c r="B794" s="224" t="s">
        <v>190</v>
      </c>
      <c r="C794" s="224"/>
      <c r="D794" s="224"/>
      <c r="E794" s="225"/>
      <c r="F794" s="226" t="s">
        <v>189</v>
      </c>
      <c r="G794" s="227" t="s">
        <v>687</v>
      </c>
      <c r="H794" s="259">
        <f t="shared" ref="H794:X795" si="1527">H795</f>
        <v>735000</v>
      </c>
      <c r="I794" s="259">
        <f t="shared" si="1527"/>
        <v>735000</v>
      </c>
      <c r="J794" s="259">
        <f t="shared" si="1527"/>
        <v>836154</v>
      </c>
      <c r="K794" s="259">
        <f t="shared" si="1527"/>
        <v>836154</v>
      </c>
      <c r="L794" s="259">
        <f t="shared" si="1527"/>
        <v>4000000</v>
      </c>
      <c r="M794" s="259">
        <f t="shared" si="1527"/>
        <v>4000000</v>
      </c>
      <c r="N794" s="259">
        <f t="shared" si="1527"/>
        <v>800000</v>
      </c>
      <c r="O794" s="259">
        <f t="shared" si="1527"/>
        <v>800000</v>
      </c>
      <c r="P794" s="259">
        <f t="shared" si="1527"/>
        <v>1194505</v>
      </c>
      <c r="Q794" s="259">
        <f t="shared" si="1527"/>
        <v>1194505</v>
      </c>
      <c r="R794" s="259">
        <f t="shared" si="1527"/>
        <v>10000000</v>
      </c>
      <c r="S794" s="259">
        <f t="shared" si="1527"/>
        <v>10000000</v>
      </c>
      <c r="T794" s="259">
        <f t="shared" si="1527"/>
        <v>800000</v>
      </c>
      <c r="U794" s="259">
        <f t="shared" si="1527"/>
        <v>800000</v>
      </c>
      <c r="V794" s="259">
        <f t="shared" si="1527"/>
        <v>10000000</v>
      </c>
      <c r="W794" s="259">
        <f t="shared" si="1527"/>
        <v>10000000</v>
      </c>
      <c r="X794" s="259">
        <f t="shared" si="1527"/>
        <v>2000000</v>
      </c>
      <c r="Y794" s="259">
        <f t="shared" ref="X794:Y795" si="1528">Y795</f>
        <v>2000000</v>
      </c>
      <c r="Z794" s="229"/>
      <c r="AA794" s="229"/>
      <c r="AB794" s="229"/>
      <c r="AC794" s="229"/>
    </row>
    <row r="795" spans="1:29" s="321" customFormat="1" x14ac:dyDescent="0.2">
      <c r="A795" s="318" t="s">
        <v>615</v>
      </c>
      <c r="B795" s="319" t="s">
        <v>190</v>
      </c>
      <c r="C795" s="231">
        <v>11</v>
      </c>
      <c r="D795" s="231"/>
      <c r="E795" s="233">
        <v>35</v>
      </c>
      <c r="F795" s="234"/>
      <c r="G795" s="320"/>
      <c r="H795" s="258">
        <f t="shared" si="1527"/>
        <v>735000</v>
      </c>
      <c r="I795" s="258">
        <f t="shared" si="1527"/>
        <v>735000</v>
      </c>
      <c r="J795" s="258">
        <f t="shared" si="1527"/>
        <v>836154</v>
      </c>
      <c r="K795" s="258">
        <f t="shared" si="1527"/>
        <v>836154</v>
      </c>
      <c r="L795" s="258">
        <f t="shared" si="1527"/>
        <v>4000000</v>
      </c>
      <c r="M795" s="258">
        <f t="shared" si="1527"/>
        <v>4000000</v>
      </c>
      <c r="N795" s="258">
        <f t="shared" si="1527"/>
        <v>800000</v>
      </c>
      <c r="O795" s="258">
        <f t="shared" si="1527"/>
        <v>800000</v>
      </c>
      <c r="P795" s="258">
        <f t="shared" si="1527"/>
        <v>1194505</v>
      </c>
      <c r="Q795" s="258">
        <f t="shared" si="1527"/>
        <v>1194505</v>
      </c>
      <c r="R795" s="258">
        <f t="shared" si="1527"/>
        <v>10000000</v>
      </c>
      <c r="S795" s="258">
        <f t="shared" si="1527"/>
        <v>10000000</v>
      </c>
      <c r="T795" s="258">
        <f t="shared" si="1527"/>
        <v>800000</v>
      </c>
      <c r="U795" s="258">
        <f t="shared" si="1527"/>
        <v>800000</v>
      </c>
      <c r="V795" s="258">
        <f t="shared" si="1527"/>
        <v>10000000</v>
      </c>
      <c r="W795" s="258">
        <f t="shared" si="1527"/>
        <v>10000000</v>
      </c>
      <c r="X795" s="258">
        <f t="shared" si="1528"/>
        <v>2000000</v>
      </c>
      <c r="Y795" s="258">
        <f t="shared" si="1528"/>
        <v>2000000</v>
      </c>
      <c r="Z795" s="229"/>
      <c r="AA795" s="229"/>
      <c r="AB795" s="229"/>
      <c r="AC795" s="229"/>
    </row>
    <row r="796" spans="1:29" s="229" customFormat="1" x14ac:dyDescent="0.2">
      <c r="A796" s="323" t="s">
        <v>615</v>
      </c>
      <c r="B796" s="237" t="s">
        <v>190</v>
      </c>
      <c r="C796" s="237">
        <v>11</v>
      </c>
      <c r="D796" s="323"/>
      <c r="E796" s="254">
        <v>352</v>
      </c>
      <c r="F796" s="239"/>
      <c r="G796" s="324"/>
      <c r="H796" s="314">
        <f t="shared" ref="H796:Y796" si="1529">SUM(H797)</f>
        <v>735000</v>
      </c>
      <c r="I796" s="314">
        <f t="shared" si="1529"/>
        <v>735000</v>
      </c>
      <c r="J796" s="314">
        <f t="shared" si="1529"/>
        <v>836154</v>
      </c>
      <c r="K796" s="314">
        <f t="shared" si="1529"/>
        <v>836154</v>
      </c>
      <c r="L796" s="314">
        <f t="shared" si="1529"/>
        <v>4000000</v>
      </c>
      <c r="M796" s="314">
        <f t="shared" si="1529"/>
        <v>4000000</v>
      </c>
      <c r="N796" s="314">
        <f t="shared" si="1529"/>
        <v>800000</v>
      </c>
      <c r="O796" s="314">
        <f t="shared" si="1529"/>
        <v>800000</v>
      </c>
      <c r="P796" s="314">
        <f t="shared" si="1529"/>
        <v>1194505</v>
      </c>
      <c r="Q796" s="314">
        <f t="shared" si="1529"/>
        <v>1194505</v>
      </c>
      <c r="R796" s="314">
        <f t="shared" si="1529"/>
        <v>10000000</v>
      </c>
      <c r="S796" s="314">
        <f t="shared" si="1529"/>
        <v>10000000</v>
      </c>
      <c r="T796" s="314">
        <f t="shared" si="1529"/>
        <v>800000</v>
      </c>
      <c r="U796" s="314">
        <f t="shared" si="1529"/>
        <v>800000</v>
      </c>
      <c r="V796" s="314">
        <f t="shared" si="1529"/>
        <v>10000000</v>
      </c>
      <c r="W796" s="314">
        <f t="shared" si="1529"/>
        <v>10000000</v>
      </c>
      <c r="X796" s="314">
        <f t="shared" si="1529"/>
        <v>2000000</v>
      </c>
      <c r="Y796" s="314">
        <f t="shared" si="1529"/>
        <v>2000000</v>
      </c>
      <c r="Z796" s="315"/>
      <c r="AA796" s="315"/>
      <c r="AB796" s="315"/>
      <c r="AC796" s="315"/>
    </row>
    <row r="797" spans="1:29" s="229" customFormat="1" ht="30" x14ac:dyDescent="0.2">
      <c r="A797" s="244" t="s">
        <v>615</v>
      </c>
      <c r="B797" s="243" t="s">
        <v>190</v>
      </c>
      <c r="C797" s="243">
        <v>11</v>
      </c>
      <c r="D797" s="244" t="s">
        <v>101</v>
      </c>
      <c r="E797" s="245">
        <v>3522</v>
      </c>
      <c r="F797" s="246" t="s">
        <v>626</v>
      </c>
      <c r="G797" s="329"/>
      <c r="H797" s="381">
        <v>735000</v>
      </c>
      <c r="I797" s="381">
        <f>H797</f>
        <v>735000</v>
      </c>
      <c r="J797" s="381">
        <v>836154</v>
      </c>
      <c r="K797" s="381">
        <f>J797</f>
        <v>836154</v>
      </c>
      <c r="L797" s="383">
        <v>4000000</v>
      </c>
      <c r="M797" s="387">
        <f>L797</f>
        <v>4000000</v>
      </c>
      <c r="N797" s="383">
        <v>800000</v>
      </c>
      <c r="O797" s="387">
        <f>N797</f>
        <v>800000</v>
      </c>
      <c r="P797" s="387">
        <v>1194505</v>
      </c>
      <c r="Q797" s="387">
        <f>P797</f>
        <v>1194505</v>
      </c>
      <c r="R797" s="383">
        <v>10000000</v>
      </c>
      <c r="S797" s="388">
        <f>R797</f>
        <v>10000000</v>
      </c>
      <c r="T797" s="383">
        <v>800000</v>
      </c>
      <c r="U797" s="388">
        <f>T797</f>
        <v>800000</v>
      </c>
      <c r="V797" s="383">
        <v>10000000</v>
      </c>
      <c r="W797" s="388">
        <f>V797</f>
        <v>10000000</v>
      </c>
      <c r="X797" s="383">
        <v>2000000</v>
      </c>
      <c r="Y797" s="388">
        <f>X797</f>
        <v>2000000</v>
      </c>
      <c r="Z797" s="321"/>
      <c r="AA797" s="321"/>
      <c r="AB797" s="321"/>
      <c r="AC797" s="321"/>
    </row>
    <row r="798" spans="1:29" s="315" customFormat="1" ht="47.25" x14ac:dyDescent="0.2">
      <c r="A798" s="223" t="s">
        <v>615</v>
      </c>
      <c r="B798" s="224" t="s">
        <v>214</v>
      </c>
      <c r="C798" s="224"/>
      <c r="D798" s="224"/>
      <c r="E798" s="225"/>
      <c r="F798" s="226" t="s">
        <v>689</v>
      </c>
      <c r="G798" s="227" t="s">
        <v>687</v>
      </c>
      <c r="H798" s="259">
        <f t="shared" ref="H798:Y798" si="1530">H799</f>
        <v>223297</v>
      </c>
      <c r="I798" s="259">
        <f t="shared" si="1530"/>
        <v>223297</v>
      </c>
      <c r="J798" s="259">
        <f t="shared" si="1530"/>
        <v>174133</v>
      </c>
      <c r="K798" s="259">
        <f t="shared" si="1530"/>
        <v>174133</v>
      </c>
      <c r="L798" s="259">
        <f t="shared" si="1530"/>
        <v>192000</v>
      </c>
      <c r="M798" s="259">
        <f t="shared" si="1530"/>
        <v>192000</v>
      </c>
      <c r="N798" s="259">
        <f t="shared" si="1530"/>
        <v>192000</v>
      </c>
      <c r="O798" s="259">
        <f t="shared" si="1530"/>
        <v>192000</v>
      </c>
      <c r="P798" s="259">
        <f t="shared" si="1530"/>
        <v>174133</v>
      </c>
      <c r="Q798" s="259">
        <f t="shared" si="1530"/>
        <v>174133</v>
      </c>
      <c r="R798" s="259">
        <f t="shared" si="1530"/>
        <v>192000</v>
      </c>
      <c r="S798" s="259">
        <f t="shared" si="1530"/>
        <v>192000</v>
      </c>
      <c r="T798" s="259">
        <f t="shared" si="1530"/>
        <v>192000</v>
      </c>
      <c r="U798" s="259">
        <f t="shared" si="1530"/>
        <v>192000</v>
      </c>
      <c r="V798" s="259">
        <f t="shared" si="1530"/>
        <v>192000</v>
      </c>
      <c r="W798" s="259">
        <f t="shared" si="1530"/>
        <v>192000</v>
      </c>
      <c r="X798" s="259">
        <f t="shared" si="1530"/>
        <v>192000</v>
      </c>
      <c r="Y798" s="259">
        <f t="shared" si="1530"/>
        <v>192000</v>
      </c>
      <c r="Z798" s="229"/>
      <c r="AA798" s="229"/>
      <c r="AB798" s="229"/>
      <c r="AC798" s="229"/>
    </row>
    <row r="799" spans="1:29" s="321" customFormat="1" x14ac:dyDescent="0.2">
      <c r="A799" s="318" t="s">
        <v>615</v>
      </c>
      <c r="B799" s="319" t="s">
        <v>214</v>
      </c>
      <c r="C799" s="231">
        <v>11</v>
      </c>
      <c r="D799" s="231"/>
      <c r="E799" s="233">
        <v>32</v>
      </c>
      <c r="F799" s="234"/>
      <c r="G799" s="320"/>
      <c r="H799" s="258">
        <f t="shared" ref="H799:Q799" si="1531">H800+H802</f>
        <v>223297</v>
      </c>
      <c r="I799" s="258">
        <f t="shared" si="1531"/>
        <v>223297</v>
      </c>
      <c r="J799" s="258">
        <f t="shared" si="1531"/>
        <v>174133</v>
      </c>
      <c r="K799" s="258">
        <f t="shared" si="1531"/>
        <v>174133</v>
      </c>
      <c r="L799" s="258">
        <f t="shared" ref="L799:M799" si="1532">L800+L802</f>
        <v>192000</v>
      </c>
      <c r="M799" s="258">
        <f t="shared" si="1532"/>
        <v>192000</v>
      </c>
      <c r="N799" s="258">
        <f t="shared" ref="N799:O799" si="1533">N800+N802</f>
        <v>192000</v>
      </c>
      <c r="O799" s="258">
        <f t="shared" si="1533"/>
        <v>192000</v>
      </c>
      <c r="P799" s="258">
        <f t="shared" si="1531"/>
        <v>174133</v>
      </c>
      <c r="Q799" s="258">
        <f t="shared" si="1531"/>
        <v>174133</v>
      </c>
      <c r="R799" s="258">
        <f t="shared" ref="R799:W799" si="1534">R800+R802</f>
        <v>192000</v>
      </c>
      <c r="S799" s="258">
        <f t="shared" si="1534"/>
        <v>192000</v>
      </c>
      <c r="T799" s="258">
        <f t="shared" ref="T799:U799" si="1535">T800+T802</f>
        <v>192000</v>
      </c>
      <c r="U799" s="258">
        <f t="shared" si="1535"/>
        <v>192000</v>
      </c>
      <c r="V799" s="258">
        <f t="shared" si="1534"/>
        <v>192000</v>
      </c>
      <c r="W799" s="258">
        <f t="shared" si="1534"/>
        <v>192000</v>
      </c>
      <c r="X799" s="258">
        <f t="shared" ref="X799:Y799" si="1536">X800+X802</f>
        <v>192000</v>
      </c>
      <c r="Y799" s="258">
        <f t="shared" si="1536"/>
        <v>192000</v>
      </c>
      <c r="Z799" s="229"/>
      <c r="AA799" s="229"/>
      <c r="AB799" s="229"/>
      <c r="AC799" s="229"/>
    </row>
    <row r="800" spans="1:29" s="315" customFormat="1" x14ac:dyDescent="0.2">
      <c r="A800" s="236" t="s">
        <v>615</v>
      </c>
      <c r="B800" s="322" t="s">
        <v>214</v>
      </c>
      <c r="C800" s="237">
        <v>11</v>
      </c>
      <c r="D800" s="323"/>
      <c r="E800" s="254">
        <v>323</v>
      </c>
      <c r="F800" s="239"/>
      <c r="G800" s="324"/>
      <c r="H800" s="314">
        <f t="shared" ref="H800:Y800" si="1537">SUM(H801)</f>
        <v>151361</v>
      </c>
      <c r="I800" s="314">
        <f t="shared" si="1537"/>
        <v>151361</v>
      </c>
      <c r="J800" s="314">
        <f t="shared" si="1537"/>
        <v>102197</v>
      </c>
      <c r="K800" s="314">
        <f t="shared" si="1537"/>
        <v>102197</v>
      </c>
      <c r="L800" s="314">
        <f t="shared" si="1537"/>
        <v>120000</v>
      </c>
      <c r="M800" s="314">
        <f t="shared" si="1537"/>
        <v>120000</v>
      </c>
      <c r="N800" s="314">
        <f t="shared" si="1537"/>
        <v>120000</v>
      </c>
      <c r="O800" s="314">
        <f t="shared" si="1537"/>
        <v>120000</v>
      </c>
      <c r="P800" s="314">
        <f t="shared" si="1537"/>
        <v>102197</v>
      </c>
      <c r="Q800" s="314">
        <f t="shared" si="1537"/>
        <v>102197</v>
      </c>
      <c r="R800" s="314">
        <f t="shared" si="1537"/>
        <v>120000</v>
      </c>
      <c r="S800" s="314">
        <f t="shared" si="1537"/>
        <v>120000</v>
      </c>
      <c r="T800" s="314">
        <f t="shared" si="1537"/>
        <v>120000</v>
      </c>
      <c r="U800" s="314">
        <f t="shared" si="1537"/>
        <v>120000</v>
      </c>
      <c r="V800" s="314">
        <f t="shared" si="1537"/>
        <v>120000</v>
      </c>
      <c r="W800" s="314">
        <f t="shared" si="1537"/>
        <v>120000</v>
      </c>
      <c r="X800" s="314">
        <f t="shared" si="1537"/>
        <v>120000</v>
      </c>
      <c r="Y800" s="314">
        <f t="shared" si="1537"/>
        <v>120000</v>
      </c>
    </row>
    <row r="801" spans="1:29" s="332" customFormat="1" x14ac:dyDescent="0.2">
      <c r="A801" s="242" t="s">
        <v>615</v>
      </c>
      <c r="B801" s="331" t="s">
        <v>214</v>
      </c>
      <c r="C801" s="243">
        <v>11</v>
      </c>
      <c r="D801" s="244" t="s">
        <v>101</v>
      </c>
      <c r="E801" s="245">
        <v>3235</v>
      </c>
      <c r="F801" s="246" t="s">
        <v>56</v>
      </c>
      <c r="G801" s="329"/>
      <c r="H801" s="381">
        <v>151361</v>
      </c>
      <c r="I801" s="381">
        <f>H801</f>
        <v>151361</v>
      </c>
      <c r="J801" s="381">
        <v>102197</v>
      </c>
      <c r="K801" s="381">
        <f>J801</f>
        <v>102197</v>
      </c>
      <c r="L801" s="383">
        <v>120000</v>
      </c>
      <c r="M801" s="381">
        <f>L801</f>
        <v>120000</v>
      </c>
      <c r="N801" s="383">
        <v>120000</v>
      </c>
      <c r="O801" s="381">
        <f>N801</f>
        <v>120000</v>
      </c>
      <c r="P801" s="381">
        <v>102197</v>
      </c>
      <c r="Q801" s="381">
        <f>P801</f>
        <v>102197</v>
      </c>
      <c r="R801" s="383">
        <v>120000</v>
      </c>
      <c r="S801" s="381">
        <f>R801</f>
        <v>120000</v>
      </c>
      <c r="T801" s="383">
        <v>120000</v>
      </c>
      <c r="U801" s="381">
        <f>T801</f>
        <v>120000</v>
      </c>
      <c r="V801" s="383">
        <v>120000</v>
      </c>
      <c r="W801" s="381">
        <f>V801</f>
        <v>120000</v>
      </c>
      <c r="X801" s="383">
        <v>120000</v>
      </c>
      <c r="Y801" s="381">
        <f>X801</f>
        <v>120000</v>
      </c>
      <c r="Z801" s="321"/>
      <c r="AA801" s="321"/>
      <c r="AB801" s="321"/>
      <c r="AC801" s="321"/>
    </row>
    <row r="802" spans="1:29" s="315" customFormat="1" x14ac:dyDescent="0.2">
      <c r="A802" s="236" t="s">
        <v>615</v>
      </c>
      <c r="B802" s="322" t="s">
        <v>214</v>
      </c>
      <c r="C802" s="237">
        <v>11</v>
      </c>
      <c r="D802" s="323"/>
      <c r="E802" s="254">
        <v>329</v>
      </c>
      <c r="F802" s="239"/>
      <c r="G802" s="324"/>
      <c r="H802" s="314">
        <f t="shared" ref="H802:Y802" si="1538">SUM(H803)</f>
        <v>71936</v>
      </c>
      <c r="I802" s="314">
        <f t="shared" si="1538"/>
        <v>71936</v>
      </c>
      <c r="J802" s="314">
        <f t="shared" si="1538"/>
        <v>71936</v>
      </c>
      <c r="K802" s="314">
        <f t="shared" si="1538"/>
        <v>71936</v>
      </c>
      <c r="L802" s="314">
        <f t="shared" si="1538"/>
        <v>72000</v>
      </c>
      <c r="M802" s="314">
        <f t="shared" si="1538"/>
        <v>72000</v>
      </c>
      <c r="N802" s="314">
        <f t="shared" si="1538"/>
        <v>72000</v>
      </c>
      <c r="O802" s="314">
        <f t="shared" si="1538"/>
        <v>72000</v>
      </c>
      <c r="P802" s="314">
        <f t="shared" si="1538"/>
        <v>71936</v>
      </c>
      <c r="Q802" s="314">
        <f t="shared" si="1538"/>
        <v>71936</v>
      </c>
      <c r="R802" s="314">
        <f t="shared" si="1538"/>
        <v>72000</v>
      </c>
      <c r="S802" s="314">
        <f t="shared" si="1538"/>
        <v>72000</v>
      </c>
      <c r="T802" s="314">
        <f t="shared" si="1538"/>
        <v>72000</v>
      </c>
      <c r="U802" s="314">
        <f t="shared" si="1538"/>
        <v>72000</v>
      </c>
      <c r="V802" s="314">
        <f t="shared" si="1538"/>
        <v>72000</v>
      </c>
      <c r="W802" s="314">
        <f t="shared" si="1538"/>
        <v>72000</v>
      </c>
      <c r="X802" s="314">
        <f t="shared" si="1538"/>
        <v>72000</v>
      </c>
      <c r="Y802" s="314">
        <f t="shared" si="1538"/>
        <v>72000</v>
      </c>
    </row>
    <row r="803" spans="1:29" s="315" customFormat="1" x14ac:dyDescent="0.2">
      <c r="A803" s="242" t="s">
        <v>615</v>
      </c>
      <c r="B803" s="331" t="s">
        <v>214</v>
      </c>
      <c r="C803" s="243">
        <v>11</v>
      </c>
      <c r="D803" s="244" t="s">
        <v>101</v>
      </c>
      <c r="E803" s="245">
        <v>3294</v>
      </c>
      <c r="F803" s="246" t="s">
        <v>619</v>
      </c>
      <c r="G803" s="329"/>
      <c r="H803" s="381">
        <v>71936</v>
      </c>
      <c r="I803" s="381">
        <f>H803</f>
        <v>71936</v>
      </c>
      <c r="J803" s="381">
        <v>71936</v>
      </c>
      <c r="K803" s="381">
        <f>J803</f>
        <v>71936</v>
      </c>
      <c r="L803" s="383">
        <v>72000</v>
      </c>
      <c r="M803" s="381">
        <f>L803</f>
        <v>72000</v>
      </c>
      <c r="N803" s="383">
        <v>72000</v>
      </c>
      <c r="O803" s="381">
        <f>N803</f>
        <v>72000</v>
      </c>
      <c r="P803" s="381">
        <v>71936</v>
      </c>
      <c r="Q803" s="381">
        <f>P803</f>
        <v>71936</v>
      </c>
      <c r="R803" s="383">
        <v>72000</v>
      </c>
      <c r="S803" s="381">
        <f>R803</f>
        <v>72000</v>
      </c>
      <c r="T803" s="383">
        <v>72000</v>
      </c>
      <c r="U803" s="381">
        <f>T803</f>
        <v>72000</v>
      </c>
      <c r="V803" s="383">
        <v>72000</v>
      </c>
      <c r="W803" s="381">
        <f>V803</f>
        <v>72000</v>
      </c>
      <c r="X803" s="383">
        <v>72000</v>
      </c>
      <c r="Y803" s="381">
        <f>X803</f>
        <v>72000</v>
      </c>
      <c r="Z803" s="332"/>
      <c r="AA803" s="332"/>
      <c r="AB803" s="332"/>
      <c r="AC803" s="332"/>
    </row>
    <row r="804" spans="1:29" s="315" customFormat="1" ht="33.75" x14ac:dyDescent="0.2">
      <c r="A804" s="316" t="s">
        <v>615</v>
      </c>
      <c r="B804" s="317">
        <v>810075</v>
      </c>
      <c r="C804" s="317"/>
      <c r="D804" s="317"/>
      <c r="E804" s="337"/>
      <c r="F804" s="226" t="s">
        <v>690</v>
      </c>
      <c r="G804" s="227" t="s">
        <v>687</v>
      </c>
      <c r="H804" s="259">
        <f t="shared" ref="H804:Q804" si="1539">H805+H812+H809</f>
        <v>156384</v>
      </c>
      <c r="I804" s="259">
        <f t="shared" si="1539"/>
        <v>156384</v>
      </c>
      <c r="J804" s="259">
        <f t="shared" si="1539"/>
        <v>451257</v>
      </c>
      <c r="K804" s="259">
        <f t="shared" si="1539"/>
        <v>451257</v>
      </c>
      <c r="L804" s="259">
        <f t="shared" ref="L804:M804" si="1540">L805+L812+L809</f>
        <v>556300</v>
      </c>
      <c r="M804" s="259">
        <f t="shared" si="1540"/>
        <v>556300</v>
      </c>
      <c r="N804" s="259">
        <f t="shared" ref="N804:O804" si="1541">N805+N812+N809</f>
        <v>456300</v>
      </c>
      <c r="O804" s="259">
        <f t="shared" si="1541"/>
        <v>456300</v>
      </c>
      <c r="P804" s="259">
        <f t="shared" si="1539"/>
        <v>557435</v>
      </c>
      <c r="Q804" s="259">
        <f t="shared" si="1539"/>
        <v>557435</v>
      </c>
      <c r="R804" s="259">
        <f t="shared" ref="R804:W804" si="1542">R805+R812+R809</f>
        <v>556300</v>
      </c>
      <c r="S804" s="259">
        <f t="shared" si="1542"/>
        <v>556300</v>
      </c>
      <c r="T804" s="259">
        <f t="shared" ref="T804:U804" si="1543">T805+T812+T809</f>
        <v>556300</v>
      </c>
      <c r="U804" s="259">
        <f t="shared" si="1543"/>
        <v>556300</v>
      </c>
      <c r="V804" s="259">
        <f t="shared" si="1542"/>
        <v>440000</v>
      </c>
      <c r="W804" s="259">
        <f t="shared" si="1542"/>
        <v>440000</v>
      </c>
      <c r="X804" s="259">
        <f t="shared" ref="X804:Y804" si="1544">X805+X812+X809</f>
        <v>440000</v>
      </c>
      <c r="Y804" s="259">
        <f t="shared" si="1544"/>
        <v>440000</v>
      </c>
    </row>
    <row r="805" spans="1:29" s="321" customFormat="1" x14ac:dyDescent="0.2">
      <c r="A805" s="318" t="s">
        <v>615</v>
      </c>
      <c r="B805" s="319" t="s">
        <v>691</v>
      </c>
      <c r="C805" s="231">
        <v>11</v>
      </c>
      <c r="D805" s="231"/>
      <c r="E805" s="233">
        <v>32</v>
      </c>
      <c r="F805" s="234"/>
      <c r="G805" s="320"/>
      <c r="H805" s="258">
        <f t="shared" ref="H805:Y805" si="1545">H806</f>
        <v>26384</v>
      </c>
      <c r="I805" s="258">
        <f t="shared" si="1545"/>
        <v>26384</v>
      </c>
      <c r="J805" s="258">
        <f t="shared" si="1545"/>
        <v>13272</v>
      </c>
      <c r="K805" s="258">
        <f t="shared" si="1545"/>
        <v>13272</v>
      </c>
      <c r="L805" s="258">
        <f t="shared" si="1545"/>
        <v>14300</v>
      </c>
      <c r="M805" s="258">
        <f t="shared" si="1545"/>
        <v>14300</v>
      </c>
      <c r="N805" s="258">
        <f t="shared" si="1545"/>
        <v>14300</v>
      </c>
      <c r="O805" s="258">
        <f t="shared" si="1545"/>
        <v>14300</v>
      </c>
      <c r="P805" s="258">
        <f t="shared" si="1545"/>
        <v>13272</v>
      </c>
      <c r="Q805" s="258">
        <f t="shared" si="1545"/>
        <v>13272</v>
      </c>
      <c r="R805" s="258">
        <f t="shared" si="1545"/>
        <v>14300</v>
      </c>
      <c r="S805" s="258">
        <f t="shared" si="1545"/>
        <v>14300</v>
      </c>
      <c r="T805" s="258">
        <f t="shared" si="1545"/>
        <v>14300</v>
      </c>
      <c r="U805" s="258">
        <f t="shared" si="1545"/>
        <v>14300</v>
      </c>
      <c r="V805" s="258">
        <f t="shared" si="1545"/>
        <v>15000</v>
      </c>
      <c r="W805" s="258">
        <f t="shared" si="1545"/>
        <v>15000</v>
      </c>
      <c r="X805" s="258">
        <f t="shared" si="1545"/>
        <v>15000</v>
      </c>
      <c r="Y805" s="258">
        <f t="shared" si="1545"/>
        <v>15000</v>
      </c>
      <c r="Z805" s="315"/>
      <c r="AA805" s="315"/>
      <c r="AB805" s="315"/>
      <c r="AC805" s="315"/>
    </row>
    <row r="806" spans="1:29" s="321" customFormat="1" x14ac:dyDescent="0.2">
      <c r="A806" s="236" t="s">
        <v>615</v>
      </c>
      <c r="B806" s="322" t="s">
        <v>691</v>
      </c>
      <c r="C806" s="237">
        <v>11</v>
      </c>
      <c r="D806" s="323"/>
      <c r="E806" s="254">
        <v>323</v>
      </c>
      <c r="F806" s="239"/>
      <c r="G806" s="324"/>
      <c r="H806" s="314">
        <f t="shared" ref="H806:Q806" si="1546">H807+H808</f>
        <v>26384</v>
      </c>
      <c r="I806" s="314">
        <f t="shared" si="1546"/>
        <v>26384</v>
      </c>
      <c r="J806" s="314">
        <f t="shared" si="1546"/>
        <v>13272</v>
      </c>
      <c r="K806" s="314">
        <f t="shared" si="1546"/>
        <v>13272</v>
      </c>
      <c r="L806" s="314">
        <f t="shared" ref="L806:M806" si="1547">L807+L808</f>
        <v>14300</v>
      </c>
      <c r="M806" s="314">
        <f t="shared" si="1547"/>
        <v>14300</v>
      </c>
      <c r="N806" s="314">
        <f t="shared" ref="N806:O806" si="1548">N807+N808</f>
        <v>14300</v>
      </c>
      <c r="O806" s="314">
        <f t="shared" si="1548"/>
        <v>14300</v>
      </c>
      <c r="P806" s="314">
        <f t="shared" si="1546"/>
        <v>13272</v>
      </c>
      <c r="Q806" s="314">
        <f t="shared" si="1546"/>
        <v>13272</v>
      </c>
      <c r="R806" s="314">
        <f t="shared" ref="R806:W806" si="1549">R807+R808</f>
        <v>14300</v>
      </c>
      <c r="S806" s="314">
        <f t="shared" si="1549"/>
        <v>14300</v>
      </c>
      <c r="T806" s="314">
        <f t="shared" ref="T806:U806" si="1550">T807+T808</f>
        <v>14300</v>
      </c>
      <c r="U806" s="314">
        <f t="shared" si="1550"/>
        <v>14300</v>
      </c>
      <c r="V806" s="314">
        <f t="shared" si="1549"/>
        <v>15000</v>
      </c>
      <c r="W806" s="314">
        <f t="shared" si="1549"/>
        <v>15000</v>
      </c>
      <c r="X806" s="314">
        <f t="shared" ref="X806:Y806" si="1551">X807+X808</f>
        <v>15000</v>
      </c>
      <c r="Y806" s="314">
        <f t="shared" si="1551"/>
        <v>15000</v>
      </c>
      <c r="Z806" s="315"/>
      <c r="AA806" s="315"/>
      <c r="AB806" s="315"/>
      <c r="AC806" s="315"/>
    </row>
    <row r="807" spans="1:29" s="315" customFormat="1" x14ac:dyDescent="0.2">
      <c r="A807" s="242" t="s">
        <v>615</v>
      </c>
      <c r="B807" s="331" t="s">
        <v>691</v>
      </c>
      <c r="C807" s="243">
        <v>11</v>
      </c>
      <c r="D807" s="244" t="s">
        <v>101</v>
      </c>
      <c r="E807" s="245">
        <v>3237</v>
      </c>
      <c r="F807" s="246" t="s">
        <v>58</v>
      </c>
      <c r="G807" s="329"/>
      <c r="H807" s="381">
        <v>13772</v>
      </c>
      <c r="I807" s="381">
        <f t="shared" ref="I807:I808" si="1552">H807</f>
        <v>13772</v>
      </c>
      <c r="J807" s="381">
        <v>13272</v>
      </c>
      <c r="K807" s="381">
        <f t="shared" ref="K807:K808" si="1553">J807</f>
        <v>13272</v>
      </c>
      <c r="L807" s="383">
        <v>13300</v>
      </c>
      <c r="M807" s="381">
        <f t="shared" ref="M807:M808" si="1554">L807</f>
        <v>13300</v>
      </c>
      <c r="N807" s="383">
        <v>13300</v>
      </c>
      <c r="O807" s="381">
        <f t="shared" ref="O807:O808" si="1555">N807</f>
        <v>13300</v>
      </c>
      <c r="P807" s="381">
        <v>13272</v>
      </c>
      <c r="Q807" s="381">
        <f t="shared" ref="Q807:Q808" si="1556">P807</f>
        <v>13272</v>
      </c>
      <c r="R807" s="383">
        <v>13300</v>
      </c>
      <c r="S807" s="381">
        <f t="shared" ref="S807:S808" si="1557">R807</f>
        <v>13300</v>
      </c>
      <c r="T807" s="383">
        <v>13300</v>
      </c>
      <c r="U807" s="381">
        <f t="shared" ref="U807:U808" si="1558">T807</f>
        <v>13300</v>
      </c>
      <c r="V807" s="383">
        <v>14000</v>
      </c>
      <c r="W807" s="381">
        <f t="shared" ref="W807:W808" si="1559">V807</f>
        <v>14000</v>
      </c>
      <c r="X807" s="383">
        <v>14000</v>
      </c>
      <c r="Y807" s="381">
        <f t="shared" ref="Y807:Y808" si="1560">X807</f>
        <v>14000</v>
      </c>
      <c r="Z807" s="321"/>
      <c r="AA807" s="321"/>
      <c r="AB807" s="321"/>
      <c r="AC807" s="321"/>
    </row>
    <row r="808" spans="1:29" s="315" customFormat="1" x14ac:dyDescent="0.2">
      <c r="A808" s="256" t="s">
        <v>615</v>
      </c>
      <c r="B808" s="326" t="s">
        <v>691</v>
      </c>
      <c r="C808" s="327">
        <v>11</v>
      </c>
      <c r="D808" s="328" t="s">
        <v>101</v>
      </c>
      <c r="E808" s="252">
        <v>3238</v>
      </c>
      <c r="F808" s="253" t="s">
        <v>59</v>
      </c>
      <c r="G808" s="329"/>
      <c r="H808" s="381">
        <v>12612</v>
      </c>
      <c r="I808" s="381">
        <f t="shared" si="1552"/>
        <v>12612</v>
      </c>
      <c r="J808" s="381">
        <v>0</v>
      </c>
      <c r="K808" s="381">
        <f t="shared" si="1553"/>
        <v>0</v>
      </c>
      <c r="L808" s="384">
        <v>1000</v>
      </c>
      <c r="M808" s="381">
        <f t="shared" si="1554"/>
        <v>1000</v>
      </c>
      <c r="N808" s="384">
        <v>1000</v>
      </c>
      <c r="O808" s="381">
        <f t="shared" si="1555"/>
        <v>1000</v>
      </c>
      <c r="P808" s="381">
        <v>0</v>
      </c>
      <c r="Q808" s="381">
        <f t="shared" si="1556"/>
        <v>0</v>
      </c>
      <c r="R808" s="384">
        <v>1000</v>
      </c>
      <c r="S808" s="381">
        <f t="shared" si="1557"/>
        <v>1000</v>
      </c>
      <c r="T808" s="384">
        <v>1000</v>
      </c>
      <c r="U808" s="381">
        <f t="shared" si="1558"/>
        <v>1000</v>
      </c>
      <c r="V808" s="384">
        <v>1000</v>
      </c>
      <c r="W808" s="381">
        <f t="shared" si="1559"/>
        <v>1000</v>
      </c>
      <c r="X808" s="384">
        <v>1000</v>
      </c>
      <c r="Y808" s="381">
        <f t="shared" si="1560"/>
        <v>1000</v>
      </c>
      <c r="Z808" s="321"/>
      <c r="AA808" s="321"/>
      <c r="AB808" s="321"/>
      <c r="AC808" s="321"/>
    </row>
    <row r="809" spans="1:29" s="321" customFormat="1" x14ac:dyDescent="0.2">
      <c r="A809" s="318" t="s">
        <v>615</v>
      </c>
      <c r="B809" s="319" t="s">
        <v>691</v>
      </c>
      <c r="C809" s="231">
        <v>11</v>
      </c>
      <c r="D809" s="231"/>
      <c r="E809" s="233">
        <v>36</v>
      </c>
      <c r="F809" s="234"/>
      <c r="G809" s="320"/>
      <c r="H809" s="258">
        <f t="shared" ref="H809:Y809" si="1561">H810</f>
        <v>0</v>
      </c>
      <c r="I809" s="258">
        <f t="shared" si="1561"/>
        <v>0</v>
      </c>
      <c r="J809" s="258">
        <f t="shared" si="1561"/>
        <v>145995</v>
      </c>
      <c r="K809" s="258">
        <f t="shared" si="1561"/>
        <v>145995</v>
      </c>
      <c r="L809" s="258">
        <f t="shared" si="1561"/>
        <v>250000</v>
      </c>
      <c r="M809" s="258">
        <f t="shared" si="1561"/>
        <v>250000</v>
      </c>
      <c r="N809" s="258">
        <f t="shared" si="1561"/>
        <v>250000</v>
      </c>
      <c r="O809" s="258">
        <f t="shared" si="1561"/>
        <v>250000</v>
      </c>
      <c r="P809" s="258">
        <f t="shared" si="1561"/>
        <v>252173</v>
      </c>
      <c r="Q809" s="258">
        <f t="shared" si="1561"/>
        <v>252173</v>
      </c>
      <c r="R809" s="258">
        <f t="shared" si="1561"/>
        <v>250000</v>
      </c>
      <c r="S809" s="258">
        <f t="shared" si="1561"/>
        <v>250000</v>
      </c>
      <c r="T809" s="258">
        <f t="shared" si="1561"/>
        <v>250000</v>
      </c>
      <c r="U809" s="258">
        <f t="shared" si="1561"/>
        <v>250000</v>
      </c>
      <c r="V809" s="258">
        <f t="shared" si="1561"/>
        <v>130000</v>
      </c>
      <c r="W809" s="258">
        <f t="shared" si="1561"/>
        <v>130000</v>
      </c>
      <c r="X809" s="258">
        <f t="shared" si="1561"/>
        <v>130000</v>
      </c>
      <c r="Y809" s="258">
        <f t="shared" si="1561"/>
        <v>130000</v>
      </c>
      <c r="Z809" s="315"/>
      <c r="AA809" s="315"/>
      <c r="AB809" s="315"/>
      <c r="AC809" s="315"/>
    </row>
    <row r="810" spans="1:29" s="315" customFormat="1" x14ac:dyDescent="0.2">
      <c r="A810" s="236" t="s">
        <v>615</v>
      </c>
      <c r="B810" s="322" t="s">
        <v>691</v>
      </c>
      <c r="C810" s="237">
        <v>11</v>
      </c>
      <c r="D810" s="323"/>
      <c r="E810" s="254">
        <v>363</v>
      </c>
      <c r="F810" s="239"/>
      <c r="G810" s="324"/>
      <c r="H810" s="314">
        <f t="shared" ref="H810:Y810" si="1562">H811</f>
        <v>0</v>
      </c>
      <c r="I810" s="314">
        <f t="shared" si="1562"/>
        <v>0</v>
      </c>
      <c r="J810" s="314">
        <f t="shared" si="1562"/>
        <v>145995</v>
      </c>
      <c r="K810" s="314">
        <f t="shared" si="1562"/>
        <v>145995</v>
      </c>
      <c r="L810" s="314">
        <f t="shared" si="1562"/>
        <v>250000</v>
      </c>
      <c r="M810" s="314">
        <f t="shared" si="1562"/>
        <v>250000</v>
      </c>
      <c r="N810" s="314">
        <f t="shared" si="1562"/>
        <v>250000</v>
      </c>
      <c r="O810" s="314">
        <f t="shared" si="1562"/>
        <v>250000</v>
      </c>
      <c r="P810" s="314">
        <f t="shared" si="1562"/>
        <v>252173</v>
      </c>
      <c r="Q810" s="314">
        <f t="shared" si="1562"/>
        <v>252173</v>
      </c>
      <c r="R810" s="314">
        <f t="shared" si="1562"/>
        <v>250000</v>
      </c>
      <c r="S810" s="314">
        <f t="shared" si="1562"/>
        <v>250000</v>
      </c>
      <c r="T810" s="314">
        <f t="shared" si="1562"/>
        <v>250000</v>
      </c>
      <c r="U810" s="314">
        <f t="shared" si="1562"/>
        <v>250000</v>
      </c>
      <c r="V810" s="314">
        <f t="shared" si="1562"/>
        <v>130000</v>
      </c>
      <c r="W810" s="314">
        <f t="shared" si="1562"/>
        <v>130000</v>
      </c>
      <c r="X810" s="314">
        <f t="shared" si="1562"/>
        <v>130000</v>
      </c>
      <c r="Y810" s="314">
        <f t="shared" si="1562"/>
        <v>130000</v>
      </c>
    </row>
    <row r="811" spans="1:29" s="315" customFormat="1" x14ac:dyDescent="0.2">
      <c r="A811" s="242" t="s">
        <v>615</v>
      </c>
      <c r="B811" s="331" t="s">
        <v>691</v>
      </c>
      <c r="C811" s="243">
        <v>11</v>
      </c>
      <c r="D811" s="244" t="s">
        <v>101</v>
      </c>
      <c r="E811" s="245">
        <v>3632</v>
      </c>
      <c r="F811" s="246" t="s">
        <v>183</v>
      </c>
      <c r="G811" s="329"/>
      <c r="H811" s="381">
        <v>0</v>
      </c>
      <c r="I811" s="381">
        <f>H811</f>
        <v>0</v>
      </c>
      <c r="J811" s="381">
        <v>145995</v>
      </c>
      <c r="K811" s="381">
        <f>J811</f>
        <v>145995</v>
      </c>
      <c r="L811" s="383">
        <v>250000</v>
      </c>
      <c r="M811" s="381">
        <f>L811</f>
        <v>250000</v>
      </c>
      <c r="N811" s="383">
        <v>250000</v>
      </c>
      <c r="O811" s="381">
        <f>N811</f>
        <v>250000</v>
      </c>
      <c r="P811" s="381">
        <v>252173</v>
      </c>
      <c r="Q811" s="381">
        <f>P811</f>
        <v>252173</v>
      </c>
      <c r="R811" s="383">
        <v>250000</v>
      </c>
      <c r="S811" s="381">
        <f>R811</f>
        <v>250000</v>
      </c>
      <c r="T811" s="383">
        <v>250000</v>
      </c>
      <c r="U811" s="381">
        <f>T811</f>
        <v>250000</v>
      </c>
      <c r="V811" s="383">
        <v>130000</v>
      </c>
      <c r="W811" s="381">
        <f>V811</f>
        <v>130000</v>
      </c>
      <c r="X811" s="383">
        <v>130000</v>
      </c>
      <c r="Y811" s="381">
        <f>X811</f>
        <v>130000</v>
      </c>
      <c r="Z811" s="321"/>
      <c r="AA811" s="321"/>
      <c r="AB811" s="321"/>
      <c r="AC811" s="321"/>
    </row>
    <row r="812" spans="1:29" s="321" customFormat="1" x14ac:dyDescent="0.2">
      <c r="A812" s="318" t="s">
        <v>615</v>
      </c>
      <c r="B812" s="319" t="s">
        <v>691</v>
      </c>
      <c r="C812" s="231">
        <v>11</v>
      </c>
      <c r="D812" s="231"/>
      <c r="E812" s="233">
        <v>41</v>
      </c>
      <c r="F812" s="234"/>
      <c r="G812" s="320"/>
      <c r="H812" s="258">
        <f t="shared" ref="H812:X813" si="1563">H813</f>
        <v>130000</v>
      </c>
      <c r="I812" s="258">
        <f t="shared" si="1563"/>
        <v>130000</v>
      </c>
      <c r="J812" s="258">
        <f t="shared" si="1563"/>
        <v>291990</v>
      </c>
      <c r="K812" s="258">
        <f t="shared" si="1563"/>
        <v>291990</v>
      </c>
      <c r="L812" s="258">
        <f t="shared" si="1563"/>
        <v>292000</v>
      </c>
      <c r="M812" s="258">
        <f t="shared" si="1563"/>
        <v>292000</v>
      </c>
      <c r="N812" s="258">
        <f t="shared" si="1563"/>
        <v>192000</v>
      </c>
      <c r="O812" s="258">
        <f t="shared" si="1563"/>
        <v>192000</v>
      </c>
      <c r="P812" s="258">
        <f t="shared" si="1563"/>
        <v>291990</v>
      </c>
      <c r="Q812" s="258">
        <f t="shared" si="1563"/>
        <v>291990</v>
      </c>
      <c r="R812" s="258">
        <f t="shared" si="1563"/>
        <v>292000</v>
      </c>
      <c r="S812" s="258">
        <f t="shared" si="1563"/>
        <v>292000</v>
      </c>
      <c r="T812" s="258">
        <f t="shared" si="1563"/>
        <v>292000</v>
      </c>
      <c r="U812" s="258">
        <f t="shared" si="1563"/>
        <v>292000</v>
      </c>
      <c r="V812" s="258">
        <f t="shared" si="1563"/>
        <v>295000</v>
      </c>
      <c r="W812" s="258">
        <f t="shared" si="1563"/>
        <v>295000</v>
      </c>
      <c r="X812" s="258">
        <f t="shared" si="1563"/>
        <v>295000</v>
      </c>
      <c r="Y812" s="258">
        <f t="shared" ref="X812:Y813" si="1564">Y813</f>
        <v>295000</v>
      </c>
      <c r="Z812" s="315"/>
      <c r="AA812" s="315"/>
      <c r="AB812" s="315"/>
      <c r="AC812" s="315"/>
    </row>
    <row r="813" spans="1:29" s="229" customFormat="1" x14ac:dyDescent="0.2">
      <c r="A813" s="236" t="s">
        <v>615</v>
      </c>
      <c r="B813" s="322" t="s">
        <v>691</v>
      </c>
      <c r="C813" s="237">
        <v>11</v>
      </c>
      <c r="D813" s="323"/>
      <c r="E813" s="254">
        <v>412</v>
      </c>
      <c r="F813" s="239"/>
      <c r="G813" s="324"/>
      <c r="H813" s="314">
        <f t="shared" si="1563"/>
        <v>130000</v>
      </c>
      <c r="I813" s="314">
        <f t="shared" si="1563"/>
        <v>130000</v>
      </c>
      <c r="J813" s="314">
        <f t="shared" si="1563"/>
        <v>291990</v>
      </c>
      <c r="K813" s="314">
        <f t="shared" si="1563"/>
        <v>291990</v>
      </c>
      <c r="L813" s="314">
        <f t="shared" si="1563"/>
        <v>292000</v>
      </c>
      <c r="M813" s="314">
        <f t="shared" si="1563"/>
        <v>292000</v>
      </c>
      <c r="N813" s="314">
        <f t="shared" si="1563"/>
        <v>192000</v>
      </c>
      <c r="O813" s="314">
        <f t="shared" si="1563"/>
        <v>192000</v>
      </c>
      <c r="P813" s="314">
        <f t="shared" si="1563"/>
        <v>291990</v>
      </c>
      <c r="Q813" s="314">
        <f t="shared" si="1563"/>
        <v>291990</v>
      </c>
      <c r="R813" s="314">
        <f t="shared" si="1563"/>
        <v>292000</v>
      </c>
      <c r="S813" s="314">
        <f t="shared" si="1563"/>
        <v>292000</v>
      </c>
      <c r="T813" s="314">
        <f t="shared" si="1563"/>
        <v>292000</v>
      </c>
      <c r="U813" s="314">
        <f t="shared" si="1563"/>
        <v>292000</v>
      </c>
      <c r="V813" s="314">
        <f t="shared" si="1563"/>
        <v>295000</v>
      </c>
      <c r="W813" s="314">
        <f t="shared" si="1563"/>
        <v>295000</v>
      </c>
      <c r="X813" s="314">
        <f t="shared" si="1564"/>
        <v>295000</v>
      </c>
      <c r="Y813" s="314">
        <f t="shared" si="1564"/>
        <v>295000</v>
      </c>
      <c r="Z813" s="315"/>
      <c r="AA813" s="315"/>
      <c r="AB813" s="315"/>
      <c r="AC813" s="315"/>
    </row>
    <row r="814" spans="1:29" s="229" customFormat="1" ht="15" x14ac:dyDescent="0.2">
      <c r="A814" s="242" t="s">
        <v>615</v>
      </c>
      <c r="B814" s="331" t="s">
        <v>691</v>
      </c>
      <c r="C814" s="243">
        <v>11</v>
      </c>
      <c r="D814" s="244" t="s">
        <v>101</v>
      </c>
      <c r="E814" s="245">
        <v>4126</v>
      </c>
      <c r="F814" s="246" t="s">
        <v>84</v>
      </c>
      <c r="G814" s="329"/>
      <c r="H814" s="381">
        <v>130000</v>
      </c>
      <c r="I814" s="381">
        <f>H814</f>
        <v>130000</v>
      </c>
      <c r="J814" s="381">
        <v>291990</v>
      </c>
      <c r="K814" s="381">
        <f>J814</f>
        <v>291990</v>
      </c>
      <c r="L814" s="383">
        <v>292000</v>
      </c>
      <c r="M814" s="381">
        <f>L814</f>
        <v>292000</v>
      </c>
      <c r="N814" s="383">
        <v>192000</v>
      </c>
      <c r="O814" s="381">
        <f>N814</f>
        <v>192000</v>
      </c>
      <c r="P814" s="381">
        <v>291990</v>
      </c>
      <c r="Q814" s="381">
        <f>P814</f>
        <v>291990</v>
      </c>
      <c r="R814" s="383">
        <v>292000</v>
      </c>
      <c r="S814" s="381">
        <f>R814</f>
        <v>292000</v>
      </c>
      <c r="T814" s="383">
        <v>292000</v>
      </c>
      <c r="U814" s="381">
        <f>T814</f>
        <v>292000</v>
      </c>
      <c r="V814" s="383">
        <v>295000</v>
      </c>
      <c r="W814" s="381">
        <f>V814</f>
        <v>295000</v>
      </c>
      <c r="X814" s="383">
        <v>295000</v>
      </c>
      <c r="Y814" s="381">
        <f>X814</f>
        <v>295000</v>
      </c>
      <c r="Z814" s="321"/>
      <c r="AA814" s="321"/>
      <c r="AB814" s="321"/>
      <c r="AC814" s="321"/>
    </row>
    <row r="815" spans="1:29" s="229" customFormat="1" ht="33.75" x14ac:dyDescent="0.2">
      <c r="A815" s="223" t="s">
        <v>615</v>
      </c>
      <c r="B815" s="224" t="s">
        <v>493</v>
      </c>
      <c r="C815" s="224"/>
      <c r="D815" s="224"/>
      <c r="E815" s="225"/>
      <c r="F815" s="226" t="s">
        <v>492</v>
      </c>
      <c r="G815" s="227" t="s">
        <v>687</v>
      </c>
      <c r="H815" s="259">
        <f t="shared" ref="H815:X817" si="1565">H816</f>
        <v>0</v>
      </c>
      <c r="I815" s="259">
        <f t="shared" si="1565"/>
        <v>0</v>
      </c>
      <c r="J815" s="259">
        <f t="shared" si="1565"/>
        <v>39817</v>
      </c>
      <c r="K815" s="259">
        <f t="shared" si="1565"/>
        <v>39817</v>
      </c>
      <c r="L815" s="259">
        <f t="shared" si="1565"/>
        <v>700000</v>
      </c>
      <c r="M815" s="259">
        <f t="shared" si="1565"/>
        <v>700000</v>
      </c>
      <c r="N815" s="259">
        <f t="shared" si="1565"/>
        <v>100000</v>
      </c>
      <c r="O815" s="259">
        <f t="shared" si="1565"/>
        <v>100000</v>
      </c>
      <c r="P815" s="259">
        <f t="shared" si="1565"/>
        <v>39817</v>
      </c>
      <c r="Q815" s="259">
        <f t="shared" si="1565"/>
        <v>39817</v>
      </c>
      <c r="R815" s="259">
        <f t="shared" si="1565"/>
        <v>40000</v>
      </c>
      <c r="S815" s="259">
        <f t="shared" si="1565"/>
        <v>40000</v>
      </c>
      <c r="T815" s="259">
        <f t="shared" si="1565"/>
        <v>40000</v>
      </c>
      <c r="U815" s="259">
        <f t="shared" si="1565"/>
        <v>40000</v>
      </c>
      <c r="V815" s="259">
        <f t="shared" si="1565"/>
        <v>40000</v>
      </c>
      <c r="W815" s="259">
        <f t="shared" si="1565"/>
        <v>40000</v>
      </c>
      <c r="X815" s="259">
        <f t="shared" si="1565"/>
        <v>40000</v>
      </c>
      <c r="Y815" s="259">
        <f t="shared" ref="X815:Y817" si="1566">Y816</f>
        <v>40000</v>
      </c>
    </row>
    <row r="816" spans="1:29" s="321" customFormat="1" x14ac:dyDescent="0.2">
      <c r="A816" s="230" t="s">
        <v>615</v>
      </c>
      <c r="B816" s="231" t="s">
        <v>493</v>
      </c>
      <c r="C816" s="231">
        <v>11</v>
      </c>
      <c r="D816" s="231"/>
      <c r="E816" s="233">
        <v>42</v>
      </c>
      <c r="F816" s="234"/>
      <c r="G816" s="320"/>
      <c r="H816" s="258">
        <f t="shared" si="1565"/>
        <v>0</v>
      </c>
      <c r="I816" s="258">
        <f t="shared" si="1565"/>
        <v>0</v>
      </c>
      <c r="J816" s="258">
        <f t="shared" si="1565"/>
        <v>39817</v>
      </c>
      <c r="K816" s="258">
        <f t="shared" si="1565"/>
        <v>39817</v>
      </c>
      <c r="L816" s="258">
        <f t="shared" si="1565"/>
        <v>700000</v>
      </c>
      <c r="M816" s="258">
        <f t="shared" si="1565"/>
        <v>700000</v>
      </c>
      <c r="N816" s="258">
        <f t="shared" si="1565"/>
        <v>100000</v>
      </c>
      <c r="O816" s="258">
        <f t="shared" si="1565"/>
        <v>100000</v>
      </c>
      <c r="P816" s="258">
        <f t="shared" si="1565"/>
        <v>39817</v>
      </c>
      <c r="Q816" s="258">
        <f t="shared" si="1565"/>
        <v>39817</v>
      </c>
      <c r="R816" s="258">
        <f t="shared" si="1565"/>
        <v>40000</v>
      </c>
      <c r="S816" s="258">
        <f t="shared" si="1565"/>
        <v>40000</v>
      </c>
      <c r="T816" s="258">
        <f t="shared" si="1565"/>
        <v>40000</v>
      </c>
      <c r="U816" s="258">
        <f t="shared" si="1565"/>
        <v>40000</v>
      </c>
      <c r="V816" s="258">
        <f t="shared" si="1565"/>
        <v>40000</v>
      </c>
      <c r="W816" s="258">
        <f t="shared" si="1565"/>
        <v>40000</v>
      </c>
      <c r="X816" s="258">
        <f t="shared" si="1566"/>
        <v>40000</v>
      </c>
      <c r="Y816" s="258">
        <f t="shared" si="1566"/>
        <v>40000</v>
      </c>
      <c r="Z816" s="229"/>
      <c r="AA816" s="229"/>
      <c r="AB816" s="229"/>
      <c r="AC816" s="229"/>
    </row>
    <row r="817" spans="1:29" s="229" customFormat="1" x14ac:dyDescent="0.2">
      <c r="A817" s="236" t="s">
        <v>615</v>
      </c>
      <c r="B817" s="322" t="s">
        <v>493</v>
      </c>
      <c r="C817" s="237">
        <v>11</v>
      </c>
      <c r="D817" s="236"/>
      <c r="E817" s="238">
        <v>423</v>
      </c>
      <c r="F817" s="239"/>
      <c r="G817" s="330"/>
      <c r="H817" s="314">
        <f t="shared" si="1565"/>
        <v>0</v>
      </c>
      <c r="I817" s="314">
        <f t="shared" si="1565"/>
        <v>0</v>
      </c>
      <c r="J817" s="314">
        <f t="shared" si="1565"/>
        <v>39817</v>
      </c>
      <c r="K817" s="314">
        <f t="shared" si="1565"/>
        <v>39817</v>
      </c>
      <c r="L817" s="314">
        <f t="shared" si="1565"/>
        <v>700000</v>
      </c>
      <c r="M817" s="314">
        <f t="shared" si="1565"/>
        <v>700000</v>
      </c>
      <c r="N817" s="314">
        <f t="shared" si="1565"/>
        <v>100000</v>
      </c>
      <c r="O817" s="314">
        <f t="shared" si="1565"/>
        <v>100000</v>
      </c>
      <c r="P817" s="314">
        <f t="shared" si="1565"/>
        <v>39817</v>
      </c>
      <c r="Q817" s="314">
        <f t="shared" si="1565"/>
        <v>39817</v>
      </c>
      <c r="R817" s="314">
        <f t="shared" si="1565"/>
        <v>40000</v>
      </c>
      <c r="S817" s="314">
        <f t="shared" si="1565"/>
        <v>40000</v>
      </c>
      <c r="T817" s="314">
        <f t="shared" si="1565"/>
        <v>40000</v>
      </c>
      <c r="U817" s="314">
        <f t="shared" si="1565"/>
        <v>40000</v>
      </c>
      <c r="V817" s="314">
        <f t="shared" si="1565"/>
        <v>40000</v>
      </c>
      <c r="W817" s="314">
        <f t="shared" si="1565"/>
        <v>40000</v>
      </c>
      <c r="X817" s="314">
        <f t="shared" si="1566"/>
        <v>40000</v>
      </c>
      <c r="Y817" s="314">
        <f t="shared" si="1566"/>
        <v>40000</v>
      </c>
    </row>
    <row r="818" spans="1:29" s="229" customFormat="1" ht="30" x14ac:dyDescent="0.2">
      <c r="A818" s="242" t="s">
        <v>615</v>
      </c>
      <c r="B818" s="331" t="s">
        <v>493</v>
      </c>
      <c r="C818" s="243">
        <v>11</v>
      </c>
      <c r="D818" s="242" t="s">
        <v>101</v>
      </c>
      <c r="E818" s="245">
        <v>4233</v>
      </c>
      <c r="F818" s="246" t="s">
        <v>494</v>
      </c>
      <c r="G818" s="329"/>
      <c r="H818" s="381">
        <v>0</v>
      </c>
      <c r="I818" s="381">
        <f>H818</f>
        <v>0</v>
      </c>
      <c r="J818" s="381">
        <v>39817</v>
      </c>
      <c r="K818" s="381">
        <f>J818</f>
        <v>39817</v>
      </c>
      <c r="L818" s="383">
        <v>700000</v>
      </c>
      <c r="M818" s="388">
        <f>L818</f>
        <v>700000</v>
      </c>
      <c r="N818" s="383">
        <v>100000</v>
      </c>
      <c r="O818" s="388">
        <f>N818</f>
        <v>100000</v>
      </c>
      <c r="P818" s="388">
        <v>39817</v>
      </c>
      <c r="Q818" s="388">
        <f>P818</f>
        <v>39817</v>
      </c>
      <c r="R818" s="383">
        <v>40000</v>
      </c>
      <c r="S818" s="388">
        <f>R818</f>
        <v>40000</v>
      </c>
      <c r="T818" s="383">
        <v>40000</v>
      </c>
      <c r="U818" s="388">
        <f>T818</f>
        <v>40000</v>
      </c>
      <c r="V818" s="383">
        <v>40000</v>
      </c>
      <c r="W818" s="388">
        <f>V818</f>
        <v>40000</v>
      </c>
      <c r="X818" s="383">
        <v>40000</v>
      </c>
      <c r="Y818" s="388">
        <f>X818</f>
        <v>40000</v>
      </c>
      <c r="Z818" s="321"/>
      <c r="AA818" s="321"/>
      <c r="AB818" s="321"/>
      <c r="AC818" s="321"/>
    </row>
    <row r="819" spans="1:29" s="229" customFormat="1" ht="33.75" x14ac:dyDescent="0.2">
      <c r="A819" s="223" t="s">
        <v>615</v>
      </c>
      <c r="B819" s="224" t="s">
        <v>497</v>
      </c>
      <c r="C819" s="224"/>
      <c r="D819" s="224"/>
      <c r="E819" s="225"/>
      <c r="F819" s="226" t="s">
        <v>496</v>
      </c>
      <c r="G819" s="227" t="s">
        <v>687</v>
      </c>
      <c r="H819" s="259">
        <f>H820+H834+H838</f>
        <v>2539359</v>
      </c>
      <c r="I819" s="259">
        <f t="shared" ref="I819:Q819" si="1567">I820+I834+I838</f>
        <v>2539359</v>
      </c>
      <c r="J819" s="259">
        <f t="shared" si="1567"/>
        <v>3243490</v>
      </c>
      <c r="K819" s="259">
        <f t="shared" si="1567"/>
        <v>3243490</v>
      </c>
      <c r="L819" s="259">
        <f t="shared" ref="L819:M819" si="1568">L820+L834+L838</f>
        <v>6958000</v>
      </c>
      <c r="M819" s="259">
        <f t="shared" si="1568"/>
        <v>6958000</v>
      </c>
      <c r="N819" s="259">
        <f t="shared" ref="N819:O819" si="1569">N820+N834+N838</f>
        <v>5136102</v>
      </c>
      <c r="O819" s="259">
        <f t="shared" si="1569"/>
        <v>5136102</v>
      </c>
      <c r="P819" s="259">
        <f t="shared" si="1567"/>
        <v>3515959</v>
      </c>
      <c r="Q819" s="259">
        <f t="shared" si="1567"/>
        <v>3515959</v>
      </c>
      <c r="R819" s="259">
        <f t="shared" ref="R819:W819" si="1570">R820+R834+R838</f>
        <v>6594000</v>
      </c>
      <c r="S819" s="259">
        <f t="shared" si="1570"/>
        <v>6594000</v>
      </c>
      <c r="T819" s="259">
        <f t="shared" ref="T819:U819" si="1571">T820+T834+T838</f>
        <v>5567000</v>
      </c>
      <c r="U819" s="259">
        <f t="shared" si="1571"/>
        <v>5567000</v>
      </c>
      <c r="V819" s="259">
        <f t="shared" si="1570"/>
        <v>5819000</v>
      </c>
      <c r="W819" s="259">
        <f t="shared" si="1570"/>
        <v>5819000</v>
      </c>
      <c r="X819" s="259">
        <f t="shared" ref="X819:Y819" si="1572">X820+X834+X838</f>
        <v>5783000</v>
      </c>
      <c r="Y819" s="259">
        <f t="shared" si="1572"/>
        <v>5783000</v>
      </c>
    </row>
    <row r="820" spans="1:29" s="321" customFormat="1" x14ac:dyDescent="0.2">
      <c r="A820" s="230" t="s">
        <v>615</v>
      </c>
      <c r="B820" s="231" t="s">
        <v>497</v>
      </c>
      <c r="C820" s="231">
        <v>11</v>
      </c>
      <c r="D820" s="231"/>
      <c r="E820" s="233">
        <v>32</v>
      </c>
      <c r="F820" s="234"/>
      <c r="G820" s="320"/>
      <c r="H820" s="258">
        <f>H825+H821+H832</f>
        <v>2293786</v>
      </c>
      <c r="I820" s="258">
        <f t="shared" ref="I820:Q820" si="1573">I825+I821+I832</f>
        <v>2293786</v>
      </c>
      <c r="J820" s="258">
        <f t="shared" si="1573"/>
        <v>3004589</v>
      </c>
      <c r="K820" s="258">
        <f t="shared" si="1573"/>
        <v>3004589</v>
      </c>
      <c r="L820" s="258">
        <f t="shared" ref="L820:M820" si="1574">L825+L821+L832</f>
        <v>3182000</v>
      </c>
      <c r="M820" s="258">
        <f t="shared" si="1574"/>
        <v>3182000</v>
      </c>
      <c r="N820" s="258">
        <f t="shared" ref="N820:O820" si="1575">N825+N821+N832</f>
        <v>3036102</v>
      </c>
      <c r="O820" s="258">
        <f t="shared" si="1575"/>
        <v>3036102</v>
      </c>
      <c r="P820" s="258">
        <f t="shared" si="1573"/>
        <v>3210696</v>
      </c>
      <c r="Q820" s="258">
        <f t="shared" si="1573"/>
        <v>3210696</v>
      </c>
      <c r="R820" s="258">
        <f t="shared" ref="R820:W820" si="1576">R825+R821+R832</f>
        <v>3284000</v>
      </c>
      <c r="S820" s="258">
        <f t="shared" si="1576"/>
        <v>3284000</v>
      </c>
      <c r="T820" s="258">
        <f t="shared" ref="T820:U820" si="1577">T825+T821+T832</f>
        <v>3278000</v>
      </c>
      <c r="U820" s="258">
        <f t="shared" si="1577"/>
        <v>3278000</v>
      </c>
      <c r="V820" s="258">
        <f t="shared" si="1576"/>
        <v>3474000</v>
      </c>
      <c r="W820" s="258">
        <f t="shared" si="1576"/>
        <v>3474000</v>
      </c>
      <c r="X820" s="258">
        <f t="shared" ref="X820:Y820" si="1578">X825+X821+X832</f>
        <v>3464000</v>
      </c>
      <c r="Y820" s="258">
        <f t="shared" si="1578"/>
        <v>3464000</v>
      </c>
      <c r="Z820" s="229"/>
      <c r="AA820" s="229"/>
      <c r="AB820" s="229"/>
      <c r="AC820" s="229"/>
    </row>
    <row r="821" spans="1:29" s="321" customFormat="1" x14ac:dyDescent="0.2">
      <c r="A821" s="256" t="s">
        <v>615</v>
      </c>
      <c r="B821" s="322" t="s">
        <v>497</v>
      </c>
      <c r="C821" s="237">
        <v>11</v>
      </c>
      <c r="D821" s="236"/>
      <c r="E821" s="254">
        <v>322</v>
      </c>
      <c r="F821" s="239"/>
      <c r="G821" s="330"/>
      <c r="H821" s="314">
        <f t="shared" ref="H821:Y821" si="1579">H823+H824+H822</f>
        <v>15397</v>
      </c>
      <c r="I821" s="314">
        <f t="shared" si="1579"/>
        <v>15397</v>
      </c>
      <c r="J821" s="314">
        <f t="shared" si="1579"/>
        <v>15927</v>
      </c>
      <c r="K821" s="314">
        <f t="shared" si="1579"/>
        <v>15927</v>
      </c>
      <c r="L821" s="314">
        <f t="shared" si="1579"/>
        <v>15000</v>
      </c>
      <c r="M821" s="314">
        <f t="shared" si="1579"/>
        <v>15000</v>
      </c>
      <c r="N821" s="314">
        <f t="shared" si="1579"/>
        <v>17000</v>
      </c>
      <c r="O821" s="314">
        <f t="shared" si="1579"/>
        <v>17000</v>
      </c>
      <c r="P821" s="314">
        <f t="shared" si="1579"/>
        <v>19908</v>
      </c>
      <c r="Q821" s="314">
        <f t="shared" si="1579"/>
        <v>19908</v>
      </c>
      <c r="R821" s="314">
        <f t="shared" si="1579"/>
        <v>19000</v>
      </c>
      <c r="S821" s="314">
        <f t="shared" si="1579"/>
        <v>19000</v>
      </c>
      <c r="T821" s="314">
        <f t="shared" si="1579"/>
        <v>21000</v>
      </c>
      <c r="U821" s="314">
        <f t="shared" si="1579"/>
        <v>21000</v>
      </c>
      <c r="V821" s="314">
        <f t="shared" si="1579"/>
        <v>22000</v>
      </c>
      <c r="W821" s="314">
        <f t="shared" si="1579"/>
        <v>22000</v>
      </c>
      <c r="X821" s="314">
        <f t="shared" si="1579"/>
        <v>24000</v>
      </c>
      <c r="Y821" s="314">
        <f t="shared" si="1579"/>
        <v>24000</v>
      </c>
      <c r="Z821" s="229"/>
      <c r="AA821" s="229"/>
      <c r="AB821" s="229"/>
      <c r="AC821" s="229"/>
    </row>
    <row r="822" spans="1:29" s="321" customFormat="1" ht="15" x14ac:dyDescent="0.2">
      <c r="A822" s="242" t="s">
        <v>615</v>
      </c>
      <c r="B822" s="331" t="s">
        <v>497</v>
      </c>
      <c r="C822" s="243">
        <v>11</v>
      </c>
      <c r="D822" s="242" t="s">
        <v>101</v>
      </c>
      <c r="E822" s="245">
        <v>3223</v>
      </c>
      <c r="F822" s="246" t="s">
        <v>48</v>
      </c>
      <c r="G822" s="330"/>
      <c r="H822" s="389">
        <v>0</v>
      </c>
      <c r="I822" s="381">
        <f>H822</f>
        <v>0</v>
      </c>
      <c r="J822" s="389">
        <v>0</v>
      </c>
      <c r="K822" s="381">
        <f>J822</f>
        <v>0</v>
      </c>
      <c r="L822" s="390">
        <v>0</v>
      </c>
      <c r="M822" s="388">
        <f>L822</f>
        <v>0</v>
      </c>
      <c r="N822" s="390">
        <v>2000</v>
      </c>
      <c r="O822" s="388">
        <f>N822</f>
        <v>2000</v>
      </c>
      <c r="P822" s="387">
        <v>0</v>
      </c>
      <c r="Q822" s="388">
        <f>P822</f>
        <v>0</v>
      </c>
      <c r="R822" s="390">
        <v>0</v>
      </c>
      <c r="S822" s="388">
        <f>R822</f>
        <v>0</v>
      </c>
      <c r="T822" s="390">
        <v>2000</v>
      </c>
      <c r="U822" s="388">
        <f>T822</f>
        <v>2000</v>
      </c>
      <c r="V822" s="390">
        <v>0</v>
      </c>
      <c r="W822" s="381">
        <f>V822</f>
        <v>0</v>
      </c>
      <c r="X822" s="390">
        <v>2000</v>
      </c>
      <c r="Y822" s="381">
        <f>X822</f>
        <v>2000</v>
      </c>
      <c r="Z822" s="229"/>
      <c r="AA822" s="229"/>
      <c r="AB822" s="229"/>
      <c r="AC822" s="229"/>
    </row>
    <row r="823" spans="1:29" s="229" customFormat="1" ht="30" x14ac:dyDescent="0.2">
      <c r="A823" s="256" t="s">
        <v>615</v>
      </c>
      <c r="B823" s="326" t="s">
        <v>497</v>
      </c>
      <c r="C823" s="327">
        <v>11</v>
      </c>
      <c r="D823" s="325" t="s">
        <v>101</v>
      </c>
      <c r="E823" s="252">
        <v>3224</v>
      </c>
      <c r="F823" s="253" t="s">
        <v>155</v>
      </c>
      <c r="G823" s="329"/>
      <c r="H823" s="381">
        <v>10088</v>
      </c>
      <c r="I823" s="381">
        <f t="shared" ref="I823:I824" si="1580">H823</f>
        <v>10088</v>
      </c>
      <c r="J823" s="381">
        <v>10618</v>
      </c>
      <c r="K823" s="381">
        <f t="shared" ref="K823:K824" si="1581">J823</f>
        <v>10618</v>
      </c>
      <c r="L823" s="383">
        <v>10000</v>
      </c>
      <c r="M823" s="388">
        <f t="shared" ref="M823:M824" si="1582">L823</f>
        <v>10000</v>
      </c>
      <c r="N823" s="383">
        <v>10000</v>
      </c>
      <c r="O823" s="388">
        <f t="shared" ref="O823:O824" si="1583">N823</f>
        <v>10000</v>
      </c>
      <c r="P823" s="387">
        <v>13272</v>
      </c>
      <c r="Q823" s="388">
        <f t="shared" ref="Q823:Q824" si="1584">P823</f>
        <v>13272</v>
      </c>
      <c r="R823" s="383">
        <v>13000</v>
      </c>
      <c r="S823" s="388">
        <f>R823</f>
        <v>13000</v>
      </c>
      <c r="T823" s="383">
        <v>13000</v>
      </c>
      <c r="U823" s="388">
        <f t="shared" ref="U823:U824" si="1585">T823</f>
        <v>13000</v>
      </c>
      <c r="V823" s="383">
        <v>14000</v>
      </c>
      <c r="W823" s="381">
        <f t="shared" ref="W823:W824" si="1586">V823</f>
        <v>14000</v>
      </c>
      <c r="X823" s="383">
        <v>14000</v>
      </c>
      <c r="Y823" s="381">
        <f t="shared" ref="Y823:Y824" si="1587">X823</f>
        <v>14000</v>
      </c>
      <c r="Z823" s="321"/>
      <c r="AA823" s="321"/>
      <c r="AB823" s="321"/>
      <c r="AC823" s="321"/>
    </row>
    <row r="824" spans="1:29" s="321" customFormat="1" x14ac:dyDescent="0.2">
      <c r="A824" s="256" t="s">
        <v>615</v>
      </c>
      <c r="B824" s="326" t="s">
        <v>497</v>
      </c>
      <c r="C824" s="327">
        <v>11</v>
      </c>
      <c r="D824" s="325" t="s">
        <v>101</v>
      </c>
      <c r="E824" s="252">
        <v>3225</v>
      </c>
      <c r="F824" s="253" t="s">
        <v>473</v>
      </c>
      <c r="G824" s="329"/>
      <c r="H824" s="381">
        <v>5309</v>
      </c>
      <c r="I824" s="381">
        <f t="shared" si="1580"/>
        <v>5309</v>
      </c>
      <c r="J824" s="381">
        <v>5309</v>
      </c>
      <c r="K824" s="381">
        <f t="shared" si="1581"/>
        <v>5309</v>
      </c>
      <c r="L824" s="384">
        <v>5000</v>
      </c>
      <c r="M824" s="388">
        <f t="shared" si="1582"/>
        <v>5000</v>
      </c>
      <c r="N824" s="384">
        <v>5000</v>
      </c>
      <c r="O824" s="388">
        <f t="shared" si="1583"/>
        <v>5000</v>
      </c>
      <c r="P824" s="387">
        <v>6636</v>
      </c>
      <c r="Q824" s="388">
        <f t="shared" si="1584"/>
        <v>6636</v>
      </c>
      <c r="R824" s="384">
        <v>6000</v>
      </c>
      <c r="S824" s="388">
        <f t="shared" ref="S824" si="1588">R824</f>
        <v>6000</v>
      </c>
      <c r="T824" s="384">
        <v>6000</v>
      </c>
      <c r="U824" s="388">
        <f t="shared" si="1585"/>
        <v>6000</v>
      </c>
      <c r="V824" s="384">
        <v>8000</v>
      </c>
      <c r="W824" s="381">
        <f t="shared" si="1586"/>
        <v>8000</v>
      </c>
      <c r="X824" s="384">
        <v>8000</v>
      </c>
      <c r="Y824" s="381">
        <f t="shared" si="1587"/>
        <v>8000</v>
      </c>
    </row>
    <row r="825" spans="1:29" s="321" customFormat="1" x14ac:dyDescent="0.2">
      <c r="A825" s="236" t="s">
        <v>615</v>
      </c>
      <c r="B825" s="322" t="s">
        <v>497</v>
      </c>
      <c r="C825" s="237">
        <v>11</v>
      </c>
      <c r="D825" s="236"/>
      <c r="E825" s="254">
        <v>323</v>
      </c>
      <c r="F825" s="239"/>
      <c r="G825" s="330"/>
      <c r="H825" s="314">
        <f t="shared" ref="H825:W825" si="1589">SUM(H826:H831)</f>
        <v>2254499</v>
      </c>
      <c r="I825" s="314">
        <f t="shared" si="1589"/>
        <v>2254499</v>
      </c>
      <c r="J825" s="314">
        <f t="shared" si="1589"/>
        <v>2964772</v>
      </c>
      <c r="K825" s="314">
        <f t="shared" si="1589"/>
        <v>2964772</v>
      </c>
      <c r="L825" s="314">
        <f t="shared" si="1589"/>
        <v>3137000</v>
      </c>
      <c r="M825" s="314">
        <f t="shared" si="1589"/>
        <v>3137000</v>
      </c>
      <c r="N825" s="314">
        <f t="shared" ref="N825:O825" si="1590">SUM(N826:N831)</f>
        <v>2995102</v>
      </c>
      <c r="O825" s="314">
        <f t="shared" si="1590"/>
        <v>2995102</v>
      </c>
      <c r="P825" s="314">
        <f t="shared" si="1589"/>
        <v>3164243</v>
      </c>
      <c r="Q825" s="314">
        <f t="shared" si="1589"/>
        <v>3164243</v>
      </c>
      <c r="R825" s="314">
        <f t="shared" si="1589"/>
        <v>3230000</v>
      </c>
      <c r="S825" s="314">
        <f t="shared" si="1589"/>
        <v>3230000</v>
      </c>
      <c r="T825" s="314">
        <f t="shared" ref="T825:U825" si="1591">SUM(T826:T831)</f>
        <v>3222000</v>
      </c>
      <c r="U825" s="314">
        <f t="shared" si="1591"/>
        <v>3222000</v>
      </c>
      <c r="V825" s="314">
        <f t="shared" si="1589"/>
        <v>3412000</v>
      </c>
      <c r="W825" s="314">
        <f t="shared" si="1589"/>
        <v>3412000</v>
      </c>
      <c r="X825" s="314">
        <f t="shared" ref="X825:Y825" si="1592">SUM(X826:X831)</f>
        <v>3400000</v>
      </c>
      <c r="Y825" s="314">
        <f t="shared" si="1592"/>
        <v>3400000</v>
      </c>
      <c r="Z825" s="229"/>
      <c r="AA825" s="229"/>
      <c r="AB825" s="229"/>
      <c r="AC825" s="229"/>
    </row>
    <row r="826" spans="1:29" s="321" customFormat="1" ht="15" x14ac:dyDescent="0.2">
      <c r="A826" s="242" t="s">
        <v>615</v>
      </c>
      <c r="B826" s="331" t="s">
        <v>497</v>
      </c>
      <c r="C826" s="243">
        <v>11</v>
      </c>
      <c r="D826" s="242" t="s">
        <v>101</v>
      </c>
      <c r="E826" s="245">
        <v>3231</v>
      </c>
      <c r="F826" s="246" t="s">
        <v>52</v>
      </c>
      <c r="G826" s="329"/>
      <c r="H826" s="381">
        <v>2524</v>
      </c>
      <c r="I826" s="381">
        <f t="shared" ref="I826:I830" si="1593">H826</f>
        <v>2524</v>
      </c>
      <c r="J826" s="381">
        <v>2654</v>
      </c>
      <c r="K826" s="381">
        <f t="shared" ref="K826:K830" si="1594">J826</f>
        <v>2654</v>
      </c>
      <c r="L826" s="383">
        <v>3000</v>
      </c>
      <c r="M826" s="381">
        <f t="shared" ref="M826:M830" si="1595">L826</f>
        <v>3000</v>
      </c>
      <c r="N826" s="383">
        <v>3000</v>
      </c>
      <c r="O826" s="381">
        <f t="shared" ref="O826:O830" si="1596">N826</f>
        <v>3000</v>
      </c>
      <c r="P826" s="381">
        <v>2785</v>
      </c>
      <c r="Q826" s="381">
        <f t="shared" ref="Q826:Q830" si="1597">P826</f>
        <v>2785</v>
      </c>
      <c r="R826" s="383">
        <v>3000</v>
      </c>
      <c r="S826" s="381">
        <f t="shared" ref="S826:S831" si="1598">R826</f>
        <v>3000</v>
      </c>
      <c r="T826" s="383">
        <v>3000</v>
      </c>
      <c r="U826" s="381">
        <f t="shared" ref="U826:U831" si="1599">T826</f>
        <v>3000</v>
      </c>
      <c r="V826" s="383">
        <v>3000</v>
      </c>
      <c r="W826" s="381">
        <f t="shared" ref="W826:W831" si="1600">V826</f>
        <v>3000</v>
      </c>
      <c r="X826" s="383">
        <v>3000</v>
      </c>
      <c r="Y826" s="381">
        <f t="shared" ref="Y826:Y831" si="1601">X826</f>
        <v>3000</v>
      </c>
    </row>
    <row r="827" spans="1:29" s="321" customFormat="1" ht="15" x14ac:dyDescent="0.2">
      <c r="A827" s="242" t="s">
        <v>615</v>
      </c>
      <c r="B827" s="331" t="s">
        <v>497</v>
      </c>
      <c r="C827" s="243">
        <v>11</v>
      </c>
      <c r="D827" s="242" t="s">
        <v>101</v>
      </c>
      <c r="E827" s="245">
        <v>3232</v>
      </c>
      <c r="F827" s="246" t="s">
        <v>53</v>
      </c>
      <c r="G827" s="329"/>
      <c r="H827" s="381">
        <v>1987319</v>
      </c>
      <c r="I827" s="381">
        <f t="shared" si="1593"/>
        <v>1987319</v>
      </c>
      <c r="J827" s="381">
        <v>2787179</v>
      </c>
      <c r="K827" s="381">
        <f t="shared" si="1594"/>
        <v>2787179</v>
      </c>
      <c r="L827" s="384">
        <v>2800000</v>
      </c>
      <c r="M827" s="381">
        <f t="shared" si="1595"/>
        <v>2800000</v>
      </c>
      <c r="N827" s="384">
        <v>2794000</v>
      </c>
      <c r="O827" s="381">
        <f t="shared" si="1596"/>
        <v>2794000</v>
      </c>
      <c r="P827" s="381">
        <v>2919902</v>
      </c>
      <c r="Q827" s="381">
        <f t="shared" si="1597"/>
        <v>2919902</v>
      </c>
      <c r="R827" s="384">
        <v>2920000</v>
      </c>
      <c r="S827" s="381">
        <f t="shared" si="1598"/>
        <v>2920000</v>
      </c>
      <c r="T827" s="384">
        <v>2912000</v>
      </c>
      <c r="U827" s="381">
        <f t="shared" si="1599"/>
        <v>2912000</v>
      </c>
      <c r="V827" s="384">
        <v>3100000</v>
      </c>
      <c r="W827" s="381">
        <f t="shared" si="1600"/>
        <v>3100000</v>
      </c>
      <c r="X827" s="384">
        <v>3088000</v>
      </c>
      <c r="Y827" s="381">
        <f t="shared" si="1601"/>
        <v>3088000</v>
      </c>
    </row>
    <row r="828" spans="1:29" s="321" customFormat="1" ht="15" x14ac:dyDescent="0.2">
      <c r="A828" s="242" t="s">
        <v>615</v>
      </c>
      <c r="B828" s="331" t="s">
        <v>497</v>
      </c>
      <c r="C828" s="243">
        <v>11</v>
      </c>
      <c r="D828" s="242" t="s">
        <v>101</v>
      </c>
      <c r="E828" s="245">
        <v>3235</v>
      </c>
      <c r="F828" s="246" t="s">
        <v>56</v>
      </c>
      <c r="G828" s="329"/>
      <c r="H828" s="381">
        <v>15137</v>
      </c>
      <c r="I828" s="381">
        <f t="shared" si="1593"/>
        <v>15137</v>
      </c>
      <c r="J828" s="381">
        <v>15927</v>
      </c>
      <c r="K828" s="381">
        <f t="shared" si="1594"/>
        <v>15927</v>
      </c>
      <c r="L828" s="384">
        <v>16000</v>
      </c>
      <c r="M828" s="381">
        <f t="shared" si="1595"/>
        <v>16000</v>
      </c>
      <c r="N828" s="384">
        <v>16000</v>
      </c>
      <c r="O828" s="381">
        <f t="shared" si="1596"/>
        <v>16000</v>
      </c>
      <c r="P828" s="381">
        <v>15927</v>
      </c>
      <c r="Q828" s="381">
        <f t="shared" si="1597"/>
        <v>15927</v>
      </c>
      <c r="R828" s="384">
        <v>16000</v>
      </c>
      <c r="S828" s="381">
        <f t="shared" si="1598"/>
        <v>16000</v>
      </c>
      <c r="T828" s="384">
        <v>16000</v>
      </c>
      <c r="U828" s="381">
        <f t="shared" si="1599"/>
        <v>16000</v>
      </c>
      <c r="V828" s="384">
        <v>18000</v>
      </c>
      <c r="W828" s="381">
        <f t="shared" si="1600"/>
        <v>18000</v>
      </c>
      <c r="X828" s="384">
        <v>18000</v>
      </c>
      <c r="Y828" s="381">
        <f t="shared" si="1601"/>
        <v>18000</v>
      </c>
    </row>
    <row r="829" spans="1:29" s="321" customFormat="1" ht="15" x14ac:dyDescent="0.2">
      <c r="A829" s="242" t="s">
        <v>615</v>
      </c>
      <c r="B829" s="331" t="s">
        <v>497</v>
      </c>
      <c r="C829" s="243">
        <v>11</v>
      </c>
      <c r="D829" s="242" t="s">
        <v>101</v>
      </c>
      <c r="E829" s="245">
        <v>3237</v>
      </c>
      <c r="F829" s="246" t="s">
        <v>58</v>
      </c>
      <c r="G829" s="329"/>
      <c r="H829" s="381">
        <v>225629</v>
      </c>
      <c r="I829" s="381">
        <f t="shared" si="1593"/>
        <v>225629</v>
      </c>
      <c r="J829" s="381">
        <v>135122</v>
      </c>
      <c r="K829" s="381">
        <f t="shared" si="1594"/>
        <v>135122</v>
      </c>
      <c r="L829" s="384">
        <v>270000</v>
      </c>
      <c r="M829" s="381">
        <f t="shared" si="1595"/>
        <v>270000</v>
      </c>
      <c r="N829" s="384">
        <v>135122</v>
      </c>
      <c r="O829" s="381">
        <f t="shared" si="1596"/>
        <v>135122</v>
      </c>
      <c r="P829" s="381">
        <v>199084</v>
      </c>
      <c r="Q829" s="381">
        <f t="shared" si="1597"/>
        <v>199084</v>
      </c>
      <c r="R829" s="384">
        <v>260000</v>
      </c>
      <c r="S829" s="381">
        <f t="shared" si="1598"/>
        <v>260000</v>
      </c>
      <c r="T829" s="384">
        <v>260000</v>
      </c>
      <c r="U829" s="381">
        <f t="shared" si="1599"/>
        <v>260000</v>
      </c>
      <c r="V829" s="384">
        <v>260000</v>
      </c>
      <c r="W829" s="381">
        <f t="shared" si="1600"/>
        <v>260000</v>
      </c>
      <c r="X829" s="384">
        <v>260000</v>
      </c>
      <c r="Y829" s="381">
        <f t="shared" si="1601"/>
        <v>260000</v>
      </c>
    </row>
    <row r="830" spans="1:29" s="332" customFormat="1" x14ac:dyDescent="0.2">
      <c r="A830" s="242" t="s">
        <v>615</v>
      </c>
      <c r="B830" s="331" t="s">
        <v>497</v>
      </c>
      <c r="C830" s="243">
        <v>11</v>
      </c>
      <c r="D830" s="242" t="s">
        <v>101</v>
      </c>
      <c r="E830" s="245">
        <v>3238</v>
      </c>
      <c r="F830" s="246" t="s">
        <v>59</v>
      </c>
      <c r="G830" s="329"/>
      <c r="H830" s="381">
        <v>23890</v>
      </c>
      <c r="I830" s="381">
        <f t="shared" si="1593"/>
        <v>23890</v>
      </c>
      <c r="J830" s="381">
        <v>23890</v>
      </c>
      <c r="K830" s="381">
        <f t="shared" si="1594"/>
        <v>23890</v>
      </c>
      <c r="L830" s="384">
        <v>25000</v>
      </c>
      <c r="M830" s="381">
        <f t="shared" si="1595"/>
        <v>25000</v>
      </c>
      <c r="N830" s="384">
        <v>23980</v>
      </c>
      <c r="O830" s="381">
        <f t="shared" si="1596"/>
        <v>23980</v>
      </c>
      <c r="P830" s="381">
        <v>26545</v>
      </c>
      <c r="Q830" s="381">
        <f t="shared" si="1597"/>
        <v>26545</v>
      </c>
      <c r="R830" s="384">
        <v>30000</v>
      </c>
      <c r="S830" s="381">
        <f t="shared" si="1598"/>
        <v>30000</v>
      </c>
      <c r="T830" s="384">
        <v>30000</v>
      </c>
      <c r="U830" s="381">
        <f t="shared" si="1599"/>
        <v>30000</v>
      </c>
      <c r="V830" s="384">
        <v>30000</v>
      </c>
      <c r="W830" s="381">
        <f t="shared" si="1600"/>
        <v>30000</v>
      </c>
      <c r="X830" s="384">
        <v>30000</v>
      </c>
      <c r="Y830" s="381">
        <f t="shared" si="1601"/>
        <v>30000</v>
      </c>
      <c r="Z830" s="321"/>
      <c r="AA830" s="321"/>
      <c r="AB830" s="321"/>
      <c r="AC830" s="321"/>
    </row>
    <row r="831" spans="1:29" s="321" customFormat="1" ht="15" x14ac:dyDescent="0.2">
      <c r="A831" s="242" t="s">
        <v>615</v>
      </c>
      <c r="B831" s="331" t="s">
        <v>497</v>
      </c>
      <c r="C831" s="243">
        <v>11</v>
      </c>
      <c r="D831" s="242" t="s">
        <v>101</v>
      </c>
      <c r="E831" s="245">
        <v>3239</v>
      </c>
      <c r="F831" s="274" t="s">
        <v>60</v>
      </c>
      <c r="G831" s="329"/>
      <c r="H831" s="381"/>
      <c r="I831" s="381">
        <f>H831</f>
        <v>0</v>
      </c>
      <c r="J831" s="381"/>
      <c r="K831" s="381">
        <f>J831</f>
        <v>0</v>
      </c>
      <c r="L831" s="381">
        <v>23000</v>
      </c>
      <c r="M831" s="381">
        <f>L831</f>
        <v>23000</v>
      </c>
      <c r="N831" s="381">
        <v>23000</v>
      </c>
      <c r="O831" s="381">
        <f>N831</f>
        <v>23000</v>
      </c>
      <c r="P831" s="381"/>
      <c r="Q831" s="381">
        <f>P831</f>
        <v>0</v>
      </c>
      <c r="R831" s="381">
        <v>1000</v>
      </c>
      <c r="S831" s="381">
        <f t="shared" si="1598"/>
        <v>1000</v>
      </c>
      <c r="T831" s="381">
        <v>1000</v>
      </c>
      <c r="U831" s="381">
        <f t="shared" si="1599"/>
        <v>1000</v>
      </c>
      <c r="V831" s="381">
        <v>1000</v>
      </c>
      <c r="W831" s="381">
        <f t="shared" si="1600"/>
        <v>1000</v>
      </c>
      <c r="X831" s="381">
        <v>1000</v>
      </c>
      <c r="Y831" s="381">
        <f t="shared" si="1601"/>
        <v>1000</v>
      </c>
    </row>
    <row r="832" spans="1:29" s="229" customFormat="1" x14ac:dyDescent="0.2">
      <c r="A832" s="256" t="s">
        <v>615</v>
      </c>
      <c r="B832" s="322" t="s">
        <v>497</v>
      </c>
      <c r="C832" s="237">
        <v>11</v>
      </c>
      <c r="D832" s="236"/>
      <c r="E832" s="254">
        <v>329</v>
      </c>
      <c r="F832" s="239"/>
      <c r="G832" s="336"/>
      <c r="H832" s="339">
        <f t="shared" ref="H832:Y832" si="1602">H833</f>
        <v>23890</v>
      </c>
      <c r="I832" s="339">
        <f t="shared" si="1602"/>
        <v>23890</v>
      </c>
      <c r="J832" s="339">
        <f t="shared" si="1602"/>
        <v>23890</v>
      </c>
      <c r="K832" s="339">
        <f t="shared" si="1602"/>
        <v>23890</v>
      </c>
      <c r="L832" s="339">
        <f t="shared" si="1602"/>
        <v>30000</v>
      </c>
      <c r="M832" s="339">
        <f t="shared" si="1602"/>
        <v>30000</v>
      </c>
      <c r="N832" s="339">
        <f t="shared" si="1602"/>
        <v>24000</v>
      </c>
      <c r="O832" s="339">
        <f t="shared" si="1602"/>
        <v>24000</v>
      </c>
      <c r="P832" s="339">
        <f t="shared" si="1602"/>
        <v>26545</v>
      </c>
      <c r="Q832" s="339">
        <f t="shared" si="1602"/>
        <v>26545</v>
      </c>
      <c r="R832" s="339">
        <f t="shared" si="1602"/>
        <v>35000</v>
      </c>
      <c r="S832" s="339">
        <f t="shared" si="1602"/>
        <v>35000</v>
      </c>
      <c r="T832" s="339">
        <f t="shared" si="1602"/>
        <v>35000</v>
      </c>
      <c r="U832" s="339">
        <f t="shared" si="1602"/>
        <v>35000</v>
      </c>
      <c r="V832" s="339">
        <f t="shared" si="1602"/>
        <v>40000</v>
      </c>
      <c r="W832" s="339">
        <f t="shared" si="1602"/>
        <v>40000</v>
      </c>
      <c r="X832" s="339">
        <f t="shared" si="1602"/>
        <v>40000</v>
      </c>
      <c r="Y832" s="339">
        <f t="shared" si="1602"/>
        <v>40000</v>
      </c>
      <c r="Z832" s="332"/>
      <c r="AA832" s="332"/>
      <c r="AB832" s="332"/>
      <c r="AC832" s="332"/>
    </row>
    <row r="833" spans="1:29" s="229" customFormat="1" x14ac:dyDescent="0.2">
      <c r="A833" s="256" t="s">
        <v>615</v>
      </c>
      <c r="B833" s="326" t="s">
        <v>497</v>
      </c>
      <c r="C833" s="327">
        <v>11</v>
      </c>
      <c r="D833" s="325" t="s">
        <v>101</v>
      </c>
      <c r="E833" s="252">
        <v>3292</v>
      </c>
      <c r="F833" s="253" t="s">
        <v>63</v>
      </c>
      <c r="G833" s="329"/>
      <c r="H833" s="381">
        <v>23890</v>
      </c>
      <c r="I833" s="381">
        <f>H833</f>
        <v>23890</v>
      </c>
      <c r="J833" s="381">
        <v>23890</v>
      </c>
      <c r="K833" s="381">
        <f>J833</f>
        <v>23890</v>
      </c>
      <c r="L833" s="383">
        <v>30000</v>
      </c>
      <c r="M833" s="381">
        <f>L833</f>
        <v>30000</v>
      </c>
      <c r="N833" s="383">
        <v>24000</v>
      </c>
      <c r="O833" s="381">
        <f>N833</f>
        <v>24000</v>
      </c>
      <c r="P833" s="381">
        <v>26545</v>
      </c>
      <c r="Q833" s="381">
        <f>P833</f>
        <v>26545</v>
      </c>
      <c r="R833" s="383">
        <v>35000</v>
      </c>
      <c r="S833" s="381">
        <f>R833</f>
        <v>35000</v>
      </c>
      <c r="T833" s="383">
        <v>35000</v>
      </c>
      <c r="U833" s="381">
        <f>T833</f>
        <v>35000</v>
      </c>
      <c r="V833" s="383">
        <v>40000</v>
      </c>
      <c r="W833" s="381">
        <f>V833</f>
        <v>40000</v>
      </c>
      <c r="X833" s="383">
        <v>40000</v>
      </c>
      <c r="Y833" s="381">
        <f>X833</f>
        <v>40000</v>
      </c>
      <c r="Z833" s="321"/>
      <c r="AA833" s="321"/>
      <c r="AB833" s="321"/>
      <c r="AC833" s="321"/>
    </row>
    <row r="834" spans="1:29" s="321" customFormat="1" x14ac:dyDescent="0.2">
      <c r="A834" s="230" t="s">
        <v>615</v>
      </c>
      <c r="B834" s="231" t="s">
        <v>497</v>
      </c>
      <c r="C834" s="231">
        <v>11</v>
      </c>
      <c r="D834" s="231"/>
      <c r="E834" s="233">
        <v>41</v>
      </c>
      <c r="F834" s="234"/>
      <c r="G834" s="320"/>
      <c r="H834" s="258">
        <f t="shared" ref="H834:Y834" si="1603">H835</f>
        <v>195440</v>
      </c>
      <c r="I834" s="258">
        <f t="shared" si="1603"/>
        <v>195440</v>
      </c>
      <c r="J834" s="258">
        <f t="shared" si="1603"/>
        <v>205720</v>
      </c>
      <c r="K834" s="258">
        <f t="shared" si="1603"/>
        <v>205720</v>
      </c>
      <c r="L834" s="258">
        <f t="shared" si="1603"/>
        <v>208000</v>
      </c>
      <c r="M834" s="258">
        <f t="shared" si="1603"/>
        <v>208000</v>
      </c>
      <c r="N834" s="258">
        <f t="shared" si="1603"/>
        <v>28000</v>
      </c>
      <c r="O834" s="258">
        <f t="shared" si="1603"/>
        <v>28000</v>
      </c>
      <c r="P834" s="258">
        <f t="shared" si="1603"/>
        <v>272082</v>
      </c>
      <c r="Q834" s="258">
        <f t="shared" si="1603"/>
        <v>272082</v>
      </c>
      <c r="R834" s="258">
        <f t="shared" si="1603"/>
        <v>278000</v>
      </c>
      <c r="S834" s="258">
        <f t="shared" si="1603"/>
        <v>278000</v>
      </c>
      <c r="T834" s="258">
        <f t="shared" si="1603"/>
        <v>278000</v>
      </c>
      <c r="U834" s="258">
        <f t="shared" si="1603"/>
        <v>278000</v>
      </c>
      <c r="V834" s="258">
        <f t="shared" si="1603"/>
        <v>308000</v>
      </c>
      <c r="W834" s="258">
        <f t="shared" si="1603"/>
        <v>308000</v>
      </c>
      <c r="X834" s="258">
        <f t="shared" si="1603"/>
        <v>308000</v>
      </c>
      <c r="Y834" s="258">
        <f t="shared" si="1603"/>
        <v>308000</v>
      </c>
      <c r="Z834" s="229"/>
      <c r="AA834" s="229"/>
      <c r="AB834" s="229"/>
      <c r="AC834" s="229"/>
    </row>
    <row r="835" spans="1:29" s="321" customFormat="1" x14ac:dyDescent="0.2">
      <c r="A835" s="236" t="s">
        <v>615</v>
      </c>
      <c r="B835" s="322" t="s">
        <v>497</v>
      </c>
      <c r="C835" s="237">
        <v>11</v>
      </c>
      <c r="D835" s="236"/>
      <c r="E835" s="254">
        <v>412</v>
      </c>
      <c r="F835" s="239"/>
      <c r="G835" s="330"/>
      <c r="H835" s="314">
        <f t="shared" ref="H835:Q835" si="1604">H836+H837</f>
        <v>195440</v>
      </c>
      <c r="I835" s="314">
        <f t="shared" si="1604"/>
        <v>195440</v>
      </c>
      <c r="J835" s="314">
        <f t="shared" si="1604"/>
        <v>205720</v>
      </c>
      <c r="K835" s="314">
        <f t="shared" si="1604"/>
        <v>205720</v>
      </c>
      <c r="L835" s="314">
        <f t="shared" ref="L835:M835" si="1605">L836+L837</f>
        <v>208000</v>
      </c>
      <c r="M835" s="314">
        <f t="shared" si="1605"/>
        <v>208000</v>
      </c>
      <c r="N835" s="314">
        <f t="shared" ref="N835:O835" si="1606">N836+N837</f>
        <v>28000</v>
      </c>
      <c r="O835" s="314">
        <f t="shared" si="1606"/>
        <v>28000</v>
      </c>
      <c r="P835" s="314">
        <f t="shared" si="1604"/>
        <v>272082</v>
      </c>
      <c r="Q835" s="314">
        <f t="shared" si="1604"/>
        <v>272082</v>
      </c>
      <c r="R835" s="314">
        <f t="shared" ref="R835:W835" si="1607">R836+R837</f>
        <v>278000</v>
      </c>
      <c r="S835" s="314">
        <f t="shared" si="1607"/>
        <v>278000</v>
      </c>
      <c r="T835" s="314">
        <f t="shared" ref="T835:U835" si="1608">T836+T837</f>
        <v>278000</v>
      </c>
      <c r="U835" s="314">
        <f t="shared" si="1608"/>
        <v>278000</v>
      </c>
      <c r="V835" s="314">
        <f t="shared" si="1607"/>
        <v>308000</v>
      </c>
      <c r="W835" s="314">
        <f t="shared" si="1607"/>
        <v>308000</v>
      </c>
      <c r="X835" s="314">
        <f t="shared" ref="X835:Y835" si="1609">X836+X837</f>
        <v>308000</v>
      </c>
      <c r="Y835" s="314">
        <f t="shared" si="1609"/>
        <v>308000</v>
      </c>
      <c r="Z835" s="229"/>
      <c r="AA835" s="229"/>
      <c r="AB835" s="229"/>
      <c r="AC835" s="229"/>
    </row>
    <row r="836" spans="1:29" s="229" customFormat="1" ht="15" x14ac:dyDescent="0.2">
      <c r="A836" s="242" t="s">
        <v>615</v>
      </c>
      <c r="B836" s="331" t="s">
        <v>497</v>
      </c>
      <c r="C836" s="243">
        <v>11</v>
      </c>
      <c r="D836" s="242" t="s">
        <v>101</v>
      </c>
      <c r="E836" s="245">
        <v>4123</v>
      </c>
      <c r="F836" s="246" t="s">
        <v>83</v>
      </c>
      <c r="G836" s="329"/>
      <c r="H836" s="381">
        <v>6306</v>
      </c>
      <c r="I836" s="381">
        <f t="shared" ref="I836:I837" si="1610">H836</f>
        <v>6306</v>
      </c>
      <c r="J836" s="381">
        <v>6636</v>
      </c>
      <c r="K836" s="381">
        <f t="shared" ref="K836:K837" si="1611">J836</f>
        <v>6636</v>
      </c>
      <c r="L836" s="383">
        <v>8000</v>
      </c>
      <c r="M836" s="381">
        <f t="shared" ref="M836:M837" si="1612">L836</f>
        <v>8000</v>
      </c>
      <c r="N836" s="383">
        <v>8000</v>
      </c>
      <c r="O836" s="381">
        <f t="shared" ref="O836:O837" si="1613">N836</f>
        <v>8000</v>
      </c>
      <c r="P836" s="381">
        <v>6636</v>
      </c>
      <c r="Q836" s="381">
        <f t="shared" ref="Q836:Q837" si="1614">P836</f>
        <v>6636</v>
      </c>
      <c r="R836" s="383">
        <v>8000</v>
      </c>
      <c r="S836" s="381">
        <f t="shared" ref="S836:S837" si="1615">R836</f>
        <v>8000</v>
      </c>
      <c r="T836" s="383">
        <v>8000</v>
      </c>
      <c r="U836" s="381">
        <f t="shared" ref="U836:U837" si="1616">T836</f>
        <v>8000</v>
      </c>
      <c r="V836" s="383">
        <v>8000</v>
      </c>
      <c r="W836" s="381">
        <f t="shared" ref="W836:W837" si="1617">V836</f>
        <v>8000</v>
      </c>
      <c r="X836" s="383">
        <v>8000</v>
      </c>
      <c r="Y836" s="381">
        <f t="shared" ref="Y836:Y837" si="1618">X836</f>
        <v>8000</v>
      </c>
      <c r="Z836" s="321"/>
      <c r="AA836" s="321"/>
      <c r="AB836" s="321"/>
      <c r="AC836" s="321"/>
    </row>
    <row r="837" spans="1:29" s="229" customFormat="1" ht="15" x14ac:dyDescent="0.2">
      <c r="A837" s="242" t="s">
        <v>615</v>
      </c>
      <c r="B837" s="331" t="s">
        <v>497</v>
      </c>
      <c r="C837" s="243">
        <v>11</v>
      </c>
      <c r="D837" s="242" t="s">
        <v>101</v>
      </c>
      <c r="E837" s="245">
        <v>4126</v>
      </c>
      <c r="F837" s="246" t="s">
        <v>84</v>
      </c>
      <c r="G837" s="329"/>
      <c r="H837" s="381">
        <v>189134</v>
      </c>
      <c r="I837" s="381">
        <f t="shared" si="1610"/>
        <v>189134</v>
      </c>
      <c r="J837" s="381">
        <v>199084</v>
      </c>
      <c r="K837" s="381">
        <f t="shared" si="1611"/>
        <v>199084</v>
      </c>
      <c r="L837" s="384">
        <v>200000</v>
      </c>
      <c r="M837" s="381">
        <f t="shared" si="1612"/>
        <v>200000</v>
      </c>
      <c r="N837" s="384">
        <v>20000</v>
      </c>
      <c r="O837" s="381">
        <f t="shared" si="1613"/>
        <v>20000</v>
      </c>
      <c r="P837" s="381">
        <v>265446</v>
      </c>
      <c r="Q837" s="381">
        <f t="shared" si="1614"/>
        <v>265446</v>
      </c>
      <c r="R837" s="384">
        <v>270000</v>
      </c>
      <c r="S837" s="381">
        <f t="shared" si="1615"/>
        <v>270000</v>
      </c>
      <c r="T837" s="384">
        <v>270000</v>
      </c>
      <c r="U837" s="381">
        <f t="shared" si="1616"/>
        <v>270000</v>
      </c>
      <c r="V837" s="384">
        <v>300000</v>
      </c>
      <c r="W837" s="381">
        <f t="shared" si="1617"/>
        <v>300000</v>
      </c>
      <c r="X837" s="384">
        <v>300000</v>
      </c>
      <c r="Y837" s="381">
        <f t="shared" si="1618"/>
        <v>300000</v>
      </c>
      <c r="Z837" s="321"/>
      <c r="AA837" s="321"/>
      <c r="AB837" s="321"/>
      <c r="AC837" s="321"/>
    </row>
    <row r="838" spans="1:29" s="321" customFormat="1" x14ac:dyDescent="0.2">
      <c r="A838" s="230" t="s">
        <v>615</v>
      </c>
      <c r="B838" s="231" t="s">
        <v>497</v>
      </c>
      <c r="C838" s="231">
        <v>11</v>
      </c>
      <c r="D838" s="231"/>
      <c r="E838" s="233">
        <v>42</v>
      </c>
      <c r="F838" s="234"/>
      <c r="G838" s="320"/>
      <c r="H838" s="354">
        <f>H839+H844+H841</f>
        <v>50133</v>
      </c>
      <c r="I838" s="354">
        <f t="shared" ref="I838:W838" si="1619">I839+I844+I841</f>
        <v>50133</v>
      </c>
      <c r="J838" s="354">
        <f t="shared" si="1619"/>
        <v>33181</v>
      </c>
      <c r="K838" s="354">
        <f t="shared" si="1619"/>
        <v>33181</v>
      </c>
      <c r="L838" s="354">
        <f t="shared" si="1619"/>
        <v>3568000</v>
      </c>
      <c r="M838" s="354">
        <f t="shared" si="1619"/>
        <v>3568000</v>
      </c>
      <c r="N838" s="354">
        <f t="shared" ref="N838:O838" si="1620">N839+N844+N841</f>
        <v>2072000</v>
      </c>
      <c r="O838" s="354">
        <f t="shared" si="1620"/>
        <v>2072000</v>
      </c>
      <c r="P838" s="354">
        <f t="shared" si="1619"/>
        <v>33181</v>
      </c>
      <c r="Q838" s="354">
        <f t="shared" si="1619"/>
        <v>33181</v>
      </c>
      <c r="R838" s="354">
        <f t="shared" si="1619"/>
        <v>3032000</v>
      </c>
      <c r="S838" s="354">
        <f t="shared" si="1619"/>
        <v>3032000</v>
      </c>
      <c r="T838" s="354">
        <f t="shared" ref="T838:U838" si="1621">T839+T844+T841</f>
        <v>2011000</v>
      </c>
      <c r="U838" s="354">
        <f t="shared" si="1621"/>
        <v>2011000</v>
      </c>
      <c r="V838" s="354">
        <f t="shared" si="1619"/>
        <v>2037000</v>
      </c>
      <c r="W838" s="354">
        <f t="shared" si="1619"/>
        <v>2037000</v>
      </c>
      <c r="X838" s="354">
        <f t="shared" ref="X838:Y838" si="1622">X839+X844+X841</f>
        <v>2011000</v>
      </c>
      <c r="Y838" s="354">
        <f t="shared" si="1622"/>
        <v>2011000</v>
      </c>
      <c r="Z838" s="229"/>
      <c r="AA838" s="229"/>
      <c r="AB838" s="229"/>
      <c r="AC838" s="229"/>
    </row>
    <row r="839" spans="1:29" s="321" customFormat="1" x14ac:dyDescent="0.2">
      <c r="A839" s="236" t="s">
        <v>615</v>
      </c>
      <c r="B839" s="322" t="s">
        <v>497</v>
      </c>
      <c r="C839" s="237">
        <v>11</v>
      </c>
      <c r="D839" s="236"/>
      <c r="E839" s="254">
        <v>421</v>
      </c>
      <c r="F839" s="239"/>
      <c r="G839" s="330"/>
      <c r="H839" s="241">
        <f t="shared" ref="H839:Y839" si="1623">H840</f>
        <v>37827</v>
      </c>
      <c r="I839" s="241">
        <f t="shared" si="1623"/>
        <v>37827</v>
      </c>
      <c r="J839" s="241">
        <f t="shared" si="1623"/>
        <v>26545</v>
      </c>
      <c r="K839" s="241">
        <f t="shared" si="1623"/>
        <v>26545</v>
      </c>
      <c r="L839" s="241">
        <f t="shared" si="1623"/>
        <v>3500000</v>
      </c>
      <c r="M839" s="241">
        <f t="shared" si="1623"/>
        <v>3500000</v>
      </c>
      <c r="N839" s="241">
        <f t="shared" si="1623"/>
        <v>2000000</v>
      </c>
      <c r="O839" s="241">
        <f t="shared" si="1623"/>
        <v>2000000</v>
      </c>
      <c r="P839" s="241">
        <f t="shared" si="1623"/>
        <v>26545</v>
      </c>
      <c r="Q839" s="241">
        <f t="shared" si="1623"/>
        <v>26545</v>
      </c>
      <c r="R839" s="241">
        <f t="shared" si="1623"/>
        <v>3025000</v>
      </c>
      <c r="S839" s="241">
        <f t="shared" si="1623"/>
        <v>3025000</v>
      </c>
      <c r="T839" s="241">
        <f t="shared" si="1623"/>
        <v>2000000</v>
      </c>
      <c r="U839" s="241">
        <f t="shared" si="1623"/>
        <v>2000000</v>
      </c>
      <c r="V839" s="241">
        <f t="shared" si="1623"/>
        <v>2030000</v>
      </c>
      <c r="W839" s="241">
        <f t="shared" si="1623"/>
        <v>2030000</v>
      </c>
      <c r="X839" s="241">
        <f t="shared" si="1623"/>
        <v>2000000</v>
      </c>
      <c r="Y839" s="241">
        <f t="shared" si="1623"/>
        <v>2000000</v>
      </c>
      <c r="Z839" s="229"/>
      <c r="AA839" s="229"/>
      <c r="AB839" s="229"/>
      <c r="AC839" s="229"/>
    </row>
    <row r="840" spans="1:29" s="321" customFormat="1" ht="15" x14ac:dyDescent="0.2">
      <c r="A840" s="242" t="s">
        <v>615</v>
      </c>
      <c r="B840" s="331" t="s">
        <v>497</v>
      </c>
      <c r="C840" s="243">
        <v>11</v>
      </c>
      <c r="D840" s="242" t="s">
        <v>101</v>
      </c>
      <c r="E840" s="245">
        <v>4214</v>
      </c>
      <c r="F840" s="246" t="s">
        <v>500</v>
      </c>
      <c r="G840" s="329"/>
      <c r="H840" s="381">
        <v>37827</v>
      </c>
      <c r="I840" s="381">
        <f>H840</f>
        <v>37827</v>
      </c>
      <c r="J840" s="381">
        <v>26545</v>
      </c>
      <c r="K840" s="381">
        <f>J840</f>
        <v>26545</v>
      </c>
      <c r="L840" s="383">
        <v>3500000</v>
      </c>
      <c r="M840" s="391">
        <f>L840</f>
        <v>3500000</v>
      </c>
      <c r="N840" s="383">
        <v>2000000</v>
      </c>
      <c r="O840" s="391">
        <f>N840</f>
        <v>2000000</v>
      </c>
      <c r="P840" s="391">
        <v>26545</v>
      </c>
      <c r="Q840" s="381">
        <f>P840</f>
        <v>26545</v>
      </c>
      <c r="R840" s="392">
        <v>3025000</v>
      </c>
      <c r="S840" s="391">
        <f>R840</f>
        <v>3025000</v>
      </c>
      <c r="T840" s="392">
        <v>2000000</v>
      </c>
      <c r="U840" s="391">
        <f>T840</f>
        <v>2000000</v>
      </c>
      <c r="V840" s="392">
        <v>2030000</v>
      </c>
      <c r="W840" s="391">
        <f>V840</f>
        <v>2030000</v>
      </c>
      <c r="X840" s="392">
        <v>2000000</v>
      </c>
      <c r="Y840" s="391">
        <f>X840</f>
        <v>2000000</v>
      </c>
    </row>
    <row r="841" spans="1:29" s="229" customFormat="1" x14ac:dyDescent="0.2">
      <c r="A841" s="236" t="s">
        <v>615</v>
      </c>
      <c r="B841" s="322" t="s">
        <v>497</v>
      </c>
      <c r="C841" s="237">
        <v>11</v>
      </c>
      <c r="D841" s="242"/>
      <c r="E841" s="254">
        <v>422</v>
      </c>
      <c r="F841" s="246"/>
      <c r="G841" s="329"/>
      <c r="H841" s="339">
        <f>H842+H843</f>
        <v>6000</v>
      </c>
      <c r="I841" s="339">
        <f t="shared" ref="I841:X841" si="1624">I842+I843</f>
        <v>6000</v>
      </c>
      <c r="J841" s="339">
        <f t="shared" si="1624"/>
        <v>0</v>
      </c>
      <c r="K841" s="339">
        <f t="shared" si="1624"/>
        <v>0</v>
      </c>
      <c r="L841" s="339">
        <f t="shared" si="1624"/>
        <v>61000</v>
      </c>
      <c r="M841" s="339">
        <f t="shared" si="1624"/>
        <v>61000</v>
      </c>
      <c r="N841" s="339">
        <f t="shared" si="1624"/>
        <v>65000</v>
      </c>
      <c r="O841" s="339">
        <f t="shared" si="1624"/>
        <v>65000</v>
      </c>
      <c r="P841" s="339">
        <f t="shared" si="1624"/>
        <v>0</v>
      </c>
      <c r="Q841" s="339">
        <f t="shared" si="1624"/>
        <v>0</v>
      </c>
      <c r="R841" s="339">
        <f t="shared" si="1624"/>
        <v>0</v>
      </c>
      <c r="S841" s="339">
        <f t="shared" si="1624"/>
        <v>0</v>
      </c>
      <c r="T841" s="339">
        <f t="shared" si="1624"/>
        <v>4000</v>
      </c>
      <c r="U841" s="339">
        <f t="shared" si="1624"/>
        <v>4000</v>
      </c>
      <c r="V841" s="339">
        <f t="shared" si="1624"/>
        <v>0</v>
      </c>
      <c r="W841" s="339">
        <f t="shared" si="1624"/>
        <v>0</v>
      </c>
      <c r="X841" s="339">
        <f t="shared" si="1624"/>
        <v>4000</v>
      </c>
      <c r="Y841" s="339">
        <f>Y842+Y843</f>
        <v>4000</v>
      </c>
      <c r="Z841" s="355"/>
      <c r="AA841" s="321"/>
      <c r="AB841" s="321"/>
      <c r="AC841" s="321"/>
    </row>
    <row r="842" spans="1:29" s="321" customFormat="1" ht="15" x14ac:dyDescent="0.2">
      <c r="A842" s="242" t="s">
        <v>615</v>
      </c>
      <c r="B842" s="331" t="s">
        <v>497</v>
      </c>
      <c r="C842" s="243">
        <v>11</v>
      </c>
      <c r="D842" s="242" t="s">
        <v>101</v>
      </c>
      <c r="E842" s="276">
        <v>4222</v>
      </c>
      <c r="F842" s="275" t="s">
        <v>75</v>
      </c>
      <c r="G842" s="329"/>
      <c r="H842" s="391"/>
      <c r="I842" s="391">
        <f>H842</f>
        <v>0</v>
      </c>
      <c r="J842" s="391"/>
      <c r="K842" s="393">
        <f>J842</f>
        <v>0</v>
      </c>
      <c r="L842" s="394">
        <v>61000</v>
      </c>
      <c r="M842" s="391">
        <f>L842</f>
        <v>61000</v>
      </c>
      <c r="N842" s="394">
        <v>61000</v>
      </c>
      <c r="O842" s="391">
        <f>N842</f>
        <v>61000</v>
      </c>
      <c r="P842" s="391"/>
      <c r="Q842" s="394">
        <f>P842</f>
        <v>0</v>
      </c>
      <c r="R842" s="391">
        <v>0</v>
      </c>
      <c r="S842" s="391">
        <f>R842</f>
        <v>0</v>
      </c>
      <c r="T842" s="391"/>
      <c r="U842" s="391">
        <f>T842</f>
        <v>0</v>
      </c>
      <c r="V842" s="394"/>
      <c r="W842" s="391">
        <f>V842</f>
        <v>0</v>
      </c>
      <c r="X842" s="394"/>
      <c r="Y842" s="391">
        <f>X842</f>
        <v>0</v>
      </c>
      <c r="Z842" s="355"/>
    </row>
    <row r="843" spans="1:29" s="321" customFormat="1" ht="15" x14ac:dyDescent="0.2">
      <c r="A843" s="325" t="s">
        <v>615</v>
      </c>
      <c r="B843" s="326" t="s">
        <v>497</v>
      </c>
      <c r="C843" s="327">
        <v>11</v>
      </c>
      <c r="D843" s="325" t="s">
        <v>101</v>
      </c>
      <c r="E843" s="305">
        <v>4227</v>
      </c>
      <c r="F843" s="306" t="s">
        <v>77</v>
      </c>
      <c r="G843" s="329"/>
      <c r="H843" s="381">
        <v>6000</v>
      </c>
      <c r="I843" s="381">
        <f>H843</f>
        <v>6000</v>
      </c>
      <c r="J843" s="381"/>
      <c r="K843" s="381">
        <f>J843</f>
        <v>0</v>
      </c>
      <c r="L843" s="387"/>
      <c r="M843" s="381">
        <f>L843</f>
        <v>0</v>
      </c>
      <c r="N843" s="387">
        <v>4000</v>
      </c>
      <c r="O843" s="388">
        <f>N843</f>
        <v>4000</v>
      </c>
      <c r="P843" s="381"/>
      <c r="Q843" s="395">
        <f>P843</f>
        <v>0</v>
      </c>
      <c r="R843" s="381"/>
      <c r="S843" s="381">
        <f>R843</f>
        <v>0</v>
      </c>
      <c r="T843" s="381">
        <v>4000</v>
      </c>
      <c r="U843" s="381">
        <f>T843</f>
        <v>4000</v>
      </c>
      <c r="V843" s="396"/>
      <c r="W843" s="381">
        <f>V843</f>
        <v>0</v>
      </c>
      <c r="X843" s="396">
        <v>4000</v>
      </c>
      <c r="Y843" s="381">
        <f>X843</f>
        <v>4000</v>
      </c>
      <c r="Z843" s="355"/>
    </row>
    <row r="844" spans="1:29" s="229" customFormat="1" x14ac:dyDescent="0.2">
      <c r="A844" s="236" t="s">
        <v>615</v>
      </c>
      <c r="B844" s="322" t="s">
        <v>497</v>
      </c>
      <c r="C844" s="237">
        <v>11</v>
      </c>
      <c r="D844" s="236"/>
      <c r="E844" s="254">
        <v>426</v>
      </c>
      <c r="F844" s="239"/>
      <c r="G844" s="330"/>
      <c r="H844" s="356">
        <f t="shared" ref="H844:Y844" si="1625">H845</f>
        <v>6306</v>
      </c>
      <c r="I844" s="241">
        <f t="shared" si="1625"/>
        <v>6306</v>
      </c>
      <c r="J844" s="356">
        <f t="shared" si="1625"/>
        <v>6636</v>
      </c>
      <c r="K844" s="356">
        <f t="shared" si="1625"/>
        <v>6636</v>
      </c>
      <c r="L844" s="356">
        <f t="shared" si="1625"/>
        <v>7000</v>
      </c>
      <c r="M844" s="356">
        <f t="shared" si="1625"/>
        <v>7000</v>
      </c>
      <c r="N844" s="356">
        <f t="shared" si="1625"/>
        <v>7000</v>
      </c>
      <c r="O844" s="356">
        <f t="shared" si="1625"/>
        <v>7000</v>
      </c>
      <c r="P844" s="356">
        <f t="shared" si="1625"/>
        <v>6636</v>
      </c>
      <c r="Q844" s="356">
        <f t="shared" si="1625"/>
        <v>6636</v>
      </c>
      <c r="R844" s="356">
        <f t="shared" si="1625"/>
        <v>7000</v>
      </c>
      <c r="S844" s="356">
        <f t="shared" si="1625"/>
        <v>7000</v>
      </c>
      <c r="T844" s="356">
        <f t="shared" si="1625"/>
        <v>7000</v>
      </c>
      <c r="U844" s="356">
        <f t="shared" si="1625"/>
        <v>7000</v>
      </c>
      <c r="V844" s="356">
        <f t="shared" si="1625"/>
        <v>7000</v>
      </c>
      <c r="W844" s="356">
        <f t="shared" si="1625"/>
        <v>7000</v>
      </c>
      <c r="X844" s="356">
        <f t="shared" si="1625"/>
        <v>7000</v>
      </c>
      <c r="Y844" s="356">
        <f t="shared" si="1625"/>
        <v>7000</v>
      </c>
    </row>
    <row r="845" spans="1:29" s="229" customFormat="1" ht="15" x14ac:dyDescent="0.2">
      <c r="A845" s="242" t="s">
        <v>615</v>
      </c>
      <c r="B845" s="331" t="s">
        <v>497</v>
      </c>
      <c r="C845" s="243">
        <v>11</v>
      </c>
      <c r="D845" s="242" t="s">
        <v>101</v>
      </c>
      <c r="E845" s="245">
        <v>4262</v>
      </c>
      <c r="F845" s="246" t="s">
        <v>86</v>
      </c>
      <c r="G845" s="329"/>
      <c r="H845" s="381">
        <v>6306</v>
      </c>
      <c r="I845" s="381">
        <f>H845</f>
        <v>6306</v>
      </c>
      <c r="J845" s="381">
        <v>6636</v>
      </c>
      <c r="K845" s="381">
        <f>J845</f>
        <v>6636</v>
      </c>
      <c r="L845" s="383">
        <v>7000</v>
      </c>
      <c r="M845" s="381">
        <f>L845</f>
        <v>7000</v>
      </c>
      <c r="N845" s="383">
        <v>7000</v>
      </c>
      <c r="O845" s="381">
        <f>N845</f>
        <v>7000</v>
      </c>
      <c r="P845" s="381">
        <v>6636</v>
      </c>
      <c r="Q845" s="381">
        <f>P845</f>
        <v>6636</v>
      </c>
      <c r="R845" s="383">
        <v>7000</v>
      </c>
      <c r="S845" s="381">
        <f>R845</f>
        <v>7000</v>
      </c>
      <c r="T845" s="383">
        <v>7000</v>
      </c>
      <c r="U845" s="381">
        <f>T845</f>
        <v>7000</v>
      </c>
      <c r="V845" s="383">
        <v>7000</v>
      </c>
      <c r="W845" s="381">
        <f>V845</f>
        <v>7000</v>
      </c>
      <c r="X845" s="383">
        <v>7000</v>
      </c>
      <c r="Y845" s="381">
        <f>X845</f>
        <v>7000</v>
      </c>
      <c r="Z845" s="321"/>
      <c r="AA845" s="321"/>
      <c r="AB845" s="321"/>
      <c r="AC845" s="321"/>
    </row>
    <row r="846" spans="1:29" s="229" customFormat="1" ht="33.75" x14ac:dyDescent="0.2">
      <c r="A846" s="223" t="s">
        <v>615</v>
      </c>
      <c r="B846" s="224" t="s">
        <v>506</v>
      </c>
      <c r="C846" s="224"/>
      <c r="D846" s="224"/>
      <c r="E846" s="225"/>
      <c r="F846" s="226" t="s">
        <v>505</v>
      </c>
      <c r="G846" s="227" t="s">
        <v>687</v>
      </c>
      <c r="H846" s="259">
        <f t="shared" ref="H846:Q846" si="1626">H850+H847</f>
        <v>0</v>
      </c>
      <c r="I846" s="259">
        <f t="shared" si="1626"/>
        <v>0</v>
      </c>
      <c r="J846" s="259">
        <f t="shared" si="1626"/>
        <v>13272</v>
      </c>
      <c r="K846" s="259">
        <f t="shared" si="1626"/>
        <v>13272</v>
      </c>
      <c r="L846" s="259">
        <f t="shared" ref="L846:M846" si="1627">L850+L847</f>
        <v>407000</v>
      </c>
      <c r="M846" s="259">
        <f t="shared" si="1627"/>
        <v>407000</v>
      </c>
      <c r="N846" s="259">
        <f t="shared" ref="N846:O846" si="1628">N850+N847</f>
        <v>107000</v>
      </c>
      <c r="O846" s="259">
        <f t="shared" si="1628"/>
        <v>107000</v>
      </c>
      <c r="P846" s="259">
        <f t="shared" si="1626"/>
        <v>530891</v>
      </c>
      <c r="Q846" s="259">
        <f t="shared" si="1626"/>
        <v>530891</v>
      </c>
      <c r="R846" s="259">
        <f t="shared" ref="R846:W846" si="1629">R850+R847</f>
        <v>530000</v>
      </c>
      <c r="S846" s="259">
        <f t="shared" si="1629"/>
        <v>530000</v>
      </c>
      <c r="T846" s="259">
        <f t="shared" ref="T846:U846" si="1630">T850+T847</f>
        <v>430000</v>
      </c>
      <c r="U846" s="259">
        <f t="shared" si="1630"/>
        <v>430000</v>
      </c>
      <c r="V846" s="259">
        <f t="shared" si="1629"/>
        <v>700000</v>
      </c>
      <c r="W846" s="259">
        <f t="shared" si="1629"/>
        <v>700000</v>
      </c>
      <c r="X846" s="259">
        <f t="shared" ref="X846:Y846" si="1631">X850+X847</f>
        <v>1000000</v>
      </c>
      <c r="Y846" s="259">
        <f t="shared" si="1631"/>
        <v>1000000</v>
      </c>
    </row>
    <row r="847" spans="1:29" s="321" customFormat="1" x14ac:dyDescent="0.2">
      <c r="A847" s="230" t="s">
        <v>615</v>
      </c>
      <c r="B847" s="231" t="s">
        <v>506</v>
      </c>
      <c r="C847" s="231">
        <v>11</v>
      </c>
      <c r="D847" s="231"/>
      <c r="E847" s="233">
        <v>32</v>
      </c>
      <c r="F847" s="234"/>
      <c r="G847" s="320"/>
      <c r="H847" s="258">
        <f t="shared" ref="H847:X848" si="1632">H848</f>
        <v>0</v>
      </c>
      <c r="I847" s="258">
        <f t="shared" si="1632"/>
        <v>0</v>
      </c>
      <c r="J847" s="258">
        <f t="shared" si="1632"/>
        <v>6636</v>
      </c>
      <c r="K847" s="258">
        <f t="shared" si="1632"/>
        <v>6636</v>
      </c>
      <c r="L847" s="258">
        <f t="shared" si="1632"/>
        <v>7000</v>
      </c>
      <c r="M847" s="258">
        <f t="shared" si="1632"/>
        <v>7000</v>
      </c>
      <c r="N847" s="258">
        <f t="shared" si="1632"/>
        <v>7000</v>
      </c>
      <c r="O847" s="258">
        <f t="shared" si="1632"/>
        <v>7000</v>
      </c>
      <c r="P847" s="258">
        <f t="shared" si="1632"/>
        <v>132723</v>
      </c>
      <c r="Q847" s="258">
        <f t="shared" si="1632"/>
        <v>132723</v>
      </c>
      <c r="R847" s="258">
        <f t="shared" si="1632"/>
        <v>130000</v>
      </c>
      <c r="S847" s="258">
        <f t="shared" si="1632"/>
        <v>130000</v>
      </c>
      <c r="T847" s="258">
        <f t="shared" si="1632"/>
        <v>130000</v>
      </c>
      <c r="U847" s="258">
        <f t="shared" si="1632"/>
        <v>130000</v>
      </c>
      <c r="V847" s="258">
        <f t="shared" si="1632"/>
        <v>500000</v>
      </c>
      <c r="W847" s="258">
        <f t="shared" si="1632"/>
        <v>500000</v>
      </c>
      <c r="X847" s="258">
        <f t="shared" si="1632"/>
        <v>500000</v>
      </c>
      <c r="Y847" s="258">
        <f t="shared" ref="X847:Y848" si="1633">Y848</f>
        <v>500000</v>
      </c>
      <c r="Z847" s="229"/>
      <c r="AA847" s="229"/>
      <c r="AB847" s="229"/>
      <c r="AC847" s="229"/>
    </row>
    <row r="848" spans="1:29" s="229" customFormat="1" x14ac:dyDescent="0.2">
      <c r="A848" s="236" t="s">
        <v>615</v>
      </c>
      <c r="B848" s="322" t="s">
        <v>506</v>
      </c>
      <c r="C848" s="237">
        <v>11</v>
      </c>
      <c r="D848" s="236"/>
      <c r="E848" s="238">
        <v>323</v>
      </c>
      <c r="F848" s="239"/>
      <c r="G848" s="330"/>
      <c r="H848" s="314">
        <f t="shared" si="1632"/>
        <v>0</v>
      </c>
      <c r="I848" s="314">
        <f t="shared" si="1632"/>
        <v>0</v>
      </c>
      <c r="J848" s="314">
        <f t="shared" si="1632"/>
        <v>6636</v>
      </c>
      <c r="K848" s="314">
        <f t="shared" si="1632"/>
        <v>6636</v>
      </c>
      <c r="L848" s="314">
        <f t="shared" si="1632"/>
        <v>7000</v>
      </c>
      <c r="M848" s="314">
        <f t="shared" si="1632"/>
        <v>7000</v>
      </c>
      <c r="N848" s="314">
        <f t="shared" si="1632"/>
        <v>7000</v>
      </c>
      <c r="O848" s="314">
        <f t="shared" si="1632"/>
        <v>7000</v>
      </c>
      <c r="P848" s="314">
        <f t="shared" si="1632"/>
        <v>132723</v>
      </c>
      <c r="Q848" s="314">
        <f t="shared" si="1632"/>
        <v>132723</v>
      </c>
      <c r="R848" s="314">
        <f t="shared" si="1632"/>
        <v>130000</v>
      </c>
      <c r="S848" s="314">
        <f t="shared" si="1632"/>
        <v>130000</v>
      </c>
      <c r="T848" s="314">
        <f t="shared" si="1632"/>
        <v>130000</v>
      </c>
      <c r="U848" s="314">
        <f t="shared" si="1632"/>
        <v>130000</v>
      </c>
      <c r="V848" s="314">
        <f t="shared" si="1632"/>
        <v>500000</v>
      </c>
      <c r="W848" s="314">
        <f t="shared" si="1632"/>
        <v>500000</v>
      </c>
      <c r="X848" s="314">
        <f t="shared" si="1633"/>
        <v>500000</v>
      </c>
      <c r="Y848" s="314">
        <f t="shared" si="1633"/>
        <v>500000</v>
      </c>
    </row>
    <row r="849" spans="1:29" s="229" customFormat="1" ht="15" x14ac:dyDescent="0.2">
      <c r="A849" s="242" t="s">
        <v>615</v>
      </c>
      <c r="B849" s="331" t="s">
        <v>506</v>
      </c>
      <c r="C849" s="243">
        <v>11</v>
      </c>
      <c r="D849" s="242" t="s">
        <v>101</v>
      </c>
      <c r="E849" s="251">
        <v>3237</v>
      </c>
      <c r="F849" s="246" t="s">
        <v>58</v>
      </c>
      <c r="G849" s="329"/>
      <c r="H849" s="381">
        <v>0</v>
      </c>
      <c r="I849" s="381">
        <f>H849</f>
        <v>0</v>
      </c>
      <c r="J849" s="381">
        <v>6636</v>
      </c>
      <c r="K849" s="381">
        <f>J849</f>
        <v>6636</v>
      </c>
      <c r="L849" s="383">
        <v>7000</v>
      </c>
      <c r="M849" s="381">
        <f>L849</f>
        <v>7000</v>
      </c>
      <c r="N849" s="383">
        <v>7000</v>
      </c>
      <c r="O849" s="381">
        <f>N849</f>
        <v>7000</v>
      </c>
      <c r="P849" s="381">
        <v>132723</v>
      </c>
      <c r="Q849" s="381">
        <f>P849</f>
        <v>132723</v>
      </c>
      <c r="R849" s="383">
        <v>130000</v>
      </c>
      <c r="S849" s="381">
        <f>R849</f>
        <v>130000</v>
      </c>
      <c r="T849" s="383">
        <v>130000</v>
      </c>
      <c r="U849" s="381">
        <f>T849</f>
        <v>130000</v>
      </c>
      <c r="V849" s="383">
        <v>500000</v>
      </c>
      <c r="W849" s="381">
        <f>V849</f>
        <v>500000</v>
      </c>
      <c r="X849" s="383">
        <v>500000</v>
      </c>
      <c r="Y849" s="381">
        <f>X849</f>
        <v>500000</v>
      </c>
      <c r="Z849" s="321"/>
      <c r="AA849" s="321"/>
      <c r="AB849" s="321"/>
      <c r="AC849" s="321"/>
    </row>
    <row r="850" spans="1:29" s="321" customFormat="1" x14ac:dyDescent="0.2">
      <c r="A850" s="230" t="s">
        <v>615</v>
      </c>
      <c r="B850" s="231" t="s">
        <v>506</v>
      </c>
      <c r="C850" s="231">
        <v>11</v>
      </c>
      <c r="D850" s="231"/>
      <c r="E850" s="233">
        <v>41</v>
      </c>
      <c r="F850" s="234"/>
      <c r="G850" s="320"/>
      <c r="H850" s="354">
        <f t="shared" ref="H850:X851" si="1634">H851</f>
        <v>0</v>
      </c>
      <c r="I850" s="354">
        <f t="shared" si="1634"/>
        <v>0</v>
      </c>
      <c r="J850" s="354">
        <f t="shared" si="1634"/>
        <v>6636</v>
      </c>
      <c r="K850" s="354">
        <f t="shared" si="1634"/>
        <v>6636</v>
      </c>
      <c r="L850" s="354">
        <f t="shared" si="1634"/>
        <v>400000</v>
      </c>
      <c r="M850" s="354">
        <f t="shared" si="1634"/>
        <v>400000</v>
      </c>
      <c r="N850" s="354">
        <f t="shared" si="1634"/>
        <v>100000</v>
      </c>
      <c r="O850" s="354">
        <f t="shared" si="1634"/>
        <v>100000</v>
      </c>
      <c r="P850" s="354">
        <f t="shared" si="1634"/>
        <v>398168</v>
      </c>
      <c r="Q850" s="354">
        <f t="shared" si="1634"/>
        <v>398168</v>
      </c>
      <c r="R850" s="354">
        <f t="shared" si="1634"/>
        <v>400000</v>
      </c>
      <c r="S850" s="354">
        <f t="shared" si="1634"/>
        <v>400000</v>
      </c>
      <c r="T850" s="354">
        <f t="shared" si="1634"/>
        <v>300000</v>
      </c>
      <c r="U850" s="354">
        <f t="shared" si="1634"/>
        <v>300000</v>
      </c>
      <c r="V850" s="354">
        <f t="shared" si="1634"/>
        <v>200000</v>
      </c>
      <c r="W850" s="354">
        <f t="shared" si="1634"/>
        <v>200000</v>
      </c>
      <c r="X850" s="354">
        <f t="shared" si="1634"/>
        <v>500000</v>
      </c>
      <c r="Y850" s="354">
        <f t="shared" ref="X850:Y851" si="1635">Y851</f>
        <v>500000</v>
      </c>
      <c r="Z850" s="229"/>
      <c r="AA850" s="229"/>
      <c r="AB850" s="229"/>
      <c r="AC850" s="229"/>
    </row>
    <row r="851" spans="1:29" s="229" customFormat="1" x14ac:dyDescent="0.2">
      <c r="A851" s="236" t="s">
        <v>615</v>
      </c>
      <c r="B851" s="322" t="s">
        <v>506</v>
      </c>
      <c r="C851" s="237">
        <v>11</v>
      </c>
      <c r="D851" s="236"/>
      <c r="E851" s="238">
        <v>412</v>
      </c>
      <c r="F851" s="239"/>
      <c r="G851" s="330"/>
      <c r="H851" s="241">
        <f t="shared" si="1634"/>
        <v>0</v>
      </c>
      <c r="I851" s="241">
        <f t="shared" si="1634"/>
        <v>0</v>
      </c>
      <c r="J851" s="241">
        <f t="shared" si="1634"/>
        <v>6636</v>
      </c>
      <c r="K851" s="241">
        <f t="shared" si="1634"/>
        <v>6636</v>
      </c>
      <c r="L851" s="241">
        <f t="shared" si="1634"/>
        <v>400000</v>
      </c>
      <c r="M851" s="241">
        <f t="shared" si="1634"/>
        <v>400000</v>
      </c>
      <c r="N851" s="241">
        <f t="shared" si="1634"/>
        <v>100000</v>
      </c>
      <c r="O851" s="241">
        <f t="shared" si="1634"/>
        <v>100000</v>
      </c>
      <c r="P851" s="241">
        <f t="shared" si="1634"/>
        <v>398168</v>
      </c>
      <c r="Q851" s="241">
        <f t="shared" si="1634"/>
        <v>398168</v>
      </c>
      <c r="R851" s="241">
        <f t="shared" si="1634"/>
        <v>400000</v>
      </c>
      <c r="S851" s="241">
        <f t="shared" si="1634"/>
        <v>400000</v>
      </c>
      <c r="T851" s="241">
        <f t="shared" si="1634"/>
        <v>300000</v>
      </c>
      <c r="U851" s="241">
        <f t="shared" si="1634"/>
        <v>300000</v>
      </c>
      <c r="V851" s="241">
        <f t="shared" si="1634"/>
        <v>200000</v>
      </c>
      <c r="W851" s="241">
        <f t="shared" si="1634"/>
        <v>200000</v>
      </c>
      <c r="X851" s="241">
        <f t="shared" si="1635"/>
        <v>500000</v>
      </c>
      <c r="Y851" s="241">
        <f t="shared" si="1635"/>
        <v>500000</v>
      </c>
    </row>
    <row r="852" spans="1:29" s="321" customFormat="1" ht="15" x14ac:dyDescent="0.2">
      <c r="A852" s="242" t="s">
        <v>615</v>
      </c>
      <c r="B852" s="331" t="s">
        <v>506</v>
      </c>
      <c r="C852" s="243">
        <v>11</v>
      </c>
      <c r="D852" s="242" t="s">
        <v>101</v>
      </c>
      <c r="E852" s="251">
        <v>4126</v>
      </c>
      <c r="F852" s="246" t="s">
        <v>84</v>
      </c>
      <c r="G852" s="329"/>
      <c r="H852" s="381">
        <v>0</v>
      </c>
      <c r="I852" s="381">
        <f>H852</f>
        <v>0</v>
      </c>
      <c r="J852" s="381">
        <v>6636</v>
      </c>
      <c r="K852" s="381">
        <f>J852</f>
        <v>6636</v>
      </c>
      <c r="L852" s="383">
        <v>400000</v>
      </c>
      <c r="M852" s="381">
        <f>L852</f>
        <v>400000</v>
      </c>
      <c r="N852" s="383">
        <v>100000</v>
      </c>
      <c r="O852" s="381">
        <f>N852</f>
        <v>100000</v>
      </c>
      <c r="P852" s="381">
        <v>398168</v>
      </c>
      <c r="Q852" s="381">
        <f>P852</f>
        <v>398168</v>
      </c>
      <c r="R852" s="383">
        <v>400000</v>
      </c>
      <c r="S852" s="381">
        <f>R852</f>
        <v>400000</v>
      </c>
      <c r="T852" s="383">
        <v>300000</v>
      </c>
      <c r="U852" s="381">
        <f>T852</f>
        <v>300000</v>
      </c>
      <c r="V852" s="383">
        <v>200000</v>
      </c>
      <c r="W852" s="381">
        <f>V852</f>
        <v>200000</v>
      </c>
      <c r="X852" s="383">
        <v>500000</v>
      </c>
      <c r="Y852" s="381">
        <f>X852</f>
        <v>500000</v>
      </c>
    </row>
    <row r="853" spans="1:29" s="321" customFormat="1" ht="56.25" x14ac:dyDescent="0.2">
      <c r="A853" s="223" t="s">
        <v>615</v>
      </c>
      <c r="B853" s="224" t="s">
        <v>692</v>
      </c>
      <c r="C853" s="224"/>
      <c r="D853" s="224"/>
      <c r="E853" s="225"/>
      <c r="F853" s="226" t="s">
        <v>693</v>
      </c>
      <c r="G853" s="227" t="s">
        <v>632</v>
      </c>
      <c r="H853" s="259">
        <f>H854+H857+H860+H863+H866+H869</f>
        <v>137301</v>
      </c>
      <c r="I853" s="259">
        <f t="shared" ref="I853:Q853" si="1636">I854+I857+I860+I863+I866+I869</f>
        <v>20306</v>
      </c>
      <c r="J853" s="259">
        <f t="shared" si="1636"/>
        <v>0</v>
      </c>
      <c r="K853" s="259">
        <f t="shared" si="1636"/>
        <v>0</v>
      </c>
      <c r="L853" s="259">
        <f t="shared" ref="L853:M853" si="1637">L854+L857+L860+L863+L866+L869</f>
        <v>0</v>
      </c>
      <c r="M853" s="259">
        <f t="shared" si="1637"/>
        <v>0</v>
      </c>
      <c r="N853" s="259">
        <f t="shared" ref="N853:O853" si="1638">N854+N857+N860+N863+N866+N869</f>
        <v>0</v>
      </c>
      <c r="O853" s="259">
        <f t="shared" si="1638"/>
        <v>0</v>
      </c>
      <c r="P853" s="259">
        <f t="shared" si="1636"/>
        <v>0</v>
      </c>
      <c r="Q853" s="259">
        <f t="shared" si="1636"/>
        <v>0</v>
      </c>
      <c r="R853" s="259">
        <f t="shared" ref="R853:W853" si="1639">R854+R857+R860+R863+R866+R869</f>
        <v>0</v>
      </c>
      <c r="S853" s="259">
        <f t="shared" si="1639"/>
        <v>0</v>
      </c>
      <c r="T853" s="259">
        <f t="shared" ref="T853:U853" si="1640">T854+T857+T860+T863+T866+T869</f>
        <v>0</v>
      </c>
      <c r="U853" s="259">
        <f t="shared" si="1640"/>
        <v>0</v>
      </c>
      <c r="V853" s="259">
        <f t="shared" si="1639"/>
        <v>0</v>
      </c>
      <c r="W853" s="259">
        <f t="shared" si="1639"/>
        <v>0</v>
      </c>
      <c r="X853" s="259">
        <f t="shared" ref="X853:Y853" si="1641">X854+X857+X860+X863+X866+X869</f>
        <v>0</v>
      </c>
      <c r="Y853" s="259">
        <f t="shared" si="1641"/>
        <v>0</v>
      </c>
      <c r="Z853" s="229"/>
      <c r="AA853" s="229"/>
      <c r="AB853" s="229"/>
      <c r="AC853" s="229"/>
    </row>
    <row r="854" spans="1:29" s="321" customFormat="1" x14ac:dyDescent="0.2">
      <c r="A854" s="230" t="s">
        <v>615</v>
      </c>
      <c r="B854" s="231" t="s">
        <v>692</v>
      </c>
      <c r="C854" s="231">
        <v>12</v>
      </c>
      <c r="D854" s="231"/>
      <c r="E854" s="233">
        <v>32</v>
      </c>
      <c r="F854" s="234"/>
      <c r="G854" s="320"/>
      <c r="H854" s="258">
        <f>H855</f>
        <v>398</v>
      </c>
      <c r="I854" s="258">
        <f t="shared" ref="I854:Y854" si="1642">I855</f>
        <v>398</v>
      </c>
      <c r="J854" s="258">
        <f t="shared" si="1642"/>
        <v>0</v>
      </c>
      <c r="K854" s="258">
        <f t="shared" si="1642"/>
        <v>0</v>
      </c>
      <c r="L854" s="258">
        <f t="shared" si="1642"/>
        <v>0</v>
      </c>
      <c r="M854" s="258">
        <f t="shared" si="1642"/>
        <v>0</v>
      </c>
      <c r="N854" s="258">
        <f t="shared" si="1642"/>
        <v>0</v>
      </c>
      <c r="O854" s="258">
        <f t="shared" si="1642"/>
        <v>0</v>
      </c>
      <c r="P854" s="258">
        <f t="shared" si="1642"/>
        <v>0</v>
      </c>
      <c r="Q854" s="258">
        <f t="shared" si="1642"/>
        <v>0</v>
      </c>
      <c r="R854" s="258">
        <f t="shared" si="1642"/>
        <v>0</v>
      </c>
      <c r="S854" s="258">
        <f t="shared" si="1642"/>
        <v>0</v>
      </c>
      <c r="T854" s="258">
        <f t="shared" si="1642"/>
        <v>0</v>
      </c>
      <c r="U854" s="258">
        <f t="shared" si="1642"/>
        <v>0</v>
      </c>
      <c r="V854" s="258">
        <f t="shared" si="1642"/>
        <v>0</v>
      </c>
      <c r="W854" s="258">
        <f t="shared" si="1642"/>
        <v>0</v>
      </c>
      <c r="X854" s="258">
        <f t="shared" si="1642"/>
        <v>0</v>
      </c>
      <c r="Y854" s="258">
        <f t="shared" si="1642"/>
        <v>0</v>
      </c>
    </row>
    <row r="855" spans="1:29" s="321" customFormat="1" x14ac:dyDescent="0.2">
      <c r="A855" s="357" t="s">
        <v>615</v>
      </c>
      <c r="B855" s="358" t="s">
        <v>692</v>
      </c>
      <c r="C855" s="358">
        <v>12</v>
      </c>
      <c r="D855" s="359"/>
      <c r="E855" s="360">
        <v>323</v>
      </c>
      <c r="F855" s="361"/>
      <c r="G855" s="329"/>
      <c r="H855" s="260">
        <f>H856</f>
        <v>398</v>
      </c>
      <c r="I855" s="260">
        <f t="shared" ref="I855:Y855" si="1643">I856</f>
        <v>398</v>
      </c>
      <c r="J855" s="260">
        <f t="shared" si="1643"/>
        <v>0</v>
      </c>
      <c r="K855" s="260">
        <f t="shared" si="1643"/>
        <v>0</v>
      </c>
      <c r="L855" s="260">
        <f t="shared" si="1643"/>
        <v>0</v>
      </c>
      <c r="M855" s="260">
        <f t="shared" si="1643"/>
        <v>0</v>
      </c>
      <c r="N855" s="260">
        <f t="shared" si="1643"/>
        <v>0</v>
      </c>
      <c r="O855" s="260">
        <f t="shared" si="1643"/>
        <v>0</v>
      </c>
      <c r="P855" s="260">
        <f t="shared" si="1643"/>
        <v>0</v>
      </c>
      <c r="Q855" s="260">
        <f t="shared" si="1643"/>
        <v>0</v>
      </c>
      <c r="R855" s="260">
        <f t="shared" si="1643"/>
        <v>0</v>
      </c>
      <c r="S855" s="260">
        <f t="shared" si="1643"/>
        <v>0</v>
      </c>
      <c r="T855" s="260">
        <f t="shared" si="1643"/>
        <v>0</v>
      </c>
      <c r="U855" s="260">
        <f t="shared" si="1643"/>
        <v>0</v>
      </c>
      <c r="V855" s="260">
        <f t="shared" si="1643"/>
        <v>0</v>
      </c>
      <c r="W855" s="260">
        <f t="shared" si="1643"/>
        <v>0</v>
      </c>
      <c r="X855" s="260">
        <f t="shared" si="1643"/>
        <v>0</v>
      </c>
      <c r="Y855" s="260">
        <f t="shared" si="1643"/>
        <v>0</v>
      </c>
    </row>
    <row r="856" spans="1:29" s="321" customFormat="1" ht="15" x14ac:dyDescent="0.2">
      <c r="A856" s="244" t="s">
        <v>615</v>
      </c>
      <c r="B856" s="243" t="s">
        <v>692</v>
      </c>
      <c r="C856" s="243">
        <v>12</v>
      </c>
      <c r="D856" s="242" t="s">
        <v>101</v>
      </c>
      <c r="E856" s="251">
        <v>3239</v>
      </c>
      <c r="F856" s="246" t="s">
        <v>60</v>
      </c>
      <c r="G856" s="329"/>
      <c r="H856" s="381">
        <v>398</v>
      </c>
      <c r="I856" s="381">
        <f t="shared" ref="I856" si="1644">H856</f>
        <v>398</v>
      </c>
      <c r="J856" s="381">
        <v>0</v>
      </c>
      <c r="K856" s="381">
        <f t="shared" ref="K856" si="1645">J856</f>
        <v>0</v>
      </c>
      <c r="L856" s="381"/>
      <c r="M856" s="381">
        <f t="shared" ref="M856" si="1646">L856</f>
        <v>0</v>
      </c>
      <c r="N856" s="381">
        <v>0</v>
      </c>
      <c r="O856" s="381">
        <f t="shared" ref="O856" si="1647">N856</f>
        <v>0</v>
      </c>
      <c r="P856" s="381">
        <v>0</v>
      </c>
      <c r="Q856" s="381">
        <f t="shared" ref="Q856" si="1648">P856</f>
        <v>0</v>
      </c>
      <c r="R856" s="381"/>
      <c r="S856" s="381">
        <f t="shared" ref="S856" si="1649">R856</f>
        <v>0</v>
      </c>
      <c r="T856" s="381">
        <v>0</v>
      </c>
      <c r="U856" s="381">
        <f t="shared" ref="U856" si="1650">T856</f>
        <v>0</v>
      </c>
      <c r="V856" s="381"/>
      <c r="W856" s="381">
        <f t="shared" ref="W856" si="1651">V856</f>
        <v>0</v>
      </c>
      <c r="X856" s="381">
        <v>0</v>
      </c>
      <c r="Y856" s="381">
        <f t="shared" ref="Y856" si="1652">X856</f>
        <v>0</v>
      </c>
    </row>
    <row r="857" spans="1:29" s="321" customFormat="1" x14ac:dyDescent="0.2">
      <c r="A857" s="230" t="s">
        <v>615</v>
      </c>
      <c r="B857" s="231" t="s">
        <v>692</v>
      </c>
      <c r="C857" s="231">
        <v>12</v>
      </c>
      <c r="D857" s="231"/>
      <c r="E857" s="233">
        <v>41</v>
      </c>
      <c r="F857" s="234"/>
      <c r="G857" s="320"/>
      <c r="H857" s="258">
        <f t="shared" ref="H857:X858" si="1653">H858</f>
        <v>19908</v>
      </c>
      <c r="I857" s="258">
        <f t="shared" si="1653"/>
        <v>19908</v>
      </c>
      <c r="J857" s="258">
        <f t="shared" si="1653"/>
        <v>0</v>
      </c>
      <c r="K857" s="258">
        <f t="shared" si="1653"/>
        <v>0</v>
      </c>
      <c r="L857" s="258">
        <f t="shared" si="1653"/>
        <v>0</v>
      </c>
      <c r="M857" s="258">
        <f t="shared" si="1653"/>
        <v>0</v>
      </c>
      <c r="N857" s="258">
        <f t="shared" si="1653"/>
        <v>0</v>
      </c>
      <c r="O857" s="258">
        <f t="shared" si="1653"/>
        <v>0</v>
      </c>
      <c r="P857" s="258">
        <f t="shared" si="1653"/>
        <v>0</v>
      </c>
      <c r="Q857" s="258">
        <f t="shared" si="1653"/>
        <v>0</v>
      </c>
      <c r="R857" s="258">
        <f t="shared" si="1653"/>
        <v>0</v>
      </c>
      <c r="S857" s="258">
        <f t="shared" si="1653"/>
        <v>0</v>
      </c>
      <c r="T857" s="258">
        <f t="shared" si="1653"/>
        <v>0</v>
      </c>
      <c r="U857" s="258">
        <f t="shared" si="1653"/>
        <v>0</v>
      </c>
      <c r="V857" s="258">
        <f t="shared" si="1653"/>
        <v>0</v>
      </c>
      <c r="W857" s="258">
        <f t="shared" si="1653"/>
        <v>0</v>
      </c>
      <c r="X857" s="258">
        <f t="shared" si="1653"/>
        <v>0</v>
      </c>
      <c r="Y857" s="258">
        <f t="shared" ref="X857:Y858" si="1654">Y858</f>
        <v>0</v>
      </c>
    </row>
    <row r="858" spans="1:29" s="321" customFormat="1" x14ac:dyDescent="0.2">
      <c r="A858" s="357" t="s">
        <v>615</v>
      </c>
      <c r="B858" s="358" t="s">
        <v>692</v>
      </c>
      <c r="C858" s="358">
        <v>12</v>
      </c>
      <c r="D858" s="359"/>
      <c r="E858" s="360">
        <v>412</v>
      </c>
      <c r="F858" s="361"/>
      <c r="G858" s="329"/>
      <c r="H858" s="260">
        <f t="shared" si="1653"/>
        <v>19908</v>
      </c>
      <c r="I858" s="260">
        <f t="shared" si="1653"/>
        <v>19908</v>
      </c>
      <c r="J858" s="260">
        <f t="shared" si="1653"/>
        <v>0</v>
      </c>
      <c r="K858" s="260">
        <f t="shared" si="1653"/>
        <v>0</v>
      </c>
      <c r="L858" s="260">
        <f t="shared" si="1653"/>
        <v>0</v>
      </c>
      <c r="M858" s="260">
        <f t="shared" si="1653"/>
        <v>0</v>
      </c>
      <c r="N858" s="260">
        <f t="shared" si="1653"/>
        <v>0</v>
      </c>
      <c r="O858" s="260">
        <f t="shared" si="1653"/>
        <v>0</v>
      </c>
      <c r="P858" s="260">
        <f t="shared" si="1653"/>
        <v>0</v>
      </c>
      <c r="Q858" s="260">
        <f t="shared" si="1653"/>
        <v>0</v>
      </c>
      <c r="R858" s="260">
        <f t="shared" si="1653"/>
        <v>0</v>
      </c>
      <c r="S858" s="260">
        <f t="shared" si="1653"/>
        <v>0</v>
      </c>
      <c r="T858" s="260">
        <f t="shared" si="1653"/>
        <v>0</v>
      </c>
      <c r="U858" s="260">
        <f t="shared" si="1653"/>
        <v>0</v>
      </c>
      <c r="V858" s="260">
        <f t="shared" si="1653"/>
        <v>0</v>
      </c>
      <c r="W858" s="260">
        <f t="shared" si="1653"/>
        <v>0</v>
      </c>
      <c r="X858" s="260">
        <f t="shared" si="1654"/>
        <v>0</v>
      </c>
      <c r="Y858" s="260">
        <f t="shared" si="1654"/>
        <v>0</v>
      </c>
    </row>
    <row r="859" spans="1:29" s="321" customFormat="1" ht="15" x14ac:dyDescent="0.2">
      <c r="A859" s="244" t="s">
        <v>615</v>
      </c>
      <c r="B859" s="243" t="s">
        <v>692</v>
      </c>
      <c r="C859" s="243">
        <v>12</v>
      </c>
      <c r="D859" s="242" t="s">
        <v>101</v>
      </c>
      <c r="E859" s="251">
        <v>4126</v>
      </c>
      <c r="F859" s="246" t="s">
        <v>84</v>
      </c>
      <c r="G859" s="329"/>
      <c r="H859" s="381">
        <v>19908</v>
      </c>
      <c r="I859" s="381">
        <f>H859</f>
        <v>19908</v>
      </c>
      <c r="J859" s="381">
        <v>0</v>
      </c>
      <c r="K859" s="381">
        <f>J859</f>
        <v>0</v>
      </c>
      <c r="L859" s="381"/>
      <c r="M859" s="381">
        <f>L859</f>
        <v>0</v>
      </c>
      <c r="N859" s="381">
        <v>0</v>
      </c>
      <c r="O859" s="381">
        <f>N859</f>
        <v>0</v>
      </c>
      <c r="P859" s="381">
        <v>0</v>
      </c>
      <c r="Q859" s="381">
        <f>P859</f>
        <v>0</v>
      </c>
      <c r="R859" s="381"/>
      <c r="S859" s="381">
        <f>R859</f>
        <v>0</v>
      </c>
      <c r="T859" s="381">
        <v>0</v>
      </c>
      <c r="U859" s="381">
        <f>T859</f>
        <v>0</v>
      </c>
      <c r="V859" s="381"/>
      <c r="W859" s="381">
        <f>V859</f>
        <v>0</v>
      </c>
      <c r="X859" s="381">
        <v>0</v>
      </c>
      <c r="Y859" s="381">
        <f>X859</f>
        <v>0</v>
      </c>
    </row>
    <row r="860" spans="1:29" s="321" customFormat="1" x14ac:dyDescent="0.2">
      <c r="A860" s="230" t="s">
        <v>615</v>
      </c>
      <c r="B860" s="231" t="s">
        <v>692</v>
      </c>
      <c r="C860" s="231">
        <v>51</v>
      </c>
      <c r="D860" s="231"/>
      <c r="E860" s="233">
        <v>32</v>
      </c>
      <c r="F860" s="234"/>
      <c r="G860" s="320"/>
      <c r="H860" s="258">
        <f>H861</f>
        <v>2190</v>
      </c>
      <c r="I860" s="258">
        <f t="shared" ref="I860:Y860" si="1655">I861</f>
        <v>0</v>
      </c>
      <c r="J860" s="258">
        <f t="shared" si="1655"/>
        <v>0</v>
      </c>
      <c r="K860" s="258">
        <f t="shared" si="1655"/>
        <v>0</v>
      </c>
      <c r="L860" s="258">
        <f t="shared" si="1655"/>
        <v>0</v>
      </c>
      <c r="M860" s="258">
        <f t="shared" si="1655"/>
        <v>0</v>
      </c>
      <c r="N860" s="258">
        <f t="shared" si="1655"/>
        <v>0</v>
      </c>
      <c r="O860" s="258">
        <f t="shared" si="1655"/>
        <v>0</v>
      </c>
      <c r="P860" s="258">
        <f t="shared" si="1655"/>
        <v>0</v>
      </c>
      <c r="Q860" s="258">
        <f t="shared" si="1655"/>
        <v>0</v>
      </c>
      <c r="R860" s="258">
        <f t="shared" si="1655"/>
        <v>0</v>
      </c>
      <c r="S860" s="258">
        <f t="shared" si="1655"/>
        <v>0</v>
      </c>
      <c r="T860" s="258">
        <f t="shared" si="1655"/>
        <v>0</v>
      </c>
      <c r="U860" s="258">
        <f t="shared" si="1655"/>
        <v>0</v>
      </c>
      <c r="V860" s="258">
        <f t="shared" si="1655"/>
        <v>0</v>
      </c>
      <c r="W860" s="258">
        <f t="shared" si="1655"/>
        <v>0</v>
      </c>
      <c r="X860" s="258">
        <f t="shared" si="1655"/>
        <v>0</v>
      </c>
      <c r="Y860" s="258">
        <f t="shared" si="1655"/>
        <v>0</v>
      </c>
    </row>
    <row r="861" spans="1:29" s="321" customFormat="1" x14ac:dyDescent="0.2">
      <c r="A861" s="357" t="s">
        <v>615</v>
      </c>
      <c r="B861" s="358" t="s">
        <v>692</v>
      </c>
      <c r="C861" s="358">
        <v>51</v>
      </c>
      <c r="D861" s="359"/>
      <c r="E861" s="360">
        <v>323</v>
      </c>
      <c r="F861" s="361"/>
      <c r="G861" s="329"/>
      <c r="H861" s="260">
        <f>H862</f>
        <v>2190</v>
      </c>
      <c r="I861" s="260">
        <f t="shared" ref="I861:Y861" si="1656">I862</f>
        <v>0</v>
      </c>
      <c r="J861" s="260">
        <f t="shared" si="1656"/>
        <v>0</v>
      </c>
      <c r="K861" s="260">
        <f t="shared" si="1656"/>
        <v>0</v>
      </c>
      <c r="L861" s="260">
        <f t="shared" si="1656"/>
        <v>0</v>
      </c>
      <c r="M861" s="260">
        <f t="shared" si="1656"/>
        <v>0</v>
      </c>
      <c r="N861" s="260">
        <f t="shared" si="1656"/>
        <v>0</v>
      </c>
      <c r="O861" s="260">
        <f t="shared" si="1656"/>
        <v>0</v>
      </c>
      <c r="P861" s="260">
        <f t="shared" si="1656"/>
        <v>0</v>
      </c>
      <c r="Q861" s="260">
        <f t="shared" si="1656"/>
        <v>0</v>
      </c>
      <c r="R861" s="260">
        <f t="shared" si="1656"/>
        <v>0</v>
      </c>
      <c r="S861" s="260">
        <f t="shared" si="1656"/>
        <v>0</v>
      </c>
      <c r="T861" s="260">
        <f t="shared" si="1656"/>
        <v>0</v>
      </c>
      <c r="U861" s="260">
        <f t="shared" si="1656"/>
        <v>0</v>
      </c>
      <c r="V861" s="260">
        <f t="shared" si="1656"/>
        <v>0</v>
      </c>
      <c r="W861" s="260">
        <f t="shared" si="1656"/>
        <v>0</v>
      </c>
      <c r="X861" s="260">
        <f t="shared" si="1656"/>
        <v>0</v>
      </c>
      <c r="Y861" s="260">
        <f t="shared" si="1656"/>
        <v>0</v>
      </c>
    </row>
    <row r="862" spans="1:29" s="321" customFormat="1" ht="15" x14ac:dyDescent="0.2">
      <c r="A862" s="244" t="s">
        <v>615</v>
      </c>
      <c r="B862" s="243" t="s">
        <v>692</v>
      </c>
      <c r="C862" s="243">
        <v>51</v>
      </c>
      <c r="D862" s="242" t="s">
        <v>101</v>
      </c>
      <c r="E862" s="251">
        <v>3239</v>
      </c>
      <c r="F862" s="246" t="s">
        <v>60</v>
      </c>
      <c r="G862" s="329"/>
      <c r="H862" s="381">
        <v>2190</v>
      </c>
      <c r="I862" s="382"/>
      <c r="J862" s="381">
        <v>0</v>
      </c>
      <c r="K862" s="382"/>
      <c r="L862" s="381"/>
      <c r="M862" s="382"/>
      <c r="N862" s="381">
        <v>0</v>
      </c>
      <c r="O862" s="382"/>
      <c r="P862" s="381">
        <v>0</v>
      </c>
      <c r="Q862" s="382"/>
      <c r="R862" s="381"/>
      <c r="S862" s="382"/>
      <c r="T862" s="381">
        <v>0</v>
      </c>
      <c r="U862" s="382"/>
      <c r="V862" s="381"/>
      <c r="W862" s="382"/>
      <c r="X862" s="381">
        <v>0</v>
      </c>
      <c r="Y862" s="382"/>
    </row>
    <row r="863" spans="1:29" s="321" customFormat="1" x14ac:dyDescent="0.2">
      <c r="A863" s="230" t="s">
        <v>615</v>
      </c>
      <c r="B863" s="231" t="s">
        <v>692</v>
      </c>
      <c r="C863" s="231">
        <v>51</v>
      </c>
      <c r="D863" s="231"/>
      <c r="E863" s="233">
        <v>41</v>
      </c>
      <c r="F863" s="234"/>
      <c r="G863" s="320"/>
      <c r="H863" s="258">
        <f t="shared" ref="H863:X864" si="1657">H864</f>
        <v>1327</v>
      </c>
      <c r="I863" s="258">
        <f t="shared" si="1657"/>
        <v>0</v>
      </c>
      <c r="J863" s="258">
        <f t="shared" si="1657"/>
        <v>0</v>
      </c>
      <c r="K863" s="258">
        <f t="shared" si="1657"/>
        <v>0</v>
      </c>
      <c r="L863" s="258">
        <f t="shared" si="1657"/>
        <v>0</v>
      </c>
      <c r="M863" s="258">
        <f t="shared" si="1657"/>
        <v>0</v>
      </c>
      <c r="N863" s="258">
        <f t="shared" si="1657"/>
        <v>0</v>
      </c>
      <c r="O863" s="258">
        <f t="shared" si="1657"/>
        <v>0</v>
      </c>
      <c r="P863" s="258">
        <f t="shared" si="1657"/>
        <v>0</v>
      </c>
      <c r="Q863" s="258">
        <f t="shared" si="1657"/>
        <v>0</v>
      </c>
      <c r="R863" s="258">
        <f t="shared" si="1657"/>
        <v>0</v>
      </c>
      <c r="S863" s="258">
        <f t="shared" si="1657"/>
        <v>0</v>
      </c>
      <c r="T863" s="258">
        <f t="shared" si="1657"/>
        <v>0</v>
      </c>
      <c r="U863" s="258">
        <f t="shared" si="1657"/>
        <v>0</v>
      </c>
      <c r="V863" s="258">
        <f t="shared" si="1657"/>
        <v>0</v>
      </c>
      <c r="W863" s="258">
        <f t="shared" si="1657"/>
        <v>0</v>
      </c>
      <c r="X863" s="258">
        <f t="shared" si="1657"/>
        <v>0</v>
      </c>
      <c r="Y863" s="258">
        <f t="shared" ref="X863:Y864" si="1658">Y864</f>
        <v>0</v>
      </c>
    </row>
    <row r="864" spans="1:29" s="321" customFormat="1" x14ac:dyDescent="0.2">
      <c r="A864" s="357" t="s">
        <v>615</v>
      </c>
      <c r="B864" s="358" t="s">
        <v>692</v>
      </c>
      <c r="C864" s="256">
        <v>51</v>
      </c>
      <c r="D864" s="359"/>
      <c r="E864" s="360">
        <v>412</v>
      </c>
      <c r="F864" s="361"/>
      <c r="G864" s="329"/>
      <c r="H864" s="260">
        <f t="shared" si="1657"/>
        <v>1327</v>
      </c>
      <c r="I864" s="260">
        <f t="shared" si="1657"/>
        <v>0</v>
      </c>
      <c r="J864" s="260">
        <f t="shared" si="1657"/>
        <v>0</v>
      </c>
      <c r="K864" s="260">
        <f t="shared" si="1657"/>
        <v>0</v>
      </c>
      <c r="L864" s="260">
        <f t="shared" si="1657"/>
        <v>0</v>
      </c>
      <c r="M864" s="260">
        <f t="shared" si="1657"/>
        <v>0</v>
      </c>
      <c r="N864" s="260">
        <f t="shared" si="1657"/>
        <v>0</v>
      </c>
      <c r="O864" s="260">
        <f t="shared" si="1657"/>
        <v>0</v>
      </c>
      <c r="P864" s="260">
        <f t="shared" si="1657"/>
        <v>0</v>
      </c>
      <c r="Q864" s="260">
        <f t="shared" si="1657"/>
        <v>0</v>
      </c>
      <c r="R864" s="260">
        <f t="shared" si="1657"/>
        <v>0</v>
      </c>
      <c r="S864" s="260">
        <f t="shared" si="1657"/>
        <v>0</v>
      </c>
      <c r="T864" s="260">
        <f t="shared" si="1657"/>
        <v>0</v>
      </c>
      <c r="U864" s="260">
        <f t="shared" si="1657"/>
        <v>0</v>
      </c>
      <c r="V864" s="260">
        <f t="shared" si="1657"/>
        <v>0</v>
      </c>
      <c r="W864" s="260">
        <f t="shared" si="1657"/>
        <v>0</v>
      </c>
      <c r="X864" s="260">
        <f t="shared" si="1658"/>
        <v>0</v>
      </c>
      <c r="Y864" s="260">
        <f t="shared" si="1658"/>
        <v>0</v>
      </c>
    </row>
    <row r="865" spans="1:29" s="321" customFormat="1" ht="15" x14ac:dyDescent="0.2">
      <c r="A865" s="244" t="s">
        <v>615</v>
      </c>
      <c r="B865" s="243" t="s">
        <v>692</v>
      </c>
      <c r="C865" s="243">
        <v>51</v>
      </c>
      <c r="D865" s="242" t="s">
        <v>101</v>
      </c>
      <c r="E865" s="251">
        <v>4126</v>
      </c>
      <c r="F865" s="246" t="s">
        <v>84</v>
      </c>
      <c r="G865" s="329"/>
      <c r="H865" s="381">
        <v>1327</v>
      </c>
      <c r="I865" s="382"/>
      <c r="J865" s="381">
        <v>0</v>
      </c>
      <c r="K865" s="382"/>
      <c r="L865" s="381"/>
      <c r="M865" s="382"/>
      <c r="N865" s="381">
        <v>0</v>
      </c>
      <c r="O865" s="382"/>
      <c r="P865" s="381">
        <v>0</v>
      </c>
      <c r="Q865" s="382"/>
      <c r="R865" s="381"/>
      <c r="S865" s="382"/>
      <c r="T865" s="381">
        <v>0</v>
      </c>
      <c r="U865" s="382"/>
      <c r="V865" s="381"/>
      <c r="W865" s="382"/>
      <c r="X865" s="381">
        <v>0</v>
      </c>
      <c r="Y865" s="382"/>
    </row>
    <row r="866" spans="1:29" s="321" customFormat="1" x14ac:dyDescent="0.2">
      <c r="A866" s="230" t="s">
        <v>615</v>
      </c>
      <c r="B866" s="231" t="s">
        <v>692</v>
      </c>
      <c r="C866" s="231">
        <v>559</v>
      </c>
      <c r="D866" s="231"/>
      <c r="E866" s="233">
        <v>32</v>
      </c>
      <c r="F866" s="234"/>
      <c r="G866" s="320"/>
      <c r="H866" s="258">
        <f>H867</f>
        <v>664</v>
      </c>
      <c r="I866" s="258">
        <f t="shared" ref="I866:Y866" si="1659">I867</f>
        <v>0</v>
      </c>
      <c r="J866" s="258">
        <f t="shared" si="1659"/>
        <v>0</v>
      </c>
      <c r="K866" s="258">
        <f t="shared" si="1659"/>
        <v>0</v>
      </c>
      <c r="L866" s="258">
        <f t="shared" si="1659"/>
        <v>0</v>
      </c>
      <c r="M866" s="258">
        <f t="shared" si="1659"/>
        <v>0</v>
      </c>
      <c r="N866" s="258">
        <f t="shared" si="1659"/>
        <v>0</v>
      </c>
      <c r="O866" s="258">
        <f t="shared" si="1659"/>
        <v>0</v>
      </c>
      <c r="P866" s="258">
        <f t="shared" si="1659"/>
        <v>0</v>
      </c>
      <c r="Q866" s="258">
        <f t="shared" si="1659"/>
        <v>0</v>
      </c>
      <c r="R866" s="258">
        <f t="shared" si="1659"/>
        <v>0</v>
      </c>
      <c r="S866" s="258">
        <f t="shared" si="1659"/>
        <v>0</v>
      </c>
      <c r="T866" s="258">
        <f t="shared" si="1659"/>
        <v>0</v>
      </c>
      <c r="U866" s="258">
        <f t="shared" si="1659"/>
        <v>0</v>
      </c>
      <c r="V866" s="258">
        <f t="shared" si="1659"/>
        <v>0</v>
      </c>
      <c r="W866" s="258">
        <f t="shared" si="1659"/>
        <v>0</v>
      </c>
      <c r="X866" s="258">
        <f t="shared" si="1659"/>
        <v>0</v>
      </c>
      <c r="Y866" s="258">
        <f t="shared" si="1659"/>
        <v>0</v>
      </c>
    </row>
    <row r="867" spans="1:29" s="321" customFormat="1" x14ac:dyDescent="0.2">
      <c r="A867" s="357" t="s">
        <v>615</v>
      </c>
      <c r="B867" s="358" t="s">
        <v>692</v>
      </c>
      <c r="C867" s="358">
        <v>559</v>
      </c>
      <c r="D867" s="359"/>
      <c r="E867" s="360">
        <v>323</v>
      </c>
      <c r="F867" s="361"/>
      <c r="G867" s="329"/>
      <c r="H867" s="260">
        <f>H868</f>
        <v>664</v>
      </c>
      <c r="I867" s="260">
        <f t="shared" ref="I867:Y867" si="1660">I868</f>
        <v>0</v>
      </c>
      <c r="J867" s="260">
        <f t="shared" si="1660"/>
        <v>0</v>
      </c>
      <c r="K867" s="260">
        <f t="shared" si="1660"/>
        <v>0</v>
      </c>
      <c r="L867" s="260">
        <f t="shared" si="1660"/>
        <v>0</v>
      </c>
      <c r="M867" s="260">
        <f t="shared" si="1660"/>
        <v>0</v>
      </c>
      <c r="N867" s="260">
        <f t="shared" si="1660"/>
        <v>0</v>
      </c>
      <c r="O867" s="260">
        <f t="shared" si="1660"/>
        <v>0</v>
      </c>
      <c r="P867" s="260">
        <f t="shared" si="1660"/>
        <v>0</v>
      </c>
      <c r="Q867" s="260">
        <f t="shared" si="1660"/>
        <v>0</v>
      </c>
      <c r="R867" s="260">
        <f t="shared" si="1660"/>
        <v>0</v>
      </c>
      <c r="S867" s="260">
        <f t="shared" si="1660"/>
        <v>0</v>
      </c>
      <c r="T867" s="260">
        <f t="shared" si="1660"/>
        <v>0</v>
      </c>
      <c r="U867" s="260">
        <f t="shared" si="1660"/>
        <v>0</v>
      </c>
      <c r="V867" s="260">
        <f t="shared" si="1660"/>
        <v>0</v>
      </c>
      <c r="W867" s="260">
        <f t="shared" si="1660"/>
        <v>0</v>
      </c>
      <c r="X867" s="260">
        <f t="shared" si="1660"/>
        <v>0</v>
      </c>
      <c r="Y867" s="260">
        <f t="shared" si="1660"/>
        <v>0</v>
      </c>
    </row>
    <row r="868" spans="1:29" s="321" customFormat="1" ht="15" x14ac:dyDescent="0.2">
      <c r="A868" s="244" t="s">
        <v>615</v>
      </c>
      <c r="B868" s="243" t="s">
        <v>692</v>
      </c>
      <c r="C868" s="243">
        <v>559</v>
      </c>
      <c r="D868" s="242" t="s">
        <v>101</v>
      </c>
      <c r="E868" s="251">
        <v>3239</v>
      </c>
      <c r="F868" s="246" t="s">
        <v>60</v>
      </c>
      <c r="G868" s="329"/>
      <c r="H868" s="381">
        <v>664</v>
      </c>
      <c r="I868" s="382"/>
      <c r="J868" s="381">
        <v>0</v>
      </c>
      <c r="K868" s="382"/>
      <c r="L868" s="381"/>
      <c r="M868" s="382"/>
      <c r="N868" s="381">
        <v>0</v>
      </c>
      <c r="O868" s="382"/>
      <c r="P868" s="381">
        <v>0</v>
      </c>
      <c r="Q868" s="382"/>
      <c r="R868" s="381"/>
      <c r="S868" s="382"/>
      <c r="T868" s="381">
        <v>0</v>
      </c>
      <c r="U868" s="382"/>
      <c r="V868" s="381"/>
      <c r="W868" s="382"/>
      <c r="X868" s="381">
        <v>0</v>
      </c>
      <c r="Y868" s="382"/>
    </row>
    <row r="869" spans="1:29" s="321" customFormat="1" x14ac:dyDescent="0.2">
      <c r="A869" s="230" t="s">
        <v>615</v>
      </c>
      <c r="B869" s="231" t="s">
        <v>692</v>
      </c>
      <c r="C869" s="231">
        <v>559</v>
      </c>
      <c r="D869" s="231"/>
      <c r="E869" s="233">
        <v>41</v>
      </c>
      <c r="F869" s="234"/>
      <c r="G869" s="320"/>
      <c r="H869" s="258">
        <f t="shared" ref="H869:X870" si="1661">H870</f>
        <v>112814</v>
      </c>
      <c r="I869" s="258">
        <f t="shared" si="1661"/>
        <v>0</v>
      </c>
      <c r="J869" s="258">
        <f t="shared" si="1661"/>
        <v>0</v>
      </c>
      <c r="K869" s="258">
        <f t="shared" si="1661"/>
        <v>0</v>
      </c>
      <c r="L869" s="258">
        <f t="shared" si="1661"/>
        <v>0</v>
      </c>
      <c r="M869" s="258">
        <f t="shared" si="1661"/>
        <v>0</v>
      </c>
      <c r="N869" s="258">
        <f t="shared" si="1661"/>
        <v>0</v>
      </c>
      <c r="O869" s="258">
        <f t="shared" si="1661"/>
        <v>0</v>
      </c>
      <c r="P869" s="258">
        <f t="shared" si="1661"/>
        <v>0</v>
      </c>
      <c r="Q869" s="258">
        <f t="shared" si="1661"/>
        <v>0</v>
      </c>
      <c r="R869" s="258">
        <f t="shared" si="1661"/>
        <v>0</v>
      </c>
      <c r="S869" s="258">
        <f t="shared" si="1661"/>
        <v>0</v>
      </c>
      <c r="T869" s="258">
        <f t="shared" si="1661"/>
        <v>0</v>
      </c>
      <c r="U869" s="258">
        <f t="shared" si="1661"/>
        <v>0</v>
      </c>
      <c r="V869" s="258">
        <f t="shared" si="1661"/>
        <v>0</v>
      </c>
      <c r="W869" s="258">
        <f t="shared" si="1661"/>
        <v>0</v>
      </c>
      <c r="X869" s="258">
        <f t="shared" si="1661"/>
        <v>0</v>
      </c>
      <c r="Y869" s="258">
        <f t="shared" ref="X869:Y870" si="1662">Y870</f>
        <v>0</v>
      </c>
    </row>
    <row r="870" spans="1:29" s="229" customFormat="1" x14ac:dyDescent="0.2">
      <c r="A870" s="357" t="s">
        <v>615</v>
      </c>
      <c r="B870" s="358" t="s">
        <v>692</v>
      </c>
      <c r="C870" s="358">
        <v>559</v>
      </c>
      <c r="D870" s="359"/>
      <c r="E870" s="360">
        <v>412</v>
      </c>
      <c r="F870" s="361"/>
      <c r="G870" s="329"/>
      <c r="H870" s="260">
        <f t="shared" si="1661"/>
        <v>112814</v>
      </c>
      <c r="I870" s="260">
        <f t="shared" si="1661"/>
        <v>0</v>
      </c>
      <c r="J870" s="260">
        <f t="shared" si="1661"/>
        <v>0</v>
      </c>
      <c r="K870" s="260">
        <f t="shared" si="1661"/>
        <v>0</v>
      </c>
      <c r="L870" s="260">
        <f t="shared" si="1661"/>
        <v>0</v>
      </c>
      <c r="M870" s="260">
        <f t="shared" si="1661"/>
        <v>0</v>
      </c>
      <c r="N870" s="260">
        <f t="shared" si="1661"/>
        <v>0</v>
      </c>
      <c r="O870" s="260">
        <f t="shared" si="1661"/>
        <v>0</v>
      </c>
      <c r="P870" s="260">
        <f t="shared" si="1661"/>
        <v>0</v>
      </c>
      <c r="Q870" s="260">
        <f t="shared" si="1661"/>
        <v>0</v>
      </c>
      <c r="R870" s="260">
        <f t="shared" si="1661"/>
        <v>0</v>
      </c>
      <c r="S870" s="260">
        <f t="shared" si="1661"/>
        <v>0</v>
      </c>
      <c r="T870" s="260">
        <f t="shared" si="1661"/>
        <v>0</v>
      </c>
      <c r="U870" s="260">
        <f t="shared" si="1661"/>
        <v>0</v>
      </c>
      <c r="V870" s="260">
        <f t="shared" si="1661"/>
        <v>0</v>
      </c>
      <c r="W870" s="260">
        <f t="shared" si="1661"/>
        <v>0</v>
      </c>
      <c r="X870" s="260">
        <f t="shared" si="1662"/>
        <v>0</v>
      </c>
      <c r="Y870" s="260">
        <f t="shared" si="1662"/>
        <v>0</v>
      </c>
      <c r="Z870" s="321"/>
      <c r="AA870" s="321"/>
      <c r="AB870" s="321"/>
      <c r="AC870" s="321"/>
    </row>
    <row r="871" spans="1:29" s="321" customFormat="1" ht="15" x14ac:dyDescent="0.2">
      <c r="A871" s="244" t="s">
        <v>615</v>
      </c>
      <c r="B871" s="243" t="s">
        <v>692</v>
      </c>
      <c r="C871" s="243">
        <v>559</v>
      </c>
      <c r="D871" s="242" t="s">
        <v>101</v>
      </c>
      <c r="E871" s="251">
        <v>4126</v>
      </c>
      <c r="F871" s="246" t="s">
        <v>84</v>
      </c>
      <c r="G871" s="329"/>
      <c r="H871" s="381">
        <v>112814</v>
      </c>
      <c r="I871" s="382"/>
      <c r="J871" s="381">
        <v>0</v>
      </c>
      <c r="K871" s="382"/>
      <c r="L871" s="381"/>
      <c r="M871" s="382"/>
      <c r="N871" s="381">
        <v>0</v>
      </c>
      <c r="O871" s="382"/>
      <c r="P871" s="381">
        <v>0</v>
      </c>
      <c r="Q871" s="382"/>
      <c r="R871" s="381"/>
      <c r="S871" s="382"/>
      <c r="T871" s="381">
        <v>0</v>
      </c>
      <c r="U871" s="382"/>
      <c r="V871" s="381"/>
      <c r="W871" s="382"/>
      <c r="X871" s="381">
        <v>0</v>
      </c>
      <c r="Y871" s="382"/>
    </row>
    <row r="872" spans="1:29" s="321" customFormat="1" ht="56.25" x14ac:dyDescent="0.2">
      <c r="A872" s="223" t="s">
        <v>615</v>
      </c>
      <c r="B872" s="224" t="s">
        <v>694</v>
      </c>
      <c r="C872" s="224"/>
      <c r="D872" s="224"/>
      <c r="E872" s="225"/>
      <c r="F872" s="226" t="s">
        <v>695</v>
      </c>
      <c r="G872" s="227" t="s">
        <v>632</v>
      </c>
      <c r="H872" s="259">
        <f t="shared" ref="H872:Q872" si="1663">H873+H878+H887+H890+H895+H904+H907+H912+H921</f>
        <v>433071</v>
      </c>
      <c r="I872" s="259">
        <f t="shared" si="1663"/>
        <v>63495</v>
      </c>
      <c r="J872" s="259">
        <f t="shared" si="1663"/>
        <v>582123</v>
      </c>
      <c r="K872" s="259">
        <f t="shared" si="1663"/>
        <v>75255</v>
      </c>
      <c r="L872" s="259">
        <f t="shared" ref="L872:M872" si="1664">L873+L878+L887+L890+L895+L904+L907+L912+L921</f>
        <v>604500</v>
      </c>
      <c r="M872" s="259">
        <f t="shared" si="1664"/>
        <v>80825</v>
      </c>
      <c r="N872" s="259">
        <f t="shared" ref="N872:O872" si="1665">N873+N878+N887+N890+N895+N904+N907+N912+N921</f>
        <v>604500</v>
      </c>
      <c r="O872" s="259">
        <f t="shared" si="1665"/>
        <v>80825</v>
      </c>
      <c r="P872" s="259">
        <f t="shared" si="1663"/>
        <v>0</v>
      </c>
      <c r="Q872" s="259">
        <f t="shared" si="1663"/>
        <v>0</v>
      </c>
      <c r="R872" s="259">
        <f t="shared" ref="R872:W872" si="1666">R873+R878+R887+R890+R895+R904+R907+R912+R921</f>
        <v>0</v>
      </c>
      <c r="S872" s="259">
        <f t="shared" si="1666"/>
        <v>0</v>
      </c>
      <c r="T872" s="259">
        <f t="shared" ref="T872:U872" si="1667">T873+T878+T887+T890+T895+T904+T907+T912+T921</f>
        <v>0</v>
      </c>
      <c r="U872" s="259">
        <f t="shared" si="1667"/>
        <v>0</v>
      </c>
      <c r="V872" s="259">
        <f t="shared" si="1666"/>
        <v>0</v>
      </c>
      <c r="W872" s="259">
        <f t="shared" si="1666"/>
        <v>0</v>
      </c>
      <c r="X872" s="259">
        <f t="shared" ref="X872:Y872" si="1668">X873+X878+X887+X890+X895+X904+X907+X912+X921</f>
        <v>0</v>
      </c>
      <c r="Y872" s="259">
        <f t="shared" si="1668"/>
        <v>0</v>
      </c>
      <c r="Z872" s="229"/>
      <c r="AA872" s="229"/>
      <c r="AB872" s="229"/>
      <c r="AC872" s="229"/>
    </row>
    <row r="873" spans="1:29" s="321" customFormat="1" x14ac:dyDescent="0.2">
      <c r="A873" s="230" t="s">
        <v>615</v>
      </c>
      <c r="B873" s="231" t="s">
        <v>694</v>
      </c>
      <c r="C873" s="231">
        <v>12</v>
      </c>
      <c r="D873" s="231"/>
      <c r="E873" s="233">
        <v>31</v>
      </c>
      <c r="F873" s="234"/>
      <c r="G873" s="320"/>
      <c r="H873" s="258">
        <f t="shared" ref="H873:Q873" si="1669">H874+H876</f>
        <v>5309</v>
      </c>
      <c r="I873" s="258">
        <f t="shared" si="1669"/>
        <v>5309</v>
      </c>
      <c r="J873" s="258">
        <f t="shared" si="1669"/>
        <v>5309</v>
      </c>
      <c r="K873" s="258">
        <f t="shared" si="1669"/>
        <v>5309</v>
      </c>
      <c r="L873" s="258">
        <f t="shared" ref="L873:M873" si="1670">L874+L876</f>
        <v>5800</v>
      </c>
      <c r="M873" s="258">
        <f t="shared" si="1670"/>
        <v>5800</v>
      </c>
      <c r="N873" s="258">
        <f t="shared" ref="N873:O873" si="1671">N874+N876</f>
        <v>5800</v>
      </c>
      <c r="O873" s="258">
        <f t="shared" si="1671"/>
        <v>5800</v>
      </c>
      <c r="P873" s="258">
        <f t="shared" si="1669"/>
        <v>0</v>
      </c>
      <c r="Q873" s="258">
        <f t="shared" si="1669"/>
        <v>0</v>
      </c>
      <c r="R873" s="258">
        <f t="shared" ref="R873:W873" si="1672">R874+R876</f>
        <v>0</v>
      </c>
      <c r="S873" s="258">
        <f t="shared" si="1672"/>
        <v>0</v>
      </c>
      <c r="T873" s="258">
        <f t="shared" ref="T873:U873" si="1673">T874+T876</f>
        <v>0</v>
      </c>
      <c r="U873" s="258">
        <f t="shared" si="1673"/>
        <v>0</v>
      </c>
      <c r="V873" s="258">
        <f t="shared" si="1672"/>
        <v>0</v>
      </c>
      <c r="W873" s="258">
        <f t="shared" si="1672"/>
        <v>0</v>
      </c>
      <c r="X873" s="258">
        <f t="shared" ref="X873:Y873" si="1674">X874+X876</f>
        <v>0</v>
      </c>
      <c r="Y873" s="258">
        <f t="shared" si="1674"/>
        <v>0</v>
      </c>
    </row>
    <row r="874" spans="1:29" s="321" customFormat="1" x14ac:dyDescent="0.2">
      <c r="A874" s="357" t="s">
        <v>615</v>
      </c>
      <c r="B874" s="358" t="s">
        <v>694</v>
      </c>
      <c r="C874" s="358">
        <v>12</v>
      </c>
      <c r="D874" s="359"/>
      <c r="E874" s="360">
        <v>311</v>
      </c>
      <c r="F874" s="361"/>
      <c r="G874" s="329"/>
      <c r="H874" s="260">
        <f t="shared" ref="H874:Y874" si="1675">H875</f>
        <v>4513</v>
      </c>
      <c r="I874" s="260">
        <f t="shared" si="1675"/>
        <v>4513</v>
      </c>
      <c r="J874" s="260">
        <f t="shared" si="1675"/>
        <v>4513</v>
      </c>
      <c r="K874" s="260">
        <f t="shared" si="1675"/>
        <v>4513</v>
      </c>
      <c r="L874" s="260">
        <f t="shared" si="1675"/>
        <v>4800</v>
      </c>
      <c r="M874" s="260">
        <f t="shared" si="1675"/>
        <v>4800</v>
      </c>
      <c r="N874" s="260">
        <f t="shared" si="1675"/>
        <v>4800</v>
      </c>
      <c r="O874" s="260">
        <f t="shared" si="1675"/>
        <v>4800</v>
      </c>
      <c r="P874" s="260">
        <f t="shared" si="1675"/>
        <v>0</v>
      </c>
      <c r="Q874" s="260">
        <f t="shared" si="1675"/>
        <v>0</v>
      </c>
      <c r="R874" s="260">
        <f t="shared" si="1675"/>
        <v>0</v>
      </c>
      <c r="S874" s="260">
        <f t="shared" si="1675"/>
        <v>0</v>
      </c>
      <c r="T874" s="260">
        <f t="shared" si="1675"/>
        <v>0</v>
      </c>
      <c r="U874" s="260">
        <f t="shared" si="1675"/>
        <v>0</v>
      </c>
      <c r="V874" s="260">
        <f t="shared" si="1675"/>
        <v>0</v>
      </c>
      <c r="W874" s="260">
        <f t="shared" si="1675"/>
        <v>0</v>
      </c>
      <c r="X874" s="260">
        <f t="shared" si="1675"/>
        <v>0</v>
      </c>
      <c r="Y874" s="260">
        <f t="shared" si="1675"/>
        <v>0</v>
      </c>
    </row>
    <row r="875" spans="1:29" s="321" customFormat="1" ht="15" x14ac:dyDescent="0.2">
      <c r="A875" s="244" t="s">
        <v>615</v>
      </c>
      <c r="B875" s="243" t="s">
        <v>694</v>
      </c>
      <c r="C875" s="243">
        <v>12</v>
      </c>
      <c r="D875" s="242" t="s">
        <v>101</v>
      </c>
      <c r="E875" s="251">
        <v>3111</v>
      </c>
      <c r="F875" s="246" t="s">
        <v>33</v>
      </c>
      <c r="G875" s="329"/>
      <c r="H875" s="381">
        <v>4513</v>
      </c>
      <c r="I875" s="381">
        <f>H875</f>
        <v>4513</v>
      </c>
      <c r="J875" s="381">
        <v>4513</v>
      </c>
      <c r="K875" s="381">
        <f>J875</f>
        <v>4513</v>
      </c>
      <c r="L875" s="383">
        <v>4800</v>
      </c>
      <c r="M875" s="381">
        <f>L875</f>
        <v>4800</v>
      </c>
      <c r="N875" s="383">
        <v>4800</v>
      </c>
      <c r="O875" s="381">
        <f>N875</f>
        <v>4800</v>
      </c>
      <c r="P875" s="381">
        <v>0</v>
      </c>
      <c r="Q875" s="381">
        <f>P875</f>
        <v>0</v>
      </c>
      <c r="R875" s="381"/>
      <c r="S875" s="381">
        <f>R875</f>
        <v>0</v>
      </c>
      <c r="T875" s="381">
        <v>0</v>
      </c>
      <c r="U875" s="381">
        <f>T875</f>
        <v>0</v>
      </c>
      <c r="V875" s="381"/>
      <c r="W875" s="381">
        <f>V875</f>
        <v>0</v>
      </c>
      <c r="X875" s="381">
        <v>0</v>
      </c>
      <c r="Y875" s="381">
        <f>X875</f>
        <v>0</v>
      </c>
    </row>
    <row r="876" spans="1:29" s="321" customFormat="1" x14ac:dyDescent="0.2">
      <c r="A876" s="357" t="s">
        <v>615</v>
      </c>
      <c r="B876" s="358" t="s">
        <v>694</v>
      </c>
      <c r="C876" s="358">
        <v>12</v>
      </c>
      <c r="D876" s="359"/>
      <c r="E876" s="360">
        <v>313</v>
      </c>
      <c r="F876" s="361"/>
      <c r="G876" s="329"/>
      <c r="H876" s="260">
        <f t="shared" ref="H876:Y876" si="1676">H877</f>
        <v>796</v>
      </c>
      <c r="I876" s="260">
        <f t="shared" si="1676"/>
        <v>796</v>
      </c>
      <c r="J876" s="260">
        <f t="shared" si="1676"/>
        <v>796</v>
      </c>
      <c r="K876" s="260">
        <f t="shared" si="1676"/>
        <v>796</v>
      </c>
      <c r="L876" s="260">
        <f t="shared" si="1676"/>
        <v>1000</v>
      </c>
      <c r="M876" s="260">
        <f t="shared" si="1676"/>
        <v>1000</v>
      </c>
      <c r="N876" s="260">
        <f t="shared" si="1676"/>
        <v>1000</v>
      </c>
      <c r="O876" s="260">
        <f t="shared" si="1676"/>
        <v>1000</v>
      </c>
      <c r="P876" s="260">
        <f t="shared" si="1676"/>
        <v>0</v>
      </c>
      <c r="Q876" s="260">
        <f t="shared" si="1676"/>
        <v>0</v>
      </c>
      <c r="R876" s="260">
        <f t="shared" si="1676"/>
        <v>0</v>
      </c>
      <c r="S876" s="260">
        <f t="shared" si="1676"/>
        <v>0</v>
      </c>
      <c r="T876" s="260">
        <f t="shared" si="1676"/>
        <v>0</v>
      </c>
      <c r="U876" s="260">
        <f t="shared" si="1676"/>
        <v>0</v>
      </c>
      <c r="V876" s="260">
        <f t="shared" si="1676"/>
        <v>0</v>
      </c>
      <c r="W876" s="260">
        <f t="shared" si="1676"/>
        <v>0</v>
      </c>
      <c r="X876" s="260">
        <f t="shared" si="1676"/>
        <v>0</v>
      </c>
      <c r="Y876" s="260">
        <f t="shared" si="1676"/>
        <v>0</v>
      </c>
    </row>
    <row r="877" spans="1:29" s="321" customFormat="1" ht="15" x14ac:dyDescent="0.2">
      <c r="A877" s="244" t="s">
        <v>615</v>
      </c>
      <c r="B877" s="243" t="s">
        <v>694</v>
      </c>
      <c r="C877" s="243">
        <v>12</v>
      </c>
      <c r="D877" s="242" t="s">
        <v>101</v>
      </c>
      <c r="E877" s="251">
        <v>3132</v>
      </c>
      <c r="F877" s="246" t="s">
        <v>40</v>
      </c>
      <c r="G877" s="329"/>
      <c r="H877" s="381">
        <v>796</v>
      </c>
      <c r="I877" s="381">
        <f>H877</f>
        <v>796</v>
      </c>
      <c r="J877" s="381">
        <v>796</v>
      </c>
      <c r="K877" s="381">
        <f>J877</f>
        <v>796</v>
      </c>
      <c r="L877" s="383">
        <v>1000</v>
      </c>
      <c r="M877" s="381">
        <f>L877</f>
        <v>1000</v>
      </c>
      <c r="N877" s="383">
        <v>1000</v>
      </c>
      <c r="O877" s="381">
        <f>N877</f>
        <v>1000</v>
      </c>
      <c r="P877" s="381">
        <v>0</v>
      </c>
      <c r="Q877" s="381">
        <f>P877</f>
        <v>0</v>
      </c>
      <c r="R877" s="381"/>
      <c r="S877" s="381">
        <f>R877</f>
        <v>0</v>
      </c>
      <c r="T877" s="381">
        <v>0</v>
      </c>
      <c r="U877" s="381">
        <f>T877</f>
        <v>0</v>
      </c>
      <c r="V877" s="381"/>
      <c r="W877" s="381">
        <f>V877</f>
        <v>0</v>
      </c>
      <c r="X877" s="381">
        <v>0</v>
      </c>
      <c r="Y877" s="381">
        <f>X877</f>
        <v>0</v>
      </c>
    </row>
    <row r="878" spans="1:29" s="321" customFormat="1" x14ac:dyDescent="0.2">
      <c r="A878" s="230" t="s">
        <v>615</v>
      </c>
      <c r="B878" s="231" t="s">
        <v>694</v>
      </c>
      <c r="C878" s="231">
        <v>12</v>
      </c>
      <c r="D878" s="231"/>
      <c r="E878" s="233">
        <v>32</v>
      </c>
      <c r="F878" s="234"/>
      <c r="G878" s="320"/>
      <c r="H878" s="258">
        <f t="shared" ref="H878:Q878" si="1677">H879+H881+H885</f>
        <v>1727</v>
      </c>
      <c r="I878" s="258">
        <f t="shared" si="1677"/>
        <v>1727</v>
      </c>
      <c r="J878" s="258">
        <f t="shared" si="1677"/>
        <v>4912</v>
      </c>
      <c r="K878" s="258">
        <f t="shared" si="1677"/>
        <v>4912</v>
      </c>
      <c r="L878" s="258">
        <f t="shared" ref="L878:M878" si="1678">L879+L881+L885</f>
        <v>5025</v>
      </c>
      <c r="M878" s="258">
        <f t="shared" si="1678"/>
        <v>5025</v>
      </c>
      <c r="N878" s="258">
        <f t="shared" ref="N878:O878" si="1679">N879+N881+N885</f>
        <v>5025</v>
      </c>
      <c r="O878" s="258">
        <f t="shared" si="1679"/>
        <v>5025</v>
      </c>
      <c r="P878" s="258">
        <f t="shared" si="1677"/>
        <v>0</v>
      </c>
      <c r="Q878" s="258">
        <f t="shared" si="1677"/>
        <v>0</v>
      </c>
      <c r="R878" s="258">
        <f t="shared" ref="R878:W878" si="1680">R879+R881+R885</f>
        <v>0</v>
      </c>
      <c r="S878" s="258">
        <f t="shared" si="1680"/>
        <v>0</v>
      </c>
      <c r="T878" s="258">
        <f t="shared" ref="T878:U878" si="1681">T879+T881+T885</f>
        <v>0</v>
      </c>
      <c r="U878" s="258">
        <f t="shared" si="1681"/>
        <v>0</v>
      </c>
      <c r="V878" s="258">
        <f t="shared" si="1680"/>
        <v>0</v>
      </c>
      <c r="W878" s="258">
        <f t="shared" si="1680"/>
        <v>0</v>
      </c>
      <c r="X878" s="258">
        <f t="shared" ref="X878:Y878" si="1682">X879+X881+X885</f>
        <v>0</v>
      </c>
      <c r="Y878" s="258">
        <f t="shared" si="1682"/>
        <v>0</v>
      </c>
    </row>
    <row r="879" spans="1:29" s="321" customFormat="1" x14ac:dyDescent="0.2">
      <c r="A879" s="357" t="s">
        <v>615</v>
      </c>
      <c r="B879" s="358" t="s">
        <v>694</v>
      </c>
      <c r="C879" s="358">
        <v>12</v>
      </c>
      <c r="D879" s="359"/>
      <c r="E879" s="360">
        <v>321</v>
      </c>
      <c r="F879" s="361"/>
      <c r="G879" s="329"/>
      <c r="H879" s="260">
        <f t="shared" ref="H879:Y879" si="1683">H880</f>
        <v>200</v>
      </c>
      <c r="I879" s="260">
        <f t="shared" si="1683"/>
        <v>200</v>
      </c>
      <c r="J879" s="260">
        <f t="shared" si="1683"/>
        <v>2522</v>
      </c>
      <c r="K879" s="260">
        <f t="shared" si="1683"/>
        <v>2522</v>
      </c>
      <c r="L879" s="260">
        <f t="shared" si="1683"/>
        <v>2500</v>
      </c>
      <c r="M879" s="260">
        <f t="shared" si="1683"/>
        <v>2500</v>
      </c>
      <c r="N879" s="260">
        <f t="shared" si="1683"/>
        <v>2500</v>
      </c>
      <c r="O879" s="260">
        <f t="shared" si="1683"/>
        <v>2500</v>
      </c>
      <c r="P879" s="260">
        <f t="shared" si="1683"/>
        <v>0</v>
      </c>
      <c r="Q879" s="260">
        <f t="shared" si="1683"/>
        <v>0</v>
      </c>
      <c r="R879" s="260">
        <f t="shared" si="1683"/>
        <v>0</v>
      </c>
      <c r="S879" s="260">
        <f t="shared" si="1683"/>
        <v>0</v>
      </c>
      <c r="T879" s="260">
        <f t="shared" si="1683"/>
        <v>0</v>
      </c>
      <c r="U879" s="260">
        <f t="shared" si="1683"/>
        <v>0</v>
      </c>
      <c r="V879" s="260">
        <f t="shared" si="1683"/>
        <v>0</v>
      </c>
      <c r="W879" s="260">
        <f t="shared" si="1683"/>
        <v>0</v>
      </c>
      <c r="X879" s="260">
        <f t="shared" si="1683"/>
        <v>0</v>
      </c>
      <c r="Y879" s="260">
        <f t="shared" si="1683"/>
        <v>0</v>
      </c>
    </row>
    <row r="880" spans="1:29" s="321" customFormat="1" ht="15" x14ac:dyDescent="0.2">
      <c r="A880" s="244" t="s">
        <v>615</v>
      </c>
      <c r="B880" s="243" t="s">
        <v>694</v>
      </c>
      <c r="C880" s="243">
        <v>12</v>
      </c>
      <c r="D880" s="242" t="s">
        <v>101</v>
      </c>
      <c r="E880" s="251">
        <v>3211</v>
      </c>
      <c r="F880" s="246" t="s">
        <v>42</v>
      </c>
      <c r="G880" s="329"/>
      <c r="H880" s="381">
        <v>200</v>
      </c>
      <c r="I880" s="381">
        <f>H880</f>
        <v>200</v>
      </c>
      <c r="J880" s="381">
        <v>2522</v>
      </c>
      <c r="K880" s="381">
        <f>J880</f>
        <v>2522</v>
      </c>
      <c r="L880" s="383">
        <v>2500</v>
      </c>
      <c r="M880" s="381">
        <f>L880</f>
        <v>2500</v>
      </c>
      <c r="N880" s="383">
        <v>2500</v>
      </c>
      <c r="O880" s="381">
        <f>N880</f>
        <v>2500</v>
      </c>
      <c r="P880" s="381">
        <v>0</v>
      </c>
      <c r="Q880" s="381">
        <f>P880</f>
        <v>0</v>
      </c>
      <c r="R880" s="381"/>
      <c r="S880" s="381">
        <f>R880</f>
        <v>0</v>
      </c>
      <c r="T880" s="381">
        <v>0</v>
      </c>
      <c r="U880" s="381">
        <f>T880</f>
        <v>0</v>
      </c>
      <c r="V880" s="381"/>
      <c r="W880" s="381">
        <f>V880</f>
        <v>0</v>
      </c>
      <c r="X880" s="381">
        <v>0</v>
      </c>
      <c r="Y880" s="381">
        <f>X880</f>
        <v>0</v>
      </c>
    </row>
    <row r="881" spans="1:25" s="321" customFormat="1" x14ac:dyDescent="0.2">
      <c r="A881" s="357" t="s">
        <v>615</v>
      </c>
      <c r="B881" s="358" t="s">
        <v>694</v>
      </c>
      <c r="C881" s="358">
        <v>12</v>
      </c>
      <c r="D881" s="359"/>
      <c r="E881" s="360">
        <v>323</v>
      </c>
      <c r="F881" s="361"/>
      <c r="G881" s="329"/>
      <c r="H881" s="260">
        <f t="shared" ref="H881:Q881" si="1684">H882+H883+H884</f>
        <v>1227</v>
      </c>
      <c r="I881" s="260">
        <f t="shared" si="1684"/>
        <v>1227</v>
      </c>
      <c r="J881" s="260">
        <f t="shared" si="1684"/>
        <v>2058</v>
      </c>
      <c r="K881" s="260">
        <f t="shared" si="1684"/>
        <v>2058</v>
      </c>
      <c r="L881" s="260">
        <f t="shared" ref="L881:M881" si="1685">L882+L883+L884</f>
        <v>2150</v>
      </c>
      <c r="M881" s="260">
        <f t="shared" si="1685"/>
        <v>2150</v>
      </c>
      <c r="N881" s="260">
        <f t="shared" ref="N881:O881" si="1686">N882+N883+N884</f>
        <v>2150</v>
      </c>
      <c r="O881" s="260">
        <f t="shared" si="1686"/>
        <v>2150</v>
      </c>
      <c r="P881" s="260">
        <f t="shared" si="1684"/>
        <v>0</v>
      </c>
      <c r="Q881" s="260">
        <f t="shared" si="1684"/>
        <v>0</v>
      </c>
      <c r="R881" s="260">
        <f t="shared" ref="R881:W881" si="1687">R882+R883+R884</f>
        <v>0</v>
      </c>
      <c r="S881" s="260">
        <f t="shared" si="1687"/>
        <v>0</v>
      </c>
      <c r="T881" s="260">
        <f t="shared" ref="T881:U881" si="1688">T882+T883+T884</f>
        <v>0</v>
      </c>
      <c r="U881" s="260">
        <f t="shared" si="1688"/>
        <v>0</v>
      </c>
      <c r="V881" s="260">
        <f t="shared" si="1687"/>
        <v>0</v>
      </c>
      <c r="W881" s="260">
        <f t="shared" si="1687"/>
        <v>0</v>
      </c>
      <c r="X881" s="260">
        <f t="shared" ref="X881:Y881" si="1689">X882+X883+X884</f>
        <v>0</v>
      </c>
      <c r="Y881" s="260">
        <f t="shared" si="1689"/>
        <v>0</v>
      </c>
    </row>
    <row r="882" spans="1:25" s="321" customFormat="1" ht="15" x14ac:dyDescent="0.2">
      <c r="A882" s="244" t="s">
        <v>615</v>
      </c>
      <c r="B882" s="243" t="s">
        <v>694</v>
      </c>
      <c r="C882" s="243">
        <v>12</v>
      </c>
      <c r="D882" s="242" t="s">
        <v>101</v>
      </c>
      <c r="E882" s="251">
        <v>3233</v>
      </c>
      <c r="F882" s="246" t="s">
        <v>54</v>
      </c>
      <c r="G882" s="329"/>
      <c r="H882" s="381">
        <v>2</v>
      </c>
      <c r="I882" s="381">
        <f t="shared" ref="I882:I884" si="1690">H882</f>
        <v>2</v>
      </c>
      <c r="J882" s="381">
        <v>332</v>
      </c>
      <c r="K882" s="381">
        <f t="shared" ref="K882:K884" si="1691">J882</f>
        <v>332</v>
      </c>
      <c r="L882" s="385">
        <v>300</v>
      </c>
      <c r="M882" s="381">
        <f t="shared" ref="M882:M884" si="1692">L882</f>
        <v>300</v>
      </c>
      <c r="N882" s="385">
        <v>300</v>
      </c>
      <c r="O882" s="381">
        <f t="shared" ref="O882:O884" si="1693">N882</f>
        <v>300</v>
      </c>
      <c r="P882" s="381">
        <v>0</v>
      </c>
      <c r="Q882" s="381">
        <f t="shared" ref="Q882:Q884" si="1694">P882</f>
        <v>0</v>
      </c>
      <c r="R882" s="381"/>
      <c r="S882" s="381">
        <f t="shared" ref="S882:S884" si="1695">R882</f>
        <v>0</v>
      </c>
      <c r="T882" s="381">
        <v>0</v>
      </c>
      <c r="U882" s="381">
        <f t="shared" ref="U882:U884" si="1696">T882</f>
        <v>0</v>
      </c>
      <c r="V882" s="381"/>
      <c r="W882" s="381">
        <f t="shared" ref="W882:W884" si="1697">V882</f>
        <v>0</v>
      </c>
      <c r="X882" s="381">
        <v>0</v>
      </c>
      <c r="Y882" s="381">
        <f t="shared" ref="Y882:Y884" si="1698">X882</f>
        <v>0</v>
      </c>
    </row>
    <row r="883" spans="1:25" s="321" customFormat="1" ht="15" x14ac:dyDescent="0.2">
      <c r="A883" s="244" t="s">
        <v>615</v>
      </c>
      <c r="B883" s="243" t="s">
        <v>694</v>
      </c>
      <c r="C883" s="243">
        <v>12</v>
      </c>
      <c r="D883" s="242" t="s">
        <v>101</v>
      </c>
      <c r="E883" s="251">
        <v>3235</v>
      </c>
      <c r="F883" s="246" t="s">
        <v>56</v>
      </c>
      <c r="G883" s="329"/>
      <c r="H883" s="381">
        <v>100</v>
      </c>
      <c r="I883" s="381">
        <f t="shared" si="1690"/>
        <v>100</v>
      </c>
      <c r="J883" s="381">
        <v>133</v>
      </c>
      <c r="K883" s="381">
        <f t="shared" si="1691"/>
        <v>133</v>
      </c>
      <c r="L883" s="386">
        <v>200</v>
      </c>
      <c r="M883" s="381">
        <f t="shared" si="1692"/>
        <v>200</v>
      </c>
      <c r="N883" s="386">
        <v>200</v>
      </c>
      <c r="O883" s="381">
        <f t="shared" si="1693"/>
        <v>200</v>
      </c>
      <c r="P883" s="381">
        <v>0</v>
      </c>
      <c r="Q883" s="381">
        <f t="shared" si="1694"/>
        <v>0</v>
      </c>
      <c r="R883" s="381"/>
      <c r="S883" s="381">
        <f t="shared" si="1695"/>
        <v>0</v>
      </c>
      <c r="T883" s="381">
        <v>0</v>
      </c>
      <c r="U883" s="381">
        <f t="shared" si="1696"/>
        <v>0</v>
      </c>
      <c r="V883" s="381"/>
      <c r="W883" s="381">
        <f t="shared" si="1697"/>
        <v>0</v>
      </c>
      <c r="X883" s="381">
        <v>0</v>
      </c>
      <c r="Y883" s="381">
        <f t="shared" si="1698"/>
        <v>0</v>
      </c>
    </row>
    <row r="884" spans="1:25" s="321" customFormat="1" ht="15" x14ac:dyDescent="0.2">
      <c r="A884" s="244" t="s">
        <v>615</v>
      </c>
      <c r="B884" s="243" t="s">
        <v>694</v>
      </c>
      <c r="C884" s="243">
        <v>12</v>
      </c>
      <c r="D884" s="242" t="s">
        <v>101</v>
      </c>
      <c r="E884" s="251">
        <v>3237</v>
      </c>
      <c r="F884" s="246" t="s">
        <v>58</v>
      </c>
      <c r="G884" s="329"/>
      <c r="H884" s="381">
        <v>1125</v>
      </c>
      <c r="I884" s="381">
        <f t="shared" si="1690"/>
        <v>1125</v>
      </c>
      <c r="J884" s="381">
        <v>1593</v>
      </c>
      <c r="K884" s="381">
        <f t="shared" si="1691"/>
        <v>1593</v>
      </c>
      <c r="L884" s="384">
        <v>1650</v>
      </c>
      <c r="M884" s="381">
        <f t="shared" si="1692"/>
        <v>1650</v>
      </c>
      <c r="N884" s="384">
        <v>1650</v>
      </c>
      <c r="O884" s="381">
        <f t="shared" si="1693"/>
        <v>1650</v>
      </c>
      <c r="P884" s="381">
        <v>0</v>
      </c>
      <c r="Q884" s="381">
        <f t="shared" si="1694"/>
        <v>0</v>
      </c>
      <c r="R884" s="381"/>
      <c r="S884" s="381">
        <f t="shared" si="1695"/>
        <v>0</v>
      </c>
      <c r="T884" s="381">
        <v>0</v>
      </c>
      <c r="U884" s="381">
        <f t="shared" si="1696"/>
        <v>0</v>
      </c>
      <c r="V884" s="381"/>
      <c r="W884" s="381">
        <f t="shared" si="1697"/>
        <v>0</v>
      </c>
      <c r="X884" s="381">
        <v>0</v>
      </c>
      <c r="Y884" s="381">
        <f t="shared" si="1698"/>
        <v>0</v>
      </c>
    </row>
    <row r="885" spans="1:25" s="321" customFormat="1" x14ac:dyDescent="0.2">
      <c r="A885" s="357" t="s">
        <v>615</v>
      </c>
      <c r="B885" s="358" t="s">
        <v>694</v>
      </c>
      <c r="C885" s="358">
        <v>12</v>
      </c>
      <c r="D885" s="359"/>
      <c r="E885" s="360">
        <v>329</v>
      </c>
      <c r="F885" s="361"/>
      <c r="G885" s="329"/>
      <c r="H885" s="260">
        <f t="shared" ref="H885:Y885" si="1699">H886</f>
        <v>300</v>
      </c>
      <c r="I885" s="260">
        <f t="shared" si="1699"/>
        <v>300</v>
      </c>
      <c r="J885" s="260">
        <f t="shared" si="1699"/>
        <v>332</v>
      </c>
      <c r="K885" s="260">
        <f t="shared" si="1699"/>
        <v>332</v>
      </c>
      <c r="L885" s="260">
        <f t="shared" si="1699"/>
        <v>375</v>
      </c>
      <c r="M885" s="260">
        <f t="shared" si="1699"/>
        <v>375</v>
      </c>
      <c r="N885" s="260">
        <f t="shared" si="1699"/>
        <v>375</v>
      </c>
      <c r="O885" s="260">
        <f t="shared" si="1699"/>
        <v>375</v>
      </c>
      <c r="P885" s="260">
        <f t="shared" si="1699"/>
        <v>0</v>
      </c>
      <c r="Q885" s="260">
        <f t="shared" si="1699"/>
        <v>0</v>
      </c>
      <c r="R885" s="260">
        <f t="shared" si="1699"/>
        <v>0</v>
      </c>
      <c r="S885" s="260">
        <f t="shared" si="1699"/>
        <v>0</v>
      </c>
      <c r="T885" s="260">
        <f t="shared" si="1699"/>
        <v>0</v>
      </c>
      <c r="U885" s="260">
        <f t="shared" si="1699"/>
        <v>0</v>
      </c>
      <c r="V885" s="260">
        <f t="shared" si="1699"/>
        <v>0</v>
      </c>
      <c r="W885" s="260">
        <f t="shared" si="1699"/>
        <v>0</v>
      </c>
      <c r="X885" s="260">
        <f t="shared" si="1699"/>
        <v>0</v>
      </c>
      <c r="Y885" s="260">
        <f t="shared" si="1699"/>
        <v>0</v>
      </c>
    </row>
    <row r="886" spans="1:25" s="321" customFormat="1" ht="15" x14ac:dyDescent="0.2">
      <c r="A886" s="244" t="s">
        <v>615</v>
      </c>
      <c r="B886" s="243" t="s">
        <v>694</v>
      </c>
      <c r="C886" s="243">
        <v>12</v>
      </c>
      <c r="D886" s="242" t="s">
        <v>101</v>
      </c>
      <c r="E886" s="251">
        <v>3293</v>
      </c>
      <c r="F886" s="246" t="s">
        <v>64</v>
      </c>
      <c r="G886" s="329"/>
      <c r="H886" s="381">
        <v>300</v>
      </c>
      <c r="I886" s="381">
        <f>H886</f>
        <v>300</v>
      </c>
      <c r="J886" s="381">
        <v>332</v>
      </c>
      <c r="K886" s="381">
        <f>J886</f>
        <v>332</v>
      </c>
      <c r="L886" s="385">
        <v>375</v>
      </c>
      <c r="M886" s="381">
        <f>L886</f>
        <v>375</v>
      </c>
      <c r="N886" s="385">
        <v>375</v>
      </c>
      <c r="O886" s="381">
        <f>N886</f>
        <v>375</v>
      </c>
      <c r="P886" s="381">
        <v>0</v>
      </c>
      <c r="Q886" s="381">
        <f>P886</f>
        <v>0</v>
      </c>
      <c r="R886" s="381"/>
      <c r="S886" s="381">
        <f>R886</f>
        <v>0</v>
      </c>
      <c r="T886" s="381">
        <v>0</v>
      </c>
      <c r="U886" s="381">
        <f>T886</f>
        <v>0</v>
      </c>
      <c r="V886" s="381"/>
      <c r="W886" s="381">
        <f>V886</f>
        <v>0</v>
      </c>
      <c r="X886" s="381">
        <v>0</v>
      </c>
      <c r="Y886" s="381">
        <f>X886</f>
        <v>0</v>
      </c>
    </row>
    <row r="887" spans="1:25" s="321" customFormat="1" x14ac:dyDescent="0.2">
      <c r="A887" s="230" t="s">
        <v>615</v>
      </c>
      <c r="B887" s="231" t="s">
        <v>694</v>
      </c>
      <c r="C887" s="231">
        <v>12</v>
      </c>
      <c r="D887" s="231"/>
      <c r="E887" s="233">
        <v>41</v>
      </c>
      <c r="F887" s="234"/>
      <c r="G887" s="320"/>
      <c r="H887" s="258">
        <f t="shared" ref="H887:X888" si="1700">H888</f>
        <v>56459</v>
      </c>
      <c r="I887" s="258">
        <f t="shared" si="1700"/>
        <v>56459</v>
      </c>
      <c r="J887" s="258">
        <f t="shared" si="1700"/>
        <v>65034</v>
      </c>
      <c r="K887" s="258">
        <f t="shared" si="1700"/>
        <v>65034</v>
      </c>
      <c r="L887" s="258">
        <f t="shared" si="1700"/>
        <v>70000</v>
      </c>
      <c r="M887" s="258">
        <f t="shared" si="1700"/>
        <v>70000</v>
      </c>
      <c r="N887" s="258">
        <f t="shared" si="1700"/>
        <v>70000</v>
      </c>
      <c r="O887" s="258">
        <f t="shared" si="1700"/>
        <v>70000</v>
      </c>
      <c r="P887" s="258">
        <f t="shared" si="1700"/>
        <v>0</v>
      </c>
      <c r="Q887" s="258">
        <f t="shared" si="1700"/>
        <v>0</v>
      </c>
      <c r="R887" s="258">
        <f t="shared" si="1700"/>
        <v>0</v>
      </c>
      <c r="S887" s="258">
        <f t="shared" si="1700"/>
        <v>0</v>
      </c>
      <c r="T887" s="258">
        <f t="shared" si="1700"/>
        <v>0</v>
      </c>
      <c r="U887" s="258">
        <f t="shared" si="1700"/>
        <v>0</v>
      </c>
      <c r="V887" s="258">
        <f t="shared" si="1700"/>
        <v>0</v>
      </c>
      <c r="W887" s="258">
        <f t="shared" si="1700"/>
        <v>0</v>
      </c>
      <c r="X887" s="258">
        <f t="shared" si="1700"/>
        <v>0</v>
      </c>
      <c r="Y887" s="258">
        <f t="shared" ref="X887:Y888" si="1701">Y888</f>
        <v>0</v>
      </c>
    </row>
    <row r="888" spans="1:25" s="321" customFormat="1" x14ac:dyDescent="0.2">
      <c r="A888" s="357" t="s">
        <v>615</v>
      </c>
      <c r="B888" s="358" t="s">
        <v>694</v>
      </c>
      <c r="C888" s="358">
        <v>12</v>
      </c>
      <c r="D888" s="359"/>
      <c r="E888" s="360">
        <v>412</v>
      </c>
      <c r="F888" s="361"/>
      <c r="G888" s="329"/>
      <c r="H888" s="260">
        <f t="shared" si="1700"/>
        <v>56459</v>
      </c>
      <c r="I888" s="260">
        <f t="shared" si="1700"/>
        <v>56459</v>
      </c>
      <c r="J888" s="260">
        <f t="shared" si="1700"/>
        <v>65034</v>
      </c>
      <c r="K888" s="260">
        <f t="shared" si="1700"/>
        <v>65034</v>
      </c>
      <c r="L888" s="260">
        <f t="shared" si="1700"/>
        <v>70000</v>
      </c>
      <c r="M888" s="260">
        <f t="shared" si="1700"/>
        <v>70000</v>
      </c>
      <c r="N888" s="260">
        <f t="shared" si="1700"/>
        <v>70000</v>
      </c>
      <c r="O888" s="260">
        <f t="shared" si="1700"/>
        <v>70000</v>
      </c>
      <c r="P888" s="260">
        <f t="shared" si="1700"/>
        <v>0</v>
      </c>
      <c r="Q888" s="260">
        <f t="shared" si="1700"/>
        <v>0</v>
      </c>
      <c r="R888" s="260">
        <f t="shared" si="1700"/>
        <v>0</v>
      </c>
      <c r="S888" s="260">
        <f t="shared" si="1700"/>
        <v>0</v>
      </c>
      <c r="T888" s="260">
        <f t="shared" si="1700"/>
        <v>0</v>
      </c>
      <c r="U888" s="260">
        <f t="shared" si="1700"/>
        <v>0</v>
      </c>
      <c r="V888" s="260">
        <f t="shared" si="1700"/>
        <v>0</v>
      </c>
      <c r="W888" s="260">
        <f t="shared" si="1700"/>
        <v>0</v>
      </c>
      <c r="X888" s="260">
        <f t="shared" si="1701"/>
        <v>0</v>
      </c>
      <c r="Y888" s="260">
        <f t="shared" si="1701"/>
        <v>0</v>
      </c>
    </row>
    <row r="889" spans="1:25" s="321" customFormat="1" ht="15" x14ac:dyDescent="0.2">
      <c r="A889" s="244" t="s">
        <v>615</v>
      </c>
      <c r="B889" s="243" t="s">
        <v>694</v>
      </c>
      <c r="C889" s="243">
        <v>12</v>
      </c>
      <c r="D889" s="242" t="s">
        <v>101</v>
      </c>
      <c r="E889" s="251">
        <v>4126</v>
      </c>
      <c r="F889" s="246" t="s">
        <v>84</v>
      </c>
      <c r="G889" s="329"/>
      <c r="H889" s="381">
        <v>56459</v>
      </c>
      <c r="I889" s="381">
        <f>H889</f>
        <v>56459</v>
      </c>
      <c r="J889" s="381">
        <v>65034</v>
      </c>
      <c r="K889" s="381">
        <f>J889</f>
        <v>65034</v>
      </c>
      <c r="L889" s="383">
        <v>70000</v>
      </c>
      <c r="M889" s="381">
        <f>L889</f>
        <v>70000</v>
      </c>
      <c r="N889" s="383">
        <v>70000</v>
      </c>
      <c r="O889" s="381">
        <f>N889</f>
        <v>70000</v>
      </c>
      <c r="P889" s="381">
        <v>0</v>
      </c>
      <c r="Q889" s="381">
        <f>P889</f>
        <v>0</v>
      </c>
      <c r="R889" s="381"/>
      <c r="S889" s="381">
        <f>R889</f>
        <v>0</v>
      </c>
      <c r="T889" s="381">
        <v>0</v>
      </c>
      <c r="U889" s="381">
        <f>T889</f>
        <v>0</v>
      </c>
      <c r="V889" s="381"/>
      <c r="W889" s="381">
        <f>V889</f>
        <v>0</v>
      </c>
      <c r="X889" s="381">
        <v>0</v>
      </c>
      <c r="Y889" s="381">
        <f>X889</f>
        <v>0</v>
      </c>
    </row>
    <row r="890" spans="1:25" s="321" customFormat="1" x14ac:dyDescent="0.2">
      <c r="A890" s="230" t="s">
        <v>615</v>
      </c>
      <c r="B890" s="231" t="s">
        <v>694</v>
      </c>
      <c r="C890" s="231">
        <v>51</v>
      </c>
      <c r="D890" s="231"/>
      <c r="E890" s="233">
        <v>31</v>
      </c>
      <c r="F890" s="234"/>
      <c r="G890" s="320"/>
      <c r="H890" s="258">
        <f t="shared" ref="H890:Q890" si="1702">H891+H893</f>
        <v>12559</v>
      </c>
      <c r="I890" s="258">
        <f t="shared" si="1702"/>
        <v>0</v>
      </c>
      <c r="J890" s="258">
        <f t="shared" si="1702"/>
        <v>7963</v>
      </c>
      <c r="K890" s="258">
        <f t="shared" si="1702"/>
        <v>0</v>
      </c>
      <c r="L890" s="258">
        <f t="shared" ref="L890:M890" si="1703">L891+L893</f>
        <v>12000</v>
      </c>
      <c r="M890" s="258">
        <f t="shared" si="1703"/>
        <v>0</v>
      </c>
      <c r="N890" s="258">
        <f t="shared" ref="N890:O890" si="1704">N891+N893</f>
        <v>12000</v>
      </c>
      <c r="O890" s="258">
        <f t="shared" si="1704"/>
        <v>0</v>
      </c>
      <c r="P890" s="258">
        <f t="shared" si="1702"/>
        <v>0</v>
      </c>
      <c r="Q890" s="258">
        <f t="shared" si="1702"/>
        <v>0</v>
      </c>
      <c r="R890" s="258">
        <f t="shared" ref="R890:W890" si="1705">R891+R893</f>
        <v>0</v>
      </c>
      <c r="S890" s="258">
        <f t="shared" si="1705"/>
        <v>0</v>
      </c>
      <c r="T890" s="258">
        <f t="shared" ref="T890:U890" si="1706">T891+T893</f>
        <v>0</v>
      </c>
      <c r="U890" s="258">
        <f t="shared" si="1706"/>
        <v>0</v>
      </c>
      <c r="V890" s="258">
        <f t="shared" si="1705"/>
        <v>0</v>
      </c>
      <c r="W890" s="258">
        <f t="shared" si="1705"/>
        <v>0</v>
      </c>
      <c r="X890" s="258">
        <f t="shared" ref="X890:Y890" si="1707">X891+X893</f>
        <v>0</v>
      </c>
      <c r="Y890" s="258">
        <f t="shared" si="1707"/>
        <v>0</v>
      </c>
    </row>
    <row r="891" spans="1:25" s="321" customFormat="1" x14ac:dyDescent="0.2">
      <c r="A891" s="357" t="s">
        <v>615</v>
      </c>
      <c r="B891" s="358" t="s">
        <v>694</v>
      </c>
      <c r="C891" s="358">
        <v>51</v>
      </c>
      <c r="D891" s="359"/>
      <c r="E891" s="360">
        <v>311</v>
      </c>
      <c r="F891" s="361"/>
      <c r="G891" s="329"/>
      <c r="H891" s="260">
        <f t="shared" ref="H891:Y891" si="1708">H892</f>
        <v>10834</v>
      </c>
      <c r="I891" s="260">
        <f t="shared" si="1708"/>
        <v>0</v>
      </c>
      <c r="J891" s="260">
        <f t="shared" si="1708"/>
        <v>6636</v>
      </c>
      <c r="K891" s="260">
        <f t="shared" si="1708"/>
        <v>0</v>
      </c>
      <c r="L891" s="260">
        <f t="shared" si="1708"/>
        <v>10000</v>
      </c>
      <c r="M891" s="260">
        <f t="shared" si="1708"/>
        <v>0</v>
      </c>
      <c r="N891" s="260">
        <f t="shared" si="1708"/>
        <v>10000</v>
      </c>
      <c r="O891" s="260">
        <f t="shared" si="1708"/>
        <v>0</v>
      </c>
      <c r="P891" s="260">
        <f t="shared" si="1708"/>
        <v>0</v>
      </c>
      <c r="Q891" s="260">
        <f t="shared" si="1708"/>
        <v>0</v>
      </c>
      <c r="R891" s="260">
        <f t="shared" si="1708"/>
        <v>0</v>
      </c>
      <c r="S891" s="260">
        <f t="shared" si="1708"/>
        <v>0</v>
      </c>
      <c r="T891" s="260">
        <f t="shared" si="1708"/>
        <v>0</v>
      </c>
      <c r="U891" s="260">
        <f t="shared" si="1708"/>
        <v>0</v>
      </c>
      <c r="V891" s="260">
        <f t="shared" si="1708"/>
        <v>0</v>
      </c>
      <c r="W891" s="260">
        <f t="shared" si="1708"/>
        <v>0</v>
      </c>
      <c r="X891" s="260">
        <f t="shared" si="1708"/>
        <v>0</v>
      </c>
      <c r="Y891" s="260">
        <f t="shared" si="1708"/>
        <v>0</v>
      </c>
    </row>
    <row r="892" spans="1:25" s="321" customFormat="1" ht="15" x14ac:dyDescent="0.2">
      <c r="A892" s="244" t="s">
        <v>615</v>
      </c>
      <c r="B892" s="243" t="s">
        <v>694</v>
      </c>
      <c r="C892" s="243">
        <v>51</v>
      </c>
      <c r="D892" s="242" t="s">
        <v>101</v>
      </c>
      <c r="E892" s="251">
        <v>3111</v>
      </c>
      <c r="F892" s="246" t="s">
        <v>33</v>
      </c>
      <c r="G892" s="329"/>
      <c r="H892" s="381">
        <v>10834</v>
      </c>
      <c r="I892" s="382"/>
      <c r="J892" s="381">
        <v>6636</v>
      </c>
      <c r="K892" s="382"/>
      <c r="L892" s="383">
        <v>10000</v>
      </c>
      <c r="M892" s="382"/>
      <c r="N892" s="383">
        <v>10000</v>
      </c>
      <c r="O892" s="382"/>
      <c r="P892" s="381">
        <v>0</v>
      </c>
      <c r="Q892" s="382"/>
      <c r="R892" s="381"/>
      <c r="S892" s="382"/>
      <c r="T892" s="381">
        <v>0</v>
      </c>
      <c r="U892" s="382"/>
      <c r="V892" s="381"/>
      <c r="W892" s="382"/>
      <c r="X892" s="381">
        <v>0</v>
      </c>
      <c r="Y892" s="382"/>
    </row>
    <row r="893" spans="1:25" s="321" customFormat="1" x14ac:dyDescent="0.2">
      <c r="A893" s="357" t="s">
        <v>615</v>
      </c>
      <c r="B893" s="358" t="s">
        <v>694</v>
      </c>
      <c r="C893" s="358">
        <v>51</v>
      </c>
      <c r="D893" s="359"/>
      <c r="E893" s="360">
        <v>313</v>
      </c>
      <c r="F893" s="361"/>
      <c r="G893" s="329"/>
      <c r="H893" s="260">
        <f t="shared" ref="H893:Y893" si="1709">H894</f>
        <v>1725</v>
      </c>
      <c r="I893" s="260">
        <f t="shared" si="1709"/>
        <v>0</v>
      </c>
      <c r="J893" s="260">
        <f t="shared" si="1709"/>
        <v>1327</v>
      </c>
      <c r="K893" s="260">
        <f t="shared" si="1709"/>
        <v>0</v>
      </c>
      <c r="L893" s="260">
        <f t="shared" si="1709"/>
        <v>2000</v>
      </c>
      <c r="M893" s="260">
        <f t="shared" si="1709"/>
        <v>0</v>
      </c>
      <c r="N893" s="260">
        <f t="shared" si="1709"/>
        <v>2000</v>
      </c>
      <c r="O893" s="260">
        <f t="shared" si="1709"/>
        <v>0</v>
      </c>
      <c r="P893" s="260">
        <f t="shared" si="1709"/>
        <v>0</v>
      </c>
      <c r="Q893" s="260">
        <f t="shared" si="1709"/>
        <v>0</v>
      </c>
      <c r="R893" s="260">
        <f t="shared" si="1709"/>
        <v>0</v>
      </c>
      <c r="S893" s="260">
        <f t="shared" si="1709"/>
        <v>0</v>
      </c>
      <c r="T893" s="260">
        <f t="shared" si="1709"/>
        <v>0</v>
      </c>
      <c r="U893" s="260">
        <f t="shared" si="1709"/>
        <v>0</v>
      </c>
      <c r="V893" s="260">
        <f t="shared" si="1709"/>
        <v>0</v>
      </c>
      <c r="W893" s="260">
        <f t="shared" si="1709"/>
        <v>0</v>
      </c>
      <c r="X893" s="260">
        <f t="shared" si="1709"/>
        <v>0</v>
      </c>
      <c r="Y893" s="260">
        <f t="shared" si="1709"/>
        <v>0</v>
      </c>
    </row>
    <row r="894" spans="1:25" s="321" customFormat="1" ht="15" x14ac:dyDescent="0.2">
      <c r="A894" s="244" t="s">
        <v>615</v>
      </c>
      <c r="B894" s="243" t="s">
        <v>694</v>
      </c>
      <c r="C894" s="243">
        <v>51</v>
      </c>
      <c r="D894" s="242" t="s">
        <v>101</v>
      </c>
      <c r="E894" s="251">
        <v>3132</v>
      </c>
      <c r="F894" s="246" t="s">
        <v>40</v>
      </c>
      <c r="G894" s="329"/>
      <c r="H894" s="381">
        <v>1725</v>
      </c>
      <c r="I894" s="382"/>
      <c r="J894" s="381">
        <v>1327</v>
      </c>
      <c r="K894" s="382"/>
      <c r="L894" s="383">
        <v>2000</v>
      </c>
      <c r="M894" s="382"/>
      <c r="N894" s="383">
        <v>2000</v>
      </c>
      <c r="O894" s="382"/>
      <c r="P894" s="381">
        <v>0</v>
      </c>
      <c r="Q894" s="382"/>
      <c r="R894" s="381"/>
      <c r="S894" s="382"/>
      <c r="T894" s="381">
        <v>0</v>
      </c>
      <c r="U894" s="382"/>
      <c r="V894" s="381"/>
      <c r="W894" s="382"/>
      <c r="X894" s="381">
        <v>0</v>
      </c>
      <c r="Y894" s="382"/>
    </row>
    <row r="895" spans="1:25" s="321" customFormat="1" x14ac:dyDescent="0.2">
      <c r="A895" s="230" t="s">
        <v>615</v>
      </c>
      <c r="B895" s="231" t="s">
        <v>694</v>
      </c>
      <c r="C895" s="231">
        <v>51</v>
      </c>
      <c r="D895" s="231"/>
      <c r="E895" s="233">
        <v>32</v>
      </c>
      <c r="F895" s="234"/>
      <c r="G895" s="320"/>
      <c r="H895" s="258">
        <f t="shared" ref="H895:Q895" si="1710">H896+H898+H902</f>
        <v>6385</v>
      </c>
      <c r="I895" s="258">
        <f t="shared" si="1710"/>
        <v>0</v>
      </c>
      <c r="J895" s="258">
        <f t="shared" si="1710"/>
        <v>11149</v>
      </c>
      <c r="K895" s="258">
        <f t="shared" si="1710"/>
        <v>0</v>
      </c>
      <c r="L895" s="258">
        <f t="shared" ref="L895:M895" si="1711">L896+L898+L902</f>
        <v>8700</v>
      </c>
      <c r="M895" s="258">
        <f t="shared" si="1711"/>
        <v>0</v>
      </c>
      <c r="N895" s="258">
        <f t="shared" ref="N895:O895" si="1712">N896+N898+N902</f>
        <v>8700</v>
      </c>
      <c r="O895" s="258">
        <f t="shared" si="1712"/>
        <v>0</v>
      </c>
      <c r="P895" s="258">
        <f t="shared" si="1710"/>
        <v>0</v>
      </c>
      <c r="Q895" s="258">
        <f t="shared" si="1710"/>
        <v>0</v>
      </c>
      <c r="R895" s="258">
        <f t="shared" ref="R895:W895" si="1713">R896+R898+R902</f>
        <v>0</v>
      </c>
      <c r="S895" s="258">
        <f t="shared" si="1713"/>
        <v>0</v>
      </c>
      <c r="T895" s="258">
        <f t="shared" ref="T895:U895" si="1714">T896+T898+T902</f>
        <v>0</v>
      </c>
      <c r="U895" s="258">
        <f t="shared" si="1714"/>
        <v>0</v>
      </c>
      <c r="V895" s="258">
        <f t="shared" si="1713"/>
        <v>0</v>
      </c>
      <c r="W895" s="258">
        <f t="shared" si="1713"/>
        <v>0</v>
      </c>
      <c r="X895" s="258">
        <f t="shared" ref="X895:Y895" si="1715">X896+X898+X902</f>
        <v>0</v>
      </c>
      <c r="Y895" s="258">
        <f t="shared" si="1715"/>
        <v>0</v>
      </c>
    </row>
    <row r="896" spans="1:25" s="321" customFormat="1" x14ac:dyDescent="0.2">
      <c r="A896" s="357" t="s">
        <v>615</v>
      </c>
      <c r="B896" s="358" t="s">
        <v>694</v>
      </c>
      <c r="C896" s="358">
        <v>51</v>
      </c>
      <c r="D896" s="359"/>
      <c r="E896" s="360">
        <v>321</v>
      </c>
      <c r="F896" s="361"/>
      <c r="G896" s="329"/>
      <c r="H896" s="260">
        <f t="shared" ref="H896:Y896" si="1716">H897</f>
        <v>2</v>
      </c>
      <c r="I896" s="260">
        <f t="shared" si="1716"/>
        <v>0</v>
      </c>
      <c r="J896" s="260">
        <f t="shared" si="1716"/>
        <v>2654</v>
      </c>
      <c r="K896" s="260">
        <f t="shared" si="1716"/>
        <v>0</v>
      </c>
      <c r="L896" s="260">
        <f t="shared" si="1716"/>
        <v>2500</v>
      </c>
      <c r="M896" s="260">
        <f t="shared" si="1716"/>
        <v>0</v>
      </c>
      <c r="N896" s="260">
        <f t="shared" si="1716"/>
        <v>2500</v>
      </c>
      <c r="O896" s="260">
        <f t="shared" si="1716"/>
        <v>0</v>
      </c>
      <c r="P896" s="260">
        <f t="shared" si="1716"/>
        <v>0</v>
      </c>
      <c r="Q896" s="260">
        <f t="shared" si="1716"/>
        <v>0</v>
      </c>
      <c r="R896" s="260">
        <f t="shared" si="1716"/>
        <v>0</v>
      </c>
      <c r="S896" s="260">
        <f t="shared" si="1716"/>
        <v>0</v>
      </c>
      <c r="T896" s="260">
        <f t="shared" si="1716"/>
        <v>0</v>
      </c>
      <c r="U896" s="260">
        <f t="shared" si="1716"/>
        <v>0</v>
      </c>
      <c r="V896" s="260">
        <f t="shared" si="1716"/>
        <v>0</v>
      </c>
      <c r="W896" s="260">
        <f t="shared" si="1716"/>
        <v>0</v>
      </c>
      <c r="X896" s="260">
        <f t="shared" si="1716"/>
        <v>0</v>
      </c>
      <c r="Y896" s="260">
        <f t="shared" si="1716"/>
        <v>0</v>
      </c>
    </row>
    <row r="897" spans="1:25" s="321" customFormat="1" ht="15" x14ac:dyDescent="0.2">
      <c r="A897" s="244" t="s">
        <v>615</v>
      </c>
      <c r="B897" s="243" t="s">
        <v>694</v>
      </c>
      <c r="C897" s="243">
        <v>51</v>
      </c>
      <c r="D897" s="242" t="s">
        <v>101</v>
      </c>
      <c r="E897" s="251">
        <v>3211</v>
      </c>
      <c r="F897" s="246" t="s">
        <v>42</v>
      </c>
      <c r="G897" s="329"/>
      <c r="H897" s="381">
        <v>2</v>
      </c>
      <c r="I897" s="382"/>
      <c r="J897" s="381">
        <v>2654</v>
      </c>
      <c r="K897" s="382"/>
      <c r="L897" s="383">
        <v>2500</v>
      </c>
      <c r="M897" s="382"/>
      <c r="N897" s="383">
        <v>2500</v>
      </c>
      <c r="O897" s="382"/>
      <c r="P897" s="381">
        <v>0</v>
      </c>
      <c r="Q897" s="382"/>
      <c r="R897" s="381"/>
      <c r="S897" s="382"/>
      <c r="T897" s="381">
        <v>0</v>
      </c>
      <c r="U897" s="382"/>
      <c r="V897" s="381"/>
      <c r="W897" s="382"/>
      <c r="X897" s="381">
        <v>0</v>
      </c>
      <c r="Y897" s="382"/>
    </row>
    <row r="898" spans="1:25" s="321" customFormat="1" x14ac:dyDescent="0.2">
      <c r="A898" s="357" t="s">
        <v>615</v>
      </c>
      <c r="B898" s="358" t="s">
        <v>694</v>
      </c>
      <c r="C898" s="358">
        <v>51</v>
      </c>
      <c r="D898" s="359"/>
      <c r="E898" s="360">
        <v>323</v>
      </c>
      <c r="F898" s="361"/>
      <c r="G898" s="329"/>
      <c r="H898" s="260">
        <f t="shared" ref="H898:Q898" si="1717">H899+H900+H901</f>
        <v>6381</v>
      </c>
      <c r="I898" s="260">
        <f t="shared" si="1717"/>
        <v>0</v>
      </c>
      <c r="J898" s="260">
        <f t="shared" si="1717"/>
        <v>7168</v>
      </c>
      <c r="K898" s="260">
        <f t="shared" si="1717"/>
        <v>0</v>
      </c>
      <c r="L898" s="260">
        <f t="shared" ref="L898:M898" si="1718">L899+L900+L901</f>
        <v>4900</v>
      </c>
      <c r="M898" s="260">
        <f t="shared" si="1718"/>
        <v>0</v>
      </c>
      <c r="N898" s="260">
        <f>N899+N900+N901</f>
        <v>4900</v>
      </c>
      <c r="O898" s="260">
        <f t="shared" ref="O898" si="1719">O899+O900+O901</f>
        <v>0</v>
      </c>
      <c r="P898" s="260">
        <f t="shared" si="1717"/>
        <v>0</v>
      </c>
      <c r="Q898" s="260">
        <f t="shared" si="1717"/>
        <v>0</v>
      </c>
      <c r="R898" s="260">
        <f t="shared" ref="R898:W898" si="1720">R899+R900+R901</f>
        <v>0</v>
      </c>
      <c r="S898" s="260">
        <f t="shared" si="1720"/>
        <v>0</v>
      </c>
      <c r="T898" s="260">
        <f t="shared" ref="T898:U898" si="1721">T899+T900+T901</f>
        <v>0</v>
      </c>
      <c r="U898" s="260">
        <f t="shared" si="1721"/>
        <v>0</v>
      </c>
      <c r="V898" s="260">
        <f t="shared" si="1720"/>
        <v>0</v>
      </c>
      <c r="W898" s="260">
        <f t="shared" si="1720"/>
        <v>0</v>
      </c>
      <c r="X898" s="260">
        <f t="shared" ref="X898:Y898" si="1722">X899+X900+X901</f>
        <v>0</v>
      </c>
      <c r="Y898" s="260">
        <f t="shared" si="1722"/>
        <v>0</v>
      </c>
    </row>
    <row r="899" spans="1:25" s="321" customFormat="1" ht="15" x14ac:dyDescent="0.2">
      <c r="A899" s="244" t="s">
        <v>615</v>
      </c>
      <c r="B899" s="243" t="s">
        <v>694</v>
      </c>
      <c r="C899" s="243">
        <v>51</v>
      </c>
      <c r="D899" s="242" t="s">
        <v>101</v>
      </c>
      <c r="E899" s="251">
        <v>3233</v>
      </c>
      <c r="F899" s="246" t="s">
        <v>54</v>
      </c>
      <c r="G899" s="329"/>
      <c r="H899" s="381">
        <v>2</v>
      </c>
      <c r="I899" s="382"/>
      <c r="J899" s="381">
        <v>664</v>
      </c>
      <c r="K899" s="382"/>
      <c r="L899" s="385">
        <v>600</v>
      </c>
      <c r="M899" s="382"/>
      <c r="N899" s="385">
        <v>600</v>
      </c>
      <c r="O899" s="382"/>
      <c r="P899" s="381">
        <v>0</v>
      </c>
      <c r="Q899" s="382"/>
      <c r="R899" s="381"/>
      <c r="S899" s="382"/>
      <c r="T899" s="381">
        <v>0</v>
      </c>
      <c r="U899" s="382"/>
      <c r="V899" s="381"/>
      <c r="W899" s="382"/>
      <c r="X899" s="381">
        <v>0</v>
      </c>
      <c r="Y899" s="382"/>
    </row>
    <row r="900" spans="1:25" s="321" customFormat="1" ht="15" x14ac:dyDescent="0.2">
      <c r="A900" s="244" t="s">
        <v>615</v>
      </c>
      <c r="B900" s="243" t="s">
        <v>694</v>
      </c>
      <c r="C900" s="243">
        <v>51</v>
      </c>
      <c r="D900" s="242" t="s">
        <v>101</v>
      </c>
      <c r="E900" s="251">
        <v>3235</v>
      </c>
      <c r="F900" s="246" t="s">
        <v>56</v>
      </c>
      <c r="G900" s="329"/>
      <c r="H900" s="381">
        <v>1</v>
      </c>
      <c r="I900" s="382"/>
      <c r="J900" s="381">
        <v>531</v>
      </c>
      <c r="K900" s="382"/>
      <c r="L900" s="386">
        <v>300</v>
      </c>
      <c r="M900" s="382"/>
      <c r="N900" s="386">
        <v>300</v>
      </c>
      <c r="O900" s="382"/>
      <c r="P900" s="381">
        <v>0</v>
      </c>
      <c r="Q900" s="382"/>
      <c r="R900" s="381"/>
      <c r="S900" s="382"/>
      <c r="T900" s="381">
        <v>0</v>
      </c>
      <c r="U900" s="382"/>
      <c r="V900" s="381"/>
      <c r="W900" s="382"/>
      <c r="X900" s="381">
        <v>0</v>
      </c>
      <c r="Y900" s="382"/>
    </row>
    <row r="901" spans="1:25" s="321" customFormat="1" ht="15" x14ac:dyDescent="0.2">
      <c r="A901" s="244" t="s">
        <v>615</v>
      </c>
      <c r="B901" s="243" t="s">
        <v>694</v>
      </c>
      <c r="C901" s="243">
        <v>51</v>
      </c>
      <c r="D901" s="242" t="s">
        <v>101</v>
      </c>
      <c r="E901" s="251">
        <v>3237</v>
      </c>
      <c r="F901" s="246" t="s">
        <v>58</v>
      </c>
      <c r="G901" s="329"/>
      <c r="H901" s="381">
        <v>6378</v>
      </c>
      <c r="I901" s="382"/>
      <c r="J901" s="381">
        <v>5973</v>
      </c>
      <c r="K901" s="382"/>
      <c r="L901" s="384">
        <v>4000</v>
      </c>
      <c r="M901" s="382"/>
      <c r="N901" s="384">
        <v>4000</v>
      </c>
      <c r="O901" s="382"/>
      <c r="P901" s="381">
        <v>0</v>
      </c>
      <c r="Q901" s="382"/>
      <c r="R901" s="381"/>
      <c r="S901" s="382"/>
      <c r="T901" s="381">
        <v>0</v>
      </c>
      <c r="U901" s="382"/>
      <c r="V901" s="381"/>
      <c r="W901" s="382"/>
      <c r="X901" s="381">
        <v>0</v>
      </c>
      <c r="Y901" s="382"/>
    </row>
    <row r="902" spans="1:25" s="321" customFormat="1" x14ac:dyDescent="0.2">
      <c r="A902" s="357" t="s">
        <v>615</v>
      </c>
      <c r="B902" s="358" t="s">
        <v>694</v>
      </c>
      <c r="C902" s="358">
        <v>51</v>
      </c>
      <c r="D902" s="359"/>
      <c r="E902" s="360">
        <v>329</v>
      </c>
      <c r="F902" s="361"/>
      <c r="G902" s="329"/>
      <c r="H902" s="260">
        <f t="shared" ref="H902:Y902" si="1723">H903</f>
        <v>2</v>
      </c>
      <c r="I902" s="260">
        <f t="shared" si="1723"/>
        <v>0</v>
      </c>
      <c r="J902" s="260">
        <f t="shared" si="1723"/>
        <v>1327</v>
      </c>
      <c r="K902" s="260">
        <f t="shared" si="1723"/>
        <v>0</v>
      </c>
      <c r="L902" s="260">
        <f t="shared" si="1723"/>
        <v>1300</v>
      </c>
      <c r="M902" s="260">
        <f t="shared" si="1723"/>
        <v>0</v>
      </c>
      <c r="N902" s="260">
        <f t="shared" si="1723"/>
        <v>1300</v>
      </c>
      <c r="O902" s="260">
        <f t="shared" si="1723"/>
        <v>0</v>
      </c>
      <c r="P902" s="260">
        <f t="shared" si="1723"/>
        <v>0</v>
      </c>
      <c r="Q902" s="260">
        <f t="shared" si="1723"/>
        <v>0</v>
      </c>
      <c r="R902" s="260">
        <f t="shared" si="1723"/>
        <v>0</v>
      </c>
      <c r="S902" s="260">
        <f t="shared" si="1723"/>
        <v>0</v>
      </c>
      <c r="T902" s="260">
        <f t="shared" si="1723"/>
        <v>0</v>
      </c>
      <c r="U902" s="260">
        <f t="shared" si="1723"/>
        <v>0</v>
      </c>
      <c r="V902" s="260">
        <f t="shared" si="1723"/>
        <v>0</v>
      </c>
      <c r="W902" s="260">
        <f t="shared" si="1723"/>
        <v>0</v>
      </c>
      <c r="X902" s="260">
        <f t="shared" si="1723"/>
        <v>0</v>
      </c>
      <c r="Y902" s="260">
        <f t="shared" si="1723"/>
        <v>0</v>
      </c>
    </row>
    <row r="903" spans="1:25" s="321" customFormat="1" ht="15" x14ac:dyDescent="0.2">
      <c r="A903" s="244" t="s">
        <v>615</v>
      </c>
      <c r="B903" s="243" t="s">
        <v>694</v>
      </c>
      <c r="C903" s="243">
        <v>51</v>
      </c>
      <c r="D903" s="242" t="s">
        <v>101</v>
      </c>
      <c r="E903" s="251">
        <v>3293</v>
      </c>
      <c r="F903" s="246" t="s">
        <v>64</v>
      </c>
      <c r="G903" s="329"/>
      <c r="H903" s="381">
        <v>2</v>
      </c>
      <c r="I903" s="382"/>
      <c r="J903" s="381">
        <v>1327</v>
      </c>
      <c r="K903" s="382"/>
      <c r="L903" s="383">
        <v>1300</v>
      </c>
      <c r="M903" s="382"/>
      <c r="N903" s="383">
        <v>1300</v>
      </c>
      <c r="O903" s="382"/>
      <c r="P903" s="381">
        <v>0</v>
      </c>
      <c r="Q903" s="382"/>
      <c r="R903" s="381"/>
      <c r="S903" s="382"/>
      <c r="T903" s="381">
        <v>0</v>
      </c>
      <c r="U903" s="382"/>
      <c r="V903" s="381"/>
      <c r="W903" s="382"/>
      <c r="X903" s="381">
        <v>0</v>
      </c>
      <c r="Y903" s="382"/>
    </row>
    <row r="904" spans="1:25" s="321" customFormat="1" x14ac:dyDescent="0.2">
      <c r="A904" s="230" t="s">
        <v>615</v>
      </c>
      <c r="B904" s="231" t="s">
        <v>694</v>
      </c>
      <c r="C904" s="231">
        <v>51</v>
      </c>
      <c r="D904" s="231"/>
      <c r="E904" s="233">
        <v>41</v>
      </c>
      <c r="F904" s="234"/>
      <c r="G904" s="320"/>
      <c r="H904" s="258">
        <f t="shared" ref="H904:X905" si="1724">H905</f>
        <v>124243</v>
      </c>
      <c r="I904" s="258">
        <f t="shared" si="1724"/>
        <v>0</v>
      </c>
      <c r="J904" s="258">
        <f t="shared" si="1724"/>
        <v>66361</v>
      </c>
      <c r="K904" s="258">
        <f t="shared" si="1724"/>
        <v>0</v>
      </c>
      <c r="L904" s="258">
        <f t="shared" si="1724"/>
        <v>45000</v>
      </c>
      <c r="M904" s="258">
        <f t="shared" si="1724"/>
        <v>0</v>
      </c>
      <c r="N904" s="258">
        <f>N905</f>
        <v>45000</v>
      </c>
      <c r="O904" s="258">
        <f t="shared" si="1724"/>
        <v>0</v>
      </c>
      <c r="P904" s="258">
        <f t="shared" si="1724"/>
        <v>0</v>
      </c>
      <c r="Q904" s="258">
        <f t="shared" si="1724"/>
        <v>0</v>
      </c>
      <c r="R904" s="258">
        <f t="shared" si="1724"/>
        <v>0</v>
      </c>
      <c r="S904" s="258">
        <f t="shared" si="1724"/>
        <v>0</v>
      </c>
      <c r="T904" s="258">
        <f t="shared" si="1724"/>
        <v>0</v>
      </c>
      <c r="U904" s="258">
        <f t="shared" si="1724"/>
        <v>0</v>
      </c>
      <c r="V904" s="258">
        <f t="shared" si="1724"/>
        <v>0</v>
      </c>
      <c r="W904" s="258">
        <f t="shared" si="1724"/>
        <v>0</v>
      </c>
      <c r="X904" s="258">
        <f t="shared" si="1724"/>
        <v>0</v>
      </c>
      <c r="Y904" s="258">
        <f t="shared" ref="X904:Y905" si="1725">Y905</f>
        <v>0</v>
      </c>
    </row>
    <row r="905" spans="1:25" s="321" customFormat="1" x14ac:dyDescent="0.2">
      <c r="A905" s="357" t="s">
        <v>615</v>
      </c>
      <c r="B905" s="358" t="s">
        <v>694</v>
      </c>
      <c r="C905" s="358">
        <v>51</v>
      </c>
      <c r="D905" s="359"/>
      <c r="E905" s="360">
        <v>412</v>
      </c>
      <c r="F905" s="361"/>
      <c r="G905" s="329"/>
      <c r="H905" s="260">
        <f t="shared" si="1724"/>
        <v>124243</v>
      </c>
      <c r="I905" s="260">
        <f t="shared" si="1724"/>
        <v>0</v>
      </c>
      <c r="J905" s="260">
        <f t="shared" si="1724"/>
        <v>66361</v>
      </c>
      <c r="K905" s="260">
        <f t="shared" si="1724"/>
        <v>0</v>
      </c>
      <c r="L905" s="260">
        <f t="shared" si="1724"/>
        <v>45000</v>
      </c>
      <c r="M905" s="260">
        <f t="shared" si="1724"/>
        <v>0</v>
      </c>
      <c r="N905" s="260">
        <f t="shared" si="1724"/>
        <v>45000</v>
      </c>
      <c r="O905" s="260">
        <f t="shared" si="1724"/>
        <v>0</v>
      </c>
      <c r="P905" s="260">
        <f t="shared" si="1724"/>
        <v>0</v>
      </c>
      <c r="Q905" s="260">
        <f t="shared" si="1724"/>
        <v>0</v>
      </c>
      <c r="R905" s="260">
        <f t="shared" si="1724"/>
        <v>0</v>
      </c>
      <c r="S905" s="260">
        <f t="shared" si="1724"/>
        <v>0</v>
      </c>
      <c r="T905" s="260">
        <f t="shared" si="1724"/>
        <v>0</v>
      </c>
      <c r="U905" s="260">
        <f t="shared" si="1724"/>
        <v>0</v>
      </c>
      <c r="V905" s="260">
        <f t="shared" si="1724"/>
        <v>0</v>
      </c>
      <c r="W905" s="260">
        <f t="shared" si="1724"/>
        <v>0</v>
      </c>
      <c r="X905" s="260">
        <f t="shared" si="1725"/>
        <v>0</v>
      </c>
      <c r="Y905" s="260">
        <f t="shared" si="1725"/>
        <v>0</v>
      </c>
    </row>
    <row r="906" spans="1:25" s="321" customFormat="1" ht="15" x14ac:dyDescent="0.2">
      <c r="A906" s="244" t="s">
        <v>615</v>
      </c>
      <c r="B906" s="243" t="s">
        <v>694</v>
      </c>
      <c r="C906" s="243">
        <v>51</v>
      </c>
      <c r="D906" s="242" t="s">
        <v>101</v>
      </c>
      <c r="E906" s="251">
        <v>4126</v>
      </c>
      <c r="F906" s="246" t="s">
        <v>84</v>
      </c>
      <c r="G906" s="329"/>
      <c r="H906" s="381">
        <v>124243</v>
      </c>
      <c r="I906" s="382"/>
      <c r="J906" s="381">
        <v>66361</v>
      </c>
      <c r="K906" s="382"/>
      <c r="L906" s="383">
        <v>45000</v>
      </c>
      <c r="M906" s="382"/>
      <c r="N906" s="383">
        <v>45000</v>
      </c>
      <c r="O906" s="382"/>
      <c r="P906" s="381">
        <v>0</v>
      </c>
      <c r="Q906" s="382"/>
      <c r="R906" s="381"/>
      <c r="S906" s="382"/>
      <c r="T906" s="381">
        <v>0</v>
      </c>
      <c r="U906" s="382"/>
      <c r="V906" s="381"/>
      <c r="W906" s="382"/>
      <c r="X906" s="381">
        <v>0</v>
      </c>
      <c r="Y906" s="382"/>
    </row>
    <row r="907" spans="1:25" s="321" customFormat="1" x14ac:dyDescent="0.2">
      <c r="A907" s="230" t="s">
        <v>615</v>
      </c>
      <c r="B907" s="231" t="s">
        <v>694</v>
      </c>
      <c r="C907" s="231">
        <v>559</v>
      </c>
      <c r="D907" s="231"/>
      <c r="E907" s="233">
        <v>31</v>
      </c>
      <c r="F907" s="234"/>
      <c r="G907" s="320"/>
      <c r="H907" s="258">
        <f t="shared" ref="H907:Q907" si="1726">H908+H910</f>
        <v>23226</v>
      </c>
      <c r="I907" s="258">
        <f t="shared" si="1726"/>
        <v>0</v>
      </c>
      <c r="J907" s="258">
        <f t="shared" si="1726"/>
        <v>23226</v>
      </c>
      <c r="K907" s="258">
        <f t="shared" si="1726"/>
        <v>0</v>
      </c>
      <c r="L907" s="258">
        <f t="shared" ref="L907:M907" si="1727">L908+L910</f>
        <v>34800</v>
      </c>
      <c r="M907" s="258">
        <f t="shared" si="1727"/>
        <v>0</v>
      </c>
      <c r="N907" s="258">
        <f t="shared" ref="N907:O907" si="1728">N908+N910</f>
        <v>34800</v>
      </c>
      <c r="O907" s="258">
        <f t="shared" si="1728"/>
        <v>0</v>
      </c>
      <c r="P907" s="258">
        <f t="shared" si="1726"/>
        <v>0</v>
      </c>
      <c r="Q907" s="258">
        <f t="shared" si="1726"/>
        <v>0</v>
      </c>
      <c r="R907" s="258">
        <f t="shared" ref="R907:W907" si="1729">R908+R910</f>
        <v>0</v>
      </c>
      <c r="S907" s="258">
        <f t="shared" si="1729"/>
        <v>0</v>
      </c>
      <c r="T907" s="258">
        <f t="shared" ref="T907:U907" si="1730">T908+T910</f>
        <v>0</v>
      </c>
      <c r="U907" s="258">
        <f t="shared" si="1730"/>
        <v>0</v>
      </c>
      <c r="V907" s="258">
        <f t="shared" si="1729"/>
        <v>0</v>
      </c>
      <c r="W907" s="258">
        <f t="shared" si="1729"/>
        <v>0</v>
      </c>
      <c r="X907" s="258">
        <f t="shared" ref="X907:Y907" si="1731">X908+X910</f>
        <v>0</v>
      </c>
      <c r="Y907" s="258">
        <f t="shared" si="1731"/>
        <v>0</v>
      </c>
    </row>
    <row r="908" spans="1:25" s="321" customFormat="1" x14ac:dyDescent="0.2">
      <c r="A908" s="357" t="s">
        <v>615</v>
      </c>
      <c r="B908" s="358" t="s">
        <v>694</v>
      </c>
      <c r="C908" s="358">
        <v>559</v>
      </c>
      <c r="D908" s="359"/>
      <c r="E908" s="360">
        <v>311</v>
      </c>
      <c r="F908" s="361"/>
      <c r="G908" s="329"/>
      <c r="H908" s="260">
        <f t="shared" ref="H908:Y908" si="1732">H909</f>
        <v>19908</v>
      </c>
      <c r="I908" s="260">
        <f t="shared" si="1732"/>
        <v>0</v>
      </c>
      <c r="J908" s="260">
        <f t="shared" si="1732"/>
        <v>19908</v>
      </c>
      <c r="K908" s="260">
        <f t="shared" si="1732"/>
        <v>0</v>
      </c>
      <c r="L908" s="260">
        <f t="shared" si="1732"/>
        <v>30000</v>
      </c>
      <c r="M908" s="260">
        <f t="shared" si="1732"/>
        <v>0</v>
      </c>
      <c r="N908" s="260">
        <f t="shared" si="1732"/>
        <v>30000</v>
      </c>
      <c r="O908" s="260">
        <f t="shared" si="1732"/>
        <v>0</v>
      </c>
      <c r="P908" s="260">
        <f t="shared" si="1732"/>
        <v>0</v>
      </c>
      <c r="Q908" s="260">
        <f t="shared" si="1732"/>
        <v>0</v>
      </c>
      <c r="R908" s="260">
        <f t="shared" si="1732"/>
        <v>0</v>
      </c>
      <c r="S908" s="260">
        <f t="shared" si="1732"/>
        <v>0</v>
      </c>
      <c r="T908" s="260">
        <f t="shared" si="1732"/>
        <v>0</v>
      </c>
      <c r="U908" s="260">
        <f t="shared" si="1732"/>
        <v>0</v>
      </c>
      <c r="V908" s="260">
        <f t="shared" si="1732"/>
        <v>0</v>
      </c>
      <c r="W908" s="260">
        <f t="shared" si="1732"/>
        <v>0</v>
      </c>
      <c r="X908" s="260">
        <f t="shared" si="1732"/>
        <v>0</v>
      </c>
      <c r="Y908" s="260">
        <f t="shared" si="1732"/>
        <v>0</v>
      </c>
    </row>
    <row r="909" spans="1:25" s="321" customFormat="1" ht="15" x14ac:dyDescent="0.2">
      <c r="A909" s="244" t="s">
        <v>615</v>
      </c>
      <c r="B909" s="243" t="s">
        <v>694</v>
      </c>
      <c r="C909" s="243">
        <v>559</v>
      </c>
      <c r="D909" s="242" t="s">
        <v>101</v>
      </c>
      <c r="E909" s="251">
        <v>3111</v>
      </c>
      <c r="F909" s="246" t="s">
        <v>33</v>
      </c>
      <c r="G909" s="329"/>
      <c r="H909" s="381">
        <v>19908</v>
      </c>
      <c r="I909" s="382"/>
      <c r="J909" s="381">
        <v>19908</v>
      </c>
      <c r="K909" s="382"/>
      <c r="L909" s="383">
        <v>30000</v>
      </c>
      <c r="M909" s="382"/>
      <c r="N909" s="383">
        <v>30000</v>
      </c>
      <c r="O909" s="382"/>
      <c r="P909" s="381">
        <v>0</v>
      </c>
      <c r="Q909" s="382"/>
      <c r="R909" s="381"/>
      <c r="S909" s="382"/>
      <c r="T909" s="381">
        <v>0</v>
      </c>
      <c r="U909" s="382"/>
      <c r="V909" s="381"/>
      <c r="W909" s="382"/>
      <c r="X909" s="381">
        <v>0</v>
      </c>
      <c r="Y909" s="382"/>
    </row>
    <row r="910" spans="1:25" s="321" customFormat="1" x14ac:dyDescent="0.2">
      <c r="A910" s="357" t="s">
        <v>615</v>
      </c>
      <c r="B910" s="358" t="s">
        <v>694</v>
      </c>
      <c r="C910" s="358">
        <v>559</v>
      </c>
      <c r="D910" s="359"/>
      <c r="E910" s="360">
        <v>313</v>
      </c>
      <c r="F910" s="361"/>
      <c r="G910" s="329"/>
      <c r="H910" s="260">
        <f t="shared" ref="H910:Y910" si="1733">H911</f>
        <v>3318</v>
      </c>
      <c r="I910" s="260">
        <f t="shared" si="1733"/>
        <v>0</v>
      </c>
      <c r="J910" s="260">
        <f t="shared" si="1733"/>
        <v>3318</v>
      </c>
      <c r="K910" s="260">
        <f t="shared" si="1733"/>
        <v>0</v>
      </c>
      <c r="L910" s="260">
        <f t="shared" si="1733"/>
        <v>4800</v>
      </c>
      <c r="M910" s="260">
        <f t="shared" si="1733"/>
        <v>0</v>
      </c>
      <c r="N910" s="260">
        <f t="shared" si="1733"/>
        <v>4800</v>
      </c>
      <c r="O910" s="260">
        <f t="shared" si="1733"/>
        <v>0</v>
      </c>
      <c r="P910" s="260">
        <f t="shared" si="1733"/>
        <v>0</v>
      </c>
      <c r="Q910" s="260">
        <f t="shared" si="1733"/>
        <v>0</v>
      </c>
      <c r="R910" s="260">
        <f t="shared" si="1733"/>
        <v>0</v>
      </c>
      <c r="S910" s="260">
        <f t="shared" si="1733"/>
        <v>0</v>
      </c>
      <c r="T910" s="260">
        <f t="shared" si="1733"/>
        <v>0</v>
      </c>
      <c r="U910" s="260">
        <f t="shared" si="1733"/>
        <v>0</v>
      </c>
      <c r="V910" s="260">
        <f t="shared" si="1733"/>
        <v>0</v>
      </c>
      <c r="W910" s="260">
        <f t="shared" si="1733"/>
        <v>0</v>
      </c>
      <c r="X910" s="260">
        <f t="shared" si="1733"/>
        <v>0</v>
      </c>
      <c r="Y910" s="260">
        <f t="shared" si="1733"/>
        <v>0</v>
      </c>
    </row>
    <row r="911" spans="1:25" s="321" customFormat="1" ht="15" x14ac:dyDescent="0.2">
      <c r="A911" s="244" t="s">
        <v>615</v>
      </c>
      <c r="B911" s="243" t="s">
        <v>694</v>
      </c>
      <c r="C911" s="243">
        <v>559</v>
      </c>
      <c r="D911" s="242" t="s">
        <v>101</v>
      </c>
      <c r="E911" s="251">
        <v>3132</v>
      </c>
      <c r="F911" s="246" t="s">
        <v>40</v>
      </c>
      <c r="G911" s="329"/>
      <c r="H911" s="381">
        <v>3318</v>
      </c>
      <c r="I911" s="382"/>
      <c r="J911" s="381">
        <v>3318</v>
      </c>
      <c r="K911" s="382"/>
      <c r="L911" s="383">
        <v>4800</v>
      </c>
      <c r="M911" s="382"/>
      <c r="N911" s="383">
        <v>4800</v>
      </c>
      <c r="O911" s="382"/>
      <c r="P911" s="381">
        <v>0</v>
      </c>
      <c r="Q911" s="382"/>
      <c r="R911" s="381"/>
      <c r="S911" s="382"/>
      <c r="T911" s="381">
        <v>0</v>
      </c>
      <c r="U911" s="382"/>
      <c r="V911" s="381"/>
      <c r="W911" s="382"/>
      <c r="X911" s="381">
        <v>0</v>
      </c>
      <c r="Y911" s="382"/>
    </row>
    <row r="912" spans="1:25" s="321" customFormat="1" x14ac:dyDescent="0.2">
      <c r="A912" s="230" t="s">
        <v>615</v>
      </c>
      <c r="B912" s="231" t="s">
        <v>694</v>
      </c>
      <c r="C912" s="231">
        <v>559</v>
      </c>
      <c r="D912" s="231"/>
      <c r="E912" s="233">
        <v>32</v>
      </c>
      <c r="F912" s="234"/>
      <c r="G912" s="320"/>
      <c r="H912" s="258">
        <f t="shared" ref="H912:Q912" si="1734">H913+H915+H919</f>
        <v>3163</v>
      </c>
      <c r="I912" s="258">
        <f t="shared" si="1734"/>
        <v>0</v>
      </c>
      <c r="J912" s="258">
        <f t="shared" si="1734"/>
        <v>26545</v>
      </c>
      <c r="K912" s="258">
        <f t="shared" si="1734"/>
        <v>0</v>
      </c>
      <c r="L912" s="258">
        <f t="shared" ref="L912:M912" si="1735">L913+L915+L919</f>
        <v>28175</v>
      </c>
      <c r="M912" s="258">
        <f t="shared" si="1735"/>
        <v>0</v>
      </c>
      <c r="N912" s="258">
        <f t="shared" ref="N912:O912" si="1736">N913+N915+N919</f>
        <v>28175</v>
      </c>
      <c r="O912" s="258">
        <f t="shared" si="1736"/>
        <v>0</v>
      </c>
      <c r="P912" s="258">
        <f t="shared" si="1734"/>
        <v>0</v>
      </c>
      <c r="Q912" s="258">
        <f t="shared" si="1734"/>
        <v>0</v>
      </c>
      <c r="R912" s="258">
        <f t="shared" ref="R912:W912" si="1737">R913+R915+R919</f>
        <v>0</v>
      </c>
      <c r="S912" s="258">
        <f t="shared" si="1737"/>
        <v>0</v>
      </c>
      <c r="T912" s="258">
        <f t="shared" ref="T912:U912" si="1738">T913+T915+T919</f>
        <v>0</v>
      </c>
      <c r="U912" s="258">
        <f t="shared" si="1738"/>
        <v>0</v>
      </c>
      <c r="V912" s="258">
        <f t="shared" si="1737"/>
        <v>0</v>
      </c>
      <c r="W912" s="258">
        <f t="shared" si="1737"/>
        <v>0</v>
      </c>
      <c r="X912" s="258">
        <f t="shared" ref="X912:Y912" si="1739">X913+X915+X919</f>
        <v>0</v>
      </c>
      <c r="Y912" s="258">
        <f t="shared" si="1739"/>
        <v>0</v>
      </c>
    </row>
    <row r="913" spans="1:29" s="321" customFormat="1" x14ac:dyDescent="0.2">
      <c r="A913" s="357" t="s">
        <v>615</v>
      </c>
      <c r="B913" s="358" t="s">
        <v>694</v>
      </c>
      <c r="C913" s="358">
        <v>559</v>
      </c>
      <c r="D913" s="359"/>
      <c r="E913" s="360">
        <v>321</v>
      </c>
      <c r="F913" s="361"/>
      <c r="G913" s="329"/>
      <c r="H913" s="260">
        <f t="shared" ref="H913:Y913" si="1740">H914</f>
        <v>1135</v>
      </c>
      <c r="I913" s="260">
        <f t="shared" si="1740"/>
        <v>0</v>
      </c>
      <c r="J913" s="260">
        <f t="shared" si="1740"/>
        <v>14069</v>
      </c>
      <c r="K913" s="260">
        <f t="shared" si="1740"/>
        <v>0</v>
      </c>
      <c r="L913" s="260">
        <f t="shared" si="1740"/>
        <v>14000</v>
      </c>
      <c r="M913" s="260">
        <f t="shared" si="1740"/>
        <v>0</v>
      </c>
      <c r="N913" s="260">
        <f t="shared" si="1740"/>
        <v>14000</v>
      </c>
      <c r="O913" s="260">
        <f t="shared" si="1740"/>
        <v>0</v>
      </c>
      <c r="P913" s="260">
        <f t="shared" si="1740"/>
        <v>0</v>
      </c>
      <c r="Q913" s="260">
        <f t="shared" si="1740"/>
        <v>0</v>
      </c>
      <c r="R913" s="260">
        <f t="shared" si="1740"/>
        <v>0</v>
      </c>
      <c r="S913" s="260">
        <f t="shared" si="1740"/>
        <v>0</v>
      </c>
      <c r="T913" s="260">
        <f t="shared" si="1740"/>
        <v>0</v>
      </c>
      <c r="U913" s="260">
        <f t="shared" si="1740"/>
        <v>0</v>
      </c>
      <c r="V913" s="260">
        <f t="shared" si="1740"/>
        <v>0</v>
      </c>
      <c r="W913" s="260">
        <f t="shared" si="1740"/>
        <v>0</v>
      </c>
      <c r="X913" s="260">
        <f t="shared" si="1740"/>
        <v>0</v>
      </c>
      <c r="Y913" s="260">
        <f t="shared" si="1740"/>
        <v>0</v>
      </c>
    </row>
    <row r="914" spans="1:29" s="321" customFormat="1" ht="15" x14ac:dyDescent="0.2">
      <c r="A914" s="244" t="s">
        <v>615</v>
      </c>
      <c r="B914" s="243" t="s">
        <v>694</v>
      </c>
      <c r="C914" s="243">
        <v>559</v>
      </c>
      <c r="D914" s="242" t="s">
        <v>101</v>
      </c>
      <c r="E914" s="251">
        <v>3211</v>
      </c>
      <c r="F914" s="246" t="s">
        <v>42</v>
      </c>
      <c r="G914" s="329"/>
      <c r="H914" s="381">
        <v>1135</v>
      </c>
      <c r="I914" s="382"/>
      <c r="J914" s="381">
        <v>14069</v>
      </c>
      <c r="K914" s="382"/>
      <c r="L914" s="383">
        <v>14000</v>
      </c>
      <c r="M914" s="382"/>
      <c r="N914" s="383">
        <v>14000</v>
      </c>
      <c r="O914" s="382"/>
      <c r="P914" s="381">
        <v>0</v>
      </c>
      <c r="Q914" s="382"/>
      <c r="R914" s="381"/>
      <c r="S914" s="382"/>
      <c r="T914" s="381">
        <v>0</v>
      </c>
      <c r="U914" s="382"/>
      <c r="V914" s="381"/>
      <c r="W914" s="382"/>
      <c r="X914" s="381">
        <v>0</v>
      </c>
      <c r="Y914" s="382"/>
    </row>
    <row r="915" spans="1:29" s="321" customFormat="1" x14ac:dyDescent="0.2">
      <c r="A915" s="357" t="s">
        <v>615</v>
      </c>
      <c r="B915" s="358" t="s">
        <v>694</v>
      </c>
      <c r="C915" s="358">
        <v>559</v>
      </c>
      <c r="D915" s="359"/>
      <c r="E915" s="360">
        <v>323</v>
      </c>
      <c r="F915" s="361"/>
      <c r="G915" s="329"/>
      <c r="H915" s="260">
        <f t="shared" ref="H915:Q915" si="1741">H916+H917+H918</f>
        <v>485</v>
      </c>
      <c r="I915" s="260">
        <f t="shared" si="1741"/>
        <v>0</v>
      </c>
      <c r="J915" s="260">
        <f t="shared" si="1741"/>
        <v>10883</v>
      </c>
      <c r="K915" s="260">
        <f t="shared" si="1741"/>
        <v>0</v>
      </c>
      <c r="L915" s="260">
        <f t="shared" ref="L915:M915" si="1742">L916+L917+L918</f>
        <v>12050</v>
      </c>
      <c r="M915" s="260">
        <f t="shared" si="1742"/>
        <v>0</v>
      </c>
      <c r="N915" s="260">
        <f t="shared" ref="N915:O915" si="1743">N916+N917+N918</f>
        <v>12050</v>
      </c>
      <c r="O915" s="260">
        <f t="shared" si="1743"/>
        <v>0</v>
      </c>
      <c r="P915" s="260">
        <f t="shared" si="1741"/>
        <v>0</v>
      </c>
      <c r="Q915" s="260">
        <f t="shared" si="1741"/>
        <v>0</v>
      </c>
      <c r="R915" s="260">
        <f t="shared" ref="R915:W915" si="1744">R916+R917+R918</f>
        <v>0</v>
      </c>
      <c r="S915" s="260">
        <f t="shared" si="1744"/>
        <v>0</v>
      </c>
      <c r="T915" s="260">
        <f t="shared" ref="T915:U915" si="1745">T916+T917+T918</f>
        <v>0</v>
      </c>
      <c r="U915" s="260">
        <f t="shared" si="1745"/>
        <v>0</v>
      </c>
      <c r="V915" s="260">
        <f t="shared" si="1744"/>
        <v>0</v>
      </c>
      <c r="W915" s="260">
        <f t="shared" si="1744"/>
        <v>0</v>
      </c>
      <c r="X915" s="260">
        <f t="shared" ref="X915:Y915" si="1746">X916+X917+X918</f>
        <v>0</v>
      </c>
      <c r="Y915" s="260">
        <f t="shared" si="1746"/>
        <v>0</v>
      </c>
    </row>
    <row r="916" spans="1:29" s="321" customFormat="1" ht="15" x14ac:dyDescent="0.2">
      <c r="A916" s="244" t="s">
        <v>615</v>
      </c>
      <c r="B916" s="243" t="s">
        <v>694</v>
      </c>
      <c r="C916" s="243">
        <v>559</v>
      </c>
      <c r="D916" s="242" t="s">
        <v>101</v>
      </c>
      <c r="E916" s="251">
        <v>3233</v>
      </c>
      <c r="F916" s="246" t="s">
        <v>54</v>
      </c>
      <c r="G916" s="329"/>
      <c r="H916" s="381">
        <v>2</v>
      </c>
      <c r="I916" s="382"/>
      <c r="J916" s="381">
        <v>1725</v>
      </c>
      <c r="K916" s="382"/>
      <c r="L916" s="383">
        <v>1700</v>
      </c>
      <c r="M916" s="382"/>
      <c r="N916" s="383">
        <v>1700</v>
      </c>
      <c r="O916" s="382"/>
      <c r="P916" s="381">
        <v>0</v>
      </c>
      <c r="Q916" s="382"/>
      <c r="R916" s="381"/>
      <c r="S916" s="382"/>
      <c r="T916" s="381">
        <v>0</v>
      </c>
      <c r="U916" s="382"/>
      <c r="V916" s="381"/>
      <c r="W916" s="382"/>
      <c r="X916" s="381">
        <v>0</v>
      </c>
      <c r="Y916" s="382"/>
    </row>
    <row r="917" spans="1:29" s="321" customFormat="1" ht="15" x14ac:dyDescent="0.2">
      <c r="A917" s="244" t="s">
        <v>615</v>
      </c>
      <c r="B917" s="243" t="s">
        <v>694</v>
      </c>
      <c r="C917" s="243">
        <v>559</v>
      </c>
      <c r="D917" s="242" t="s">
        <v>101</v>
      </c>
      <c r="E917" s="251">
        <v>3235</v>
      </c>
      <c r="F917" s="246" t="s">
        <v>56</v>
      </c>
      <c r="G917" s="329"/>
      <c r="H917" s="381">
        <v>481</v>
      </c>
      <c r="I917" s="382"/>
      <c r="J917" s="381">
        <v>531</v>
      </c>
      <c r="K917" s="382"/>
      <c r="L917" s="384">
        <v>1000</v>
      </c>
      <c r="M917" s="382"/>
      <c r="N917" s="384">
        <v>1000</v>
      </c>
      <c r="O917" s="382"/>
      <c r="P917" s="381">
        <v>0</v>
      </c>
      <c r="Q917" s="382"/>
      <c r="R917" s="381"/>
      <c r="S917" s="382"/>
      <c r="T917" s="381">
        <v>0</v>
      </c>
      <c r="U917" s="382"/>
      <c r="V917" s="381"/>
      <c r="W917" s="382"/>
      <c r="X917" s="381">
        <v>0</v>
      </c>
      <c r="Y917" s="382"/>
    </row>
    <row r="918" spans="1:29" s="321" customFormat="1" ht="15" x14ac:dyDescent="0.2">
      <c r="A918" s="244" t="s">
        <v>615</v>
      </c>
      <c r="B918" s="243" t="s">
        <v>694</v>
      </c>
      <c r="C918" s="243">
        <v>559</v>
      </c>
      <c r="D918" s="242" t="s">
        <v>101</v>
      </c>
      <c r="E918" s="251">
        <v>3237</v>
      </c>
      <c r="F918" s="246" t="s">
        <v>58</v>
      </c>
      <c r="G918" s="329"/>
      <c r="H918" s="381">
        <v>2</v>
      </c>
      <c r="I918" s="382"/>
      <c r="J918" s="381">
        <v>8627</v>
      </c>
      <c r="K918" s="382"/>
      <c r="L918" s="384">
        <v>9350</v>
      </c>
      <c r="M918" s="382"/>
      <c r="N918" s="384">
        <v>9350</v>
      </c>
      <c r="O918" s="382"/>
      <c r="P918" s="381">
        <v>0</v>
      </c>
      <c r="Q918" s="382"/>
      <c r="R918" s="381"/>
      <c r="S918" s="382"/>
      <c r="T918" s="381">
        <v>0</v>
      </c>
      <c r="U918" s="382"/>
      <c r="V918" s="381"/>
      <c r="W918" s="382"/>
      <c r="X918" s="381">
        <v>0</v>
      </c>
      <c r="Y918" s="382"/>
    </row>
    <row r="919" spans="1:29" s="321" customFormat="1" x14ac:dyDescent="0.2">
      <c r="A919" s="357" t="s">
        <v>615</v>
      </c>
      <c r="B919" s="358" t="s">
        <v>694</v>
      </c>
      <c r="C919" s="358">
        <v>559</v>
      </c>
      <c r="D919" s="359"/>
      <c r="E919" s="360">
        <v>329</v>
      </c>
      <c r="F919" s="361"/>
      <c r="G919" s="329"/>
      <c r="H919" s="260">
        <f t="shared" ref="H919:Y919" si="1747">H920</f>
        <v>1543</v>
      </c>
      <c r="I919" s="260">
        <f t="shared" si="1747"/>
        <v>0</v>
      </c>
      <c r="J919" s="260">
        <f t="shared" si="1747"/>
        <v>1593</v>
      </c>
      <c r="K919" s="260">
        <f t="shared" si="1747"/>
        <v>0</v>
      </c>
      <c r="L919" s="260">
        <f t="shared" si="1747"/>
        <v>2125</v>
      </c>
      <c r="M919" s="260">
        <f t="shared" si="1747"/>
        <v>0</v>
      </c>
      <c r="N919" s="260">
        <f t="shared" si="1747"/>
        <v>2125</v>
      </c>
      <c r="O919" s="260">
        <f t="shared" si="1747"/>
        <v>0</v>
      </c>
      <c r="P919" s="260">
        <f t="shared" si="1747"/>
        <v>0</v>
      </c>
      <c r="Q919" s="260">
        <f t="shared" si="1747"/>
        <v>0</v>
      </c>
      <c r="R919" s="260">
        <f t="shared" si="1747"/>
        <v>0</v>
      </c>
      <c r="S919" s="260">
        <f t="shared" si="1747"/>
        <v>0</v>
      </c>
      <c r="T919" s="260">
        <f t="shared" si="1747"/>
        <v>0</v>
      </c>
      <c r="U919" s="260">
        <f t="shared" si="1747"/>
        <v>0</v>
      </c>
      <c r="V919" s="260">
        <f t="shared" si="1747"/>
        <v>0</v>
      </c>
      <c r="W919" s="260">
        <f t="shared" si="1747"/>
        <v>0</v>
      </c>
      <c r="X919" s="260">
        <f t="shared" si="1747"/>
        <v>0</v>
      </c>
      <c r="Y919" s="260">
        <f t="shared" si="1747"/>
        <v>0</v>
      </c>
    </row>
    <row r="920" spans="1:29" s="321" customFormat="1" ht="15" x14ac:dyDescent="0.2">
      <c r="A920" s="244" t="s">
        <v>615</v>
      </c>
      <c r="B920" s="243" t="s">
        <v>694</v>
      </c>
      <c r="C920" s="243">
        <v>559</v>
      </c>
      <c r="D920" s="242" t="s">
        <v>101</v>
      </c>
      <c r="E920" s="251">
        <v>3293</v>
      </c>
      <c r="F920" s="246" t="s">
        <v>64</v>
      </c>
      <c r="G920" s="329"/>
      <c r="H920" s="381">
        <v>1543</v>
      </c>
      <c r="I920" s="382"/>
      <c r="J920" s="381">
        <v>1593</v>
      </c>
      <c r="K920" s="382"/>
      <c r="L920" s="383">
        <v>2125</v>
      </c>
      <c r="M920" s="382"/>
      <c r="N920" s="383">
        <v>2125</v>
      </c>
      <c r="O920" s="382"/>
      <c r="P920" s="381">
        <v>0</v>
      </c>
      <c r="Q920" s="382"/>
      <c r="R920" s="381"/>
      <c r="S920" s="382"/>
      <c r="T920" s="381">
        <v>0</v>
      </c>
      <c r="U920" s="382"/>
      <c r="V920" s="381"/>
      <c r="W920" s="382"/>
      <c r="X920" s="381">
        <v>0</v>
      </c>
      <c r="Y920" s="382"/>
    </row>
    <row r="921" spans="1:29" s="321" customFormat="1" x14ac:dyDescent="0.2">
      <c r="A921" s="230" t="s">
        <v>615</v>
      </c>
      <c r="B921" s="231" t="s">
        <v>694</v>
      </c>
      <c r="C921" s="231">
        <v>559</v>
      </c>
      <c r="D921" s="231"/>
      <c r="E921" s="233">
        <v>41</v>
      </c>
      <c r="F921" s="234"/>
      <c r="G921" s="320"/>
      <c r="H921" s="258">
        <f t="shared" ref="H921:X922" si="1748">H922</f>
        <v>200000</v>
      </c>
      <c r="I921" s="258">
        <f t="shared" si="1748"/>
        <v>0</v>
      </c>
      <c r="J921" s="258">
        <f t="shared" si="1748"/>
        <v>371624</v>
      </c>
      <c r="K921" s="258">
        <f t="shared" si="1748"/>
        <v>0</v>
      </c>
      <c r="L921" s="258">
        <f t="shared" si="1748"/>
        <v>395000</v>
      </c>
      <c r="M921" s="258">
        <f t="shared" si="1748"/>
        <v>0</v>
      </c>
      <c r="N921" s="258">
        <f t="shared" si="1748"/>
        <v>395000</v>
      </c>
      <c r="O921" s="258">
        <f t="shared" si="1748"/>
        <v>0</v>
      </c>
      <c r="P921" s="258">
        <f t="shared" si="1748"/>
        <v>0</v>
      </c>
      <c r="Q921" s="258">
        <f t="shared" si="1748"/>
        <v>0</v>
      </c>
      <c r="R921" s="258">
        <f t="shared" si="1748"/>
        <v>0</v>
      </c>
      <c r="S921" s="258">
        <f t="shared" si="1748"/>
        <v>0</v>
      </c>
      <c r="T921" s="258">
        <f t="shared" si="1748"/>
        <v>0</v>
      </c>
      <c r="U921" s="258">
        <f t="shared" si="1748"/>
        <v>0</v>
      </c>
      <c r="V921" s="258">
        <f t="shared" si="1748"/>
        <v>0</v>
      </c>
      <c r="W921" s="258">
        <f t="shared" si="1748"/>
        <v>0</v>
      </c>
      <c r="X921" s="258">
        <f t="shared" si="1748"/>
        <v>0</v>
      </c>
      <c r="Y921" s="258">
        <f t="shared" ref="X921:Y922" si="1749">Y922</f>
        <v>0</v>
      </c>
    </row>
    <row r="922" spans="1:29" s="229" customFormat="1" x14ac:dyDescent="0.2">
      <c r="A922" s="357" t="s">
        <v>615</v>
      </c>
      <c r="B922" s="358" t="s">
        <v>694</v>
      </c>
      <c r="C922" s="358">
        <v>559</v>
      </c>
      <c r="D922" s="359"/>
      <c r="E922" s="360">
        <v>412</v>
      </c>
      <c r="F922" s="361"/>
      <c r="G922" s="329"/>
      <c r="H922" s="260">
        <f t="shared" si="1748"/>
        <v>200000</v>
      </c>
      <c r="I922" s="260">
        <f t="shared" si="1748"/>
        <v>0</v>
      </c>
      <c r="J922" s="260">
        <f t="shared" si="1748"/>
        <v>371624</v>
      </c>
      <c r="K922" s="260">
        <f t="shared" si="1748"/>
        <v>0</v>
      </c>
      <c r="L922" s="260">
        <f t="shared" si="1748"/>
        <v>395000</v>
      </c>
      <c r="M922" s="260">
        <f t="shared" si="1748"/>
        <v>0</v>
      </c>
      <c r="N922" s="260">
        <f t="shared" si="1748"/>
        <v>395000</v>
      </c>
      <c r="O922" s="260">
        <f t="shared" si="1748"/>
        <v>0</v>
      </c>
      <c r="P922" s="260">
        <f t="shared" si="1748"/>
        <v>0</v>
      </c>
      <c r="Q922" s="260">
        <f t="shared" si="1748"/>
        <v>0</v>
      </c>
      <c r="R922" s="260">
        <f t="shared" si="1748"/>
        <v>0</v>
      </c>
      <c r="S922" s="260">
        <f t="shared" si="1748"/>
        <v>0</v>
      </c>
      <c r="T922" s="260">
        <f t="shared" si="1748"/>
        <v>0</v>
      </c>
      <c r="U922" s="260">
        <f t="shared" si="1748"/>
        <v>0</v>
      </c>
      <c r="V922" s="260">
        <f t="shared" si="1748"/>
        <v>0</v>
      </c>
      <c r="W922" s="260">
        <f t="shared" si="1748"/>
        <v>0</v>
      </c>
      <c r="X922" s="260">
        <f t="shared" si="1749"/>
        <v>0</v>
      </c>
      <c r="Y922" s="260">
        <f t="shared" si="1749"/>
        <v>0</v>
      </c>
      <c r="Z922" s="321"/>
      <c r="AA922" s="321"/>
      <c r="AB922" s="321"/>
      <c r="AC922" s="321"/>
    </row>
    <row r="923" spans="1:29" s="321" customFormat="1" ht="15" x14ac:dyDescent="0.2">
      <c r="A923" s="244" t="s">
        <v>615</v>
      </c>
      <c r="B923" s="243" t="s">
        <v>694</v>
      </c>
      <c r="C923" s="243">
        <v>559</v>
      </c>
      <c r="D923" s="242" t="s">
        <v>101</v>
      </c>
      <c r="E923" s="251">
        <v>4126</v>
      </c>
      <c r="F923" s="246" t="s">
        <v>84</v>
      </c>
      <c r="G923" s="329"/>
      <c r="H923" s="381">
        <v>200000</v>
      </c>
      <c r="I923" s="382"/>
      <c r="J923" s="381">
        <v>371624</v>
      </c>
      <c r="K923" s="382"/>
      <c r="L923" s="383">
        <v>395000</v>
      </c>
      <c r="M923" s="382"/>
      <c r="N923" s="383">
        <v>395000</v>
      </c>
      <c r="O923" s="382"/>
      <c r="P923" s="381">
        <v>0</v>
      </c>
      <c r="Q923" s="382"/>
      <c r="R923" s="381"/>
      <c r="S923" s="382"/>
      <c r="T923" s="381">
        <v>0</v>
      </c>
      <c r="U923" s="382"/>
      <c r="V923" s="381"/>
      <c r="W923" s="382"/>
      <c r="X923" s="381">
        <v>0</v>
      </c>
      <c r="Y923" s="382"/>
    </row>
    <row r="924" spans="1:29" s="321" customFormat="1" ht="33.75" x14ac:dyDescent="0.2">
      <c r="A924" s="223" t="s">
        <v>615</v>
      </c>
      <c r="B924" s="224" t="s">
        <v>696</v>
      </c>
      <c r="C924" s="224"/>
      <c r="D924" s="224"/>
      <c r="E924" s="225"/>
      <c r="F924" s="226" t="s">
        <v>697</v>
      </c>
      <c r="G924" s="227" t="s">
        <v>687</v>
      </c>
      <c r="H924" s="259">
        <f t="shared" ref="H924:X926" si="1750">H925</f>
        <v>199084</v>
      </c>
      <c r="I924" s="259">
        <f t="shared" si="1750"/>
        <v>199084</v>
      </c>
      <c r="J924" s="259">
        <f t="shared" si="1750"/>
        <v>302608</v>
      </c>
      <c r="K924" s="259">
        <f t="shared" si="1750"/>
        <v>302608</v>
      </c>
      <c r="L924" s="259">
        <f t="shared" si="1750"/>
        <v>303000</v>
      </c>
      <c r="M924" s="259">
        <f t="shared" si="1750"/>
        <v>303000</v>
      </c>
      <c r="N924" s="259">
        <f t="shared" si="1750"/>
        <v>303000</v>
      </c>
      <c r="O924" s="259">
        <f t="shared" si="1750"/>
        <v>303000</v>
      </c>
      <c r="P924" s="259">
        <f t="shared" si="1750"/>
        <v>331807</v>
      </c>
      <c r="Q924" s="259">
        <f t="shared" si="1750"/>
        <v>331807</v>
      </c>
      <c r="R924" s="259">
        <f t="shared" si="1750"/>
        <v>332000</v>
      </c>
      <c r="S924" s="259">
        <f t="shared" si="1750"/>
        <v>332000</v>
      </c>
      <c r="T924" s="259">
        <f t="shared" si="1750"/>
        <v>332000</v>
      </c>
      <c r="U924" s="259">
        <f t="shared" si="1750"/>
        <v>332000</v>
      </c>
      <c r="V924" s="259">
        <f t="shared" si="1750"/>
        <v>14850000</v>
      </c>
      <c r="W924" s="259">
        <f t="shared" si="1750"/>
        <v>14850000</v>
      </c>
      <c r="X924" s="259">
        <f t="shared" si="1750"/>
        <v>5000000</v>
      </c>
      <c r="Y924" s="259">
        <f t="shared" ref="X924:Y926" si="1751">Y925</f>
        <v>5000000</v>
      </c>
      <c r="Z924" s="229"/>
      <c r="AA924" s="229"/>
      <c r="AB924" s="229"/>
      <c r="AC924" s="229"/>
    </row>
    <row r="925" spans="1:29" s="321" customFormat="1" x14ac:dyDescent="0.2">
      <c r="A925" s="230" t="s">
        <v>615</v>
      </c>
      <c r="B925" s="231" t="s">
        <v>696</v>
      </c>
      <c r="C925" s="231">
        <v>11</v>
      </c>
      <c r="D925" s="231"/>
      <c r="E925" s="233">
        <v>41</v>
      </c>
      <c r="F925" s="234"/>
      <c r="G925" s="320"/>
      <c r="H925" s="258">
        <f t="shared" si="1750"/>
        <v>199084</v>
      </c>
      <c r="I925" s="258">
        <f t="shared" si="1750"/>
        <v>199084</v>
      </c>
      <c r="J925" s="258">
        <f t="shared" si="1750"/>
        <v>302608</v>
      </c>
      <c r="K925" s="258">
        <f t="shared" si="1750"/>
        <v>302608</v>
      </c>
      <c r="L925" s="258">
        <f t="shared" si="1750"/>
        <v>303000</v>
      </c>
      <c r="M925" s="258">
        <f t="shared" si="1750"/>
        <v>303000</v>
      </c>
      <c r="N925" s="258">
        <f t="shared" si="1750"/>
        <v>303000</v>
      </c>
      <c r="O925" s="258">
        <f t="shared" si="1750"/>
        <v>303000</v>
      </c>
      <c r="P925" s="258">
        <f t="shared" si="1750"/>
        <v>331807</v>
      </c>
      <c r="Q925" s="258">
        <f t="shared" si="1750"/>
        <v>331807</v>
      </c>
      <c r="R925" s="258">
        <f t="shared" si="1750"/>
        <v>332000</v>
      </c>
      <c r="S925" s="258">
        <f t="shared" si="1750"/>
        <v>332000</v>
      </c>
      <c r="T925" s="258">
        <f t="shared" si="1750"/>
        <v>332000</v>
      </c>
      <c r="U925" s="258">
        <f t="shared" si="1750"/>
        <v>332000</v>
      </c>
      <c r="V925" s="258">
        <f t="shared" si="1750"/>
        <v>14850000</v>
      </c>
      <c r="W925" s="258">
        <f t="shared" si="1750"/>
        <v>14850000</v>
      </c>
      <c r="X925" s="258">
        <f t="shared" si="1751"/>
        <v>5000000</v>
      </c>
      <c r="Y925" s="258">
        <f t="shared" si="1751"/>
        <v>5000000</v>
      </c>
    </row>
    <row r="926" spans="1:29" s="229" customFormat="1" x14ac:dyDescent="0.2">
      <c r="A926" s="357" t="s">
        <v>615</v>
      </c>
      <c r="B926" s="358" t="s">
        <v>696</v>
      </c>
      <c r="C926" s="358">
        <v>11</v>
      </c>
      <c r="D926" s="359"/>
      <c r="E926" s="360">
        <v>412</v>
      </c>
      <c r="F926" s="361"/>
      <c r="G926" s="329"/>
      <c r="H926" s="260">
        <f t="shared" si="1750"/>
        <v>199084</v>
      </c>
      <c r="I926" s="260">
        <f t="shared" si="1750"/>
        <v>199084</v>
      </c>
      <c r="J926" s="260">
        <f t="shared" si="1750"/>
        <v>302608</v>
      </c>
      <c r="K926" s="260">
        <f t="shared" si="1750"/>
        <v>302608</v>
      </c>
      <c r="L926" s="260">
        <f t="shared" si="1750"/>
        <v>303000</v>
      </c>
      <c r="M926" s="260">
        <f t="shared" si="1750"/>
        <v>303000</v>
      </c>
      <c r="N926" s="260">
        <f t="shared" si="1750"/>
        <v>303000</v>
      </c>
      <c r="O926" s="260">
        <f t="shared" si="1750"/>
        <v>303000</v>
      </c>
      <c r="P926" s="260">
        <f t="shared" si="1750"/>
        <v>331807</v>
      </c>
      <c r="Q926" s="260">
        <f t="shared" si="1750"/>
        <v>331807</v>
      </c>
      <c r="R926" s="260">
        <f t="shared" si="1750"/>
        <v>332000</v>
      </c>
      <c r="S926" s="260">
        <f t="shared" si="1750"/>
        <v>332000</v>
      </c>
      <c r="T926" s="260">
        <f t="shared" si="1750"/>
        <v>332000</v>
      </c>
      <c r="U926" s="260">
        <f t="shared" si="1750"/>
        <v>332000</v>
      </c>
      <c r="V926" s="260">
        <f t="shared" si="1750"/>
        <v>14850000</v>
      </c>
      <c r="W926" s="260">
        <f t="shared" si="1750"/>
        <v>14850000</v>
      </c>
      <c r="X926" s="260">
        <f t="shared" si="1751"/>
        <v>5000000</v>
      </c>
      <c r="Y926" s="260">
        <f t="shared" si="1751"/>
        <v>5000000</v>
      </c>
      <c r="Z926" s="321"/>
      <c r="AA926" s="321"/>
      <c r="AB926" s="321"/>
      <c r="AC926" s="321"/>
    </row>
    <row r="927" spans="1:29" s="321" customFormat="1" ht="15" x14ac:dyDescent="0.2">
      <c r="A927" s="244" t="s">
        <v>615</v>
      </c>
      <c r="B927" s="243" t="s">
        <v>696</v>
      </c>
      <c r="C927" s="243">
        <v>11</v>
      </c>
      <c r="D927" s="242" t="s">
        <v>101</v>
      </c>
      <c r="E927" s="251">
        <v>4126</v>
      </c>
      <c r="F927" s="246" t="s">
        <v>84</v>
      </c>
      <c r="G927" s="329"/>
      <c r="H927" s="381">
        <v>199084</v>
      </c>
      <c r="I927" s="381">
        <f>H927</f>
        <v>199084</v>
      </c>
      <c r="J927" s="381">
        <v>302608</v>
      </c>
      <c r="K927" s="381">
        <f>J927</f>
        <v>302608</v>
      </c>
      <c r="L927" s="383">
        <v>303000</v>
      </c>
      <c r="M927" s="381">
        <f>L927</f>
        <v>303000</v>
      </c>
      <c r="N927" s="383">
        <v>303000</v>
      </c>
      <c r="O927" s="381">
        <f>N927</f>
        <v>303000</v>
      </c>
      <c r="P927" s="381">
        <v>331807</v>
      </c>
      <c r="Q927" s="381">
        <f>P927</f>
        <v>331807</v>
      </c>
      <c r="R927" s="383">
        <v>332000</v>
      </c>
      <c r="S927" s="381">
        <f>R927</f>
        <v>332000</v>
      </c>
      <c r="T927" s="383">
        <v>332000</v>
      </c>
      <c r="U927" s="381">
        <f>T927</f>
        <v>332000</v>
      </c>
      <c r="V927" s="383">
        <v>14850000</v>
      </c>
      <c r="W927" s="381">
        <f>V927</f>
        <v>14850000</v>
      </c>
      <c r="X927" s="383">
        <v>5000000</v>
      </c>
      <c r="Y927" s="381">
        <f>X927</f>
        <v>5000000</v>
      </c>
    </row>
    <row r="928" spans="1:29" s="332" customFormat="1" ht="33.75" x14ac:dyDescent="0.2">
      <c r="A928" s="223" t="s">
        <v>615</v>
      </c>
      <c r="B928" s="224" t="s">
        <v>698</v>
      </c>
      <c r="C928" s="224"/>
      <c r="D928" s="224"/>
      <c r="E928" s="225"/>
      <c r="F928" s="226" t="s">
        <v>699</v>
      </c>
      <c r="G928" s="227" t="s">
        <v>687</v>
      </c>
      <c r="H928" s="259">
        <f>H929+H934</f>
        <v>1628</v>
      </c>
      <c r="I928" s="259">
        <f t="shared" ref="I928:Q928" si="1752">I929+I934</f>
        <v>245</v>
      </c>
      <c r="J928" s="259">
        <f t="shared" si="1752"/>
        <v>0</v>
      </c>
      <c r="K928" s="259">
        <f t="shared" si="1752"/>
        <v>0</v>
      </c>
      <c r="L928" s="259">
        <f t="shared" ref="L928:M928" si="1753">L929+L934</f>
        <v>0</v>
      </c>
      <c r="M928" s="259">
        <f t="shared" si="1753"/>
        <v>0</v>
      </c>
      <c r="N928" s="259">
        <f t="shared" ref="N928:O928" si="1754">N929+N934</f>
        <v>0</v>
      </c>
      <c r="O928" s="259">
        <f t="shared" si="1754"/>
        <v>0</v>
      </c>
      <c r="P928" s="259">
        <f t="shared" si="1752"/>
        <v>0</v>
      </c>
      <c r="Q928" s="259">
        <f t="shared" si="1752"/>
        <v>0</v>
      </c>
      <c r="R928" s="259">
        <f t="shared" ref="R928:W928" si="1755">R929+R934</f>
        <v>0</v>
      </c>
      <c r="S928" s="259">
        <f t="shared" si="1755"/>
        <v>0</v>
      </c>
      <c r="T928" s="259">
        <f t="shared" ref="T928:U928" si="1756">T929+T934</f>
        <v>0</v>
      </c>
      <c r="U928" s="259">
        <f t="shared" si="1756"/>
        <v>0</v>
      </c>
      <c r="V928" s="259">
        <f t="shared" si="1755"/>
        <v>0</v>
      </c>
      <c r="W928" s="259">
        <f t="shared" si="1755"/>
        <v>0</v>
      </c>
      <c r="X928" s="259">
        <f t="shared" ref="X928:Y928" si="1757">X929+X934</f>
        <v>0</v>
      </c>
      <c r="Y928" s="259">
        <f t="shared" si="1757"/>
        <v>0</v>
      </c>
      <c r="Z928" s="229"/>
      <c r="AA928" s="229"/>
      <c r="AB928" s="229"/>
      <c r="AC928" s="229"/>
    </row>
    <row r="929" spans="1:29" s="321" customFormat="1" x14ac:dyDescent="0.2">
      <c r="A929" s="230" t="s">
        <v>615</v>
      </c>
      <c r="B929" s="231" t="s">
        <v>698</v>
      </c>
      <c r="C929" s="231">
        <v>12</v>
      </c>
      <c r="D929" s="231"/>
      <c r="E929" s="233">
        <v>31</v>
      </c>
      <c r="F929" s="234"/>
      <c r="G929" s="320"/>
      <c r="H929" s="258">
        <f t="shared" ref="H929:Q929" si="1758">H930+H932</f>
        <v>245</v>
      </c>
      <c r="I929" s="258">
        <f t="shared" si="1758"/>
        <v>245</v>
      </c>
      <c r="J929" s="258">
        <f t="shared" si="1758"/>
        <v>0</v>
      </c>
      <c r="K929" s="258">
        <f t="shared" si="1758"/>
        <v>0</v>
      </c>
      <c r="L929" s="258">
        <f t="shared" ref="L929:M929" si="1759">L930+L932</f>
        <v>0</v>
      </c>
      <c r="M929" s="258">
        <f t="shared" si="1759"/>
        <v>0</v>
      </c>
      <c r="N929" s="258">
        <f t="shared" ref="N929:O929" si="1760">N930+N932</f>
        <v>0</v>
      </c>
      <c r="O929" s="258">
        <f t="shared" si="1760"/>
        <v>0</v>
      </c>
      <c r="P929" s="258">
        <f t="shared" si="1758"/>
        <v>0</v>
      </c>
      <c r="Q929" s="258">
        <f t="shared" si="1758"/>
        <v>0</v>
      </c>
      <c r="R929" s="258">
        <f t="shared" ref="R929:W929" si="1761">R930+R932</f>
        <v>0</v>
      </c>
      <c r="S929" s="258">
        <f t="shared" si="1761"/>
        <v>0</v>
      </c>
      <c r="T929" s="258">
        <f t="shared" ref="T929:U929" si="1762">T930+T932</f>
        <v>0</v>
      </c>
      <c r="U929" s="258">
        <f t="shared" si="1762"/>
        <v>0</v>
      </c>
      <c r="V929" s="258">
        <f t="shared" si="1761"/>
        <v>0</v>
      </c>
      <c r="W929" s="258">
        <f t="shared" si="1761"/>
        <v>0</v>
      </c>
      <c r="X929" s="258">
        <f t="shared" ref="X929:Y929" si="1763">X930+X932</f>
        <v>0</v>
      </c>
      <c r="Y929" s="258">
        <f t="shared" si="1763"/>
        <v>0</v>
      </c>
    </row>
    <row r="930" spans="1:29" s="332" customFormat="1" x14ac:dyDescent="0.2">
      <c r="A930" s="357" t="s">
        <v>615</v>
      </c>
      <c r="B930" s="358" t="s">
        <v>698</v>
      </c>
      <c r="C930" s="358">
        <v>12</v>
      </c>
      <c r="D930" s="359"/>
      <c r="E930" s="360">
        <v>311</v>
      </c>
      <c r="F930" s="361"/>
      <c r="G930" s="336"/>
      <c r="H930" s="260">
        <f t="shared" ref="H930:Y930" si="1764">H931</f>
        <v>215</v>
      </c>
      <c r="I930" s="260">
        <f t="shared" si="1764"/>
        <v>215</v>
      </c>
      <c r="J930" s="260">
        <f t="shared" si="1764"/>
        <v>0</v>
      </c>
      <c r="K930" s="260">
        <f t="shared" si="1764"/>
        <v>0</v>
      </c>
      <c r="L930" s="260">
        <f t="shared" si="1764"/>
        <v>0</v>
      </c>
      <c r="M930" s="260">
        <f t="shared" si="1764"/>
        <v>0</v>
      </c>
      <c r="N930" s="260">
        <f t="shared" si="1764"/>
        <v>0</v>
      </c>
      <c r="O930" s="260">
        <f t="shared" si="1764"/>
        <v>0</v>
      </c>
      <c r="P930" s="260">
        <f t="shared" si="1764"/>
        <v>0</v>
      </c>
      <c r="Q930" s="260">
        <f t="shared" si="1764"/>
        <v>0</v>
      </c>
      <c r="R930" s="260">
        <f t="shared" si="1764"/>
        <v>0</v>
      </c>
      <c r="S930" s="260">
        <f t="shared" si="1764"/>
        <v>0</v>
      </c>
      <c r="T930" s="260">
        <f t="shared" si="1764"/>
        <v>0</v>
      </c>
      <c r="U930" s="260">
        <f t="shared" si="1764"/>
        <v>0</v>
      </c>
      <c r="V930" s="260">
        <f t="shared" si="1764"/>
        <v>0</v>
      </c>
      <c r="W930" s="260">
        <f t="shared" si="1764"/>
        <v>0</v>
      </c>
      <c r="X930" s="260">
        <f t="shared" si="1764"/>
        <v>0</v>
      </c>
      <c r="Y930" s="260">
        <f t="shared" si="1764"/>
        <v>0</v>
      </c>
    </row>
    <row r="931" spans="1:29" s="321" customFormat="1" ht="15" x14ac:dyDescent="0.2">
      <c r="A931" s="244" t="s">
        <v>615</v>
      </c>
      <c r="B931" s="243" t="s">
        <v>698</v>
      </c>
      <c r="C931" s="243">
        <v>12</v>
      </c>
      <c r="D931" s="242" t="s">
        <v>101</v>
      </c>
      <c r="E931" s="251">
        <v>3111</v>
      </c>
      <c r="F931" s="246" t="s">
        <v>33</v>
      </c>
      <c r="G931" s="329"/>
      <c r="H931" s="381">
        <v>215</v>
      </c>
      <c r="I931" s="381">
        <f>H931</f>
        <v>215</v>
      </c>
      <c r="J931" s="381">
        <v>0</v>
      </c>
      <c r="K931" s="381">
        <f>J931</f>
        <v>0</v>
      </c>
      <c r="L931" s="381"/>
      <c r="M931" s="381">
        <f>L931</f>
        <v>0</v>
      </c>
      <c r="N931" s="381">
        <v>0</v>
      </c>
      <c r="O931" s="381">
        <f>N931</f>
        <v>0</v>
      </c>
      <c r="P931" s="381">
        <v>0</v>
      </c>
      <c r="Q931" s="381">
        <f>P931</f>
        <v>0</v>
      </c>
      <c r="R931" s="381"/>
      <c r="S931" s="381">
        <f>R931</f>
        <v>0</v>
      </c>
      <c r="T931" s="381">
        <v>0</v>
      </c>
      <c r="U931" s="381">
        <f>T931</f>
        <v>0</v>
      </c>
      <c r="V931" s="381"/>
      <c r="W931" s="381">
        <f>V931</f>
        <v>0</v>
      </c>
      <c r="X931" s="381">
        <v>0</v>
      </c>
      <c r="Y931" s="381">
        <f>X931</f>
        <v>0</v>
      </c>
    </row>
    <row r="932" spans="1:29" s="321" customFormat="1" x14ac:dyDescent="0.2">
      <c r="A932" s="323" t="s">
        <v>615</v>
      </c>
      <c r="B932" s="237" t="s">
        <v>698</v>
      </c>
      <c r="C932" s="237">
        <v>12</v>
      </c>
      <c r="D932" s="236"/>
      <c r="E932" s="238">
        <v>313</v>
      </c>
      <c r="F932" s="239"/>
      <c r="G932" s="336"/>
      <c r="H932" s="260">
        <f t="shared" ref="H932:Y932" si="1765">H933</f>
        <v>30</v>
      </c>
      <c r="I932" s="260">
        <f t="shared" si="1765"/>
        <v>30</v>
      </c>
      <c r="J932" s="260">
        <f t="shared" si="1765"/>
        <v>0</v>
      </c>
      <c r="K932" s="260">
        <f t="shared" si="1765"/>
        <v>0</v>
      </c>
      <c r="L932" s="260">
        <f t="shared" si="1765"/>
        <v>0</v>
      </c>
      <c r="M932" s="260">
        <f t="shared" si="1765"/>
        <v>0</v>
      </c>
      <c r="N932" s="260">
        <f t="shared" si="1765"/>
        <v>0</v>
      </c>
      <c r="O932" s="260">
        <f t="shared" si="1765"/>
        <v>0</v>
      </c>
      <c r="P932" s="260">
        <f t="shared" si="1765"/>
        <v>0</v>
      </c>
      <c r="Q932" s="260">
        <f t="shared" si="1765"/>
        <v>0</v>
      </c>
      <c r="R932" s="260">
        <f t="shared" si="1765"/>
        <v>0</v>
      </c>
      <c r="S932" s="260">
        <f t="shared" si="1765"/>
        <v>0</v>
      </c>
      <c r="T932" s="260">
        <f t="shared" si="1765"/>
        <v>0</v>
      </c>
      <c r="U932" s="260">
        <f t="shared" si="1765"/>
        <v>0</v>
      </c>
      <c r="V932" s="260">
        <f t="shared" si="1765"/>
        <v>0</v>
      </c>
      <c r="W932" s="260">
        <f t="shared" si="1765"/>
        <v>0</v>
      </c>
      <c r="X932" s="260">
        <f t="shared" si="1765"/>
        <v>0</v>
      </c>
      <c r="Y932" s="260">
        <f t="shared" si="1765"/>
        <v>0</v>
      </c>
      <c r="Z932" s="332"/>
      <c r="AA932" s="332"/>
      <c r="AB932" s="332"/>
      <c r="AC932" s="332"/>
    </row>
    <row r="933" spans="1:29" s="332" customFormat="1" x14ac:dyDescent="0.2">
      <c r="A933" s="244" t="s">
        <v>615</v>
      </c>
      <c r="B933" s="243" t="s">
        <v>698</v>
      </c>
      <c r="C933" s="243">
        <v>12</v>
      </c>
      <c r="D933" s="242" t="s">
        <v>101</v>
      </c>
      <c r="E933" s="251">
        <v>3132</v>
      </c>
      <c r="F933" s="246" t="s">
        <v>40</v>
      </c>
      <c r="G933" s="329"/>
      <c r="H933" s="381">
        <v>30</v>
      </c>
      <c r="I933" s="381">
        <f>H933</f>
        <v>30</v>
      </c>
      <c r="J933" s="381">
        <v>0</v>
      </c>
      <c r="K933" s="381">
        <f>J933</f>
        <v>0</v>
      </c>
      <c r="L933" s="381"/>
      <c r="M933" s="381">
        <f>L933</f>
        <v>0</v>
      </c>
      <c r="N933" s="381">
        <v>0</v>
      </c>
      <c r="O933" s="381">
        <f>N933</f>
        <v>0</v>
      </c>
      <c r="P933" s="381">
        <v>0</v>
      </c>
      <c r="Q933" s="381">
        <f>P933</f>
        <v>0</v>
      </c>
      <c r="R933" s="381"/>
      <c r="S933" s="381">
        <f>R933</f>
        <v>0</v>
      </c>
      <c r="T933" s="381">
        <v>0</v>
      </c>
      <c r="U933" s="381">
        <f>T933</f>
        <v>0</v>
      </c>
      <c r="V933" s="381"/>
      <c r="W933" s="381">
        <f>V933</f>
        <v>0</v>
      </c>
      <c r="X933" s="381">
        <v>0</v>
      </c>
      <c r="Y933" s="381">
        <f>X933</f>
        <v>0</v>
      </c>
      <c r="Z933" s="321"/>
      <c r="AA933" s="321"/>
      <c r="AB933" s="321"/>
      <c r="AC933" s="321"/>
    </row>
    <row r="934" spans="1:29" s="321" customFormat="1" x14ac:dyDescent="0.2">
      <c r="A934" s="230" t="s">
        <v>615</v>
      </c>
      <c r="B934" s="231" t="s">
        <v>698</v>
      </c>
      <c r="C934" s="231">
        <v>559</v>
      </c>
      <c r="D934" s="231"/>
      <c r="E934" s="233">
        <v>31</v>
      </c>
      <c r="F934" s="234"/>
      <c r="G934" s="320"/>
      <c r="H934" s="258">
        <f t="shared" ref="H934:Q934" si="1766">H935+H937</f>
        <v>1383</v>
      </c>
      <c r="I934" s="258">
        <f t="shared" si="1766"/>
        <v>0</v>
      </c>
      <c r="J934" s="258">
        <f t="shared" si="1766"/>
        <v>0</v>
      </c>
      <c r="K934" s="258">
        <f t="shared" si="1766"/>
        <v>0</v>
      </c>
      <c r="L934" s="258">
        <f t="shared" ref="L934:M934" si="1767">L935+L937</f>
        <v>0</v>
      </c>
      <c r="M934" s="258">
        <f t="shared" si="1767"/>
        <v>0</v>
      </c>
      <c r="N934" s="258">
        <f t="shared" ref="N934:O934" si="1768">N935+N937</f>
        <v>0</v>
      </c>
      <c r="O934" s="258">
        <f t="shared" si="1768"/>
        <v>0</v>
      </c>
      <c r="P934" s="258">
        <f t="shared" si="1766"/>
        <v>0</v>
      </c>
      <c r="Q934" s="258">
        <f t="shared" si="1766"/>
        <v>0</v>
      </c>
      <c r="R934" s="258">
        <f t="shared" ref="R934:W934" si="1769">R935+R937</f>
        <v>0</v>
      </c>
      <c r="S934" s="258">
        <f t="shared" si="1769"/>
        <v>0</v>
      </c>
      <c r="T934" s="258">
        <f t="shared" ref="T934:U934" si="1770">T935+T937</f>
        <v>0</v>
      </c>
      <c r="U934" s="258">
        <f t="shared" si="1770"/>
        <v>0</v>
      </c>
      <c r="V934" s="258">
        <f t="shared" si="1769"/>
        <v>0</v>
      </c>
      <c r="W934" s="258">
        <f t="shared" si="1769"/>
        <v>0</v>
      </c>
      <c r="X934" s="258">
        <f t="shared" ref="X934:Y934" si="1771">X935+X937</f>
        <v>0</v>
      </c>
      <c r="Y934" s="258">
        <f t="shared" si="1771"/>
        <v>0</v>
      </c>
    </row>
    <row r="935" spans="1:29" s="332" customFormat="1" x14ac:dyDescent="0.2">
      <c r="A935" s="357" t="s">
        <v>615</v>
      </c>
      <c r="B935" s="358" t="s">
        <v>698</v>
      </c>
      <c r="C935" s="358">
        <v>559</v>
      </c>
      <c r="D935" s="359"/>
      <c r="E935" s="360">
        <v>311</v>
      </c>
      <c r="F935" s="361"/>
      <c r="G935" s="336"/>
      <c r="H935" s="260">
        <f t="shared" ref="H935:Y935" si="1772">H936</f>
        <v>1214</v>
      </c>
      <c r="I935" s="260">
        <f t="shared" si="1772"/>
        <v>0</v>
      </c>
      <c r="J935" s="260">
        <f t="shared" si="1772"/>
        <v>0</v>
      </c>
      <c r="K935" s="260">
        <f t="shared" si="1772"/>
        <v>0</v>
      </c>
      <c r="L935" s="260">
        <f t="shared" si="1772"/>
        <v>0</v>
      </c>
      <c r="M935" s="260">
        <f t="shared" si="1772"/>
        <v>0</v>
      </c>
      <c r="N935" s="260">
        <f t="shared" si="1772"/>
        <v>0</v>
      </c>
      <c r="O935" s="260">
        <f t="shared" si="1772"/>
        <v>0</v>
      </c>
      <c r="P935" s="260">
        <f t="shared" si="1772"/>
        <v>0</v>
      </c>
      <c r="Q935" s="260">
        <f t="shared" si="1772"/>
        <v>0</v>
      </c>
      <c r="R935" s="260">
        <f t="shared" si="1772"/>
        <v>0</v>
      </c>
      <c r="S935" s="260">
        <f t="shared" si="1772"/>
        <v>0</v>
      </c>
      <c r="T935" s="260">
        <f t="shared" si="1772"/>
        <v>0</v>
      </c>
      <c r="U935" s="260">
        <f t="shared" si="1772"/>
        <v>0</v>
      </c>
      <c r="V935" s="260">
        <f t="shared" si="1772"/>
        <v>0</v>
      </c>
      <c r="W935" s="260">
        <f t="shared" si="1772"/>
        <v>0</v>
      </c>
      <c r="X935" s="260">
        <f t="shared" si="1772"/>
        <v>0</v>
      </c>
      <c r="Y935" s="260">
        <f t="shared" si="1772"/>
        <v>0</v>
      </c>
    </row>
    <row r="936" spans="1:29" s="321" customFormat="1" ht="15" x14ac:dyDescent="0.2">
      <c r="A936" s="244" t="s">
        <v>615</v>
      </c>
      <c r="B936" s="243" t="s">
        <v>698</v>
      </c>
      <c r="C936" s="243">
        <v>559</v>
      </c>
      <c r="D936" s="242" t="s">
        <v>101</v>
      </c>
      <c r="E936" s="251">
        <v>3111</v>
      </c>
      <c r="F936" s="246" t="s">
        <v>33</v>
      </c>
      <c r="G936" s="329"/>
      <c r="H936" s="381">
        <v>1214</v>
      </c>
      <c r="I936" s="397"/>
      <c r="J936" s="381">
        <v>0</v>
      </c>
      <c r="K936" s="397"/>
      <c r="L936" s="381"/>
      <c r="M936" s="397"/>
      <c r="N936" s="381">
        <v>0</v>
      </c>
      <c r="O936" s="397"/>
      <c r="P936" s="381">
        <v>0</v>
      </c>
      <c r="Q936" s="397"/>
      <c r="R936" s="381"/>
      <c r="S936" s="397"/>
      <c r="T936" s="381">
        <v>0</v>
      </c>
      <c r="U936" s="397"/>
      <c r="V936" s="381"/>
      <c r="W936" s="397"/>
      <c r="X936" s="381">
        <v>0</v>
      </c>
      <c r="Y936" s="397"/>
    </row>
    <row r="937" spans="1:29" s="229" customFormat="1" x14ac:dyDescent="0.2">
      <c r="A937" s="323" t="s">
        <v>615</v>
      </c>
      <c r="B937" s="237" t="s">
        <v>698</v>
      </c>
      <c r="C937" s="237">
        <v>559</v>
      </c>
      <c r="D937" s="236"/>
      <c r="E937" s="238">
        <v>313</v>
      </c>
      <c r="F937" s="239"/>
      <c r="G937" s="336"/>
      <c r="H937" s="260">
        <f t="shared" ref="H937:Y937" si="1773">H938</f>
        <v>169</v>
      </c>
      <c r="I937" s="260">
        <f t="shared" si="1773"/>
        <v>0</v>
      </c>
      <c r="J937" s="260">
        <f t="shared" si="1773"/>
        <v>0</v>
      </c>
      <c r="K937" s="260">
        <f t="shared" si="1773"/>
        <v>0</v>
      </c>
      <c r="L937" s="260">
        <f t="shared" si="1773"/>
        <v>0</v>
      </c>
      <c r="M937" s="260">
        <f t="shared" si="1773"/>
        <v>0</v>
      </c>
      <c r="N937" s="260">
        <f t="shared" si="1773"/>
        <v>0</v>
      </c>
      <c r="O937" s="260">
        <f t="shared" si="1773"/>
        <v>0</v>
      </c>
      <c r="P937" s="260">
        <f t="shared" si="1773"/>
        <v>0</v>
      </c>
      <c r="Q937" s="260">
        <f t="shared" si="1773"/>
        <v>0</v>
      </c>
      <c r="R937" s="260">
        <f t="shared" si="1773"/>
        <v>0</v>
      </c>
      <c r="S937" s="260">
        <f t="shared" si="1773"/>
        <v>0</v>
      </c>
      <c r="T937" s="260">
        <f t="shared" si="1773"/>
        <v>0</v>
      </c>
      <c r="U937" s="260">
        <f t="shared" si="1773"/>
        <v>0</v>
      </c>
      <c r="V937" s="260">
        <f t="shared" si="1773"/>
        <v>0</v>
      </c>
      <c r="W937" s="260">
        <f t="shared" si="1773"/>
        <v>0</v>
      </c>
      <c r="X937" s="260">
        <f t="shared" si="1773"/>
        <v>0</v>
      </c>
      <c r="Y937" s="260">
        <f t="shared" si="1773"/>
        <v>0</v>
      </c>
      <c r="Z937" s="332"/>
      <c r="AA937" s="332"/>
      <c r="AB937" s="332"/>
      <c r="AC937" s="332"/>
    </row>
    <row r="938" spans="1:29" s="315" customFormat="1" x14ac:dyDescent="0.2">
      <c r="A938" s="244" t="s">
        <v>615</v>
      </c>
      <c r="B938" s="243" t="s">
        <v>698</v>
      </c>
      <c r="C938" s="243">
        <v>559</v>
      </c>
      <c r="D938" s="242" t="s">
        <v>101</v>
      </c>
      <c r="E938" s="251">
        <v>3132</v>
      </c>
      <c r="F938" s="246" t="s">
        <v>40</v>
      </c>
      <c r="G938" s="329"/>
      <c r="H938" s="381">
        <v>169</v>
      </c>
      <c r="I938" s="397"/>
      <c r="J938" s="381">
        <v>0</v>
      </c>
      <c r="K938" s="397"/>
      <c r="L938" s="381"/>
      <c r="M938" s="397"/>
      <c r="N938" s="381">
        <v>0</v>
      </c>
      <c r="O938" s="397"/>
      <c r="P938" s="381">
        <v>0</v>
      </c>
      <c r="Q938" s="397"/>
      <c r="R938" s="381"/>
      <c r="S938" s="397"/>
      <c r="T938" s="381">
        <v>0</v>
      </c>
      <c r="U938" s="397"/>
      <c r="V938" s="381"/>
      <c r="W938" s="397"/>
      <c r="X938" s="381">
        <v>0</v>
      </c>
      <c r="Y938" s="397"/>
      <c r="Z938" s="321"/>
      <c r="AA938" s="321"/>
      <c r="AB938" s="321"/>
      <c r="AC938" s="321"/>
    </row>
    <row r="939" spans="1:29" x14ac:dyDescent="0.2">
      <c r="A939" s="203" t="s">
        <v>615</v>
      </c>
      <c r="B939" s="468" t="s">
        <v>700</v>
      </c>
      <c r="C939" s="468"/>
      <c r="D939" s="468"/>
      <c r="E939" s="468"/>
      <c r="F939" s="468"/>
      <c r="G939" s="120"/>
      <c r="H939" s="115">
        <f t="shared" ref="H939:Y939" si="1774">H940+H1403+H1232</f>
        <v>841877940</v>
      </c>
      <c r="I939" s="115">
        <f t="shared" si="1774"/>
        <v>824351938</v>
      </c>
      <c r="J939" s="115">
        <f t="shared" si="1774"/>
        <v>701823682</v>
      </c>
      <c r="K939" s="115">
        <f t="shared" si="1774"/>
        <v>695748130</v>
      </c>
      <c r="L939" s="115">
        <f t="shared" si="1774"/>
        <v>1140606865</v>
      </c>
      <c r="M939" s="115">
        <f t="shared" si="1774"/>
        <v>1136410071</v>
      </c>
      <c r="N939" s="115">
        <f t="shared" si="1774"/>
        <v>918892360</v>
      </c>
      <c r="O939" s="115">
        <f t="shared" si="1774"/>
        <v>915694239</v>
      </c>
      <c r="P939" s="115">
        <f t="shared" si="1774"/>
        <v>720137886</v>
      </c>
      <c r="Q939" s="115">
        <f t="shared" si="1774"/>
        <v>714063437</v>
      </c>
      <c r="R939" s="115">
        <f t="shared" si="1774"/>
        <v>1208530097</v>
      </c>
      <c r="S939" s="115">
        <f t="shared" si="1774"/>
        <v>1205366560</v>
      </c>
      <c r="T939" s="115">
        <f t="shared" si="1774"/>
        <v>919083462</v>
      </c>
      <c r="U939" s="115">
        <f t="shared" si="1774"/>
        <v>915861916</v>
      </c>
      <c r="V939" s="115">
        <f t="shared" si="1774"/>
        <v>1209348422</v>
      </c>
      <c r="W939" s="115">
        <f t="shared" si="1774"/>
        <v>1203107016</v>
      </c>
      <c r="X939" s="115">
        <f t="shared" si="1774"/>
        <v>995215232</v>
      </c>
      <c r="Y939" s="115">
        <f t="shared" si="1774"/>
        <v>989072762</v>
      </c>
      <c r="Z939" s="116"/>
      <c r="AA939" s="116"/>
      <c r="AB939" s="116"/>
      <c r="AC939" s="116"/>
    </row>
    <row r="940" spans="1:29" x14ac:dyDescent="0.2">
      <c r="A940" s="205" t="s">
        <v>615</v>
      </c>
      <c r="B940" s="459" t="s">
        <v>701</v>
      </c>
      <c r="C940" s="459"/>
      <c r="D940" s="459"/>
      <c r="E940" s="459"/>
      <c r="F940" s="459"/>
      <c r="G940" s="117"/>
      <c r="H940" s="100">
        <f>H941+H945+H949+H953+H963+H967+H971+H975+H998+H1083+H1087+H1106+H1037+H1073+H1095+H1102+H1146+H1150+H1154</f>
        <v>472293779</v>
      </c>
      <c r="I940" s="100">
        <f t="shared" ref="I940:Y940" si="1775">I941+I945+I949+I953+I963+I967+I971+I975+I998+I1083+I1087+I1106+I1037+I1073+I1095+I1102+I1146+I1150+I1154+I1194</f>
        <v>469430099</v>
      </c>
      <c r="J940" s="100">
        <f t="shared" si="1775"/>
        <v>422820922</v>
      </c>
      <c r="K940" s="100">
        <f t="shared" si="1775"/>
        <v>416779387</v>
      </c>
      <c r="L940" s="100">
        <f t="shared" si="1775"/>
        <v>505027074</v>
      </c>
      <c r="M940" s="100">
        <f t="shared" si="1775"/>
        <v>500864297</v>
      </c>
      <c r="N940" s="100">
        <f t="shared" si="1775"/>
        <v>467659124</v>
      </c>
      <c r="O940" s="100">
        <f t="shared" si="1775"/>
        <v>464495020</v>
      </c>
      <c r="P940" s="100">
        <f t="shared" si="1775"/>
        <v>423625380</v>
      </c>
      <c r="Q940" s="100">
        <f t="shared" si="1775"/>
        <v>417651468</v>
      </c>
      <c r="R940" s="100">
        <f t="shared" si="1775"/>
        <v>500232645</v>
      </c>
      <c r="S940" s="100">
        <f t="shared" si="1775"/>
        <v>497169645</v>
      </c>
      <c r="T940" s="100">
        <f t="shared" si="1775"/>
        <v>489977262</v>
      </c>
      <c r="U940" s="100">
        <f t="shared" si="1775"/>
        <v>486856253</v>
      </c>
      <c r="V940" s="100">
        <f t="shared" si="1775"/>
        <v>510370384</v>
      </c>
      <c r="W940" s="100">
        <f t="shared" si="1775"/>
        <v>504229515</v>
      </c>
      <c r="X940" s="100">
        <f t="shared" si="1775"/>
        <v>506629062</v>
      </c>
      <c r="Y940" s="100">
        <f t="shared" si="1775"/>
        <v>500587129</v>
      </c>
      <c r="Z940" s="107">
        <v>464495020</v>
      </c>
      <c r="AA940" s="107">
        <v>486856253</v>
      </c>
      <c r="AB940" s="107">
        <v>500587129</v>
      </c>
      <c r="AC940" s="474" t="s">
        <v>702</v>
      </c>
    </row>
    <row r="941" spans="1:29" s="101" customFormat="1" ht="45" x14ac:dyDescent="0.2">
      <c r="A941" s="202" t="s">
        <v>615</v>
      </c>
      <c r="B941" s="173" t="s">
        <v>264</v>
      </c>
      <c r="C941" s="173"/>
      <c r="D941" s="173"/>
      <c r="E941" s="174"/>
      <c r="F941" s="176" t="s">
        <v>263</v>
      </c>
      <c r="G941" s="177" t="s">
        <v>703</v>
      </c>
      <c r="H941" s="178">
        <f t="shared" ref="H941:X942" si="1776">H942</f>
        <v>3450793</v>
      </c>
      <c r="I941" s="178">
        <f t="shared" si="1776"/>
        <v>3450793</v>
      </c>
      <c r="J941" s="178">
        <f t="shared" si="1776"/>
        <v>3318070</v>
      </c>
      <c r="K941" s="178">
        <f t="shared" si="1776"/>
        <v>3318070</v>
      </c>
      <c r="L941" s="178">
        <f t="shared" si="1776"/>
        <v>3318070</v>
      </c>
      <c r="M941" s="178">
        <f t="shared" si="1776"/>
        <v>3318070</v>
      </c>
      <c r="N941" s="178">
        <f t="shared" si="1776"/>
        <v>3318070</v>
      </c>
      <c r="O941" s="178">
        <f t="shared" si="1776"/>
        <v>3318070</v>
      </c>
      <c r="P941" s="178">
        <f t="shared" si="1776"/>
        <v>3318070</v>
      </c>
      <c r="Q941" s="178">
        <f t="shared" si="1776"/>
        <v>3318070</v>
      </c>
      <c r="R941" s="178">
        <f t="shared" si="1776"/>
        <v>3318070</v>
      </c>
      <c r="S941" s="178">
        <f t="shared" si="1776"/>
        <v>3318070</v>
      </c>
      <c r="T941" s="178">
        <f t="shared" si="1776"/>
        <v>3318070</v>
      </c>
      <c r="U941" s="178">
        <f t="shared" si="1776"/>
        <v>3318070</v>
      </c>
      <c r="V941" s="178">
        <f t="shared" si="1776"/>
        <v>3318070</v>
      </c>
      <c r="W941" s="178">
        <f t="shared" si="1776"/>
        <v>3318070</v>
      </c>
      <c r="X941" s="178">
        <f t="shared" si="1776"/>
        <v>3318070</v>
      </c>
      <c r="Y941" s="178">
        <f t="shared" ref="X941:Y942" si="1777">Y942</f>
        <v>3318070</v>
      </c>
      <c r="Z941" s="284">
        <f>Z940-O940</f>
        <v>0</v>
      </c>
      <c r="AA941" s="284">
        <f>AA940-U940</f>
        <v>0</v>
      </c>
      <c r="AB941" s="284">
        <f>AB940-Y940</f>
        <v>0</v>
      </c>
      <c r="AC941" s="475"/>
    </row>
    <row r="942" spans="1:29" s="139" customFormat="1" x14ac:dyDescent="0.2">
      <c r="A942" s="201" t="s">
        <v>615</v>
      </c>
      <c r="B942" s="179" t="s">
        <v>264</v>
      </c>
      <c r="C942" s="167">
        <v>11</v>
      </c>
      <c r="D942" s="167"/>
      <c r="E942" s="168">
        <v>37</v>
      </c>
      <c r="F942" s="169"/>
      <c r="G942" s="170"/>
      <c r="H942" s="171">
        <f t="shared" si="1776"/>
        <v>3450793</v>
      </c>
      <c r="I942" s="171">
        <f t="shared" si="1776"/>
        <v>3450793</v>
      </c>
      <c r="J942" s="171">
        <f t="shared" si="1776"/>
        <v>3318070</v>
      </c>
      <c r="K942" s="171">
        <f t="shared" si="1776"/>
        <v>3318070</v>
      </c>
      <c r="L942" s="171">
        <f t="shared" si="1776"/>
        <v>3318070</v>
      </c>
      <c r="M942" s="171">
        <f t="shared" si="1776"/>
        <v>3318070</v>
      </c>
      <c r="N942" s="171">
        <f t="shared" si="1776"/>
        <v>3318070</v>
      </c>
      <c r="O942" s="171">
        <f t="shared" si="1776"/>
        <v>3318070</v>
      </c>
      <c r="P942" s="171">
        <f t="shared" si="1776"/>
        <v>3318070</v>
      </c>
      <c r="Q942" s="171">
        <f t="shared" si="1776"/>
        <v>3318070</v>
      </c>
      <c r="R942" s="171">
        <f t="shared" si="1776"/>
        <v>3318070</v>
      </c>
      <c r="S942" s="171">
        <f t="shared" si="1776"/>
        <v>3318070</v>
      </c>
      <c r="T942" s="171">
        <f t="shared" si="1776"/>
        <v>3318070</v>
      </c>
      <c r="U942" s="171">
        <f t="shared" si="1776"/>
        <v>3318070</v>
      </c>
      <c r="V942" s="171">
        <f t="shared" si="1776"/>
        <v>3318070</v>
      </c>
      <c r="W942" s="171">
        <f t="shared" si="1776"/>
        <v>3318070</v>
      </c>
      <c r="X942" s="171">
        <f t="shared" si="1777"/>
        <v>3318070</v>
      </c>
      <c r="Y942" s="171">
        <f t="shared" si="1777"/>
        <v>3318070</v>
      </c>
      <c r="Z942" s="112"/>
      <c r="AA942" s="112"/>
      <c r="AB942" s="112"/>
      <c r="AC942" s="112"/>
    </row>
    <row r="943" spans="1:29" x14ac:dyDescent="0.2">
      <c r="A943" s="118" t="s">
        <v>615</v>
      </c>
      <c r="B943" s="102" t="s">
        <v>264</v>
      </c>
      <c r="C943" s="102">
        <v>11</v>
      </c>
      <c r="D943" s="118"/>
      <c r="E943" s="113">
        <v>372</v>
      </c>
      <c r="F943" s="141"/>
      <c r="G943" s="106"/>
      <c r="H943" s="107">
        <f t="shared" ref="H943:Y943" si="1778">SUM(H944:H944)</f>
        <v>3450793</v>
      </c>
      <c r="I943" s="107">
        <f t="shared" si="1778"/>
        <v>3450793</v>
      </c>
      <c r="J943" s="107">
        <f t="shared" si="1778"/>
        <v>3318070</v>
      </c>
      <c r="K943" s="107">
        <f t="shared" si="1778"/>
        <v>3318070</v>
      </c>
      <c r="L943" s="107">
        <f t="shared" si="1778"/>
        <v>3318070</v>
      </c>
      <c r="M943" s="107">
        <f t="shared" si="1778"/>
        <v>3318070</v>
      </c>
      <c r="N943" s="107">
        <f t="shared" si="1778"/>
        <v>3318070</v>
      </c>
      <c r="O943" s="107">
        <f t="shared" si="1778"/>
        <v>3318070</v>
      </c>
      <c r="P943" s="107">
        <f t="shared" si="1778"/>
        <v>3318070</v>
      </c>
      <c r="Q943" s="107">
        <f t="shared" si="1778"/>
        <v>3318070</v>
      </c>
      <c r="R943" s="107">
        <f t="shared" si="1778"/>
        <v>3318070</v>
      </c>
      <c r="S943" s="107">
        <f t="shared" si="1778"/>
        <v>3318070</v>
      </c>
      <c r="T943" s="107">
        <f t="shared" si="1778"/>
        <v>3318070</v>
      </c>
      <c r="U943" s="107">
        <f t="shared" si="1778"/>
        <v>3318070</v>
      </c>
      <c r="V943" s="107">
        <f t="shared" si="1778"/>
        <v>3318070</v>
      </c>
      <c r="W943" s="107">
        <f t="shared" si="1778"/>
        <v>3318070</v>
      </c>
      <c r="X943" s="107">
        <f t="shared" si="1778"/>
        <v>3318070</v>
      </c>
      <c r="Y943" s="107">
        <f t="shared" si="1778"/>
        <v>3318070</v>
      </c>
      <c r="Z943" s="101"/>
      <c r="AA943" s="101"/>
      <c r="AB943" s="101"/>
      <c r="AC943" s="101"/>
    </row>
    <row r="944" spans="1:29" ht="15" x14ac:dyDescent="0.2">
      <c r="A944" s="95" t="s">
        <v>615</v>
      </c>
      <c r="B944" s="93" t="s">
        <v>264</v>
      </c>
      <c r="C944" s="93">
        <v>11</v>
      </c>
      <c r="D944" s="95" t="s">
        <v>258</v>
      </c>
      <c r="E944" s="119">
        <v>3722</v>
      </c>
      <c r="F944" s="142" t="s">
        <v>620</v>
      </c>
      <c r="G944" s="111"/>
      <c r="H944" s="398">
        <v>3450793</v>
      </c>
      <c r="I944" s="398">
        <f>H944</f>
        <v>3450793</v>
      </c>
      <c r="J944" s="398">
        <v>3318070</v>
      </c>
      <c r="K944" s="398">
        <f>J944</f>
        <v>3318070</v>
      </c>
      <c r="L944" s="398">
        <v>3318070</v>
      </c>
      <c r="M944" s="398">
        <f>L944</f>
        <v>3318070</v>
      </c>
      <c r="N944" s="398">
        <v>3318070</v>
      </c>
      <c r="O944" s="398">
        <f>N944</f>
        <v>3318070</v>
      </c>
      <c r="P944" s="398">
        <v>3318070</v>
      </c>
      <c r="Q944" s="398">
        <f>P944</f>
        <v>3318070</v>
      </c>
      <c r="R944" s="398">
        <v>3318070</v>
      </c>
      <c r="S944" s="398">
        <f>R944</f>
        <v>3318070</v>
      </c>
      <c r="T944" s="398">
        <v>3318070</v>
      </c>
      <c r="U944" s="398">
        <f>T944</f>
        <v>3318070</v>
      </c>
      <c r="V944" s="398">
        <v>3318070</v>
      </c>
      <c r="W944" s="398">
        <f>V944</f>
        <v>3318070</v>
      </c>
      <c r="X944" s="398">
        <v>3318070</v>
      </c>
      <c r="Y944" s="398">
        <f>X944</f>
        <v>3318070</v>
      </c>
    </row>
    <row r="945" spans="1:29" s="139" customFormat="1" ht="45" x14ac:dyDescent="0.2">
      <c r="A945" s="202" t="s">
        <v>615</v>
      </c>
      <c r="B945" s="173" t="s">
        <v>441</v>
      </c>
      <c r="C945" s="173"/>
      <c r="D945" s="173"/>
      <c r="E945" s="174"/>
      <c r="F945" s="176" t="s">
        <v>440</v>
      </c>
      <c r="G945" s="177" t="s">
        <v>703</v>
      </c>
      <c r="H945" s="178">
        <f t="shared" ref="H945:X947" si="1779">H946</f>
        <v>54212866</v>
      </c>
      <c r="I945" s="178">
        <f t="shared" si="1779"/>
        <v>54212866</v>
      </c>
      <c r="J945" s="178">
        <f t="shared" si="1779"/>
        <v>57734422</v>
      </c>
      <c r="K945" s="178">
        <f t="shared" si="1779"/>
        <v>57734422</v>
      </c>
      <c r="L945" s="178">
        <f t="shared" si="1779"/>
        <v>72561799</v>
      </c>
      <c r="M945" s="178">
        <f t="shared" si="1779"/>
        <v>72561799</v>
      </c>
      <c r="N945" s="178">
        <f t="shared" si="1779"/>
        <v>56000000</v>
      </c>
      <c r="O945" s="178">
        <f t="shared" si="1779"/>
        <v>56000000</v>
      </c>
      <c r="P945" s="178">
        <f t="shared" si="1779"/>
        <v>61317937</v>
      </c>
      <c r="Q945" s="178">
        <f t="shared" si="1779"/>
        <v>61317937</v>
      </c>
      <c r="R945" s="178">
        <f t="shared" si="1779"/>
        <v>72561799</v>
      </c>
      <c r="S945" s="178">
        <f t="shared" si="1779"/>
        <v>72561799</v>
      </c>
      <c r="T945" s="178">
        <f t="shared" si="1779"/>
        <v>56000000</v>
      </c>
      <c r="U945" s="178">
        <f t="shared" si="1779"/>
        <v>56000000</v>
      </c>
      <c r="V945" s="178">
        <f t="shared" si="1779"/>
        <v>72561799</v>
      </c>
      <c r="W945" s="178">
        <f t="shared" si="1779"/>
        <v>72561799</v>
      </c>
      <c r="X945" s="178">
        <f t="shared" si="1779"/>
        <v>56000000</v>
      </c>
      <c r="Y945" s="178">
        <f t="shared" ref="X945:Y947" si="1780">Y946</f>
        <v>56000000</v>
      </c>
      <c r="Z945" s="112"/>
      <c r="AA945" s="112"/>
      <c r="AB945" s="112"/>
      <c r="AC945" s="112"/>
    </row>
    <row r="946" spans="1:29" s="139" customFormat="1" x14ac:dyDescent="0.2">
      <c r="A946" s="201" t="s">
        <v>615</v>
      </c>
      <c r="B946" s="179" t="s">
        <v>441</v>
      </c>
      <c r="C946" s="167">
        <v>11</v>
      </c>
      <c r="D946" s="167"/>
      <c r="E946" s="168">
        <v>36</v>
      </c>
      <c r="F946" s="169"/>
      <c r="G946" s="170"/>
      <c r="H946" s="171">
        <f t="shared" si="1779"/>
        <v>54212866</v>
      </c>
      <c r="I946" s="171">
        <f t="shared" si="1779"/>
        <v>54212866</v>
      </c>
      <c r="J946" s="171">
        <f t="shared" si="1779"/>
        <v>57734422</v>
      </c>
      <c r="K946" s="171">
        <f t="shared" si="1779"/>
        <v>57734422</v>
      </c>
      <c r="L946" s="171">
        <f t="shared" si="1779"/>
        <v>72561799</v>
      </c>
      <c r="M946" s="171">
        <f t="shared" si="1779"/>
        <v>72561799</v>
      </c>
      <c r="N946" s="171">
        <f t="shared" si="1779"/>
        <v>56000000</v>
      </c>
      <c r="O946" s="171">
        <f t="shared" si="1779"/>
        <v>56000000</v>
      </c>
      <c r="P946" s="171">
        <f t="shared" si="1779"/>
        <v>61317937</v>
      </c>
      <c r="Q946" s="171">
        <f t="shared" si="1779"/>
        <v>61317937</v>
      </c>
      <c r="R946" s="171">
        <f t="shared" si="1779"/>
        <v>72561799</v>
      </c>
      <c r="S946" s="171">
        <f t="shared" si="1779"/>
        <v>72561799</v>
      </c>
      <c r="T946" s="171">
        <f t="shared" si="1779"/>
        <v>56000000</v>
      </c>
      <c r="U946" s="171">
        <f t="shared" si="1779"/>
        <v>56000000</v>
      </c>
      <c r="V946" s="171">
        <f t="shared" si="1779"/>
        <v>72561799</v>
      </c>
      <c r="W946" s="171">
        <f t="shared" si="1779"/>
        <v>72561799</v>
      </c>
      <c r="X946" s="171">
        <f t="shared" si="1780"/>
        <v>56000000</v>
      </c>
      <c r="Y946" s="171">
        <f t="shared" si="1780"/>
        <v>56000000</v>
      </c>
      <c r="Z946" s="112"/>
      <c r="AA946" s="112"/>
      <c r="AB946" s="112"/>
      <c r="AC946" s="112"/>
    </row>
    <row r="947" spans="1:29" x14ac:dyDescent="0.2">
      <c r="A947" s="133" t="s">
        <v>615</v>
      </c>
      <c r="B947" s="129" t="s">
        <v>441</v>
      </c>
      <c r="C947" s="147">
        <v>11</v>
      </c>
      <c r="D947" s="133"/>
      <c r="E947" s="130">
        <v>363</v>
      </c>
      <c r="F947" s="144"/>
      <c r="G947" s="131"/>
      <c r="H947" s="152">
        <f t="shared" si="1779"/>
        <v>54212866</v>
      </c>
      <c r="I947" s="152">
        <f t="shared" si="1779"/>
        <v>54212866</v>
      </c>
      <c r="J947" s="152">
        <f t="shared" si="1779"/>
        <v>57734422</v>
      </c>
      <c r="K947" s="152">
        <f t="shared" si="1779"/>
        <v>57734422</v>
      </c>
      <c r="L947" s="152">
        <f t="shared" si="1779"/>
        <v>72561799</v>
      </c>
      <c r="M947" s="152">
        <f t="shared" si="1779"/>
        <v>72561799</v>
      </c>
      <c r="N947" s="152">
        <f t="shared" si="1779"/>
        <v>56000000</v>
      </c>
      <c r="O947" s="152">
        <f t="shared" si="1779"/>
        <v>56000000</v>
      </c>
      <c r="P947" s="152">
        <f t="shared" si="1779"/>
        <v>61317937</v>
      </c>
      <c r="Q947" s="152">
        <f t="shared" si="1779"/>
        <v>61317937</v>
      </c>
      <c r="R947" s="152">
        <f t="shared" si="1779"/>
        <v>72561799</v>
      </c>
      <c r="S947" s="152">
        <f t="shared" si="1779"/>
        <v>72561799</v>
      </c>
      <c r="T947" s="152">
        <f t="shared" si="1779"/>
        <v>56000000</v>
      </c>
      <c r="U947" s="152">
        <f t="shared" si="1779"/>
        <v>56000000</v>
      </c>
      <c r="V947" s="152">
        <f t="shared" si="1779"/>
        <v>72561799</v>
      </c>
      <c r="W947" s="152">
        <f t="shared" si="1779"/>
        <v>72561799</v>
      </c>
      <c r="X947" s="152">
        <f t="shared" si="1780"/>
        <v>56000000</v>
      </c>
      <c r="Y947" s="152">
        <f t="shared" si="1780"/>
        <v>56000000</v>
      </c>
      <c r="Z947" s="139"/>
      <c r="AA947" s="139"/>
      <c r="AB947" s="139"/>
      <c r="AC947" s="139"/>
    </row>
    <row r="948" spans="1:29" ht="15" x14ac:dyDescent="0.2">
      <c r="A948" s="95" t="s">
        <v>615</v>
      </c>
      <c r="B948" s="93" t="s">
        <v>441</v>
      </c>
      <c r="C948" s="94">
        <v>11</v>
      </c>
      <c r="D948" s="95" t="s">
        <v>258</v>
      </c>
      <c r="E948" s="119">
        <v>3632</v>
      </c>
      <c r="F948" s="142" t="s">
        <v>183</v>
      </c>
      <c r="G948" s="111"/>
      <c r="H948" s="398">
        <v>54212866</v>
      </c>
      <c r="I948" s="398">
        <f>H948</f>
        <v>54212866</v>
      </c>
      <c r="J948" s="398">
        <v>57734422</v>
      </c>
      <c r="K948" s="398">
        <f>J948</f>
        <v>57734422</v>
      </c>
      <c r="L948" s="398">
        <v>72561799</v>
      </c>
      <c r="M948" s="398">
        <f>L948</f>
        <v>72561799</v>
      </c>
      <c r="N948" s="398">
        <v>56000000</v>
      </c>
      <c r="O948" s="398">
        <f>N948</f>
        <v>56000000</v>
      </c>
      <c r="P948" s="398">
        <v>61317937</v>
      </c>
      <c r="Q948" s="398">
        <f>P948</f>
        <v>61317937</v>
      </c>
      <c r="R948" s="398">
        <v>72561799</v>
      </c>
      <c r="S948" s="398">
        <f>R948</f>
        <v>72561799</v>
      </c>
      <c r="T948" s="398">
        <v>56000000</v>
      </c>
      <c r="U948" s="398">
        <f>T948</f>
        <v>56000000</v>
      </c>
      <c r="V948" s="398">
        <v>72561799</v>
      </c>
      <c r="W948" s="398">
        <f>V948</f>
        <v>72561799</v>
      </c>
      <c r="X948" s="398">
        <v>56000000</v>
      </c>
      <c r="Y948" s="398">
        <f>X948</f>
        <v>56000000</v>
      </c>
    </row>
    <row r="949" spans="1:29" s="101" customFormat="1" ht="45" x14ac:dyDescent="0.2">
      <c r="A949" s="202" t="s">
        <v>615</v>
      </c>
      <c r="B949" s="173" t="s">
        <v>444</v>
      </c>
      <c r="C949" s="173"/>
      <c r="D949" s="173"/>
      <c r="E949" s="174"/>
      <c r="F949" s="176" t="s">
        <v>443</v>
      </c>
      <c r="G949" s="177" t="s">
        <v>703</v>
      </c>
      <c r="H949" s="178">
        <f t="shared" ref="H949:X950" si="1781">H950</f>
        <v>318121176</v>
      </c>
      <c r="I949" s="178">
        <f t="shared" si="1781"/>
        <v>318121176</v>
      </c>
      <c r="J949" s="178">
        <f t="shared" si="1781"/>
        <v>253500564</v>
      </c>
      <c r="K949" s="178">
        <f t="shared" si="1781"/>
        <v>253500564</v>
      </c>
      <c r="L949" s="178">
        <f t="shared" si="1781"/>
        <v>281785645</v>
      </c>
      <c r="M949" s="178">
        <f t="shared" si="1781"/>
        <v>281785645</v>
      </c>
      <c r="N949" s="178">
        <f t="shared" si="1781"/>
        <v>318121176</v>
      </c>
      <c r="O949" s="178">
        <f t="shared" si="1781"/>
        <v>318121176</v>
      </c>
      <c r="P949" s="178">
        <f t="shared" si="1781"/>
        <v>254562347</v>
      </c>
      <c r="Q949" s="178">
        <f t="shared" si="1781"/>
        <v>254562347</v>
      </c>
      <c r="R949" s="178">
        <f t="shared" si="1781"/>
        <v>281785645</v>
      </c>
      <c r="S949" s="178">
        <f t="shared" si="1781"/>
        <v>281785645</v>
      </c>
      <c r="T949" s="178">
        <f t="shared" si="1781"/>
        <v>318121176</v>
      </c>
      <c r="U949" s="178">
        <f t="shared" si="1781"/>
        <v>318121176</v>
      </c>
      <c r="V949" s="178">
        <f t="shared" si="1781"/>
        <v>281785645</v>
      </c>
      <c r="W949" s="178">
        <f t="shared" si="1781"/>
        <v>281785645</v>
      </c>
      <c r="X949" s="178">
        <f t="shared" si="1781"/>
        <v>318121176</v>
      </c>
      <c r="Y949" s="178">
        <f t="shared" ref="X949:Y950" si="1782">Y950</f>
        <v>318121176</v>
      </c>
      <c r="Z949" s="112"/>
      <c r="AA949" s="112"/>
      <c r="AB949" s="112"/>
      <c r="AC949" s="112"/>
    </row>
    <row r="950" spans="1:29" s="139" customFormat="1" x14ac:dyDescent="0.2">
      <c r="A950" s="201" t="s">
        <v>615</v>
      </c>
      <c r="B950" s="179" t="s">
        <v>444</v>
      </c>
      <c r="C950" s="167">
        <v>11</v>
      </c>
      <c r="D950" s="167"/>
      <c r="E950" s="168">
        <v>36</v>
      </c>
      <c r="F950" s="169"/>
      <c r="G950" s="170"/>
      <c r="H950" s="171">
        <f t="shared" si="1781"/>
        <v>318121176</v>
      </c>
      <c r="I950" s="171">
        <f t="shared" si="1781"/>
        <v>318121176</v>
      </c>
      <c r="J950" s="171">
        <f t="shared" si="1781"/>
        <v>253500564</v>
      </c>
      <c r="K950" s="171">
        <f t="shared" si="1781"/>
        <v>253500564</v>
      </c>
      <c r="L950" s="171">
        <f t="shared" si="1781"/>
        <v>281785645</v>
      </c>
      <c r="M950" s="171">
        <f t="shared" si="1781"/>
        <v>281785645</v>
      </c>
      <c r="N950" s="171">
        <f t="shared" si="1781"/>
        <v>318121176</v>
      </c>
      <c r="O950" s="171">
        <f t="shared" si="1781"/>
        <v>318121176</v>
      </c>
      <c r="P950" s="171">
        <f t="shared" si="1781"/>
        <v>254562347</v>
      </c>
      <c r="Q950" s="171">
        <f t="shared" si="1781"/>
        <v>254562347</v>
      </c>
      <c r="R950" s="171">
        <f t="shared" si="1781"/>
        <v>281785645</v>
      </c>
      <c r="S950" s="171">
        <f t="shared" si="1781"/>
        <v>281785645</v>
      </c>
      <c r="T950" s="171">
        <f t="shared" si="1781"/>
        <v>318121176</v>
      </c>
      <c r="U950" s="171">
        <f t="shared" si="1781"/>
        <v>318121176</v>
      </c>
      <c r="V950" s="171">
        <f t="shared" si="1781"/>
        <v>281785645</v>
      </c>
      <c r="W950" s="171">
        <f t="shared" si="1781"/>
        <v>281785645</v>
      </c>
      <c r="X950" s="171">
        <f t="shared" si="1782"/>
        <v>318121176</v>
      </c>
      <c r="Y950" s="171">
        <f t="shared" si="1782"/>
        <v>318121176</v>
      </c>
      <c r="Z950" s="112"/>
      <c r="AA950" s="112"/>
      <c r="AB950" s="112"/>
      <c r="AC950" s="112"/>
    </row>
    <row r="951" spans="1:29" x14ac:dyDescent="0.2">
      <c r="A951" s="118" t="s">
        <v>615</v>
      </c>
      <c r="B951" s="102" t="s">
        <v>444</v>
      </c>
      <c r="C951" s="103">
        <v>11</v>
      </c>
      <c r="D951" s="118"/>
      <c r="E951" s="113">
        <v>363</v>
      </c>
      <c r="F951" s="141"/>
      <c r="G951" s="106"/>
      <c r="H951" s="107">
        <f t="shared" ref="H951:Y951" si="1783">SUM(H952)</f>
        <v>318121176</v>
      </c>
      <c r="I951" s="107">
        <f t="shared" si="1783"/>
        <v>318121176</v>
      </c>
      <c r="J951" s="107">
        <f t="shared" si="1783"/>
        <v>253500564</v>
      </c>
      <c r="K951" s="107">
        <f t="shared" si="1783"/>
        <v>253500564</v>
      </c>
      <c r="L951" s="107">
        <f t="shared" si="1783"/>
        <v>281785645</v>
      </c>
      <c r="M951" s="107">
        <f t="shared" si="1783"/>
        <v>281785645</v>
      </c>
      <c r="N951" s="107">
        <f t="shared" si="1783"/>
        <v>318121176</v>
      </c>
      <c r="O951" s="107">
        <f t="shared" si="1783"/>
        <v>318121176</v>
      </c>
      <c r="P951" s="107">
        <f t="shared" si="1783"/>
        <v>254562347</v>
      </c>
      <c r="Q951" s="107">
        <f t="shared" si="1783"/>
        <v>254562347</v>
      </c>
      <c r="R951" s="107">
        <f t="shared" si="1783"/>
        <v>281785645</v>
      </c>
      <c r="S951" s="107">
        <f t="shared" si="1783"/>
        <v>281785645</v>
      </c>
      <c r="T951" s="107">
        <f t="shared" si="1783"/>
        <v>318121176</v>
      </c>
      <c r="U951" s="107">
        <f t="shared" si="1783"/>
        <v>318121176</v>
      </c>
      <c r="V951" s="107">
        <f t="shared" si="1783"/>
        <v>281785645</v>
      </c>
      <c r="W951" s="107">
        <f t="shared" si="1783"/>
        <v>281785645</v>
      </c>
      <c r="X951" s="107">
        <f t="shared" si="1783"/>
        <v>318121176</v>
      </c>
      <c r="Y951" s="107">
        <f t="shared" si="1783"/>
        <v>318121176</v>
      </c>
      <c r="Z951" s="101"/>
      <c r="AA951" s="101"/>
      <c r="AB951" s="101"/>
      <c r="AC951" s="101"/>
    </row>
    <row r="952" spans="1:29" ht="15" x14ac:dyDescent="0.2">
      <c r="A952" s="95" t="s">
        <v>615</v>
      </c>
      <c r="B952" s="93" t="s">
        <v>444</v>
      </c>
      <c r="C952" s="94">
        <v>11</v>
      </c>
      <c r="D952" s="95" t="s">
        <v>258</v>
      </c>
      <c r="E952" s="119">
        <v>3632</v>
      </c>
      <c r="F952" s="142" t="s">
        <v>183</v>
      </c>
      <c r="G952" s="111"/>
      <c r="H952" s="398">
        <v>318121176</v>
      </c>
      <c r="I952" s="398">
        <f>H952</f>
        <v>318121176</v>
      </c>
      <c r="J952" s="398">
        <v>253500564</v>
      </c>
      <c r="K952" s="398">
        <f>J952</f>
        <v>253500564</v>
      </c>
      <c r="L952" s="398">
        <v>281785645</v>
      </c>
      <c r="M952" s="398">
        <f>L952</f>
        <v>281785645</v>
      </c>
      <c r="N952" s="380">
        <v>318121176</v>
      </c>
      <c r="O952" s="398">
        <f>N952</f>
        <v>318121176</v>
      </c>
      <c r="P952" s="398">
        <v>254562347</v>
      </c>
      <c r="Q952" s="398">
        <f>P952</f>
        <v>254562347</v>
      </c>
      <c r="R952" s="398">
        <v>281785645</v>
      </c>
      <c r="S952" s="398">
        <f>R952</f>
        <v>281785645</v>
      </c>
      <c r="T952" s="380">
        <v>318121176</v>
      </c>
      <c r="U952" s="398">
        <f>T952</f>
        <v>318121176</v>
      </c>
      <c r="V952" s="398">
        <v>281785645</v>
      </c>
      <c r="W952" s="398">
        <f>V952</f>
        <v>281785645</v>
      </c>
      <c r="X952" s="380">
        <v>318121176</v>
      </c>
      <c r="Y952" s="398">
        <f>X952</f>
        <v>318121176</v>
      </c>
    </row>
    <row r="953" spans="1:29" s="101" customFormat="1" ht="45" x14ac:dyDescent="0.2">
      <c r="A953" s="202" t="s">
        <v>615</v>
      </c>
      <c r="B953" s="173" t="s">
        <v>454</v>
      </c>
      <c r="C953" s="173"/>
      <c r="D953" s="173"/>
      <c r="E953" s="174"/>
      <c r="F953" s="176" t="s">
        <v>704</v>
      </c>
      <c r="G953" s="177" t="s">
        <v>703</v>
      </c>
      <c r="H953" s="178">
        <f t="shared" ref="H953:Q953" si="1784">H954+H960+H957</f>
        <v>15045000</v>
      </c>
      <c r="I953" s="178">
        <f t="shared" si="1784"/>
        <v>14330000</v>
      </c>
      <c r="J953" s="178">
        <f t="shared" si="1784"/>
        <v>18236114</v>
      </c>
      <c r="K953" s="178">
        <f t="shared" si="1784"/>
        <v>12927202</v>
      </c>
      <c r="L953" s="178">
        <f t="shared" ref="L953:M953" si="1785">L954+L960+L957</f>
        <v>30778994</v>
      </c>
      <c r="M953" s="178">
        <f t="shared" si="1785"/>
        <v>27778994</v>
      </c>
      <c r="N953" s="178">
        <f t="shared" ref="N953:O953" si="1786">N954+N960+N957</f>
        <v>16742997</v>
      </c>
      <c r="O953" s="178">
        <f t="shared" si="1786"/>
        <v>14742997</v>
      </c>
      <c r="P953" s="178">
        <f t="shared" si="1784"/>
        <v>18846638</v>
      </c>
      <c r="Q953" s="178">
        <f t="shared" si="1784"/>
        <v>13537726</v>
      </c>
      <c r="R953" s="178">
        <f t="shared" ref="R953:W953" si="1787">R954+R960+R957</f>
        <v>33988363</v>
      </c>
      <c r="S953" s="178">
        <f t="shared" si="1787"/>
        <v>31988363</v>
      </c>
      <c r="T953" s="178">
        <f t="shared" ref="T953:U953" si="1788">T954+T960+T957</f>
        <v>15984719</v>
      </c>
      <c r="U953" s="178">
        <f t="shared" si="1788"/>
        <v>13984719</v>
      </c>
      <c r="V953" s="178">
        <f t="shared" si="1787"/>
        <v>37474174</v>
      </c>
      <c r="W953" s="178">
        <f t="shared" si="1787"/>
        <v>32474174</v>
      </c>
      <c r="X953" s="178">
        <f t="shared" ref="X953:Y953" si="1789">X954+X960+X957</f>
        <v>26806132</v>
      </c>
      <c r="Y953" s="178">
        <f t="shared" si="1789"/>
        <v>21806132</v>
      </c>
      <c r="Z953" s="112"/>
      <c r="AA953" s="112"/>
      <c r="AB953" s="112"/>
      <c r="AC953" s="112"/>
    </row>
    <row r="954" spans="1:29" s="139" customFormat="1" x14ac:dyDescent="0.2">
      <c r="A954" s="201" t="s">
        <v>615</v>
      </c>
      <c r="B954" s="179" t="s">
        <v>454</v>
      </c>
      <c r="C954" s="167">
        <v>11</v>
      </c>
      <c r="D954" s="167"/>
      <c r="E954" s="168">
        <v>35</v>
      </c>
      <c r="F954" s="169"/>
      <c r="G954" s="170"/>
      <c r="H954" s="171">
        <f t="shared" ref="H954:Y954" si="1790">H955</f>
        <v>12590000</v>
      </c>
      <c r="I954" s="171">
        <f t="shared" si="1790"/>
        <v>12590000</v>
      </c>
      <c r="J954" s="171">
        <f t="shared" si="1790"/>
        <v>11201805</v>
      </c>
      <c r="K954" s="171">
        <f t="shared" si="1790"/>
        <v>11201805</v>
      </c>
      <c r="L954" s="171">
        <f t="shared" si="1790"/>
        <v>11440773</v>
      </c>
      <c r="M954" s="171">
        <f t="shared" si="1790"/>
        <v>11440773</v>
      </c>
      <c r="N954" s="171">
        <f t="shared" si="1790"/>
        <v>11441000</v>
      </c>
      <c r="O954" s="171">
        <f t="shared" si="1790"/>
        <v>11441000</v>
      </c>
      <c r="P954" s="171">
        <f t="shared" si="1790"/>
        <v>11546884</v>
      </c>
      <c r="Q954" s="171">
        <f t="shared" si="1790"/>
        <v>11546884</v>
      </c>
      <c r="R954" s="171">
        <f t="shared" si="1790"/>
        <v>12178142</v>
      </c>
      <c r="S954" s="171">
        <f t="shared" si="1790"/>
        <v>12178142</v>
      </c>
      <c r="T954" s="171">
        <f t="shared" si="1790"/>
        <v>12179000</v>
      </c>
      <c r="U954" s="171">
        <f t="shared" si="1790"/>
        <v>12179000</v>
      </c>
      <c r="V954" s="171">
        <f t="shared" si="1790"/>
        <v>12963953</v>
      </c>
      <c r="W954" s="171">
        <f t="shared" si="1790"/>
        <v>12963953</v>
      </c>
      <c r="X954" s="171">
        <f t="shared" si="1790"/>
        <v>12965000</v>
      </c>
      <c r="Y954" s="171">
        <f t="shared" si="1790"/>
        <v>12965000</v>
      </c>
      <c r="Z954" s="112"/>
      <c r="AA954" s="112"/>
      <c r="AB954" s="112"/>
      <c r="AC954" s="112"/>
    </row>
    <row r="955" spans="1:29" s="101" customFormat="1" x14ac:dyDescent="0.2">
      <c r="A955" s="118" t="s">
        <v>615</v>
      </c>
      <c r="B955" s="102" t="s">
        <v>454</v>
      </c>
      <c r="C955" s="103">
        <v>11</v>
      </c>
      <c r="D955" s="118"/>
      <c r="E955" s="105">
        <v>352</v>
      </c>
      <c r="F955" s="141"/>
      <c r="G955" s="106"/>
      <c r="H955" s="107">
        <f t="shared" ref="H955:Y955" si="1791">SUM(H956)</f>
        <v>12590000</v>
      </c>
      <c r="I955" s="107">
        <f t="shared" si="1791"/>
        <v>12590000</v>
      </c>
      <c r="J955" s="107">
        <f t="shared" si="1791"/>
        <v>11201805</v>
      </c>
      <c r="K955" s="107">
        <f t="shared" si="1791"/>
        <v>11201805</v>
      </c>
      <c r="L955" s="107">
        <f t="shared" si="1791"/>
        <v>11440773</v>
      </c>
      <c r="M955" s="107">
        <f t="shared" si="1791"/>
        <v>11440773</v>
      </c>
      <c r="N955" s="107">
        <f t="shared" si="1791"/>
        <v>11441000</v>
      </c>
      <c r="O955" s="107">
        <f t="shared" si="1791"/>
        <v>11441000</v>
      </c>
      <c r="P955" s="107">
        <f t="shared" si="1791"/>
        <v>11546884</v>
      </c>
      <c r="Q955" s="107">
        <f t="shared" si="1791"/>
        <v>11546884</v>
      </c>
      <c r="R955" s="107">
        <f t="shared" si="1791"/>
        <v>12178142</v>
      </c>
      <c r="S955" s="107">
        <f t="shared" si="1791"/>
        <v>12178142</v>
      </c>
      <c r="T955" s="107">
        <f t="shared" si="1791"/>
        <v>12179000</v>
      </c>
      <c r="U955" s="107">
        <f t="shared" si="1791"/>
        <v>12179000</v>
      </c>
      <c r="V955" s="107">
        <f t="shared" si="1791"/>
        <v>12963953</v>
      </c>
      <c r="W955" s="107">
        <f t="shared" si="1791"/>
        <v>12963953</v>
      </c>
      <c r="X955" s="107">
        <f t="shared" si="1791"/>
        <v>12965000</v>
      </c>
      <c r="Y955" s="107">
        <f t="shared" si="1791"/>
        <v>12965000</v>
      </c>
    </row>
    <row r="956" spans="1:29" s="101" customFormat="1" ht="30" x14ac:dyDescent="0.2">
      <c r="A956" s="95" t="s">
        <v>615</v>
      </c>
      <c r="B956" s="93" t="s">
        <v>454</v>
      </c>
      <c r="C956" s="94">
        <v>11</v>
      </c>
      <c r="D956" s="95" t="s">
        <v>258</v>
      </c>
      <c r="E956" s="119">
        <v>3522</v>
      </c>
      <c r="F956" s="142" t="s">
        <v>626</v>
      </c>
      <c r="G956" s="111"/>
      <c r="H956" s="398">
        <v>12590000</v>
      </c>
      <c r="I956" s="398">
        <f>H956</f>
        <v>12590000</v>
      </c>
      <c r="J956" s="398">
        <v>11201805</v>
      </c>
      <c r="K956" s="398">
        <f>J956</f>
        <v>11201805</v>
      </c>
      <c r="L956" s="398">
        <v>11440773</v>
      </c>
      <c r="M956" s="398">
        <f>L956</f>
        <v>11440773</v>
      </c>
      <c r="N956" s="398">
        <v>11441000</v>
      </c>
      <c r="O956" s="398">
        <f>N956</f>
        <v>11441000</v>
      </c>
      <c r="P956" s="398">
        <v>11546884</v>
      </c>
      <c r="Q956" s="398">
        <f>P956</f>
        <v>11546884</v>
      </c>
      <c r="R956" s="398">
        <v>12178142</v>
      </c>
      <c r="S956" s="398">
        <f>R956</f>
        <v>12178142</v>
      </c>
      <c r="T956" s="398">
        <v>12179000</v>
      </c>
      <c r="U956" s="398">
        <f>T956</f>
        <v>12179000</v>
      </c>
      <c r="V956" s="398">
        <v>12963953</v>
      </c>
      <c r="W956" s="398">
        <f>V956</f>
        <v>12963953</v>
      </c>
      <c r="X956" s="398">
        <v>12965000</v>
      </c>
      <c r="Y956" s="398">
        <f>X956</f>
        <v>12965000</v>
      </c>
      <c r="Z956" s="112"/>
      <c r="AA956" s="112"/>
      <c r="AB956" s="112"/>
      <c r="AC956" s="112"/>
    </row>
    <row r="957" spans="1:29" s="139" customFormat="1" x14ac:dyDescent="0.2">
      <c r="A957" s="201" t="s">
        <v>615</v>
      </c>
      <c r="B957" s="179" t="s">
        <v>454</v>
      </c>
      <c r="C957" s="167">
        <v>11</v>
      </c>
      <c r="D957" s="167"/>
      <c r="E957" s="168">
        <v>38</v>
      </c>
      <c r="F957" s="169"/>
      <c r="G957" s="170"/>
      <c r="H957" s="171">
        <f t="shared" ref="H957:X958" si="1792">H958</f>
        <v>1740000</v>
      </c>
      <c r="I957" s="171">
        <f t="shared" si="1792"/>
        <v>1740000</v>
      </c>
      <c r="J957" s="171">
        <f t="shared" si="1792"/>
        <v>1725397</v>
      </c>
      <c r="K957" s="171">
        <f t="shared" si="1792"/>
        <v>1725397</v>
      </c>
      <c r="L957" s="171">
        <f t="shared" si="1792"/>
        <v>16338221</v>
      </c>
      <c r="M957" s="171">
        <f t="shared" si="1792"/>
        <v>16338221</v>
      </c>
      <c r="N957" s="171">
        <f t="shared" si="1792"/>
        <v>3301997</v>
      </c>
      <c r="O957" s="171">
        <f t="shared" si="1792"/>
        <v>3301997</v>
      </c>
      <c r="P957" s="171">
        <f t="shared" si="1792"/>
        <v>1990842</v>
      </c>
      <c r="Q957" s="171">
        <f t="shared" si="1792"/>
        <v>1990842</v>
      </c>
      <c r="R957" s="171">
        <f t="shared" si="1792"/>
        <v>19810221</v>
      </c>
      <c r="S957" s="171">
        <f t="shared" si="1792"/>
        <v>19810221</v>
      </c>
      <c r="T957" s="171">
        <f t="shared" si="1792"/>
        <v>1805719</v>
      </c>
      <c r="U957" s="171">
        <f t="shared" si="1792"/>
        <v>1805719</v>
      </c>
      <c r="V957" s="171">
        <f t="shared" si="1792"/>
        <v>19510221</v>
      </c>
      <c r="W957" s="171">
        <f t="shared" si="1792"/>
        <v>19510221</v>
      </c>
      <c r="X957" s="171">
        <f t="shared" si="1792"/>
        <v>8841132</v>
      </c>
      <c r="Y957" s="171">
        <f t="shared" ref="X957:Y958" si="1793">Y958</f>
        <v>8841132</v>
      </c>
      <c r="Z957" s="101"/>
      <c r="AA957" s="101"/>
      <c r="AB957" s="101"/>
      <c r="AC957" s="101"/>
    </row>
    <row r="958" spans="1:29" x14ac:dyDescent="0.2">
      <c r="A958" s="118" t="s">
        <v>615</v>
      </c>
      <c r="B958" s="102" t="s">
        <v>454</v>
      </c>
      <c r="C958" s="103">
        <v>11</v>
      </c>
      <c r="D958" s="118"/>
      <c r="E958" s="113">
        <v>386</v>
      </c>
      <c r="F958" s="141"/>
      <c r="G958" s="106"/>
      <c r="H958" s="107">
        <f t="shared" si="1792"/>
        <v>1740000</v>
      </c>
      <c r="I958" s="107">
        <f t="shared" si="1792"/>
        <v>1740000</v>
      </c>
      <c r="J958" s="107">
        <f t="shared" si="1792"/>
        <v>1725397</v>
      </c>
      <c r="K958" s="107">
        <f t="shared" si="1792"/>
        <v>1725397</v>
      </c>
      <c r="L958" s="107">
        <f t="shared" si="1792"/>
        <v>16338221</v>
      </c>
      <c r="M958" s="107">
        <f t="shared" si="1792"/>
        <v>16338221</v>
      </c>
      <c r="N958" s="107">
        <f t="shared" si="1792"/>
        <v>3301997</v>
      </c>
      <c r="O958" s="107">
        <f t="shared" si="1792"/>
        <v>3301997</v>
      </c>
      <c r="P958" s="107">
        <f t="shared" si="1792"/>
        <v>1990842</v>
      </c>
      <c r="Q958" s="107">
        <f t="shared" si="1792"/>
        <v>1990842</v>
      </c>
      <c r="R958" s="107">
        <f t="shared" si="1792"/>
        <v>19810221</v>
      </c>
      <c r="S958" s="107">
        <f t="shared" si="1792"/>
        <v>19810221</v>
      </c>
      <c r="T958" s="107">
        <f t="shared" si="1792"/>
        <v>1805719</v>
      </c>
      <c r="U958" s="107">
        <f t="shared" si="1792"/>
        <v>1805719</v>
      </c>
      <c r="V958" s="107">
        <f t="shared" si="1792"/>
        <v>19510221</v>
      </c>
      <c r="W958" s="107">
        <f t="shared" si="1792"/>
        <v>19510221</v>
      </c>
      <c r="X958" s="107">
        <f t="shared" si="1793"/>
        <v>8841132</v>
      </c>
      <c r="Y958" s="107">
        <f t="shared" si="1793"/>
        <v>8841132</v>
      </c>
      <c r="Z958" s="101"/>
      <c r="AA958" s="101"/>
      <c r="AB958" s="101"/>
      <c r="AC958" s="101"/>
    </row>
    <row r="959" spans="1:29" s="101" customFormat="1" ht="45" x14ac:dyDescent="0.2">
      <c r="A959" s="95" t="s">
        <v>615</v>
      </c>
      <c r="B959" s="93" t="s">
        <v>454</v>
      </c>
      <c r="C959" s="94">
        <v>11</v>
      </c>
      <c r="D959" s="95" t="s">
        <v>258</v>
      </c>
      <c r="E959" s="119">
        <v>3862</v>
      </c>
      <c r="F959" s="142" t="s">
        <v>705</v>
      </c>
      <c r="G959" s="111"/>
      <c r="H959" s="398">
        <v>1740000</v>
      </c>
      <c r="I959" s="398">
        <f>H959</f>
        <v>1740000</v>
      </c>
      <c r="J959" s="398">
        <v>1725397</v>
      </c>
      <c r="K959" s="398">
        <f>J959</f>
        <v>1725397</v>
      </c>
      <c r="L959" s="398">
        <v>16338221</v>
      </c>
      <c r="M959" s="398">
        <f>L959</f>
        <v>16338221</v>
      </c>
      <c r="N959" s="398">
        <v>3301997</v>
      </c>
      <c r="O959" s="398">
        <f>N959</f>
        <v>3301997</v>
      </c>
      <c r="P959" s="398">
        <v>1990842</v>
      </c>
      <c r="Q959" s="398">
        <f>P959</f>
        <v>1990842</v>
      </c>
      <c r="R959" s="398">
        <v>19810221</v>
      </c>
      <c r="S959" s="398">
        <f>R959</f>
        <v>19810221</v>
      </c>
      <c r="T959" s="398">
        <v>1805719</v>
      </c>
      <c r="U959" s="398">
        <f>T959</f>
        <v>1805719</v>
      </c>
      <c r="V959" s="398">
        <v>19510221</v>
      </c>
      <c r="W959" s="398">
        <f>V959</f>
        <v>19510221</v>
      </c>
      <c r="X959" s="398">
        <v>8841132</v>
      </c>
      <c r="Y959" s="398">
        <f>X959</f>
        <v>8841132</v>
      </c>
      <c r="Z959" s="112"/>
      <c r="AA959" s="112"/>
      <c r="AB959" s="112"/>
      <c r="AC959" s="112"/>
    </row>
    <row r="960" spans="1:29" s="139" customFormat="1" x14ac:dyDescent="0.2">
      <c r="A960" s="201" t="s">
        <v>615</v>
      </c>
      <c r="B960" s="179" t="s">
        <v>454</v>
      </c>
      <c r="C960" s="167">
        <v>11</v>
      </c>
      <c r="D960" s="167"/>
      <c r="E960" s="168">
        <v>51</v>
      </c>
      <c r="F960" s="169"/>
      <c r="G960" s="170"/>
      <c r="H960" s="171">
        <f t="shared" ref="H960:Y960" si="1794">H961</f>
        <v>715000</v>
      </c>
      <c r="I960" s="171">
        <f t="shared" si="1794"/>
        <v>0</v>
      </c>
      <c r="J960" s="171">
        <f t="shared" si="1794"/>
        <v>5308912</v>
      </c>
      <c r="K960" s="171">
        <f t="shared" si="1794"/>
        <v>0</v>
      </c>
      <c r="L960" s="171">
        <f t="shared" si="1794"/>
        <v>3000000</v>
      </c>
      <c r="M960" s="171">
        <f t="shared" si="1794"/>
        <v>0</v>
      </c>
      <c r="N960" s="171">
        <f t="shared" si="1794"/>
        <v>2000000</v>
      </c>
      <c r="O960" s="171">
        <f t="shared" si="1794"/>
        <v>0</v>
      </c>
      <c r="P960" s="171">
        <f t="shared" si="1794"/>
        <v>5308912</v>
      </c>
      <c r="Q960" s="171">
        <f t="shared" si="1794"/>
        <v>0</v>
      </c>
      <c r="R960" s="171">
        <f t="shared" si="1794"/>
        <v>2000000</v>
      </c>
      <c r="S960" s="171">
        <f t="shared" si="1794"/>
        <v>0</v>
      </c>
      <c r="T960" s="171">
        <f t="shared" si="1794"/>
        <v>2000000</v>
      </c>
      <c r="U960" s="171">
        <f t="shared" si="1794"/>
        <v>0</v>
      </c>
      <c r="V960" s="171">
        <f t="shared" si="1794"/>
        <v>5000000</v>
      </c>
      <c r="W960" s="171">
        <f t="shared" si="1794"/>
        <v>0</v>
      </c>
      <c r="X960" s="171">
        <f t="shared" si="1794"/>
        <v>5000000</v>
      </c>
      <c r="Y960" s="171">
        <f t="shared" si="1794"/>
        <v>0</v>
      </c>
      <c r="Z960" s="112"/>
      <c r="AA960" s="112"/>
      <c r="AB960" s="112"/>
      <c r="AC960" s="112"/>
    </row>
    <row r="961" spans="1:29" x14ac:dyDescent="0.2">
      <c r="A961" s="118" t="s">
        <v>615</v>
      </c>
      <c r="B961" s="102" t="s">
        <v>454</v>
      </c>
      <c r="C961" s="103">
        <v>11</v>
      </c>
      <c r="D961" s="118"/>
      <c r="E961" s="113">
        <v>516</v>
      </c>
      <c r="F961" s="141"/>
      <c r="G961" s="106"/>
      <c r="H961" s="107">
        <f t="shared" ref="H961:Y961" si="1795">SUM(H962)</f>
        <v>715000</v>
      </c>
      <c r="I961" s="107">
        <f t="shared" si="1795"/>
        <v>0</v>
      </c>
      <c r="J961" s="107">
        <f t="shared" si="1795"/>
        <v>5308912</v>
      </c>
      <c r="K961" s="107">
        <f t="shared" si="1795"/>
        <v>0</v>
      </c>
      <c r="L961" s="107">
        <f t="shared" si="1795"/>
        <v>3000000</v>
      </c>
      <c r="M961" s="107">
        <f t="shared" si="1795"/>
        <v>0</v>
      </c>
      <c r="N961" s="107">
        <f t="shared" si="1795"/>
        <v>2000000</v>
      </c>
      <c r="O961" s="107">
        <f t="shared" si="1795"/>
        <v>0</v>
      </c>
      <c r="P961" s="107">
        <f t="shared" si="1795"/>
        <v>5308912</v>
      </c>
      <c r="Q961" s="107">
        <f t="shared" si="1795"/>
        <v>0</v>
      </c>
      <c r="R961" s="107">
        <f t="shared" si="1795"/>
        <v>2000000</v>
      </c>
      <c r="S961" s="107">
        <f t="shared" si="1795"/>
        <v>0</v>
      </c>
      <c r="T961" s="107">
        <f t="shared" si="1795"/>
        <v>2000000</v>
      </c>
      <c r="U961" s="107">
        <f t="shared" si="1795"/>
        <v>0</v>
      </c>
      <c r="V961" s="107">
        <f t="shared" si="1795"/>
        <v>5000000</v>
      </c>
      <c r="W961" s="107">
        <f t="shared" si="1795"/>
        <v>0</v>
      </c>
      <c r="X961" s="107">
        <f t="shared" si="1795"/>
        <v>5000000</v>
      </c>
      <c r="Y961" s="107">
        <f t="shared" si="1795"/>
        <v>0</v>
      </c>
      <c r="Z961" s="101"/>
      <c r="AA961" s="101"/>
      <c r="AB961" s="101"/>
      <c r="AC961" s="101"/>
    </row>
    <row r="962" spans="1:29" ht="30" x14ac:dyDescent="0.2">
      <c r="A962" s="95" t="s">
        <v>615</v>
      </c>
      <c r="B962" s="93" t="s">
        <v>454</v>
      </c>
      <c r="C962" s="94">
        <v>11</v>
      </c>
      <c r="D962" s="95" t="s">
        <v>258</v>
      </c>
      <c r="E962" s="119">
        <v>5163</v>
      </c>
      <c r="F962" s="142" t="s">
        <v>455</v>
      </c>
      <c r="G962" s="111"/>
      <c r="H962" s="398">
        <v>715000</v>
      </c>
      <c r="I962" s="399"/>
      <c r="J962" s="398">
        <v>5308912</v>
      </c>
      <c r="K962" s="399"/>
      <c r="L962" s="398">
        <v>3000000</v>
      </c>
      <c r="M962" s="399"/>
      <c r="N962" s="398">
        <v>2000000</v>
      </c>
      <c r="O962" s="399"/>
      <c r="P962" s="398">
        <v>5308912</v>
      </c>
      <c r="Q962" s="399"/>
      <c r="R962" s="398">
        <v>2000000</v>
      </c>
      <c r="S962" s="399"/>
      <c r="T962" s="398">
        <v>2000000</v>
      </c>
      <c r="U962" s="399"/>
      <c r="V962" s="398">
        <v>5000000</v>
      </c>
      <c r="W962" s="399"/>
      <c r="X962" s="398">
        <v>5000000</v>
      </c>
      <c r="Y962" s="399"/>
    </row>
    <row r="963" spans="1:29" s="101" customFormat="1" ht="45" x14ac:dyDescent="0.2">
      <c r="A963" s="202" t="s">
        <v>615</v>
      </c>
      <c r="B963" s="173" t="s">
        <v>458</v>
      </c>
      <c r="C963" s="173"/>
      <c r="D963" s="173"/>
      <c r="E963" s="174"/>
      <c r="F963" s="176" t="s">
        <v>457</v>
      </c>
      <c r="G963" s="177" t="s">
        <v>703</v>
      </c>
      <c r="H963" s="178">
        <f t="shared" ref="H963:X965" si="1796">H964</f>
        <v>70343</v>
      </c>
      <c r="I963" s="178">
        <f t="shared" si="1796"/>
        <v>70343</v>
      </c>
      <c r="J963" s="178">
        <f t="shared" si="1796"/>
        <v>70343</v>
      </c>
      <c r="K963" s="178">
        <f t="shared" si="1796"/>
        <v>70343</v>
      </c>
      <c r="L963" s="178">
        <f t="shared" si="1796"/>
        <v>70343</v>
      </c>
      <c r="M963" s="178">
        <f t="shared" si="1796"/>
        <v>70343</v>
      </c>
      <c r="N963" s="178">
        <f t="shared" si="1796"/>
        <v>70343</v>
      </c>
      <c r="O963" s="178">
        <f t="shared" si="1796"/>
        <v>70343</v>
      </c>
      <c r="P963" s="178">
        <f t="shared" si="1796"/>
        <v>70343</v>
      </c>
      <c r="Q963" s="178">
        <f t="shared" si="1796"/>
        <v>70343</v>
      </c>
      <c r="R963" s="178">
        <f t="shared" si="1796"/>
        <v>70343</v>
      </c>
      <c r="S963" s="178">
        <f t="shared" si="1796"/>
        <v>70343</v>
      </c>
      <c r="T963" s="178">
        <f t="shared" si="1796"/>
        <v>70343</v>
      </c>
      <c r="U963" s="178">
        <f t="shared" si="1796"/>
        <v>70343</v>
      </c>
      <c r="V963" s="178">
        <f t="shared" si="1796"/>
        <v>70343</v>
      </c>
      <c r="W963" s="178">
        <f t="shared" si="1796"/>
        <v>70343</v>
      </c>
      <c r="X963" s="178">
        <f t="shared" si="1796"/>
        <v>70343</v>
      </c>
      <c r="Y963" s="178">
        <f t="shared" ref="X963:Y965" si="1797">Y964</f>
        <v>70343</v>
      </c>
      <c r="Z963" s="112"/>
      <c r="AA963" s="112"/>
      <c r="AB963" s="112"/>
      <c r="AC963" s="112"/>
    </row>
    <row r="964" spans="1:29" s="139" customFormat="1" x14ac:dyDescent="0.2">
      <c r="A964" s="201" t="s">
        <v>615</v>
      </c>
      <c r="B964" s="179" t="s">
        <v>458</v>
      </c>
      <c r="C964" s="167">
        <v>11</v>
      </c>
      <c r="D964" s="167"/>
      <c r="E964" s="168">
        <v>36</v>
      </c>
      <c r="F964" s="169"/>
      <c r="G964" s="170"/>
      <c r="H964" s="171">
        <f t="shared" si="1796"/>
        <v>70343</v>
      </c>
      <c r="I964" s="171">
        <f t="shared" si="1796"/>
        <v>70343</v>
      </c>
      <c r="J964" s="171">
        <f t="shared" si="1796"/>
        <v>70343</v>
      </c>
      <c r="K964" s="171">
        <f t="shared" si="1796"/>
        <v>70343</v>
      </c>
      <c r="L964" s="171">
        <f t="shared" si="1796"/>
        <v>70343</v>
      </c>
      <c r="M964" s="171">
        <f t="shared" si="1796"/>
        <v>70343</v>
      </c>
      <c r="N964" s="171">
        <f t="shared" si="1796"/>
        <v>70343</v>
      </c>
      <c r="O964" s="171">
        <f t="shared" si="1796"/>
        <v>70343</v>
      </c>
      <c r="P964" s="171">
        <f t="shared" si="1796"/>
        <v>70343</v>
      </c>
      <c r="Q964" s="171">
        <f t="shared" si="1796"/>
        <v>70343</v>
      </c>
      <c r="R964" s="171">
        <f t="shared" si="1796"/>
        <v>70343</v>
      </c>
      <c r="S964" s="171">
        <f t="shared" si="1796"/>
        <v>70343</v>
      </c>
      <c r="T964" s="171">
        <f t="shared" si="1796"/>
        <v>70343</v>
      </c>
      <c r="U964" s="171">
        <f t="shared" si="1796"/>
        <v>70343</v>
      </c>
      <c r="V964" s="171">
        <f t="shared" si="1796"/>
        <v>70343</v>
      </c>
      <c r="W964" s="171">
        <f t="shared" si="1796"/>
        <v>70343</v>
      </c>
      <c r="X964" s="171">
        <f t="shared" si="1797"/>
        <v>70343</v>
      </c>
      <c r="Y964" s="171">
        <f t="shared" si="1797"/>
        <v>70343</v>
      </c>
      <c r="Z964" s="112"/>
      <c r="AA964" s="112"/>
      <c r="AB964" s="112"/>
      <c r="AC964" s="112"/>
    </row>
    <row r="965" spans="1:29" x14ac:dyDescent="0.2">
      <c r="A965" s="118" t="s">
        <v>615</v>
      </c>
      <c r="B965" s="102" t="s">
        <v>458</v>
      </c>
      <c r="C965" s="103">
        <v>11</v>
      </c>
      <c r="D965" s="118"/>
      <c r="E965" s="113">
        <v>362</v>
      </c>
      <c r="F965" s="141"/>
      <c r="G965" s="106"/>
      <c r="H965" s="107">
        <f t="shared" si="1796"/>
        <v>70343</v>
      </c>
      <c r="I965" s="107">
        <f t="shared" si="1796"/>
        <v>70343</v>
      </c>
      <c r="J965" s="107">
        <f t="shared" si="1796"/>
        <v>70343</v>
      </c>
      <c r="K965" s="107">
        <f t="shared" si="1796"/>
        <v>70343</v>
      </c>
      <c r="L965" s="107">
        <f t="shared" si="1796"/>
        <v>70343</v>
      </c>
      <c r="M965" s="107">
        <f t="shared" si="1796"/>
        <v>70343</v>
      </c>
      <c r="N965" s="107">
        <f t="shared" si="1796"/>
        <v>70343</v>
      </c>
      <c r="O965" s="107">
        <f t="shared" si="1796"/>
        <v>70343</v>
      </c>
      <c r="P965" s="107">
        <f t="shared" si="1796"/>
        <v>70343</v>
      </c>
      <c r="Q965" s="107">
        <f t="shared" si="1796"/>
        <v>70343</v>
      </c>
      <c r="R965" s="107">
        <f t="shared" si="1796"/>
        <v>70343</v>
      </c>
      <c r="S965" s="107">
        <f t="shared" si="1796"/>
        <v>70343</v>
      </c>
      <c r="T965" s="107">
        <f t="shared" si="1796"/>
        <v>70343</v>
      </c>
      <c r="U965" s="107">
        <f t="shared" si="1796"/>
        <v>70343</v>
      </c>
      <c r="V965" s="107">
        <f t="shared" si="1796"/>
        <v>70343</v>
      </c>
      <c r="W965" s="107">
        <f t="shared" si="1796"/>
        <v>70343</v>
      </c>
      <c r="X965" s="107">
        <f t="shared" si="1797"/>
        <v>70343</v>
      </c>
      <c r="Y965" s="107">
        <f t="shared" si="1797"/>
        <v>70343</v>
      </c>
      <c r="Z965" s="101"/>
      <c r="AA965" s="101"/>
      <c r="AB965" s="101"/>
      <c r="AC965" s="101"/>
    </row>
    <row r="966" spans="1:29" ht="30" x14ac:dyDescent="0.2">
      <c r="A966" s="95" t="s">
        <v>615</v>
      </c>
      <c r="B966" s="93" t="s">
        <v>458</v>
      </c>
      <c r="C966" s="94">
        <v>11</v>
      </c>
      <c r="D966" s="95" t="s">
        <v>258</v>
      </c>
      <c r="E966" s="119">
        <v>3621</v>
      </c>
      <c r="F966" s="142" t="s">
        <v>667</v>
      </c>
      <c r="G966" s="111"/>
      <c r="H966" s="398">
        <v>70343</v>
      </c>
      <c r="I966" s="398">
        <f>H966</f>
        <v>70343</v>
      </c>
      <c r="J966" s="398">
        <v>70343</v>
      </c>
      <c r="K966" s="398">
        <f>J966</f>
        <v>70343</v>
      </c>
      <c r="L966" s="398">
        <v>70343</v>
      </c>
      <c r="M966" s="398">
        <f>L966</f>
        <v>70343</v>
      </c>
      <c r="N966" s="398">
        <v>70343</v>
      </c>
      <c r="O966" s="398">
        <f>N966</f>
        <v>70343</v>
      </c>
      <c r="P966" s="398">
        <v>70343</v>
      </c>
      <c r="Q966" s="398">
        <f>P966</f>
        <v>70343</v>
      </c>
      <c r="R966" s="398">
        <v>70343</v>
      </c>
      <c r="S966" s="398">
        <f>R966</f>
        <v>70343</v>
      </c>
      <c r="T966" s="398">
        <v>70343</v>
      </c>
      <c r="U966" s="398">
        <f>T966</f>
        <v>70343</v>
      </c>
      <c r="V966" s="398">
        <v>70343</v>
      </c>
      <c r="W966" s="398">
        <f>V966</f>
        <v>70343</v>
      </c>
      <c r="X966" s="398">
        <v>70343</v>
      </c>
      <c r="Y966" s="398">
        <f>X966</f>
        <v>70343</v>
      </c>
    </row>
    <row r="967" spans="1:29" s="101" customFormat="1" ht="47.25" x14ac:dyDescent="0.2">
      <c r="A967" s="202" t="s">
        <v>615</v>
      </c>
      <c r="B967" s="173" t="s">
        <v>706</v>
      </c>
      <c r="C967" s="173"/>
      <c r="D967" s="173"/>
      <c r="E967" s="174"/>
      <c r="F967" s="176" t="s">
        <v>707</v>
      </c>
      <c r="G967" s="177" t="s">
        <v>703</v>
      </c>
      <c r="H967" s="178">
        <f t="shared" ref="H967:X969" si="1798">H968</f>
        <v>616</v>
      </c>
      <c r="I967" s="178">
        <f t="shared" si="1798"/>
        <v>616</v>
      </c>
      <c r="J967" s="178">
        <f t="shared" si="1798"/>
        <v>92906</v>
      </c>
      <c r="K967" s="178">
        <f t="shared" si="1798"/>
        <v>92906</v>
      </c>
      <c r="L967" s="178">
        <f t="shared" si="1798"/>
        <v>92906</v>
      </c>
      <c r="M967" s="178">
        <f t="shared" si="1798"/>
        <v>92906</v>
      </c>
      <c r="N967" s="178">
        <f t="shared" si="1798"/>
        <v>85587</v>
      </c>
      <c r="O967" s="178">
        <f t="shared" si="1798"/>
        <v>85587</v>
      </c>
      <c r="P967" s="178">
        <f t="shared" si="1798"/>
        <v>92906</v>
      </c>
      <c r="Q967" s="178">
        <f t="shared" si="1798"/>
        <v>92906</v>
      </c>
      <c r="R967" s="178">
        <f t="shared" si="1798"/>
        <v>92906</v>
      </c>
      <c r="S967" s="178">
        <f t="shared" si="1798"/>
        <v>92906</v>
      </c>
      <c r="T967" s="178">
        <f t="shared" si="1798"/>
        <v>92906</v>
      </c>
      <c r="U967" s="178">
        <f t="shared" si="1798"/>
        <v>92906</v>
      </c>
      <c r="V967" s="178">
        <f t="shared" si="1798"/>
        <v>92906</v>
      </c>
      <c r="W967" s="178">
        <f t="shared" si="1798"/>
        <v>92906</v>
      </c>
      <c r="X967" s="178">
        <f t="shared" si="1798"/>
        <v>92906</v>
      </c>
      <c r="Y967" s="178">
        <f t="shared" ref="X967:Y969" si="1799">Y968</f>
        <v>92906</v>
      </c>
      <c r="Z967" s="112"/>
      <c r="AA967" s="112"/>
      <c r="AB967" s="112"/>
      <c r="AC967" s="112"/>
    </row>
    <row r="968" spans="1:29" s="139" customFormat="1" x14ac:dyDescent="0.2">
      <c r="A968" s="201" t="s">
        <v>615</v>
      </c>
      <c r="B968" s="179" t="s">
        <v>706</v>
      </c>
      <c r="C968" s="167">
        <v>11</v>
      </c>
      <c r="D968" s="167"/>
      <c r="E968" s="168">
        <v>35</v>
      </c>
      <c r="F968" s="169"/>
      <c r="G968" s="170"/>
      <c r="H968" s="171">
        <f t="shared" si="1798"/>
        <v>616</v>
      </c>
      <c r="I968" s="171">
        <f t="shared" si="1798"/>
        <v>616</v>
      </c>
      <c r="J968" s="171">
        <f t="shared" si="1798"/>
        <v>92906</v>
      </c>
      <c r="K968" s="171">
        <f t="shared" si="1798"/>
        <v>92906</v>
      </c>
      <c r="L968" s="171">
        <f t="shared" si="1798"/>
        <v>92906</v>
      </c>
      <c r="M968" s="171">
        <f t="shared" si="1798"/>
        <v>92906</v>
      </c>
      <c r="N968" s="171">
        <f t="shared" si="1798"/>
        <v>85587</v>
      </c>
      <c r="O968" s="171">
        <f t="shared" si="1798"/>
        <v>85587</v>
      </c>
      <c r="P968" s="171">
        <f t="shared" si="1798"/>
        <v>92906</v>
      </c>
      <c r="Q968" s="171">
        <f t="shared" si="1798"/>
        <v>92906</v>
      </c>
      <c r="R968" s="171">
        <f t="shared" si="1798"/>
        <v>92906</v>
      </c>
      <c r="S968" s="171">
        <f t="shared" si="1798"/>
        <v>92906</v>
      </c>
      <c r="T968" s="171">
        <f t="shared" si="1798"/>
        <v>92906</v>
      </c>
      <c r="U968" s="171">
        <f t="shared" si="1798"/>
        <v>92906</v>
      </c>
      <c r="V968" s="171">
        <f t="shared" si="1798"/>
        <v>92906</v>
      </c>
      <c r="W968" s="171">
        <f t="shared" si="1798"/>
        <v>92906</v>
      </c>
      <c r="X968" s="171">
        <f t="shared" si="1799"/>
        <v>92906</v>
      </c>
      <c r="Y968" s="171">
        <f t="shared" si="1799"/>
        <v>92906</v>
      </c>
      <c r="Z968" s="112"/>
      <c r="AA968" s="112"/>
      <c r="AB968" s="112"/>
      <c r="AC968" s="112"/>
    </row>
    <row r="969" spans="1:29" x14ac:dyDescent="0.2">
      <c r="A969" s="118" t="s">
        <v>615</v>
      </c>
      <c r="B969" s="102" t="s">
        <v>706</v>
      </c>
      <c r="C969" s="103">
        <v>11</v>
      </c>
      <c r="D969" s="118"/>
      <c r="E969" s="113">
        <v>352</v>
      </c>
      <c r="F969" s="141"/>
      <c r="G969" s="106"/>
      <c r="H969" s="107">
        <f t="shared" si="1798"/>
        <v>616</v>
      </c>
      <c r="I969" s="107">
        <f t="shared" si="1798"/>
        <v>616</v>
      </c>
      <c r="J969" s="107">
        <f t="shared" si="1798"/>
        <v>92906</v>
      </c>
      <c r="K969" s="107">
        <f t="shared" si="1798"/>
        <v>92906</v>
      </c>
      <c r="L969" s="107">
        <f t="shared" si="1798"/>
        <v>92906</v>
      </c>
      <c r="M969" s="107">
        <f t="shared" si="1798"/>
        <v>92906</v>
      </c>
      <c r="N969" s="107">
        <f t="shared" si="1798"/>
        <v>85587</v>
      </c>
      <c r="O969" s="107">
        <f t="shared" si="1798"/>
        <v>85587</v>
      </c>
      <c r="P969" s="107">
        <f t="shared" si="1798"/>
        <v>92906</v>
      </c>
      <c r="Q969" s="107">
        <f t="shared" si="1798"/>
        <v>92906</v>
      </c>
      <c r="R969" s="107">
        <f t="shared" si="1798"/>
        <v>92906</v>
      </c>
      <c r="S969" s="107">
        <f t="shared" si="1798"/>
        <v>92906</v>
      </c>
      <c r="T969" s="107">
        <f t="shared" si="1798"/>
        <v>92906</v>
      </c>
      <c r="U969" s="107">
        <f t="shared" si="1798"/>
        <v>92906</v>
      </c>
      <c r="V969" s="107">
        <f t="shared" si="1798"/>
        <v>92906</v>
      </c>
      <c r="W969" s="107">
        <f t="shared" si="1798"/>
        <v>92906</v>
      </c>
      <c r="X969" s="107">
        <f t="shared" si="1799"/>
        <v>92906</v>
      </c>
      <c r="Y969" s="107">
        <f t="shared" si="1799"/>
        <v>92906</v>
      </c>
      <c r="Z969" s="101"/>
      <c r="AA969" s="101"/>
      <c r="AB969" s="101"/>
      <c r="AC969" s="101"/>
    </row>
    <row r="970" spans="1:29" ht="30" x14ac:dyDescent="0.2">
      <c r="A970" s="95" t="s">
        <v>615</v>
      </c>
      <c r="B970" s="93" t="s">
        <v>706</v>
      </c>
      <c r="C970" s="94">
        <v>11</v>
      </c>
      <c r="D970" s="95" t="s">
        <v>258</v>
      </c>
      <c r="E970" s="119">
        <v>3522</v>
      </c>
      <c r="F970" s="142" t="s">
        <v>626</v>
      </c>
      <c r="G970" s="111"/>
      <c r="H970" s="398">
        <v>616</v>
      </c>
      <c r="I970" s="398">
        <f>H970</f>
        <v>616</v>
      </c>
      <c r="J970" s="398">
        <v>92906</v>
      </c>
      <c r="K970" s="398">
        <f>J970</f>
        <v>92906</v>
      </c>
      <c r="L970" s="398">
        <v>92906</v>
      </c>
      <c r="M970" s="398">
        <f>L970</f>
        <v>92906</v>
      </c>
      <c r="N970" s="398">
        <v>85587</v>
      </c>
      <c r="O970" s="398">
        <f>N970</f>
        <v>85587</v>
      </c>
      <c r="P970" s="398">
        <v>92906</v>
      </c>
      <c r="Q970" s="398">
        <f>P970</f>
        <v>92906</v>
      </c>
      <c r="R970" s="398">
        <v>92906</v>
      </c>
      <c r="S970" s="398">
        <f>R970</f>
        <v>92906</v>
      </c>
      <c r="T970" s="398">
        <v>92906</v>
      </c>
      <c r="U970" s="398">
        <f>T970</f>
        <v>92906</v>
      </c>
      <c r="V970" s="398">
        <v>92906</v>
      </c>
      <c r="W970" s="398">
        <f>V970</f>
        <v>92906</v>
      </c>
      <c r="X970" s="398">
        <v>92906</v>
      </c>
      <c r="Y970" s="398">
        <f>X970</f>
        <v>92906</v>
      </c>
    </row>
    <row r="971" spans="1:29" s="101" customFormat="1" ht="45" x14ac:dyDescent="0.2">
      <c r="A971" s="202" t="s">
        <v>615</v>
      </c>
      <c r="B971" s="173" t="s">
        <v>461</v>
      </c>
      <c r="C971" s="173"/>
      <c r="D971" s="173"/>
      <c r="E971" s="174"/>
      <c r="F971" s="176" t="s">
        <v>708</v>
      </c>
      <c r="G971" s="177" t="s">
        <v>703</v>
      </c>
      <c r="H971" s="178">
        <f t="shared" ref="H971:X972" si="1800">H972</f>
        <v>32545000</v>
      </c>
      <c r="I971" s="178">
        <f t="shared" si="1800"/>
        <v>32545000</v>
      </c>
      <c r="J971" s="178">
        <f t="shared" si="1800"/>
        <v>28402681</v>
      </c>
      <c r="K971" s="178">
        <f t="shared" si="1800"/>
        <v>28402681</v>
      </c>
      <c r="L971" s="178">
        <f t="shared" si="1800"/>
        <v>32780823</v>
      </c>
      <c r="M971" s="178">
        <f t="shared" si="1800"/>
        <v>32780823</v>
      </c>
      <c r="N971" s="178">
        <f t="shared" si="1800"/>
        <v>32331248</v>
      </c>
      <c r="O971" s="178">
        <f t="shared" si="1800"/>
        <v>32331248</v>
      </c>
      <c r="P971" s="178">
        <f t="shared" si="1800"/>
        <v>27221448</v>
      </c>
      <c r="Q971" s="178">
        <f t="shared" si="1800"/>
        <v>27221448</v>
      </c>
      <c r="R971" s="178">
        <f t="shared" si="1800"/>
        <v>32698761</v>
      </c>
      <c r="S971" s="178">
        <f t="shared" si="1800"/>
        <v>32698761</v>
      </c>
      <c r="T971" s="178">
        <f t="shared" si="1800"/>
        <v>32698761</v>
      </c>
      <c r="U971" s="178">
        <f t="shared" si="1800"/>
        <v>32698761</v>
      </c>
      <c r="V971" s="178">
        <f t="shared" si="1800"/>
        <v>38641944</v>
      </c>
      <c r="W971" s="178">
        <f t="shared" si="1800"/>
        <v>38641944</v>
      </c>
      <c r="X971" s="178">
        <f t="shared" si="1800"/>
        <v>38641944</v>
      </c>
      <c r="Y971" s="178">
        <f t="shared" ref="X971:Y972" si="1801">Y972</f>
        <v>38641944</v>
      </c>
      <c r="Z971" s="112"/>
      <c r="AA971" s="112"/>
      <c r="AB971" s="112"/>
      <c r="AC971" s="112"/>
    </row>
    <row r="972" spans="1:29" s="139" customFormat="1" x14ac:dyDescent="0.2">
      <c r="A972" s="201" t="s">
        <v>615</v>
      </c>
      <c r="B972" s="179" t="s">
        <v>461</v>
      </c>
      <c r="C972" s="167">
        <v>11</v>
      </c>
      <c r="D972" s="167"/>
      <c r="E972" s="168">
        <v>35</v>
      </c>
      <c r="F972" s="169"/>
      <c r="G972" s="170"/>
      <c r="H972" s="171">
        <f t="shared" si="1800"/>
        <v>32545000</v>
      </c>
      <c r="I972" s="171">
        <f t="shared" si="1800"/>
        <v>32545000</v>
      </c>
      <c r="J972" s="171">
        <f t="shared" si="1800"/>
        <v>28402681</v>
      </c>
      <c r="K972" s="171">
        <f t="shared" si="1800"/>
        <v>28402681</v>
      </c>
      <c r="L972" s="171">
        <f t="shared" si="1800"/>
        <v>32780823</v>
      </c>
      <c r="M972" s="171">
        <f t="shared" si="1800"/>
        <v>32780823</v>
      </c>
      <c r="N972" s="171">
        <f t="shared" si="1800"/>
        <v>32331248</v>
      </c>
      <c r="O972" s="171">
        <f t="shared" si="1800"/>
        <v>32331248</v>
      </c>
      <c r="P972" s="171">
        <f t="shared" si="1800"/>
        <v>27221448</v>
      </c>
      <c r="Q972" s="171">
        <f t="shared" si="1800"/>
        <v>27221448</v>
      </c>
      <c r="R972" s="171">
        <f t="shared" si="1800"/>
        <v>32698761</v>
      </c>
      <c r="S972" s="171">
        <f t="shared" si="1800"/>
        <v>32698761</v>
      </c>
      <c r="T972" s="171">
        <f t="shared" si="1800"/>
        <v>32698761</v>
      </c>
      <c r="U972" s="171">
        <f t="shared" si="1800"/>
        <v>32698761</v>
      </c>
      <c r="V972" s="171">
        <f t="shared" si="1800"/>
        <v>38641944</v>
      </c>
      <c r="W972" s="171">
        <f t="shared" si="1800"/>
        <v>38641944</v>
      </c>
      <c r="X972" s="171">
        <f t="shared" si="1801"/>
        <v>38641944</v>
      </c>
      <c r="Y972" s="171">
        <f t="shared" si="1801"/>
        <v>38641944</v>
      </c>
      <c r="Z972" s="112"/>
      <c r="AA972" s="112"/>
      <c r="AB972" s="112"/>
      <c r="AC972" s="112"/>
    </row>
    <row r="973" spans="1:29" s="101" customFormat="1" x14ac:dyDescent="0.2">
      <c r="A973" s="118" t="s">
        <v>615</v>
      </c>
      <c r="B973" s="102" t="s">
        <v>461</v>
      </c>
      <c r="C973" s="103">
        <v>11</v>
      </c>
      <c r="D973" s="118"/>
      <c r="E973" s="105">
        <v>352</v>
      </c>
      <c r="F973" s="141"/>
      <c r="G973" s="106"/>
      <c r="H973" s="107">
        <f t="shared" ref="H973:Y973" si="1802">SUM(H974)</f>
        <v>32545000</v>
      </c>
      <c r="I973" s="107">
        <f t="shared" si="1802"/>
        <v>32545000</v>
      </c>
      <c r="J973" s="107">
        <f t="shared" si="1802"/>
        <v>28402681</v>
      </c>
      <c r="K973" s="107">
        <f t="shared" si="1802"/>
        <v>28402681</v>
      </c>
      <c r="L973" s="107">
        <f t="shared" si="1802"/>
        <v>32780823</v>
      </c>
      <c r="M973" s="107">
        <f t="shared" si="1802"/>
        <v>32780823</v>
      </c>
      <c r="N973" s="107">
        <f t="shared" si="1802"/>
        <v>32331248</v>
      </c>
      <c r="O973" s="107">
        <f t="shared" si="1802"/>
        <v>32331248</v>
      </c>
      <c r="P973" s="107">
        <f t="shared" si="1802"/>
        <v>27221448</v>
      </c>
      <c r="Q973" s="107">
        <f t="shared" si="1802"/>
        <v>27221448</v>
      </c>
      <c r="R973" s="107">
        <f t="shared" si="1802"/>
        <v>32698761</v>
      </c>
      <c r="S973" s="107">
        <f t="shared" si="1802"/>
        <v>32698761</v>
      </c>
      <c r="T973" s="107">
        <f t="shared" si="1802"/>
        <v>32698761</v>
      </c>
      <c r="U973" s="107">
        <f t="shared" si="1802"/>
        <v>32698761</v>
      </c>
      <c r="V973" s="107">
        <f t="shared" si="1802"/>
        <v>38641944</v>
      </c>
      <c r="W973" s="107">
        <f t="shared" si="1802"/>
        <v>38641944</v>
      </c>
      <c r="X973" s="107">
        <f t="shared" si="1802"/>
        <v>38641944</v>
      </c>
      <c r="Y973" s="107">
        <f t="shared" si="1802"/>
        <v>38641944</v>
      </c>
    </row>
    <row r="974" spans="1:29" ht="30" x14ac:dyDescent="0.2">
      <c r="A974" s="95" t="s">
        <v>615</v>
      </c>
      <c r="B974" s="93" t="s">
        <v>461</v>
      </c>
      <c r="C974" s="94">
        <v>11</v>
      </c>
      <c r="D974" s="95" t="s">
        <v>258</v>
      </c>
      <c r="E974" s="110">
        <v>3522</v>
      </c>
      <c r="F974" s="142" t="s">
        <v>626</v>
      </c>
      <c r="G974" s="111"/>
      <c r="H974" s="398">
        <v>32545000</v>
      </c>
      <c r="I974" s="398">
        <f>H974</f>
        <v>32545000</v>
      </c>
      <c r="J974" s="398">
        <v>28402681</v>
      </c>
      <c r="K974" s="398">
        <f>J974</f>
        <v>28402681</v>
      </c>
      <c r="L974" s="398">
        <v>32780823</v>
      </c>
      <c r="M974" s="398">
        <f>L974</f>
        <v>32780823</v>
      </c>
      <c r="N974" s="398">
        <v>32331248</v>
      </c>
      <c r="O974" s="398">
        <f>N974</f>
        <v>32331248</v>
      </c>
      <c r="P974" s="398">
        <v>27221448</v>
      </c>
      <c r="Q974" s="398">
        <f>P974</f>
        <v>27221448</v>
      </c>
      <c r="R974" s="398">
        <v>32698761</v>
      </c>
      <c r="S974" s="398">
        <f>R974</f>
        <v>32698761</v>
      </c>
      <c r="T974" s="398">
        <v>32698761</v>
      </c>
      <c r="U974" s="398">
        <f>T974</f>
        <v>32698761</v>
      </c>
      <c r="V974" s="398">
        <v>38641944</v>
      </c>
      <c r="W974" s="398">
        <f>V974</f>
        <v>38641944</v>
      </c>
      <c r="X974" s="398">
        <v>38641944</v>
      </c>
      <c r="Y974" s="398">
        <f>X974</f>
        <v>38641944</v>
      </c>
    </row>
    <row r="975" spans="1:29" s="101" customFormat="1" ht="47.25" x14ac:dyDescent="0.2">
      <c r="A975" s="182" t="s">
        <v>615</v>
      </c>
      <c r="B975" s="172" t="s">
        <v>709</v>
      </c>
      <c r="C975" s="173"/>
      <c r="D975" s="182"/>
      <c r="E975" s="175"/>
      <c r="F975" s="183" t="s">
        <v>710</v>
      </c>
      <c r="G975" s="177" t="s">
        <v>703</v>
      </c>
      <c r="H975" s="178">
        <f>H979+H984+H992+H995+H987+H976</f>
        <v>685884</v>
      </c>
      <c r="I975" s="178">
        <f>I979+I984+I992+I995+I987+I976</f>
        <v>8374</v>
      </c>
      <c r="J975" s="178">
        <f t="shared" ref="J975:Q975" si="1803">J979+J984+J992+J995+J987+J976</f>
        <v>0</v>
      </c>
      <c r="K975" s="178">
        <f t="shared" si="1803"/>
        <v>0</v>
      </c>
      <c r="L975" s="178">
        <f t="shared" ref="L975:M975" si="1804">L979+L984+L992+L995+L987+L976</f>
        <v>0</v>
      </c>
      <c r="M975" s="178">
        <f t="shared" si="1804"/>
        <v>0</v>
      </c>
      <c r="N975" s="178">
        <f t="shared" ref="N975:O975" si="1805">N979+N984+N992+N995+N987+N976</f>
        <v>0</v>
      </c>
      <c r="O975" s="178">
        <f t="shared" si="1805"/>
        <v>0</v>
      </c>
      <c r="P975" s="178">
        <f t="shared" si="1803"/>
        <v>0</v>
      </c>
      <c r="Q975" s="178">
        <f t="shared" si="1803"/>
        <v>0</v>
      </c>
      <c r="R975" s="178">
        <f t="shared" ref="R975:W975" si="1806">R979+R984+R992+R995+R987+R976</f>
        <v>0</v>
      </c>
      <c r="S975" s="178">
        <f t="shared" si="1806"/>
        <v>0</v>
      </c>
      <c r="T975" s="178">
        <f t="shared" ref="T975:U975" si="1807">T979+T984+T992+T995+T987+T976</f>
        <v>0</v>
      </c>
      <c r="U975" s="178">
        <f t="shared" si="1807"/>
        <v>0</v>
      </c>
      <c r="V975" s="178">
        <f t="shared" si="1806"/>
        <v>0</v>
      </c>
      <c r="W975" s="178">
        <f t="shared" si="1806"/>
        <v>0</v>
      </c>
      <c r="X975" s="178">
        <f t="shared" ref="X975:Y975" si="1808">X979+X984+X992+X995+X987+X976</f>
        <v>0</v>
      </c>
      <c r="Y975" s="178">
        <f t="shared" si="1808"/>
        <v>0</v>
      </c>
    </row>
    <row r="976" spans="1:29" s="150" customFormat="1" x14ac:dyDescent="0.2">
      <c r="A976" s="201" t="s">
        <v>615</v>
      </c>
      <c r="B976" s="179" t="s">
        <v>709</v>
      </c>
      <c r="C976" s="167">
        <v>11</v>
      </c>
      <c r="D976" s="167"/>
      <c r="E976" s="168">
        <v>32</v>
      </c>
      <c r="F976" s="169"/>
      <c r="G976" s="170"/>
      <c r="H976" s="171">
        <f>H977</f>
        <v>4645</v>
      </c>
      <c r="I976" s="171">
        <f t="shared" ref="I976:Y976" si="1809">I977</f>
        <v>4645</v>
      </c>
      <c r="J976" s="171">
        <f t="shared" si="1809"/>
        <v>0</v>
      </c>
      <c r="K976" s="171">
        <f t="shared" si="1809"/>
        <v>0</v>
      </c>
      <c r="L976" s="171">
        <f t="shared" si="1809"/>
        <v>0</v>
      </c>
      <c r="M976" s="171">
        <f t="shared" si="1809"/>
        <v>0</v>
      </c>
      <c r="N976" s="171">
        <f t="shared" si="1809"/>
        <v>0</v>
      </c>
      <c r="O976" s="171">
        <f t="shared" si="1809"/>
        <v>0</v>
      </c>
      <c r="P976" s="171">
        <f t="shared" si="1809"/>
        <v>0</v>
      </c>
      <c r="Q976" s="171">
        <f t="shared" si="1809"/>
        <v>0</v>
      </c>
      <c r="R976" s="171">
        <f t="shared" si="1809"/>
        <v>0</v>
      </c>
      <c r="S976" s="171">
        <f t="shared" si="1809"/>
        <v>0</v>
      </c>
      <c r="T976" s="171">
        <f t="shared" si="1809"/>
        <v>0</v>
      </c>
      <c r="U976" s="171">
        <f t="shared" si="1809"/>
        <v>0</v>
      </c>
      <c r="V976" s="171">
        <f t="shared" si="1809"/>
        <v>0</v>
      </c>
      <c r="W976" s="171">
        <f t="shared" si="1809"/>
        <v>0</v>
      </c>
      <c r="X976" s="171">
        <f t="shared" si="1809"/>
        <v>0</v>
      </c>
      <c r="Y976" s="171">
        <f t="shared" si="1809"/>
        <v>0</v>
      </c>
      <c r="Z976" s="112"/>
      <c r="AA976" s="112"/>
      <c r="AB976" s="112"/>
      <c r="AC976" s="112"/>
    </row>
    <row r="977" spans="1:29" x14ac:dyDescent="0.2">
      <c r="A977" s="133" t="s">
        <v>615</v>
      </c>
      <c r="B977" s="129" t="s">
        <v>709</v>
      </c>
      <c r="C977" s="103">
        <v>11</v>
      </c>
      <c r="D977" s="118"/>
      <c r="E977" s="130">
        <v>323</v>
      </c>
      <c r="F977" s="144"/>
      <c r="G977" s="111"/>
      <c r="H977" s="108">
        <f>H978</f>
        <v>4645</v>
      </c>
      <c r="I977" s="108">
        <f t="shared" ref="I977:Y977" si="1810">I978</f>
        <v>4645</v>
      </c>
      <c r="J977" s="108">
        <f t="shared" si="1810"/>
        <v>0</v>
      </c>
      <c r="K977" s="108">
        <f t="shared" si="1810"/>
        <v>0</v>
      </c>
      <c r="L977" s="108">
        <f t="shared" si="1810"/>
        <v>0</v>
      </c>
      <c r="M977" s="108">
        <f t="shared" si="1810"/>
        <v>0</v>
      </c>
      <c r="N977" s="108">
        <f t="shared" si="1810"/>
        <v>0</v>
      </c>
      <c r="O977" s="108">
        <f t="shared" si="1810"/>
        <v>0</v>
      </c>
      <c r="P977" s="108">
        <f t="shared" si="1810"/>
        <v>0</v>
      </c>
      <c r="Q977" s="108">
        <f t="shared" si="1810"/>
        <v>0</v>
      </c>
      <c r="R977" s="108">
        <f t="shared" si="1810"/>
        <v>0</v>
      </c>
      <c r="S977" s="108">
        <f t="shared" si="1810"/>
        <v>0</v>
      </c>
      <c r="T977" s="108">
        <f t="shared" si="1810"/>
        <v>0</v>
      </c>
      <c r="U977" s="108">
        <f t="shared" si="1810"/>
        <v>0</v>
      </c>
      <c r="V977" s="108">
        <f t="shared" si="1810"/>
        <v>0</v>
      </c>
      <c r="W977" s="108">
        <f t="shared" si="1810"/>
        <v>0</v>
      </c>
      <c r="X977" s="108">
        <f t="shared" si="1810"/>
        <v>0</v>
      </c>
      <c r="Y977" s="108">
        <f t="shared" si="1810"/>
        <v>0</v>
      </c>
      <c r="Z977" s="101"/>
      <c r="AA977" s="101"/>
      <c r="AB977" s="101"/>
      <c r="AC977" s="101"/>
    </row>
    <row r="978" spans="1:29" s="101" customFormat="1" x14ac:dyDescent="0.2">
      <c r="A978" s="95" t="s">
        <v>615</v>
      </c>
      <c r="B978" s="93" t="s">
        <v>709</v>
      </c>
      <c r="C978" s="94">
        <v>11</v>
      </c>
      <c r="D978" s="95" t="s">
        <v>258</v>
      </c>
      <c r="E978" s="119">
        <v>3237</v>
      </c>
      <c r="F978" s="142" t="s">
        <v>58</v>
      </c>
      <c r="G978" s="111"/>
      <c r="H978" s="398">
        <v>4645</v>
      </c>
      <c r="I978" s="398">
        <f>H978</f>
        <v>4645</v>
      </c>
      <c r="J978" s="398"/>
      <c r="K978" s="398">
        <f>J978</f>
        <v>0</v>
      </c>
      <c r="L978" s="398"/>
      <c r="M978" s="398">
        <f>L978</f>
        <v>0</v>
      </c>
      <c r="N978" s="398">
        <v>0</v>
      </c>
      <c r="O978" s="398">
        <f>N978</f>
        <v>0</v>
      </c>
      <c r="P978" s="398"/>
      <c r="Q978" s="398">
        <f>P978</f>
        <v>0</v>
      </c>
      <c r="R978" s="398"/>
      <c r="S978" s="398">
        <f>R978</f>
        <v>0</v>
      </c>
      <c r="T978" s="398">
        <v>0</v>
      </c>
      <c r="U978" s="398">
        <f>T978</f>
        <v>0</v>
      </c>
      <c r="V978" s="398"/>
      <c r="W978" s="398">
        <f>V978</f>
        <v>0</v>
      </c>
      <c r="X978" s="398">
        <v>0</v>
      </c>
      <c r="Y978" s="398">
        <f>X978</f>
        <v>0</v>
      </c>
    </row>
    <row r="979" spans="1:29" s="150" customFormat="1" x14ac:dyDescent="0.2">
      <c r="A979" s="201" t="s">
        <v>615</v>
      </c>
      <c r="B979" s="179" t="s">
        <v>709</v>
      </c>
      <c r="C979" s="167">
        <v>12</v>
      </c>
      <c r="D979" s="167"/>
      <c r="E979" s="168">
        <v>31</v>
      </c>
      <c r="F979" s="169"/>
      <c r="G979" s="170"/>
      <c r="H979" s="171">
        <f t="shared" ref="H979:Q979" si="1811">H980+H982</f>
        <v>3464</v>
      </c>
      <c r="I979" s="171">
        <f t="shared" si="1811"/>
        <v>3464</v>
      </c>
      <c r="J979" s="171">
        <f t="shared" si="1811"/>
        <v>0</v>
      </c>
      <c r="K979" s="171">
        <f t="shared" si="1811"/>
        <v>0</v>
      </c>
      <c r="L979" s="171">
        <f t="shared" ref="L979:M979" si="1812">L980+L982</f>
        <v>0</v>
      </c>
      <c r="M979" s="171">
        <f t="shared" si="1812"/>
        <v>0</v>
      </c>
      <c r="N979" s="171">
        <f t="shared" ref="N979:O979" si="1813">N980+N982</f>
        <v>0</v>
      </c>
      <c r="O979" s="171">
        <f t="shared" si="1813"/>
        <v>0</v>
      </c>
      <c r="P979" s="171">
        <f t="shared" si="1811"/>
        <v>0</v>
      </c>
      <c r="Q979" s="171">
        <f t="shared" si="1811"/>
        <v>0</v>
      </c>
      <c r="R979" s="171">
        <f t="shared" ref="R979:W979" si="1814">R980+R982</f>
        <v>0</v>
      </c>
      <c r="S979" s="171">
        <f t="shared" si="1814"/>
        <v>0</v>
      </c>
      <c r="T979" s="171">
        <f t="shared" ref="T979:U979" si="1815">T980+T982</f>
        <v>0</v>
      </c>
      <c r="U979" s="171">
        <f t="shared" si="1815"/>
        <v>0</v>
      </c>
      <c r="V979" s="171">
        <f t="shared" si="1814"/>
        <v>0</v>
      </c>
      <c r="W979" s="171">
        <f t="shared" si="1814"/>
        <v>0</v>
      </c>
      <c r="X979" s="171">
        <f t="shared" ref="X979:Y979" si="1816">X980+X982</f>
        <v>0</v>
      </c>
      <c r="Y979" s="171">
        <f t="shared" si="1816"/>
        <v>0</v>
      </c>
      <c r="Z979" s="112"/>
      <c r="AA979" s="112"/>
      <c r="AB979" s="112"/>
      <c r="AC979" s="112"/>
    </row>
    <row r="980" spans="1:29" s="150" customFormat="1" x14ac:dyDescent="0.2">
      <c r="A980" s="133" t="s">
        <v>615</v>
      </c>
      <c r="B980" s="129" t="s">
        <v>709</v>
      </c>
      <c r="C980" s="103">
        <v>12</v>
      </c>
      <c r="D980" s="118"/>
      <c r="E980" s="130">
        <v>311</v>
      </c>
      <c r="F980" s="144"/>
      <c r="G980" s="111"/>
      <c r="H980" s="108">
        <f t="shared" ref="H980:Y980" si="1817">H981</f>
        <v>2946</v>
      </c>
      <c r="I980" s="108">
        <f t="shared" si="1817"/>
        <v>2946</v>
      </c>
      <c r="J980" s="108">
        <f t="shared" si="1817"/>
        <v>0</v>
      </c>
      <c r="K980" s="108">
        <f t="shared" si="1817"/>
        <v>0</v>
      </c>
      <c r="L980" s="108">
        <f t="shared" si="1817"/>
        <v>0</v>
      </c>
      <c r="M980" s="108">
        <f t="shared" si="1817"/>
        <v>0</v>
      </c>
      <c r="N980" s="108">
        <f t="shared" si="1817"/>
        <v>0</v>
      </c>
      <c r="O980" s="108">
        <f t="shared" si="1817"/>
        <v>0</v>
      </c>
      <c r="P980" s="108">
        <f t="shared" si="1817"/>
        <v>0</v>
      </c>
      <c r="Q980" s="108">
        <f t="shared" si="1817"/>
        <v>0</v>
      </c>
      <c r="R980" s="108">
        <f t="shared" si="1817"/>
        <v>0</v>
      </c>
      <c r="S980" s="108">
        <f t="shared" si="1817"/>
        <v>0</v>
      </c>
      <c r="T980" s="108">
        <f t="shared" si="1817"/>
        <v>0</v>
      </c>
      <c r="U980" s="108">
        <f t="shared" si="1817"/>
        <v>0</v>
      </c>
      <c r="V980" s="108">
        <f t="shared" si="1817"/>
        <v>0</v>
      </c>
      <c r="W980" s="108">
        <f t="shared" si="1817"/>
        <v>0</v>
      </c>
      <c r="X980" s="108">
        <f t="shared" si="1817"/>
        <v>0</v>
      </c>
      <c r="Y980" s="108">
        <f t="shared" si="1817"/>
        <v>0</v>
      </c>
      <c r="Z980" s="101"/>
      <c r="AA980" s="101"/>
      <c r="AB980" s="101"/>
      <c r="AC980" s="101"/>
    </row>
    <row r="981" spans="1:29" s="101" customFormat="1" x14ac:dyDescent="0.2">
      <c r="A981" s="95" t="s">
        <v>615</v>
      </c>
      <c r="B981" s="93" t="s">
        <v>709</v>
      </c>
      <c r="C981" s="94">
        <v>12</v>
      </c>
      <c r="D981" s="95" t="s">
        <v>31</v>
      </c>
      <c r="E981" s="119">
        <v>3111</v>
      </c>
      <c r="F981" s="142" t="s">
        <v>33</v>
      </c>
      <c r="G981" s="111"/>
      <c r="H981" s="398">
        <v>2946</v>
      </c>
      <c r="I981" s="398">
        <f>H981</f>
        <v>2946</v>
      </c>
      <c r="J981" s="398">
        <v>0</v>
      </c>
      <c r="K981" s="398">
        <f>J981</f>
        <v>0</v>
      </c>
      <c r="L981" s="398"/>
      <c r="M981" s="398">
        <f>L981</f>
        <v>0</v>
      </c>
      <c r="N981" s="398">
        <v>0</v>
      </c>
      <c r="O981" s="398">
        <f>N981</f>
        <v>0</v>
      </c>
      <c r="P981" s="398">
        <v>0</v>
      </c>
      <c r="Q981" s="398">
        <f>P981</f>
        <v>0</v>
      </c>
      <c r="R981" s="398"/>
      <c r="S981" s="398">
        <f>R981</f>
        <v>0</v>
      </c>
      <c r="T981" s="398">
        <v>0</v>
      </c>
      <c r="U981" s="398">
        <f>T981</f>
        <v>0</v>
      </c>
      <c r="V981" s="398"/>
      <c r="W981" s="398">
        <f>V981</f>
        <v>0</v>
      </c>
      <c r="X981" s="398">
        <v>0</v>
      </c>
      <c r="Y981" s="398">
        <f>X981</f>
        <v>0</v>
      </c>
    </row>
    <row r="982" spans="1:29" s="101" customFormat="1" x14ac:dyDescent="0.2">
      <c r="A982" s="118" t="s">
        <v>615</v>
      </c>
      <c r="B982" s="102" t="s">
        <v>709</v>
      </c>
      <c r="C982" s="103">
        <v>12</v>
      </c>
      <c r="D982" s="118"/>
      <c r="E982" s="113">
        <v>313</v>
      </c>
      <c r="F982" s="141"/>
      <c r="G982" s="111"/>
      <c r="H982" s="108">
        <f t="shared" ref="H982:Y982" si="1818">H983</f>
        <v>518</v>
      </c>
      <c r="I982" s="108">
        <f t="shared" si="1818"/>
        <v>518</v>
      </c>
      <c r="J982" s="108">
        <f t="shared" si="1818"/>
        <v>0</v>
      </c>
      <c r="K982" s="108">
        <f t="shared" si="1818"/>
        <v>0</v>
      </c>
      <c r="L982" s="108">
        <f t="shared" si="1818"/>
        <v>0</v>
      </c>
      <c r="M982" s="108">
        <f t="shared" si="1818"/>
        <v>0</v>
      </c>
      <c r="N982" s="108">
        <f t="shared" si="1818"/>
        <v>0</v>
      </c>
      <c r="O982" s="108">
        <f t="shared" si="1818"/>
        <v>0</v>
      </c>
      <c r="P982" s="108">
        <f t="shared" si="1818"/>
        <v>0</v>
      </c>
      <c r="Q982" s="108">
        <f t="shared" si="1818"/>
        <v>0</v>
      </c>
      <c r="R982" s="108">
        <f t="shared" si="1818"/>
        <v>0</v>
      </c>
      <c r="S982" s="108">
        <f t="shared" si="1818"/>
        <v>0</v>
      </c>
      <c r="T982" s="108">
        <f t="shared" si="1818"/>
        <v>0</v>
      </c>
      <c r="U982" s="108">
        <f t="shared" si="1818"/>
        <v>0</v>
      </c>
      <c r="V982" s="108">
        <f t="shared" si="1818"/>
        <v>0</v>
      </c>
      <c r="W982" s="108">
        <f t="shared" si="1818"/>
        <v>0</v>
      </c>
      <c r="X982" s="108">
        <f t="shared" si="1818"/>
        <v>0</v>
      </c>
      <c r="Y982" s="108">
        <f t="shared" si="1818"/>
        <v>0</v>
      </c>
    </row>
    <row r="983" spans="1:29" s="101" customFormat="1" x14ac:dyDescent="0.2">
      <c r="A983" s="95" t="s">
        <v>615</v>
      </c>
      <c r="B983" s="93" t="s">
        <v>709</v>
      </c>
      <c r="C983" s="94">
        <v>12</v>
      </c>
      <c r="D983" s="95" t="s">
        <v>31</v>
      </c>
      <c r="E983" s="119">
        <v>3132</v>
      </c>
      <c r="F983" s="142" t="s">
        <v>40</v>
      </c>
      <c r="G983" s="111"/>
      <c r="H983" s="398">
        <v>518</v>
      </c>
      <c r="I983" s="398">
        <f>H983</f>
        <v>518</v>
      </c>
      <c r="J983" s="398">
        <v>0</v>
      </c>
      <c r="K983" s="398">
        <f>J983</f>
        <v>0</v>
      </c>
      <c r="L983" s="398"/>
      <c r="M983" s="398">
        <f>L983</f>
        <v>0</v>
      </c>
      <c r="N983" s="398">
        <v>0</v>
      </c>
      <c r="O983" s="398">
        <f>N983</f>
        <v>0</v>
      </c>
      <c r="P983" s="398">
        <v>0</v>
      </c>
      <c r="Q983" s="398">
        <f>P983</f>
        <v>0</v>
      </c>
      <c r="R983" s="398"/>
      <c r="S983" s="398">
        <f>R983</f>
        <v>0</v>
      </c>
      <c r="T983" s="398">
        <v>0</v>
      </c>
      <c r="U983" s="398">
        <f>T983</f>
        <v>0</v>
      </c>
      <c r="V983" s="398"/>
      <c r="W983" s="398">
        <f>V983</f>
        <v>0</v>
      </c>
      <c r="X983" s="398">
        <v>0</v>
      </c>
      <c r="Y983" s="398">
        <f>X983</f>
        <v>0</v>
      </c>
    </row>
    <row r="984" spans="1:29" s="139" customFormat="1" x14ac:dyDescent="0.2">
      <c r="A984" s="201" t="s">
        <v>615</v>
      </c>
      <c r="B984" s="179" t="s">
        <v>709</v>
      </c>
      <c r="C984" s="167">
        <v>12</v>
      </c>
      <c r="D984" s="187"/>
      <c r="E984" s="168">
        <v>32</v>
      </c>
      <c r="F984" s="169"/>
      <c r="G984" s="170"/>
      <c r="H984" s="171">
        <f>H985</f>
        <v>265</v>
      </c>
      <c r="I984" s="171">
        <f t="shared" ref="I984:Y984" si="1819">I985</f>
        <v>265</v>
      </c>
      <c r="J984" s="171">
        <f t="shared" si="1819"/>
        <v>0</v>
      </c>
      <c r="K984" s="171">
        <f t="shared" si="1819"/>
        <v>0</v>
      </c>
      <c r="L984" s="171">
        <f t="shared" si="1819"/>
        <v>0</v>
      </c>
      <c r="M984" s="171">
        <f t="shared" si="1819"/>
        <v>0</v>
      </c>
      <c r="N984" s="171">
        <f t="shared" si="1819"/>
        <v>0</v>
      </c>
      <c r="O984" s="171">
        <f t="shared" si="1819"/>
        <v>0</v>
      </c>
      <c r="P984" s="171">
        <f t="shared" si="1819"/>
        <v>0</v>
      </c>
      <c r="Q984" s="171">
        <f t="shared" si="1819"/>
        <v>0</v>
      </c>
      <c r="R984" s="171">
        <f t="shared" si="1819"/>
        <v>0</v>
      </c>
      <c r="S984" s="171">
        <f t="shared" si="1819"/>
        <v>0</v>
      </c>
      <c r="T984" s="171">
        <f t="shared" si="1819"/>
        <v>0</v>
      </c>
      <c r="U984" s="171">
        <f t="shared" si="1819"/>
        <v>0</v>
      </c>
      <c r="V984" s="171">
        <f t="shared" si="1819"/>
        <v>0</v>
      </c>
      <c r="W984" s="171">
        <f t="shared" si="1819"/>
        <v>0</v>
      </c>
      <c r="X984" s="171">
        <f t="shared" si="1819"/>
        <v>0</v>
      </c>
      <c r="Y984" s="171">
        <f t="shared" si="1819"/>
        <v>0</v>
      </c>
      <c r="Z984" s="101"/>
      <c r="AA984" s="101"/>
      <c r="AB984" s="101"/>
      <c r="AC984" s="101"/>
    </row>
    <row r="985" spans="1:29" x14ac:dyDescent="0.2">
      <c r="A985" s="133" t="s">
        <v>615</v>
      </c>
      <c r="B985" s="129" t="s">
        <v>709</v>
      </c>
      <c r="C985" s="147">
        <v>12</v>
      </c>
      <c r="D985" s="133"/>
      <c r="E985" s="148">
        <v>321</v>
      </c>
      <c r="F985" s="144"/>
      <c r="G985" s="131"/>
      <c r="H985" s="149">
        <f t="shared" ref="H985:Y985" si="1820">SUM(H986:H986)</f>
        <v>265</v>
      </c>
      <c r="I985" s="149">
        <f t="shared" si="1820"/>
        <v>265</v>
      </c>
      <c r="J985" s="149">
        <f t="shared" si="1820"/>
        <v>0</v>
      </c>
      <c r="K985" s="149">
        <f t="shared" si="1820"/>
        <v>0</v>
      </c>
      <c r="L985" s="149">
        <f t="shared" si="1820"/>
        <v>0</v>
      </c>
      <c r="M985" s="149">
        <f t="shared" si="1820"/>
        <v>0</v>
      </c>
      <c r="N985" s="149">
        <f t="shared" si="1820"/>
        <v>0</v>
      </c>
      <c r="O985" s="149">
        <f t="shared" si="1820"/>
        <v>0</v>
      </c>
      <c r="P985" s="149">
        <f t="shared" si="1820"/>
        <v>0</v>
      </c>
      <c r="Q985" s="149">
        <f t="shared" si="1820"/>
        <v>0</v>
      </c>
      <c r="R985" s="149">
        <f t="shared" si="1820"/>
        <v>0</v>
      </c>
      <c r="S985" s="149">
        <f t="shared" si="1820"/>
        <v>0</v>
      </c>
      <c r="T985" s="149">
        <f t="shared" si="1820"/>
        <v>0</v>
      </c>
      <c r="U985" s="149">
        <f t="shared" si="1820"/>
        <v>0</v>
      </c>
      <c r="V985" s="149">
        <f t="shared" si="1820"/>
        <v>0</v>
      </c>
      <c r="W985" s="149">
        <f t="shared" si="1820"/>
        <v>0</v>
      </c>
      <c r="X985" s="149">
        <f t="shared" si="1820"/>
        <v>0</v>
      </c>
      <c r="Y985" s="149">
        <f t="shared" si="1820"/>
        <v>0</v>
      </c>
      <c r="Z985" s="150"/>
      <c r="AA985" s="150"/>
      <c r="AB985" s="150"/>
      <c r="AC985" s="150"/>
    </row>
    <row r="986" spans="1:29" s="101" customFormat="1" x14ac:dyDescent="0.2">
      <c r="A986" s="95" t="s">
        <v>615</v>
      </c>
      <c r="B986" s="93" t="s">
        <v>709</v>
      </c>
      <c r="C986" s="94">
        <v>12</v>
      </c>
      <c r="D986" s="95" t="s">
        <v>31</v>
      </c>
      <c r="E986" s="110">
        <v>3211</v>
      </c>
      <c r="F986" s="142" t="s">
        <v>42</v>
      </c>
      <c r="G986" s="111"/>
      <c r="H986" s="398">
        <v>265</v>
      </c>
      <c r="I986" s="398">
        <f t="shared" ref="I986" si="1821">H986</f>
        <v>265</v>
      </c>
      <c r="J986" s="398">
        <v>0</v>
      </c>
      <c r="K986" s="398">
        <f t="shared" ref="K986" si="1822">J986</f>
        <v>0</v>
      </c>
      <c r="L986" s="398"/>
      <c r="M986" s="398">
        <f t="shared" ref="M986" si="1823">L986</f>
        <v>0</v>
      </c>
      <c r="N986" s="398">
        <v>0</v>
      </c>
      <c r="O986" s="398">
        <f t="shared" ref="O986" si="1824">N986</f>
        <v>0</v>
      </c>
      <c r="P986" s="398">
        <v>0</v>
      </c>
      <c r="Q986" s="398">
        <f t="shared" ref="Q986" si="1825">P986</f>
        <v>0</v>
      </c>
      <c r="R986" s="398"/>
      <c r="S986" s="398">
        <f t="shared" ref="S986" si="1826">R986</f>
        <v>0</v>
      </c>
      <c r="T986" s="398">
        <v>0</v>
      </c>
      <c r="U986" s="398">
        <f t="shared" ref="U986" si="1827">T986</f>
        <v>0</v>
      </c>
      <c r="V986" s="398"/>
      <c r="W986" s="398">
        <f t="shared" ref="W986" si="1828">V986</f>
        <v>0</v>
      </c>
      <c r="X986" s="398">
        <v>0</v>
      </c>
      <c r="Y986" s="398">
        <f t="shared" ref="Y986" si="1829">X986</f>
        <v>0</v>
      </c>
      <c r="Z986" s="112"/>
      <c r="AA986" s="112"/>
      <c r="AB986" s="112"/>
      <c r="AC986" s="112"/>
    </row>
    <row r="987" spans="1:29" s="150" customFormat="1" x14ac:dyDescent="0.2">
      <c r="A987" s="201" t="s">
        <v>615</v>
      </c>
      <c r="B987" s="179" t="s">
        <v>709</v>
      </c>
      <c r="C987" s="167">
        <v>559</v>
      </c>
      <c r="D987" s="167"/>
      <c r="E987" s="168">
        <v>31</v>
      </c>
      <c r="F987" s="169"/>
      <c r="G987" s="170"/>
      <c r="H987" s="171">
        <f t="shared" ref="H987:Q987" si="1830">H988+H990</f>
        <v>19510</v>
      </c>
      <c r="I987" s="171">
        <f t="shared" si="1830"/>
        <v>0</v>
      </c>
      <c r="J987" s="171">
        <f t="shared" si="1830"/>
        <v>0</v>
      </c>
      <c r="K987" s="171">
        <f t="shared" si="1830"/>
        <v>0</v>
      </c>
      <c r="L987" s="171">
        <f t="shared" ref="L987:M987" si="1831">L988+L990</f>
        <v>0</v>
      </c>
      <c r="M987" s="171">
        <f t="shared" si="1831"/>
        <v>0</v>
      </c>
      <c r="N987" s="171">
        <f t="shared" ref="N987:O987" si="1832">N988+N990</f>
        <v>0</v>
      </c>
      <c r="O987" s="171">
        <f t="shared" si="1832"/>
        <v>0</v>
      </c>
      <c r="P987" s="171">
        <f t="shared" si="1830"/>
        <v>0</v>
      </c>
      <c r="Q987" s="171">
        <f t="shared" si="1830"/>
        <v>0</v>
      </c>
      <c r="R987" s="171">
        <f t="shared" ref="R987:W987" si="1833">R988+R990</f>
        <v>0</v>
      </c>
      <c r="S987" s="171">
        <f t="shared" si="1833"/>
        <v>0</v>
      </c>
      <c r="T987" s="171">
        <f t="shared" ref="T987:U987" si="1834">T988+T990</f>
        <v>0</v>
      </c>
      <c r="U987" s="171">
        <f t="shared" si="1834"/>
        <v>0</v>
      </c>
      <c r="V987" s="171">
        <f t="shared" si="1833"/>
        <v>0</v>
      </c>
      <c r="W987" s="171">
        <f t="shared" si="1833"/>
        <v>0</v>
      </c>
      <c r="X987" s="171">
        <f t="shared" ref="X987:Y987" si="1835">X988+X990</f>
        <v>0</v>
      </c>
      <c r="Y987" s="171">
        <f t="shared" si="1835"/>
        <v>0</v>
      </c>
      <c r="Z987" s="112"/>
      <c r="AA987" s="112"/>
      <c r="AB987" s="112"/>
      <c r="AC987" s="112"/>
    </row>
    <row r="988" spans="1:29" s="150" customFormat="1" x14ac:dyDescent="0.2">
      <c r="A988" s="133" t="s">
        <v>615</v>
      </c>
      <c r="B988" s="129" t="s">
        <v>709</v>
      </c>
      <c r="C988" s="103">
        <v>559</v>
      </c>
      <c r="D988" s="118"/>
      <c r="E988" s="130">
        <v>311</v>
      </c>
      <c r="F988" s="144"/>
      <c r="G988" s="111"/>
      <c r="H988" s="108">
        <f t="shared" ref="H988:Y988" si="1836">H989</f>
        <v>16723</v>
      </c>
      <c r="I988" s="108">
        <f t="shared" si="1836"/>
        <v>0</v>
      </c>
      <c r="J988" s="108">
        <f t="shared" si="1836"/>
        <v>0</v>
      </c>
      <c r="K988" s="108">
        <f t="shared" si="1836"/>
        <v>0</v>
      </c>
      <c r="L988" s="108">
        <f t="shared" si="1836"/>
        <v>0</v>
      </c>
      <c r="M988" s="108">
        <f t="shared" si="1836"/>
        <v>0</v>
      </c>
      <c r="N988" s="108">
        <f t="shared" si="1836"/>
        <v>0</v>
      </c>
      <c r="O988" s="108">
        <f t="shared" si="1836"/>
        <v>0</v>
      </c>
      <c r="P988" s="108">
        <f t="shared" si="1836"/>
        <v>0</v>
      </c>
      <c r="Q988" s="108">
        <f t="shared" si="1836"/>
        <v>0</v>
      </c>
      <c r="R988" s="108">
        <f t="shared" si="1836"/>
        <v>0</v>
      </c>
      <c r="S988" s="108">
        <f t="shared" si="1836"/>
        <v>0</v>
      </c>
      <c r="T988" s="108">
        <f t="shared" si="1836"/>
        <v>0</v>
      </c>
      <c r="U988" s="108">
        <f t="shared" si="1836"/>
        <v>0</v>
      </c>
      <c r="V988" s="108">
        <f t="shared" si="1836"/>
        <v>0</v>
      </c>
      <c r="W988" s="108">
        <f t="shared" si="1836"/>
        <v>0</v>
      </c>
      <c r="X988" s="108">
        <f t="shared" si="1836"/>
        <v>0</v>
      </c>
      <c r="Y988" s="108">
        <f t="shared" si="1836"/>
        <v>0</v>
      </c>
      <c r="Z988" s="101"/>
      <c r="AA988" s="101"/>
      <c r="AB988" s="101"/>
      <c r="AC988" s="101"/>
    </row>
    <row r="989" spans="1:29" s="101" customFormat="1" x14ac:dyDescent="0.2">
      <c r="A989" s="95" t="s">
        <v>615</v>
      </c>
      <c r="B989" s="93" t="s">
        <v>709</v>
      </c>
      <c r="C989" s="94">
        <v>559</v>
      </c>
      <c r="D989" s="95" t="s">
        <v>31</v>
      </c>
      <c r="E989" s="119">
        <v>3111</v>
      </c>
      <c r="F989" s="142" t="s">
        <v>33</v>
      </c>
      <c r="G989" s="111"/>
      <c r="H989" s="398">
        <v>16723</v>
      </c>
      <c r="I989" s="399"/>
      <c r="J989" s="398">
        <v>0</v>
      </c>
      <c r="K989" s="399"/>
      <c r="L989" s="398"/>
      <c r="M989" s="399"/>
      <c r="N989" s="398">
        <v>0</v>
      </c>
      <c r="O989" s="399"/>
      <c r="P989" s="398">
        <v>0</v>
      </c>
      <c r="Q989" s="399"/>
      <c r="R989" s="398"/>
      <c r="S989" s="399"/>
      <c r="T989" s="398">
        <v>0</v>
      </c>
      <c r="U989" s="399"/>
      <c r="V989" s="398"/>
      <c r="W989" s="399"/>
      <c r="X989" s="398">
        <v>0</v>
      </c>
      <c r="Y989" s="399"/>
    </row>
    <row r="990" spans="1:29" s="126" customFormat="1" x14ac:dyDescent="0.2">
      <c r="A990" s="118" t="s">
        <v>615</v>
      </c>
      <c r="B990" s="102" t="s">
        <v>709</v>
      </c>
      <c r="C990" s="103">
        <v>559</v>
      </c>
      <c r="D990" s="118"/>
      <c r="E990" s="113">
        <v>313</v>
      </c>
      <c r="F990" s="141"/>
      <c r="G990" s="111"/>
      <c r="H990" s="108">
        <f t="shared" ref="H990:Y990" si="1837">H991</f>
        <v>2787</v>
      </c>
      <c r="I990" s="108">
        <f t="shared" si="1837"/>
        <v>0</v>
      </c>
      <c r="J990" s="108">
        <f t="shared" si="1837"/>
        <v>0</v>
      </c>
      <c r="K990" s="108">
        <f t="shared" si="1837"/>
        <v>0</v>
      </c>
      <c r="L990" s="108">
        <f t="shared" si="1837"/>
        <v>0</v>
      </c>
      <c r="M990" s="108">
        <f t="shared" si="1837"/>
        <v>0</v>
      </c>
      <c r="N990" s="108">
        <f t="shared" si="1837"/>
        <v>0</v>
      </c>
      <c r="O990" s="108">
        <f t="shared" si="1837"/>
        <v>0</v>
      </c>
      <c r="P990" s="108">
        <f t="shared" si="1837"/>
        <v>0</v>
      </c>
      <c r="Q990" s="108">
        <f t="shared" si="1837"/>
        <v>0</v>
      </c>
      <c r="R990" s="108">
        <f t="shared" si="1837"/>
        <v>0</v>
      </c>
      <c r="S990" s="108">
        <f t="shared" si="1837"/>
        <v>0</v>
      </c>
      <c r="T990" s="108">
        <f t="shared" si="1837"/>
        <v>0</v>
      </c>
      <c r="U990" s="108">
        <f t="shared" si="1837"/>
        <v>0</v>
      </c>
      <c r="V990" s="108">
        <f t="shared" si="1837"/>
        <v>0</v>
      </c>
      <c r="W990" s="108">
        <f t="shared" si="1837"/>
        <v>0</v>
      </c>
      <c r="X990" s="108">
        <f t="shared" si="1837"/>
        <v>0</v>
      </c>
      <c r="Y990" s="108">
        <f t="shared" si="1837"/>
        <v>0</v>
      </c>
      <c r="Z990" s="101"/>
      <c r="AA990" s="101"/>
      <c r="AB990" s="101"/>
      <c r="AC990" s="101"/>
    </row>
    <row r="991" spans="1:29" s="125" customFormat="1" x14ac:dyDescent="0.2">
      <c r="A991" s="95" t="s">
        <v>615</v>
      </c>
      <c r="B991" s="93" t="s">
        <v>709</v>
      </c>
      <c r="C991" s="94">
        <v>559</v>
      </c>
      <c r="D991" s="95" t="s">
        <v>31</v>
      </c>
      <c r="E991" s="119">
        <v>3132</v>
      </c>
      <c r="F991" s="142" t="s">
        <v>40</v>
      </c>
      <c r="G991" s="111"/>
      <c r="H991" s="398">
        <v>2787</v>
      </c>
      <c r="I991" s="399"/>
      <c r="J991" s="398">
        <v>0</v>
      </c>
      <c r="K991" s="399"/>
      <c r="L991" s="398"/>
      <c r="M991" s="399"/>
      <c r="N991" s="398">
        <v>0</v>
      </c>
      <c r="O991" s="399"/>
      <c r="P991" s="398">
        <v>0</v>
      </c>
      <c r="Q991" s="399"/>
      <c r="R991" s="398"/>
      <c r="S991" s="399"/>
      <c r="T991" s="398">
        <v>0</v>
      </c>
      <c r="U991" s="399"/>
      <c r="V991" s="398"/>
      <c r="W991" s="399"/>
      <c r="X991" s="398">
        <v>0</v>
      </c>
      <c r="Y991" s="399"/>
      <c r="Z991" s="101"/>
      <c r="AA991" s="101"/>
      <c r="AB991" s="101"/>
      <c r="AC991" s="101"/>
    </row>
    <row r="992" spans="1:29" x14ac:dyDescent="0.2">
      <c r="A992" s="201" t="s">
        <v>615</v>
      </c>
      <c r="B992" s="179" t="s">
        <v>709</v>
      </c>
      <c r="C992" s="167">
        <v>559</v>
      </c>
      <c r="D992" s="167"/>
      <c r="E992" s="168">
        <v>32</v>
      </c>
      <c r="F992" s="169"/>
      <c r="G992" s="170"/>
      <c r="H992" s="171">
        <f>H993</f>
        <v>0</v>
      </c>
      <c r="I992" s="171">
        <f t="shared" ref="I992:Y992" si="1838">I993</f>
        <v>0</v>
      </c>
      <c r="J992" s="171">
        <f t="shared" si="1838"/>
        <v>0</v>
      </c>
      <c r="K992" s="171">
        <f t="shared" si="1838"/>
        <v>0</v>
      </c>
      <c r="L992" s="171">
        <f t="shared" si="1838"/>
        <v>0</v>
      </c>
      <c r="M992" s="171">
        <f t="shared" si="1838"/>
        <v>0</v>
      </c>
      <c r="N992" s="171">
        <f t="shared" si="1838"/>
        <v>0</v>
      </c>
      <c r="O992" s="171">
        <f t="shared" si="1838"/>
        <v>0</v>
      </c>
      <c r="P992" s="171">
        <f t="shared" si="1838"/>
        <v>0</v>
      </c>
      <c r="Q992" s="171">
        <f t="shared" si="1838"/>
        <v>0</v>
      </c>
      <c r="R992" s="171">
        <f t="shared" si="1838"/>
        <v>0</v>
      </c>
      <c r="S992" s="171">
        <f t="shared" si="1838"/>
        <v>0</v>
      </c>
      <c r="T992" s="171">
        <f t="shared" si="1838"/>
        <v>0</v>
      </c>
      <c r="U992" s="171">
        <f t="shared" si="1838"/>
        <v>0</v>
      </c>
      <c r="V992" s="171">
        <f t="shared" si="1838"/>
        <v>0</v>
      </c>
      <c r="W992" s="171">
        <f t="shared" si="1838"/>
        <v>0</v>
      </c>
      <c r="X992" s="171">
        <f t="shared" si="1838"/>
        <v>0</v>
      </c>
      <c r="Y992" s="171">
        <f t="shared" si="1838"/>
        <v>0</v>
      </c>
      <c r="Z992" s="126"/>
      <c r="AA992" s="126"/>
      <c r="AB992" s="126"/>
      <c r="AC992" s="126"/>
    </row>
    <row r="993" spans="1:29" s="126" customFormat="1" x14ac:dyDescent="0.2">
      <c r="A993" s="133" t="s">
        <v>615</v>
      </c>
      <c r="B993" s="129" t="s">
        <v>709</v>
      </c>
      <c r="C993" s="103">
        <v>559</v>
      </c>
      <c r="D993" s="118"/>
      <c r="E993" s="105">
        <v>321</v>
      </c>
      <c r="F993" s="141"/>
      <c r="G993" s="106"/>
      <c r="H993" s="107">
        <f t="shared" ref="H993:Y993" si="1839">H994</f>
        <v>0</v>
      </c>
      <c r="I993" s="107">
        <f t="shared" si="1839"/>
        <v>0</v>
      </c>
      <c r="J993" s="107">
        <f t="shared" si="1839"/>
        <v>0</v>
      </c>
      <c r="K993" s="107">
        <f t="shared" si="1839"/>
        <v>0</v>
      </c>
      <c r="L993" s="107">
        <f t="shared" si="1839"/>
        <v>0</v>
      </c>
      <c r="M993" s="107">
        <f t="shared" si="1839"/>
        <v>0</v>
      </c>
      <c r="N993" s="107">
        <f t="shared" si="1839"/>
        <v>0</v>
      </c>
      <c r="O993" s="107">
        <f t="shared" si="1839"/>
        <v>0</v>
      </c>
      <c r="P993" s="107">
        <f t="shared" si="1839"/>
        <v>0</v>
      </c>
      <c r="Q993" s="107">
        <f t="shared" si="1839"/>
        <v>0</v>
      </c>
      <c r="R993" s="107">
        <f t="shared" si="1839"/>
        <v>0</v>
      </c>
      <c r="S993" s="107">
        <f t="shared" si="1839"/>
        <v>0</v>
      </c>
      <c r="T993" s="107">
        <f t="shared" si="1839"/>
        <v>0</v>
      </c>
      <c r="U993" s="107">
        <f t="shared" si="1839"/>
        <v>0</v>
      </c>
      <c r="V993" s="107">
        <f t="shared" si="1839"/>
        <v>0</v>
      </c>
      <c r="W993" s="107">
        <f t="shared" si="1839"/>
        <v>0</v>
      </c>
      <c r="X993" s="107">
        <f t="shared" si="1839"/>
        <v>0</v>
      </c>
      <c r="Y993" s="107">
        <f t="shared" si="1839"/>
        <v>0</v>
      </c>
      <c r="Z993" s="125"/>
      <c r="AA993" s="125"/>
      <c r="AB993" s="125"/>
      <c r="AC993" s="125"/>
    </row>
    <row r="994" spans="1:29" s="125" customFormat="1" x14ac:dyDescent="0.2">
      <c r="A994" s="95" t="s">
        <v>615</v>
      </c>
      <c r="B994" s="93" t="s">
        <v>709</v>
      </c>
      <c r="C994" s="94">
        <v>559</v>
      </c>
      <c r="D994" s="95" t="s">
        <v>31</v>
      </c>
      <c r="E994" s="110">
        <v>3211</v>
      </c>
      <c r="F994" s="142" t="s">
        <v>42</v>
      </c>
      <c r="G994" s="111"/>
      <c r="H994" s="398">
        <v>0</v>
      </c>
      <c r="I994" s="399"/>
      <c r="J994" s="398">
        <v>0</v>
      </c>
      <c r="K994" s="399"/>
      <c r="L994" s="398"/>
      <c r="M994" s="399"/>
      <c r="N994" s="398">
        <v>0</v>
      </c>
      <c r="O994" s="399"/>
      <c r="P994" s="398">
        <v>0</v>
      </c>
      <c r="Q994" s="399"/>
      <c r="R994" s="398"/>
      <c r="S994" s="399"/>
      <c r="T994" s="398">
        <v>0</v>
      </c>
      <c r="U994" s="399"/>
      <c r="V994" s="398"/>
      <c r="W994" s="399"/>
      <c r="X994" s="398">
        <v>0</v>
      </c>
      <c r="Y994" s="399"/>
      <c r="Z994" s="112"/>
      <c r="AA994" s="112"/>
      <c r="AB994" s="112"/>
      <c r="AC994" s="112"/>
    </row>
    <row r="995" spans="1:29" s="126" customFormat="1" x14ac:dyDescent="0.2">
      <c r="A995" s="201" t="s">
        <v>615</v>
      </c>
      <c r="B995" s="179" t="s">
        <v>709</v>
      </c>
      <c r="C995" s="167">
        <v>559</v>
      </c>
      <c r="D995" s="167"/>
      <c r="E995" s="168">
        <v>36</v>
      </c>
      <c r="F995" s="169"/>
      <c r="G995" s="170"/>
      <c r="H995" s="171">
        <f t="shared" ref="H995:X996" si="1840">H996</f>
        <v>658000</v>
      </c>
      <c r="I995" s="171">
        <f t="shared" si="1840"/>
        <v>0</v>
      </c>
      <c r="J995" s="171">
        <f t="shared" si="1840"/>
        <v>0</v>
      </c>
      <c r="K995" s="171">
        <f t="shared" si="1840"/>
        <v>0</v>
      </c>
      <c r="L995" s="171">
        <f t="shared" si="1840"/>
        <v>0</v>
      </c>
      <c r="M995" s="171">
        <f t="shared" si="1840"/>
        <v>0</v>
      </c>
      <c r="N995" s="171">
        <f t="shared" si="1840"/>
        <v>0</v>
      </c>
      <c r="O995" s="171">
        <f t="shared" si="1840"/>
        <v>0</v>
      </c>
      <c r="P995" s="171">
        <f t="shared" si="1840"/>
        <v>0</v>
      </c>
      <c r="Q995" s="171">
        <f t="shared" si="1840"/>
        <v>0</v>
      </c>
      <c r="R995" s="171">
        <f t="shared" si="1840"/>
        <v>0</v>
      </c>
      <c r="S995" s="171">
        <f t="shared" si="1840"/>
        <v>0</v>
      </c>
      <c r="T995" s="171">
        <f t="shared" si="1840"/>
        <v>0</v>
      </c>
      <c r="U995" s="171">
        <f t="shared" si="1840"/>
        <v>0</v>
      </c>
      <c r="V995" s="171">
        <f t="shared" si="1840"/>
        <v>0</v>
      </c>
      <c r="W995" s="171">
        <f t="shared" si="1840"/>
        <v>0</v>
      </c>
      <c r="X995" s="171">
        <f t="shared" si="1840"/>
        <v>0</v>
      </c>
      <c r="Y995" s="171">
        <f t="shared" ref="X995:Y996" si="1841">Y996</f>
        <v>0</v>
      </c>
    </row>
    <row r="996" spans="1:29" s="101" customFormat="1" x14ac:dyDescent="0.2">
      <c r="A996" s="133" t="s">
        <v>615</v>
      </c>
      <c r="B996" s="129" t="s">
        <v>709</v>
      </c>
      <c r="C996" s="103">
        <v>559</v>
      </c>
      <c r="D996" s="118"/>
      <c r="E996" s="105">
        <v>368</v>
      </c>
      <c r="F996" s="141"/>
      <c r="G996" s="106"/>
      <c r="H996" s="107">
        <f>H997</f>
        <v>658000</v>
      </c>
      <c r="I996" s="107">
        <f t="shared" si="1840"/>
        <v>0</v>
      </c>
      <c r="J996" s="107">
        <f t="shared" si="1840"/>
        <v>0</v>
      </c>
      <c r="K996" s="107">
        <f t="shared" si="1840"/>
        <v>0</v>
      </c>
      <c r="L996" s="107">
        <f t="shared" si="1840"/>
        <v>0</v>
      </c>
      <c r="M996" s="107">
        <f t="shared" si="1840"/>
        <v>0</v>
      </c>
      <c r="N996" s="107">
        <f t="shared" si="1840"/>
        <v>0</v>
      </c>
      <c r="O996" s="107">
        <f t="shared" si="1840"/>
        <v>0</v>
      </c>
      <c r="P996" s="107">
        <f t="shared" si="1840"/>
        <v>0</v>
      </c>
      <c r="Q996" s="107">
        <f t="shared" si="1840"/>
        <v>0</v>
      </c>
      <c r="R996" s="107">
        <f t="shared" si="1840"/>
        <v>0</v>
      </c>
      <c r="S996" s="107">
        <f t="shared" si="1840"/>
        <v>0</v>
      </c>
      <c r="T996" s="107">
        <f t="shared" si="1840"/>
        <v>0</v>
      </c>
      <c r="U996" s="107">
        <f t="shared" si="1840"/>
        <v>0</v>
      </c>
      <c r="V996" s="107">
        <f t="shared" si="1840"/>
        <v>0</v>
      </c>
      <c r="W996" s="107">
        <f t="shared" si="1840"/>
        <v>0</v>
      </c>
      <c r="X996" s="107">
        <f t="shared" si="1841"/>
        <v>0</v>
      </c>
      <c r="Y996" s="107">
        <f t="shared" si="1841"/>
        <v>0</v>
      </c>
      <c r="Z996" s="125"/>
      <c r="AA996" s="125"/>
      <c r="AB996" s="125"/>
      <c r="AC996" s="125"/>
    </row>
    <row r="997" spans="1:29" s="101" customFormat="1" ht="30" x14ac:dyDescent="0.2">
      <c r="A997" s="95" t="s">
        <v>615</v>
      </c>
      <c r="B997" s="93" t="s">
        <v>709</v>
      </c>
      <c r="C997" s="94">
        <v>559</v>
      </c>
      <c r="D997" s="95" t="s">
        <v>258</v>
      </c>
      <c r="E997" s="110">
        <v>3682</v>
      </c>
      <c r="F997" s="142" t="s">
        <v>711</v>
      </c>
      <c r="G997" s="111"/>
      <c r="H997" s="398">
        <v>658000</v>
      </c>
      <c r="I997" s="399"/>
      <c r="J997" s="398">
        <v>0</v>
      </c>
      <c r="K997" s="399"/>
      <c r="L997" s="398"/>
      <c r="M997" s="399"/>
      <c r="N997" s="398">
        <v>0</v>
      </c>
      <c r="O997" s="399"/>
      <c r="P997" s="398">
        <v>0</v>
      </c>
      <c r="Q997" s="399"/>
      <c r="R997" s="398"/>
      <c r="S997" s="399"/>
      <c r="T997" s="398">
        <v>0</v>
      </c>
      <c r="U997" s="399"/>
      <c r="V997" s="398"/>
      <c r="W997" s="399"/>
      <c r="X997" s="398">
        <v>0</v>
      </c>
      <c r="Y997" s="399"/>
      <c r="Z997" s="126"/>
      <c r="AA997" s="126"/>
      <c r="AB997" s="126"/>
      <c r="AC997" s="126"/>
    </row>
    <row r="998" spans="1:29" s="101" customFormat="1" ht="53.25" customHeight="1" x14ac:dyDescent="0.2">
      <c r="A998" s="182" t="s">
        <v>615</v>
      </c>
      <c r="B998" s="172" t="s">
        <v>712</v>
      </c>
      <c r="C998" s="173"/>
      <c r="D998" s="182"/>
      <c r="E998" s="175"/>
      <c r="F998" s="183" t="s">
        <v>713</v>
      </c>
      <c r="G998" s="177" t="s">
        <v>703</v>
      </c>
      <c r="H998" s="178">
        <f t="shared" ref="H998:Y998" si="1842">H999+H1010+H1021+H1031+H1005+H1016+H1026</f>
        <v>30923</v>
      </c>
      <c r="I998" s="178">
        <f t="shared" si="1842"/>
        <v>7525</v>
      </c>
      <c r="J998" s="178">
        <f t="shared" si="1842"/>
        <v>0</v>
      </c>
      <c r="K998" s="178">
        <f t="shared" si="1842"/>
        <v>0</v>
      </c>
      <c r="L998" s="178">
        <f t="shared" si="1842"/>
        <v>0</v>
      </c>
      <c r="M998" s="178">
        <f t="shared" si="1842"/>
        <v>0</v>
      </c>
      <c r="N998" s="178">
        <f t="shared" si="1842"/>
        <v>25319</v>
      </c>
      <c r="O998" s="178">
        <f t="shared" si="1842"/>
        <v>7319</v>
      </c>
      <c r="P998" s="178">
        <f t="shared" si="1842"/>
        <v>0</v>
      </c>
      <c r="Q998" s="178">
        <f t="shared" si="1842"/>
        <v>0</v>
      </c>
      <c r="R998" s="178">
        <f t="shared" si="1842"/>
        <v>0</v>
      </c>
      <c r="S998" s="178">
        <f t="shared" si="1842"/>
        <v>0</v>
      </c>
      <c r="T998" s="178">
        <f t="shared" si="1842"/>
        <v>0</v>
      </c>
      <c r="U998" s="178">
        <f t="shared" si="1842"/>
        <v>0</v>
      </c>
      <c r="V998" s="178">
        <f t="shared" si="1842"/>
        <v>0</v>
      </c>
      <c r="W998" s="178">
        <f t="shared" si="1842"/>
        <v>0</v>
      </c>
      <c r="X998" s="178">
        <f t="shared" si="1842"/>
        <v>0</v>
      </c>
      <c r="Y998" s="178">
        <f t="shared" si="1842"/>
        <v>0</v>
      </c>
    </row>
    <row r="999" spans="1:29" s="332" customFormat="1" ht="18.75" customHeight="1" x14ac:dyDescent="0.2">
      <c r="A999" s="318" t="s">
        <v>615</v>
      </c>
      <c r="B999" s="319" t="s">
        <v>712</v>
      </c>
      <c r="C999" s="231">
        <v>11</v>
      </c>
      <c r="D999" s="231"/>
      <c r="E999" s="233">
        <v>32</v>
      </c>
      <c r="F999" s="234"/>
      <c r="G999" s="234"/>
      <c r="H999" s="258">
        <f t="shared" ref="H999:Y999" si="1843">H1000+H1003</f>
        <v>0</v>
      </c>
      <c r="I999" s="258">
        <f t="shared" si="1843"/>
        <v>0</v>
      </c>
      <c r="J999" s="258">
        <f t="shared" si="1843"/>
        <v>0</v>
      </c>
      <c r="K999" s="258">
        <f t="shared" si="1843"/>
        <v>0</v>
      </c>
      <c r="L999" s="258">
        <f t="shared" si="1843"/>
        <v>0</v>
      </c>
      <c r="M999" s="258">
        <f t="shared" si="1843"/>
        <v>0</v>
      </c>
      <c r="N999" s="258">
        <f t="shared" si="1843"/>
        <v>2814</v>
      </c>
      <c r="O999" s="258">
        <f t="shared" si="1843"/>
        <v>2814</v>
      </c>
      <c r="P999" s="258">
        <f t="shared" si="1843"/>
        <v>0</v>
      </c>
      <c r="Q999" s="258">
        <f t="shared" si="1843"/>
        <v>0</v>
      </c>
      <c r="R999" s="258">
        <f t="shared" si="1843"/>
        <v>0</v>
      </c>
      <c r="S999" s="258">
        <f t="shared" si="1843"/>
        <v>0</v>
      </c>
      <c r="T999" s="258">
        <f t="shared" si="1843"/>
        <v>0</v>
      </c>
      <c r="U999" s="258">
        <f t="shared" si="1843"/>
        <v>0</v>
      </c>
      <c r="V999" s="258">
        <f t="shared" si="1843"/>
        <v>0</v>
      </c>
      <c r="W999" s="258">
        <f t="shared" si="1843"/>
        <v>0</v>
      </c>
      <c r="X999" s="258">
        <f t="shared" si="1843"/>
        <v>0</v>
      </c>
      <c r="Y999" s="258">
        <f t="shared" si="1843"/>
        <v>0</v>
      </c>
      <c r="Z999" s="315"/>
      <c r="AA999" s="315"/>
      <c r="AB999" s="315"/>
      <c r="AC999" s="315"/>
    </row>
    <row r="1000" spans="1:29" s="315" customFormat="1" x14ac:dyDescent="0.2">
      <c r="A1000" s="333" t="s">
        <v>615</v>
      </c>
      <c r="B1000" s="334" t="s">
        <v>712</v>
      </c>
      <c r="C1000" s="237">
        <v>11</v>
      </c>
      <c r="D1000" s="236"/>
      <c r="E1000" s="238">
        <v>321</v>
      </c>
      <c r="F1000" s="239"/>
      <c r="G1000" s="239"/>
      <c r="H1000" s="314">
        <f t="shared" ref="H1000:Y1000" si="1844">H1001+H1002</f>
        <v>0</v>
      </c>
      <c r="I1000" s="314">
        <f t="shared" si="1844"/>
        <v>0</v>
      </c>
      <c r="J1000" s="314">
        <f t="shared" si="1844"/>
        <v>0</v>
      </c>
      <c r="K1000" s="314">
        <f t="shared" si="1844"/>
        <v>0</v>
      </c>
      <c r="L1000" s="314">
        <f t="shared" si="1844"/>
        <v>0</v>
      </c>
      <c r="M1000" s="314">
        <f t="shared" si="1844"/>
        <v>0</v>
      </c>
      <c r="N1000" s="314">
        <f t="shared" si="1844"/>
        <v>626</v>
      </c>
      <c r="O1000" s="314">
        <f t="shared" si="1844"/>
        <v>626</v>
      </c>
      <c r="P1000" s="314">
        <f t="shared" si="1844"/>
        <v>0</v>
      </c>
      <c r="Q1000" s="314">
        <f t="shared" si="1844"/>
        <v>0</v>
      </c>
      <c r="R1000" s="314">
        <f t="shared" si="1844"/>
        <v>0</v>
      </c>
      <c r="S1000" s="314">
        <f t="shared" si="1844"/>
        <v>0</v>
      </c>
      <c r="T1000" s="314">
        <f t="shared" si="1844"/>
        <v>0</v>
      </c>
      <c r="U1000" s="314">
        <f t="shared" si="1844"/>
        <v>0</v>
      </c>
      <c r="V1000" s="314">
        <f t="shared" si="1844"/>
        <v>0</v>
      </c>
      <c r="W1000" s="314">
        <f t="shared" si="1844"/>
        <v>0</v>
      </c>
      <c r="X1000" s="314">
        <f t="shared" si="1844"/>
        <v>0</v>
      </c>
      <c r="Y1000" s="314">
        <f t="shared" si="1844"/>
        <v>0</v>
      </c>
    </row>
    <row r="1001" spans="1:29" s="315" customFormat="1" x14ac:dyDescent="0.2">
      <c r="A1001" s="237" t="s">
        <v>615</v>
      </c>
      <c r="B1001" s="243" t="s">
        <v>712</v>
      </c>
      <c r="C1001" s="243">
        <v>11</v>
      </c>
      <c r="D1001" s="242" t="s">
        <v>258</v>
      </c>
      <c r="E1001" s="251">
        <v>3211</v>
      </c>
      <c r="F1001" s="246" t="s">
        <v>42</v>
      </c>
      <c r="G1001" s="246"/>
      <c r="H1001" s="381">
        <v>0</v>
      </c>
      <c r="I1001" s="381">
        <f>H1001</f>
        <v>0</v>
      </c>
      <c r="J1001" s="381">
        <v>0</v>
      </c>
      <c r="K1001" s="381">
        <f>J1001</f>
        <v>0</v>
      </c>
      <c r="L1001" s="381">
        <v>0</v>
      </c>
      <c r="M1001" s="381">
        <f>L1001</f>
        <v>0</v>
      </c>
      <c r="N1001" s="381">
        <v>313</v>
      </c>
      <c r="O1001" s="381">
        <f>N1001</f>
        <v>313</v>
      </c>
      <c r="P1001" s="381">
        <v>0</v>
      </c>
      <c r="Q1001" s="381">
        <f>P1001</f>
        <v>0</v>
      </c>
      <c r="R1001" s="381"/>
      <c r="S1001" s="381">
        <f>R1001</f>
        <v>0</v>
      </c>
      <c r="T1001" s="381">
        <v>0</v>
      </c>
      <c r="U1001" s="381">
        <f>T1001</f>
        <v>0</v>
      </c>
      <c r="V1001" s="381"/>
      <c r="W1001" s="381">
        <f>V1001</f>
        <v>0</v>
      </c>
      <c r="X1001" s="381">
        <v>0</v>
      </c>
      <c r="Y1001" s="381">
        <f>X1001</f>
        <v>0</v>
      </c>
    </row>
    <row r="1002" spans="1:29" s="315" customFormat="1" x14ac:dyDescent="0.2">
      <c r="A1002" s="237" t="s">
        <v>615</v>
      </c>
      <c r="B1002" s="243" t="s">
        <v>712</v>
      </c>
      <c r="C1002" s="243">
        <v>11</v>
      </c>
      <c r="D1002" s="242" t="s">
        <v>258</v>
      </c>
      <c r="E1002" s="251">
        <v>3213</v>
      </c>
      <c r="F1002" s="246" t="s">
        <v>44</v>
      </c>
      <c r="G1002" s="246"/>
      <c r="H1002" s="381">
        <v>0</v>
      </c>
      <c r="I1002" s="381">
        <f>H1002</f>
        <v>0</v>
      </c>
      <c r="J1002" s="381">
        <v>0</v>
      </c>
      <c r="K1002" s="381">
        <f>J1002</f>
        <v>0</v>
      </c>
      <c r="L1002" s="381">
        <v>0</v>
      </c>
      <c r="M1002" s="381">
        <f>L1002</f>
        <v>0</v>
      </c>
      <c r="N1002" s="381">
        <v>313</v>
      </c>
      <c r="O1002" s="381">
        <f>N1002</f>
        <v>313</v>
      </c>
      <c r="P1002" s="381">
        <v>0</v>
      </c>
      <c r="Q1002" s="381">
        <f>P1002</f>
        <v>0</v>
      </c>
      <c r="R1002" s="381"/>
      <c r="S1002" s="381">
        <f>R1002</f>
        <v>0</v>
      </c>
      <c r="T1002" s="381">
        <v>0</v>
      </c>
      <c r="U1002" s="381">
        <f>T1002</f>
        <v>0</v>
      </c>
      <c r="V1002" s="381"/>
      <c r="W1002" s="381">
        <f>V1002</f>
        <v>0</v>
      </c>
      <c r="X1002" s="381">
        <v>0</v>
      </c>
      <c r="Y1002" s="381">
        <f>X1002</f>
        <v>0</v>
      </c>
    </row>
    <row r="1003" spans="1:29" s="315" customFormat="1" x14ac:dyDescent="0.2">
      <c r="A1003" s="236" t="s">
        <v>615</v>
      </c>
      <c r="B1003" s="322" t="s">
        <v>712</v>
      </c>
      <c r="C1003" s="237">
        <v>11</v>
      </c>
      <c r="D1003" s="236"/>
      <c r="E1003" s="238">
        <v>323</v>
      </c>
      <c r="F1003" s="239"/>
      <c r="G1003" s="239"/>
      <c r="H1003" s="314">
        <f t="shared" ref="H1003:Y1003" si="1845">H1004</f>
        <v>0</v>
      </c>
      <c r="I1003" s="314">
        <f t="shared" si="1845"/>
        <v>0</v>
      </c>
      <c r="J1003" s="314">
        <f t="shared" si="1845"/>
        <v>0</v>
      </c>
      <c r="K1003" s="314">
        <f t="shared" si="1845"/>
        <v>0</v>
      </c>
      <c r="L1003" s="314">
        <f t="shared" si="1845"/>
        <v>0</v>
      </c>
      <c r="M1003" s="314">
        <f t="shared" si="1845"/>
        <v>0</v>
      </c>
      <c r="N1003" s="314">
        <f t="shared" si="1845"/>
        <v>2188</v>
      </c>
      <c r="O1003" s="314">
        <f t="shared" si="1845"/>
        <v>2188</v>
      </c>
      <c r="P1003" s="314">
        <f t="shared" si="1845"/>
        <v>0</v>
      </c>
      <c r="Q1003" s="314">
        <f t="shared" si="1845"/>
        <v>0</v>
      </c>
      <c r="R1003" s="314">
        <f t="shared" si="1845"/>
        <v>0</v>
      </c>
      <c r="S1003" s="314">
        <f t="shared" si="1845"/>
        <v>0</v>
      </c>
      <c r="T1003" s="314">
        <f t="shared" si="1845"/>
        <v>0</v>
      </c>
      <c r="U1003" s="314">
        <f t="shared" si="1845"/>
        <v>0</v>
      </c>
      <c r="V1003" s="314">
        <f t="shared" si="1845"/>
        <v>0</v>
      </c>
      <c r="W1003" s="314">
        <f t="shared" si="1845"/>
        <v>0</v>
      </c>
      <c r="X1003" s="314">
        <f t="shared" si="1845"/>
        <v>0</v>
      </c>
      <c r="Y1003" s="314">
        <f t="shared" si="1845"/>
        <v>0</v>
      </c>
    </row>
    <row r="1004" spans="1:29" s="315" customFormat="1" x14ac:dyDescent="0.2">
      <c r="A1004" s="237" t="s">
        <v>615</v>
      </c>
      <c r="B1004" s="243" t="s">
        <v>712</v>
      </c>
      <c r="C1004" s="243">
        <v>11</v>
      </c>
      <c r="D1004" s="242" t="s">
        <v>258</v>
      </c>
      <c r="E1004" s="251">
        <v>3237</v>
      </c>
      <c r="F1004" s="246" t="s">
        <v>58</v>
      </c>
      <c r="G1004" s="246"/>
      <c r="H1004" s="381">
        <v>0</v>
      </c>
      <c r="I1004" s="381">
        <f>H1004</f>
        <v>0</v>
      </c>
      <c r="J1004" s="381">
        <v>0</v>
      </c>
      <c r="K1004" s="381">
        <f>J1004</f>
        <v>0</v>
      </c>
      <c r="L1004" s="381">
        <v>0</v>
      </c>
      <c r="M1004" s="381">
        <f>L1004</f>
        <v>0</v>
      </c>
      <c r="N1004" s="381">
        <v>2188</v>
      </c>
      <c r="O1004" s="381">
        <f>N1004</f>
        <v>2188</v>
      </c>
      <c r="P1004" s="381">
        <v>0</v>
      </c>
      <c r="Q1004" s="381">
        <f>P1004</f>
        <v>0</v>
      </c>
      <c r="R1004" s="381"/>
      <c r="S1004" s="381">
        <f>R1004</f>
        <v>0</v>
      </c>
      <c r="T1004" s="381">
        <v>0</v>
      </c>
      <c r="U1004" s="381">
        <f>T1004</f>
        <v>0</v>
      </c>
      <c r="V1004" s="381"/>
      <c r="W1004" s="381">
        <f>V1004</f>
        <v>0</v>
      </c>
      <c r="X1004" s="381">
        <v>0</v>
      </c>
      <c r="Y1004" s="381">
        <f>X1004</f>
        <v>0</v>
      </c>
    </row>
    <row r="1005" spans="1:29" s="315" customFormat="1" x14ac:dyDescent="0.2">
      <c r="A1005" s="318" t="s">
        <v>615</v>
      </c>
      <c r="B1005" s="319" t="s">
        <v>712</v>
      </c>
      <c r="C1005" s="231">
        <v>12</v>
      </c>
      <c r="D1005" s="231"/>
      <c r="E1005" s="233">
        <v>31</v>
      </c>
      <c r="F1005" s="234"/>
      <c r="G1005" s="234"/>
      <c r="H1005" s="258">
        <f t="shared" ref="H1005:Q1005" si="1846">H1006+H1008</f>
        <v>5401</v>
      </c>
      <c r="I1005" s="258">
        <f t="shared" si="1846"/>
        <v>5401</v>
      </c>
      <c r="J1005" s="258">
        <f t="shared" si="1846"/>
        <v>0</v>
      </c>
      <c r="K1005" s="258">
        <f t="shared" si="1846"/>
        <v>0</v>
      </c>
      <c r="L1005" s="258">
        <f t="shared" ref="L1005:M1005" si="1847">L1006+L1008</f>
        <v>0</v>
      </c>
      <c r="M1005" s="258">
        <f t="shared" si="1847"/>
        <v>0</v>
      </c>
      <c r="N1005" s="258">
        <f t="shared" ref="N1005:O1005" si="1848">N1006+N1008</f>
        <v>2255</v>
      </c>
      <c r="O1005" s="258">
        <f t="shared" si="1848"/>
        <v>2255</v>
      </c>
      <c r="P1005" s="258">
        <f t="shared" si="1846"/>
        <v>0</v>
      </c>
      <c r="Q1005" s="258">
        <f t="shared" si="1846"/>
        <v>0</v>
      </c>
      <c r="R1005" s="258">
        <f t="shared" ref="R1005:W1005" si="1849">R1006+R1008</f>
        <v>0</v>
      </c>
      <c r="S1005" s="258">
        <f t="shared" si="1849"/>
        <v>0</v>
      </c>
      <c r="T1005" s="258">
        <f t="shared" ref="T1005:U1005" si="1850">T1006+T1008</f>
        <v>0</v>
      </c>
      <c r="U1005" s="258">
        <f t="shared" si="1850"/>
        <v>0</v>
      </c>
      <c r="V1005" s="258">
        <f t="shared" si="1849"/>
        <v>0</v>
      </c>
      <c r="W1005" s="258">
        <f t="shared" si="1849"/>
        <v>0</v>
      </c>
      <c r="X1005" s="258">
        <f t="shared" ref="X1005:Y1005" si="1851">X1006+X1008</f>
        <v>0</v>
      </c>
      <c r="Y1005" s="258">
        <f t="shared" si="1851"/>
        <v>0</v>
      </c>
    </row>
    <row r="1006" spans="1:29" s="315" customFormat="1" x14ac:dyDescent="0.2">
      <c r="A1006" s="236" t="s">
        <v>615</v>
      </c>
      <c r="B1006" s="322" t="s">
        <v>712</v>
      </c>
      <c r="C1006" s="237">
        <v>12</v>
      </c>
      <c r="D1006" s="236"/>
      <c r="E1006" s="238">
        <v>311</v>
      </c>
      <c r="F1006" s="239"/>
      <c r="G1006" s="239"/>
      <c r="H1006" s="314">
        <f t="shared" ref="H1006:Y1006" si="1852">H1007</f>
        <v>4582</v>
      </c>
      <c r="I1006" s="314">
        <f t="shared" si="1852"/>
        <v>4582</v>
      </c>
      <c r="J1006" s="314">
        <f t="shared" si="1852"/>
        <v>0</v>
      </c>
      <c r="K1006" s="314">
        <f t="shared" si="1852"/>
        <v>0</v>
      </c>
      <c r="L1006" s="314">
        <f t="shared" si="1852"/>
        <v>0</v>
      </c>
      <c r="M1006" s="314">
        <f t="shared" si="1852"/>
        <v>0</v>
      </c>
      <c r="N1006" s="314">
        <f t="shared" si="1852"/>
        <v>1915</v>
      </c>
      <c r="O1006" s="314">
        <f t="shared" si="1852"/>
        <v>1915</v>
      </c>
      <c r="P1006" s="314">
        <f t="shared" si="1852"/>
        <v>0</v>
      </c>
      <c r="Q1006" s="314">
        <f t="shared" si="1852"/>
        <v>0</v>
      </c>
      <c r="R1006" s="314">
        <f t="shared" si="1852"/>
        <v>0</v>
      </c>
      <c r="S1006" s="314">
        <f t="shared" si="1852"/>
        <v>0</v>
      </c>
      <c r="T1006" s="314">
        <f t="shared" si="1852"/>
        <v>0</v>
      </c>
      <c r="U1006" s="314">
        <f t="shared" si="1852"/>
        <v>0</v>
      </c>
      <c r="V1006" s="314">
        <f t="shared" si="1852"/>
        <v>0</v>
      </c>
      <c r="W1006" s="314">
        <f t="shared" si="1852"/>
        <v>0</v>
      </c>
      <c r="X1006" s="314">
        <f t="shared" si="1852"/>
        <v>0</v>
      </c>
      <c r="Y1006" s="314">
        <f t="shared" si="1852"/>
        <v>0</v>
      </c>
    </row>
    <row r="1007" spans="1:29" s="315" customFormat="1" x14ac:dyDescent="0.2">
      <c r="A1007" s="242" t="s">
        <v>615</v>
      </c>
      <c r="B1007" s="331" t="s">
        <v>712</v>
      </c>
      <c r="C1007" s="243">
        <v>12</v>
      </c>
      <c r="D1007" s="242" t="s">
        <v>258</v>
      </c>
      <c r="E1007" s="251">
        <v>3111</v>
      </c>
      <c r="F1007" s="246" t="s">
        <v>33</v>
      </c>
      <c r="G1007" s="246"/>
      <c r="H1007" s="381">
        <v>4582</v>
      </c>
      <c r="I1007" s="381">
        <f>H1007</f>
        <v>4582</v>
      </c>
      <c r="J1007" s="381">
        <v>0</v>
      </c>
      <c r="K1007" s="381">
        <f>J1007</f>
        <v>0</v>
      </c>
      <c r="L1007" s="381"/>
      <c r="M1007" s="381">
        <f>L1007</f>
        <v>0</v>
      </c>
      <c r="N1007" s="381">
        <v>1915</v>
      </c>
      <c r="O1007" s="381">
        <f>N1007</f>
        <v>1915</v>
      </c>
      <c r="P1007" s="381">
        <v>0</v>
      </c>
      <c r="Q1007" s="381">
        <f>P1007</f>
        <v>0</v>
      </c>
      <c r="R1007" s="381"/>
      <c r="S1007" s="381">
        <f>R1007</f>
        <v>0</v>
      </c>
      <c r="T1007" s="381">
        <v>0</v>
      </c>
      <c r="U1007" s="381">
        <f>T1007</f>
        <v>0</v>
      </c>
      <c r="V1007" s="381"/>
      <c r="W1007" s="381">
        <f>V1007</f>
        <v>0</v>
      </c>
      <c r="X1007" s="381">
        <v>0</v>
      </c>
      <c r="Y1007" s="381">
        <f>X1007</f>
        <v>0</v>
      </c>
    </row>
    <row r="1008" spans="1:29" s="229" customFormat="1" x14ac:dyDescent="0.2">
      <c r="A1008" s="236" t="s">
        <v>615</v>
      </c>
      <c r="B1008" s="322" t="s">
        <v>712</v>
      </c>
      <c r="C1008" s="237">
        <v>12</v>
      </c>
      <c r="D1008" s="236"/>
      <c r="E1008" s="238">
        <v>313</v>
      </c>
      <c r="F1008" s="239"/>
      <c r="G1008" s="239"/>
      <c r="H1008" s="314">
        <f t="shared" ref="H1008:Y1008" si="1853">H1009</f>
        <v>819</v>
      </c>
      <c r="I1008" s="314">
        <f t="shared" si="1853"/>
        <v>819</v>
      </c>
      <c r="J1008" s="314">
        <f t="shared" si="1853"/>
        <v>0</v>
      </c>
      <c r="K1008" s="314">
        <f t="shared" si="1853"/>
        <v>0</v>
      </c>
      <c r="L1008" s="314">
        <f t="shared" si="1853"/>
        <v>0</v>
      </c>
      <c r="M1008" s="314">
        <f t="shared" si="1853"/>
        <v>0</v>
      </c>
      <c r="N1008" s="314">
        <f t="shared" si="1853"/>
        <v>340</v>
      </c>
      <c r="O1008" s="314">
        <f t="shared" si="1853"/>
        <v>340</v>
      </c>
      <c r="P1008" s="314">
        <f t="shared" si="1853"/>
        <v>0</v>
      </c>
      <c r="Q1008" s="314">
        <f t="shared" si="1853"/>
        <v>0</v>
      </c>
      <c r="R1008" s="314">
        <f t="shared" si="1853"/>
        <v>0</v>
      </c>
      <c r="S1008" s="314">
        <f t="shared" si="1853"/>
        <v>0</v>
      </c>
      <c r="T1008" s="314">
        <f t="shared" si="1853"/>
        <v>0</v>
      </c>
      <c r="U1008" s="314">
        <f t="shared" si="1853"/>
        <v>0</v>
      </c>
      <c r="V1008" s="314">
        <f t="shared" si="1853"/>
        <v>0</v>
      </c>
      <c r="W1008" s="314">
        <f t="shared" si="1853"/>
        <v>0</v>
      </c>
      <c r="X1008" s="314">
        <f t="shared" si="1853"/>
        <v>0</v>
      </c>
      <c r="Y1008" s="314">
        <f t="shared" si="1853"/>
        <v>0</v>
      </c>
      <c r="Z1008" s="315"/>
      <c r="AA1008" s="315"/>
      <c r="AB1008" s="315"/>
      <c r="AC1008" s="315"/>
    </row>
    <row r="1009" spans="1:29" s="315" customFormat="1" x14ac:dyDescent="0.2">
      <c r="A1009" s="242" t="s">
        <v>615</v>
      </c>
      <c r="B1009" s="331" t="s">
        <v>712</v>
      </c>
      <c r="C1009" s="243">
        <v>12</v>
      </c>
      <c r="D1009" s="242" t="s">
        <v>258</v>
      </c>
      <c r="E1009" s="251">
        <v>3132</v>
      </c>
      <c r="F1009" s="246" t="s">
        <v>40</v>
      </c>
      <c r="G1009" s="246"/>
      <c r="H1009" s="381">
        <v>819</v>
      </c>
      <c r="I1009" s="381">
        <f>H1009</f>
        <v>819</v>
      </c>
      <c r="J1009" s="381">
        <v>0</v>
      </c>
      <c r="K1009" s="381">
        <f>J1009</f>
        <v>0</v>
      </c>
      <c r="L1009" s="381"/>
      <c r="M1009" s="381">
        <f>L1009</f>
        <v>0</v>
      </c>
      <c r="N1009" s="381">
        <v>340</v>
      </c>
      <c r="O1009" s="381">
        <f>N1009</f>
        <v>340</v>
      </c>
      <c r="P1009" s="381">
        <v>0</v>
      </c>
      <c r="Q1009" s="381">
        <f>P1009</f>
        <v>0</v>
      </c>
      <c r="R1009" s="381"/>
      <c r="S1009" s="381">
        <f>R1009</f>
        <v>0</v>
      </c>
      <c r="T1009" s="381">
        <v>0</v>
      </c>
      <c r="U1009" s="381">
        <f>T1009</f>
        <v>0</v>
      </c>
      <c r="V1009" s="381"/>
      <c r="W1009" s="381">
        <f>V1009</f>
        <v>0</v>
      </c>
      <c r="X1009" s="381">
        <v>0</v>
      </c>
      <c r="Y1009" s="381">
        <f>X1009</f>
        <v>0</v>
      </c>
    </row>
    <row r="1010" spans="1:29" s="321" customFormat="1" x14ac:dyDescent="0.2">
      <c r="A1010" s="318" t="s">
        <v>615</v>
      </c>
      <c r="B1010" s="319" t="s">
        <v>712</v>
      </c>
      <c r="C1010" s="231">
        <v>12</v>
      </c>
      <c r="D1010" s="231"/>
      <c r="E1010" s="233">
        <v>32</v>
      </c>
      <c r="F1010" s="234"/>
      <c r="G1010" s="320"/>
      <c r="H1010" s="258">
        <f>H1011+H1014</f>
        <v>2124</v>
      </c>
      <c r="I1010" s="258">
        <f t="shared" ref="I1010:Q1010" si="1854">I1011+I1014</f>
        <v>2124</v>
      </c>
      <c r="J1010" s="258">
        <f t="shared" si="1854"/>
        <v>0</v>
      </c>
      <c r="K1010" s="258">
        <f t="shared" si="1854"/>
        <v>0</v>
      </c>
      <c r="L1010" s="258">
        <f t="shared" ref="L1010:M1010" si="1855">L1011+L1014</f>
        <v>0</v>
      </c>
      <c r="M1010" s="258">
        <f t="shared" si="1855"/>
        <v>0</v>
      </c>
      <c r="N1010" s="258">
        <f t="shared" ref="N1010:O1010" si="1856">N1011+N1014</f>
        <v>2250</v>
      </c>
      <c r="O1010" s="258">
        <f t="shared" si="1856"/>
        <v>2250</v>
      </c>
      <c r="P1010" s="258">
        <f t="shared" si="1854"/>
        <v>0</v>
      </c>
      <c r="Q1010" s="258">
        <f t="shared" si="1854"/>
        <v>0</v>
      </c>
      <c r="R1010" s="258">
        <f t="shared" ref="R1010:W1010" si="1857">R1011+R1014</f>
        <v>0</v>
      </c>
      <c r="S1010" s="258">
        <f t="shared" si="1857"/>
        <v>0</v>
      </c>
      <c r="T1010" s="258">
        <f t="shared" ref="T1010:U1010" si="1858">T1011+T1014</f>
        <v>0</v>
      </c>
      <c r="U1010" s="258">
        <f t="shared" si="1858"/>
        <v>0</v>
      </c>
      <c r="V1010" s="258">
        <f t="shared" si="1857"/>
        <v>0</v>
      </c>
      <c r="W1010" s="258">
        <f t="shared" si="1857"/>
        <v>0</v>
      </c>
      <c r="X1010" s="258">
        <f t="shared" ref="X1010:Y1010" si="1859">X1011+X1014</f>
        <v>0</v>
      </c>
      <c r="Y1010" s="258">
        <f t="shared" si="1859"/>
        <v>0</v>
      </c>
      <c r="Z1010" s="229"/>
      <c r="AA1010" s="229"/>
      <c r="AB1010" s="229"/>
      <c r="AC1010" s="229"/>
    </row>
    <row r="1011" spans="1:29" s="315" customFormat="1" x14ac:dyDescent="0.2">
      <c r="A1011" s="236" t="s">
        <v>615</v>
      </c>
      <c r="B1011" s="322" t="s">
        <v>712</v>
      </c>
      <c r="C1011" s="237">
        <v>12</v>
      </c>
      <c r="D1011" s="236"/>
      <c r="E1011" s="254">
        <v>321</v>
      </c>
      <c r="F1011" s="239"/>
      <c r="G1011" s="324"/>
      <c r="H1011" s="314">
        <f t="shared" ref="H1011:Y1011" si="1860">H1012+H1013</f>
        <v>664</v>
      </c>
      <c r="I1011" s="314">
        <f t="shared" si="1860"/>
        <v>664</v>
      </c>
      <c r="J1011" s="314">
        <f t="shared" si="1860"/>
        <v>0</v>
      </c>
      <c r="K1011" s="314">
        <f t="shared" si="1860"/>
        <v>0</v>
      </c>
      <c r="L1011" s="314">
        <f t="shared" si="1860"/>
        <v>0</v>
      </c>
      <c r="M1011" s="314">
        <f t="shared" si="1860"/>
        <v>0</v>
      </c>
      <c r="N1011" s="314">
        <f t="shared" si="1860"/>
        <v>500</v>
      </c>
      <c r="O1011" s="314">
        <f t="shared" si="1860"/>
        <v>500</v>
      </c>
      <c r="P1011" s="314">
        <f t="shared" si="1860"/>
        <v>0</v>
      </c>
      <c r="Q1011" s="314">
        <f t="shared" si="1860"/>
        <v>0</v>
      </c>
      <c r="R1011" s="314">
        <f t="shared" si="1860"/>
        <v>0</v>
      </c>
      <c r="S1011" s="314">
        <f t="shared" si="1860"/>
        <v>0</v>
      </c>
      <c r="T1011" s="314">
        <f t="shared" si="1860"/>
        <v>0</v>
      </c>
      <c r="U1011" s="314">
        <f t="shared" si="1860"/>
        <v>0</v>
      </c>
      <c r="V1011" s="314">
        <f t="shared" si="1860"/>
        <v>0</v>
      </c>
      <c r="W1011" s="314">
        <f t="shared" si="1860"/>
        <v>0</v>
      </c>
      <c r="X1011" s="314">
        <f t="shared" si="1860"/>
        <v>0</v>
      </c>
      <c r="Y1011" s="314">
        <f t="shared" si="1860"/>
        <v>0</v>
      </c>
    </row>
    <row r="1012" spans="1:29" s="229" customFormat="1" ht="15" x14ac:dyDescent="0.2">
      <c r="A1012" s="242" t="s">
        <v>615</v>
      </c>
      <c r="B1012" s="331" t="s">
        <v>712</v>
      </c>
      <c r="C1012" s="243">
        <v>12</v>
      </c>
      <c r="D1012" s="242" t="s">
        <v>258</v>
      </c>
      <c r="E1012" s="245">
        <v>3211</v>
      </c>
      <c r="F1012" s="246" t="s">
        <v>42</v>
      </c>
      <c r="G1012" s="330"/>
      <c r="H1012" s="381">
        <v>664</v>
      </c>
      <c r="I1012" s="381">
        <f>H1012</f>
        <v>664</v>
      </c>
      <c r="J1012" s="381">
        <v>0</v>
      </c>
      <c r="K1012" s="381">
        <f>J1012</f>
        <v>0</v>
      </c>
      <c r="L1012" s="381"/>
      <c r="M1012" s="381">
        <f>L1012</f>
        <v>0</v>
      </c>
      <c r="N1012" s="381">
        <v>250</v>
      </c>
      <c r="O1012" s="381">
        <f>N1012</f>
        <v>250</v>
      </c>
      <c r="P1012" s="381">
        <v>0</v>
      </c>
      <c r="Q1012" s="381">
        <f>P1012</f>
        <v>0</v>
      </c>
      <c r="R1012" s="381"/>
      <c r="S1012" s="381">
        <f>R1012</f>
        <v>0</v>
      </c>
      <c r="T1012" s="381">
        <v>0</v>
      </c>
      <c r="U1012" s="381">
        <f>T1012</f>
        <v>0</v>
      </c>
      <c r="V1012" s="381"/>
      <c r="W1012" s="381">
        <f>V1012</f>
        <v>0</v>
      </c>
      <c r="X1012" s="381">
        <v>0</v>
      </c>
      <c r="Y1012" s="381">
        <f>X1012</f>
        <v>0</v>
      </c>
    </row>
    <row r="1013" spans="1:29" s="315" customFormat="1" x14ac:dyDescent="0.2">
      <c r="A1013" s="237" t="s">
        <v>615</v>
      </c>
      <c r="B1013" s="243" t="s">
        <v>712</v>
      </c>
      <c r="C1013" s="243">
        <v>12</v>
      </c>
      <c r="D1013" s="242" t="s">
        <v>258</v>
      </c>
      <c r="E1013" s="251">
        <v>3213</v>
      </c>
      <c r="F1013" s="246" t="s">
        <v>44</v>
      </c>
      <c r="G1013" s="246"/>
      <c r="H1013" s="381">
        <v>0</v>
      </c>
      <c r="I1013" s="381">
        <f>H1013</f>
        <v>0</v>
      </c>
      <c r="J1013" s="381">
        <v>0</v>
      </c>
      <c r="K1013" s="381">
        <f>J1013</f>
        <v>0</v>
      </c>
      <c r="L1013" s="381">
        <v>0</v>
      </c>
      <c r="M1013" s="381">
        <f>L1013</f>
        <v>0</v>
      </c>
      <c r="N1013" s="381">
        <v>250</v>
      </c>
      <c r="O1013" s="381">
        <f>N1013</f>
        <v>250</v>
      </c>
      <c r="P1013" s="381">
        <v>0</v>
      </c>
      <c r="Q1013" s="381">
        <f>P1013</f>
        <v>0</v>
      </c>
      <c r="R1013" s="381"/>
      <c r="S1013" s="381">
        <f>R1013</f>
        <v>0</v>
      </c>
      <c r="T1013" s="381">
        <v>0</v>
      </c>
      <c r="U1013" s="381">
        <f>T1013</f>
        <v>0</v>
      </c>
      <c r="V1013" s="381"/>
      <c r="W1013" s="381">
        <f>V1013</f>
        <v>0</v>
      </c>
      <c r="X1013" s="381">
        <v>0</v>
      </c>
      <c r="Y1013" s="381">
        <f>X1013</f>
        <v>0</v>
      </c>
    </row>
    <row r="1014" spans="1:29" s="315" customFormat="1" x14ac:dyDescent="0.2">
      <c r="A1014" s="236" t="s">
        <v>615</v>
      </c>
      <c r="B1014" s="322" t="s">
        <v>712</v>
      </c>
      <c r="C1014" s="237">
        <v>12</v>
      </c>
      <c r="D1014" s="236"/>
      <c r="E1014" s="254">
        <v>323</v>
      </c>
      <c r="F1014" s="239"/>
      <c r="G1014" s="324"/>
      <c r="H1014" s="314">
        <f t="shared" ref="H1014:Y1014" si="1861">H1015</f>
        <v>1460</v>
      </c>
      <c r="I1014" s="314">
        <f t="shared" si="1861"/>
        <v>1460</v>
      </c>
      <c r="J1014" s="314">
        <f t="shared" si="1861"/>
        <v>0</v>
      </c>
      <c r="K1014" s="314">
        <f t="shared" si="1861"/>
        <v>0</v>
      </c>
      <c r="L1014" s="314">
        <f t="shared" si="1861"/>
        <v>0</v>
      </c>
      <c r="M1014" s="314">
        <f t="shared" si="1861"/>
        <v>0</v>
      </c>
      <c r="N1014" s="314">
        <f t="shared" si="1861"/>
        <v>1750</v>
      </c>
      <c r="O1014" s="314">
        <f t="shared" si="1861"/>
        <v>1750</v>
      </c>
      <c r="P1014" s="314">
        <f t="shared" si="1861"/>
        <v>0</v>
      </c>
      <c r="Q1014" s="314">
        <f t="shared" si="1861"/>
        <v>0</v>
      </c>
      <c r="R1014" s="314">
        <f t="shared" si="1861"/>
        <v>0</v>
      </c>
      <c r="S1014" s="314">
        <f t="shared" si="1861"/>
        <v>0</v>
      </c>
      <c r="T1014" s="314">
        <f t="shared" si="1861"/>
        <v>0</v>
      </c>
      <c r="U1014" s="314">
        <f t="shared" si="1861"/>
        <v>0</v>
      </c>
      <c r="V1014" s="314">
        <f t="shared" si="1861"/>
        <v>0</v>
      </c>
      <c r="W1014" s="314">
        <f t="shared" si="1861"/>
        <v>0</v>
      </c>
      <c r="X1014" s="314">
        <f t="shared" si="1861"/>
        <v>0</v>
      </c>
      <c r="Y1014" s="314">
        <f t="shared" si="1861"/>
        <v>0</v>
      </c>
    </row>
    <row r="1015" spans="1:29" s="315" customFormat="1" x14ac:dyDescent="0.2">
      <c r="A1015" s="242" t="s">
        <v>615</v>
      </c>
      <c r="B1015" s="331" t="s">
        <v>712</v>
      </c>
      <c r="C1015" s="243">
        <v>12</v>
      </c>
      <c r="D1015" s="242" t="s">
        <v>258</v>
      </c>
      <c r="E1015" s="245">
        <v>3237</v>
      </c>
      <c r="F1015" s="246" t="s">
        <v>58</v>
      </c>
      <c r="G1015" s="330"/>
      <c r="H1015" s="381">
        <v>1460</v>
      </c>
      <c r="I1015" s="381">
        <f>H1015</f>
        <v>1460</v>
      </c>
      <c r="J1015" s="381">
        <v>0</v>
      </c>
      <c r="K1015" s="381">
        <f>J1015</f>
        <v>0</v>
      </c>
      <c r="L1015" s="381"/>
      <c r="M1015" s="381">
        <f>L1015</f>
        <v>0</v>
      </c>
      <c r="N1015" s="381">
        <v>1750</v>
      </c>
      <c r="O1015" s="381">
        <f>N1015</f>
        <v>1750</v>
      </c>
      <c r="P1015" s="381">
        <v>0</v>
      </c>
      <c r="Q1015" s="381">
        <f>P1015</f>
        <v>0</v>
      </c>
      <c r="R1015" s="381"/>
      <c r="S1015" s="381">
        <f>R1015</f>
        <v>0</v>
      </c>
      <c r="T1015" s="381">
        <v>0</v>
      </c>
      <c r="U1015" s="381">
        <f>T1015</f>
        <v>0</v>
      </c>
      <c r="V1015" s="381"/>
      <c r="W1015" s="381">
        <f>V1015</f>
        <v>0</v>
      </c>
      <c r="X1015" s="381">
        <v>0</v>
      </c>
      <c r="Y1015" s="381">
        <f>X1015</f>
        <v>0</v>
      </c>
      <c r="Z1015" s="229"/>
      <c r="AA1015" s="229"/>
      <c r="AB1015" s="229"/>
      <c r="AC1015" s="229"/>
    </row>
    <row r="1016" spans="1:29" s="315" customFormat="1" x14ac:dyDescent="0.2">
      <c r="A1016" s="318" t="s">
        <v>615</v>
      </c>
      <c r="B1016" s="319" t="s">
        <v>712</v>
      </c>
      <c r="C1016" s="231">
        <v>51</v>
      </c>
      <c r="D1016" s="231"/>
      <c r="E1016" s="233">
        <v>31</v>
      </c>
      <c r="F1016" s="234"/>
      <c r="G1016" s="234"/>
      <c r="H1016" s="258">
        <f t="shared" ref="H1016:Q1016" si="1862">H1017+H1019</f>
        <v>2654</v>
      </c>
      <c r="I1016" s="258">
        <f t="shared" si="1862"/>
        <v>0</v>
      </c>
      <c r="J1016" s="258">
        <f t="shared" si="1862"/>
        <v>0</v>
      </c>
      <c r="K1016" s="258">
        <f t="shared" si="1862"/>
        <v>0</v>
      </c>
      <c r="L1016" s="258">
        <f t="shared" ref="L1016:M1016" si="1863">L1017+L1019</f>
        <v>0</v>
      </c>
      <c r="M1016" s="258">
        <f t="shared" si="1863"/>
        <v>0</v>
      </c>
      <c r="N1016" s="258">
        <f t="shared" ref="N1016:O1016" si="1864">N1017+N1019</f>
        <v>0</v>
      </c>
      <c r="O1016" s="258">
        <f t="shared" si="1864"/>
        <v>0</v>
      </c>
      <c r="P1016" s="258">
        <f t="shared" si="1862"/>
        <v>0</v>
      </c>
      <c r="Q1016" s="258">
        <f t="shared" si="1862"/>
        <v>0</v>
      </c>
      <c r="R1016" s="258">
        <f t="shared" ref="R1016:W1016" si="1865">R1017+R1019</f>
        <v>0</v>
      </c>
      <c r="S1016" s="258">
        <f t="shared" si="1865"/>
        <v>0</v>
      </c>
      <c r="T1016" s="258">
        <f t="shared" ref="T1016:U1016" si="1866">T1017+T1019</f>
        <v>0</v>
      </c>
      <c r="U1016" s="258">
        <f t="shared" si="1866"/>
        <v>0</v>
      </c>
      <c r="V1016" s="258">
        <f t="shared" si="1865"/>
        <v>0</v>
      </c>
      <c r="W1016" s="258">
        <f t="shared" si="1865"/>
        <v>0</v>
      </c>
      <c r="X1016" s="258">
        <f t="shared" ref="X1016:Y1016" si="1867">X1017+X1019</f>
        <v>0</v>
      </c>
      <c r="Y1016" s="258">
        <f t="shared" si="1867"/>
        <v>0</v>
      </c>
    </row>
    <row r="1017" spans="1:29" s="315" customFormat="1" x14ac:dyDescent="0.2">
      <c r="A1017" s="236" t="s">
        <v>615</v>
      </c>
      <c r="B1017" s="322" t="s">
        <v>712</v>
      </c>
      <c r="C1017" s="237">
        <v>51</v>
      </c>
      <c r="D1017" s="236"/>
      <c r="E1017" s="238">
        <v>311</v>
      </c>
      <c r="F1017" s="239"/>
      <c r="G1017" s="239"/>
      <c r="H1017" s="314">
        <f t="shared" ref="H1017:Y1017" si="1868">H1018</f>
        <v>2203</v>
      </c>
      <c r="I1017" s="314">
        <f t="shared" si="1868"/>
        <v>0</v>
      </c>
      <c r="J1017" s="314">
        <f t="shared" si="1868"/>
        <v>0</v>
      </c>
      <c r="K1017" s="314">
        <f t="shared" si="1868"/>
        <v>0</v>
      </c>
      <c r="L1017" s="314">
        <f t="shared" si="1868"/>
        <v>0</v>
      </c>
      <c r="M1017" s="314">
        <f t="shared" si="1868"/>
        <v>0</v>
      </c>
      <c r="N1017" s="314">
        <f t="shared" si="1868"/>
        <v>0</v>
      </c>
      <c r="O1017" s="314">
        <f t="shared" si="1868"/>
        <v>0</v>
      </c>
      <c r="P1017" s="314">
        <f t="shared" si="1868"/>
        <v>0</v>
      </c>
      <c r="Q1017" s="314">
        <f t="shared" si="1868"/>
        <v>0</v>
      </c>
      <c r="R1017" s="314">
        <f t="shared" si="1868"/>
        <v>0</v>
      </c>
      <c r="S1017" s="314">
        <f t="shared" si="1868"/>
        <v>0</v>
      </c>
      <c r="T1017" s="314">
        <f t="shared" si="1868"/>
        <v>0</v>
      </c>
      <c r="U1017" s="314">
        <f t="shared" si="1868"/>
        <v>0</v>
      </c>
      <c r="V1017" s="314">
        <f t="shared" si="1868"/>
        <v>0</v>
      </c>
      <c r="W1017" s="314">
        <f t="shared" si="1868"/>
        <v>0</v>
      </c>
      <c r="X1017" s="314">
        <f t="shared" si="1868"/>
        <v>0</v>
      </c>
      <c r="Y1017" s="314">
        <f t="shared" si="1868"/>
        <v>0</v>
      </c>
    </row>
    <row r="1018" spans="1:29" s="315" customFormat="1" x14ac:dyDescent="0.2">
      <c r="A1018" s="242" t="s">
        <v>615</v>
      </c>
      <c r="B1018" s="331" t="s">
        <v>712</v>
      </c>
      <c r="C1018" s="243">
        <v>51</v>
      </c>
      <c r="D1018" s="242" t="s">
        <v>258</v>
      </c>
      <c r="E1018" s="251">
        <v>3111</v>
      </c>
      <c r="F1018" s="246" t="s">
        <v>33</v>
      </c>
      <c r="G1018" s="246"/>
      <c r="H1018" s="381">
        <v>2203</v>
      </c>
      <c r="I1018" s="382"/>
      <c r="J1018" s="381">
        <v>0</v>
      </c>
      <c r="K1018" s="382"/>
      <c r="L1018" s="381"/>
      <c r="M1018" s="382"/>
      <c r="N1018" s="381">
        <v>0</v>
      </c>
      <c r="O1018" s="382"/>
      <c r="P1018" s="381">
        <v>0</v>
      </c>
      <c r="Q1018" s="382"/>
      <c r="R1018" s="381"/>
      <c r="S1018" s="382"/>
      <c r="T1018" s="381">
        <v>0</v>
      </c>
      <c r="U1018" s="382"/>
      <c r="V1018" s="381"/>
      <c r="W1018" s="382"/>
      <c r="X1018" s="381">
        <v>0</v>
      </c>
      <c r="Y1018" s="382"/>
    </row>
    <row r="1019" spans="1:29" s="229" customFormat="1" x14ac:dyDescent="0.2">
      <c r="A1019" s="236" t="s">
        <v>615</v>
      </c>
      <c r="B1019" s="322" t="s">
        <v>712</v>
      </c>
      <c r="C1019" s="237">
        <v>51</v>
      </c>
      <c r="D1019" s="236"/>
      <c r="E1019" s="238">
        <v>313</v>
      </c>
      <c r="F1019" s="239"/>
      <c r="G1019" s="239"/>
      <c r="H1019" s="314">
        <f t="shared" ref="H1019:Y1019" si="1869">H1020</f>
        <v>451</v>
      </c>
      <c r="I1019" s="314">
        <f t="shared" si="1869"/>
        <v>0</v>
      </c>
      <c r="J1019" s="314">
        <f t="shared" si="1869"/>
        <v>0</v>
      </c>
      <c r="K1019" s="314">
        <f t="shared" si="1869"/>
        <v>0</v>
      </c>
      <c r="L1019" s="314">
        <f t="shared" si="1869"/>
        <v>0</v>
      </c>
      <c r="M1019" s="314">
        <f t="shared" si="1869"/>
        <v>0</v>
      </c>
      <c r="N1019" s="314">
        <f t="shared" si="1869"/>
        <v>0</v>
      </c>
      <c r="O1019" s="314">
        <f t="shared" si="1869"/>
        <v>0</v>
      </c>
      <c r="P1019" s="314">
        <f t="shared" si="1869"/>
        <v>0</v>
      </c>
      <c r="Q1019" s="314">
        <f t="shared" si="1869"/>
        <v>0</v>
      </c>
      <c r="R1019" s="314">
        <f t="shared" si="1869"/>
        <v>0</v>
      </c>
      <c r="S1019" s="314">
        <f t="shared" si="1869"/>
        <v>0</v>
      </c>
      <c r="T1019" s="314">
        <f t="shared" si="1869"/>
        <v>0</v>
      </c>
      <c r="U1019" s="314">
        <f t="shared" si="1869"/>
        <v>0</v>
      </c>
      <c r="V1019" s="314">
        <f t="shared" si="1869"/>
        <v>0</v>
      </c>
      <c r="W1019" s="314">
        <f t="shared" si="1869"/>
        <v>0</v>
      </c>
      <c r="X1019" s="314">
        <f t="shared" si="1869"/>
        <v>0</v>
      </c>
      <c r="Y1019" s="314">
        <f t="shared" si="1869"/>
        <v>0</v>
      </c>
      <c r="Z1019" s="315"/>
      <c r="AA1019" s="315"/>
      <c r="AB1019" s="315"/>
      <c r="AC1019" s="315"/>
    </row>
    <row r="1020" spans="1:29" s="229" customFormat="1" x14ac:dyDescent="0.2">
      <c r="A1020" s="242" t="s">
        <v>615</v>
      </c>
      <c r="B1020" s="331" t="s">
        <v>712</v>
      </c>
      <c r="C1020" s="243">
        <v>51</v>
      </c>
      <c r="D1020" s="242" t="s">
        <v>258</v>
      </c>
      <c r="E1020" s="251">
        <v>3132</v>
      </c>
      <c r="F1020" s="246" t="s">
        <v>40</v>
      </c>
      <c r="G1020" s="246"/>
      <c r="H1020" s="381">
        <v>451</v>
      </c>
      <c r="I1020" s="382"/>
      <c r="J1020" s="381">
        <v>0</v>
      </c>
      <c r="K1020" s="382"/>
      <c r="L1020" s="381"/>
      <c r="M1020" s="382"/>
      <c r="N1020" s="381">
        <v>0</v>
      </c>
      <c r="O1020" s="382"/>
      <c r="P1020" s="381">
        <v>0</v>
      </c>
      <c r="Q1020" s="382"/>
      <c r="R1020" s="381"/>
      <c r="S1020" s="382"/>
      <c r="T1020" s="381">
        <v>0</v>
      </c>
      <c r="U1020" s="382"/>
      <c r="V1020" s="381"/>
      <c r="W1020" s="382"/>
      <c r="X1020" s="381">
        <v>0</v>
      </c>
      <c r="Y1020" s="382"/>
      <c r="Z1020" s="315"/>
      <c r="AA1020" s="315"/>
      <c r="AB1020" s="315"/>
      <c r="AC1020" s="315"/>
    </row>
    <row r="1021" spans="1:29" s="321" customFormat="1" x14ac:dyDescent="0.2">
      <c r="A1021" s="318" t="s">
        <v>615</v>
      </c>
      <c r="B1021" s="319" t="s">
        <v>712</v>
      </c>
      <c r="C1021" s="231">
        <v>51</v>
      </c>
      <c r="D1021" s="231"/>
      <c r="E1021" s="233">
        <v>32</v>
      </c>
      <c r="F1021" s="234"/>
      <c r="G1021" s="320"/>
      <c r="H1021" s="258">
        <f t="shared" ref="H1021:Q1021" si="1870">H1022+H1024</f>
        <v>4513</v>
      </c>
      <c r="I1021" s="258">
        <f t="shared" si="1870"/>
        <v>0</v>
      </c>
      <c r="J1021" s="258">
        <f t="shared" si="1870"/>
        <v>0</v>
      </c>
      <c r="K1021" s="258">
        <f t="shared" si="1870"/>
        <v>0</v>
      </c>
      <c r="L1021" s="258">
        <f t="shared" ref="L1021:M1021" si="1871">L1022+L1024</f>
        <v>0</v>
      </c>
      <c r="M1021" s="258">
        <f t="shared" si="1871"/>
        <v>0</v>
      </c>
      <c r="N1021" s="258">
        <f t="shared" ref="N1021:O1021" si="1872">N1022+N1024</f>
        <v>0</v>
      </c>
      <c r="O1021" s="258">
        <f t="shared" si="1872"/>
        <v>0</v>
      </c>
      <c r="P1021" s="258">
        <f t="shared" si="1870"/>
        <v>0</v>
      </c>
      <c r="Q1021" s="258">
        <f t="shared" si="1870"/>
        <v>0</v>
      </c>
      <c r="R1021" s="258">
        <f t="shared" ref="R1021:W1021" si="1873">R1022+R1024</f>
        <v>0</v>
      </c>
      <c r="S1021" s="258">
        <f t="shared" si="1873"/>
        <v>0</v>
      </c>
      <c r="T1021" s="258">
        <f t="shared" ref="T1021:U1021" si="1874">T1022+T1024</f>
        <v>0</v>
      </c>
      <c r="U1021" s="258">
        <f t="shared" si="1874"/>
        <v>0</v>
      </c>
      <c r="V1021" s="258">
        <f t="shared" si="1873"/>
        <v>0</v>
      </c>
      <c r="W1021" s="258">
        <f t="shared" si="1873"/>
        <v>0</v>
      </c>
      <c r="X1021" s="258">
        <f t="shared" ref="X1021:Y1021" si="1875">X1022+X1024</f>
        <v>0</v>
      </c>
      <c r="Y1021" s="258">
        <f t="shared" si="1875"/>
        <v>0</v>
      </c>
    </row>
    <row r="1022" spans="1:29" s="229" customFormat="1" x14ac:dyDescent="0.2">
      <c r="A1022" s="236" t="s">
        <v>615</v>
      </c>
      <c r="B1022" s="322" t="s">
        <v>712</v>
      </c>
      <c r="C1022" s="237">
        <v>51</v>
      </c>
      <c r="D1022" s="236"/>
      <c r="E1022" s="254">
        <v>321</v>
      </c>
      <c r="F1022" s="239"/>
      <c r="G1022" s="324"/>
      <c r="H1022" s="314">
        <f t="shared" ref="H1022:Y1022" si="1876">H1023</f>
        <v>1593</v>
      </c>
      <c r="I1022" s="314">
        <f t="shared" si="1876"/>
        <v>0</v>
      </c>
      <c r="J1022" s="314">
        <f t="shared" si="1876"/>
        <v>0</v>
      </c>
      <c r="K1022" s="314">
        <f t="shared" si="1876"/>
        <v>0</v>
      </c>
      <c r="L1022" s="314">
        <f t="shared" si="1876"/>
        <v>0</v>
      </c>
      <c r="M1022" s="314">
        <f t="shared" si="1876"/>
        <v>0</v>
      </c>
      <c r="N1022" s="314">
        <f t="shared" si="1876"/>
        <v>0</v>
      </c>
      <c r="O1022" s="314">
        <f t="shared" si="1876"/>
        <v>0</v>
      </c>
      <c r="P1022" s="314">
        <f t="shared" si="1876"/>
        <v>0</v>
      </c>
      <c r="Q1022" s="314">
        <f t="shared" si="1876"/>
        <v>0</v>
      </c>
      <c r="R1022" s="314">
        <f t="shared" si="1876"/>
        <v>0</v>
      </c>
      <c r="S1022" s="314">
        <f t="shared" si="1876"/>
        <v>0</v>
      </c>
      <c r="T1022" s="314">
        <f t="shared" si="1876"/>
        <v>0</v>
      </c>
      <c r="U1022" s="314">
        <f t="shared" si="1876"/>
        <v>0</v>
      </c>
      <c r="V1022" s="314">
        <f t="shared" si="1876"/>
        <v>0</v>
      </c>
      <c r="W1022" s="314">
        <f t="shared" si="1876"/>
        <v>0</v>
      </c>
      <c r="X1022" s="314">
        <f t="shared" si="1876"/>
        <v>0</v>
      </c>
      <c r="Y1022" s="314">
        <f t="shared" si="1876"/>
        <v>0</v>
      </c>
    </row>
    <row r="1023" spans="1:29" s="229" customFormat="1" ht="15" x14ac:dyDescent="0.2">
      <c r="A1023" s="242" t="s">
        <v>615</v>
      </c>
      <c r="B1023" s="331" t="s">
        <v>712</v>
      </c>
      <c r="C1023" s="243">
        <v>51</v>
      </c>
      <c r="D1023" s="242" t="s">
        <v>258</v>
      </c>
      <c r="E1023" s="245">
        <v>3211</v>
      </c>
      <c r="F1023" s="246" t="s">
        <v>42</v>
      </c>
      <c r="G1023" s="330"/>
      <c r="H1023" s="381">
        <v>1593</v>
      </c>
      <c r="I1023" s="382"/>
      <c r="J1023" s="381">
        <v>0</v>
      </c>
      <c r="K1023" s="382"/>
      <c r="L1023" s="381"/>
      <c r="M1023" s="382"/>
      <c r="N1023" s="381">
        <v>0</v>
      </c>
      <c r="O1023" s="382"/>
      <c r="P1023" s="381">
        <v>0</v>
      </c>
      <c r="Q1023" s="382"/>
      <c r="R1023" s="381"/>
      <c r="S1023" s="382"/>
      <c r="T1023" s="381">
        <v>0</v>
      </c>
      <c r="U1023" s="382"/>
      <c r="V1023" s="381"/>
      <c r="W1023" s="382"/>
      <c r="X1023" s="381">
        <v>0</v>
      </c>
      <c r="Y1023" s="382"/>
    </row>
    <row r="1024" spans="1:29" s="315" customFormat="1" x14ac:dyDescent="0.2">
      <c r="A1024" s="236" t="s">
        <v>615</v>
      </c>
      <c r="B1024" s="322" t="s">
        <v>712</v>
      </c>
      <c r="C1024" s="237">
        <v>51</v>
      </c>
      <c r="D1024" s="236"/>
      <c r="E1024" s="254">
        <v>323</v>
      </c>
      <c r="F1024" s="239"/>
      <c r="G1024" s="324"/>
      <c r="H1024" s="314">
        <f t="shared" ref="H1024:Y1024" si="1877">H1025</f>
        <v>2920</v>
      </c>
      <c r="I1024" s="314">
        <f t="shared" si="1877"/>
        <v>0</v>
      </c>
      <c r="J1024" s="314">
        <f t="shared" si="1877"/>
        <v>0</v>
      </c>
      <c r="K1024" s="314">
        <f t="shared" si="1877"/>
        <v>0</v>
      </c>
      <c r="L1024" s="314">
        <f t="shared" si="1877"/>
        <v>0</v>
      </c>
      <c r="M1024" s="314">
        <f t="shared" si="1877"/>
        <v>0</v>
      </c>
      <c r="N1024" s="314">
        <f t="shared" si="1877"/>
        <v>0</v>
      </c>
      <c r="O1024" s="314">
        <f t="shared" si="1877"/>
        <v>0</v>
      </c>
      <c r="P1024" s="314">
        <f t="shared" si="1877"/>
        <v>0</v>
      </c>
      <c r="Q1024" s="314">
        <f t="shared" si="1877"/>
        <v>0</v>
      </c>
      <c r="R1024" s="314">
        <f t="shared" si="1877"/>
        <v>0</v>
      </c>
      <c r="S1024" s="314">
        <f t="shared" si="1877"/>
        <v>0</v>
      </c>
      <c r="T1024" s="314">
        <f t="shared" si="1877"/>
        <v>0</v>
      </c>
      <c r="U1024" s="314">
        <f t="shared" si="1877"/>
        <v>0</v>
      </c>
      <c r="V1024" s="314">
        <f t="shared" si="1877"/>
        <v>0</v>
      </c>
      <c r="W1024" s="314">
        <f t="shared" si="1877"/>
        <v>0</v>
      </c>
      <c r="X1024" s="314">
        <f t="shared" si="1877"/>
        <v>0</v>
      </c>
      <c r="Y1024" s="314">
        <f t="shared" si="1877"/>
        <v>0</v>
      </c>
      <c r="Z1024" s="229"/>
      <c r="AA1024" s="229"/>
      <c r="AB1024" s="229"/>
      <c r="AC1024" s="229"/>
    </row>
    <row r="1025" spans="1:29" s="315" customFormat="1" x14ac:dyDescent="0.2">
      <c r="A1025" s="242" t="s">
        <v>615</v>
      </c>
      <c r="B1025" s="331" t="s">
        <v>712</v>
      </c>
      <c r="C1025" s="243">
        <v>51</v>
      </c>
      <c r="D1025" s="242" t="s">
        <v>258</v>
      </c>
      <c r="E1025" s="245">
        <v>3237</v>
      </c>
      <c r="F1025" s="246" t="s">
        <v>58</v>
      </c>
      <c r="G1025" s="330"/>
      <c r="H1025" s="381">
        <v>2920</v>
      </c>
      <c r="I1025" s="382"/>
      <c r="J1025" s="381">
        <v>0</v>
      </c>
      <c r="K1025" s="382"/>
      <c r="L1025" s="381"/>
      <c r="M1025" s="382"/>
      <c r="N1025" s="381">
        <v>0</v>
      </c>
      <c r="O1025" s="382"/>
      <c r="P1025" s="381">
        <v>0</v>
      </c>
      <c r="Q1025" s="382"/>
      <c r="R1025" s="381"/>
      <c r="S1025" s="382"/>
      <c r="T1025" s="381">
        <v>0</v>
      </c>
      <c r="U1025" s="382"/>
      <c r="V1025" s="381"/>
      <c r="W1025" s="382"/>
      <c r="X1025" s="381">
        <v>0</v>
      </c>
      <c r="Y1025" s="382"/>
      <c r="Z1025" s="229"/>
      <c r="AA1025" s="229"/>
      <c r="AB1025" s="229"/>
      <c r="AC1025" s="229"/>
    </row>
    <row r="1026" spans="1:29" s="315" customFormat="1" x14ac:dyDescent="0.2">
      <c r="A1026" s="318" t="s">
        <v>615</v>
      </c>
      <c r="B1026" s="319" t="s">
        <v>712</v>
      </c>
      <c r="C1026" s="231">
        <v>559</v>
      </c>
      <c r="D1026" s="231"/>
      <c r="E1026" s="233">
        <v>31</v>
      </c>
      <c r="F1026" s="234"/>
      <c r="G1026" s="234"/>
      <c r="H1026" s="258">
        <f t="shared" ref="H1026:Q1026" si="1878">H1027+H1029</f>
        <v>16231</v>
      </c>
      <c r="I1026" s="258">
        <f t="shared" si="1878"/>
        <v>0</v>
      </c>
      <c r="J1026" s="258">
        <f t="shared" si="1878"/>
        <v>0</v>
      </c>
      <c r="K1026" s="258">
        <f t="shared" si="1878"/>
        <v>0</v>
      </c>
      <c r="L1026" s="258">
        <f t="shared" ref="L1026:M1026" si="1879">L1027+L1029</f>
        <v>0</v>
      </c>
      <c r="M1026" s="258">
        <f t="shared" si="1879"/>
        <v>0</v>
      </c>
      <c r="N1026" s="258">
        <f t="shared" ref="N1026:O1026" si="1880">N1027+N1029</f>
        <v>9000</v>
      </c>
      <c r="O1026" s="258">
        <f t="shared" si="1880"/>
        <v>0</v>
      </c>
      <c r="P1026" s="258">
        <f t="shared" si="1878"/>
        <v>0</v>
      </c>
      <c r="Q1026" s="258">
        <f t="shared" si="1878"/>
        <v>0</v>
      </c>
      <c r="R1026" s="258">
        <f t="shared" ref="R1026:W1026" si="1881">R1027+R1029</f>
        <v>0</v>
      </c>
      <c r="S1026" s="258">
        <f t="shared" si="1881"/>
        <v>0</v>
      </c>
      <c r="T1026" s="258">
        <f t="shared" ref="T1026:U1026" si="1882">T1027+T1029</f>
        <v>0</v>
      </c>
      <c r="U1026" s="258">
        <f t="shared" si="1882"/>
        <v>0</v>
      </c>
      <c r="V1026" s="258">
        <f t="shared" si="1881"/>
        <v>0</v>
      </c>
      <c r="W1026" s="258">
        <f t="shared" si="1881"/>
        <v>0</v>
      </c>
      <c r="X1026" s="258">
        <f t="shared" ref="X1026:Y1026" si="1883">X1027+X1029</f>
        <v>0</v>
      </c>
      <c r="Y1026" s="258">
        <f t="shared" si="1883"/>
        <v>0</v>
      </c>
    </row>
    <row r="1027" spans="1:29" s="315" customFormat="1" x14ac:dyDescent="0.2">
      <c r="A1027" s="236" t="s">
        <v>615</v>
      </c>
      <c r="B1027" s="322" t="s">
        <v>712</v>
      </c>
      <c r="C1027" s="237">
        <v>559</v>
      </c>
      <c r="D1027" s="236"/>
      <c r="E1027" s="238">
        <v>311</v>
      </c>
      <c r="F1027" s="239"/>
      <c r="G1027" s="239"/>
      <c r="H1027" s="314">
        <f t="shared" ref="H1027:Y1027" si="1884">H1028</f>
        <v>13740</v>
      </c>
      <c r="I1027" s="314">
        <f t="shared" si="1884"/>
        <v>0</v>
      </c>
      <c r="J1027" s="314">
        <f t="shared" si="1884"/>
        <v>0</v>
      </c>
      <c r="K1027" s="314">
        <f t="shared" si="1884"/>
        <v>0</v>
      </c>
      <c r="L1027" s="314">
        <f t="shared" si="1884"/>
        <v>0</v>
      </c>
      <c r="M1027" s="314">
        <f t="shared" si="1884"/>
        <v>0</v>
      </c>
      <c r="N1027" s="314">
        <f t="shared" si="1884"/>
        <v>7650</v>
      </c>
      <c r="O1027" s="314">
        <f t="shared" si="1884"/>
        <v>0</v>
      </c>
      <c r="P1027" s="314">
        <f t="shared" si="1884"/>
        <v>0</v>
      </c>
      <c r="Q1027" s="314">
        <f t="shared" si="1884"/>
        <v>0</v>
      </c>
      <c r="R1027" s="314">
        <f t="shared" si="1884"/>
        <v>0</v>
      </c>
      <c r="S1027" s="314">
        <f t="shared" si="1884"/>
        <v>0</v>
      </c>
      <c r="T1027" s="314">
        <f t="shared" si="1884"/>
        <v>0</v>
      </c>
      <c r="U1027" s="314">
        <f t="shared" si="1884"/>
        <v>0</v>
      </c>
      <c r="V1027" s="314">
        <f t="shared" si="1884"/>
        <v>0</v>
      </c>
      <c r="W1027" s="314">
        <f t="shared" si="1884"/>
        <v>0</v>
      </c>
      <c r="X1027" s="314">
        <f t="shared" si="1884"/>
        <v>0</v>
      </c>
      <c r="Y1027" s="314">
        <f t="shared" si="1884"/>
        <v>0</v>
      </c>
    </row>
    <row r="1028" spans="1:29" s="315" customFormat="1" x14ac:dyDescent="0.2">
      <c r="A1028" s="242" t="s">
        <v>615</v>
      </c>
      <c r="B1028" s="331" t="s">
        <v>712</v>
      </c>
      <c r="C1028" s="243">
        <v>559</v>
      </c>
      <c r="D1028" s="242" t="s">
        <v>258</v>
      </c>
      <c r="E1028" s="251">
        <v>3111</v>
      </c>
      <c r="F1028" s="246" t="s">
        <v>33</v>
      </c>
      <c r="G1028" s="246"/>
      <c r="H1028" s="381">
        <v>13740</v>
      </c>
      <c r="I1028" s="382"/>
      <c r="J1028" s="381">
        <v>0</v>
      </c>
      <c r="K1028" s="382"/>
      <c r="L1028" s="381"/>
      <c r="M1028" s="382"/>
      <c r="N1028" s="381">
        <v>7650</v>
      </c>
      <c r="O1028" s="382"/>
      <c r="P1028" s="381">
        <v>0</v>
      </c>
      <c r="Q1028" s="382"/>
      <c r="R1028" s="381"/>
      <c r="S1028" s="382"/>
      <c r="T1028" s="381">
        <v>0</v>
      </c>
      <c r="U1028" s="382"/>
      <c r="V1028" s="381"/>
      <c r="W1028" s="382"/>
      <c r="X1028" s="381">
        <v>0</v>
      </c>
      <c r="Y1028" s="382"/>
    </row>
    <row r="1029" spans="1:29" s="229" customFormat="1" x14ac:dyDescent="0.2">
      <c r="A1029" s="236" t="s">
        <v>615</v>
      </c>
      <c r="B1029" s="322" t="s">
        <v>712</v>
      </c>
      <c r="C1029" s="237">
        <v>559</v>
      </c>
      <c r="D1029" s="236"/>
      <c r="E1029" s="238">
        <v>313</v>
      </c>
      <c r="F1029" s="239"/>
      <c r="G1029" s="239"/>
      <c r="H1029" s="314">
        <f t="shared" ref="H1029:Y1029" si="1885">H1030</f>
        <v>2491</v>
      </c>
      <c r="I1029" s="314">
        <f t="shared" si="1885"/>
        <v>0</v>
      </c>
      <c r="J1029" s="314">
        <f t="shared" si="1885"/>
        <v>0</v>
      </c>
      <c r="K1029" s="314">
        <f t="shared" si="1885"/>
        <v>0</v>
      </c>
      <c r="L1029" s="314">
        <f t="shared" si="1885"/>
        <v>0</v>
      </c>
      <c r="M1029" s="314">
        <f t="shared" si="1885"/>
        <v>0</v>
      </c>
      <c r="N1029" s="314">
        <f t="shared" si="1885"/>
        <v>1350</v>
      </c>
      <c r="O1029" s="314">
        <f t="shared" si="1885"/>
        <v>0</v>
      </c>
      <c r="P1029" s="314">
        <f t="shared" si="1885"/>
        <v>0</v>
      </c>
      <c r="Q1029" s="314">
        <f t="shared" si="1885"/>
        <v>0</v>
      </c>
      <c r="R1029" s="314">
        <f t="shared" si="1885"/>
        <v>0</v>
      </c>
      <c r="S1029" s="314">
        <f t="shared" si="1885"/>
        <v>0</v>
      </c>
      <c r="T1029" s="314">
        <f t="shared" si="1885"/>
        <v>0</v>
      </c>
      <c r="U1029" s="314">
        <f t="shared" si="1885"/>
        <v>0</v>
      </c>
      <c r="V1029" s="314">
        <f t="shared" si="1885"/>
        <v>0</v>
      </c>
      <c r="W1029" s="314">
        <f t="shared" si="1885"/>
        <v>0</v>
      </c>
      <c r="X1029" s="314">
        <f t="shared" si="1885"/>
        <v>0</v>
      </c>
      <c r="Y1029" s="314">
        <f t="shared" si="1885"/>
        <v>0</v>
      </c>
      <c r="Z1029" s="315"/>
      <c r="AA1029" s="315"/>
      <c r="AB1029" s="315"/>
      <c r="AC1029" s="315"/>
    </row>
    <row r="1030" spans="1:29" s="315" customFormat="1" x14ac:dyDescent="0.2">
      <c r="A1030" s="242" t="s">
        <v>615</v>
      </c>
      <c r="B1030" s="331" t="s">
        <v>712</v>
      </c>
      <c r="C1030" s="243">
        <v>559</v>
      </c>
      <c r="D1030" s="242" t="s">
        <v>258</v>
      </c>
      <c r="E1030" s="251">
        <v>3132</v>
      </c>
      <c r="F1030" s="246" t="s">
        <v>40</v>
      </c>
      <c r="G1030" s="246"/>
      <c r="H1030" s="381">
        <v>2491</v>
      </c>
      <c r="I1030" s="382"/>
      <c r="J1030" s="381">
        <v>0</v>
      </c>
      <c r="K1030" s="382"/>
      <c r="L1030" s="381"/>
      <c r="M1030" s="382"/>
      <c r="N1030" s="381">
        <v>1350</v>
      </c>
      <c r="O1030" s="382"/>
      <c r="P1030" s="381">
        <v>0</v>
      </c>
      <c r="Q1030" s="382"/>
      <c r="R1030" s="381"/>
      <c r="S1030" s="382"/>
      <c r="T1030" s="381">
        <v>0</v>
      </c>
      <c r="U1030" s="382"/>
      <c r="V1030" s="381"/>
      <c r="W1030" s="382"/>
      <c r="X1030" s="381">
        <v>0</v>
      </c>
      <c r="Y1030" s="382"/>
    </row>
    <row r="1031" spans="1:29" s="321" customFormat="1" x14ac:dyDescent="0.2">
      <c r="A1031" s="318" t="s">
        <v>615</v>
      </c>
      <c r="B1031" s="319" t="s">
        <v>712</v>
      </c>
      <c r="C1031" s="231">
        <v>559</v>
      </c>
      <c r="D1031" s="231"/>
      <c r="E1031" s="233">
        <v>32</v>
      </c>
      <c r="F1031" s="234"/>
      <c r="G1031" s="320"/>
      <c r="H1031" s="258">
        <f>H1032+H1035</f>
        <v>0</v>
      </c>
      <c r="I1031" s="258">
        <f t="shared" ref="I1031:Q1031" si="1886">I1032+I1035</f>
        <v>0</v>
      </c>
      <c r="J1031" s="258">
        <f t="shared" si="1886"/>
        <v>0</v>
      </c>
      <c r="K1031" s="258">
        <f t="shared" si="1886"/>
        <v>0</v>
      </c>
      <c r="L1031" s="258">
        <f t="shared" ref="L1031:M1031" si="1887">L1032+L1035</f>
        <v>0</v>
      </c>
      <c r="M1031" s="258">
        <f t="shared" si="1887"/>
        <v>0</v>
      </c>
      <c r="N1031" s="258">
        <f t="shared" ref="N1031:O1031" si="1888">N1032+N1035</f>
        <v>9000</v>
      </c>
      <c r="O1031" s="258">
        <f t="shared" si="1888"/>
        <v>0</v>
      </c>
      <c r="P1031" s="258">
        <f t="shared" si="1886"/>
        <v>0</v>
      </c>
      <c r="Q1031" s="258">
        <f t="shared" si="1886"/>
        <v>0</v>
      </c>
      <c r="R1031" s="258">
        <f t="shared" ref="R1031:W1031" si="1889">R1032+R1035</f>
        <v>0</v>
      </c>
      <c r="S1031" s="258">
        <f t="shared" si="1889"/>
        <v>0</v>
      </c>
      <c r="T1031" s="258">
        <f t="shared" ref="T1031:U1031" si="1890">T1032+T1035</f>
        <v>0</v>
      </c>
      <c r="U1031" s="258">
        <f t="shared" si="1890"/>
        <v>0</v>
      </c>
      <c r="V1031" s="258">
        <f t="shared" si="1889"/>
        <v>0</v>
      </c>
      <c r="W1031" s="258">
        <f t="shared" si="1889"/>
        <v>0</v>
      </c>
      <c r="X1031" s="258">
        <f t="shared" ref="X1031:Y1031" si="1891">X1032+X1035</f>
        <v>0</v>
      </c>
      <c r="Y1031" s="258">
        <f t="shared" si="1891"/>
        <v>0</v>
      </c>
      <c r="Z1031" s="229"/>
      <c r="AA1031" s="229"/>
      <c r="AB1031" s="229"/>
      <c r="AC1031" s="229"/>
    </row>
    <row r="1032" spans="1:29" s="315" customFormat="1" x14ac:dyDescent="0.2">
      <c r="A1032" s="236" t="s">
        <v>615</v>
      </c>
      <c r="B1032" s="322" t="s">
        <v>712</v>
      </c>
      <c r="C1032" s="237">
        <v>559</v>
      </c>
      <c r="D1032" s="236"/>
      <c r="E1032" s="254">
        <v>321</v>
      </c>
      <c r="F1032" s="239"/>
      <c r="G1032" s="324"/>
      <c r="H1032" s="314">
        <f t="shared" ref="H1032:Y1032" si="1892">H1033+H1034</f>
        <v>0</v>
      </c>
      <c r="I1032" s="314">
        <f t="shared" si="1892"/>
        <v>0</v>
      </c>
      <c r="J1032" s="314">
        <f t="shared" si="1892"/>
        <v>0</v>
      </c>
      <c r="K1032" s="314">
        <f t="shared" si="1892"/>
        <v>0</v>
      </c>
      <c r="L1032" s="314">
        <f t="shared" si="1892"/>
        <v>0</v>
      </c>
      <c r="M1032" s="314">
        <f t="shared" si="1892"/>
        <v>0</v>
      </c>
      <c r="N1032" s="314">
        <f t="shared" si="1892"/>
        <v>2000</v>
      </c>
      <c r="O1032" s="314">
        <f t="shared" si="1892"/>
        <v>0</v>
      </c>
      <c r="P1032" s="314">
        <f t="shared" si="1892"/>
        <v>0</v>
      </c>
      <c r="Q1032" s="314">
        <f t="shared" si="1892"/>
        <v>0</v>
      </c>
      <c r="R1032" s="314">
        <f t="shared" si="1892"/>
        <v>0</v>
      </c>
      <c r="S1032" s="314">
        <f t="shared" si="1892"/>
        <v>0</v>
      </c>
      <c r="T1032" s="314">
        <f t="shared" si="1892"/>
        <v>0</v>
      </c>
      <c r="U1032" s="314">
        <f t="shared" si="1892"/>
        <v>0</v>
      </c>
      <c r="V1032" s="314">
        <f t="shared" si="1892"/>
        <v>0</v>
      </c>
      <c r="W1032" s="314">
        <f t="shared" si="1892"/>
        <v>0</v>
      </c>
      <c r="X1032" s="314">
        <f t="shared" si="1892"/>
        <v>0</v>
      </c>
      <c r="Y1032" s="314">
        <f t="shared" si="1892"/>
        <v>0</v>
      </c>
    </row>
    <row r="1033" spans="1:29" s="229" customFormat="1" ht="15" x14ac:dyDescent="0.2">
      <c r="A1033" s="242" t="s">
        <v>615</v>
      </c>
      <c r="B1033" s="331" t="s">
        <v>712</v>
      </c>
      <c r="C1033" s="243">
        <v>559</v>
      </c>
      <c r="D1033" s="242" t="s">
        <v>258</v>
      </c>
      <c r="E1033" s="245">
        <v>3211</v>
      </c>
      <c r="F1033" s="246" t="s">
        <v>42</v>
      </c>
      <c r="G1033" s="330"/>
      <c r="H1033" s="381">
        <v>0</v>
      </c>
      <c r="I1033" s="382"/>
      <c r="J1033" s="381">
        <v>0</v>
      </c>
      <c r="K1033" s="382"/>
      <c r="L1033" s="381"/>
      <c r="M1033" s="382"/>
      <c r="N1033" s="381">
        <v>1000</v>
      </c>
      <c r="O1033" s="382"/>
      <c r="P1033" s="381">
        <v>0</v>
      </c>
      <c r="Q1033" s="382"/>
      <c r="R1033" s="381"/>
      <c r="S1033" s="382"/>
      <c r="T1033" s="381">
        <v>0</v>
      </c>
      <c r="U1033" s="382"/>
      <c r="V1033" s="381"/>
      <c r="W1033" s="382"/>
      <c r="X1033" s="381">
        <v>0</v>
      </c>
      <c r="Y1033" s="382"/>
    </row>
    <row r="1034" spans="1:29" s="315" customFormat="1" x14ac:dyDescent="0.2">
      <c r="A1034" s="237" t="s">
        <v>615</v>
      </c>
      <c r="B1034" s="243" t="s">
        <v>712</v>
      </c>
      <c r="C1034" s="243">
        <v>559</v>
      </c>
      <c r="D1034" s="242" t="s">
        <v>258</v>
      </c>
      <c r="E1034" s="251">
        <v>3213</v>
      </c>
      <c r="F1034" s="246" t="s">
        <v>44</v>
      </c>
      <c r="G1034" s="246"/>
      <c r="H1034" s="381">
        <v>0</v>
      </c>
      <c r="I1034" s="382"/>
      <c r="J1034" s="381">
        <v>0</v>
      </c>
      <c r="K1034" s="382"/>
      <c r="L1034" s="381">
        <v>0</v>
      </c>
      <c r="M1034" s="382"/>
      <c r="N1034" s="381">
        <v>1000</v>
      </c>
      <c r="O1034" s="382"/>
      <c r="P1034" s="381">
        <v>0</v>
      </c>
      <c r="Q1034" s="382"/>
      <c r="R1034" s="381"/>
      <c r="S1034" s="382"/>
      <c r="T1034" s="381">
        <v>0</v>
      </c>
      <c r="U1034" s="382"/>
      <c r="V1034" s="381"/>
      <c r="W1034" s="382"/>
      <c r="X1034" s="381">
        <v>0</v>
      </c>
      <c r="Y1034" s="382"/>
    </row>
    <row r="1035" spans="1:29" s="315" customFormat="1" x14ac:dyDescent="0.2">
      <c r="A1035" s="236" t="s">
        <v>615</v>
      </c>
      <c r="B1035" s="322" t="s">
        <v>712</v>
      </c>
      <c r="C1035" s="237">
        <v>559</v>
      </c>
      <c r="D1035" s="236"/>
      <c r="E1035" s="254">
        <v>323</v>
      </c>
      <c r="F1035" s="239"/>
      <c r="G1035" s="324"/>
      <c r="H1035" s="314">
        <f t="shared" ref="H1035:Y1035" si="1893">H1036</f>
        <v>0</v>
      </c>
      <c r="I1035" s="314">
        <f t="shared" si="1893"/>
        <v>0</v>
      </c>
      <c r="J1035" s="314">
        <f t="shared" si="1893"/>
        <v>0</v>
      </c>
      <c r="K1035" s="314">
        <f t="shared" si="1893"/>
        <v>0</v>
      </c>
      <c r="L1035" s="314">
        <f t="shared" si="1893"/>
        <v>0</v>
      </c>
      <c r="M1035" s="314">
        <f t="shared" si="1893"/>
        <v>0</v>
      </c>
      <c r="N1035" s="314">
        <f t="shared" si="1893"/>
        <v>7000</v>
      </c>
      <c r="O1035" s="314">
        <f t="shared" si="1893"/>
        <v>0</v>
      </c>
      <c r="P1035" s="314">
        <f t="shared" si="1893"/>
        <v>0</v>
      </c>
      <c r="Q1035" s="314">
        <f t="shared" si="1893"/>
        <v>0</v>
      </c>
      <c r="R1035" s="314">
        <f t="shared" si="1893"/>
        <v>0</v>
      </c>
      <c r="S1035" s="314">
        <f t="shared" si="1893"/>
        <v>0</v>
      </c>
      <c r="T1035" s="314">
        <f t="shared" si="1893"/>
        <v>0</v>
      </c>
      <c r="U1035" s="314">
        <f t="shared" si="1893"/>
        <v>0</v>
      </c>
      <c r="V1035" s="314">
        <f t="shared" si="1893"/>
        <v>0</v>
      </c>
      <c r="W1035" s="314">
        <f t="shared" si="1893"/>
        <v>0</v>
      </c>
      <c r="X1035" s="314">
        <f t="shared" si="1893"/>
        <v>0</v>
      </c>
      <c r="Y1035" s="314">
        <f t="shared" si="1893"/>
        <v>0</v>
      </c>
    </row>
    <row r="1036" spans="1:29" s="315" customFormat="1" x14ac:dyDescent="0.2">
      <c r="A1036" s="242" t="s">
        <v>615</v>
      </c>
      <c r="B1036" s="331" t="s">
        <v>712</v>
      </c>
      <c r="C1036" s="243">
        <v>559</v>
      </c>
      <c r="D1036" s="242" t="s">
        <v>258</v>
      </c>
      <c r="E1036" s="245">
        <v>3237</v>
      </c>
      <c r="F1036" s="246" t="s">
        <v>58</v>
      </c>
      <c r="G1036" s="330"/>
      <c r="H1036" s="381">
        <v>0</v>
      </c>
      <c r="I1036" s="382"/>
      <c r="J1036" s="381">
        <v>0</v>
      </c>
      <c r="K1036" s="382"/>
      <c r="L1036" s="381"/>
      <c r="M1036" s="382"/>
      <c r="N1036" s="381">
        <v>7000</v>
      </c>
      <c r="O1036" s="382"/>
      <c r="P1036" s="381">
        <v>0</v>
      </c>
      <c r="Q1036" s="382"/>
      <c r="R1036" s="381"/>
      <c r="S1036" s="382"/>
      <c r="T1036" s="381">
        <v>0</v>
      </c>
      <c r="U1036" s="382"/>
      <c r="V1036" s="381"/>
      <c r="W1036" s="382"/>
      <c r="X1036" s="381">
        <v>0</v>
      </c>
      <c r="Y1036" s="382"/>
      <c r="Z1036" s="229"/>
      <c r="AA1036" s="229"/>
      <c r="AB1036" s="229"/>
      <c r="AC1036" s="229"/>
    </row>
    <row r="1037" spans="1:29" s="101" customFormat="1" ht="63" x14ac:dyDescent="0.2">
      <c r="A1037" s="182" t="s">
        <v>615</v>
      </c>
      <c r="B1037" s="172" t="s">
        <v>714</v>
      </c>
      <c r="C1037" s="173"/>
      <c r="D1037" s="182"/>
      <c r="E1037" s="175"/>
      <c r="F1037" s="183" t="s">
        <v>715</v>
      </c>
      <c r="G1037" s="177" t="s">
        <v>703</v>
      </c>
      <c r="H1037" s="178">
        <f>H1038+H1041+H1046+H1061+H1066+H1069+H1049+H1054+H1057</f>
        <v>267069</v>
      </c>
      <c r="I1037" s="178">
        <f t="shared" ref="I1037:Q1037" si="1894">I1038+I1041+I1046+I1061+I1066+I1069+I1049+I1054+I1057</f>
        <v>4751</v>
      </c>
      <c r="J1037" s="178">
        <f t="shared" si="1894"/>
        <v>71512</v>
      </c>
      <c r="K1037" s="178">
        <f t="shared" si="1894"/>
        <v>3889</v>
      </c>
      <c r="L1037" s="178">
        <f t="shared" ref="L1037:M1037" si="1895">L1038+L1041+L1046+L1061+L1066+L1069+L1049+L1054+L1057</f>
        <v>71512</v>
      </c>
      <c r="M1037" s="178">
        <f t="shared" si="1895"/>
        <v>3889</v>
      </c>
      <c r="N1037" s="178">
        <f t="shared" ref="N1037:O1037" si="1896">N1038+N1041+N1046+N1061+N1066+N1069+N1049+N1054+N1057</f>
        <v>71512</v>
      </c>
      <c r="O1037" s="178">
        <f t="shared" si="1896"/>
        <v>3889</v>
      </c>
      <c r="P1037" s="178">
        <f t="shared" si="1894"/>
        <v>0</v>
      </c>
      <c r="Q1037" s="178">
        <f t="shared" si="1894"/>
        <v>0</v>
      </c>
      <c r="R1037" s="178">
        <f t="shared" ref="R1037:W1037" si="1897">R1038+R1041+R1046+R1061+R1066+R1069+R1049+R1054+R1057</f>
        <v>0</v>
      </c>
      <c r="S1037" s="178">
        <f t="shared" si="1897"/>
        <v>0</v>
      </c>
      <c r="T1037" s="178">
        <f t="shared" ref="T1037:U1037" si="1898">T1038+T1041+T1046+T1061+T1066+T1069+T1049+T1054+T1057</f>
        <v>0</v>
      </c>
      <c r="U1037" s="178">
        <f t="shared" si="1898"/>
        <v>0</v>
      </c>
      <c r="V1037" s="178">
        <f t="shared" si="1897"/>
        <v>0</v>
      </c>
      <c r="W1037" s="178">
        <f t="shared" si="1897"/>
        <v>0</v>
      </c>
      <c r="X1037" s="178">
        <f t="shared" ref="X1037:Y1037" si="1899">X1038+X1041+X1046+X1061+X1066+X1069+X1049+X1054+X1057</f>
        <v>0</v>
      </c>
      <c r="Y1037" s="178">
        <f t="shared" si="1899"/>
        <v>0</v>
      </c>
    </row>
    <row r="1038" spans="1:29" s="150" customFormat="1" x14ac:dyDescent="0.2">
      <c r="A1038" s="201" t="s">
        <v>615</v>
      </c>
      <c r="B1038" s="179" t="s">
        <v>714</v>
      </c>
      <c r="C1038" s="167">
        <v>11</v>
      </c>
      <c r="D1038" s="167"/>
      <c r="E1038" s="168">
        <v>32</v>
      </c>
      <c r="F1038" s="169"/>
      <c r="G1038" s="169"/>
      <c r="H1038" s="171">
        <f>H1039</f>
        <v>597</v>
      </c>
      <c r="I1038" s="171">
        <f t="shared" ref="I1038:Y1038" si="1900">I1039</f>
        <v>597</v>
      </c>
      <c r="J1038" s="171">
        <f t="shared" si="1900"/>
        <v>299</v>
      </c>
      <c r="K1038" s="171">
        <f t="shared" si="1900"/>
        <v>299</v>
      </c>
      <c r="L1038" s="171">
        <f t="shared" si="1900"/>
        <v>299</v>
      </c>
      <c r="M1038" s="171">
        <f t="shared" si="1900"/>
        <v>299</v>
      </c>
      <c r="N1038" s="171">
        <f t="shared" si="1900"/>
        <v>299</v>
      </c>
      <c r="O1038" s="171">
        <f t="shared" si="1900"/>
        <v>299</v>
      </c>
      <c r="P1038" s="171">
        <f t="shared" si="1900"/>
        <v>0</v>
      </c>
      <c r="Q1038" s="171">
        <f t="shared" si="1900"/>
        <v>0</v>
      </c>
      <c r="R1038" s="171">
        <f t="shared" si="1900"/>
        <v>0</v>
      </c>
      <c r="S1038" s="171">
        <f t="shared" si="1900"/>
        <v>0</v>
      </c>
      <c r="T1038" s="171">
        <f t="shared" si="1900"/>
        <v>0</v>
      </c>
      <c r="U1038" s="171">
        <f t="shared" si="1900"/>
        <v>0</v>
      </c>
      <c r="V1038" s="171">
        <f t="shared" si="1900"/>
        <v>0</v>
      </c>
      <c r="W1038" s="171">
        <f t="shared" si="1900"/>
        <v>0</v>
      </c>
      <c r="X1038" s="171">
        <f t="shared" si="1900"/>
        <v>0</v>
      </c>
      <c r="Y1038" s="171">
        <f t="shared" si="1900"/>
        <v>0</v>
      </c>
      <c r="Z1038" s="101"/>
      <c r="AA1038" s="101"/>
      <c r="AB1038" s="101"/>
      <c r="AC1038" s="101"/>
    </row>
    <row r="1039" spans="1:29" s="101" customFormat="1" x14ac:dyDescent="0.2">
      <c r="A1039" s="133" t="s">
        <v>615</v>
      </c>
      <c r="B1039" s="129" t="s">
        <v>714</v>
      </c>
      <c r="C1039" s="103">
        <v>11</v>
      </c>
      <c r="D1039" s="118"/>
      <c r="E1039" s="113">
        <v>321</v>
      </c>
      <c r="F1039" s="141"/>
      <c r="G1039" s="141"/>
      <c r="H1039" s="107">
        <f t="shared" ref="H1039:Y1039" si="1901">H1040</f>
        <v>597</v>
      </c>
      <c r="I1039" s="107">
        <f t="shared" si="1901"/>
        <v>597</v>
      </c>
      <c r="J1039" s="107">
        <f t="shared" si="1901"/>
        <v>299</v>
      </c>
      <c r="K1039" s="107">
        <f t="shared" si="1901"/>
        <v>299</v>
      </c>
      <c r="L1039" s="107">
        <f t="shared" si="1901"/>
        <v>299</v>
      </c>
      <c r="M1039" s="107">
        <f t="shared" si="1901"/>
        <v>299</v>
      </c>
      <c r="N1039" s="107">
        <f t="shared" si="1901"/>
        <v>299</v>
      </c>
      <c r="O1039" s="107">
        <f t="shared" si="1901"/>
        <v>299</v>
      </c>
      <c r="P1039" s="107">
        <f t="shared" si="1901"/>
        <v>0</v>
      </c>
      <c r="Q1039" s="107">
        <f t="shared" si="1901"/>
        <v>0</v>
      </c>
      <c r="R1039" s="107">
        <f t="shared" si="1901"/>
        <v>0</v>
      </c>
      <c r="S1039" s="107">
        <f t="shared" si="1901"/>
        <v>0</v>
      </c>
      <c r="T1039" s="107">
        <f t="shared" si="1901"/>
        <v>0</v>
      </c>
      <c r="U1039" s="107">
        <f t="shared" si="1901"/>
        <v>0</v>
      </c>
      <c r="V1039" s="107">
        <f t="shared" si="1901"/>
        <v>0</v>
      </c>
      <c r="W1039" s="107">
        <f t="shared" si="1901"/>
        <v>0</v>
      </c>
      <c r="X1039" s="107">
        <f t="shared" si="1901"/>
        <v>0</v>
      </c>
      <c r="Y1039" s="107">
        <f t="shared" si="1901"/>
        <v>0</v>
      </c>
    </row>
    <row r="1040" spans="1:29" s="101" customFormat="1" x14ac:dyDescent="0.2">
      <c r="A1040" s="103" t="s">
        <v>615</v>
      </c>
      <c r="B1040" s="94" t="s">
        <v>714</v>
      </c>
      <c r="C1040" s="94">
        <v>11</v>
      </c>
      <c r="D1040" s="95" t="s">
        <v>258</v>
      </c>
      <c r="E1040" s="119">
        <v>3211</v>
      </c>
      <c r="F1040" s="142" t="s">
        <v>42</v>
      </c>
      <c r="G1040" s="142"/>
      <c r="H1040" s="398">
        <v>597</v>
      </c>
      <c r="I1040" s="398">
        <f>H1040</f>
        <v>597</v>
      </c>
      <c r="J1040" s="398">
        <v>299</v>
      </c>
      <c r="K1040" s="398">
        <f>J1040</f>
        <v>299</v>
      </c>
      <c r="L1040" s="398">
        <v>299</v>
      </c>
      <c r="M1040" s="398">
        <f>L1040</f>
        <v>299</v>
      </c>
      <c r="N1040" s="398">
        <v>299</v>
      </c>
      <c r="O1040" s="398">
        <f>N1040</f>
        <v>299</v>
      </c>
      <c r="P1040" s="398">
        <v>0</v>
      </c>
      <c r="Q1040" s="398">
        <f>P1040</f>
        <v>0</v>
      </c>
      <c r="R1040" s="398"/>
      <c r="S1040" s="398">
        <f>R1040</f>
        <v>0</v>
      </c>
      <c r="T1040" s="398">
        <v>0</v>
      </c>
      <c r="U1040" s="398">
        <f>T1040</f>
        <v>0</v>
      </c>
      <c r="V1040" s="398"/>
      <c r="W1040" s="398">
        <f>V1040</f>
        <v>0</v>
      </c>
      <c r="X1040" s="398">
        <v>0</v>
      </c>
      <c r="Y1040" s="398">
        <f>X1040</f>
        <v>0</v>
      </c>
    </row>
    <row r="1041" spans="1:29" s="150" customFormat="1" x14ac:dyDescent="0.2">
      <c r="A1041" s="201" t="s">
        <v>615</v>
      </c>
      <c r="B1041" s="179" t="s">
        <v>714</v>
      </c>
      <c r="C1041" s="167">
        <v>12</v>
      </c>
      <c r="D1041" s="167"/>
      <c r="E1041" s="168">
        <v>31</v>
      </c>
      <c r="F1041" s="169"/>
      <c r="G1041" s="169"/>
      <c r="H1041" s="171">
        <f t="shared" ref="H1041:Q1041" si="1902">H1042+H1044</f>
        <v>3981</v>
      </c>
      <c r="I1041" s="171">
        <f t="shared" si="1902"/>
        <v>3981</v>
      </c>
      <c r="J1041" s="171">
        <f t="shared" si="1902"/>
        <v>3437</v>
      </c>
      <c r="K1041" s="171">
        <f t="shared" si="1902"/>
        <v>3437</v>
      </c>
      <c r="L1041" s="171">
        <f t="shared" ref="L1041:M1041" si="1903">L1042+L1044</f>
        <v>3437</v>
      </c>
      <c r="M1041" s="171">
        <f t="shared" si="1903"/>
        <v>3437</v>
      </c>
      <c r="N1041" s="171">
        <f t="shared" ref="N1041:O1041" si="1904">N1042+N1044</f>
        <v>3437</v>
      </c>
      <c r="O1041" s="171">
        <f t="shared" si="1904"/>
        <v>3437</v>
      </c>
      <c r="P1041" s="171">
        <f t="shared" si="1902"/>
        <v>0</v>
      </c>
      <c r="Q1041" s="171">
        <f t="shared" si="1902"/>
        <v>0</v>
      </c>
      <c r="R1041" s="171">
        <f t="shared" ref="R1041:W1041" si="1905">R1042+R1044</f>
        <v>0</v>
      </c>
      <c r="S1041" s="171">
        <f t="shared" si="1905"/>
        <v>0</v>
      </c>
      <c r="T1041" s="171">
        <f t="shared" ref="T1041:U1041" si="1906">T1042+T1044</f>
        <v>0</v>
      </c>
      <c r="U1041" s="171">
        <f t="shared" si="1906"/>
        <v>0</v>
      </c>
      <c r="V1041" s="171">
        <f t="shared" si="1905"/>
        <v>0</v>
      </c>
      <c r="W1041" s="171">
        <f t="shared" si="1905"/>
        <v>0</v>
      </c>
      <c r="X1041" s="171">
        <f t="shared" ref="X1041:Y1041" si="1907">X1042+X1044</f>
        <v>0</v>
      </c>
      <c r="Y1041" s="171">
        <f t="shared" si="1907"/>
        <v>0</v>
      </c>
      <c r="Z1041" s="101"/>
      <c r="AA1041" s="101"/>
      <c r="AB1041" s="101"/>
      <c r="AC1041" s="101"/>
    </row>
    <row r="1042" spans="1:29" s="101" customFormat="1" x14ac:dyDescent="0.2">
      <c r="A1042" s="133" t="s">
        <v>615</v>
      </c>
      <c r="B1042" s="129" t="s">
        <v>714</v>
      </c>
      <c r="C1042" s="103">
        <v>12</v>
      </c>
      <c r="D1042" s="118"/>
      <c r="E1042" s="113">
        <v>311</v>
      </c>
      <c r="F1042" s="141"/>
      <c r="G1042" s="141"/>
      <c r="H1042" s="107">
        <f t="shared" ref="H1042:Y1042" si="1908">H1043</f>
        <v>3384</v>
      </c>
      <c r="I1042" s="107">
        <f t="shared" si="1908"/>
        <v>3384</v>
      </c>
      <c r="J1042" s="107">
        <f t="shared" si="1908"/>
        <v>2946</v>
      </c>
      <c r="K1042" s="107">
        <f t="shared" si="1908"/>
        <v>2946</v>
      </c>
      <c r="L1042" s="107">
        <f t="shared" si="1908"/>
        <v>2946</v>
      </c>
      <c r="M1042" s="107">
        <f t="shared" si="1908"/>
        <v>2946</v>
      </c>
      <c r="N1042" s="107">
        <f t="shared" si="1908"/>
        <v>2946</v>
      </c>
      <c r="O1042" s="107">
        <f t="shared" si="1908"/>
        <v>2946</v>
      </c>
      <c r="P1042" s="107">
        <f t="shared" si="1908"/>
        <v>0</v>
      </c>
      <c r="Q1042" s="107">
        <f t="shared" si="1908"/>
        <v>0</v>
      </c>
      <c r="R1042" s="107">
        <f t="shared" si="1908"/>
        <v>0</v>
      </c>
      <c r="S1042" s="107">
        <f t="shared" si="1908"/>
        <v>0</v>
      </c>
      <c r="T1042" s="107">
        <f t="shared" si="1908"/>
        <v>0</v>
      </c>
      <c r="U1042" s="107">
        <f t="shared" si="1908"/>
        <v>0</v>
      </c>
      <c r="V1042" s="107">
        <f t="shared" si="1908"/>
        <v>0</v>
      </c>
      <c r="W1042" s="107">
        <f t="shared" si="1908"/>
        <v>0</v>
      </c>
      <c r="X1042" s="107">
        <f t="shared" si="1908"/>
        <v>0</v>
      </c>
      <c r="Y1042" s="107">
        <f t="shared" si="1908"/>
        <v>0</v>
      </c>
    </row>
    <row r="1043" spans="1:29" s="101" customFormat="1" x14ac:dyDescent="0.2">
      <c r="A1043" s="103" t="s">
        <v>615</v>
      </c>
      <c r="B1043" s="94" t="s">
        <v>714</v>
      </c>
      <c r="C1043" s="94">
        <v>12</v>
      </c>
      <c r="D1043" s="95" t="s">
        <v>258</v>
      </c>
      <c r="E1043" s="119">
        <v>3111</v>
      </c>
      <c r="F1043" s="142" t="s">
        <v>33</v>
      </c>
      <c r="G1043" s="142"/>
      <c r="H1043" s="398">
        <v>3384</v>
      </c>
      <c r="I1043" s="398">
        <f>H1043</f>
        <v>3384</v>
      </c>
      <c r="J1043" s="398">
        <v>2946</v>
      </c>
      <c r="K1043" s="398">
        <f>J1043</f>
        <v>2946</v>
      </c>
      <c r="L1043" s="398">
        <v>2946</v>
      </c>
      <c r="M1043" s="398">
        <f>L1043</f>
        <v>2946</v>
      </c>
      <c r="N1043" s="398">
        <v>2946</v>
      </c>
      <c r="O1043" s="398">
        <f>N1043</f>
        <v>2946</v>
      </c>
      <c r="P1043" s="398">
        <v>0</v>
      </c>
      <c r="Q1043" s="398">
        <f>P1043</f>
        <v>0</v>
      </c>
      <c r="R1043" s="398"/>
      <c r="S1043" s="398">
        <f>R1043</f>
        <v>0</v>
      </c>
      <c r="T1043" s="398">
        <v>0</v>
      </c>
      <c r="U1043" s="398">
        <f>T1043</f>
        <v>0</v>
      </c>
      <c r="V1043" s="398"/>
      <c r="W1043" s="398">
        <f>V1043</f>
        <v>0</v>
      </c>
      <c r="X1043" s="398">
        <v>0</v>
      </c>
      <c r="Y1043" s="398">
        <f>X1043</f>
        <v>0</v>
      </c>
    </row>
    <row r="1044" spans="1:29" s="101" customFormat="1" x14ac:dyDescent="0.2">
      <c r="A1044" s="147" t="s">
        <v>615</v>
      </c>
      <c r="B1044" s="103" t="s">
        <v>714</v>
      </c>
      <c r="C1044" s="103">
        <v>12</v>
      </c>
      <c r="D1044" s="118"/>
      <c r="E1044" s="113">
        <v>313</v>
      </c>
      <c r="F1044" s="141"/>
      <c r="G1044" s="141"/>
      <c r="H1044" s="158">
        <f t="shared" ref="H1044:Y1044" si="1909">H1045</f>
        <v>597</v>
      </c>
      <c r="I1044" s="158">
        <f t="shared" si="1909"/>
        <v>597</v>
      </c>
      <c r="J1044" s="158">
        <f t="shared" si="1909"/>
        <v>491</v>
      </c>
      <c r="K1044" s="158">
        <f t="shared" si="1909"/>
        <v>491</v>
      </c>
      <c r="L1044" s="158">
        <f t="shared" si="1909"/>
        <v>491</v>
      </c>
      <c r="M1044" s="158">
        <f t="shared" si="1909"/>
        <v>491</v>
      </c>
      <c r="N1044" s="158">
        <f t="shared" si="1909"/>
        <v>491</v>
      </c>
      <c r="O1044" s="158">
        <f t="shared" si="1909"/>
        <v>491</v>
      </c>
      <c r="P1044" s="158">
        <f t="shared" si="1909"/>
        <v>0</v>
      </c>
      <c r="Q1044" s="158">
        <f t="shared" si="1909"/>
        <v>0</v>
      </c>
      <c r="R1044" s="158">
        <f t="shared" si="1909"/>
        <v>0</v>
      </c>
      <c r="S1044" s="158">
        <f t="shared" si="1909"/>
        <v>0</v>
      </c>
      <c r="T1044" s="158">
        <f t="shared" si="1909"/>
        <v>0</v>
      </c>
      <c r="U1044" s="158">
        <f t="shared" si="1909"/>
        <v>0</v>
      </c>
      <c r="V1044" s="158">
        <f t="shared" si="1909"/>
        <v>0</v>
      </c>
      <c r="W1044" s="158">
        <f t="shared" si="1909"/>
        <v>0</v>
      </c>
      <c r="X1044" s="158">
        <f t="shared" si="1909"/>
        <v>0</v>
      </c>
      <c r="Y1044" s="158">
        <f t="shared" si="1909"/>
        <v>0</v>
      </c>
    </row>
    <row r="1045" spans="1:29" s="101" customFormat="1" x14ac:dyDescent="0.2">
      <c r="A1045" s="103" t="s">
        <v>615</v>
      </c>
      <c r="B1045" s="94" t="s">
        <v>714</v>
      </c>
      <c r="C1045" s="94">
        <v>12</v>
      </c>
      <c r="D1045" s="95" t="s">
        <v>258</v>
      </c>
      <c r="E1045" s="119">
        <v>3132</v>
      </c>
      <c r="F1045" s="142" t="s">
        <v>40</v>
      </c>
      <c r="G1045" s="142"/>
      <c r="H1045" s="398">
        <v>597</v>
      </c>
      <c r="I1045" s="398">
        <f>H1045</f>
        <v>597</v>
      </c>
      <c r="J1045" s="398">
        <v>491</v>
      </c>
      <c r="K1045" s="398">
        <f>J1045</f>
        <v>491</v>
      </c>
      <c r="L1045" s="398">
        <v>491</v>
      </c>
      <c r="M1045" s="398">
        <f>L1045</f>
        <v>491</v>
      </c>
      <c r="N1045" s="398">
        <v>491</v>
      </c>
      <c r="O1045" s="398">
        <f>N1045</f>
        <v>491</v>
      </c>
      <c r="P1045" s="398">
        <v>0</v>
      </c>
      <c r="Q1045" s="398">
        <f>P1045</f>
        <v>0</v>
      </c>
      <c r="R1045" s="398"/>
      <c r="S1045" s="398">
        <f>R1045</f>
        <v>0</v>
      </c>
      <c r="T1045" s="398">
        <v>0</v>
      </c>
      <c r="U1045" s="398">
        <f>T1045</f>
        <v>0</v>
      </c>
      <c r="V1045" s="398"/>
      <c r="W1045" s="398">
        <f>V1045</f>
        <v>0</v>
      </c>
      <c r="X1045" s="398">
        <v>0</v>
      </c>
      <c r="Y1045" s="398">
        <f>X1045</f>
        <v>0</v>
      </c>
    </row>
    <row r="1046" spans="1:29" s="150" customFormat="1" x14ac:dyDescent="0.2">
      <c r="A1046" s="201" t="s">
        <v>615</v>
      </c>
      <c r="B1046" s="179" t="s">
        <v>714</v>
      </c>
      <c r="C1046" s="167">
        <v>12</v>
      </c>
      <c r="D1046" s="167"/>
      <c r="E1046" s="168">
        <v>32</v>
      </c>
      <c r="F1046" s="169"/>
      <c r="G1046" s="169"/>
      <c r="H1046" s="171">
        <f>H1047</f>
        <v>173</v>
      </c>
      <c r="I1046" s="171">
        <f t="shared" ref="I1046:Y1046" si="1910">I1047</f>
        <v>173</v>
      </c>
      <c r="J1046" s="171">
        <f t="shared" si="1910"/>
        <v>153</v>
      </c>
      <c r="K1046" s="171">
        <f t="shared" si="1910"/>
        <v>153</v>
      </c>
      <c r="L1046" s="171">
        <f t="shared" si="1910"/>
        <v>153</v>
      </c>
      <c r="M1046" s="171">
        <f t="shared" si="1910"/>
        <v>153</v>
      </c>
      <c r="N1046" s="171">
        <f t="shared" si="1910"/>
        <v>153</v>
      </c>
      <c r="O1046" s="171">
        <f t="shared" si="1910"/>
        <v>153</v>
      </c>
      <c r="P1046" s="171">
        <f t="shared" si="1910"/>
        <v>0</v>
      </c>
      <c r="Q1046" s="171">
        <f t="shared" si="1910"/>
        <v>0</v>
      </c>
      <c r="R1046" s="171">
        <f t="shared" si="1910"/>
        <v>0</v>
      </c>
      <c r="S1046" s="171">
        <f t="shared" si="1910"/>
        <v>0</v>
      </c>
      <c r="T1046" s="171">
        <f t="shared" si="1910"/>
        <v>0</v>
      </c>
      <c r="U1046" s="171">
        <f t="shared" si="1910"/>
        <v>0</v>
      </c>
      <c r="V1046" s="171">
        <f t="shared" si="1910"/>
        <v>0</v>
      </c>
      <c r="W1046" s="171">
        <f t="shared" si="1910"/>
        <v>0</v>
      </c>
      <c r="X1046" s="171">
        <f t="shared" si="1910"/>
        <v>0</v>
      </c>
      <c r="Y1046" s="171">
        <f t="shared" si="1910"/>
        <v>0</v>
      </c>
      <c r="Z1046" s="101"/>
      <c r="AA1046" s="101"/>
      <c r="AB1046" s="101"/>
      <c r="AC1046" s="101"/>
    </row>
    <row r="1047" spans="1:29" s="150" customFormat="1" x14ac:dyDescent="0.2">
      <c r="A1047" s="133" t="s">
        <v>615</v>
      </c>
      <c r="B1047" s="129" t="s">
        <v>714</v>
      </c>
      <c r="C1047" s="103">
        <v>12</v>
      </c>
      <c r="D1047" s="118"/>
      <c r="E1047" s="113">
        <v>321</v>
      </c>
      <c r="F1047" s="141"/>
      <c r="G1047" s="141"/>
      <c r="H1047" s="107">
        <f t="shared" ref="H1047:Y1047" si="1911">H1048</f>
        <v>173</v>
      </c>
      <c r="I1047" s="107">
        <f t="shared" si="1911"/>
        <v>173</v>
      </c>
      <c r="J1047" s="107">
        <f t="shared" si="1911"/>
        <v>153</v>
      </c>
      <c r="K1047" s="107">
        <f t="shared" si="1911"/>
        <v>153</v>
      </c>
      <c r="L1047" s="107">
        <f t="shared" si="1911"/>
        <v>153</v>
      </c>
      <c r="M1047" s="107">
        <f t="shared" si="1911"/>
        <v>153</v>
      </c>
      <c r="N1047" s="107">
        <f t="shared" si="1911"/>
        <v>153</v>
      </c>
      <c r="O1047" s="107">
        <f t="shared" si="1911"/>
        <v>153</v>
      </c>
      <c r="P1047" s="107">
        <f t="shared" si="1911"/>
        <v>0</v>
      </c>
      <c r="Q1047" s="107">
        <f t="shared" si="1911"/>
        <v>0</v>
      </c>
      <c r="R1047" s="107">
        <f t="shared" si="1911"/>
        <v>0</v>
      </c>
      <c r="S1047" s="107">
        <f t="shared" si="1911"/>
        <v>0</v>
      </c>
      <c r="T1047" s="107">
        <f t="shared" si="1911"/>
        <v>0</v>
      </c>
      <c r="U1047" s="107">
        <f t="shared" si="1911"/>
        <v>0</v>
      </c>
      <c r="V1047" s="107">
        <f t="shared" si="1911"/>
        <v>0</v>
      </c>
      <c r="W1047" s="107">
        <f t="shared" si="1911"/>
        <v>0</v>
      </c>
      <c r="X1047" s="107">
        <f t="shared" si="1911"/>
        <v>0</v>
      </c>
      <c r="Y1047" s="107">
        <f t="shared" si="1911"/>
        <v>0</v>
      </c>
      <c r="Z1047" s="101"/>
      <c r="AA1047" s="101"/>
      <c r="AB1047" s="101"/>
      <c r="AC1047" s="101"/>
    </row>
    <row r="1048" spans="1:29" s="101" customFormat="1" x14ac:dyDescent="0.2">
      <c r="A1048" s="103" t="s">
        <v>615</v>
      </c>
      <c r="B1048" s="94" t="s">
        <v>714</v>
      </c>
      <c r="C1048" s="94">
        <v>12</v>
      </c>
      <c r="D1048" s="95" t="s">
        <v>258</v>
      </c>
      <c r="E1048" s="119">
        <v>3211</v>
      </c>
      <c r="F1048" s="142" t="s">
        <v>42</v>
      </c>
      <c r="G1048" s="142"/>
      <c r="H1048" s="398">
        <v>173</v>
      </c>
      <c r="I1048" s="398">
        <f>H1048</f>
        <v>173</v>
      </c>
      <c r="J1048" s="398">
        <v>153</v>
      </c>
      <c r="K1048" s="398">
        <f>J1048</f>
        <v>153</v>
      </c>
      <c r="L1048" s="398">
        <v>153</v>
      </c>
      <c r="M1048" s="398">
        <f>L1048</f>
        <v>153</v>
      </c>
      <c r="N1048" s="398">
        <v>153</v>
      </c>
      <c r="O1048" s="398">
        <f>N1048</f>
        <v>153</v>
      </c>
      <c r="P1048" s="398">
        <v>0</v>
      </c>
      <c r="Q1048" s="398">
        <f>P1048</f>
        <v>0</v>
      </c>
      <c r="R1048" s="398"/>
      <c r="S1048" s="398">
        <f>R1048</f>
        <v>0</v>
      </c>
      <c r="T1048" s="398">
        <v>0</v>
      </c>
      <c r="U1048" s="398">
        <f>T1048</f>
        <v>0</v>
      </c>
      <c r="V1048" s="398"/>
      <c r="W1048" s="398">
        <f>V1048</f>
        <v>0</v>
      </c>
      <c r="X1048" s="398">
        <v>0</v>
      </c>
      <c r="Y1048" s="398">
        <f>X1048</f>
        <v>0</v>
      </c>
    </row>
    <row r="1049" spans="1:29" s="150" customFormat="1" x14ac:dyDescent="0.2">
      <c r="A1049" s="201" t="s">
        <v>615</v>
      </c>
      <c r="B1049" s="179" t="s">
        <v>714</v>
      </c>
      <c r="C1049" s="167">
        <v>51</v>
      </c>
      <c r="D1049" s="167"/>
      <c r="E1049" s="168">
        <v>31</v>
      </c>
      <c r="F1049" s="169"/>
      <c r="G1049" s="169"/>
      <c r="H1049" s="171">
        <f>H1050+H1052</f>
        <v>20000</v>
      </c>
      <c r="I1049" s="171">
        <f t="shared" ref="I1049:Q1049" si="1912">I1050+I1052</f>
        <v>0</v>
      </c>
      <c r="J1049" s="171">
        <f t="shared" si="1912"/>
        <v>0</v>
      </c>
      <c r="K1049" s="171">
        <f t="shared" si="1912"/>
        <v>0</v>
      </c>
      <c r="L1049" s="171">
        <f t="shared" ref="L1049:M1049" si="1913">L1050+L1052</f>
        <v>0</v>
      </c>
      <c r="M1049" s="171">
        <f t="shared" si="1913"/>
        <v>0</v>
      </c>
      <c r="N1049" s="171">
        <f t="shared" ref="N1049:O1049" si="1914">N1050+N1052</f>
        <v>0</v>
      </c>
      <c r="O1049" s="171">
        <f t="shared" si="1914"/>
        <v>0</v>
      </c>
      <c r="P1049" s="171">
        <f t="shared" si="1912"/>
        <v>0</v>
      </c>
      <c r="Q1049" s="171">
        <f t="shared" si="1912"/>
        <v>0</v>
      </c>
      <c r="R1049" s="171">
        <f t="shared" ref="R1049:W1049" si="1915">R1050+R1052</f>
        <v>0</v>
      </c>
      <c r="S1049" s="171">
        <f t="shared" si="1915"/>
        <v>0</v>
      </c>
      <c r="T1049" s="171">
        <f t="shared" ref="T1049:U1049" si="1916">T1050+T1052</f>
        <v>0</v>
      </c>
      <c r="U1049" s="171">
        <f t="shared" si="1916"/>
        <v>0</v>
      </c>
      <c r="V1049" s="171">
        <f t="shared" si="1915"/>
        <v>0</v>
      </c>
      <c r="W1049" s="171">
        <f t="shared" si="1915"/>
        <v>0</v>
      </c>
      <c r="X1049" s="171">
        <f t="shared" ref="X1049:Y1049" si="1917">X1050+X1052</f>
        <v>0</v>
      </c>
      <c r="Y1049" s="171">
        <f t="shared" si="1917"/>
        <v>0</v>
      </c>
    </row>
    <row r="1050" spans="1:29" s="101" customFormat="1" x14ac:dyDescent="0.2">
      <c r="A1050" s="118" t="s">
        <v>615</v>
      </c>
      <c r="B1050" s="102" t="s">
        <v>714</v>
      </c>
      <c r="C1050" s="103">
        <v>51</v>
      </c>
      <c r="D1050" s="118"/>
      <c r="E1050" s="113">
        <v>311</v>
      </c>
      <c r="F1050" s="141"/>
      <c r="G1050" s="141"/>
      <c r="H1050" s="107">
        <f>H1051</f>
        <v>15000</v>
      </c>
      <c r="I1050" s="107">
        <f t="shared" ref="I1050:Y1050" si="1918">I1051</f>
        <v>0</v>
      </c>
      <c r="J1050" s="107">
        <f t="shared" si="1918"/>
        <v>0</v>
      </c>
      <c r="K1050" s="107">
        <f t="shared" si="1918"/>
        <v>0</v>
      </c>
      <c r="L1050" s="107">
        <f t="shared" si="1918"/>
        <v>0</v>
      </c>
      <c r="M1050" s="107">
        <f t="shared" si="1918"/>
        <v>0</v>
      </c>
      <c r="N1050" s="107">
        <f t="shared" si="1918"/>
        <v>0</v>
      </c>
      <c r="O1050" s="107">
        <f t="shared" si="1918"/>
        <v>0</v>
      </c>
      <c r="P1050" s="107">
        <f t="shared" si="1918"/>
        <v>0</v>
      </c>
      <c r="Q1050" s="107">
        <f t="shared" si="1918"/>
        <v>0</v>
      </c>
      <c r="R1050" s="107">
        <f t="shared" si="1918"/>
        <v>0</v>
      </c>
      <c r="S1050" s="107">
        <f t="shared" si="1918"/>
        <v>0</v>
      </c>
      <c r="T1050" s="107">
        <f t="shared" si="1918"/>
        <v>0</v>
      </c>
      <c r="U1050" s="107">
        <f t="shared" si="1918"/>
        <v>0</v>
      </c>
      <c r="V1050" s="107">
        <f t="shared" si="1918"/>
        <v>0</v>
      </c>
      <c r="W1050" s="107">
        <f t="shared" si="1918"/>
        <v>0</v>
      </c>
      <c r="X1050" s="107">
        <f t="shared" si="1918"/>
        <v>0</v>
      </c>
      <c r="Y1050" s="107">
        <f t="shared" si="1918"/>
        <v>0</v>
      </c>
    </row>
    <row r="1051" spans="1:29" s="101" customFormat="1" x14ac:dyDescent="0.2">
      <c r="A1051" s="94" t="s">
        <v>615</v>
      </c>
      <c r="B1051" s="94" t="s">
        <v>714</v>
      </c>
      <c r="C1051" s="94">
        <v>51</v>
      </c>
      <c r="D1051" s="95" t="s">
        <v>258</v>
      </c>
      <c r="E1051" s="119">
        <v>3111</v>
      </c>
      <c r="F1051" s="142" t="s">
        <v>33</v>
      </c>
      <c r="G1051" s="142"/>
      <c r="H1051" s="398">
        <v>15000</v>
      </c>
      <c r="I1051" s="399"/>
      <c r="J1051" s="400"/>
      <c r="K1051" s="399"/>
      <c r="L1051" s="400"/>
      <c r="M1051" s="399"/>
      <c r="N1051" s="398">
        <v>0</v>
      </c>
      <c r="O1051" s="399"/>
      <c r="P1051" s="400"/>
      <c r="Q1051" s="399"/>
      <c r="R1051" s="400"/>
      <c r="S1051" s="399"/>
      <c r="T1051" s="398">
        <v>0</v>
      </c>
      <c r="U1051" s="399"/>
      <c r="V1051" s="400"/>
      <c r="W1051" s="399"/>
      <c r="X1051" s="398">
        <v>0</v>
      </c>
      <c r="Y1051" s="399"/>
    </row>
    <row r="1052" spans="1:29" s="101" customFormat="1" x14ac:dyDescent="0.2">
      <c r="A1052" s="103" t="s">
        <v>615</v>
      </c>
      <c r="B1052" s="103" t="s">
        <v>714</v>
      </c>
      <c r="C1052" s="103">
        <v>51</v>
      </c>
      <c r="D1052" s="118"/>
      <c r="E1052" s="113">
        <v>313</v>
      </c>
      <c r="F1052" s="141"/>
      <c r="G1052" s="141"/>
      <c r="H1052" s="107">
        <f>H1053</f>
        <v>5000</v>
      </c>
      <c r="I1052" s="107">
        <f t="shared" ref="I1052:Y1052" si="1919">I1053</f>
        <v>0</v>
      </c>
      <c r="J1052" s="107">
        <f t="shared" si="1919"/>
        <v>0</v>
      </c>
      <c r="K1052" s="107">
        <f t="shared" si="1919"/>
        <v>0</v>
      </c>
      <c r="L1052" s="107">
        <f t="shared" si="1919"/>
        <v>0</v>
      </c>
      <c r="M1052" s="107">
        <f t="shared" si="1919"/>
        <v>0</v>
      </c>
      <c r="N1052" s="107">
        <f t="shared" si="1919"/>
        <v>0</v>
      </c>
      <c r="O1052" s="107">
        <f t="shared" si="1919"/>
        <v>0</v>
      </c>
      <c r="P1052" s="107">
        <f t="shared" si="1919"/>
        <v>0</v>
      </c>
      <c r="Q1052" s="107">
        <f t="shared" si="1919"/>
        <v>0</v>
      </c>
      <c r="R1052" s="107">
        <f t="shared" si="1919"/>
        <v>0</v>
      </c>
      <c r="S1052" s="107">
        <f t="shared" si="1919"/>
        <v>0</v>
      </c>
      <c r="T1052" s="107">
        <f t="shared" si="1919"/>
        <v>0</v>
      </c>
      <c r="U1052" s="107">
        <f t="shared" si="1919"/>
        <v>0</v>
      </c>
      <c r="V1052" s="107">
        <f t="shared" si="1919"/>
        <v>0</v>
      </c>
      <c r="W1052" s="107">
        <f t="shared" si="1919"/>
        <v>0</v>
      </c>
      <c r="X1052" s="107">
        <f t="shared" si="1919"/>
        <v>0</v>
      </c>
      <c r="Y1052" s="107">
        <f t="shared" si="1919"/>
        <v>0</v>
      </c>
    </row>
    <row r="1053" spans="1:29" s="101" customFormat="1" x14ac:dyDescent="0.2">
      <c r="A1053" s="94" t="s">
        <v>615</v>
      </c>
      <c r="B1053" s="94" t="s">
        <v>714</v>
      </c>
      <c r="C1053" s="94">
        <v>51</v>
      </c>
      <c r="D1053" s="95" t="s">
        <v>258</v>
      </c>
      <c r="E1053" s="119">
        <v>3132</v>
      </c>
      <c r="F1053" s="142" t="s">
        <v>40</v>
      </c>
      <c r="G1053" s="142"/>
      <c r="H1053" s="398">
        <v>5000</v>
      </c>
      <c r="I1053" s="399"/>
      <c r="J1053" s="400"/>
      <c r="K1053" s="399"/>
      <c r="L1053" s="400"/>
      <c r="M1053" s="399"/>
      <c r="N1053" s="398">
        <v>0</v>
      </c>
      <c r="O1053" s="399"/>
      <c r="P1053" s="400"/>
      <c r="Q1053" s="399"/>
      <c r="R1053" s="400"/>
      <c r="S1053" s="399"/>
      <c r="T1053" s="398">
        <v>0</v>
      </c>
      <c r="U1053" s="399"/>
      <c r="V1053" s="400"/>
      <c r="W1053" s="399"/>
      <c r="X1053" s="398">
        <v>0</v>
      </c>
      <c r="Y1053" s="399"/>
    </row>
    <row r="1054" spans="1:29" s="150" customFormat="1" x14ac:dyDescent="0.2">
      <c r="A1054" s="201" t="s">
        <v>615</v>
      </c>
      <c r="B1054" s="179" t="s">
        <v>714</v>
      </c>
      <c r="C1054" s="167">
        <v>51</v>
      </c>
      <c r="D1054" s="167"/>
      <c r="E1054" s="168">
        <v>32</v>
      </c>
      <c r="F1054" s="169"/>
      <c r="G1054" s="169"/>
      <c r="H1054" s="171">
        <f>H1055</f>
        <v>5000</v>
      </c>
      <c r="I1054" s="171">
        <f t="shared" ref="I1054:Y1054" si="1920">I1055</f>
        <v>0</v>
      </c>
      <c r="J1054" s="171">
        <f t="shared" si="1920"/>
        <v>0</v>
      </c>
      <c r="K1054" s="171">
        <f t="shared" si="1920"/>
        <v>0</v>
      </c>
      <c r="L1054" s="171">
        <f t="shared" si="1920"/>
        <v>0</v>
      </c>
      <c r="M1054" s="171">
        <f t="shared" si="1920"/>
        <v>0</v>
      </c>
      <c r="N1054" s="171">
        <f t="shared" si="1920"/>
        <v>0</v>
      </c>
      <c r="O1054" s="171">
        <f t="shared" si="1920"/>
        <v>0</v>
      </c>
      <c r="P1054" s="171">
        <f t="shared" si="1920"/>
        <v>0</v>
      </c>
      <c r="Q1054" s="171">
        <f t="shared" si="1920"/>
        <v>0</v>
      </c>
      <c r="R1054" s="171">
        <f t="shared" si="1920"/>
        <v>0</v>
      </c>
      <c r="S1054" s="171">
        <f t="shared" si="1920"/>
        <v>0</v>
      </c>
      <c r="T1054" s="171">
        <f t="shared" si="1920"/>
        <v>0</v>
      </c>
      <c r="U1054" s="171">
        <f t="shared" si="1920"/>
        <v>0</v>
      </c>
      <c r="V1054" s="171">
        <f t="shared" si="1920"/>
        <v>0</v>
      </c>
      <c r="W1054" s="171">
        <f t="shared" si="1920"/>
        <v>0</v>
      </c>
      <c r="X1054" s="171">
        <f t="shared" si="1920"/>
        <v>0</v>
      </c>
      <c r="Y1054" s="171">
        <f t="shared" si="1920"/>
        <v>0</v>
      </c>
    </row>
    <row r="1055" spans="1:29" s="150" customFormat="1" x14ac:dyDescent="0.2">
      <c r="A1055" s="133" t="s">
        <v>615</v>
      </c>
      <c r="B1055" s="129" t="s">
        <v>714</v>
      </c>
      <c r="C1055" s="103">
        <v>51</v>
      </c>
      <c r="D1055" s="118"/>
      <c r="E1055" s="113">
        <v>321</v>
      </c>
      <c r="F1055" s="141"/>
      <c r="G1055" s="141"/>
      <c r="H1055" s="107">
        <f>H1056</f>
        <v>5000</v>
      </c>
      <c r="I1055" s="107">
        <f t="shared" ref="I1055:Y1055" si="1921">I1056</f>
        <v>0</v>
      </c>
      <c r="J1055" s="107">
        <f t="shared" si="1921"/>
        <v>0</v>
      </c>
      <c r="K1055" s="107">
        <f t="shared" si="1921"/>
        <v>0</v>
      </c>
      <c r="L1055" s="107">
        <f t="shared" si="1921"/>
        <v>0</v>
      </c>
      <c r="M1055" s="107">
        <f t="shared" si="1921"/>
        <v>0</v>
      </c>
      <c r="N1055" s="107">
        <f t="shared" si="1921"/>
        <v>0</v>
      </c>
      <c r="O1055" s="107">
        <f t="shared" si="1921"/>
        <v>0</v>
      </c>
      <c r="P1055" s="107">
        <f t="shared" si="1921"/>
        <v>0</v>
      </c>
      <c r="Q1055" s="107">
        <f t="shared" si="1921"/>
        <v>0</v>
      </c>
      <c r="R1055" s="107">
        <f t="shared" si="1921"/>
        <v>0</v>
      </c>
      <c r="S1055" s="107">
        <f t="shared" si="1921"/>
        <v>0</v>
      </c>
      <c r="T1055" s="107">
        <f t="shared" si="1921"/>
        <v>0</v>
      </c>
      <c r="U1055" s="107">
        <f t="shared" si="1921"/>
        <v>0</v>
      </c>
      <c r="V1055" s="107">
        <f t="shared" si="1921"/>
        <v>0</v>
      </c>
      <c r="W1055" s="107">
        <f t="shared" si="1921"/>
        <v>0</v>
      </c>
      <c r="X1055" s="107">
        <f t="shared" si="1921"/>
        <v>0</v>
      </c>
      <c r="Y1055" s="107">
        <f t="shared" si="1921"/>
        <v>0</v>
      </c>
    </row>
    <row r="1056" spans="1:29" s="101" customFormat="1" x14ac:dyDescent="0.2">
      <c r="A1056" s="94" t="s">
        <v>615</v>
      </c>
      <c r="B1056" s="94" t="s">
        <v>714</v>
      </c>
      <c r="C1056" s="94">
        <v>51</v>
      </c>
      <c r="D1056" s="95" t="s">
        <v>258</v>
      </c>
      <c r="E1056" s="119">
        <v>3211</v>
      </c>
      <c r="F1056" s="142" t="s">
        <v>42</v>
      </c>
      <c r="G1056" s="142"/>
      <c r="H1056" s="398">
        <v>5000</v>
      </c>
      <c r="I1056" s="399"/>
      <c r="J1056" s="400"/>
      <c r="K1056" s="399"/>
      <c r="L1056" s="400"/>
      <c r="M1056" s="399"/>
      <c r="N1056" s="398">
        <v>0</v>
      </c>
      <c r="O1056" s="399"/>
      <c r="P1056" s="400"/>
      <c r="Q1056" s="399"/>
      <c r="R1056" s="400"/>
      <c r="S1056" s="399"/>
      <c r="T1056" s="398">
        <v>0</v>
      </c>
      <c r="U1056" s="399"/>
      <c r="V1056" s="400"/>
      <c r="W1056" s="399"/>
      <c r="X1056" s="398">
        <v>0</v>
      </c>
      <c r="Y1056" s="399"/>
    </row>
    <row r="1057" spans="1:29" s="150" customFormat="1" x14ac:dyDescent="0.2">
      <c r="A1057" s="201" t="s">
        <v>615</v>
      </c>
      <c r="B1057" s="179" t="s">
        <v>714</v>
      </c>
      <c r="C1057" s="167">
        <v>51</v>
      </c>
      <c r="D1057" s="167"/>
      <c r="E1057" s="168">
        <v>36</v>
      </c>
      <c r="F1057" s="169"/>
      <c r="G1057" s="169"/>
      <c r="H1057" s="171">
        <f>H1058</f>
        <v>103800</v>
      </c>
      <c r="I1057" s="171">
        <f t="shared" ref="I1057:Y1057" si="1922">I1058</f>
        <v>0</v>
      </c>
      <c r="J1057" s="171">
        <f t="shared" si="1922"/>
        <v>0</v>
      </c>
      <c r="K1057" s="171">
        <f t="shared" si="1922"/>
        <v>0</v>
      </c>
      <c r="L1057" s="171">
        <f t="shared" si="1922"/>
        <v>0</v>
      </c>
      <c r="M1057" s="171">
        <f t="shared" si="1922"/>
        <v>0</v>
      </c>
      <c r="N1057" s="171">
        <f t="shared" si="1922"/>
        <v>0</v>
      </c>
      <c r="O1057" s="171">
        <f t="shared" si="1922"/>
        <v>0</v>
      </c>
      <c r="P1057" s="171">
        <f t="shared" si="1922"/>
        <v>0</v>
      </c>
      <c r="Q1057" s="171">
        <f t="shared" si="1922"/>
        <v>0</v>
      </c>
      <c r="R1057" s="171">
        <f t="shared" si="1922"/>
        <v>0</v>
      </c>
      <c r="S1057" s="171">
        <f t="shared" si="1922"/>
        <v>0</v>
      </c>
      <c r="T1057" s="171">
        <f t="shared" si="1922"/>
        <v>0</v>
      </c>
      <c r="U1057" s="171">
        <f t="shared" si="1922"/>
        <v>0</v>
      </c>
      <c r="V1057" s="171">
        <f t="shared" si="1922"/>
        <v>0</v>
      </c>
      <c r="W1057" s="171">
        <f t="shared" si="1922"/>
        <v>0</v>
      </c>
      <c r="X1057" s="171">
        <f t="shared" si="1922"/>
        <v>0</v>
      </c>
      <c r="Y1057" s="171">
        <f t="shared" si="1922"/>
        <v>0</v>
      </c>
    </row>
    <row r="1058" spans="1:29" s="150" customFormat="1" x14ac:dyDescent="0.2">
      <c r="A1058" s="133" t="s">
        <v>615</v>
      </c>
      <c r="B1058" s="129" t="s">
        <v>714</v>
      </c>
      <c r="C1058" s="103">
        <v>51</v>
      </c>
      <c r="D1058" s="118"/>
      <c r="E1058" s="113">
        <v>368</v>
      </c>
      <c r="F1058" s="141"/>
      <c r="G1058" s="141"/>
      <c r="H1058" s="107">
        <f>SUM(H1059:H1060)</f>
        <v>103800</v>
      </c>
      <c r="I1058" s="107">
        <f t="shared" ref="I1058:Q1058" si="1923">SUM(I1059:I1060)</f>
        <v>0</v>
      </c>
      <c r="J1058" s="107">
        <f t="shared" si="1923"/>
        <v>0</v>
      </c>
      <c r="K1058" s="107">
        <f t="shared" si="1923"/>
        <v>0</v>
      </c>
      <c r="L1058" s="107">
        <f t="shared" ref="L1058:M1058" si="1924">SUM(L1059:L1060)</f>
        <v>0</v>
      </c>
      <c r="M1058" s="107">
        <f t="shared" si="1924"/>
        <v>0</v>
      </c>
      <c r="N1058" s="107">
        <f t="shared" ref="N1058:O1058" si="1925">SUM(N1059:N1060)</f>
        <v>0</v>
      </c>
      <c r="O1058" s="107">
        <f t="shared" si="1925"/>
        <v>0</v>
      </c>
      <c r="P1058" s="107">
        <f t="shared" si="1923"/>
        <v>0</v>
      </c>
      <c r="Q1058" s="107">
        <f t="shared" si="1923"/>
        <v>0</v>
      </c>
      <c r="R1058" s="107">
        <f t="shared" ref="R1058:W1058" si="1926">SUM(R1059:R1060)</f>
        <v>0</v>
      </c>
      <c r="S1058" s="107">
        <f t="shared" si="1926"/>
        <v>0</v>
      </c>
      <c r="T1058" s="107">
        <f t="shared" ref="T1058:U1058" si="1927">SUM(T1059:T1060)</f>
        <v>0</v>
      </c>
      <c r="U1058" s="107">
        <f t="shared" si="1927"/>
        <v>0</v>
      </c>
      <c r="V1058" s="107">
        <f t="shared" si="1926"/>
        <v>0</v>
      </c>
      <c r="W1058" s="107">
        <f t="shared" si="1926"/>
        <v>0</v>
      </c>
      <c r="X1058" s="107">
        <f t="shared" ref="X1058:Y1058" si="1928">SUM(X1059:X1060)</f>
        <v>0</v>
      </c>
      <c r="Y1058" s="107">
        <f t="shared" si="1928"/>
        <v>0</v>
      </c>
    </row>
    <row r="1059" spans="1:29" s="101" customFormat="1" ht="30" x14ac:dyDescent="0.2">
      <c r="A1059" s="94" t="s">
        <v>615</v>
      </c>
      <c r="B1059" s="94" t="s">
        <v>714</v>
      </c>
      <c r="C1059" s="94">
        <v>51</v>
      </c>
      <c r="D1059" s="95" t="s">
        <v>258</v>
      </c>
      <c r="E1059" s="119">
        <v>3681</v>
      </c>
      <c r="F1059" s="142" t="s">
        <v>716</v>
      </c>
      <c r="G1059" s="142"/>
      <c r="H1059" s="398">
        <v>33800</v>
      </c>
      <c r="I1059" s="399"/>
      <c r="J1059" s="400"/>
      <c r="K1059" s="399"/>
      <c r="L1059" s="400"/>
      <c r="M1059" s="399"/>
      <c r="N1059" s="398">
        <v>0</v>
      </c>
      <c r="O1059" s="399"/>
      <c r="P1059" s="400"/>
      <c r="Q1059" s="399"/>
      <c r="R1059" s="400"/>
      <c r="S1059" s="399"/>
      <c r="T1059" s="398">
        <v>0</v>
      </c>
      <c r="U1059" s="399"/>
      <c r="V1059" s="400"/>
      <c r="W1059" s="399"/>
      <c r="X1059" s="398">
        <v>0</v>
      </c>
      <c r="Y1059" s="399"/>
    </row>
    <row r="1060" spans="1:29" s="101" customFormat="1" ht="30" x14ac:dyDescent="0.2">
      <c r="A1060" s="94" t="s">
        <v>615</v>
      </c>
      <c r="B1060" s="94" t="s">
        <v>714</v>
      </c>
      <c r="C1060" s="94">
        <v>51</v>
      </c>
      <c r="D1060" s="95" t="s">
        <v>258</v>
      </c>
      <c r="E1060" s="119">
        <v>3682</v>
      </c>
      <c r="F1060" s="142" t="s">
        <v>711</v>
      </c>
      <c r="G1060" s="142"/>
      <c r="H1060" s="398">
        <v>70000</v>
      </c>
      <c r="I1060" s="399"/>
      <c r="J1060" s="400"/>
      <c r="K1060" s="399"/>
      <c r="L1060" s="400"/>
      <c r="M1060" s="399"/>
      <c r="N1060" s="398">
        <v>0</v>
      </c>
      <c r="O1060" s="399"/>
      <c r="P1060" s="400"/>
      <c r="Q1060" s="399"/>
      <c r="R1060" s="400"/>
      <c r="S1060" s="399"/>
      <c r="T1060" s="398">
        <v>0</v>
      </c>
      <c r="U1060" s="399"/>
      <c r="V1060" s="400"/>
      <c r="W1060" s="399"/>
      <c r="X1060" s="398">
        <v>0</v>
      </c>
      <c r="Y1060" s="399"/>
    </row>
    <row r="1061" spans="1:29" s="150" customFormat="1" x14ac:dyDescent="0.2">
      <c r="A1061" s="201" t="s">
        <v>615</v>
      </c>
      <c r="B1061" s="179" t="s">
        <v>714</v>
      </c>
      <c r="C1061" s="167">
        <v>559</v>
      </c>
      <c r="D1061" s="167"/>
      <c r="E1061" s="168">
        <v>31</v>
      </c>
      <c r="F1061" s="169"/>
      <c r="G1061" s="169"/>
      <c r="H1061" s="171">
        <f t="shared" ref="H1061:Q1061" si="1929">H1062+H1064</f>
        <v>38887</v>
      </c>
      <c r="I1061" s="171">
        <f t="shared" si="1929"/>
        <v>0</v>
      </c>
      <c r="J1061" s="171">
        <f t="shared" si="1929"/>
        <v>19444</v>
      </c>
      <c r="K1061" s="171">
        <f t="shared" si="1929"/>
        <v>0</v>
      </c>
      <c r="L1061" s="171">
        <f t="shared" ref="L1061:M1061" si="1930">L1062+L1064</f>
        <v>19444</v>
      </c>
      <c r="M1061" s="171">
        <f t="shared" si="1930"/>
        <v>0</v>
      </c>
      <c r="N1061" s="171">
        <f t="shared" ref="N1061:O1061" si="1931">N1062+N1064</f>
        <v>19444</v>
      </c>
      <c r="O1061" s="171">
        <f t="shared" si="1931"/>
        <v>0</v>
      </c>
      <c r="P1061" s="171">
        <f t="shared" si="1929"/>
        <v>0</v>
      </c>
      <c r="Q1061" s="171">
        <f t="shared" si="1929"/>
        <v>0</v>
      </c>
      <c r="R1061" s="171">
        <f t="shared" ref="R1061:W1061" si="1932">R1062+R1064</f>
        <v>0</v>
      </c>
      <c r="S1061" s="171">
        <f t="shared" si="1932"/>
        <v>0</v>
      </c>
      <c r="T1061" s="171">
        <f t="shared" ref="T1061:U1061" si="1933">T1062+T1064</f>
        <v>0</v>
      </c>
      <c r="U1061" s="171">
        <f t="shared" si="1933"/>
        <v>0</v>
      </c>
      <c r="V1061" s="171">
        <f t="shared" si="1932"/>
        <v>0</v>
      </c>
      <c r="W1061" s="171">
        <f t="shared" si="1932"/>
        <v>0</v>
      </c>
      <c r="X1061" s="171">
        <f t="shared" ref="X1061:Y1061" si="1934">X1062+X1064</f>
        <v>0</v>
      </c>
      <c r="Y1061" s="171">
        <f t="shared" si="1934"/>
        <v>0</v>
      </c>
      <c r="Z1061" s="101"/>
      <c r="AA1061" s="101"/>
      <c r="AB1061" s="101"/>
      <c r="AC1061" s="101"/>
    </row>
    <row r="1062" spans="1:29" s="101" customFormat="1" x14ac:dyDescent="0.2">
      <c r="A1062" s="133" t="s">
        <v>615</v>
      </c>
      <c r="B1062" s="129" t="s">
        <v>714</v>
      </c>
      <c r="C1062" s="103">
        <v>559</v>
      </c>
      <c r="D1062" s="118"/>
      <c r="E1062" s="113">
        <v>311</v>
      </c>
      <c r="F1062" s="141"/>
      <c r="G1062" s="141"/>
      <c r="H1062" s="107">
        <f t="shared" ref="H1062:Y1062" si="1935">H1063</f>
        <v>33313</v>
      </c>
      <c r="I1062" s="107">
        <f t="shared" si="1935"/>
        <v>0</v>
      </c>
      <c r="J1062" s="107">
        <f t="shared" si="1935"/>
        <v>16657</v>
      </c>
      <c r="K1062" s="107">
        <f t="shared" si="1935"/>
        <v>0</v>
      </c>
      <c r="L1062" s="107">
        <f t="shared" si="1935"/>
        <v>16657</v>
      </c>
      <c r="M1062" s="107">
        <f t="shared" si="1935"/>
        <v>0</v>
      </c>
      <c r="N1062" s="107">
        <f t="shared" si="1935"/>
        <v>16657</v>
      </c>
      <c r="O1062" s="107">
        <f t="shared" si="1935"/>
        <v>0</v>
      </c>
      <c r="P1062" s="107">
        <f t="shared" si="1935"/>
        <v>0</v>
      </c>
      <c r="Q1062" s="107">
        <f t="shared" si="1935"/>
        <v>0</v>
      </c>
      <c r="R1062" s="107">
        <f t="shared" si="1935"/>
        <v>0</v>
      </c>
      <c r="S1062" s="107">
        <f t="shared" si="1935"/>
        <v>0</v>
      </c>
      <c r="T1062" s="107">
        <f t="shared" si="1935"/>
        <v>0</v>
      </c>
      <c r="U1062" s="107">
        <f t="shared" si="1935"/>
        <v>0</v>
      </c>
      <c r="V1062" s="107">
        <f t="shared" si="1935"/>
        <v>0</v>
      </c>
      <c r="W1062" s="107">
        <f t="shared" si="1935"/>
        <v>0</v>
      </c>
      <c r="X1062" s="107">
        <f t="shared" si="1935"/>
        <v>0</v>
      </c>
      <c r="Y1062" s="107">
        <f t="shared" si="1935"/>
        <v>0</v>
      </c>
    </row>
    <row r="1063" spans="1:29" s="101" customFormat="1" x14ac:dyDescent="0.2">
      <c r="A1063" s="103" t="s">
        <v>615</v>
      </c>
      <c r="B1063" s="94" t="s">
        <v>714</v>
      </c>
      <c r="C1063" s="94">
        <v>559</v>
      </c>
      <c r="D1063" s="95" t="s">
        <v>258</v>
      </c>
      <c r="E1063" s="119">
        <v>3111</v>
      </c>
      <c r="F1063" s="142" t="s">
        <v>33</v>
      </c>
      <c r="G1063" s="142"/>
      <c r="H1063" s="398">
        <v>33313</v>
      </c>
      <c r="I1063" s="399"/>
      <c r="J1063" s="398">
        <v>16657</v>
      </c>
      <c r="K1063" s="399"/>
      <c r="L1063" s="398">
        <v>16657</v>
      </c>
      <c r="M1063" s="399"/>
      <c r="N1063" s="398">
        <v>16657</v>
      </c>
      <c r="O1063" s="399"/>
      <c r="P1063" s="398">
        <v>0</v>
      </c>
      <c r="Q1063" s="399"/>
      <c r="R1063" s="398"/>
      <c r="S1063" s="399"/>
      <c r="T1063" s="398">
        <v>0</v>
      </c>
      <c r="U1063" s="399"/>
      <c r="V1063" s="398"/>
      <c r="W1063" s="399"/>
      <c r="X1063" s="398">
        <v>0</v>
      </c>
      <c r="Y1063" s="399"/>
    </row>
    <row r="1064" spans="1:29" s="101" customFormat="1" x14ac:dyDescent="0.2">
      <c r="A1064" s="147" t="s">
        <v>615</v>
      </c>
      <c r="B1064" s="103" t="s">
        <v>714</v>
      </c>
      <c r="C1064" s="103">
        <v>559</v>
      </c>
      <c r="D1064" s="118"/>
      <c r="E1064" s="113">
        <v>313</v>
      </c>
      <c r="F1064" s="141"/>
      <c r="G1064" s="141"/>
      <c r="H1064" s="158">
        <f t="shared" ref="H1064:Y1064" si="1936">H1065</f>
        <v>5574</v>
      </c>
      <c r="I1064" s="158">
        <f t="shared" si="1936"/>
        <v>0</v>
      </c>
      <c r="J1064" s="158">
        <f t="shared" si="1936"/>
        <v>2787</v>
      </c>
      <c r="K1064" s="158">
        <f t="shared" si="1936"/>
        <v>0</v>
      </c>
      <c r="L1064" s="158">
        <f t="shared" si="1936"/>
        <v>2787</v>
      </c>
      <c r="M1064" s="158">
        <f t="shared" si="1936"/>
        <v>0</v>
      </c>
      <c r="N1064" s="158">
        <f t="shared" si="1936"/>
        <v>2787</v>
      </c>
      <c r="O1064" s="158">
        <f t="shared" si="1936"/>
        <v>0</v>
      </c>
      <c r="P1064" s="158">
        <f t="shared" si="1936"/>
        <v>0</v>
      </c>
      <c r="Q1064" s="158">
        <f t="shared" si="1936"/>
        <v>0</v>
      </c>
      <c r="R1064" s="158">
        <f t="shared" si="1936"/>
        <v>0</v>
      </c>
      <c r="S1064" s="158">
        <f t="shared" si="1936"/>
        <v>0</v>
      </c>
      <c r="T1064" s="158">
        <f t="shared" si="1936"/>
        <v>0</v>
      </c>
      <c r="U1064" s="158">
        <f t="shared" si="1936"/>
        <v>0</v>
      </c>
      <c r="V1064" s="158">
        <f t="shared" si="1936"/>
        <v>0</v>
      </c>
      <c r="W1064" s="158">
        <f t="shared" si="1936"/>
        <v>0</v>
      </c>
      <c r="X1064" s="158">
        <f t="shared" si="1936"/>
        <v>0</v>
      </c>
      <c r="Y1064" s="158">
        <f t="shared" si="1936"/>
        <v>0</v>
      </c>
    </row>
    <row r="1065" spans="1:29" s="101" customFormat="1" x14ac:dyDescent="0.2">
      <c r="A1065" s="103" t="s">
        <v>615</v>
      </c>
      <c r="B1065" s="94" t="s">
        <v>714</v>
      </c>
      <c r="C1065" s="94">
        <v>559</v>
      </c>
      <c r="D1065" s="95" t="s">
        <v>258</v>
      </c>
      <c r="E1065" s="119">
        <v>3132</v>
      </c>
      <c r="F1065" s="142" t="s">
        <v>40</v>
      </c>
      <c r="G1065" s="142"/>
      <c r="H1065" s="398">
        <v>5574</v>
      </c>
      <c r="I1065" s="399"/>
      <c r="J1065" s="398">
        <v>2787</v>
      </c>
      <c r="K1065" s="399"/>
      <c r="L1065" s="398">
        <v>2787</v>
      </c>
      <c r="M1065" s="399"/>
      <c r="N1065" s="398">
        <v>2787</v>
      </c>
      <c r="O1065" s="399"/>
      <c r="P1065" s="398">
        <v>0</v>
      </c>
      <c r="Q1065" s="399"/>
      <c r="R1065" s="398"/>
      <c r="S1065" s="399"/>
      <c r="T1065" s="398">
        <v>0</v>
      </c>
      <c r="U1065" s="399"/>
      <c r="V1065" s="398"/>
      <c r="W1065" s="399"/>
      <c r="X1065" s="398">
        <v>0</v>
      </c>
      <c r="Y1065" s="399"/>
    </row>
    <row r="1066" spans="1:29" s="150" customFormat="1" x14ac:dyDescent="0.2">
      <c r="A1066" s="201" t="s">
        <v>615</v>
      </c>
      <c r="B1066" s="179" t="s">
        <v>714</v>
      </c>
      <c r="C1066" s="167">
        <v>559</v>
      </c>
      <c r="D1066" s="167"/>
      <c r="E1066" s="168">
        <v>32</v>
      </c>
      <c r="F1066" s="169"/>
      <c r="G1066" s="169"/>
      <c r="H1066" s="171">
        <f>H1067</f>
        <v>0</v>
      </c>
      <c r="I1066" s="171">
        <f t="shared" ref="I1066:Y1066" si="1937">I1067</f>
        <v>0</v>
      </c>
      <c r="J1066" s="171">
        <f t="shared" si="1937"/>
        <v>863</v>
      </c>
      <c r="K1066" s="171">
        <f t="shared" si="1937"/>
        <v>0</v>
      </c>
      <c r="L1066" s="171">
        <f t="shared" si="1937"/>
        <v>863</v>
      </c>
      <c r="M1066" s="171">
        <f t="shared" si="1937"/>
        <v>0</v>
      </c>
      <c r="N1066" s="171">
        <f t="shared" si="1937"/>
        <v>863</v>
      </c>
      <c r="O1066" s="171">
        <f t="shared" si="1937"/>
        <v>0</v>
      </c>
      <c r="P1066" s="171">
        <f t="shared" si="1937"/>
        <v>0</v>
      </c>
      <c r="Q1066" s="171">
        <f t="shared" si="1937"/>
        <v>0</v>
      </c>
      <c r="R1066" s="171">
        <f t="shared" si="1937"/>
        <v>0</v>
      </c>
      <c r="S1066" s="171">
        <f t="shared" si="1937"/>
        <v>0</v>
      </c>
      <c r="T1066" s="171">
        <f t="shared" si="1937"/>
        <v>0</v>
      </c>
      <c r="U1066" s="171">
        <f t="shared" si="1937"/>
        <v>0</v>
      </c>
      <c r="V1066" s="171">
        <f t="shared" si="1937"/>
        <v>0</v>
      </c>
      <c r="W1066" s="171">
        <f t="shared" si="1937"/>
        <v>0</v>
      </c>
      <c r="X1066" s="171">
        <f t="shared" si="1937"/>
        <v>0</v>
      </c>
      <c r="Y1066" s="171">
        <f t="shared" si="1937"/>
        <v>0</v>
      </c>
      <c r="Z1066" s="101"/>
      <c r="AA1066" s="101"/>
      <c r="AB1066" s="101"/>
      <c r="AC1066" s="101"/>
    </row>
    <row r="1067" spans="1:29" s="101" customFormat="1" x14ac:dyDescent="0.2">
      <c r="A1067" s="133" t="s">
        <v>615</v>
      </c>
      <c r="B1067" s="129" t="s">
        <v>714</v>
      </c>
      <c r="C1067" s="103">
        <v>559</v>
      </c>
      <c r="D1067" s="118"/>
      <c r="E1067" s="113">
        <v>321</v>
      </c>
      <c r="F1067" s="141"/>
      <c r="G1067" s="141"/>
      <c r="H1067" s="107">
        <f t="shared" ref="H1067:Y1067" si="1938">H1068</f>
        <v>0</v>
      </c>
      <c r="I1067" s="107">
        <f t="shared" si="1938"/>
        <v>0</v>
      </c>
      <c r="J1067" s="107">
        <f t="shared" si="1938"/>
        <v>863</v>
      </c>
      <c r="K1067" s="107">
        <f t="shared" si="1938"/>
        <v>0</v>
      </c>
      <c r="L1067" s="107">
        <f t="shared" si="1938"/>
        <v>863</v>
      </c>
      <c r="M1067" s="107">
        <f t="shared" si="1938"/>
        <v>0</v>
      </c>
      <c r="N1067" s="107">
        <f t="shared" si="1938"/>
        <v>863</v>
      </c>
      <c r="O1067" s="107">
        <f t="shared" si="1938"/>
        <v>0</v>
      </c>
      <c r="P1067" s="107">
        <f t="shared" si="1938"/>
        <v>0</v>
      </c>
      <c r="Q1067" s="107">
        <f t="shared" si="1938"/>
        <v>0</v>
      </c>
      <c r="R1067" s="107">
        <f t="shared" si="1938"/>
        <v>0</v>
      </c>
      <c r="S1067" s="107">
        <f t="shared" si="1938"/>
        <v>0</v>
      </c>
      <c r="T1067" s="107">
        <f t="shared" si="1938"/>
        <v>0</v>
      </c>
      <c r="U1067" s="107">
        <f t="shared" si="1938"/>
        <v>0</v>
      </c>
      <c r="V1067" s="107">
        <f t="shared" si="1938"/>
        <v>0</v>
      </c>
      <c r="W1067" s="107">
        <f t="shared" si="1938"/>
        <v>0</v>
      </c>
      <c r="X1067" s="107">
        <f t="shared" si="1938"/>
        <v>0</v>
      </c>
      <c r="Y1067" s="107">
        <f t="shared" si="1938"/>
        <v>0</v>
      </c>
    </row>
    <row r="1068" spans="1:29" s="101" customFormat="1" x14ac:dyDescent="0.2">
      <c r="A1068" s="103" t="s">
        <v>615</v>
      </c>
      <c r="B1068" s="94" t="s">
        <v>714</v>
      </c>
      <c r="C1068" s="94">
        <v>559</v>
      </c>
      <c r="D1068" s="95" t="s">
        <v>258</v>
      </c>
      <c r="E1068" s="119">
        <v>3211</v>
      </c>
      <c r="F1068" s="142" t="s">
        <v>42</v>
      </c>
      <c r="G1068" s="142"/>
      <c r="H1068" s="398">
        <v>0</v>
      </c>
      <c r="I1068" s="399"/>
      <c r="J1068" s="398">
        <v>863</v>
      </c>
      <c r="K1068" s="399"/>
      <c r="L1068" s="398">
        <v>863</v>
      </c>
      <c r="M1068" s="399"/>
      <c r="N1068" s="398">
        <v>863</v>
      </c>
      <c r="O1068" s="399"/>
      <c r="P1068" s="398">
        <v>0</v>
      </c>
      <c r="Q1068" s="399"/>
      <c r="R1068" s="398"/>
      <c r="S1068" s="399"/>
      <c r="T1068" s="398">
        <v>0</v>
      </c>
      <c r="U1068" s="399"/>
      <c r="V1068" s="398"/>
      <c r="W1068" s="399"/>
      <c r="X1068" s="398">
        <v>0</v>
      </c>
      <c r="Y1068" s="399"/>
    </row>
    <row r="1069" spans="1:29" s="150" customFormat="1" x14ac:dyDescent="0.2">
      <c r="A1069" s="201" t="s">
        <v>615</v>
      </c>
      <c r="B1069" s="179" t="s">
        <v>714</v>
      </c>
      <c r="C1069" s="167">
        <v>559</v>
      </c>
      <c r="D1069" s="167"/>
      <c r="E1069" s="168">
        <v>36</v>
      </c>
      <c r="F1069" s="169"/>
      <c r="G1069" s="169"/>
      <c r="H1069" s="171">
        <f t="shared" ref="H1069:Y1069" si="1939">H1070</f>
        <v>94631</v>
      </c>
      <c r="I1069" s="171">
        <f t="shared" si="1939"/>
        <v>0</v>
      </c>
      <c r="J1069" s="171">
        <f t="shared" si="1939"/>
        <v>47316</v>
      </c>
      <c r="K1069" s="171">
        <f t="shared" si="1939"/>
        <v>0</v>
      </c>
      <c r="L1069" s="171">
        <f t="shared" si="1939"/>
        <v>47316</v>
      </c>
      <c r="M1069" s="171">
        <f t="shared" si="1939"/>
        <v>0</v>
      </c>
      <c r="N1069" s="171">
        <f t="shared" si="1939"/>
        <v>47316</v>
      </c>
      <c r="O1069" s="171">
        <f t="shared" si="1939"/>
        <v>0</v>
      </c>
      <c r="P1069" s="171">
        <f t="shared" si="1939"/>
        <v>0</v>
      </c>
      <c r="Q1069" s="171">
        <f t="shared" si="1939"/>
        <v>0</v>
      </c>
      <c r="R1069" s="171">
        <f t="shared" si="1939"/>
        <v>0</v>
      </c>
      <c r="S1069" s="171">
        <f t="shared" si="1939"/>
        <v>0</v>
      </c>
      <c r="T1069" s="171">
        <f t="shared" si="1939"/>
        <v>0</v>
      </c>
      <c r="U1069" s="171">
        <f t="shared" si="1939"/>
        <v>0</v>
      </c>
      <c r="V1069" s="171">
        <f t="shared" si="1939"/>
        <v>0</v>
      </c>
      <c r="W1069" s="171">
        <f t="shared" si="1939"/>
        <v>0</v>
      </c>
      <c r="X1069" s="171">
        <f t="shared" si="1939"/>
        <v>0</v>
      </c>
      <c r="Y1069" s="171">
        <f t="shared" si="1939"/>
        <v>0</v>
      </c>
      <c r="Z1069" s="101"/>
      <c r="AA1069" s="101"/>
      <c r="AB1069" s="101"/>
      <c r="AC1069" s="101"/>
    </row>
    <row r="1070" spans="1:29" s="150" customFormat="1" x14ac:dyDescent="0.2">
      <c r="A1070" s="133" t="s">
        <v>615</v>
      </c>
      <c r="B1070" s="129" t="s">
        <v>714</v>
      </c>
      <c r="C1070" s="103">
        <v>559</v>
      </c>
      <c r="D1070" s="118"/>
      <c r="E1070" s="113">
        <v>368</v>
      </c>
      <c r="F1070" s="141"/>
      <c r="G1070" s="141"/>
      <c r="H1070" s="107">
        <f t="shared" ref="H1070:Q1070" si="1940">SUM(H1071:H1072)</f>
        <v>94631</v>
      </c>
      <c r="I1070" s="107">
        <f t="shared" si="1940"/>
        <v>0</v>
      </c>
      <c r="J1070" s="107">
        <f t="shared" si="1940"/>
        <v>47316</v>
      </c>
      <c r="K1070" s="107">
        <f t="shared" si="1940"/>
        <v>0</v>
      </c>
      <c r="L1070" s="107">
        <f t="shared" ref="L1070:M1070" si="1941">SUM(L1071:L1072)</f>
        <v>47316</v>
      </c>
      <c r="M1070" s="107">
        <f t="shared" si="1941"/>
        <v>0</v>
      </c>
      <c r="N1070" s="107">
        <f t="shared" ref="N1070:O1070" si="1942">SUM(N1071:N1072)</f>
        <v>47316</v>
      </c>
      <c r="O1070" s="107">
        <f t="shared" si="1942"/>
        <v>0</v>
      </c>
      <c r="P1070" s="107">
        <f t="shared" si="1940"/>
        <v>0</v>
      </c>
      <c r="Q1070" s="107">
        <f t="shared" si="1940"/>
        <v>0</v>
      </c>
      <c r="R1070" s="107">
        <f t="shared" ref="R1070:W1070" si="1943">SUM(R1071:R1072)</f>
        <v>0</v>
      </c>
      <c r="S1070" s="107">
        <f t="shared" si="1943"/>
        <v>0</v>
      </c>
      <c r="T1070" s="107">
        <f t="shared" ref="T1070:U1070" si="1944">SUM(T1071:T1072)</f>
        <v>0</v>
      </c>
      <c r="U1070" s="107">
        <f t="shared" si="1944"/>
        <v>0</v>
      </c>
      <c r="V1070" s="107">
        <f t="shared" si="1943"/>
        <v>0</v>
      </c>
      <c r="W1070" s="107">
        <f t="shared" si="1943"/>
        <v>0</v>
      </c>
      <c r="X1070" s="107">
        <f t="shared" ref="X1070:Y1070" si="1945">SUM(X1071:X1072)</f>
        <v>0</v>
      </c>
      <c r="Y1070" s="107">
        <f t="shared" si="1945"/>
        <v>0</v>
      </c>
      <c r="Z1070" s="101"/>
      <c r="AA1070" s="101"/>
      <c r="AB1070" s="101"/>
      <c r="AC1070" s="101"/>
    </row>
    <row r="1071" spans="1:29" ht="30" x14ac:dyDescent="0.2">
      <c r="A1071" s="103" t="s">
        <v>615</v>
      </c>
      <c r="B1071" s="94" t="s">
        <v>714</v>
      </c>
      <c r="C1071" s="94">
        <v>559</v>
      </c>
      <c r="D1071" s="95" t="s">
        <v>258</v>
      </c>
      <c r="E1071" s="119">
        <v>3681</v>
      </c>
      <c r="F1071" s="142" t="s">
        <v>716</v>
      </c>
      <c r="G1071" s="142"/>
      <c r="H1071" s="398">
        <v>1725</v>
      </c>
      <c r="I1071" s="399"/>
      <c r="J1071" s="398">
        <v>863</v>
      </c>
      <c r="K1071" s="399"/>
      <c r="L1071" s="398">
        <v>863</v>
      </c>
      <c r="M1071" s="399"/>
      <c r="N1071" s="398">
        <v>863</v>
      </c>
      <c r="O1071" s="399"/>
      <c r="P1071" s="398">
        <v>0</v>
      </c>
      <c r="Q1071" s="399"/>
      <c r="R1071" s="398"/>
      <c r="S1071" s="399"/>
      <c r="T1071" s="398">
        <v>0</v>
      </c>
      <c r="U1071" s="399"/>
      <c r="V1071" s="398"/>
      <c r="W1071" s="399"/>
      <c r="X1071" s="398">
        <v>0</v>
      </c>
      <c r="Y1071" s="399"/>
      <c r="Z1071" s="101"/>
      <c r="AA1071" s="101"/>
      <c r="AB1071" s="101"/>
      <c r="AC1071" s="101"/>
    </row>
    <row r="1072" spans="1:29" s="101" customFormat="1" ht="30" x14ac:dyDescent="0.2">
      <c r="A1072" s="103" t="s">
        <v>615</v>
      </c>
      <c r="B1072" s="94" t="s">
        <v>714</v>
      </c>
      <c r="C1072" s="94">
        <v>559</v>
      </c>
      <c r="D1072" s="95" t="s">
        <v>258</v>
      </c>
      <c r="E1072" s="119">
        <v>3682</v>
      </c>
      <c r="F1072" s="142" t="s">
        <v>711</v>
      </c>
      <c r="G1072" s="142"/>
      <c r="H1072" s="398">
        <v>92906</v>
      </c>
      <c r="I1072" s="399"/>
      <c r="J1072" s="398">
        <v>46453</v>
      </c>
      <c r="K1072" s="399"/>
      <c r="L1072" s="398">
        <v>46453</v>
      </c>
      <c r="M1072" s="399"/>
      <c r="N1072" s="398">
        <v>46453</v>
      </c>
      <c r="O1072" s="399"/>
      <c r="P1072" s="398">
        <v>0</v>
      </c>
      <c r="Q1072" s="399"/>
      <c r="R1072" s="398"/>
      <c r="S1072" s="399"/>
      <c r="T1072" s="398">
        <v>0</v>
      </c>
      <c r="U1072" s="399"/>
      <c r="V1072" s="398"/>
      <c r="W1072" s="399"/>
      <c r="X1072" s="398">
        <v>0</v>
      </c>
      <c r="Y1072" s="399"/>
    </row>
    <row r="1073" spans="1:29" s="101" customFormat="1" ht="45" x14ac:dyDescent="0.2">
      <c r="A1073" s="202" t="s">
        <v>615</v>
      </c>
      <c r="B1073" s="173" t="s">
        <v>717</v>
      </c>
      <c r="C1073" s="173"/>
      <c r="D1073" s="173"/>
      <c r="E1073" s="174"/>
      <c r="F1073" s="176" t="s">
        <v>718</v>
      </c>
      <c r="G1073" s="177" t="s">
        <v>703</v>
      </c>
      <c r="H1073" s="178">
        <f t="shared" ref="H1073:Q1073" si="1946">H1074+H1080</f>
        <v>1494825</v>
      </c>
      <c r="I1073" s="178">
        <f t="shared" si="1946"/>
        <v>1494825</v>
      </c>
      <c r="J1073" s="178">
        <f t="shared" si="1946"/>
        <v>358352</v>
      </c>
      <c r="K1073" s="178">
        <f t="shared" si="1946"/>
        <v>358352</v>
      </c>
      <c r="L1073" s="178">
        <f t="shared" ref="L1073:M1073" si="1947">L1074+L1080</f>
        <v>2100870</v>
      </c>
      <c r="M1073" s="178">
        <f t="shared" si="1947"/>
        <v>2100870</v>
      </c>
      <c r="N1073" s="178">
        <f t="shared" ref="N1073:O1073" si="1948">N1074+N1080</f>
        <v>1600870</v>
      </c>
      <c r="O1073" s="178">
        <f t="shared" si="1948"/>
        <v>1600870</v>
      </c>
      <c r="P1073" s="178">
        <f t="shared" si="1946"/>
        <v>477803</v>
      </c>
      <c r="Q1073" s="178">
        <f t="shared" si="1946"/>
        <v>477803</v>
      </c>
      <c r="R1073" s="178">
        <f t="shared" ref="R1073:W1073" si="1949">R1074+R1080</f>
        <v>2600870</v>
      </c>
      <c r="S1073" s="178">
        <f t="shared" si="1949"/>
        <v>2600870</v>
      </c>
      <c r="T1073" s="178">
        <f t="shared" ref="T1073:U1073" si="1950">T1074+T1080</f>
        <v>1600870</v>
      </c>
      <c r="U1073" s="178">
        <f t="shared" si="1950"/>
        <v>1600870</v>
      </c>
      <c r="V1073" s="178">
        <f t="shared" si="1949"/>
        <v>3117780</v>
      </c>
      <c r="W1073" s="178">
        <f t="shared" si="1949"/>
        <v>3117780</v>
      </c>
      <c r="X1073" s="178">
        <f t="shared" ref="X1073:Y1073" si="1951">X1074+X1080</f>
        <v>1617780</v>
      </c>
      <c r="Y1073" s="178">
        <f t="shared" si="1951"/>
        <v>1617780</v>
      </c>
      <c r="Z1073" s="112"/>
      <c r="AA1073" s="112"/>
      <c r="AB1073" s="112"/>
      <c r="AC1073" s="112"/>
    </row>
    <row r="1074" spans="1:29" s="101" customFormat="1" x14ac:dyDescent="0.2">
      <c r="A1074" s="201" t="s">
        <v>615</v>
      </c>
      <c r="B1074" s="179" t="s">
        <v>717</v>
      </c>
      <c r="C1074" s="167">
        <v>11</v>
      </c>
      <c r="D1074" s="200"/>
      <c r="E1074" s="168">
        <v>32</v>
      </c>
      <c r="F1074" s="169"/>
      <c r="G1074" s="170"/>
      <c r="H1074" s="171">
        <f t="shared" ref="H1074:Q1074" si="1952">H1075+H1078</f>
        <v>167597</v>
      </c>
      <c r="I1074" s="171">
        <f t="shared" si="1952"/>
        <v>167597</v>
      </c>
      <c r="J1074" s="171">
        <f t="shared" si="1952"/>
        <v>100870</v>
      </c>
      <c r="K1074" s="171">
        <f t="shared" si="1952"/>
        <v>100870</v>
      </c>
      <c r="L1074" s="171">
        <f t="shared" ref="L1074:M1074" si="1953">L1075+L1078</f>
        <v>100870</v>
      </c>
      <c r="M1074" s="171">
        <f t="shared" si="1953"/>
        <v>100870</v>
      </c>
      <c r="N1074" s="171">
        <f t="shared" ref="N1074:O1074" si="1954">N1075+N1078</f>
        <v>100870</v>
      </c>
      <c r="O1074" s="171">
        <f t="shared" si="1954"/>
        <v>100870</v>
      </c>
      <c r="P1074" s="171">
        <f t="shared" si="1952"/>
        <v>100870</v>
      </c>
      <c r="Q1074" s="171">
        <f t="shared" si="1952"/>
        <v>100870</v>
      </c>
      <c r="R1074" s="171">
        <f t="shared" ref="R1074:W1074" si="1955">R1075+R1078</f>
        <v>100870</v>
      </c>
      <c r="S1074" s="171">
        <f t="shared" si="1955"/>
        <v>100870</v>
      </c>
      <c r="T1074" s="171">
        <f t="shared" ref="T1074:U1074" si="1956">T1075+T1078</f>
        <v>100870</v>
      </c>
      <c r="U1074" s="171">
        <f t="shared" si="1956"/>
        <v>100870</v>
      </c>
      <c r="V1074" s="171">
        <f t="shared" si="1955"/>
        <v>117780</v>
      </c>
      <c r="W1074" s="171">
        <f t="shared" si="1955"/>
        <v>117780</v>
      </c>
      <c r="X1074" s="171">
        <f t="shared" ref="X1074:Y1074" si="1957">X1075+X1078</f>
        <v>117780</v>
      </c>
      <c r="Y1074" s="171">
        <f t="shared" si="1957"/>
        <v>117780</v>
      </c>
    </row>
    <row r="1075" spans="1:29" s="101" customFormat="1" x14ac:dyDescent="0.2">
      <c r="A1075" s="133" t="s">
        <v>615</v>
      </c>
      <c r="B1075" s="129" t="s">
        <v>717</v>
      </c>
      <c r="C1075" s="103">
        <v>11</v>
      </c>
      <c r="D1075" s="118"/>
      <c r="E1075" s="113">
        <v>323</v>
      </c>
      <c r="F1075" s="141"/>
      <c r="G1075" s="106"/>
      <c r="H1075" s="107">
        <f t="shared" ref="H1075:Q1075" si="1958">H1077+H1076</f>
        <v>119817</v>
      </c>
      <c r="I1075" s="107">
        <f t="shared" si="1958"/>
        <v>119817</v>
      </c>
      <c r="J1075" s="107">
        <f t="shared" si="1958"/>
        <v>53090</v>
      </c>
      <c r="K1075" s="107">
        <f t="shared" si="1958"/>
        <v>53090</v>
      </c>
      <c r="L1075" s="107">
        <f t="shared" ref="L1075:M1075" si="1959">L1077+L1076</f>
        <v>53090</v>
      </c>
      <c r="M1075" s="107">
        <f t="shared" si="1959"/>
        <v>53090</v>
      </c>
      <c r="N1075" s="107">
        <f t="shared" ref="N1075:O1075" si="1960">N1077+N1076</f>
        <v>53090</v>
      </c>
      <c r="O1075" s="107">
        <f t="shared" si="1960"/>
        <v>53090</v>
      </c>
      <c r="P1075" s="107">
        <f t="shared" si="1958"/>
        <v>53090</v>
      </c>
      <c r="Q1075" s="107">
        <f t="shared" si="1958"/>
        <v>53090</v>
      </c>
      <c r="R1075" s="107">
        <f t="shared" ref="R1075:W1075" si="1961">R1077+R1076</f>
        <v>53090</v>
      </c>
      <c r="S1075" s="107">
        <f t="shared" si="1961"/>
        <v>53090</v>
      </c>
      <c r="T1075" s="107">
        <f t="shared" ref="T1075:U1075" si="1962">T1077+T1076</f>
        <v>53090</v>
      </c>
      <c r="U1075" s="107">
        <f t="shared" si="1962"/>
        <v>53090</v>
      </c>
      <c r="V1075" s="107">
        <f t="shared" si="1961"/>
        <v>70000</v>
      </c>
      <c r="W1075" s="107">
        <f t="shared" si="1961"/>
        <v>70000</v>
      </c>
      <c r="X1075" s="107">
        <f t="shared" ref="X1075:Y1075" si="1963">X1077+X1076</f>
        <v>70000</v>
      </c>
      <c r="Y1075" s="107">
        <f t="shared" si="1963"/>
        <v>70000</v>
      </c>
    </row>
    <row r="1076" spans="1:29" s="101" customFormat="1" x14ac:dyDescent="0.2">
      <c r="A1076" s="95" t="s">
        <v>615</v>
      </c>
      <c r="B1076" s="93" t="s">
        <v>717</v>
      </c>
      <c r="C1076" s="94">
        <v>11</v>
      </c>
      <c r="D1076" s="95" t="s">
        <v>258</v>
      </c>
      <c r="E1076" s="119">
        <v>3233</v>
      </c>
      <c r="F1076" s="142" t="s">
        <v>54</v>
      </c>
      <c r="G1076" s="106"/>
      <c r="H1076" s="398">
        <v>26545</v>
      </c>
      <c r="I1076" s="398">
        <f t="shared" ref="I1076:I1077" si="1964">H1076</f>
        <v>26545</v>
      </c>
      <c r="J1076" s="401">
        <v>26545</v>
      </c>
      <c r="K1076" s="398">
        <f t="shared" ref="K1076:K1077" si="1965">J1076</f>
        <v>26545</v>
      </c>
      <c r="L1076" s="401">
        <v>26545</v>
      </c>
      <c r="M1076" s="398">
        <f t="shared" ref="M1076:M1077" si="1966">L1076</f>
        <v>26545</v>
      </c>
      <c r="N1076" s="401">
        <v>26545</v>
      </c>
      <c r="O1076" s="398">
        <f t="shared" ref="O1076:O1077" si="1967">N1076</f>
        <v>26545</v>
      </c>
      <c r="P1076" s="401">
        <v>26545</v>
      </c>
      <c r="Q1076" s="398">
        <f t="shared" ref="Q1076:Q1077" si="1968">P1076</f>
        <v>26545</v>
      </c>
      <c r="R1076" s="401">
        <v>26545</v>
      </c>
      <c r="S1076" s="398">
        <f t="shared" ref="S1076:S1077" si="1969">R1076</f>
        <v>26545</v>
      </c>
      <c r="T1076" s="401">
        <v>26545</v>
      </c>
      <c r="U1076" s="398">
        <f t="shared" ref="U1076:U1077" si="1970">T1076</f>
        <v>26545</v>
      </c>
      <c r="V1076" s="401">
        <v>35000</v>
      </c>
      <c r="W1076" s="398">
        <f t="shared" ref="W1076:W1077" si="1971">V1076</f>
        <v>35000</v>
      </c>
      <c r="X1076" s="401">
        <v>35000</v>
      </c>
      <c r="Y1076" s="398">
        <f t="shared" ref="Y1076:Y1077" si="1972">X1076</f>
        <v>35000</v>
      </c>
    </row>
    <row r="1077" spans="1:29" s="101" customFormat="1" x14ac:dyDescent="0.2">
      <c r="A1077" s="95" t="s">
        <v>615</v>
      </c>
      <c r="B1077" s="93" t="s">
        <v>717</v>
      </c>
      <c r="C1077" s="94">
        <v>11</v>
      </c>
      <c r="D1077" s="95" t="s">
        <v>258</v>
      </c>
      <c r="E1077" s="119">
        <v>3237</v>
      </c>
      <c r="F1077" s="142" t="s">
        <v>58</v>
      </c>
      <c r="G1077" s="111"/>
      <c r="H1077" s="398">
        <v>93272</v>
      </c>
      <c r="I1077" s="398">
        <f t="shared" si="1964"/>
        <v>93272</v>
      </c>
      <c r="J1077" s="398">
        <v>26545</v>
      </c>
      <c r="K1077" s="398">
        <f t="shared" si="1965"/>
        <v>26545</v>
      </c>
      <c r="L1077" s="398">
        <v>26545</v>
      </c>
      <c r="M1077" s="398">
        <f t="shared" si="1966"/>
        <v>26545</v>
      </c>
      <c r="N1077" s="401">
        <v>26545</v>
      </c>
      <c r="O1077" s="398">
        <f t="shared" si="1967"/>
        <v>26545</v>
      </c>
      <c r="P1077" s="398">
        <v>26545</v>
      </c>
      <c r="Q1077" s="398">
        <f t="shared" si="1968"/>
        <v>26545</v>
      </c>
      <c r="R1077" s="398">
        <v>26545</v>
      </c>
      <c r="S1077" s="398">
        <f t="shared" si="1969"/>
        <v>26545</v>
      </c>
      <c r="T1077" s="398">
        <v>26545</v>
      </c>
      <c r="U1077" s="398">
        <f t="shared" si="1970"/>
        <v>26545</v>
      </c>
      <c r="V1077" s="398">
        <v>35000</v>
      </c>
      <c r="W1077" s="398">
        <f t="shared" si="1971"/>
        <v>35000</v>
      </c>
      <c r="X1077" s="398">
        <v>35000</v>
      </c>
      <c r="Y1077" s="398">
        <f t="shared" si="1972"/>
        <v>35000</v>
      </c>
    </row>
    <row r="1078" spans="1:29" s="101" customFormat="1" x14ac:dyDescent="0.2">
      <c r="A1078" s="118" t="s">
        <v>615</v>
      </c>
      <c r="B1078" s="102" t="s">
        <v>717</v>
      </c>
      <c r="C1078" s="103">
        <v>11</v>
      </c>
      <c r="D1078" s="118"/>
      <c r="E1078" s="113">
        <v>329</v>
      </c>
      <c r="F1078" s="141"/>
      <c r="G1078" s="106"/>
      <c r="H1078" s="107">
        <f t="shared" ref="H1078:Y1078" si="1973">H1079</f>
        <v>47780</v>
      </c>
      <c r="I1078" s="107">
        <f t="shared" si="1973"/>
        <v>47780</v>
      </c>
      <c r="J1078" s="107">
        <f t="shared" si="1973"/>
        <v>47780</v>
      </c>
      <c r="K1078" s="107">
        <f t="shared" si="1973"/>
        <v>47780</v>
      </c>
      <c r="L1078" s="107">
        <f t="shared" si="1973"/>
        <v>47780</v>
      </c>
      <c r="M1078" s="107">
        <f t="shared" si="1973"/>
        <v>47780</v>
      </c>
      <c r="N1078" s="107">
        <f t="shared" si="1973"/>
        <v>47780</v>
      </c>
      <c r="O1078" s="107">
        <f t="shared" si="1973"/>
        <v>47780</v>
      </c>
      <c r="P1078" s="107">
        <f t="shared" si="1973"/>
        <v>47780</v>
      </c>
      <c r="Q1078" s="107">
        <f t="shared" si="1973"/>
        <v>47780</v>
      </c>
      <c r="R1078" s="107">
        <f t="shared" si="1973"/>
        <v>47780</v>
      </c>
      <c r="S1078" s="107">
        <f t="shared" si="1973"/>
        <v>47780</v>
      </c>
      <c r="T1078" s="107">
        <f t="shared" si="1973"/>
        <v>47780</v>
      </c>
      <c r="U1078" s="107">
        <f t="shared" si="1973"/>
        <v>47780</v>
      </c>
      <c r="V1078" s="107">
        <f t="shared" si="1973"/>
        <v>47780</v>
      </c>
      <c r="W1078" s="107">
        <f t="shared" si="1973"/>
        <v>47780</v>
      </c>
      <c r="X1078" s="107">
        <f t="shared" si="1973"/>
        <v>47780</v>
      </c>
      <c r="Y1078" s="107">
        <f t="shared" si="1973"/>
        <v>47780</v>
      </c>
    </row>
    <row r="1079" spans="1:29" s="101" customFormat="1" x14ac:dyDescent="0.2">
      <c r="A1079" s="95" t="s">
        <v>615</v>
      </c>
      <c r="B1079" s="93" t="s">
        <v>717</v>
      </c>
      <c r="C1079" s="94">
        <v>11</v>
      </c>
      <c r="D1079" s="95" t="s">
        <v>258</v>
      </c>
      <c r="E1079" s="119">
        <v>3294</v>
      </c>
      <c r="F1079" s="142" t="s">
        <v>619</v>
      </c>
      <c r="G1079" s="111"/>
      <c r="H1079" s="398">
        <v>47780</v>
      </c>
      <c r="I1079" s="398">
        <f>H1079</f>
        <v>47780</v>
      </c>
      <c r="J1079" s="398">
        <v>47780</v>
      </c>
      <c r="K1079" s="398">
        <f>J1079</f>
        <v>47780</v>
      </c>
      <c r="L1079" s="398">
        <v>47780</v>
      </c>
      <c r="M1079" s="398">
        <f>L1079</f>
        <v>47780</v>
      </c>
      <c r="N1079" s="398">
        <v>47780</v>
      </c>
      <c r="O1079" s="398">
        <f>N1079</f>
        <v>47780</v>
      </c>
      <c r="P1079" s="398">
        <v>47780</v>
      </c>
      <c r="Q1079" s="398">
        <f>P1079</f>
        <v>47780</v>
      </c>
      <c r="R1079" s="398">
        <v>47780</v>
      </c>
      <c r="S1079" s="398">
        <f>R1079</f>
        <v>47780</v>
      </c>
      <c r="T1079" s="398">
        <v>47780</v>
      </c>
      <c r="U1079" s="398">
        <f>T1079</f>
        <v>47780</v>
      </c>
      <c r="V1079" s="398">
        <v>47780</v>
      </c>
      <c r="W1079" s="398">
        <f>V1079</f>
        <v>47780</v>
      </c>
      <c r="X1079" s="398">
        <v>47780</v>
      </c>
      <c r="Y1079" s="398">
        <f>X1079</f>
        <v>47780</v>
      </c>
    </row>
    <row r="1080" spans="1:29" s="101" customFormat="1" x14ac:dyDescent="0.2">
      <c r="A1080" s="201" t="s">
        <v>615</v>
      </c>
      <c r="B1080" s="179" t="s">
        <v>717</v>
      </c>
      <c r="C1080" s="167">
        <v>11</v>
      </c>
      <c r="D1080" s="200"/>
      <c r="E1080" s="168">
        <v>36</v>
      </c>
      <c r="F1080" s="169"/>
      <c r="G1080" s="170"/>
      <c r="H1080" s="171">
        <f t="shared" ref="H1080:Y1080" si="1974">H1081</f>
        <v>1327228</v>
      </c>
      <c r="I1080" s="171">
        <f t="shared" si="1974"/>
        <v>1327228</v>
      </c>
      <c r="J1080" s="171">
        <f t="shared" si="1974"/>
        <v>257482</v>
      </c>
      <c r="K1080" s="171">
        <f t="shared" si="1974"/>
        <v>257482</v>
      </c>
      <c r="L1080" s="171">
        <f t="shared" si="1974"/>
        <v>2000000</v>
      </c>
      <c r="M1080" s="171">
        <f t="shared" si="1974"/>
        <v>2000000</v>
      </c>
      <c r="N1080" s="171">
        <f t="shared" si="1974"/>
        <v>1500000</v>
      </c>
      <c r="O1080" s="171">
        <f t="shared" si="1974"/>
        <v>1500000</v>
      </c>
      <c r="P1080" s="171">
        <f t="shared" si="1974"/>
        <v>376933</v>
      </c>
      <c r="Q1080" s="171">
        <f t="shared" si="1974"/>
        <v>376933</v>
      </c>
      <c r="R1080" s="171">
        <f t="shared" si="1974"/>
        <v>2500000</v>
      </c>
      <c r="S1080" s="171">
        <f t="shared" si="1974"/>
        <v>2500000</v>
      </c>
      <c r="T1080" s="171">
        <f t="shared" si="1974"/>
        <v>1500000</v>
      </c>
      <c r="U1080" s="171">
        <f t="shared" si="1974"/>
        <v>1500000</v>
      </c>
      <c r="V1080" s="171">
        <f t="shared" si="1974"/>
        <v>3000000</v>
      </c>
      <c r="W1080" s="171">
        <f t="shared" si="1974"/>
        <v>3000000</v>
      </c>
      <c r="X1080" s="171">
        <f t="shared" si="1974"/>
        <v>1500000</v>
      </c>
      <c r="Y1080" s="171">
        <f t="shared" si="1974"/>
        <v>1500000</v>
      </c>
    </row>
    <row r="1081" spans="1:29" x14ac:dyDescent="0.2">
      <c r="A1081" s="133" t="s">
        <v>615</v>
      </c>
      <c r="B1081" s="129" t="s">
        <v>717</v>
      </c>
      <c r="C1081" s="103">
        <v>11</v>
      </c>
      <c r="D1081" s="118"/>
      <c r="E1081" s="113">
        <v>363</v>
      </c>
      <c r="F1081" s="141"/>
      <c r="G1081" s="106"/>
      <c r="H1081" s="107">
        <f t="shared" ref="H1081:Y1081" si="1975">H1082</f>
        <v>1327228</v>
      </c>
      <c r="I1081" s="107">
        <f t="shared" si="1975"/>
        <v>1327228</v>
      </c>
      <c r="J1081" s="107">
        <f t="shared" si="1975"/>
        <v>257482</v>
      </c>
      <c r="K1081" s="107">
        <f t="shared" si="1975"/>
        <v>257482</v>
      </c>
      <c r="L1081" s="107">
        <f t="shared" si="1975"/>
        <v>2000000</v>
      </c>
      <c r="M1081" s="107">
        <f t="shared" si="1975"/>
        <v>2000000</v>
      </c>
      <c r="N1081" s="107">
        <f t="shared" si="1975"/>
        <v>1500000</v>
      </c>
      <c r="O1081" s="107">
        <f t="shared" si="1975"/>
        <v>1500000</v>
      </c>
      <c r="P1081" s="107">
        <f t="shared" si="1975"/>
        <v>376933</v>
      </c>
      <c r="Q1081" s="107">
        <f t="shared" si="1975"/>
        <v>376933</v>
      </c>
      <c r="R1081" s="107">
        <f t="shared" si="1975"/>
        <v>2500000</v>
      </c>
      <c r="S1081" s="107">
        <f t="shared" si="1975"/>
        <v>2500000</v>
      </c>
      <c r="T1081" s="107">
        <f t="shared" si="1975"/>
        <v>1500000</v>
      </c>
      <c r="U1081" s="107">
        <f t="shared" si="1975"/>
        <v>1500000</v>
      </c>
      <c r="V1081" s="107">
        <f t="shared" si="1975"/>
        <v>3000000</v>
      </c>
      <c r="W1081" s="107">
        <f t="shared" si="1975"/>
        <v>3000000</v>
      </c>
      <c r="X1081" s="107">
        <f t="shared" si="1975"/>
        <v>1500000</v>
      </c>
      <c r="Y1081" s="107">
        <f t="shared" si="1975"/>
        <v>1500000</v>
      </c>
      <c r="Z1081" s="101"/>
      <c r="AA1081" s="101"/>
      <c r="AB1081" s="101"/>
      <c r="AC1081" s="101"/>
    </row>
    <row r="1082" spans="1:29" s="101" customFormat="1" x14ac:dyDescent="0.2">
      <c r="A1082" s="95" t="s">
        <v>615</v>
      </c>
      <c r="B1082" s="93" t="s">
        <v>717</v>
      </c>
      <c r="C1082" s="94">
        <v>11</v>
      </c>
      <c r="D1082" s="95" t="s">
        <v>258</v>
      </c>
      <c r="E1082" s="119">
        <v>3632</v>
      </c>
      <c r="F1082" s="142" t="s">
        <v>183</v>
      </c>
      <c r="G1082" s="111"/>
      <c r="H1082" s="398">
        <v>1327228</v>
      </c>
      <c r="I1082" s="398">
        <f>H1082</f>
        <v>1327228</v>
      </c>
      <c r="J1082" s="398">
        <v>257482</v>
      </c>
      <c r="K1082" s="398">
        <f>J1082</f>
        <v>257482</v>
      </c>
      <c r="L1082" s="398">
        <v>2000000</v>
      </c>
      <c r="M1082" s="398">
        <f>L1082</f>
        <v>2000000</v>
      </c>
      <c r="N1082" s="398">
        <v>1500000</v>
      </c>
      <c r="O1082" s="398">
        <f>N1082</f>
        <v>1500000</v>
      </c>
      <c r="P1082" s="398">
        <v>376933</v>
      </c>
      <c r="Q1082" s="398">
        <f>P1082</f>
        <v>376933</v>
      </c>
      <c r="R1082" s="398">
        <v>2500000</v>
      </c>
      <c r="S1082" s="398">
        <f>R1082</f>
        <v>2500000</v>
      </c>
      <c r="T1082" s="398">
        <v>1500000</v>
      </c>
      <c r="U1082" s="398">
        <f>T1082</f>
        <v>1500000</v>
      </c>
      <c r="V1082" s="398">
        <v>3000000</v>
      </c>
      <c r="W1082" s="398">
        <f>V1082</f>
        <v>3000000</v>
      </c>
      <c r="X1082" s="398">
        <v>1500000</v>
      </c>
      <c r="Y1082" s="398">
        <f>X1082</f>
        <v>1500000</v>
      </c>
    </row>
    <row r="1083" spans="1:29" s="101" customFormat="1" ht="33.75" x14ac:dyDescent="0.2">
      <c r="A1083" s="202" t="s">
        <v>615</v>
      </c>
      <c r="B1083" s="173" t="s">
        <v>719</v>
      </c>
      <c r="C1083" s="173"/>
      <c r="D1083" s="173"/>
      <c r="E1083" s="174"/>
      <c r="F1083" s="176" t="s">
        <v>720</v>
      </c>
      <c r="G1083" s="177" t="s">
        <v>721</v>
      </c>
      <c r="H1083" s="178">
        <f t="shared" ref="H1083:X1085" si="1976">H1084</f>
        <v>12000000</v>
      </c>
      <c r="I1083" s="178">
        <f t="shared" si="1976"/>
        <v>12000000</v>
      </c>
      <c r="J1083" s="178">
        <f t="shared" si="1976"/>
        <v>51509288</v>
      </c>
      <c r="K1083" s="178">
        <f t="shared" si="1976"/>
        <v>51509288</v>
      </c>
      <c r="L1083" s="178">
        <f t="shared" si="1976"/>
        <v>51509288</v>
      </c>
      <c r="M1083" s="178">
        <f t="shared" si="1976"/>
        <v>51509288</v>
      </c>
      <c r="N1083" s="178">
        <f t="shared" si="1976"/>
        <v>19164423</v>
      </c>
      <c r="O1083" s="178">
        <f t="shared" si="1976"/>
        <v>19164423</v>
      </c>
      <c r="P1083" s="178">
        <f t="shared" si="1976"/>
        <v>51509288</v>
      </c>
      <c r="Q1083" s="178">
        <f t="shared" si="1976"/>
        <v>51509288</v>
      </c>
      <c r="R1083" s="178">
        <f t="shared" si="1976"/>
        <v>51509288</v>
      </c>
      <c r="S1083" s="178">
        <f t="shared" si="1976"/>
        <v>51509288</v>
      </c>
      <c r="T1083" s="178">
        <f t="shared" si="1976"/>
        <v>48209288</v>
      </c>
      <c r="U1083" s="178">
        <f t="shared" si="1976"/>
        <v>48209288</v>
      </c>
      <c r="V1083" s="178">
        <f t="shared" si="1976"/>
        <v>51509288</v>
      </c>
      <c r="W1083" s="178">
        <f t="shared" si="1976"/>
        <v>51509288</v>
      </c>
      <c r="X1083" s="178">
        <f t="shared" si="1976"/>
        <v>48209288</v>
      </c>
      <c r="Y1083" s="178">
        <f t="shared" ref="X1083:Y1085" si="1977">Y1084</f>
        <v>48209288</v>
      </c>
      <c r="Z1083" s="198"/>
      <c r="AA1083" s="112"/>
      <c r="AB1083" s="112"/>
      <c r="AC1083" s="112"/>
    </row>
    <row r="1084" spans="1:29" s="101" customFormat="1" x14ac:dyDescent="0.2">
      <c r="A1084" s="201" t="s">
        <v>615</v>
      </c>
      <c r="B1084" s="179" t="s">
        <v>719</v>
      </c>
      <c r="C1084" s="167">
        <v>11</v>
      </c>
      <c r="D1084" s="200"/>
      <c r="E1084" s="168">
        <v>36</v>
      </c>
      <c r="F1084" s="169"/>
      <c r="G1084" s="170"/>
      <c r="H1084" s="171">
        <f t="shared" si="1976"/>
        <v>12000000</v>
      </c>
      <c r="I1084" s="171">
        <f t="shared" si="1976"/>
        <v>12000000</v>
      </c>
      <c r="J1084" s="171">
        <f t="shared" si="1976"/>
        <v>51509288</v>
      </c>
      <c r="K1084" s="171">
        <f t="shared" si="1976"/>
        <v>51509288</v>
      </c>
      <c r="L1084" s="171">
        <f t="shared" si="1976"/>
        <v>51509288</v>
      </c>
      <c r="M1084" s="171">
        <f t="shared" si="1976"/>
        <v>51509288</v>
      </c>
      <c r="N1084" s="171">
        <f t="shared" si="1976"/>
        <v>19164423</v>
      </c>
      <c r="O1084" s="171">
        <f t="shared" si="1976"/>
        <v>19164423</v>
      </c>
      <c r="P1084" s="171">
        <f t="shared" si="1976"/>
        <v>51509288</v>
      </c>
      <c r="Q1084" s="171">
        <f t="shared" si="1976"/>
        <v>51509288</v>
      </c>
      <c r="R1084" s="171">
        <f t="shared" si="1976"/>
        <v>51509288</v>
      </c>
      <c r="S1084" s="171">
        <f t="shared" si="1976"/>
        <v>51509288</v>
      </c>
      <c r="T1084" s="171">
        <f t="shared" si="1976"/>
        <v>48209288</v>
      </c>
      <c r="U1084" s="171">
        <f t="shared" si="1976"/>
        <v>48209288</v>
      </c>
      <c r="V1084" s="171">
        <f t="shared" si="1976"/>
        <v>51509288</v>
      </c>
      <c r="W1084" s="171">
        <f t="shared" si="1976"/>
        <v>51509288</v>
      </c>
      <c r="X1084" s="171">
        <f t="shared" si="1977"/>
        <v>48209288</v>
      </c>
      <c r="Y1084" s="171">
        <f t="shared" si="1977"/>
        <v>48209288</v>
      </c>
    </row>
    <row r="1085" spans="1:29" x14ac:dyDescent="0.2">
      <c r="A1085" s="133" t="s">
        <v>615</v>
      </c>
      <c r="B1085" s="129" t="s">
        <v>719</v>
      </c>
      <c r="C1085" s="103">
        <v>11</v>
      </c>
      <c r="D1085" s="118"/>
      <c r="E1085" s="113">
        <v>363</v>
      </c>
      <c r="F1085" s="141"/>
      <c r="G1085" s="106"/>
      <c r="H1085" s="107">
        <f t="shared" si="1976"/>
        <v>12000000</v>
      </c>
      <c r="I1085" s="107">
        <f t="shared" si="1976"/>
        <v>12000000</v>
      </c>
      <c r="J1085" s="107">
        <f t="shared" si="1976"/>
        <v>51509288</v>
      </c>
      <c r="K1085" s="107">
        <f t="shared" si="1976"/>
        <v>51509288</v>
      </c>
      <c r="L1085" s="107">
        <f t="shared" si="1976"/>
        <v>51509288</v>
      </c>
      <c r="M1085" s="107">
        <f t="shared" si="1976"/>
        <v>51509288</v>
      </c>
      <c r="N1085" s="107">
        <f t="shared" si="1976"/>
        <v>19164423</v>
      </c>
      <c r="O1085" s="107">
        <f t="shared" si="1976"/>
        <v>19164423</v>
      </c>
      <c r="P1085" s="107">
        <f t="shared" si="1976"/>
        <v>51509288</v>
      </c>
      <c r="Q1085" s="107">
        <f t="shared" si="1976"/>
        <v>51509288</v>
      </c>
      <c r="R1085" s="107">
        <f t="shared" si="1976"/>
        <v>51509288</v>
      </c>
      <c r="S1085" s="107">
        <f t="shared" si="1976"/>
        <v>51509288</v>
      </c>
      <c r="T1085" s="107">
        <f t="shared" si="1976"/>
        <v>48209288</v>
      </c>
      <c r="U1085" s="107">
        <f t="shared" si="1976"/>
        <v>48209288</v>
      </c>
      <c r="V1085" s="107">
        <f t="shared" si="1976"/>
        <v>51509288</v>
      </c>
      <c r="W1085" s="107">
        <f t="shared" si="1976"/>
        <v>51509288</v>
      </c>
      <c r="X1085" s="107">
        <f t="shared" si="1977"/>
        <v>48209288</v>
      </c>
      <c r="Y1085" s="107">
        <f t="shared" si="1977"/>
        <v>48209288</v>
      </c>
      <c r="Z1085" s="101"/>
      <c r="AA1085" s="101"/>
      <c r="AB1085" s="101"/>
      <c r="AC1085" s="101"/>
    </row>
    <row r="1086" spans="1:29" s="101" customFormat="1" x14ac:dyDescent="0.2">
      <c r="A1086" s="95" t="s">
        <v>615</v>
      </c>
      <c r="B1086" s="93" t="s">
        <v>719</v>
      </c>
      <c r="C1086" s="94">
        <v>11</v>
      </c>
      <c r="D1086" s="95" t="s">
        <v>258</v>
      </c>
      <c r="E1086" s="119">
        <v>3631</v>
      </c>
      <c r="F1086" s="142" t="s">
        <v>71</v>
      </c>
      <c r="G1086" s="111"/>
      <c r="H1086" s="398">
        <v>12000000</v>
      </c>
      <c r="I1086" s="398">
        <f>H1086</f>
        <v>12000000</v>
      </c>
      <c r="J1086" s="398">
        <v>51509288</v>
      </c>
      <c r="K1086" s="398">
        <f>J1086</f>
        <v>51509288</v>
      </c>
      <c r="L1086" s="398">
        <v>51509288</v>
      </c>
      <c r="M1086" s="398">
        <f>L1086</f>
        <v>51509288</v>
      </c>
      <c r="N1086" s="380">
        <v>19164423</v>
      </c>
      <c r="O1086" s="398">
        <f>N1086</f>
        <v>19164423</v>
      </c>
      <c r="P1086" s="398">
        <v>51509288</v>
      </c>
      <c r="Q1086" s="398">
        <f>P1086</f>
        <v>51509288</v>
      </c>
      <c r="R1086" s="398">
        <v>51509288</v>
      </c>
      <c r="S1086" s="398">
        <f>R1086</f>
        <v>51509288</v>
      </c>
      <c r="T1086" s="380">
        <v>48209288</v>
      </c>
      <c r="U1086" s="398">
        <f>T1086</f>
        <v>48209288</v>
      </c>
      <c r="V1086" s="398">
        <v>51509288</v>
      </c>
      <c r="W1086" s="398">
        <f>V1086</f>
        <v>51509288</v>
      </c>
      <c r="X1086" s="380">
        <v>48209288</v>
      </c>
      <c r="Y1086" s="398">
        <f>X1086</f>
        <v>48209288</v>
      </c>
    </row>
    <row r="1087" spans="1:29" s="101" customFormat="1" ht="33.75" x14ac:dyDescent="0.2">
      <c r="A1087" s="202" t="s">
        <v>615</v>
      </c>
      <c r="B1087" s="173" t="s">
        <v>722</v>
      </c>
      <c r="C1087" s="173"/>
      <c r="D1087" s="173"/>
      <c r="E1087" s="174"/>
      <c r="F1087" s="176" t="s">
        <v>723</v>
      </c>
      <c r="G1087" s="177" t="s">
        <v>721</v>
      </c>
      <c r="H1087" s="178">
        <f t="shared" ref="H1087:Q1087" si="1978">H1088+H1091</f>
        <v>4646625</v>
      </c>
      <c r="I1087" s="178">
        <f t="shared" si="1978"/>
        <v>4646625</v>
      </c>
      <c r="J1087" s="178">
        <f t="shared" si="1978"/>
        <v>5311566</v>
      </c>
      <c r="K1087" s="178">
        <f t="shared" si="1978"/>
        <v>5311566</v>
      </c>
      <c r="L1087" s="178">
        <f t="shared" ref="L1087:M1087" si="1979">L1088+L1091</f>
        <v>5311566</v>
      </c>
      <c r="M1087" s="178">
        <f t="shared" si="1979"/>
        <v>5311566</v>
      </c>
      <c r="N1087" s="178">
        <f t="shared" ref="N1087:O1087" si="1980">N1088+N1091</f>
        <v>5311566</v>
      </c>
      <c r="O1087" s="178">
        <f t="shared" si="1980"/>
        <v>5311566</v>
      </c>
      <c r="P1087" s="178">
        <f t="shared" si="1978"/>
        <v>5311566</v>
      </c>
      <c r="Q1087" s="178">
        <f t="shared" si="1978"/>
        <v>5311566</v>
      </c>
      <c r="R1087" s="178">
        <f t="shared" ref="R1087:W1087" si="1981">R1088+R1091</f>
        <v>5311566</v>
      </c>
      <c r="S1087" s="178">
        <f t="shared" si="1981"/>
        <v>5311566</v>
      </c>
      <c r="T1087" s="178">
        <f t="shared" ref="T1087:U1087" si="1982">T1088+T1091</f>
        <v>5311566</v>
      </c>
      <c r="U1087" s="178">
        <f t="shared" si="1982"/>
        <v>5311566</v>
      </c>
      <c r="V1087" s="178">
        <f t="shared" si="1981"/>
        <v>5311566</v>
      </c>
      <c r="W1087" s="178">
        <f t="shared" si="1981"/>
        <v>5311566</v>
      </c>
      <c r="X1087" s="178">
        <f t="shared" ref="X1087:Y1087" si="1983">X1088+X1091</f>
        <v>5311566</v>
      </c>
      <c r="Y1087" s="178">
        <f t="shared" si="1983"/>
        <v>5311566</v>
      </c>
      <c r="Z1087" s="112"/>
      <c r="AA1087" s="112"/>
      <c r="AB1087" s="112"/>
      <c r="AC1087" s="112"/>
    </row>
    <row r="1088" spans="1:29" s="101" customFormat="1" x14ac:dyDescent="0.2">
      <c r="A1088" s="201" t="s">
        <v>615</v>
      </c>
      <c r="B1088" s="179" t="s">
        <v>722</v>
      </c>
      <c r="C1088" s="167">
        <v>11</v>
      </c>
      <c r="D1088" s="200"/>
      <c r="E1088" s="168">
        <v>36</v>
      </c>
      <c r="F1088" s="169"/>
      <c r="G1088" s="170"/>
      <c r="H1088" s="171">
        <f t="shared" ref="H1088:X1089" si="1984">H1089</f>
        <v>80228</v>
      </c>
      <c r="I1088" s="171">
        <f t="shared" si="1984"/>
        <v>80228</v>
      </c>
      <c r="J1088" s="171">
        <f t="shared" si="1984"/>
        <v>3981684</v>
      </c>
      <c r="K1088" s="171">
        <f t="shared" si="1984"/>
        <v>3981684</v>
      </c>
      <c r="L1088" s="171">
        <f t="shared" si="1984"/>
        <v>610239</v>
      </c>
      <c r="M1088" s="171">
        <f t="shared" si="1984"/>
        <v>610239</v>
      </c>
      <c r="N1088" s="171">
        <f t="shared" si="1984"/>
        <v>610239</v>
      </c>
      <c r="O1088" s="171">
        <f t="shared" si="1984"/>
        <v>610239</v>
      </c>
      <c r="P1088" s="171">
        <f t="shared" si="1984"/>
        <v>3981684</v>
      </c>
      <c r="Q1088" s="171">
        <f t="shared" si="1984"/>
        <v>3981684</v>
      </c>
      <c r="R1088" s="171">
        <f t="shared" si="1984"/>
        <v>2910239</v>
      </c>
      <c r="S1088" s="171">
        <f t="shared" si="1984"/>
        <v>2910239</v>
      </c>
      <c r="T1088" s="171">
        <f t="shared" si="1984"/>
        <v>2910239</v>
      </c>
      <c r="U1088" s="171">
        <f t="shared" si="1984"/>
        <v>2910239</v>
      </c>
      <c r="V1088" s="171">
        <f t="shared" si="1984"/>
        <v>2910239</v>
      </c>
      <c r="W1088" s="171">
        <f t="shared" si="1984"/>
        <v>2910239</v>
      </c>
      <c r="X1088" s="171">
        <f t="shared" si="1984"/>
        <v>2910239</v>
      </c>
      <c r="Y1088" s="171">
        <f t="shared" ref="X1088:Y1089" si="1985">Y1089</f>
        <v>2910239</v>
      </c>
    </row>
    <row r="1089" spans="1:29" s="101" customFormat="1" x14ac:dyDescent="0.2">
      <c r="A1089" s="133" t="s">
        <v>615</v>
      </c>
      <c r="B1089" s="129" t="s">
        <v>722</v>
      </c>
      <c r="C1089" s="103">
        <v>11</v>
      </c>
      <c r="D1089" s="118"/>
      <c r="E1089" s="113">
        <v>363</v>
      </c>
      <c r="F1089" s="141"/>
      <c r="G1089" s="106"/>
      <c r="H1089" s="107">
        <f t="shared" si="1984"/>
        <v>80228</v>
      </c>
      <c r="I1089" s="107">
        <f t="shared" si="1984"/>
        <v>80228</v>
      </c>
      <c r="J1089" s="107">
        <f t="shared" si="1984"/>
        <v>3981684</v>
      </c>
      <c r="K1089" s="107">
        <f t="shared" si="1984"/>
        <v>3981684</v>
      </c>
      <c r="L1089" s="107">
        <f t="shared" si="1984"/>
        <v>610239</v>
      </c>
      <c r="M1089" s="107">
        <f t="shared" si="1984"/>
        <v>610239</v>
      </c>
      <c r="N1089" s="107">
        <f t="shared" si="1984"/>
        <v>610239</v>
      </c>
      <c r="O1089" s="107">
        <f t="shared" si="1984"/>
        <v>610239</v>
      </c>
      <c r="P1089" s="107">
        <f t="shared" si="1984"/>
        <v>3981684</v>
      </c>
      <c r="Q1089" s="107">
        <f t="shared" si="1984"/>
        <v>3981684</v>
      </c>
      <c r="R1089" s="107">
        <f t="shared" si="1984"/>
        <v>2910239</v>
      </c>
      <c r="S1089" s="107">
        <f t="shared" si="1984"/>
        <v>2910239</v>
      </c>
      <c r="T1089" s="107">
        <f t="shared" si="1984"/>
        <v>2910239</v>
      </c>
      <c r="U1089" s="107">
        <f t="shared" si="1984"/>
        <v>2910239</v>
      </c>
      <c r="V1089" s="107">
        <f t="shared" si="1984"/>
        <v>2910239</v>
      </c>
      <c r="W1089" s="107">
        <f t="shared" si="1984"/>
        <v>2910239</v>
      </c>
      <c r="X1089" s="107">
        <f t="shared" si="1985"/>
        <v>2910239</v>
      </c>
      <c r="Y1089" s="107">
        <f t="shared" si="1985"/>
        <v>2910239</v>
      </c>
    </row>
    <row r="1090" spans="1:29" s="101" customFormat="1" x14ac:dyDescent="0.2">
      <c r="A1090" s="95" t="s">
        <v>615</v>
      </c>
      <c r="B1090" s="93" t="s">
        <v>722</v>
      </c>
      <c r="C1090" s="94">
        <v>11</v>
      </c>
      <c r="D1090" s="95" t="s">
        <v>258</v>
      </c>
      <c r="E1090" s="119">
        <v>3631</v>
      </c>
      <c r="F1090" s="142" t="s">
        <v>71</v>
      </c>
      <c r="G1090" s="111"/>
      <c r="H1090" s="398">
        <v>80228</v>
      </c>
      <c r="I1090" s="398">
        <f>H1090</f>
        <v>80228</v>
      </c>
      <c r="J1090" s="398">
        <v>3981684</v>
      </c>
      <c r="K1090" s="398">
        <f>J1090</f>
        <v>3981684</v>
      </c>
      <c r="L1090" s="398">
        <v>610239</v>
      </c>
      <c r="M1090" s="398">
        <f>L1090</f>
        <v>610239</v>
      </c>
      <c r="N1090" s="398">
        <v>610239</v>
      </c>
      <c r="O1090" s="398">
        <f>N1090</f>
        <v>610239</v>
      </c>
      <c r="P1090" s="398">
        <v>3981684</v>
      </c>
      <c r="Q1090" s="398">
        <f>P1090</f>
        <v>3981684</v>
      </c>
      <c r="R1090" s="398">
        <v>2910239</v>
      </c>
      <c r="S1090" s="398">
        <f>R1090</f>
        <v>2910239</v>
      </c>
      <c r="T1090" s="398">
        <v>2910239</v>
      </c>
      <c r="U1090" s="398">
        <f>T1090</f>
        <v>2910239</v>
      </c>
      <c r="V1090" s="398">
        <v>2910239</v>
      </c>
      <c r="W1090" s="398">
        <f>V1090</f>
        <v>2910239</v>
      </c>
      <c r="X1090" s="398">
        <v>2910239</v>
      </c>
      <c r="Y1090" s="398">
        <f>X1090</f>
        <v>2910239</v>
      </c>
    </row>
    <row r="1091" spans="1:29" s="101" customFormat="1" x14ac:dyDescent="0.2">
      <c r="A1091" s="201" t="s">
        <v>615</v>
      </c>
      <c r="B1091" s="179" t="s">
        <v>722</v>
      </c>
      <c r="C1091" s="167">
        <v>11</v>
      </c>
      <c r="D1091" s="200"/>
      <c r="E1091" s="168">
        <v>37</v>
      </c>
      <c r="F1091" s="169"/>
      <c r="G1091" s="170"/>
      <c r="H1091" s="171">
        <f t="shared" ref="H1091:Y1091" si="1986">H1092</f>
        <v>4566397</v>
      </c>
      <c r="I1091" s="171">
        <f t="shared" si="1986"/>
        <v>4566397</v>
      </c>
      <c r="J1091" s="171">
        <f t="shared" si="1986"/>
        <v>1329882</v>
      </c>
      <c r="K1091" s="171">
        <f t="shared" si="1986"/>
        <v>1329882</v>
      </c>
      <c r="L1091" s="171">
        <f t="shared" si="1986"/>
        <v>4701327</v>
      </c>
      <c r="M1091" s="171">
        <f t="shared" si="1986"/>
        <v>4701327</v>
      </c>
      <c r="N1091" s="171">
        <f t="shared" si="1986"/>
        <v>4701327</v>
      </c>
      <c r="O1091" s="171">
        <f t="shared" si="1986"/>
        <v>4701327</v>
      </c>
      <c r="P1091" s="171">
        <f t="shared" si="1986"/>
        <v>1329882</v>
      </c>
      <c r="Q1091" s="171">
        <f t="shared" si="1986"/>
        <v>1329882</v>
      </c>
      <c r="R1091" s="171">
        <f t="shared" si="1986"/>
        <v>2401327</v>
      </c>
      <c r="S1091" s="171">
        <f t="shared" si="1986"/>
        <v>2401327</v>
      </c>
      <c r="T1091" s="171">
        <f t="shared" si="1986"/>
        <v>2401327</v>
      </c>
      <c r="U1091" s="171">
        <f t="shared" si="1986"/>
        <v>2401327</v>
      </c>
      <c r="V1091" s="171">
        <f t="shared" si="1986"/>
        <v>2401327</v>
      </c>
      <c r="W1091" s="171">
        <f t="shared" si="1986"/>
        <v>2401327</v>
      </c>
      <c r="X1091" s="171">
        <f t="shared" si="1986"/>
        <v>2401327</v>
      </c>
      <c r="Y1091" s="171">
        <f t="shared" si="1986"/>
        <v>2401327</v>
      </c>
    </row>
    <row r="1092" spans="1:29" s="101" customFormat="1" x14ac:dyDescent="0.2">
      <c r="A1092" s="133" t="s">
        <v>615</v>
      </c>
      <c r="B1092" s="129" t="s">
        <v>722</v>
      </c>
      <c r="C1092" s="103">
        <v>11</v>
      </c>
      <c r="D1092" s="118"/>
      <c r="E1092" s="113">
        <v>372</v>
      </c>
      <c r="F1092" s="141"/>
      <c r="G1092" s="106"/>
      <c r="H1092" s="107">
        <f t="shared" ref="H1092:Q1092" si="1987">SUM(H1093:H1094)</f>
        <v>4566397</v>
      </c>
      <c r="I1092" s="107">
        <f t="shared" si="1987"/>
        <v>4566397</v>
      </c>
      <c r="J1092" s="107">
        <f t="shared" si="1987"/>
        <v>1329882</v>
      </c>
      <c r="K1092" s="107">
        <f t="shared" si="1987"/>
        <v>1329882</v>
      </c>
      <c r="L1092" s="107">
        <f t="shared" ref="L1092:M1092" si="1988">SUM(L1093:L1094)</f>
        <v>4701327</v>
      </c>
      <c r="M1092" s="107">
        <f t="shared" si="1988"/>
        <v>4701327</v>
      </c>
      <c r="N1092" s="107">
        <f t="shared" ref="N1092:O1092" si="1989">SUM(N1093:N1094)</f>
        <v>4701327</v>
      </c>
      <c r="O1092" s="107">
        <f t="shared" si="1989"/>
        <v>4701327</v>
      </c>
      <c r="P1092" s="107">
        <f t="shared" si="1987"/>
        <v>1329882</v>
      </c>
      <c r="Q1092" s="107">
        <f t="shared" si="1987"/>
        <v>1329882</v>
      </c>
      <c r="R1092" s="107">
        <f t="shared" ref="R1092:W1092" si="1990">SUM(R1093:R1094)</f>
        <v>2401327</v>
      </c>
      <c r="S1092" s="107">
        <f t="shared" si="1990"/>
        <v>2401327</v>
      </c>
      <c r="T1092" s="107">
        <f t="shared" ref="T1092:U1092" si="1991">SUM(T1093:T1094)</f>
        <v>2401327</v>
      </c>
      <c r="U1092" s="107">
        <f t="shared" si="1991"/>
        <v>2401327</v>
      </c>
      <c r="V1092" s="107">
        <f t="shared" si="1990"/>
        <v>2401327</v>
      </c>
      <c r="W1092" s="107">
        <f t="shared" si="1990"/>
        <v>2401327</v>
      </c>
      <c r="X1092" s="107">
        <f t="shared" ref="X1092:Y1092" si="1992">SUM(X1093:X1094)</f>
        <v>2401327</v>
      </c>
      <c r="Y1092" s="107">
        <f t="shared" si="1992"/>
        <v>2401327</v>
      </c>
    </row>
    <row r="1093" spans="1:29" x14ac:dyDescent="0.2">
      <c r="A1093" s="95" t="s">
        <v>615</v>
      </c>
      <c r="B1093" s="93" t="s">
        <v>722</v>
      </c>
      <c r="C1093" s="94">
        <v>11</v>
      </c>
      <c r="D1093" s="95" t="s">
        <v>258</v>
      </c>
      <c r="E1093" s="119">
        <v>3721</v>
      </c>
      <c r="F1093" s="142" t="s">
        <v>138</v>
      </c>
      <c r="G1093" s="111"/>
      <c r="H1093" s="398">
        <v>1327</v>
      </c>
      <c r="I1093" s="398">
        <f t="shared" ref="I1093:I1094" si="1993">H1093</f>
        <v>1327</v>
      </c>
      <c r="J1093" s="398">
        <v>2654</v>
      </c>
      <c r="K1093" s="398">
        <f t="shared" ref="K1093:K1094" si="1994">J1093</f>
        <v>2654</v>
      </c>
      <c r="L1093" s="398">
        <v>1327</v>
      </c>
      <c r="M1093" s="398">
        <f t="shared" ref="M1093:M1094" si="1995">L1093</f>
        <v>1327</v>
      </c>
      <c r="N1093" s="398">
        <v>1327</v>
      </c>
      <c r="O1093" s="398">
        <f t="shared" ref="O1093:O1094" si="1996">N1093</f>
        <v>1327</v>
      </c>
      <c r="P1093" s="398">
        <v>2654</v>
      </c>
      <c r="Q1093" s="398">
        <f t="shared" ref="Q1093:Q1094" si="1997">P1093</f>
        <v>2654</v>
      </c>
      <c r="R1093" s="398">
        <v>1327</v>
      </c>
      <c r="S1093" s="398">
        <f t="shared" ref="S1093:S1094" si="1998">R1093</f>
        <v>1327</v>
      </c>
      <c r="T1093" s="398">
        <v>1327</v>
      </c>
      <c r="U1093" s="398">
        <f t="shared" ref="U1093:U1094" si="1999">T1093</f>
        <v>1327</v>
      </c>
      <c r="V1093" s="398">
        <v>1327</v>
      </c>
      <c r="W1093" s="398">
        <f t="shared" ref="W1093:W1094" si="2000">V1093</f>
        <v>1327</v>
      </c>
      <c r="X1093" s="398">
        <v>1327</v>
      </c>
      <c r="Y1093" s="398">
        <f t="shared" ref="Y1093:Y1094" si="2001">X1093</f>
        <v>1327</v>
      </c>
      <c r="Z1093" s="101"/>
      <c r="AA1093" s="101"/>
      <c r="AB1093" s="101"/>
      <c r="AC1093" s="101"/>
    </row>
    <row r="1094" spans="1:29" s="101" customFormat="1" x14ac:dyDescent="0.2">
      <c r="A1094" s="95" t="s">
        <v>615</v>
      </c>
      <c r="B1094" s="93" t="s">
        <v>722</v>
      </c>
      <c r="C1094" s="94">
        <v>11</v>
      </c>
      <c r="D1094" s="95" t="s">
        <v>258</v>
      </c>
      <c r="E1094" s="119">
        <v>3722</v>
      </c>
      <c r="F1094" s="142" t="s">
        <v>620</v>
      </c>
      <c r="G1094" s="111"/>
      <c r="H1094" s="398">
        <v>4565070</v>
      </c>
      <c r="I1094" s="398">
        <f t="shared" si="1993"/>
        <v>4565070</v>
      </c>
      <c r="J1094" s="398">
        <v>1327228</v>
      </c>
      <c r="K1094" s="398">
        <f t="shared" si="1994"/>
        <v>1327228</v>
      </c>
      <c r="L1094" s="398">
        <v>4700000</v>
      </c>
      <c r="M1094" s="398">
        <f t="shared" si="1995"/>
        <v>4700000</v>
      </c>
      <c r="N1094" s="398">
        <v>4700000</v>
      </c>
      <c r="O1094" s="398">
        <f t="shared" si="1996"/>
        <v>4700000</v>
      </c>
      <c r="P1094" s="398">
        <v>1327228</v>
      </c>
      <c r="Q1094" s="398">
        <f t="shared" si="1997"/>
        <v>1327228</v>
      </c>
      <c r="R1094" s="398">
        <v>2400000</v>
      </c>
      <c r="S1094" s="398">
        <f t="shared" si="1998"/>
        <v>2400000</v>
      </c>
      <c r="T1094" s="398">
        <v>2400000</v>
      </c>
      <c r="U1094" s="398">
        <f t="shared" si="1999"/>
        <v>2400000</v>
      </c>
      <c r="V1094" s="398">
        <v>2400000</v>
      </c>
      <c r="W1094" s="398">
        <f t="shared" si="2000"/>
        <v>2400000</v>
      </c>
      <c r="X1094" s="398">
        <v>2400000</v>
      </c>
      <c r="Y1094" s="398">
        <f t="shared" si="2001"/>
        <v>2400000</v>
      </c>
    </row>
    <row r="1095" spans="1:29" s="101" customFormat="1" ht="47.25" x14ac:dyDescent="0.2">
      <c r="A1095" s="202" t="s">
        <v>615</v>
      </c>
      <c r="B1095" s="173" t="s">
        <v>724</v>
      </c>
      <c r="C1095" s="173"/>
      <c r="D1095" s="173"/>
      <c r="E1095" s="174"/>
      <c r="F1095" s="176" t="s">
        <v>725</v>
      </c>
      <c r="G1095" s="177" t="s">
        <v>721</v>
      </c>
      <c r="H1095" s="178">
        <f t="shared" ref="H1095:Y1095" si="2002">H1096</f>
        <v>12687398</v>
      </c>
      <c r="I1095" s="178">
        <f t="shared" si="2002"/>
        <v>12687398</v>
      </c>
      <c r="J1095" s="178">
        <f t="shared" si="2002"/>
        <v>0</v>
      </c>
      <c r="K1095" s="178">
        <f t="shared" si="2002"/>
        <v>0</v>
      </c>
      <c r="L1095" s="178">
        <f t="shared" si="2002"/>
        <v>5000000</v>
      </c>
      <c r="M1095" s="178">
        <f t="shared" si="2002"/>
        <v>5000000</v>
      </c>
      <c r="N1095" s="178">
        <f t="shared" si="2002"/>
        <v>5000000</v>
      </c>
      <c r="O1095" s="178">
        <f t="shared" si="2002"/>
        <v>5000000</v>
      </c>
      <c r="P1095" s="178">
        <f t="shared" si="2002"/>
        <v>0</v>
      </c>
      <c r="Q1095" s="178">
        <f t="shared" si="2002"/>
        <v>0</v>
      </c>
      <c r="R1095" s="178">
        <f t="shared" si="2002"/>
        <v>0</v>
      </c>
      <c r="S1095" s="178">
        <f t="shared" si="2002"/>
        <v>0</v>
      </c>
      <c r="T1095" s="178">
        <f t="shared" si="2002"/>
        <v>0</v>
      </c>
      <c r="U1095" s="178">
        <f t="shared" si="2002"/>
        <v>0</v>
      </c>
      <c r="V1095" s="178">
        <f t="shared" si="2002"/>
        <v>0</v>
      </c>
      <c r="W1095" s="178">
        <f t="shared" si="2002"/>
        <v>0</v>
      </c>
      <c r="X1095" s="178">
        <f t="shared" si="2002"/>
        <v>0</v>
      </c>
      <c r="Y1095" s="178">
        <f t="shared" si="2002"/>
        <v>0</v>
      </c>
      <c r="Z1095" s="112"/>
      <c r="AA1095" s="112"/>
      <c r="AB1095" s="112"/>
      <c r="AC1095" s="112"/>
    </row>
    <row r="1096" spans="1:29" s="101" customFormat="1" x14ac:dyDescent="0.2">
      <c r="A1096" s="201" t="s">
        <v>615</v>
      </c>
      <c r="B1096" s="179" t="s">
        <v>724</v>
      </c>
      <c r="C1096" s="167">
        <v>11</v>
      </c>
      <c r="D1096" s="200"/>
      <c r="E1096" s="168">
        <v>35</v>
      </c>
      <c r="F1096" s="169"/>
      <c r="G1096" s="170"/>
      <c r="H1096" s="171">
        <f t="shared" ref="H1096:Q1096" si="2003">H1097+H1099</f>
        <v>12687398</v>
      </c>
      <c r="I1096" s="171">
        <f t="shared" si="2003"/>
        <v>12687398</v>
      </c>
      <c r="J1096" s="171">
        <f t="shared" si="2003"/>
        <v>0</v>
      </c>
      <c r="K1096" s="171">
        <f t="shared" si="2003"/>
        <v>0</v>
      </c>
      <c r="L1096" s="171">
        <f t="shared" ref="L1096:M1096" si="2004">L1097+L1099</f>
        <v>5000000</v>
      </c>
      <c r="M1096" s="171">
        <f t="shared" si="2004"/>
        <v>5000000</v>
      </c>
      <c r="N1096" s="171">
        <f t="shared" ref="N1096:O1096" si="2005">N1097+N1099</f>
        <v>5000000</v>
      </c>
      <c r="O1096" s="171">
        <f t="shared" si="2005"/>
        <v>5000000</v>
      </c>
      <c r="P1096" s="171">
        <f t="shared" si="2003"/>
        <v>0</v>
      </c>
      <c r="Q1096" s="171">
        <f t="shared" si="2003"/>
        <v>0</v>
      </c>
      <c r="R1096" s="171">
        <f t="shared" ref="R1096:W1096" si="2006">R1097+R1099</f>
        <v>0</v>
      </c>
      <c r="S1096" s="171">
        <f t="shared" si="2006"/>
        <v>0</v>
      </c>
      <c r="T1096" s="171">
        <f t="shared" ref="T1096:U1096" si="2007">T1097+T1099</f>
        <v>0</v>
      </c>
      <c r="U1096" s="171">
        <f t="shared" si="2007"/>
        <v>0</v>
      </c>
      <c r="V1096" s="171">
        <f t="shared" si="2006"/>
        <v>0</v>
      </c>
      <c r="W1096" s="171">
        <f t="shared" si="2006"/>
        <v>0</v>
      </c>
      <c r="X1096" s="171">
        <f t="shared" ref="X1096:Y1096" si="2008">X1097+X1099</f>
        <v>0</v>
      </c>
      <c r="Y1096" s="171">
        <f t="shared" si="2008"/>
        <v>0</v>
      </c>
    </row>
    <row r="1097" spans="1:29" s="101" customFormat="1" x14ac:dyDescent="0.2">
      <c r="A1097" s="133" t="s">
        <v>615</v>
      </c>
      <c r="B1097" s="129" t="s">
        <v>724</v>
      </c>
      <c r="C1097" s="103">
        <v>11</v>
      </c>
      <c r="D1097" s="118"/>
      <c r="E1097" s="113">
        <v>351</v>
      </c>
      <c r="F1097" s="141"/>
      <c r="G1097" s="106"/>
      <c r="H1097" s="107">
        <f t="shared" ref="H1097:Y1097" si="2009">H1098</f>
        <v>5754841</v>
      </c>
      <c r="I1097" s="107">
        <f t="shared" si="2009"/>
        <v>5754841</v>
      </c>
      <c r="J1097" s="107">
        <f t="shared" si="2009"/>
        <v>0</v>
      </c>
      <c r="K1097" s="107">
        <f t="shared" si="2009"/>
        <v>0</v>
      </c>
      <c r="L1097" s="107">
        <f t="shared" si="2009"/>
        <v>2250000</v>
      </c>
      <c r="M1097" s="107">
        <f t="shared" si="2009"/>
        <v>2250000</v>
      </c>
      <c r="N1097" s="107">
        <f t="shared" si="2009"/>
        <v>2250000</v>
      </c>
      <c r="O1097" s="107">
        <f t="shared" si="2009"/>
        <v>2250000</v>
      </c>
      <c r="P1097" s="107">
        <f t="shared" si="2009"/>
        <v>0</v>
      </c>
      <c r="Q1097" s="107">
        <f t="shared" si="2009"/>
        <v>0</v>
      </c>
      <c r="R1097" s="107">
        <f t="shared" si="2009"/>
        <v>0</v>
      </c>
      <c r="S1097" s="107">
        <f t="shared" si="2009"/>
        <v>0</v>
      </c>
      <c r="T1097" s="107">
        <f t="shared" si="2009"/>
        <v>0</v>
      </c>
      <c r="U1097" s="107">
        <f t="shared" si="2009"/>
        <v>0</v>
      </c>
      <c r="V1097" s="107">
        <f t="shared" si="2009"/>
        <v>0</v>
      </c>
      <c r="W1097" s="107">
        <f t="shared" si="2009"/>
        <v>0</v>
      </c>
      <c r="X1097" s="107">
        <f t="shared" si="2009"/>
        <v>0</v>
      </c>
      <c r="Y1097" s="107">
        <f t="shared" si="2009"/>
        <v>0</v>
      </c>
    </row>
    <row r="1098" spans="1:29" s="101" customFormat="1" ht="30" x14ac:dyDescent="0.2">
      <c r="A1098" s="95" t="s">
        <v>615</v>
      </c>
      <c r="B1098" s="93" t="s">
        <v>724</v>
      </c>
      <c r="C1098" s="94">
        <v>11</v>
      </c>
      <c r="D1098" s="95" t="s">
        <v>258</v>
      </c>
      <c r="E1098" s="119">
        <v>3512</v>
      </c>
      <c r="F1098" s="142" t="s">
        <v>281</v>
      </c>
      <c r="G1098" s="111"/>
      <c r="H1098" s="398">
        <v>5754841</v>
      </c>
      <c r="I1098" s="398">
        <f>H1098</f>
        <v>5754841</v>
      </c>
      <c r="J1098" s="398">
        <v>0</v>
      </c>
      <c r="K1098" s="398">
        <f>J1098</f>
        <v>0</v>
      </c>
      <c r="L1098" s="398">
        <v>2250000</v>
      </c>
      <c r="M1098" s="398">
        <f>L1098</f>
        <v>2250000</v>
      </c>
      <c r="N1098" s="398">
        <v>2250000</v>
      </c>
      <c r="O1098" s="398">
        <f>N1098</f>
        <v>2250000</v>
      </c>
      <c r="P1098" s="398">
        <v>0</v>
      </c>
      <c r="Q1098" s="398">
        <f>P1098</f>
        <v>0</v>
      </c>
      <c r="R1098" s="398"/>
      <c r="S1098" s="398">
        <f>R1098</f>
        <v>0</v>
      </c>
      <c r="T1098" s="398">
        <v>0</v>
      </c>
      <c r="U1098" s="398">
        <f>T1098</f>
        <v>0</v>
      </c>
      <c r="V1098" s="398"/>
      <c r="W1098" s="398">
        <f>V1098</f>
        <v>0</v>
      </c>
      <c r="X1098" s="398">
        <v>0</v>
      </c>
      <c r="Y1098" s="398">
        <f>X1098</f>
        <v>0</v>
      </c>
    </row>
    <row r="1099" spans="1:29" s="101" customFormat="1" x14ac:dyDescent="0.2">
      <c r="A1099" s="118" t="s">
        <v>615</v>
      </c>
      <c r="B1099" s="102" t="s">
        <v>724</v>
      </c>
      <c r="C1099" s="103">
        <v>11</v>
      </c>
      <c r="D1099" s="118"/>
      <c r="E1099" s="113">
        <v>352</v>
      </c>
      <c r="F1099" s="141"/>
      <c r="G1099" s="106"/>
      <c r="H1099" s="107">
        <f t="shared" ref="H1099:Q1099" si="2010">H1100+H1101</f>
        <v>6932557</v>
      </c>
      <c r="I1099" s="107">
        <f t="shared" si="2010"/>
        <v>6932557</v>
      </c>
      <c r="J1099" s="107">
        <f t="shared" si="2010"/>
        <v>0</v>
      </c>
      <c r="K1099" s="107">
        <f t="shared" si="2010"/>
        <v>0</v>
      </c>
      <c r="L1099" s="107">
        <f t="shared" ref="L1099:M1099" si="2011">L1100+L1101</f>
        <v>2750000</v>
      </c>
      <c r="M1099" s="107">
        <f t="shared" si="2011"/>
        <v>2750000</v>
      </c>
      <c r="N1099" s="107">
        <f t="shared" ref="N1099:O1099" si="2012">N1100+N1101</f>
        <v>2750000</v>
      </c>
      <c r="O1099" s="107">
        <f t="shared" si="2012"/>
        <v>2750000</v>
      </c>
      <c r="P1099" s="107">
        <f t="shared" si="2010"/>
        <v>0</v>
      </c>
      <c r="Q1099" s="107">
        <f t="shared" si="2010"/>
        <v>0</v>
      </c>
      <c r="R1099" s="107">
        <f t="shared" ref="R1099:W1099" si="2013">R1100+R1101</f>
        <v>0</v>
      </c>
      <c r="S1099" s="107">
        <f t="shared" si="2013"/>
        <v>0</v>
      </c>
      <c r="T1099" s="107">
        <f t="shared" ref="T1099:U1099" si="2014">T1100+T1101</f>
        <v>0</v>
      </c>
      <c r="U1099" s="107">
        <f t="shared" si="2014"/>
        <v>0</v>
      </c>
      <c r="V1099" s="107">
        <f t="shared" si="2013"/>
        <v>0</v>
      </c>
      <c r="W1099" s="107">
        <f t="shared" si="2013"/>
        <v>0</v>
      </c>
      <c r="X1099" s="107">
        <f t="shared" ref="X1099:Y1099" si="2015">X1100+X1101</f>
        <v>0</v>
      </c>
      <c r="Y1099" s="107">
        <f t="shared" si="2015"/>
        <v>0</v>
      </c>
    </row>
    <row r="1100" spans="1:29" ht="30" x14ac:dyDescent="0.2">
      <c r="A1100" s="95" t="s">
        <v>615</v>
      </c>
      <c r="B1100" s="93" t="s">
        <v>724</v>
      </c>
      <c r="C1100" s="94">
        <v>11</v>
      </c>
      <c r="D1100" s="95" t="s">
        <v>258</v>
      </c>
      <c r="E1100" s="119">
        <v>3522</v>
      </c>
      <c r="F1100" s="142" t="s">
        <v>626</v>
      </c>
      <c r="G1100" s="111"/>
      <c r="H1100" s="398">
        <v>5503699</v>
      </c>
      <c r="I1100" s="398">
        <f t="shared" ref="I1100:I1101" si="2016">H1100</f>
        <v>5503699</v>
      </c>
      <c r="J1100" s="398">
        <v>0</v>
      </c>
      <c r="K1100" s="398">
        <f t="shared" ref="K1100:K1101" si="2017">J1100</f>
        <v>0</v>
      </c>
      <c r="L1100" s="398">
        <v>2450000</v>
      </c>
      <c r="M1100" s="398">
        <f t="shared" ref="M1100:M1101" si="2018">L1100</f>
        <v>2450000</v>
      </c>
      <c r="N1100" s="398">
        <v>2450000</v>
      </c>
      <c r="O1100" s="398">
        <f t="shared" ref="O1100:O1101" si="2019">N1100</f>
        <v>2450000</v>
      </c>
      <c r="P1100" s="398">
        <v>0</v>
      </c>
      <c r="Q1100" s="398">
        <f t="shared" ref="Q1100:Q1101" si="2020">P1100</f>
        <v>0</v>
      </c>
      <c r="R1100" s="398"/>
      <c r="S1100" s="398">
        <f t="shared" ref="S1100:S1101" si="2021">R1100</f>
        <v>0</v>
      </c>
      <c r="T1100" s="398">
        <v>0</v>
      </c>
      <c r="U1100" s="398">
        <f t="shared" ref="U1100:U1101" si="2022">T1100</f>
        <v>0</v>
      </c>
      <c r="V1100" s="398"/>
      <c r="W1100" s="398">
        <f t="shared" ref="W1100:W1101" si="2023">V1100</f>
        <v>0</v>
      </c>
      <c r="X1100" s="398">
        <v>0</v>
      </c>
      <c r="Y1100" s="398">
        <f t="shared" ref="Y1100:Y1101" si="2024">X1100</f>
        <v>0</v>
      </c>
      <c r="Z1100" s="101"/>
      <c r="AA1100" s="101"/>
      <c r="AB1100" s="101"/>
      <c r="AC1100" s="101"/>
    </row>
    <row r="1101" spans="1:29" s="101" customFormat="1" x14ac:dyDescent="0.2">
      <c r="A1101" s="95" t="s">
        <v>615</v>
      </c>
      <c r="B1101" s="93" t="s">
        <v>724</v>
      </c>
      <c r="C1101" s="94">
        <v>11</v>
      </c>
      <c r="D1101" s="95" t="s">
        <v>258</v>
      </c>
      <c r="E1101" s="119">
        <v>3523</v>
      </c>
      <c r="F1101" s="142" t="s">
        <v>151</v>
      </c>
      <c r="G1101" s="111"/>
      <c r="H1101" s="398">
        <v>1428858</v>
      </c>
      <c r="I1101" s="398">
        <f t="shared" si="2016"/>
        <v>1428858</v>
      </c>
      <c r="J1101" s="398">
        <v>0</v>
      </c>
      <c r="K1101" s="398">
        <f t="shared" si="2017"/>
        <v>0</v>
      </c>
      <c r="L1101" s="398">
        <v>300000</v>
      </c>
      <c r="M1101" s="398">
        <f t="shared" si="2018"/>
        <v>300000</v>
      </c>
      <c r="N1101" s="398">
        <v>300000</v>
      </c>
      <c r="O1101" s="398">
        <f t="shared" si="2019"/>
        <v>300000</v>
      </c>
      <c r="P1101" s="398">
        <v>0</v>
      </c>
      <c r="Q1101" s="398">
        <f t="shared" si="2020"/>
        <v>0</v>
      </c>
      <c r="R1101" s="398"/>
      <c r="S1101" s="398">
        <f t="shared" si="2021"/>
        <v>0</v>
      </c>
      <c r="T1101" s="398">
        <v>0</v>
      </c>
      <c r="U1101" s="398">
        <f t="shared" si="2022"/>
        <v>0</v>
      </c>
      <c r="V1101" s="398"/>
      <c r="W1101" s="398">
        <f t="shared" si="2023"/>
        <v>0</v>
      </c>
      <c r="X1101" s="398">
        <v>0</v>
      </c>
      <c r="Y1101" s="398">
        <f t="shared" si="2024"/>
        <v>0</v>
      </c>
    </row>
    <row r="1102" spans="1:29" s="101" customFormat="1" ht="45" x14ac:dyDescent="0.2">
      <c r="A1102" s="202" t="s">
        <v>615</v>
      </c>
      <c r="B1102" s="173" t="s">
        <v>726</v>
      </c>
      <c r="C1102" s="173"/>
      <c r="D1102" s="173"/>
      <c r="E1102" s="174"/>
      <c r="F1102" s="176" t="s">
        <v>727</v>
      </c>
      <c r="G1102" s="177" t="s">
        <v>703</v>
      </c>
      <c r="H1102" s="178">
        <f t="shared" ref="H1102:X1104" si="2025">H1103</f>
        <v>750000</v>
      </c>
      <c r="I1102" s="178">
        <f t="shared" si="2025"/>
        <v>750000</v>
      </c>
      <c r="J1102" s="178">
        <f t="shared" si="2025"/>
        <v>3318070</v>
      </c>
      <c r="K1102" s="178">
        <f t="shared" si="2025"/>
        <v>3318070</v>
      </c>
      <c r="L1102" s="178">
        <f t="shared" si="2025"/>
        <v>3318070</v>
      </c>
      <c r="M1102" s="178">
        <f t="shared" si="2025"/>
        <v>3318070</v>
      </c>
      <c r="N1102" s="178">
        <f t="shared" si="2025"/>
        <v>4318070</v>
      </c>
      <c r="O1102" s="178">
        <f t="shared" si="2025"/>
        <v>4318070</v>
      </c>
      <c r="P1102" s="178">
        <f t="shared" si="2025"/>
        <v>0</v>
      </c>
      <c r="Q1102" s="178">
        <f t="shared" si="2025"/>
        <v>0</v>
      </c>
      <c r="R1102" s="178">
        <f t="shared" si="2025"/>
        <v>0</v>
      </c>
      <c r="S1102" s="178">
        <f t="shared" si="2025"/>
        <v>0</v>
      </c>
      <c r="T1102" s="178">
        <f t="shared" si="2025"/>
        <v>0</v>
      </c>
      <c r="U1102" s="178">
        <f t="shared" si="2025"/>
        <v>0</v>
      </c>
      <c r="V1102" s="178">
        <f t="shared" si="2025"/>
        <v>0</v>
      </c>
      <c r="W1102" s="178">
        <f t="shared" si="2025"/>
        <v>0</v>
      </c>
      <c r="X1102" s="178">
        <f t="shared" si="2025"/>
        <v>0</v>
      </c>
      <c r="Y1102" s="178">
        <f t="shared" ref="X1102:Y1104" si="2026">Y1103</f>
        <v>0</v>
      </c>
      <c r="Z1102" s="112"/>
      <c r="AA1102" s="112"/>
      <c r="AB1102" s="112"/>
      <c r="AC1102" s="112"/>
    </row>
    <row r="1103" spans="1:29" s="101" customFormat="1" x14ac:dyDescent="0.2">
      <c r="A1103" s="201" t="s">
        <v>615</v>
      </c>
      <c r="B1103" s="179" t="s">
        <v>726</v>
      </c>
      <c r="C1103" s="167">
        <v>11</v>
      </c>
      <c r="D1103" s="200"/>
      <c r="E1103" s="168">
        <v>36</v>
      </c>
      <c r="F1103" s="169"/>
      <c r="G1103" s="170"/>
      <c r="H1103" s="171">
        <f t="shared" si="2025"/>
        <v>750000</v>
      </c>
      <c r="I1103" s="171">
        <f t="shared" si="2025"/>
        <v>750000</v>
      </c>
      <c r="J1103" s="171">
        <f t="shared" si="2025"/>
        <v>3318070</v>
      </c>
      <c r="K1103" s="171">
        <f t="shared" si="2025"/>
        <v>3318070</v>
      </c>
      <c r="L1103" s="171">
        <f t="shared" si="2025"/>
        <v>3318070</v>
      </c>
      <c r="M1103" s="171">
        <f t="shared" si="2025"/>
        <v>3318070</v>
      </c>
      <c r="N1103" s="171">
        <f t="shared" si="2025"/>
        <v>4318070</v>
      </c>
      <c r="O1103" s="171">
        <f t="shared" si="2025"/>
        <v>4318070</v>
      </c>
      <c r="P1103" s="171">
        <f t="shared" si="2025"/>
        <v>0</v>
      </c>
      <c r="Q1103" s="171">
        <f t="shared" si="2025"/>
        <v>0</v>
      </c>
      <c r="R1103" s="171">
        <f t="shared" si="2025"/>
        <v>0</v>
      </c>
      <c r="S1103" s="171">
        <f t="shared" si="2025"/>
        <v>0</v>
      </c>
      <c r="T1103" s="171">
        <f t="shared" si="2025"/>
        <v>0</v>
      </c>
      <c r="U1103" s="171">
        <f t="shared" si="2025"/>
        <v>0</v>
      </c>
      <c r="V1103" s="171">
        <f t="shared" si="2025"/>
        <v>0</v>
      </c>
      <c r="W1103" s="171">
        <f t="shared" si="2025"/>
        <v>0</v>
      </c>
      <c r="X1103" s="171">
        <f t="shared" si="2026"/>
        <v>0</v>
      </c>
      <c r="Y1103" s="171">
        <f t="shared" si="2026"/>
        <v>0</v>
      </c>
    </row>
    <row r="1104" spans="1:29" x14ac:dyDescent="0.2">
      <c r="A1104" s="133" t="s">
        <v>615</v>
      </c>
      <c r="B1104" s="129" t="s">
        <v>726</v>
      </c>
      <c r="C1104" s="103">
        <v>11</v>
      </c>
      <c r="D1104" s="118"/>
      <c r="E1104" s="113">
        <v>361</v>
      </c>
      <c r="F1104" s="141"/>
      <c r="G1104" s="106"/>
      <c r="H1104" s="107">
        <f t="shared" si="2025"/>
        <v>750000</v>
      </c>
      <c r="I1104" s="107">
        <f t="shared" si="2025"/>
        <v>750000</v>
      </c>
      <c r="J1104" s="107">
        <f t="shared" si="2025"/>
        <v>3318070</v>
      </c>
      <c r="K1104" s="107">
        <f t="shared" si="2025"/>
        <v>3318070</v>
      </c>
      <c r="L1104" s="107">
        <f t="shared" si="2025"/>
        <v>3318070</v>
      </c>
      <c r="M1104" s="107">
        <f t="shared" si="2025"/>
        <v>3318070</v>
      </c>
      <c r="N1104" s="107">
        <f t="shared" si="2025"/>
        <v>4318070</v>
      </c>
      <c r="O1104" s="107">
        <f t="shared" si="2025"/>
        <v>4318070</v>
      </c>
      <c r="P1104" s="107">
        <f t="shared" si="2025"/>
        <v>0</v>
      </c>
      <c r="Q1104" s="107">
        <f t="shared" si="2025"/>
        <v>0</v>
      </c>
      <c r="R1104" s="107">
        <f t="shared" si="2025"/>
        <v>0</v>
      </c>
      <c r="S1104" s="107">
        <f t="shared" si="2025"/>
        <v>0</v>
      </c>
      <c r="T1104" s="107">
        <f t="shared" si="2025"/>
        <v>0</v>
      </c>
      <c r="U1104" s="107">
        <f t="shared" si="2025"/>
        <v>0</v>
      </c>
      <c r="V1104" s="107">
        <f t="shared" si="2025"/>
        <v>0</v>
      </c>
      <c r="W1104" s="107">
        <f t="shared" si="2025"/>
        <v>0</v>
      </c>
      <c r="X1104" s="107">
        <f t="shared" si="2026"/>
        <v>0</v>
      </c>
      <c r="Y1104" s="107">
        <f t="shared" si="2026"/>
        <v>0</v>
      </c>
      <c r="Z1104" s="101"/>
      <c r="AA1104" s="101"/>
      <c r="AB1104" s="101"/>
      <c r="AC1104" s="101"/>
    </row>
    <row r="1105" spans="1:29" x14ac:dyDescent="0.2">
      <c r="A1105" s="95" t="s">
        <v>615</v>
      </c>
      <c r="B1105" s="93" t="s">
        <v>726</v>
      </c>
      <c r="C1105" s="94">
        <v>11</v>
      </c>
      <c r="D1105" s="95" t="s">
        <v>258</v>
      </c>
      <c r="E1105" s="119">
        <v>3612</v>
      </c>
      <c r="F1105" s="142" t="s">
        <v>670</v>
      </c>
      <c r="G1105" s="111"/>
      <c r="H1105" s="398">
        <v>750000</v>
      </c>
      <c r="I1105" s="398">
        <f>H1105</f>
        <v>750000</v>
      </c>
      <c r="J1105" s="398">
        <v>3318070</v>
      </c>
      <c r="K1105" s="398">
        <f>J1105</f>
        <v>3318070</v>
      </c>
      <c r="L1105" s="398">
        <v>3318070</v>
      </c>
      <c r="M1105" s="398">
        <f>L1105</f>
        <v>3318070</v>
      </c>
      <c r="N1105" s="398">
        <v>4318070</v>
      </c>
      <c r="O1105" s="398">
        <f>N1105</f>
        <v>4318070</v>
      </c>
      <c r="P1105" s="398">
        <v>0</v>
      </c>
      <c r="Q1105" s="398">
        <f>P1105</f>
        <v>0</v>
      </c>
      <c r="R1105" s="398"/>
      <c r="S1105" s="398">
        <f>R1105</f>
        <v>0</v>
      </c>
      <c r="T1105" s="398">
        <v>0</v>
      </c>
      <c r="U1105" s="398">
        <f>T1105</f>
        <v>0</v>
      </c>
      <c r="V1105" s="398"/>
      <c r="W1105" s="398">
        <f>V1105</f>
        <v>0</v>
      </c>
      <c r="X1105" s="398">
        <v>0</v>
      </c>
      <c r="Y1105" s="398">
        <f>X1105</f>
        <v>0</v>
      </c>
      <c r="Z1105" s="101"/>
      <c r="AA1105" s="101"/>
      <c r="AB1105" s="101"/>
      <c r="AC1105" s="101"/>
    </row>
    <row r="1106" spans="1:29" ht="45" x14ac:dyDescent="0.2">
      <c r="A1106" s="202" t="s">
        <v>615</v>
      </c>
      <c r="B1106" s="173" t="s">
        <v>341</v>
      </c>
      <c r="C1106" s="173"/>
      <c r="D1106" s="173"/>
      <c r="E1106" s="174"/>
      <c r="F1106" s="176" t="s">
        <v>728</v>
      </c>
      <c r="G1106" s="177" t="s">
        <v>729</v>
      </c>
      <c r="H1106" s="178">
        <f t="shared" ref="H1106:Y1106" si="2027">H1107+H1116+H1119+H1125+H1140+H1134</f>
        <v>1376973</v>
      </c>
      <c r="I1106" s="178">
        <f t="shared" si="2027"/>
        <v>223673</v>
      </c>
      <c r="J1106" s="178">
        <f t="shared" si="2027"/>
        <v>897034</v>
      </c>
      <c r="K1106" s="178">
        <f t="shared" si="2027"/>
        <v>232034</v>
      </c>
      <c r="L1106" s="178">
        <f t="shared" si="2027"/>
        <v>1295034</v>
      </c>
      <c r="M1106" s="178">
        <f t="shared" si="2027"/>
        <v>232034</v>
      </c>
      <c r="N1106" s="178">
        <f t="shared" si="2027"/>
        <v>1362400</v>
      </c>
      <c r="O1106" s="178">
        <f t="shared" si="2027"/>
        <v>362400</v>
      </c>
      <c r="P1106" s="178">
        <f t="shared" si="2027"/>
        <v>897034</v>
      </c>
      <c r="Q1106" s="178">
        <f t="shared" si="2027"/>
        <v>232034</v>
      </c>
      <c r="R1106" s="178">
        <f t="shared" si="2027"/>
        <v>1295034</v>
      </c>
      <c r="S1106" s="178">
        <f t="shared" si="2027"/>
        <v>232034</v>
      </c>
      <c r="T1106" s="178">
        <f t="shared" si="2027"/>
        <v>1362400</v>
      </c>
      <c r="U1106" s="178">
        <f t="shared" si="2027"/>
        <v>362400</v>
      </c>
      <c r="V1106" s="178">
        <f t="shared" si="2027"/>
        <v>1486869</v>
      </c>
      <c r="W1106" s="178">
        <f t="shared" si="2027"/>
        <v>346000</v>
      </c>
      <c r="X1106" s="178">
        <f t="shared" si="2027"/>
        <v>1356000</v>
      </c>
      <c r="Y1106" s="178">
        <f t="shared" si="2027"/>
        <v>356000</v>
      </c>
    </row>
    <row r="1107" spans="1:29" s="321" customFormat="1" x14ac:dyDescent="0.2">
      <c r="A1107" s="318" t="s">
        <v>615</v>
      </c>
      <c r="B1107" s="319" t="s">
        <v>341</v>
      </c>
      <c r="C1107" s="231">
        <v>11</v>
      </c>
      <c r="D1107" s="231"/>
      <c r="E1107" s="233">
        <v>32</v>
      </c>
      <c r="F1107" s="234"/>
      <c r="G1107" s="320"/>
      <c r="H1107" s="258">
        <f t="shared" ref="H1107:Q1107" si="2028">H1108+H1111</f>
        <v>143868</v>
      </c>
      <c r="I1107" s="258">
        <f t="shared" si="2028"/>
        <v>143868</v>
      </c>
      <c r="J1107" s="258">
        <f t="shared" si="2028"/>
        <v>180504</v>
      </c>
      <c r="K1107" s="258">
        <f t="shared" si="2028"/>
        <v>180504</v>
      </c>
      <c r="L1107" s="258">
        <f t="shared" ref="L1107:M1107" si="2029">L1108+L1111</f>
        <v>180504</v>
      </c>
      <c r="M1107" s="258">
        <f t="shared" si="2029"/>
        <v>180504</v>
      </c>
      <c r="N1107" s="258">
        <f t="shared" ref="N1107:O1107" si="2030">N1108+N1111</f>
        <v>297000</v>
      </c>
      <c r="O1107" s="258">
        <f t="shared" si="2030"/>
        <v>297000</v>
      </c>
      <c r="P1107" s="258">
        <f t="shared" si="2028"/>
        <v>180504</v>
      </c>
      <c r="Q1107" s="258">
        <f t="shared" si="2028"/>
        <v>180504</v>
      </c>
      <c r="R1107" s="258">
        <f t="shared" ref="R1107:W1107" si="2031">R1108+R1111</f>
        <v>180504</v>
      </c>
      <c r="S1107" s="258">
        <f t="shared" si="2031"/>
        <v>180504</v>
      </c>
      <c r="T1107" s="258">
        <f t="shared" ref="T1107:U1107" si="2032">T1108+T1111</f>
        <v>297000</v>
      </c>
      <c r="U1107" s="258">
        <f t="shared" si="2032"/>
        <v>297000</v>
      </c>
      <c r="V1107" s="258">
        <f t="shared" si="2031"/>
        <v>269000</v>
      </c>
      <c r="W1107" s="258">
        <f t="shared" si="2031"/>
        <v>269000</v>
      </c>
      <c r="X1107" s="258">
        <f t="shared" ref="X1107:Y1107" si="2033">X1108+X1111</f>
        <v>269000</v>
      </c>
      <c r="Y1107" s="258">
        <f t="shared" si="2033"/>
        <v>269000</v>
      </c>
      <c r="Z1107" s="229"/>
      <c r="AA1107" s="229"/>
      <c r="AB1107" s="229"/>
      <c r="AC1107" s="229"/>
    </row>
    <row r="1108" spans="1:29" s="229" customFormat="1" x14ac:dyDescent="0.2">
      <c r="A1108" s="236" t="s">
        <v>615</v>
      </c>
      <c r="B1108" s="322" t="s">
        <v>341</v>
      </c>
      <c r="C1108" s="237">
        <v>11</v>
      </c>
      <c r="D1108" s="323"/>
      <c r="E1108" s="254">
        <v>322</v>
      </c>
      <c r="F1108" s="239"/>
      <c r="G1108" s="324"/>
      <c r="H1108" s="314">
        <f t="shared" ref="H1108:Q1108" si="2034">SUM(H1109:H1110)</f>
        <v>59062</v>
      </c>
      <c r="I1108" s="314">
        <f t="shared" si="2034"/>
        <v>59062</v>
      </c>
      <c r="J1108" s="314">
        <f t="shared" si="2034"/>
        <v>65698</v>
      </c>
      <c r="K1108" s="314">
        <f t="shared" si="2034"/>
        <v>65698</v>
      </c>
      <c r="L1108" s="314">
        <f t="shared" ref="L1108:M1108" si="2035">SUM(L1109:L1110)</f>
        <v>65698</v>
      </c>
      <c r="M1108" s="314">
        <f t="shared" si="2035"/>
        <v>65698</v>
      </c>
      <c r="N1108" s="314">
        <f t="shared" ref="N1108:O1108" si="2036">SUM(N1109:N1110)</f>
        <v>163000</v>
      </c>
      <c r="O1108" s="314">
        <f t="shared" si="2036"/>
        <v>163000</v>
      </c>
      <c r="P1108" s="314">
        <f t="shared" si="2034"/>
        <v>65698</v>
      </c>
      <c r="Q1108" s="314">
        <f t="shared" si="2034"/>
        <v>65698</v>
      </c>
      <c r="R1108" s="314">
        <f t="shared" ref="R1108:W1108" si="2037">SUM(R1109:R1110)</f>
        <v>65698</v>
      </c>
      <c r="S1108" s="314">
        <f t="shared" si="2037"/>
        <v>65698</v>
      </c>
      <c r="T1108" s="314">
        <f t="shared" ref="T1108:U1108" si="2038">SUM(T1109:T1110)</f>
        <v>163000</v>
      </c>
      <c r="U1108" s="314">
        <f t="shared" si="2038"/>
        <v>163000</v>
      </c>
      <c r="V1108" s="314">
        <f t="shared" si="2037"/>
        <v>107000</v>
      </c>
      <c r="W1108" s="314">
        <f t="shared" si="2037"/>
        <v>107000</v>
      </c>
      <c r="X1108" s="314">
        <f t="shared" ref="X1108:Y1108" si="2039">SUM(X1109:X1110)</f>
        <v>107000</v>
      </c>
      <c r="Y1108" s="314">
        <f t="shared" si="2039"/>
        <v>107000</v>
      </c>
    </row>
    <row r="1109" spans="1:29" s="315" customFormat="1" x14ac:dyDescent="0.2">
      <c r="A1109" s="242" t="s">
        <v>615</v>
      </c>
      <c r="B1109" s="331" t="s">
        <v>341</v>
      </c>
      <c r="C1109" s="243">
        <v>11</v>
      </c>
      <c r="D1109" s="244" t="s">
        <v>258</v>
      </c>
      <c r="E1109" s="245">
        <v>3225</v>
      </c>
      <c r="F1109" s="246" t="s">
        <v>473</v>
      </c>
      <c r="G1109" s="330"/>
      <c r="H1109" s="381">
        <v>12609</v>
      </c>
      <c r="I1109" s="381">
        <f t="shared" ref="I1109:I1110" si="2040">H1109</f>
        <v>12609</v>
      </c>
      <c r="J1109" s="381">
        <v>12609</v>
      </c>
      <c r="K1109" s="381">
        <f t="shared" ref="K1109:K1110" si="2041">J1109</f>
        <v>12609</v>
      </c>
      <c r="L1109" s="381">
        <v>12609</v>
      </c>
      <c r="M1109" s="381">
        <f t="shared" ref="M1109:M1110" si="2042">L1109</f>
        <v>12609</v>
      </c>
      <c r="N1109" s="381">
        <v>13000</v>
      </c>
      <c r="O1109" s="381">
        <f t="shared" ref="O1109:O1110" si="2043">N1109</f>
        <v>13000</v>
      </c>
      <c r="P1109" s="381">
        <v>12609</v>
      </c>
      <c r="Q1109" s="381">
        <f t="shared" ref="Q1109:Q1110" si="2044">P1109</f>
        <v>12609</v>
      </c>
      <c r="R1109" s="381">
        <v>12609</v>
      </c>
      <c r="S1109" s="381">
        <f t="shared" ref="S1109:S1110" si="2045">R1109</f>
        <v>12609</v>
      </c>
      <c r="T1109" s="381">
        <v>13000</v>
      </c>
      <c r="U1109" s="381">
        <f t="shared" ref="U1109:U1110" si="2046">T1109</f>
        <v>13000</v>
      </c>
      <c r="V1109" s="381">
        <v>17000</v>
      </c>
      <c r="W1109" s="381">
        <f t="shared" ref="W1109:W1110" si="2047">V1109</f>
        <v>17000</v>
      </c>
      <c r="X1109" s="381">
        <v>17000</v>
      </c>
      <c r="Y1109" s="381">
        <f t="shared" ref="Y1109:Y1110" si="2048">X1109</f>
        <v>17000</v>
      </c>
      <c r="Z1109" s="229"/>
      <c r="AA1109" s="229"/>
      <c r="AB1109" s="229"/>
      <c r="AC1109" s="229"/>
    </row>
    <row r="1110" spans="1:29" s="229" customFormat="1" ht="15" x14ac:dyDescent="0.2">
      <c r="A1110" s="242" t="s">
        <v>615</v>
      </c>
      <c r="B1110" s="331" t="s">
        <v>341</v>
      </c>
      <c r="C1110" s="243">
        <v>11</v>
      </c>
      <c r="D1110" s="244" t="s">
        <v>258</v>
      </c>
      <c r="E1110" s="245">
        <v>3227</v>
      </c>
      <c r="F1110" s="246" t="s">
        <v>51</v>
      </c>
      <c r="G1110" s="330"/>
      <c r="H1110" s="381">
        <v>46453</v>
      </c>
      <c r="I1110" s="381">
        <f t="shared" si="2040"/>
        <v>46453</v>
      </c>
      <c r="J1110" s="381">
        <v>53089</v>
      </c>
      <c r="K1110" s="381">
        <f t="shared" si="2041"/>
        <v>53089</v>
      </c>
      <c r="L1110" s="381">
        <v>53089</v>
      </c>
      <c r="M1110" s="381">
        <f t="shared" si="2042"/>
        <v>53089</v>
      </c>
      <c r="N1110" s="381">
        <v>150000</v>
      </c>
      <c r="O1110" s="381">
        <f t="shared" si="2043"/>
        <v>150000</v>
      </c>
      <c r="P1110" s="381">
        <v>53089</v>
      </c>
      <c r="Q1110" s="381">
        <f t="shared" si="2044"/>
        <v>53089</v>
      </c>
      <c r="R1110" s="381">
        <v>53089</v>
      </c>
      <c r="S1110" s="381">
        <f t="shared" si="2045"/>
        <v>53089</v>
      </c>
      <c r="T1110" s="381">
        <v>150000</v>
      </c>
      <c r="U1110" s="381">
        <f t="shared" si="2046"/>
        <v>150000</v>
      </c>
      <c r="V1110" s="381">
        <v>90000</v>
      </c>
      <c r="W1110" s="381">
        <f t="shared" si="2047"/>
        <v>90000</v>
      </c>
      <c r="X1110" s="381">
        <v>90000</v>
      </c>
      <c r="Y1110" s="381">
        <f t="shared" si="2048"/>
        <v>90000</v>
      </c>
    </row>
    <row r="1111" spans="1:29" s="229" customFormat="1" x14ac:dyDescent="0.2">
      <c r="A1111" s="236" t="s">
        <v>615</v>
      </c>
      <c r="B1111" s="322" t="s">
        <v>341</v>
      </c>
      <c r="C1111" s="237">
        <v>11</v>
      </c>
      <c r="D1111" s="323"/>
      <c r="E1111" s="254">
        <v>323</v>
      </c>
      <c r="F1111" s="239"/>
      <c r="G1111" s="324"/>
      <c r="H1111" s="314">
        <f t="shared" ref="H1111:Q1111" si="2049">SUM(H1112:H1115)</f>
        <v>84806</v>
      </c>
      <c r="I1111" s="314">
        <f t="shared" si="2049"/>
        <v>84806</v>
      </c>
      <c r="J1111" s="314">
        <f t="shared" si="2049"/>
        <v>114806</v>
      </c>
      <c r="K1111" s="314">
        <f t="shared" si="2049"/>
        <v>114806</v>
      </c>
      <c r="L1111" s="314">
        <f t="shared" ref="L1111:M1111" si="2050">SUM(L1112:L1115)</f>
        <v>114806</v>
      </c>
      <c r="M1111" s="314">
        <f t="shared" si="2050"/>
        <v>114806</v>
      </c>
      <c r="N1111" s="314">
        <f t="shared" ref="N1111:O1111" si="2051">SUM(N1112:N1115)</f>
        <v>134000</v>
      </c>
      <c r="O1111" s="314">
        <f t="shared" si="2051"/>
        <v>134000</v>
      </c>
      <c r="P1111" s="314">
        <f t="shared" si="2049"/>
        <v>114806</v>
      </c>
      <c r="Q1111" s="314">
        <f t="shared" si="2049"/>
        <v>114806</v>
      </c>
      <c r="R1111" s="314">
        <f t="shared" ref="R1111:W1111" si="2052">SUM(R1112:R1115)</f>
        <v>114806</v>
      </c>
      <c r="S1111" s="314">
        <f t="shared" si="2052"/>
        <v>114806</v>
      </c>
      <c r="T1111" s="314">
        <f t="shared" ref="T1111:U1111" si="2053">SUM(T1112:T1115)</f>
        <v>134000</v>
      </c>
      <c r="U1111" s="314">
        <f t="shared" si="2053"/>
        <v>134000</v>
      </c>
      <c r="V1111" s="314">
        <f t="shared" si="2052"/>
        <v>162000</v>
      </c>
      <c r="W1111" s="314">
        <f t="shared" si="2052"/>
        <v>162000</v>
      </c>
      <c r="X1111" s="314">
        <f t="shared" ref="X1111:Y1111" si="2054">SUM(X1112:X1115)</f>
        <v>162000</v>
      </c>
      <c r="Y1111" s="314">
        <f t="shared" si="2054"/>
        <v>162000</v>
      </c>
      <c r="Z1111" s="315"/>
      <c r="AA1111" s="315"/>
      <c r="AB1111" s="315"/>
      <c r="AC1111" s="315"/>
    </row>
    <row r="1112" spans="1:29" s="229" customFormat="1" ht="15" x14ac:dyDescent="0.2">
      <c r="A1112" s="242" t="s">
        <v>615</v>
      </c>
      <c r="B1112" s="331" t="s">
        <v>341</v>
      </c>
      <c r="C1112" s="243">
        <v>11</v>
      </c>
      <c r="D1112" s="244" t="s">
        <v>258</v>
      </c>
      <c r="E1112" s="245">
        <v>3232</v>
      </c>
      <c r="F1112" s="246" t="s">
        <v>53</v>
      </c>
      <c r="G1112" s="330"/>
      <c r="H1112" s="381">
        <v>13936</v>
      </c>
      <c r="I1112" s="381">
        <f t="shared" ref="I1112:I1115" si="2055">H1112</f>
        <v>13936</v>
      </c>
      <c r="J1112" s="381">
        <v>13936</v>
      </c>
      <c r="K1112" s="381">
        <f t="shared" ref="K1112:K1115" si="2056">J1112</f>
        <v>13936</v>
      </c>
      <c r="L1112" s="381">
        <v>13936</v>
      </c>
      <c r="M1112" s="381">
        <f t="shared" ref="M1112:M1115" si="2057">L1112</f>
        <v>13936</v>
      </c>
      <c r="N1112" s="381">
        <v>14000</v>
      </c>
      <c r="O1112" s="381">
        <f t="shared" ref="O1112:O1115" si="2058">N1112</f>
        <v>14000</v>
      </c>
      <c r="P1112" s="381">
        <v>13936</v>
      </c>
      <c r="Q1112" s="381">
        <f t="shared" ref="Q1112:Q1115" si="2059">P1112</f>
        <v>13936</v>
      </c>
      <c r="R1112" s="381">
        <v>13936</v>
      </c>
      <c r="S1112" s="381">
        <f t="shared" ref="S1112:S1115" si="2060">R1112</f>
        <v>13936</v>
      </c>
      <c r="T1112" s="381">
        <v>14000</v>
      </c>
      <c r="U1112" s="381">
        <f t="shared" ref="U1112:U1115" si="2061">T1112</f>
        <v>14000</v>
      </c>
      <c r="V1112" s="381">
        <v>17000</v>
      </c>
      <c r="W1112" s="381">
        <f t="shared" ref="W1112:W1115" si="2062">V1112</f>
        <v>17000</v>
      </c>
      <c r="X1112" s="381">
        <v>17000</v>
      </c>
      <c r="Y1112" s="381">
        <f t="shared" ref="Y1112:Y1115" si="2063">X1112</f>
        <v>17000</v>
      </c>
    </row>
    <row r="1113" spans="1:29" s="229" customFormat="1" ht="15" x14ac:dyDescent="0.2">
      <c r="A1113" s="242" t="s">
        <v>615</v>
      </c>
      <c r="B1113" s="331" t="s">
        <v>341</v>
      </c>
      <c r="C1113" s="243">
        <v>11</v>
      </c>
      <c r="D1113" s="244" t="s">
        <v>258</v>
      </c>
      <c r="E1113" s="245">
        <v>3233</v>
      </c>
      <c r="F1113" s="246" t="s">
        <v>54</v>
      </c>
      <c r="G1113" s="330"/>
      <c r="H1113" s="381">
        <v>14600</v>
      </c>
      <c r="I1113" s="381">
        <f t="shared" si="2055"/>
        <v>14600</v>
      </c>
      <c r="J1113" s="381">
        <v>14600</v>
      </c>
      <c r="K1113" s="381">
        <f t="shared" si="2056"/>
        <v>14600</v>
      </c>
      <c r="L1113" s="381">
        <v>14600</v>
      </c>
      <c r="M1113" s="381">
        <f t="shared" si="2057"/>
        <v>14600</v>
      </c>
      <c r="N1113" s="381">
        <v>14000</v>
      </c>
      <c r="O1113" s="381">
        <f t="shared" si="2058"/>
        <v>14000</v>
      </c>
      <c r="P1113" s="381">
        <v>14600</v>
      </c>
      <c r="Q1113" s="381">
        <f t="shared" si="2059"/>
        <v>14600</v>
      </c>
      <c r="R1113" s="381">
        <v>14600</v>
      </c>
      <c r="S1113" s="381">
        <f t="shared" si="2060"/>
        <v>14600</v>
      </c>
      <c r="T1113" s="381">
        <v>14000</v>
      </c>
      <c r="U1113" s="381">
        <f t="shared" si="2061"/>
        <v>14000</v>
      </c>
      <c r="V1113" s="381">
        <v>15000</v>
      </c>
      <c r="W1113" s="381">
        <f t="shared" si="2062"/>
        <v>15000</v>
      </c>
      <c r="X1113" s="381">
        <v>15000</v>
      </c>
      <c r="Y1113" s="381">
        <f t="shared" si="2063"/>
        <v>15000</v>
      </c>
    </row>
    <row r="1114" spans="1:29" s="229" customFormat="1" ht="15" x14ac:dyDescent="0.2">
      <c r="A1114" s="242" t="s">
        <v>615</v>
      </c>
      <c r="B1114" s="331" t="s">
        <v>341</v>
      </c>
      <c r="C1114" s="243">
        <v>11</v>
      </c>
      <c r="D1114" s="244" t="s">
        <v>258</v>
      </c>
      <c r="E1114" s="245">
        <v>3235</v>
      </c>
      <c r="F1114" s="246" t="s">
        <v>56</v>
      </c>
      <c r="G1114" s="330"/>
      <c r="H1114" s="381">
        <v>6636</v>
      </c>
      <c r="I1114" s="381">
        <f t="shared" si="2055"/>
        <v>6636</v>
      </c>
      <c r="J1114" s="381">
        <v>6636</v>
      </c>
      <c r="K1114" s="381">
        <f t="shared" si="2056"/>
        <v>6636</v>
      </c>
      <c r="L1114" s="381">
        <v>6636</v>
      </c>
      <c r="M1114" s="381">
        <f t="shared" si="2057"/>
        <v>6636</v>
      </c>
      <c r="N1114" s="381">
        <v>6000</v>
      </c>
      <c r="O1114" s="381">
        <f t="shared" si="2058"/>
        <v>6000</v>
      </c>
      <c r="P1114" s="381">
        <v>6636</v>
      </c>
      <c r="Q1114" s="381">
        <f t="shared" si="2059"/>
        <v>6636</v>
      </c>
      <c r="R1114" s="381">
        <v>6636</v>
      </c>
      <c r="S1114" s="381">
        <f t="shared" si="2060"/>
        <v>6636</v>
      </c>
      <c r="T1114" s="381">
        <v>6000</v>
      </c>
      <c r="U1114" s="381">
        <f t="shared" si="2061"/>
        <v>6000</v>
      </c>
      <c r="V1114" s="381">
        <v>10000</v>
      </c>
      <c r="W1114" s="381">
        <f t="shared" si="2062"/>
        <v>10000</v>
      </c>
      <c r="X1114" s="381">
        <v>10000</v>
      </c>
      <c r="Y1114" s="381">
        <f t="shared" si="2063"/>
        <v>10000</v>
      </c>
    </row>
    <row r="1115" spans="1:29" s="315" customFormat="1" x14ac:dyDescent="0.2">
      <c r="A1115" s="242" t="s">
        <v>615</v>
      </c>
      <c r="B1115" s="331" t="s">
        <v>341</v>
      </c>
      <c r="C1115" s="243">
        <v>11</v>
      </c>
      <c r="D1115" s="244" t="s">
        <v>258</v>
      </c>
      <c r="E1115" s="245">
        <v>3238</v>
      </c>
      <c r="F1115" s="246" t="s">
        <v>59</v>
      </c>
      <c r="G1115" s="330"/>
      <c r="H1115" s="381">
        <v>49634</v>
      </c>
      <c r="I1115" s="381">
        <f t="shared" si="2055"/>
        <v>49634</v>
      </c>
      <c r="J1115" s="381">
        <v>79634</v>
      </c>
      <c r="K1115" s="381">
        <f t="shared" si="2056"/>
        <v>79634</v>
      </c>
      <c r="L1115" s="381">
        <v>79634</v>
      </c>
      <c r="M1115" s="381">
        <f t="shared" si="2057"/>
        <v>79634</v>
      </c>
      <c r="N1115" s="381">
        <v>100000</v>
      </c>
      <c r="O1115" s="381">
        <f t="shared" si="2058"/>
        <v>100000</v>
      </c>
      <c r="P1115" s="381">
        <v>79634</v>
      </c>
      <c r="Q1115" s="381">
        <f t="shared" si="2059"/>
        <v>79634</v>
      </c>
      <c r="R1115" s="381">
        <v>79634</v>
      </c>
      <c r="S1115" s="381">
        <f t="shared" si="2060"/>
        <v>79634</v>
      </c>
      <c r="T1115" s="381">
        <v>100000</v>
      </c>
      <c r="U1115" s="381">
        <f t="shared" si="2061"/>
        <v>100000</v>
      </c>
      <c r="V1115" s="381">
        <v>120000</v>
      </c>
      <c r="W1115" s="381">
        <f t="shared" si="2062"/>
        <v>120000</v>
      </c>
      <c r="X1115" s="381">
        <v>120000</v>
      </c>
      <c r="Y1115" s="381">
        <f t="shared" si="2063"/>
        <v>120000</v>
      </c>
      <c r="Z1115" s="229"/>
      <c r="AA1115" s="229"/>
      <c r="AB1115" s="229"/>
      <c r="AC1115" s="229"/>
    </row>
    <row r="1116" spans="1:29" s="321" customFormat="1" x14ac:dyDescent="0.2">
      <c r="A1116" s="318" t="s">
        <v>615</v>
      </c>
      <c r="B1116" s="319" t="s">
        <v>341</v>
      </c>
      <c r="C1116" s="231">
        <v>11</v>
      </c>
      <c r="D1116" s="231"/>
      <c r="E1116" s="233">
        <v>38</v>
      </c>
      <c r="F1116" s="234"/>
      <c r="G1116" s="320"/>
      <c r="H1116" s="258">
        <f t="shared" ref="H1116:Q1117" si="2064">H1117</f>
        <v>0</v>
      </c>
      <c r="I1116" s="258">
        <f t="shared" si="2064"/>
        <v>0</v>
      </c>
      <c r="J1116" s="258">
        <f t="shared" si="2064"/>
        <v>0</v>
      </c>
      <c r="K1116" s="258">
        <f t="shared" si="2064"/>
        <v>0</v>
      </c>
      <c r="L1116" s="258">
        <f t="shared" si="2064"/>
        <v>0</v>
      </c>
      <c r="M1116" s="258">
        <f t="shared" si="2064"/>
        <v>0</v>
      </c>
      <c r="N1116" s="258">
        <f t="shared" si="2064"/>
        <v>10000</v>
      </c>
      <c r="O1116" s="258">
        <f t="shared" si="2064"/>
        <v>10000</v>
      </c>
      <c r="P1116" s="258">
        <f t="shared" si="2064"/>
        <v>0</v>
      </c>
      <c r="Q1116" s="258">
        <f t="shared" si="2064"/>
        <v>0</v>
      </c>
      <c r="R1116" s="258">
        <f t="shared" ref="R1116:Y1117" si="2065">R1117</f>
        <v>0</v>
      </c>
      <c r="S1116" s="258">
        <f t="shared" si="2065"/>
        <v>0</v>
      </c>
      <c r="T1116" s="258">
        <f t="shared" si="2065"/>
        <v>10000</v>
      </c>
      <c r="U1116" s="258">
        <f t="shared" si="2065"/>
        <v>10000</v>
      </c>
      <c r="V1116" s="258">
        <f t="shared" si="2065"/>
        <v>0</v>
      </c>
      <c r="W1116" s="258">
        <f t="shared" si="2065"/>
        <v>0</v>
      </c>
      <c r="X1116" s="258">
        <f t="shared" si="2065"/>
        <v>10000</v>
      </c>
      <c r="Y1116" s="258">
        <f t="shared" si="2065"/>
        <v>10000</v>
      </c>
      <c r="Z1116" s="229"/>
      <c r="AA1116" s="229"/>
      <c r="AB1116" s="229"/>
      <c r="AC1116" s="229"/>
    </row>
    <row r="1117" spans="1:29" s="321" customFormat="1" x14ac:dyDescent="0.2">
      <c r="A1117" s="236" t="s">
        <v>615</v>
      </c>
      <c r="B1117" s="322" t="s">
        <v>341</v>
      </c>
      <c r="C1117" s="237">
        <v>11</v>
      </c>
      <c r="D1117" s="323"/>
      <c r="E1117" s="254">
        <v>383</v>
      </c>
      <c r="F1117" s="239"/>
      <c r="G1117" s="324"/>
      <c r="H1117" s="314">
        <f t="shared" si="2064"/>
        <v>0</v>
      </c>
      <c r="I1117" s="314">
        <f t="shared" si="2064"/>
        <v>0</v>
      </c>
      <c r="J1117" s="314">
        <f t="shared" si="2064"/>
        <v>0</v>
      </c>
      <c r="K1117" s="314">
        <f t="shared" si="2064"/>
        <v>0</v>
      </c>
      <c r="L1117" s="314">
        <f t="shared" si="2064"/>
        <v>0</v>
      </c>
      <c r="M1117" s="314">
        <f t="shared" si="2064"/>
        <v>0</v>
      </c>
      <c r="N1117" s="314">
        <f t="shared" si="2064"/>
        <v>10000</v>
      </c>
      <c r="O1117" s="314">
        <f t="shared" si="2064"/>
        <v>10000</v>
      </c>
      <c r="P1117" s="314">
        <f t="shared" si="2064"/>
        <v>0</v>
      </c>
      <c r="Q1117" s="314">
        <f t="shared" si="2064"/>
        <v>0</v>
      </c>
      <c r="R1117" s="314">
        <f t="shared" si="2065"/>
        <v>0</v>
      </c>
      <c r="S1117" s="314">
        <f t="shared" si="2065"/>
        <v>0</v>
      </c>
      <c r="T1117" s="314">
        <f t="shared" si="2065"/>
        <v>10000</v>
      </c>
      <c r="U1117" s="314">
        <f t="shared" si="2065"/>
        <v>10000</v>
      </c>
      <c r="V1117" s="314">
        <f t="shared" si="2065"/>
        <v>0</v>
      </c>
      <c r="W1117" s="314">
        <f t="shared" si="2065"/>
        <v>0</v>
      </c>
      <c r="X1117" s="314">
        <f t="shared" si="2065"/>
        <v>10000</v>
      </c>
      <c r="Y1117" s="314">
        <f t="shared" si="2065"/>
        <v>10000</v>
      </c>
      <c r="Z1117" s="229"/>
      <c r="AA1117" s="229"/>
      <c r="AB1117" s="229"/>
      <c r="AC1117" s="229"/>
    </row>
    <row r="1118" spans="1:29" s="315" customFormat="1" x14ac:dyDescent="0.2">
      <c r="A1118" s="242" t="s">
        <v>615</v>
      </c>
      <c r="B1118" s="331" t="s">
        <v>341</v>
      </c>
      <c r="C1118" s="243">
        <v>11</v>
      </c>
      <c r="D1118" s="244" t="s">
        <v>258</v>
      </c>
      <c r="E1118" s="245">
        <v>3831</v>
      </c>
      <c r="F1118" s="246" t="s">
        <v>131</v>
      </c>
      <c r="G1118" s="330"/>
      <c r="H1118" s="381">
        <v>0</v>
      </c>
      <c r="I1118" s="381">
        <f>H1118</f>
        <v>0</v>
      </c>
      <c r="J1118" s="381">
        <v>0</v>
      </c>
      <c r="K1118" s="381">
        <f>J1118</f>
        <v>0</v>
      </c>
      <c r="L1118" s="381">
        <v>0</v>
      </c>
      <c r="M1118" s="381">
        <f>L1118</f>
        <v>0</v>
      </c>
      <c r="N1118" s="381">
        <v>10000</v>
      </c>
      <c r="O1118" s="381">
        <f>N1118</f>
        <v>10000</v>
      </c>
      <c r="P1118" s="381">
        <v>0</v>
      </c>
      <c r="Q1118" s="381">
        <f>P1118</f>
        <v>0</v>
      </c>
      <c r="R1118" s="381">
        <v>0</v>
      </c>
      <c r="S1118" s="381">
        <f>R1118</f>
        <v>0</v>
      </c>
      <c r="T1118" s="381">
        <v>10000</v>
      </c>
      <c r="U1118" s="381">
        <f>T1118</f>
        <v>10000</v>
      </c>
      <c r="V1118" s="381">
        <v>0</v>
      </c>
      <c r="W1118" s="381">
        <f>V1118</f>
        <v>0</v>
      </c>
      <c r="X1118" s="381">
        <v>10000</v>
      </c>
      <c r="Y1118" s="381">
        <f>X1118</f>
        <v>10000</v>
      </c>
      <c r="Z1118" s="229"/>
      <c r="AA1118" s="229"/>
      <c r="AB1118" s="229"/>
      <c r="AC1118" s="229"/>
    </row>
    <row r="1119" spans="1:29" s="321" customFormat="1" x14ac:dyDescent="0.2">
      <c r="A1119" s="318" t="s">
        <v>615</v>
      </c>
      <c r="B1119" s="319" t="s">
        <v>341</v>
      </c>
      <c r="C1119" s="231">
        <v>11</v>
      </c>
      <c r="D1119" s="231"/>
      <c r="E1119" s="233">
        <v>42</v>
      </c>
      <c r="F1119" s="234"/>
      <c r="G1119" s="320"/>
      <c r="H1119" s="258">
        <f t="shared" ref="H1119:Y1119" si="2066">H1120</f>
        <v>79805</v>
      </c>
      <c r="I1119" s="258">
        <f t="shared" si="2066"/>
        <v>79805</v>
      </c>
      <c r="J1119" s="258">
        <f t="shared" si="2066"/>
        <v>51530</v>
      </c>
      <c r="K1119" s="258">
        <f t="shared" si="2066"/>
        <v>51530</v>
      </c>
      <c r="L1119" s="258">
        <f t="shared" si="2066"/>
        <v>51530</v>
      </c>
      <c r="M1119" s="258">
        <f t="shared" si="2066"/>
        <v>51530</v>
      </c>
      <c r="N1119" s="258">
        <f t="shared" si="2066"/>
        <v>55400</v>
      </c>
      <c r="O1119" s="258">
        <f t="shared" si="2066"/>
        <v>55400</v>
      </c>
      <c r="P1119" s="258">
        <f t="shared" si="2066"/>
        <v>51530</v>
      </c>
      <c r="Q1119" s="258">
        <f t="shared" si="2066"/>
        <v>51530</v>
      </c>
      <c r="R1119" s="258">
        <f t="shared" si="2066"/>
        <v>51530</v>
      </c>
      <c r="S1119" s="258">
        <f t="shared" si="2066"/>
        <v>51530</v>
      </c>
      <c r="T1119" s="258">
        <f t="shared" si="2066"/>
        <v>55400</v>
      </c>
      <c r="U1119" s="258">
        <f t="shared" si="2066"/>
        <v>55400</v>
      </c>
      <c r="V1119" s="258">
        <f t="shared" si="2066"/>
        <v>77000</v>
      </c>
      <c r="W1119" s="258">
        <f t="shared" si="2066"/>
        <v>77000</v>
      </c>
      <c r="X1119" s="258">
        <f t="shared" si="2066"/>
        <v>77000</v>
      </c>
      <c r="Y1119" s="258">
        <f t="shared" si="2066"/>
        <v>77000</v>
      </c>
      <c r="Z1119" s="229"/>
      <c r="AA1119" s="229"/>
      <c r="AB1119" s="229"/>
      <c r="AC1119" s="229"/>
    </row>
    <row r="1120" spans="1:29" s="321" customFormat="1" x14ac:dyDescent="0.2">
      <c r="A1120" s="236" t="s">
        <v>615</v>
      </c>
      <c r="B1120" s="322" t="s">
        <v>341</v>
      </c>
      <c r="C1120" s="237">
        <v>11</v>
      </c>
      <c r="D1120" s="323"/>
      <c r="E1120" s="254">
        <v>422</v>
      </c>
      <c r="F1120" s="239"/>
      <c r="G1120" s="324"/>
      <c r="H1120" s="314">
        <f t="shared" ref="H1120:Q1120" si="2067">SUM(H1121:H1124)</f>
        <v>79805</v>
      </c>
      <c r="I1120" s="314">
        <f t="shared" si="2067"/>
        <v>79805</v>
      </c>
      <c r="J1120" s="314">
        <f t="shared" si="2067"/>
        <v>51530</v>
      </c>
      <c r="K1120" s="314">
        <f t="shared" si="2067"/>
        <v>51530</v>
      </c>
      <c r="L1120" s="314">
        <f t="shared" ref="L1120:M1120" si="2068">SUM(L1121:L1124)</f>
        <v>51530</v>
      </c>
      <c r="M1120" s="314">
        <f t="shared" si="2068"/>
        <v>51530</v>
      </c>
      <c r="N1120" s="314">
        <f t="shared" ref="N1120:O1120" si="2069">SUM(N1121:N1124)</f>
        <v>55400</v>
      </c>
      <c r="O1120" s="314">
        <f t="shared" si="2069"/>
        <v>55400</v>
      </c>
      <c r="P1120" s="314">
        <f t="shared" si="2067"/>
        <v>51530</v>
      </c>
      <c r="Q1120" s="314">
        <f t="shared" si="2067"/>
        <v>51530</v>
      </c>
      <c r="R1120" s="314">
        <f t="shared" ref="R1120:W1120" si="2070">SUM(R1121:R1124)</f>
        <v>51530</v>
      </c>
      <c r="S1120" s="314">
        <f t="shared" si="2070"/>
        <v>51530</v>
      </c>
      <c r="T1120" s="314">
        <f t="shared" ref="T1120:U1120" si="2071">SUM(T1121:T1124)</f>
        <v>55400</v>
      </c>
      <c r="U1120" s="314">
        <f t="shared" si="2071"/>
        <v>55400</v>
      </c>
      <c r="V1120" s="314">
        <f t="shared" si="2070"/>
        <v>77000</v>
      </c>
      <c r="W1120" s="314">
        <f t="shared" si="2070"/>
        <v>77000</v>
      </c>
      <c r="X1120" s="314">
        <f t="shared" ref="X1120:Y1120" si="2072">SUM(X1121:X1124)</f>
        <v>77000</v>
      </c>
      <c r="Y1120" s="314">
        <f t="shared" si="2072"/>
        <v>77000</v>
      </c>
      <c r="Z1120" s="315"/>
      <c r="AA1120" s="315"/>
      <c r="AB1120" s="315"/>
      <c r="AC1120" s="315"/>
    </row>
    <row r="1121" spans="1:29" s="315" customFormat="1" x14ac:dyDescent="0.2">
      <c r="A1121" s="242" t="s">
        <v>615</v>
      </c>
      <c r="B1121" s="331" t="s">
        <v>341</v>
      </c>
      <c r="C1121" s="243">
        <v>11</v>
      </c>
      <c r="D1121" s="244" t="s">
        <v>258</v>
      </c>
      <c r="E1121" s="245">
        <v>4221</v>
      </c>
      <c r="F1121" s="246" t="s">
        <v>74</v>
      </c>
      <c r="G1121" s="330"/>
      <c r="H1121" s="381">
        <v>32024</v>
      </c>
      <c r="I1121" s="381">
        <v>32024</v>
      </c>
      <c r="J1121" s="381">
        <v>3749</v>
      </c>
      <c r="K1121" s="381">
        <f t="shared" ref="K1121:K1124" si="2073">J1121</f>
        <v>3749</v>
      </c>
      <c r="L1121" s="381">
        <v>3749</v>
      </c>
      <c r="M1121" s="381">
        <f t="shared" ref="M1121:M1124" si="2074">L1121</f>
        <v>3749</v>
      </c>
      <c r="N1121" s="381">
        <v>4000</v>
      </c>
      <c r="O1121" s="381">
        <f t="shared" ref="O1121:O1124" si="2075">N1121</f>
        <v>4000</v>
      </c>
      <c r="P1121" s="381">
        <v>3749</v>
      </c>
      <c r="Q1121" s="381">
        <f t="shared" ref="Q1121:Q1124" si="2076">P1121</f>
        <v>3749</v>
      </c>
      <c r="R1121" s="381">
        <v>3749</v>
      </c>
      <c r="S1121" s="381">
        <f t="shared" ref="S1121:S1124" si="2077">R1121</f>
        <v>3749</v>
      </c>
      <c r="T1121" s="381">
        <v>4000</v>
      </c>
      <c r="U1121" s="381">
        <f t="shared" ref="U1121:U1124" si="2078">T1121</f>
        <v>4000</v>
      </c>
      <c r="V1121" s="381">
        <v>20000</v>
      </c>
      <c r="W1121" s="381">
        <f t="shared" ref="W1121:W1124" si="2079">V1121</f>
        <v>20000</v>
      </c>
      <c r="X1121" s="381">
        <v>20000</v>
      </c>
      <c r="Y1121" s="381">
        <f t="shared" ref="Y1121:Y1124" si="2080">X1121</f>
        <v>20000</v>
      </c>
      <c r="Z1121" s="229"/>
      <c r="AA1121" s="229"/>
      <c r="AB1121" s="229"/>
      <c r="AC1121" s="229"/>
    </row>
    <row r="1122" spans="1:29" s="229" customFormat="1" ht="15" x14ac:dyDescent="0.2">
      <c r="A1122" s="242" t="s">
        <v>615</v>
      </c>
      <c r="B1122" s="331" t="s">
        <v>341</v>
      </c>
      <c r="C1122" s="243">
        <v>11</v>
      </c>
      <c r="D1122" s="244" t="s">
        <v>258</v>
      </c>
      <c r="E1122" s="245">
        <v>4222</v>
      </c>
      <c r="F1122" s="246" t="s">
        <v>75</v>
      </c>
      <c r="G1122" s="330"/>
      <c r="H1122" s="381">
        <v>664</v>
      </c>
      <c r="I1122" s="381">
        <f t="shared" ref="I1122:I1124" si="2081">H1122</f>
        <v>664</v>
      </c>
      <c r="J1122" s="381">
        <v>664</v>
      </c>
      <c r="K1122" s="381">
        <f t="shared" si="2073"/>
        <v>664</v>
      </c>
      <c r="L1122" s="381">
        <v>664</v>
      </c>
      <c r="M1122" s="381">
        <f t="shared" si="2074"/>
        <v>664</v>
      </c>
      <c r="N1122" s="381">
        <v>700</v>
      </c>
      <c r="O1122" s="381">
        <f t="shared" si="2075"/>
        <v>700</v>
      </c>
      <c r="P1122" s="381">
        <v>664</v>
      </c>
      <c r="Q1122" s="381">
        <f t="shared" si="2076"/>
        <v>664</v>
      </c>
      <c r="R1122" s="381">
        <v>664</v>
      </c>
      <c r="S1122" s="381">
        <f t="shared" si="2077"/>
        <v>664</v>
      </c>
      <c r="T1122" s="381">
        <v>700</v>
      </c>
      <c r="U1122" s="381">
        <f t="shared" si="2078"/>
        <v>700</v>
      </c>
      <c r="V1122" s="381">
        <v>1000</v>
      </c>
      <c r="W1122" s="381">
        <f t="shared" si="2079"/>
        <v>1000</v>
      </c>
      <c r="X1122" s="381">
        <v>1000</v>
      </c>
      <c r="Y1122" s="381">
        <f t="shared" si="2080"/>
        <v>1000</v>
      </c>
    </row>
    <row r="1123" spans="1:29" s="229" customFormat="1" x14ac:dyDescent="0.2">
      <c r="A1123" s="242" t="s">
        <v>615</v>
      </c>
      <c r="B1123" s="331" t="s">
        <v>341</v>
      </c>
      <c r="C1123" s="243">
        <v>11</v>
      </c>
      <c r="D1123" s="244" t="s">
        <v>258</v>
      </c>
      <c r="E1123" s="245">
        <v>4223</v>
      </c>
      <c r="F1123" s="246" t="s">
        <v>76</v>
      </c>
      <c r="G1123" s="330"/>
      <c r="H1123" s="381">
        <v>664</v>
      </c>
      <c r="I1123" s="381">
        <f t="shared" si="2081"/>
        <v>664</v>
      </c>
      <c r="J1123" s="381">
        <v>664</v>
      </c>
      <c r="K1123" s="381">
        <f t="shared" si="2073"/>
        <v>664</v>
      </c>
      <c r="L1123" s="381">
        <v>664</v>
      </c>
      <c r="M1123" s="381">
        <f t="shared" si="2074"/>
        <v>664</v>
      </c>
      <c r="N1123" s="381">
        <v>700</v>
      </c>
      <c r="O1123" s="381">
        <f t="shared" si="2075"/>
        <v>700</v>
      </c>
      <c r="P1123" s="381">
        <v>664</v>
      </c>
      <c r="Q1123" s="381">
        <f t="shared" si="2076"/>
        <v>664</v>
      </c>
      <c r="R1123" s="381">
        <v>664</v>
      </c>
      <c r="S1123" s="381">
        <f t="shared" si="2077"/>
        <v>664</v>
      </c>
      <c r="T1123" s="381">
        <v>700</v>
      </c>
      <c r="U1123" s="381">
        <f t="shared" si="2078"/>
        <v>700</v>
      </c>
      <c r="V1123" s="381">
        <v>1000</v>
      </c>
      <c r="W1123" s="381">
        <f t="shared" si="2079"/>
        <v>1000</v>
      </c>
      <c r="X1123" s="381">
        <v>1000</v>
      </c>
      <c r="Y1123" s="381">
        <f t="shared" si="2080"/>
        <v>1000</v>
      </c>
      <c r="Z1123" s="315"/>
      <c r="AA1123" s="315"/>
      <c r="AB1123" s="315"/>
      <c r="AC1123" s="315"/>
    </row>
    <row r="1124" spans="1:29" s="229" customFormat="1" ht="15" x14ac:dyDescent="0.2">
      <c r="A1124" s="242" t="s">
        <v>615</v>
      </c>
      <c r="B1124" s="331" t="s">
        <v>341</v>
      </c>
      <c r="C1124" s="243">
        <v>11</v>
      </c>
      <c r="D1124" s="244" t="s">
        <v>258</v>
      </c>
      <c r="E1124" s="245">
        <v>4227</v>
      </c>
      <c r="F1124" s="246" t="s">
        <v>77</v>
      </c>
      <c r="G1124" s="330"/>
      <c r="H1124" s="381">
        <v>46453</v>
      </c>
      <c r="I1124" s="381">
        <f t="shared" si="2081"/>
        <v>46453</v>
      </c>
      <c r="J1124" s="381">
        <v>46453</v>
      </c>
      <c r="K1124" s="381">
        <f t="shared" si="2073"/>
        <v>46453</v>
      </c>
      <c r="L1124" s="381">
        <v>46453</v>
      </c>
      <c r="M1124" s="381">
        <f t="shared" si="2074"/>
        <v>46453</v>
      </c>
      <c r="N1124" s="381">
        <v>50000</v>
      </c>
      <c r="O1124" s="381">
        <f t="shared" si="2075"/>
        <v>50000</v>
      </c>
      <c r="P1124" s="381">
        <v>46453</v>
      </c>
      <c r="Q1124" s="381">
        <f t="shared" si="2076"/>
        <v>46453</v>
      </c>
      <c r="R1124" s="381">
        <v>46453</v>
      </c>
      <c r="S1124" s="381">
        <f t="shared" si="2077"/>
        <v>46453</v>
      </c>
      <c r="T1124" s="381">
        <v>50000</v>
      </c>
      <c r="U1124" s="381">
        <f t="shared" si="2078"/>
        <v>50000</v>
      </c>
      <c r="V1124" s="381">
        <v>55000</v>
      </c>
      <c r="W1124" s="381">
        <f t="shared" si="2079"/>
        <v>55000</v>
      </c>
      <c r="X1124" s="381">
        <v>55000</v>
      </c>
      <c r="Y1124" s="381">
        <f t="shared" si="2080"/>
        <v>55000</v>
      </c>
    </row>
    <row r="1125" spans="1:29" s="321" customFormat="1" x14ac:dyDescent="0.2">
      <c r="A1125" s="318" t="s">
        <v>615</v>
      </c>
      <c r="B1125" s="319" t="s">
        <v>341</v>
      </c>
      <c r="C1125" s="231">
        <v>52</v>
      </c>
      <c r="D1125" s="231"/>
      <c r="E1125" s="233">
        <v>32</v>
      </c>
      <c r="F1125" s="234"/>
      <c r="G1125" s="320"/>
      <c r="H1125" s="258">
        <f t="shared" ref="H1125:Q1125" si="2082">H1128+H1130+H1126+H1132</f>
        <v>85617</v>
      </c>
      <c r="I1125" s="258">
        <f t="shared" si="2082"/>
        <v>0</v>
      </c>
      <c r="J1125" s="258">
        <f t="shared" si="2082"/>
        <v>166361</v>
      </c>
      <c r="K1125" s="258">
        <f t="shared" si="2082"/>
        <v>0</v>
      </c>
      <c r="L1125" s="258">
        <f t="shared" ref="L1125:M1125" si="2083">L1128+L1130+L1126+L1132</f>
        <v>166361</v>
      </c>
      <c r="M1125" s="258">
        <f t="shared" si="2083"/>
        <v>0</v>
      </c>
      <c r="N1125" s="258">
        <f t="shared" ref="N1125:O1125" si="2084">N1128+N1130+N1126+N1132</f>
        <v>220000</v>
      </c>
      <c r="O1125" s="258">
        <f t="shared" si="2084"/>
        <v>0</v>
      </c>
      <c r="P1125" s="258">
        <f t="shared" si="2082"/>
        <v>179634</v>
      </c>
      <c r="Q1125" s="258">
        <f t="shared" si="2082"/>
        <v>0</v>
      </c>
      <c r="R1125" s="258">
        <f t="shared" ref="R1125:W1125" si="2085">R1128+R1130+R1126+R1132</f>
        <v>179634</v>
      </c>
      <c r="S1125" s="258">
        <f t="shared" si="2085"/>
        <v>0</v>
      </c>
      <c r="T1125" s="258">
        <f t="shared" ref="T1125:U1125" si="2086">T1128+T1130+T1126+T1132</f>
        <v>220000</v>
      </c>
      <c r="U1125" s="258">
        <f t="shared" si="2086"/>
        <v>0</v>
      </c>
      <c r="V1125" s="258">
        <f t="shared" si="2085"/>
        <v>202869</v>
      </c>
      <c r="W1125" s="258">
        <f t="shared" si="2085"/>
        <v>0</v>
      </c>
      <c r="X1125" s="258">
        <f t="shared" ref="X1125:Y1125" si="2087">X1128+X1130+X1126+X1132</f>
        <v>220000</v>
      </c>
      <c r="Y1125" s="258">
        <f t="shared" si="2087"/>
        <v>0</v>
      </c>
      <c r="Z1125" s="229"/>
      <c r="AA1125" s="229"/>
      <c r="AB1125" s="229"/>
      <c r="AC1125" s="229"/>
    </row>
    <row r="1126" spans="1:29" s="229" customFormat="1" x14ac:dyDescent="0.2">
      <c r="A1126" s="236" t="s">
        <v>615</v>
      </c>
      <c r="B1126" s="322" t="s">
        <v>341</v>
      </c>
      <c r="C1126" s="237">
        <v>52</v>
      </c>
      <c r="D1126" s="323"/>
      <c r="E1126" s="254">
        <v>321</v>
      </c>
      <c r="F1126" s="239"/>
      <c r="G1126" s="324"/>
      <c r="H1126" s="314">
        <f t="shared" ref="H1126:Y1126" si="2088">SUM(H1127)</f>
        <v>4041</v>
      </c>
      <c r="I1126" s="314">
        <f t="shared" si="2088"/>
        <v>0</v>
      </c>
      <c r="J1126" s="314">
        <f t="shared" si="2088"/>
        <v>4041</v>
      </c>
      <c r="K1126" s="314">
        <f t="shared" si="2088"/>
        <v>0</v>
      </c>
      <c r="L1126" s="314">
        <f t="shared" si="2088"/>
        <v>4041</v>
      </c>
      <c r="M1126" s="314">
        <f t="shared" si="2088"/>
        <v>0</v>
      </c>
      <c r="N1126" s="314">
        <f t="shared" si="2088"/>
        <v>25000</v>
      </c>
      <c r="O1126" s="314">
        <f t="shared" si="2088"/>
        <v>0</v>
      </c>
      <c r="P1126" s="314">
        <f t="shared" si="2088"/>
        <v>17314</v>
      </c>
      <c r="Q1126" s="314">
        <f t="shared" si="2088"/>
        <v>0</v>
      </c>
      <c r="R1126" s="314">
        <f t="shared" si="2088"/>
        <v>17314</v>
      </c>
      <c r="S1126" s="314">
        <f t="shared" si="2088"/>
        <v>0</v>
      </c>
      <c r="T1126" s="314">
        <f t="shared" si="2088"/>
        <v>25000</v>
      </c>
      <c r="U1126" s="314">
        <f t="shared" si="2088"/>
        <v>0</v>
      </c>
      <c r="V1126" s="314">
        <f t="shared" si="2088"/>
        <v>20000</v>
      </c>
      <c r="W1126" s="314">
        <f t="shared" si="2088"/>
        <v>0</v>
      </c>
      <c r="X1126" s="314">
        <f t="shared" si="2088"/>
        <v>25000</v>
      </c>
      <c r="Y1126" s="314">
        <f t="shared" si="2088"/>
        <v>0</v>
      </c>
    </row>
    <row r="1127" spans="1:29" s="229" customFormat="1" ht="15" x14ac:dyDescent="0.2">
      <c r="A1127" s="242" t="s">
        <v>615</v>
      </c>
      <c r="B1127" s="331" t="s">
        <v>341</v>
      </c>
      <c r="C1127" s="243">
        <v>52</v>
      </c>
      <c r="D1127" s="244" t="s">
        <v>258</v>
      </c>
      <c r="E1127" s="245">
        <v>3213</v>
      </c>
      <c r="F1127" s="246" t="s">
        <v>44</v>
      </c>
      <c r="G1127" s="330"/>
      <c r="H1127" s="381">
        <v>4041</v>
      </c>
      <c r="I1127" s="382"/>
      <c r="J1127" s="381">
        <v>4041</v>
      </c>
      <c r="K1127" s="382"/>
      <c r="L1127" s="381">
        <v>4041</v>
      </c>
      <c r="M1127" s="382"/>
      <c r="N1127" s="381">
        <v>25000</v>
      </c>
      <c r="O1127" s="382"/>
      <c r="P1127" s="381">
        <v>17314</v>
      </c>
      <c r="Q1127" s="382"/>
      <c r="R1127" s="381">
        <v>17314</v>
      </c>
      <c r="S1127" s="382"/>
      <c r="T1127" s="381">
        <v>25000</v>
      </c>
      <c r="U1127" s="382"/>
      <c r="V1127" s="381">
        <v>20000</v>
      </c>
      <c r="W1127" s="382"/>
      <c r="X1127" s="381">
        <v>25000</v>
      </c>
      <c r="Y1127" s="382"/>
    </row>
    <row r="1128" spans="1:29" s="229" customFormat="1" x14ac:dyDescent="0.2">
      <c r="A1128" s="236" t="s">
        <v>615</v>
      </c>
      <c r="B1128" s="322" t="s">
        <v>341</v>
      </c>
      <c r="C1128" s="237">
        <v>52</v>
      </c>
      <c r="D1128" s="323"/>
      <c r="E1128" s="254">
        <v>322</v>
      </c>
      <c r="F1128" s="239"/>
      <c r="G1128" s="324"/>
      <c r="H1128" s="314">
        <f t="shared" ref="H1128:Y1128" si="2089">H1129</f>
        <v>6636</v>
      </c>
      <c r="I1128" s="314">
        <f t="shared" si="2089"/>
        <v>0</v>
      </c>
      <c r="J1128" s="314">
        <f t="shared" si="2089"/>
        <v>6636</v>
      </c>
      <c r="K1128" s="314">
        <f t="shared" si="2089"/>
        <v>0</v>
      </c>
      <c r="L1128" s="314">
        <f t="shared" si="2089"/>
        <v>6636</v>
      </c>
      <c r="M1128" s="314">
        <f t="shared" si="2089"/>
        <v>0</v>
      </c>
      <c r="N1128" s="314">
        <f>N1129</f>
        <v>10000</v>
      </c>
      <c r="O1128" s="314">
        <f t="shared" si="2089"/>
        <v>0</v>
      </c>
      <c r="P1128" s="314">
        <f t="shared" si="2089"/>
        <v>6636</v>
      </c>
      <c r="Q1128" s="314">
        <f t="shared" si="2089"/>
        <v>0</v>
      </c>
      <c r="R1128" s="314">
        <f t="shared" si="2089"/>
        <v>6636</v>
      </c>
      <c r="S1128" s="314">
        <f t="shared" si="2089"/>
        <v>0</v>
      </c>
      <c r="T1128" s="314">
        <f t="shared" si="2089"/>
        <v>10000</v>
      </c>
      <c r="U1128" s="314">
        <f t="shared" si="2089"/>
        <v>0</v>
      </c>
      <c r="V1128" s="314">
        <f t="shared" si="2089"/>
        <v>6636</v>
      </c>
      <c r="W1128" s="314">
        <f t="shared" si="2089"/>
        <v>0</v>
      </c>
      <c r="X1128" s="314">
        <f t="shared" si="2089"/>
        <v>10000</v>
      </c>
      <c r="Y1128" s="314">
        <f t="shared" si="2089"/>
        <v>0</v>
      </c>
    </row>
    <row r="1129" spans="1:29" s="229" customFormat="1" ht="15" x14ac:dyDescent="0.2">
      <c r="A1129" s="242" t="s">
        <v>615</v>
      </c>
      <c r="B1129" s="331" t="s">
        <v>341</v>
      </c>
      <c r="C1129" s="243">
        <v>52</v>
      </c>
      <c r="D1129" s="244" t="s">
        <v>258</v>
      </c>
      <c r="E1129" s="245">
        <v>3225</v>
      </c>
      <c r="F1129" s="246" t="s">
        <v>473</v>
      </c>
      <c r="G1129" s="330"/>
      <c r="H1129" s="381">
        <v>6636</v>
      </c>
      <c r="I1129" s="382"/>
      <c r="J1129" s="381">
        <v>6636</v>
      </c>
      <c r="K1129" s="382"/>
      <c r="L1129" s="381">
        <v>6636</v>
      </c>
      <c r="M1129" s="382"/>
      <c r="N1129" s="381">
        <v>10000</v>
      </c>
      <c r="O1129" s="382"/>
      <c r="P1129" s="381">
        <v>6636</v>
      </c>
      <c r="Q1129" s="382"/>
      <c r="R1129" s="381">
        <v>6636</v>
      </c>
      <c r="S1129" s="382"/>
      <c r="T1129" s="381">
        <v>10000</v>
      </c>
      <c r="U1129" s="382"/>
      <c r="V1129" s="381">
        <v>6636</v>
      </c>
      <c r="W1129" s="382"/>
      <c r="X1129" s="381">
        <v>10000</v>
      </c>
      <c r="Y1129" s="382"/>
    </row>
    <row r="1130" spans="1:29" s="229" customFormat="1" x14ac:dyDescent="0.2">
      <c r="A1130" s="236" t="s">
        <v>615</v>
      </c>
      <c r="B1130" s="322" t="s">
        <v>341</v>
      </c>
      <c r="C1130" s="237">
        <v>52</v>
      </c>
      <c r="D1130" s="323"/>
      <c r="E1130" s="254">
        <v>323</v>
      </c>
      <c r="F1130" s="239"/>
      <c r="G1130" s="324"/>
      <c r="H1130" s="314">
        <f t="shared" ref="H1130:Y1130" si="2090">H1131</f>
        <v>38707</v>
      </c>
      <c r="I1130" s="314">
        <f t="shared" si="2090"/>
        <v>0</v>
      </c>
      <c r="J1130" s="314">
        <f t="shared" si="2090"/>
        <v>119451</v>
      </c>
      <c r="K1130" s="314">
        <f t="shared" si="2090"/>
        <v>0</v>
      </c>
      <c r="L1130" s="314">
        <f t="shared" si="2090"/>
        <v>119451</v>
      </c>
      <c r="M1130" s="314">
        <f t="shared" si="2090"/>
        <v>0</v>
      </c>
      <c r="N1130" s="314">
        <f t="shared" si="2090"/>
        <v>149000</v>
      </c>
      <c r="O1130" s="314">
        <f t="shared" si="2090"/>
        <v>0</v>
      </c>
      <c r="P1130" s="314">
        <f t="shared" si="2090"/>
        <v>119451</v>
      </c>
      <c r="Q1130" s="314">
        <f t="shared" si="2090"/>
        <v>0</v>
      </c>
      <c r="R1130" s="314">
        <f t="shared" si="2090"/>
        <v>119451</v>
      </c>
      <c r="S1130" s="314">
        <f t="shared" si="2090"/>
        <v>0</v>
      </c>
      <c r="T1130" s="314">
        <f t="shared" si="2090"/>
        <v>149000</v>
      </c>
      <c r="U1130" s="314">
        <f t="shared" si="2090"/>
        <v>0</v>
      </c>
      <c r="V1130" s="314">
        <f t="shared" si="2090"/>
        <v>140000</v>
      </c>
      <c r="W1130" s="314">
        <f t="shared" si="2090"/>
        <v>0</v>
      </c>
      <c r="X1130" s="314">
        <f t="shared" si="2090"/>
        <v>149000</v>
      </c>
      <c r="Y1130" s="314">
        <f t="shared" si="2090"/>
        <v>0</v>
      </c>
    </row>
    <row r="1131" spans="1:29" s="229" customFormat="1" ht="15" x14ac:dyDescent="0.2">
      <c r="A1131" s="242" t="s">
        <v>615</v>
      </c>
      <c r="B1131" s="331" t="s">
        <v>341</v>
      </c>
      <c r="C1131" s="243">
        <v>52</v>
      </c>
      <c r="D1131" s="244" t="s">
        <v>258</v>
      </c>
      <c r="E1131" s="245">
        <v>3238</v>
      </c>
      <c r="F1131" s="246" t="s">
        <v>59</v>
      </c>
      <c r="G1131" s="330"/>
      <c r="H1131" s="381">
        <v>38707</v>
      </c>
      <c r="I1131" s="382"/>
      <c r="J1131" s="381">
        <v>119451</v>
      </c>
      <c r="K1131" s="382"/>
      <c r="L1131" s="381">
        <v>119451</v>
      </c>
      <c r="M1131" s="382"/>
      <c r="N1131" s="381">
        <v>149000</v>
      </c>
      <c r="O1131" s="382"/>
      <c r="P1131" s="381">
        <v>119451</v>
      </c>
      <c r="Q1131" s="382"/>
      <c r="R1131" s="381">
        <v>119451</v>
      </c>
      <c r="S1131" s="382"/>
      <c r="T1131" s="381">
        <v>149000</v>
      </c>
      <c r="U1131" s="382"/>
      <c r="V1131" s="381">
        <v>140000</v>
      </c>
      <c r="W1131" s="382"/>
      <c r="X1131" s="381">
        <v>149000</v>
      </c>
      <c r="Y1131" s="382"/>
    </row>
    <row r="1132" spans="1:29" s="229" customFormat="1" x14ac:dyDescent="0.2">
      <c r="A1132" s="236" t="s">
        <v>615</v>
      </c>
      <c r="B1132" s="322" t="s">
        <v>341</v>
      </c>
      <c r="C1132" s="237">
        <v>52</v>
      </c>
      <c r="D1132" s="323"/>
      <c r="E1132" s="254">
        <v>329</v>
      </c>
      <c r="F1132" s="239"/>
      <c r="G1132" s="324"/>
      <c r="H1132" s="314">
        <f t="shared" ref="H1132:Y1132" si="2091">SUM(H1133)</f>
        <v>36233</v>
      </c>
      <c r="I1132" s="314">
        <f t="shared" si="2091"/>
        <v>0</v>
      </c>
      <c r="J1132" s="314">
        <f t="shared" si="2091"/>
        <v>36233</v>
      </c>
      <c r="K1132" s="314">
        <f t="shared" si="2091"/>
        <v>0</v>
      </c>
      <c r="L1132" s="314">
        <f t="shared" si="2091"/>
        <v>36233</v>
      </c>
      <c r="M1132" s="314">
        <f t="shared" si="2091"/>
        <v>0</v>
      </c>
      <c r="N1132" s="314">
        <f t="shared" si="2091"/>
        <v>36000</v>
      </c>
      <c r="O1132" s="314">
        <f t="shared" si="2091"/>
        <v>0</v>
      </c>
      <c r="P1132" s="314">
        <f t="shared" si="2091"/>
        <v>36233</v>
      </c>
      <c r="Q1132" s="314">
        <f t="shared" si="2091"/>
        <v>0</v>
      </c>
      <c r="R1132" s="314">
        <f t="shared" si="2091"/>
        <v>36233</v>
      </c>
      <c r="S1132" s="314">
        <f t="shared" si="2091"/>
        <v>0</v>
      </c>
      <c r="T1132" s="314">
        <f t="shared" si="2091"/>
        <v>36000</v>
      </c>
      <c r="U1132" s="314">
        <f t="shared" si="2091"/>
        <v>0</v>
      </c>
      <c r="V1132" s="314">
        <f t="shared" si="2091"/>
        <v>36233</v>
      </c>
      <c r="W1132" s="314">
        <f t="shared" si="2091"/>
        <v>0</v>
      </c>
      <c r="X1132" s="314">
        <f t="shared" si="2091"/>
        <v>36000</v>
      </c>
      <c r="Y1132" s="314">
        <f t="shared" si="2091"/>
        <v>0</v>
      </c>
    </row>
    <row r="1133" spans="1:29" s="229" customFormat="1" ht="15" x14ac:dyDescent="0.2">
      <c r="A1133" s="242" t="s">
        <v>615</v>
      </c>
      <c r="B1133" s="331" t="s">
        <v>341</v>
      </c>
      <c r="C1133" s="243">
        <v>52</v>
      </c>
      <c r="D1133" s="244" t="s">
        <v>258</v>
      </c>
      <c r="E1133" s="245">
        <v>3294</v>
      </c>
      <c r="F1133" s="246" t="s">
        <v>619</v>
      </c>
      <c r="G1133" s="330"/>
      <c r="H1133" s="381">
        <v>36233</v>
      </c>
      <c r="I1133" s="382"/>
      <c r="J1133" s="381">
        <v>36233</v>
      </c>
      <c r="K1133" s="382"/>
      <c r="L1133" s="381">
        <v>36233</v>
      </c>
      <c r="M1133" s="382"/>
      <c r="N1133" s="381">
        <v>36000</v>
      </c>
      <c r="O1133" s="382"/>
      <c r="P1133" s="381">
        <v>36233</v>
      </c>
      <c r="Q1133" s="382"/>
      <c r="R1133" s="381">
        <v>36233</v>
      </c>
      <c r="S1133" s="382"/>
      <c r="T1133" s="381">
        <v>36000</v>
      </c>
      <c r="U1133" s="382"/>
      <c r="V1133" s="381">
        <v>36233</v>
      </c>
      <c r="W1133" s="382"/>
      <c r="X1133" s="381">
        <v>36000</v>
      </c>
      <c r="Y1133" s="382"/>
    </row>
    <row r="1134" spans="1:29" s="321" customFormat="1" x14ac:dyDescent="0.2">
      <c r="A1134" s="318" t="s">
        <v>615</v>
      </c>
      <c r="B1134" s="319" t="s">
        <v>341</v>
      </c>
      <c r="C1134" s="231">
        <v>52</v>
      </c>
      <c r="D1134" s="231"/>
      <c r="E1134" s="233">
        <v>35</v>
      </c>
      <c r="F1134" s="234"/>
      <c r="G1134" s="320"/>
      <c r="H1134" s="258">
        <f>H1137+H1135</f>
        <v>180744</v>
      </c>
      <c r="I1134" s="258">
        <f t="shared" ref="I1134:W1134" si="2092">I1137+I1135</f>
        <v>0</v>
      </c>
      <c r="J1134" s="258">
        <f t="shared" si="2092"/>
        <v>0</v>
      </c>
      <c r="K1134" s="258">
        <f t="shared" si="2092"/>
        <v>0</v>
      </c>
      <c r="L1134" s="258">
        <f t="shared" si="2092"/>
        <v>398000</v>
      </c>
      <c r="M1134" s="258">
        <f t="shared" si="2092"/>
        <v>0</v>
      </c>
      <c r="N1134" s="258">
        <f t="shared" ref="N1134:O1134" si="2093">N1137+N1135</f>
        <v>380000</v>
      </c>
      <c r="O1134" s="258">
        <f t="shared" si="2093"/>
        <v>0</v>
      </c>
      <c r="P1134" s="258">
        <f t="shared" si="2092"/>
        <v>0</v>
      </c>
      <c r="Q1134" s="258">
        <f t="shared" si="2092"/>
        <v>0</v>
      </c>
      <c r="R1134" s="258">
        <f t="shared" si="2092"/>
        <v>398000</v>
      </c>
      <c r="S1134" s="258">
        <f t="shared" si="2092"/>
        <v>0</v>
      </c>
      <c r="T1134" s="258">
        <f t="shared" ref="T1134:U1134" si="2094">T1137+T1135</f>
        <v>380000</v>
      </c>
      <c r="U1134" s="258">
        <f t="shared" si="2094"/>
        <v>0</v>
      </c>
      <c r="V1134" s="258">
        <f t="shared" si="2092"/>
        <v>398000</v>
      </c>
      <c r="W1134" s="258">
        <f t="shared" si="2092"/>
        <v>0</v>
      </c>
      <c r="X1134" s="258">
        <f t="shared" ref="X1134:Y1134" si="2095">X1137+X1135</f>
        <v>380000</v>
      </c>
      <c r="Y1134" s="258">
        <f t="shared" si="2095"/>
        <v>0</v>
      </c>
      <c r="Z1134" s="229"/>
      <c r="AA1134" s="229"/>
      <c r="AB1134" s="229"/>
      <c r="AC1134" s="229"/>
    </row>
    <row r="1135" spans="1:29" s="229" customFormat="1" x14ac:dyDescent="0.2">
      <c r="A1135" s="236" t="s">
        <v>615</v>
      </c>
      <c r="B1135" s="322" t="s">
        <v>341</v>
      </c>
      <c r="C1135" s="237">
        <v>52</v>
      </c>
      <c r="D1135" s="323"/>
      <c r="E1135" s="254">
        <v>351</v>
      </c>
      <c r="F1135" s="239"/>
      <c r="G1135" s="324"/>
      <c r="H1135" s="314">
        <f t="shared" ref="H1135:Y1135" si="2096">SUM(H1136)</f>
        <v>29223</v>
      </c>
      <c r="I1135" s="314">
        <f t="shared" si="2096"/>
        <v>0</v>
      </c>
      <c r="J1135" s="314">
        <f t="shared" si="2096"/>
        <v>0</v>
      </c>
      <c r="K1135" s="314">
        <f t="shared" si="2096"/>
        <v>0</v>
      </c>
      <c r="L1135" s="314">
        <f t="shared" si="2096"/>
        <v>18189</v>
      </c>
      <c r="M1135" s="314">
        <f t="shared" si="2096"/>
        <v>0</v>
      </c>
      <c r="N1135" s="314">
        <f t="shared" si="2096"/>
        <v>250000</v>
      </c>
      <c r="O1135" s="314">
        <f t="shared" si="2096"/>
        <v>0</v>
      </c>
      <c r="P1135" s="314">
        <f t="shared" si="2096"/>
        <v>0</v>
      </c>
      <c r="Q1135" s="314">
        <f t="shared" si="2096"/>
        <v>0</v>
      </c>
      <c r="R1135" s="314">
        <f t="shared" si="2096"/>
        <v>18189</v>
      </c>
      <c r="S1135" s="314">
        <f t="shared" si="2096"/>
        <v>0</v>
      </c>
      <c r="T1135" s="314">
        <f t="shared" si="2096"/>
        <v>250000</v>
      </c>
      <c r="U1135" s="314">
        <f t="shared" si="2096"/>
        <v>0</v>
      </c>
      <c r="V1135" s="314">
        <f t="shared" si="2096"/>
        <v>18189</v>
      </c>
      <c r="W1135" s="314">
        <f t="shared" si="2096"/>
        <v>0</v>
      </c>
      <c r="X1135" s="314">
        <f t="shared" si="2096"/>
        <v>250000</v>
      </c>
      <c r="Y1135" s="314">
        <f t="shared" si="2096"/>
        <v>0</v>
      </c>
    </row>
    <row r="1136" spans="1:29" s="229" customFormat="1" ht="30" x14ac:dyDescent="0.2">
      <c r="A1136" s="242" t="s">
        <v>615</v>
      </c>
      <c r="B1136" s="331" t="s">
        <v>341</v>
      </c>
      <c r="C1136" s="243">
        <v>52</v>
      </c>
      <c r="D1136" s="244" t="s">
        <v>258</v>
      </c>
      <c r="E1136" s="245">
        <v>3512</v>
      </c>
      <c r="F1136" s="246" t="s">
        <v>281</v>
      </c>
      <c r="G1136" s="330"/>
      <c r="H1136" s="381">
        <v>29223</v>
      </c>
      <c r="I1136" s="382"/>
      <c r="J1136" s="381">
        <v>0</v>
      </c>
      <c r="K1136" s="382"/>
      <c r="L1136" s="381">
        <v>18189</v>
      </c>
      <c r="M1136" s="382"/>
      <c r="N1136" s="381">
        <v>250000</v>
      </c>
      <c r="O1136" s="382"/>
      <c r="P1136" s="381">
        <v>0</v>
      </c>
      <c r="Q1136" s="382"/>
      <c r="R1136" s="381">
        <v>18189</v>
      </c>
      <c r="S1136" s="382"/>
      <c r="T1136" s="381">
        <v>250000</v>
      </c>
      <c r="U1136" s="382"/>
      <c r="V1136" s="381">
        <v>18189</v>
      </c>
      <c r="W1136" s="382"/>
      <c r="X1136" s="381">
        <v>250000</v>
      </c>
      <c r="Y1136" s="382"/>
    </row>
    <row r="1137" spans="1:29" s="229" customFormat="1" x14ac:dyDescent="0.2">
      <c r="A1137" s="236" t="s">
        <v>615</v>
      </c>
      <c r="B1137" s="322" t="s">
        <v>341</v>
      </c>
      <c r="C1137" s="237">
        <v>52</v>
      </c>
      <c r="D1137" s="323"/>
      <c r="E1137" s="254">
        <v>352</v>
      </c>
      <c r="F1137" s="239"/>
      <c r="G1137" s="324"/>
      <c r="H1137" s="314">
        <f>SUM(H1138:H1139)</f>
        <v>151521</v>
      </c>
      <c r="I1137" s="314">
        <f t="shared" ref="I1137:W1137" si="2097">SUM(I1138:I1139)</f>
        <v>0</v>
      </c>
      <c r="J1137" s="314">
        <f t="shared" si="2097"/>
        <v>0</v>
      </c>
      <c r="K1137" s="314">
        <f t="shared" si="2097"/>
        <v>0</v>
      </c>
      <c r="L1137" s="314">
        <f t="shared" si="2097"/>
        <v>379811</v>
      </c>
      <c r="M1137" s="314">
        <f t="shared" si="2097"/>
        <v>0</v>
      </c>
      <c r="N1137" s="314">
        <f t="shared" ref="N1137:O1137" si="2098">SUM(N1138:N1139)</f>
        <v>130000</v>
      </c>
      <c r="O1137" s="314">
        <f t="shared" si="2098"/>
        <v>0</v>
      </c>
      <c r="P1137" s="314">
        <f t="shared" si="2097"/>
        <v>0</v>
      </c>
      <c r="Q1137" s="314">
        <f t="shared" si="2097"/>
        <v>0</v>
      </c>
      <c r="R1137" s="314">
        <f t="shared" si="2097"/>
        <v>379811</v>
      </c>
      <c r="S1137" s="314">
        <f t="shared" si="2097"/>
        <v>0</v>
      </c>
      <c r="T1137" s="314">
        <f t="shared" ref="T1137:U1137" si="2099">SUM(T1138:T1139)</f>
        <v>130000</v>
      </c>
      <c r="U1137" s="314">
        <f t="shared" si="2099"/>
        <v>0</v>
      </c>
      <c r="V1137" s="314">
        <f t="shared" si="2097"/>
        <v>379811</v>
      </c>
      <c r="W1137" s="314">
        <f t="shared" si="2097"/>
        <v>0</v>
      </c>
      <c r="X1137" s="314">
        <f t="shared" ref="X1137:Y1137" si="2100">SUM(X1138:X1139)</f>
        <v>130000</v>
      </c>
      <c r="Y1137" s="314">
        <f t="shared" si="2100"/>
        <v>0</v>
      </c>
    </row>
    <row r="1138" spans="1:29" s="229" customFormat="1" ht="30" x14ac:dyDescent="0.2">
      <c r="A1138" s="242" t="s">
        <v>615</v>
      </c>
      <c r="B1138" s="331" t="s">
        <v>341</v>
      </c>
      <c r="C1138" s="243">
        <v>52</v>
      </c>
      <c r="D1138" s="244" t="s">
        <v>258</v>
      </c>
      <c r="E1138" s="245">
        <v>3522</v>
      </c>
      <c r="F1138" s="246" t="s">
        <v>626</v>
      </c>
      <c r="G1138" s="330"/>
      <c r="H1138" s="381">
        <v>115372</v>
      </c>
      <c r="I1138" s="382"/>
      <c r="J1138" s="381">
        <v>0</v>
      </c>
      <c r="K1138" s="382"/>
      <c r="L1138" s="381">
        <v>289664</v>
      </c>
      <c r="M1138" s="382"/>
      <c r="N1138" s="381">
        <v>30000</v>
      </c>
      <c r="O1138" s="382"/>
      <c r="P1138" s="381">
        <v>0</v>
      </c>
      <c r="Q1138" s="382"/>
      <c r="R1138" s="381">
        <v>289664</v>
      </c>
      <c r="S1138" s="382"/>
      <c r="T1138" s="381">
        <v>30000</v>
      </c>
      <c r="U1138" s="382"/>
      <c r="V1138" s="381">
        <v>289664</v>
      </c>
      <c r="W1138" s="382"/>
      <c r="X1138" s="381">
        <v>30000</v>
      </c>
      <c r="Y1138" s="382"/>
    </row>
    <row r="1139" spans="1:29" s="229" customFormat="1" ht="15" x14ac:dyDescent="0.2">
      <c r="A1139" s="242" t="s">
        <v>615</v>
      </c>
      <c r="B1139" s="331" t="s">
        <v>341</v>
      </c>
      <c r="C1139" s="243">
        <v>52</v>
      </c>
      <c r="D1139" s="244" t="s">
        <v>258</v>
      </c>
      <c r="E1139" s="245">
        <v>3523</v>
      </c>
      <c r="F1139" s="246" t="s">
        <v>151</v>
      </c>
      <c r="G1139" s="330"/>
      <c r="H1139" s="381">
        <v>36149</v>
      </c>
      <c r="I1139" s="382"/>
      <c r="J1139" s="381"/>
      <c r="K1139" s="382"/>
      <c r="L1139" s="381">
        <v>90147</v>
      </c>
      <c r="M1139" s="382"/>
      <c r="N1139" s="381">
        <v>100000</v>
      </c>
      <c r="O1139" s="382"/>
      <c r="P1139" s="381"/>
      <c r="Q1139" s="382"/>
      <c r="R1139" s="381">
        <v>90147</v>
      </c>
      <c r="S1139" s="382"/>
      <c r="T1139" s="381">
        <v>100000</v>
      </c>
      <c r="U1139" s="382"/>
      <c r="V1139" s="381">
        <v>90147</v>
      </c>
      <c r="W1139" s="382"/>
      <c r="X1139" s="381">
        <v>100000</v>
      </c>
      <c r="Y1139" s="382"/>
    </row>
    <row r="1140" spans="1:29" s="321" customFormat="1" x14ac:dyDescent="0.2">
      <c r="A1140" s="318" t="s">
        <v>615</v>
      </c>
      <c r="B1140" s="319" t="s">
        <v>341</v>
      </c>
      <c r="C1140" s="231">
        <v>52</v>
      </c>
      <c r="D1140" s="231"/>
      <c r="E1140" s="233">
        <v>42</v>
      </c>
      <c r="F1140" s="234"/>
      <c r="G1140" s="320"/>
      <c r="H1140" s="258">
        <f t="shared" ref="H1140:Q1140" si="2101">H1141+H1144</f>
        <v>886939</v>
      </c>
      <c r="I1140" s="258">
        <f t="shared" si="2101"/>
        <v>0</v>
      </c>
      <c r="J1140" s="258">
        <f t="shared" si="2101"/>
        <v>498639</v>
      </c>
      <c r="K1140" s="258">
        <f t="shared" si="2101"/>
        <v>0</v>
      </c>
      <c r="L1140" s="258">
        <f t="shared" ref="L1140:M1140" si="2102">L1141+L1144</f>
        <v>498639</v>
      </c>
      <c r="M1140" s="258">
        <f t="shared" si="2102"/>
        <v>0</v>
      </c>
      <c r="N1140" s="258">
        <f t="shared" ref="N1140:O1140" si="2103">N1141+N1144</f>
        <v>400000</v>
      </c>
      <c r="O1140" s="258">
        <f t="shared" si="2103"/>
        <v>0</v>
      </c>
      <c r="P1140" s="258">
        <f t="shared" si="2101"/>
        <v>485366</v>
      </c>
      <c r="Q1140" s="258">
        <f t="shared" si="2101"/>
        <v>0</v>
      </c>
      <c r="R1140" s="258">
        <f t="shared" ref="R1140:W1140" si="2104">R1141+R1144</f>
        <v>485366</v>
      </c>
      <c r="S1140" s="258">
        <f t="shared" si="2104"/>
        <v>0</v>
      </c>
      <c r="T1140" s="258">
        <f t="shared" ref="T1140:U1140" si="2105">T1141+T1144</f>
        <v>400000</v>
      </c>
      <c r="U1140" s="258">
        <f t="shared" si="2105"/>
        <v>0</v>
      </c>
      <c r="V1140" s="258">
        <f t="shared" si="2104"/>
        <v>540000</v>
      </c>
      <c r="W1140" s="258">
        <f t="shared" si="2104"/>
        <v>0</v>
      </c>
      <c r="X1140" s="258">
        <f t="shared" ref="X1140:Y1140" si="2106">X1141+X1144</f>
        <v>400000</v>
      </c>
      <c r="Y1140" s="258">
        <f t="shared" si="2106"/>
        <v>0</v>
      </c>
      <c r="Z1140" s="229"/>
      <c r="AA1140" s="229"/>
      <c r="AB1140" s="229"/>
      <c r="AC1140" s="229"/>
    </row>
    <row r="1141" spans="1:29" s="229" customFormat="1" x14ac:dyDescent="0.2">
      <c r="A1141" s="236" t="s">
        <v>615</v>
      </c>
      <c r="B1141" s="322" t="s">
        <v>341</v>
      </c>
      <c r="C1141" s="237">
        <v>52</v>
      </c>
      <c r="D1141" s="323"/>
      <c r="E1141" s="254">
        <v>422</v>
      </c>
      <c r="F1141" s="239"/>
      <c r="G1141" s="324"/>
      <c r="H1141" s="314">
        <f t="shared" ref="H1141:Q1141" si="2107">SUM(H1142:H1143)</f>
        <v>100471</v>
      </c>
      <c r="I1141" s="314">
        <f t="shared" si="2107"/>
        <v>0</v>
      </c>
      <c r="J1141" s="314">
        <f t="shared" si="2107"/>
        <v>100471</v>
      </c>
      <c r="K1141" s="314">
        <f t="shared" si="2107"/>
        <v>0</v>
      </c>
      <c r="L1141" s="314">
        <f t="shared" ref="L1141:M1141" si="2108">SUM(L1142:L1143)</f>
        <v>100471</v>
      </c>
      <c r="M1141" s="314">
        <f t="shared" si="2108"/>
        <v>0</v>
      </c>
      <c r="N1141" s="314">
        <f t="shared" ref="N1141:O1141" si="2109">SUM(N1142:N1143)</f>
        <v>90000</v>
      </c>
      <c r="O1141" s="314">
        <f t="shared" si="2109"/>
        <v>0</v>
      </c>
      <c r="P1141" s="314">
        <f t="shared" si="2107"/>
        <v>87198</v>
      </c>
      <c r="Q1141" s="314">
        <f t="shared" si="2107"/>
        <v>0</v>
      </c>
      <c r="R1141" s="314">
        <f t="shared" ref="R1141:W1141" si="2110">SUM(R1142:R1143)</f>
        <v>87198</v>
      </c>
      <c r="S1141" s="314">
        <f t="shared" si="2110"/>
        <v>0</v>
      </c>
      <c r="T1141" s="314">
        <f t="shared" ref="T1141:U1141" si="2111">SUM(T1142:T1143)</f>
        <v>90000</v>
      </c>
      <c r="U1141" s="314">
        <f t="shared" si="2111"/>
        <v>0</v>
      </c>
      <c r="V1141" s="314">
        <f t="shared" si="2110"/>
        <v>120000</v>
      </c>
      <c r="W1141" s="314">
        <f t="shared" si="2110"/>
        <v>0</v>
      </c>
      <c r="X1141" s="314">
        <f t="shared" ref="X1141:Y1141" si="2112">SUM(X1142:X1143)</f>
        <v>90000</v>
      </c>
      <c r="Y1141" s="314">
        <f t="shared" si="2112"/>
        <v>0</v>
      </c>
    </row>
    <row r="1142" spans="1:29" s="229" customFormat="1" ht="15" x14ac:dyDescent="0.2">
      <c r="A1142" s="242" t="s">
        <v>615</v>
      </c>
      <c r="B1142" s="331" t="s">
        <v>341</v>
      </c>
      <c r="C1142" s="243">
        <v>52</v>
      </c>
      <c r="D1142" s="244" t="s">
        <v>258</v>
      </c>
      <c r="E1142" s="245">
        <v>4221</v>
      </c>
      <c r="F1142" s="246" t="s">
        <v>74</v>
      </c>
      <c r="G1142" s="330"/>
      <c r="H1142" s="381">
        <v>20837</v>
      </c>
      <c r="I1142" s="382"/>
      <c r="J1142" s="381">
        <v>20837</v>
      </c>
      <c r="K1142" s="382"/>
      <c r="L1142" s="381">
        <v>20837</v>
      </c>
      <c r="M1142" s="382"/>
      <c r="N1142" s="381">
        <v>0</v>
      </c>
      <c r="O1142" s="382"/>
      <c r="P1142" s="381">
        <v>20837</v>
      </c>
      <c r="Q1142" s="382"/>
      <c r="R1142" s="381">
        <v>20837</v>
      </c>
      <c r="S1142" s="382"/>
      <c r="T1142" s="381">
        <v>0</v>
      </c>
      <c r="U1142" s="382"/>
      <c r="V1142" s="381">
        <v>40000</v>
      </c>
      <c r="W1142" s="382"/>
      <c r="X1142" s="381">
        <v>0</v>
      </c>
      <c r="Y1142" s="382"/>
    </row>
    <row r="1143" spans="1:29" s="229" customFormat="1" ht="15" x14ac:dyDescent="0.2">
      <c r="A1143" s="242" t="s">
        <v>615</v>
      </c>
      <c r="B1143" s="331" t="s">
        <v>341</v>
      </c>
      <c r="C1143" s="243">
        <v>52</v>
      </c>
      <c r="D1143" s="244" t="s">
        <v>258</v>
      </c>
      <c r="E1143" s="245">
        <v>4227</v>
      </c>
      <c r="F1143" s="246" t="s">
        <v>77</v>
      </c>
      <c r="G1143" s="330"/>
      <c r="H1143" s="381">
        <v>79634</v>
      </c>
      <c r="I1143" s="382"/>
      <c r="J1143" s="381">
        <v>79634</v>
      </c>
      <c r="K1143" s="382"/>
      <c r="L1143" s="381">
        <v>79634</v>
      </c>
      <c r="M1143" s="382"/>
      <c r="N1143" s="381">
        <v>90000</v>
      </c>
      <c r="O1143" s="382"/>
      <c r="P1143" s="381">
        <v>66361</v>
      </c>
      <c r="Q1143" s="382"/>
      <c r="R1143" s="381">
        <v>66361</v>
      </c>
      <c r="S1143" s="382"/>
      <c r="T1143" s="381">
        <v>90000</v>
      </c>
      <c r="U1143" s="382"/>
      <c r="V1143" s="381">
        <v>80000</v>
      </c>
      <c r="W1143" s="382"/>
      <c r="X1143" s="381">
        <v>90000</v>
      </c>
      <c r="Y1143" s="382"/>
    </row>
    <row r="1144" spans="1:29" s="229" customFormat="1" x14ac:dyDescent="0.2">
      <c r="A1144" s="236" t="s">
        <v>615</v>
      </c>
      <c r="B1144" s="322" t="s">
        <v>341</v>
      </c>
      <c r="C1144" s="237">
        <v>52</v>
      </c>
      <c r="D1144" s="323"/>
      <c r="E1144" s="254">
        <v>423</v>
      </c>
      <c r="F1144" s="239"/>
      <c r="G1144" s="324"/>
      <c r="H1144" s="314">
        <f t="shared" ref="H1144:Y1144" si="2113">H1145</f>
        <v>786468</v>
      </c>
      <c r="I1144" s="314">
        <f t="shared" si="2113"/>
        <v>0</v>
      </c>
      <c r="J1144" s="314">
        <f t="shared" si="2113"/>
        <v>398168</v>
      </c>
      <c r="K1144" s="314">
        <f t="shared" si="2113"/>
        <v>0</v>
      </c>
      <c r="L1144" s="314">
        <f t="shared" si="2113"/>
        <v>398168</v>
      </c>
      <c r="M1144" s="314">
        <f t="shared" si="2113"/>
        <v>0</v>
      </c>
      <c r="N1144" s="314">
        <f t="shared" si="2113"/>
        <v>310000</v>
      </c>
      <c r="O1144" s="314">
        <f t="shared" si="2113"/>
        <v>0</v>
      </c>
      <c r="P1144" s="314">
        <f t="shared" si="2113"/>
        <v>398168</v>
      </c>
      <c r="Q1144" s="314">
        <f t="shared" si="2113"/>
        <v>0</v>
      </c>
      <c r="R1144" s="314">
        <f t="shared" si="2113"/>
        <v>398168</v>
      </c>
      <c r="S1144" s="314">
        <f t="shared" si="2113"/>
        <v>0</v>
      </c>
      <c r="T1144" s="314">
        <f t="shared" si="2113"/>
        <v>310000</v>
      </c>
      <c r="U1144" s="314">
        <f t="shared" si="2113"/>
        <v>0</v>
      </c>
      <c r="V1144" s="314">
        <f t="shared" si="2113"/>
        <v>420000</v>
      </c>
      <c r="W1144" s="314">
        <f t="shared" si="2113"/>
        <v>0</v>
      </c>
      <c r="X1144" s="314">
        <f t="shared" si="2113"/>
        <v>310000</v>
      </c>
      <c r="Y1144" s="314">
        <f t="shared" si="2113"/>
        <v>0</v>
      </c>
    </row>
    <row r="1145" spans="1:29" s="229" customFormat="1" ht="15" x14ac:dyDescent="0.2">
      <c r="A1145" s="242" t="s">
        <v>615</v>
      </c>
      <c r="B1145" s="331" t="s">
        <v>341</v>
      </c>
      <c r="C1145" s="243">
        <v>52</v>
      </c>
      <c r="D1145" s="244" t="s">
        <v>258</v>
      </c>
      <c r="E1145" s="245">
        <v>4231</v>
      </c>
      <c r="F1145" s="246" t="s">
        <v>241</v>
      </c>
      <c r="G1145" s="330"/>
      <c r="H1145" s="381">
        <v>786468</v>
      </c>
      <c r="I1145" s="382"/>
      <c r="J1145" s="381">
        <v>398168</v>
      </c>
      <c r="K1145" s="382"/>
      <c r="L1145" s="381">
        <v>398168</v>
      </c>
      <c r="M1145" s="382"/>
      <c r="N1145" s="381">
        <v>310000</v>
      </c>
      <c r="O1145" s="382"/>
      <c r="P1145" s="381">
        <v>398168</v>
      </c>
      <c r="Q1145" s="382"/>
      <c r="R1145" s="381">
        <v>398168</v>
      </c>
      <c r="S1145" s="382"/>
      <c r="T1145" s="381">
        <v>310000</v>
      </c>
      <c r="U1145" s="382"/>
      <c r="V1145" s="381">
        <v>420000</v>
      </c>
      <c r="W1145" s="382"/>
      <c r="X1145" s="381">
        <v>310000</v>
      </c>
      <c r="Y1145" s="382"/>
    </row>
    <row r="1146" spans="1:29" ht="45" x14ac:dyDescent="0.2">
      <c r="A1146" s="202" t="s">
        <v>615</v>
      </c>
      <c r="B1146" s="173" t="s">
        <v>730</v>
      </c>
      <c r="C1146" s="173"/>
      <c r="D1146" s="173"/>
      <c r="E1146" s="174"/>
      <c r="F1146" s="264" t="s">
        <v>731</v>
      </c>
      <c r="G1146" s="265" t="s">
        <v>703</v>
      </c>
      <c r="H1146" s="178">
        <f t="shared" ref="H1146:X1148" si="2114">H1147</f>
        <v>32154</v>
      </c>
      <c r="I1146" s="178">
        <f t="shared" si="2114"/>
        <v>0</v>
      </c>
      <c r="J1146" s="178">
        <f t="shared" si="2114"/>
        <v>0</v>
      </c>
      <c r="K1146" s="178">
        <f t="shared" si="2114"/>
        <v>0</v>
      </c>
      <c r="L1146" s="178">
        <f t="shared" si="2114"/>
        <v>32154</v>
      </c>
      <c r="M1146" s="178">
        <f t="shared" si="2114"/>
        <v>0</v>
      </c>
      <c r="N1146" s="178">
        <f t="shared" si="2114"/>
        <v>0</v>
      </c>
      <c r="O1146" s="178">
        <f t="shared" si="2114"/>
        <v>0</v>
      </c>
      <c r="P1146" s="178">
        <f t="shared" si="2114"/>
        <v>0</v>
      </c>
      <c r="Q1146" s="178">
        <f t="shared" si="2114"/>
        <v>0</v>
      </c>
      <c r="R1146" s="178">
        <f t="shared" si="2114"/>
        <v>0</v>
      </c>
      <c r="S1146" s="178">
        <f t="shared" si="2114"/>
        <v>0</v>
      </c>
      <c r="T1146" s="178">
        <f t="shared" si="2114"/>
        <v>0</v>
      </c>
      <c r="U1146" s="178">
        <f t="shared" si="2114"/>
        <v>0</v>
      </c>
      <c r="V1146" s="178">
        <f t="shared" si="2114"/>
        <v>0</v>
      </c>
      <c r="W1146" s="178">
        <f t="shared" si="2114"/>
        <v>0</v>
      </c>
      <c r="X1146" s="178">
        <f t="shared" si="2114"/>
        <v>0</v>
      </c>
      <c r="Y1146" s="178">
        <f t="shared" ref="X1146:Y1148" si="2115">Y1147</f>
        <v>0</v>
      </c>
    </row>
    <row r="1147" spans="1:29" s="139" customFormat="1" x14ac:dyDescent="0.2">
      <c r="A1147" s="201" t="s">
        <v>615</v>
      </c>
      <c r="B1147" s="179" t="s">
        <v>730</v>
      </c>
      <c r="C1147" s="167">
        <v>61</v>
      </c>
      <c r="D1147" s="167"/>
      <c r="E1147" s="168">
        <v>36</v>
      </c>
      <c r="F1147" s="169"/>
      <c r="G1147" s="170"/>
      <c r="H1147" s="171">
        <f t="shared" si="2114"/>
        <v>32154</v>
      </c>
      <c r="I1147" s="171">
        <f t="shared" si="2114"/>
        <v>0</v>
      </c>
      <c r="J1147" s="171">
        <f t="shared" si="2114"/>
        <v>0</v>
      </c>
      <c r="K1147" s="171">
        <f t="shared" si="2114"/>
        <v>0</v>
      </c>
      <c r="L1147" s="171">
        <f t="shared" si="2114"/>
        <v>32154</v>
      </c>
      <c r="M1147" s="171">
        <f t="shared" si="2114"/>
        <v>0</v>
      </c>
      <c r="N1147" s="171">
        <f t="shared" si="2114"/>
        <v>0</v>
      </c>
      <c r="O1147" s="171">
        <f t="shared" si="2114"/>
        <v>0</v>
      </c>
      <c r="P1147" s="171">
        <f t="shared" si="2114"/>
        <v>0</v>
      </c>
      <c r="Q1147" s="171">
        <f t="shared" si="2114"/>
        <v>0</v>
      </c>
      <c r="R1147" s="171">
        <f t="shared" si="2114"/>
        <v>0</v>
      </c>
      <c r="S1147" s="171">
        <f t="shared" si="2114"/>
        <v>0</v>
      </c>
      <c r="T1147" s="171">
        <f t="shared" si="2114"/>
        <v>0</v>
      </c>
      <c r="U1147" s="171">
        <f t="shared" si="2114"/>
        <v>0</v>
      </c>
      <c r="V1147" s="171">
        <f t="shared" si="2114"/>
        <v>0</v>
      </c>
      <c r="W1147" s="171">
        <f t="shared" si="2114"/>
        <v>0</v>
      </c>
      <c r="X1147" s="171">
        <f t="shared" si="2115"/>
        <v>0</v>
      </c>
      <c r="Y1147" s="171">
        <f t="shared" si="2115"/>
        <v>0</v>
      </c>
      <c r="Z1147" s="112"/>
      <c r="AA1147" s="112"/>
      <c r="AB1147" s="112"/>
      <c r="AC1147" s="112"/>
    </row>
    <row r="1148" spans="1:29" x14ac:dyDescent="0.2">
      <c r="A1148" s="118" t="s">
        <v>615</v>
      </c>
      <c r="B1148" s="102" t="s">
        <v>730</v>
      </c>
      <c r="C1148" s="103">
        <v>61</v>
      </c>
      <c r="D1148" s="104"/>
      <c r="E1148" s="105">
        <v>363</v>
      </c>
      <c r="F1148" s="141"/>
      <c r="G1148" s="106"/>
      <c r="H1148" s="107">
        <f t="shared" si="2114"/>
        <v>32154</v>
      </c>
      <c r="I1148" s="107">
        <f t="shared" si="2114"/>
        <v>0</v>
      </c>
      <c r="J1148" s="107">
        <f t="shared" si="2114"/>
        <v>0</v>
      </c>
      <c r="K1148" s="107">
        <f t="shared" si="2114"/>
        <v>0</v>
      </c>
      <c r="L1148" s="107">
        <f t="shared" si="2114"/>
        <v>32154</v>
      </c>
      <c r="M1148" s="107">
        <f t="shared" si="2114"/>
        <v>0</v>
      </c>
      <c r="N1148" s="107">
        <f t="shared" si="2114"/>
        <v>0</v>
      </c>
      <c r="O1148" s="107">
        <f t="shared" si="2114"/>
        <v>0</v>
      </c>
      <c r="P1148" s="107">
        <f t="shared" si="2114"/>
        <v>0</v>
      </c>
      <c r="Q1148" s="107">
        <f t="shared" si="2114"/>
        <v>0</v>
      </c>
      <c r="R1148" s="107">
        <f t="shared" si="2114"/>
        <v>0</v>
      </c>
      <c r="S1148" s="107">
        <f t="shared" si="2114"/>
        <v>0</v>
      </c>
      <c r="T1148" s="107">
        <f t="shared" si="2114"/>
        <v>0</v>
      </c>
      <c r="U1148" s="107">
        <f t="shared" si="2114"/>
        <v>0</v>
      </c>
      <c r="V1148" s="107">
        <f t="shared" si="2114"/>
        <v>0</v>
      </c>
      <c r="W1148" s="107">
        <f t="shared" si="2114"/>
        <v>0</v>
      </c>
      <c r="X1148" s="107">
        <f t="shared" si="2115"/>
        <v>0</v>
      </c>
      <c r="Y1148" s="107">
        <f t="shared" si="2115"/>
        <v>0</v>
      </c>
    </row>
    <row r="1149" spans="1:29" s="101" customFormat="1" x14ac:dyDescent="0.2">
      <c r="A1149" s="95" t="s">
        <v>615</v>
      </c>
      <c r="B1149" s="93" t="s">
        <v>730</v>
      </c>
      <c r="C1149" s="94">
        <v>61</v>
      </c>
      <c r="D1149" s="109" t="s">
        <v>258</v>
      </c>
      <c r="E1149" s="110">
        <v>3632</v>
      </c>
      <c r="F1149" s="142" t="s">
        <v>183</v>
      </c>
      <c r="G1149" s="111"/>
      <c r="H1149" s="398">
        <v>32154</v>
      </c>
      <c r="I1149" s="399"/>
      <c r="J1149" s="381"/>
      <c r="K1149" s="382"/>
      <c r="L1149" s="381">
        <v>32154</v>
      </c>
      <c r="M1149" s="382"/>
      <c r="N1149" s="381">
        <v>0</v>
      </c>
      <c r="O1149" s="382"/>
      <c r="P1149" s="398"/>
      <c r="Q1149" s="399"/>
      <c r="R1149" s="398"/>
      <c r="S1149" s="399"/>
      <c r="T1149" s="398">
        <v>0</v>
      </c>
      <c r="U1149" s="399"/>
      <c r="V1149" s="398"/>
      <c r="W1149" s="399"/>
      <c r="X1149" s="398">
        <v>0</v>
      </c>
      <c r="Y1149" s="399"/>
      <c r="Z1149" s="112"/>
      <c r="AA1149" s="112"/>
      <c r="AB1149" s="112"/>
      <c r="AC1149" s="112"/>
    </row>
    <row r="1150" spans="1:29" s="101" customFormat="1" ht="47.25" x14ac:dyDescent="0.2">
      <c r="A1150" s="202" t="s">
        <v>615</v>
      </c>
      <c r="B1150" s="173" t="s">
        <v>732</v>
      </c>
      <c r="C1150" s="173"/>
      <c r="D1150" s="173"/>
      <c r="E1150" s="174"/>
      <c r="F1150" s="263" t="s">
        <v>733</v>
      </c>
      <c r="G1150" s="265" t="s">
        <v>703</v>
      </c>
      <c r="H1150" s="178">
        <f t="shared" ref="H1150:X1151" si="2116">H1151</f>
        <v>14876134</v>
      </c>
      <c r="I1150" s="178">
        <f t="shared" si="2116"/>
        <v>14876134</v>
      </c>
      <c r="J1150" s="178">
        <f t="shared" si="2116"/>
        <v>0</v>
      </c>
      <c r="K1150" s="178">
        <f t="shared" si="2116"/>
        <v>0</v>
      </c>
      <c r="L1150" s="178">
        <f t="shared" si="2116"/>
        <v>15000000</v>
      </c>
      <c r="M1150" s="178">
        <f t="shared" si="2116"/>
        <v>15000000</v>
      </c>
      <c r="N1150" s="178">
        <f t="shared" si="2116"/>
        <v>4000000</v>
      </c>
      <c r="O1150" s="178">
        <f t="shared" si="2116"/>
        <v>4000000</v>
      </c>
      <c r="P1150" s="178">
        <f t="shared" si="2116"/>
        <v>0</v>
      </c>
      <c r="Q1150" s="178">
        <f t="shared" si="2116"/>
        <v>0</v>
      </c>
      <c r="R1150" s="178">
        <f t="shared" si="2116"/>
        <v>15000000</v>
      </c>
      <c r="S1150" s="178">
        <f t="shared" si="2116"/>
        <v>15000000</v>
      </c>
      <c r="T1150" s="178">
        <f t="shared" si="2116"/>
        <v>7000000</v>
      </c>
      <c r="U1150" s="178">
        <f t="shared" si="2116"/>
        <v>7000000</v>
      </c>
      <c r="V1150" s="178">
        <f t="shared" si="2116"/>
        <v>15000000</v>
      </c>
      <c r="W1150" s="178">
        <f t="shared" si="2116"/>
        <v>15000000</v>
      </c>
      <c r="X1150" s="178">
        <f t="shared" si="2116"/>
        <v>7000000</v>
      </c>
      <c r="Y1150" s="178">
        <f t="shared" ref="X1150:Y1151" si="2117">Y1151</f>
        <v>7000000</v>
      </c>
      <c r="Z1150" s="112"/>
      <c r="AA1150" s="112"/>
      <c r="AB1150" s="112"/>
      <c r="AC1150" s="112"/>
    </row>
    <row r="1151" spans="1:29" s="139" customFormat="1" x14ac:dyDescent="0.2">
      <c r="A1151" s="201" t="s">
        <v>615</v>
      </c>
      <c r="B1151" s="179" t="s">
        <v>732</v>
      </c>
      <c r="C1151" s="167">
        <v>11</v>
      </c>
      <c r="D1151" s="167"/>
      <c r="E1151" s="168">
        <v>36</v>
      </c>
      <c r="F1151" s="169"/>
      <c r="G1151" s="170"/>
      <c r="H1151" s="171">
        <f t="shared" si="2116"/>
        <v>14876134</v>
      </c>
      <c r="I1151" s="171">
        <f t="shared" si="2116"/>
        <v>14876134</v>
      </c>
      <c r="J1151" s="171">
        <f t="shared" si="2116"/>
        <v>0</v>
      </c>
      <c r="K1151" s="171">
        <f t="shared" si="2116"/>
        <v>0</v>
      </c>
      <c r="L1151" s="171">
        <f t="shared" si="2116"/>
        <v>15000000</v>
      </c>
      <c r="M1151" s="171">
        <f t="shared" si="2116"/>
        <v>15000000</v>
      </c>
      <c r="N1151" s="171">
        <f t="shared" si="2116"/>
        <v>4000000</v>
      </c>
      <c r="O1151" s="171">
        <f t="shared" si="2116"/>
        <v>4000000</v>
      </c>
      <c r="P1151" s="171">
        <f t="shared" si="2116"/>
        <v>0</v>
      </c>
      <c r="Q1151" s="171">
        <f t="shared" si="2116"/>
        <v>0</v>
      </c>
      <c r="R1151" s="171">
        <f t="shared" si="2116"/>
        <v>15000000</v>
      </c>
      <c r="S1151" s="171">
        <f t="shared" si="2116"/>
        <v>15000000</v>
      </c>
      <c r="T1151" s="171">
        <f t="shared" si="2116"/>
        <v>7000000</v>
      </c>
      <c r="U1151" s="171">
        <f t="shared" si="2116"/>
        <v>7000000</v>
      </c>
      <c r="V1151" s="171">
        <f t="shared" si="2116"/>
        <v>15000000</v>
      </c>
      <c r="W1151" s="171">
        <f t="shared" si="2116"/>
        <v>15000000</v>
      </c>
      <c r="X1151" s="171">
        <f t="shared" si="2117"/>
        <v>7000000</v>
      </c>
      <c r="Y1151" s="171">
        <f t="shared" si="2117"/>
        <v>7000000</v>
      </c>
      <c r="Z1151" s="101"/>
      <c r="AA1151" s="101"/>
      <c r="AB1151" s="101"/>
      <c r="AC1151" s="101"/>
    </row>
    <row r="1152" spans="1:29" s="101" customFormat="1" x14ac:dyDescent="0.2">
      <c r="A1152" s="104" t="s">
        <v>615</v>
      </c>
      <c r="B1152" s="121" t="s">
        <v>732</v>
      </c>
      <c r="C1152" s="121">
        <v>11</v>
      </c>
      <c r="D1152" s="104"/>
      <c r="E1152" s="105">
        <v>363</v>
      </c>
      <c r="F1152" s="141"/>
      <c r="G1152" s="106"/>
      <c r="H1152" s="107">
        <f t="shared" ref="H1152:Y1152" si="2118">H1153</f>
        <v>14876134</v>
      </c>
      <c r="I1152" s="107">
        <f t="shared" si="2118"/>
        <v>14876134</v>
      </c>
      <c r="J1152" s="107">
        <f t="shared" si="2118"/>
        <v>0</v>
      </c>
      <c r="K1152" s="107">
        <f t="shared" si="2118"/>
        <v>0</v>
      </c>
      <c r="L1152" s="107">
        <f t="shared" si="2118"/>
        <v>15000000</v>
      </c>
      <c r="M1152" s="107">
        <f t="shared" si="2118"/>
        <v>15000000</v>
      </c>
      <c r="N1152" s="107">
        <f t="shared" si="2118"/>
        <v>4000000</v>
      </c>
      <c r="O1152" s="107">
        <f t="shared" si="2118"/>
        <v>4000000</v>
      </c>
      <c r="P1152" s="107">
        <f t="shared" si="2118"/>
        <v>0</v>
      </c>
      <c r="Q1152" s="107">
        <f t="shared" si="2118"/>
        <v>0</v>
      </c>
      <c r="R1152" s="107">
        <f t="shared" si="2118"/>
        <v>15000000</v>
      </c>
      <c r="S1152" s="107">
        <f t="shared" si="2118"/>
        <v>15000000</v>
      </c>
      <c r="T1152" s="107">
        <f t="shared" si="2118"/>
        <v>7000000</v>
      </c>
      <c r="U1152" s="107">
        <f t="shared" si="2118"/>
        <v>7000000</v>
      </c>
      <c r="V1152" s="107">
        <f t="shared" si="2118"/>
        <v>15000000</v>
      </c>
      <c r="W1152" s="107">
        <f t="shared" si="2118"/>
        <v>15000000</v>
      </c>
      <c r="X1152" s="107">
        <f t="shared" si="2118"/>
        <v>7000000</v>
      </c>
      <c r="Y1152" s="107">
        <f t="shared" si="2118"/>
        <v>7000000</v>
      </c>
    </row>
    <row r="1153" spans="1:29" s="101" customFormat="1" x14ac:dyDescent="0.2">
      <c r="A1153" s="109" t="s">
        <v>615</v>
      </c>
      <c r="B1153" s="124" t="s">
        <v>732</v>
      </c>
      <c r="C1153" s="124">
        <v>11</v>
      </c>
      <c r="D1153" s="109" t="s">
        <v>258</v>
      </c>
      <c r="E1153" s="110">
        <v>3632</v>
      </c>
      <c r="F1153" s="142" t="s">
        <v>183</v>
      </c>
      <c r="G1153" s="111"/>
      <c r="H1153" s="398">
        <v>14876134</v>
      </c>
      <c r="I1153" s="398">
        <f>H1153</f>
        <v>14876134</v>
      </c>
      <c r="J1153" s="398"/>
      <c r="K1153" s="398">
        <f>J1153</f>
        <v>0</v>
      </c>
      <c r="L1153" s="398">
        <v>15000000</v>
      </c>
      <c r="M1153" s="398">
        <f>L1153</f>
        <v>15000000</v>
      </c>
      <c r="N1153" s="398">
        <v>4000000</v>
      </c>
      <c r="O1153" s="398">
        <f>N1153</f>
        <v>4000000</v>
      </c>
      <c r="P1153" s="398"/>
      <c r="Q1153" s="398">
        <f>P1153</f>
        <v>0</v>
      </c>
      <c r="R1153" s="398">
        <v>15000000</v>
      </c>
      <c r="S1153" s="398">
        <f>R1153</f>
        <v>15000000</v>
      </c>
      <c r="T1153" s="398">
        <v>7000000</v>
      </c>
      <c r="U1153" s="398">
        <f>T1153</f>
        <v>7000000</v>
      </c>
      <c r="V1153" s="398">
        <v>15000000</v>
      </c>
      <c r="W1153" s="398">
        <f>V1153</f>
        <v>15000000</v>
      </c>
      <c r="X1153" s="398">
        <v>7000000</v>
      </c>
      <c r="Y1153" s="398">
        <f>X1153</f>
        <v>7000000</v>
      </c>
      <c r="Z1153" s="112"/>
      <c r="AA1153" s="112"/>
      <c r="AB1153" s="112"/>
      <c r="AC1153" s="112"/>
    </row>
    <row r="1154" spans="1:29" s="315" customFormat="1" ht="47.25" x14ac:dyDescent="0.2">
      <c r="A1154" s="316" t="s">
        <v>615</v>
      </c>
      <c r="B1154" s="317" t="s">
        <v>734</v>
      </c>
      <c r="C1154" s="224"/>
      <c r="D1154" s="316"/>
      <c r="E1154" s="363"/>
      <c r="F1154" s="364" t="s">
        <v>735</v>
      </c>
      <c r="G1154" s="227" t="s">
        <v>703</v>
      </c>
      <c r="H1154" s="259">
        <f>H1155+H1161+H1166+H1183+H1188+H1172+H1177</f>
        <v>0</v>
      </c>
      <c r="I1154" s="259">
        <f t="shared" ref="I1154:Y1154" si="2119">I1155+I1161+I1166+I1183+I1188+I1172+I1177</f>
        <v>0</v>
      </c>
      <c r="J1154" s="259">
        <f t="shared" si="2119"/>
        <v>0</v>
      </c>
      <c r="K1154" s="259">
        <f t="shared" si="2119"/>
        <v>0</v>
      </c>
      <c r="L1154" s="259">
        <f t="shared" si="2119"/>
        <v>0</v>
      </c>
      <c r="M1154" s="259">
        <f t="shared" si="2119"/>
        <v>0</v>
      </c>
      <c r="N1154" s="259">
        <f t="shared" si="2119"/>
        <v>62563</v>
      </c>
      <c r="O1154" s="259">
        <f t="shared" si="2119"/>
        <v>33938</v>
      </c>
      <c r="P1154" s="259">
        <f t="shared" si="2119"/>
        <v>0</v>
      </c>
      <c r="Q1154" s="259">
        <f t="shared" si="2119"/>
        <v>0</v>
      </c>
      <c r="R1154" s="259">
        <f t="shared" si="2119"/>
        <v>0</v>
      </c>
      <c r="S1154" s="259">
        <f t="shared" si="2119"/>
        <v>0</v>
      </c>
      <c r="T1154" s="259">
        <f t="shared" si="2119"/>
        <v>62563</v>
      </c>
      <c r="U1154" s="259">
        <f t="shared" si="2119"/>
        <v>33938</v>
      </c>
      <c r="V1154" s="259">
        <f t="shared" si="2119"/>
        <v>0</v>
      </c>
      <c r="W1154" s="259">
        <f t="shared" si="2119"/>
        <v>0</v>
      </c>
      <c r="X1154" s="259">
        <f t="shared" si="2119"/>
        <v>62563</v>
      </c>
      <c r="Y1154" s="259">
        <f t="shared" si="2119"/>
        <v>33938</v>
      </c>
    </row>
    <row r="1155" spans="1:29" s="332" customFormat="1" x14ac:dyDescent="0.2">
      <c r="A1155" s="318" t="s">
        <v>615</v>
      </c>
      <c r="B1155" s="319" t="s">
        <v>734</v>
      </c>
      <c r="C1155" s="231">
        <v>11</v>
      </c>
      <c r="D1155" s="231"/>
      <c r="E1155" s="233">
        <v>32</v>
      </c>
      <c r="F1155" s="234"/>
      <c r="G1155" s="234"/>
      <c r="H1155" s="258">
        <f t="shared" ref="H1155:Y1155" si="2120">H1156+H1159</f>
        <v>0</v>
      </c>
      <c r="I1155" s="258">
        <f t="shared" si="2120"/>
        <v>0</v>
      </c>
      <c r="J1155" s="258">
        <f t="shared" si="2120"/>
        <v>0</v>
      </c>
      <c r="K1155" s="258">
        <f t="shared" si="2120"/>
        <v>0</v>
      </c>
      <c r="L1155" s="258">
        <f t="shared" si="2120"/>
        <v>0</v>
      </c>
      <c r="M1155" s="258">
        <f t="shared" si="2120"/>
        <v>0</v>
      </c>
      <c r="N1155" s="258">
        <f t="shared" si="2120"/>
        <v>5313</v>
      </c>
      <c r="O1155" s="258">
        <f t="shared" si="2120"/>
        <v>5313</v>
      </c>
      <c r="P1155" s="258">
        <f t="shared" si="2120"/>
        <v>0</v>
      </c>
      <c r="Q1155" s="258">
        <f t="shared" si="2120"/>
        <v>0</v>
      </c>
      <c r="R1155" s="258">
        <f t="shared" si="2120"/>
        <v>0</v>
      </c>
      <c r="S1155" s="258">
        <f t="shared" si="2120"/>
        <v>0</v>
      </c>
      <c r="T1155" s="258">
        <f t="shared" si="2120"/>
        <v>5313</v>
      </c>
      <c r="U1155" s="258">
        <f t="shared" si="2120"/>
        <v>5313</v>
      </c>
      <c r="V1155" s="258">
        <f t="shared" si="2120"/>
        <v>0</v>
      </c>
      <c r="W1155" s="258">
        <f t="shared" si="2120"/>
        <v>0</v>
      </c>
      <c r="X1155" s="258">
        <f t="shared" si="2120"/>
        <v>5313</v>
      </c>
      <c r="Y1155" s="258">
        <f t="shared" si="2120"/>
        <v>5313</v>
      </c>
      <c r="Z1155" s="315"/>
      <c r="AA1155" s="315"/>
      <c r="AB1155" s="315"/>
      <c r="AC1155" s="315"/>
    </row>
    <row r="1156" spans="1:29" s="315" customFormat="1" x14ac:dyDescent="0.2">
      <c r="A1156" s="333" t="s">
        <v>615</v>
      </c>
      <c r="B1156" s="334" t="s">
        <v>734</v>
      </c>
      <c r="C1156" s="237">
        <v>11</v>
      </c>
      <c r="D1156" s="236"/>
      <c r="E1156" s="238">
        <v>321</v>
      </c>
      <c r="F1156" s="239"/>
      <c r="G1156" s="239"/>
      <c r="H1156" s="314">
        <f>H1157+H1158</f>
        <v>0</v>
      </c>
      <c r="I1156" s="314">
        <f t="shared" ref="I1156:Y1156" si="2121">I1157+I1158</f>
        <v>0</v>
      </c>
      <c r="J1156" s="314">
        <f t="shared" si="2121"/>
        <v>0</v>
      </c>
      <c r="K1156" s="314">
        <f t="shared" si="2121"/>
        <v>0</v>
      </c>
      <c r="L1156" s="314">
        <f t="shared" si="2121"/>
        <v>0</v>
      </c>
      <c r="M1156" s="314">
        <f t="shared" si="2121"/>
        <v>0</v>
      </c>
      <c r="N1156" s="314">
        <f t="shared" si="2121"/>
        <v>1250</v>
      </c>
      <c r="O1156" s="314">
        <f t="shared" si="2121"/>
        <v>1250</v>
      </c>
      <c r="P1156" s="314">
        <f t="shared" si="2121"/>
        <v>0</v>
      </c>
      <c r="Q1156" s="314">
        <f t="shared" si="2121"/>
        <v>0</v>
      </c>
      <c r="R1156" s="314">
        <f t="shared" si="2121"/>
        <v>0</v>
      </c>
      <c r="S1156" s="314">
        <f t="shared" si="2121"/>
        <v>0</v>
      </c>
      <c r="T1156" s="314">
        <f t="shared" si="2121"/>
        <v>1250</v>
      </c>
      <c r="U1156" s="314">
        <f t="shared" si="2121"/>
        <v>1250</v>
      </c>
      <c r="V1156" s="314">
        <f t="shared" si="2121"/>
        <v>0</v>
      </c>
      <c r="W1156" s="314">
        <f t="shared" si="2121"/>
        <v>0</v>
      </c>
      <c r="X1156" s="314">
        <f t="shared" si="2121"/>
        <v>1250</v>
      </c>
      <c r="Y1156" s="314">
        <f t="shared" si="2121"/>
        <v>1250</v>
      </c>
    </row>
    <row r="1157" spans="1:29" s="315" customFormat="1" x14ac:dyDescent="0.2">
      <c r="A1157" s="237" t="s">
        <v>615</v>
      </c>
      <c r="B1157" s="243" t="s">
        <v>734</v>
      </c>
      <c r="C1157" s="243">
        <v>11</v>
      </c>
      <c r="D1157" s="242" t="s">
        <v>258</v>
      </c>
      <c r="E1157" s="251">
        <v>3211</v>
      </c>
      <c r="F1157" s="246" t="s">
        <v>42</v>
      </c>
      <c r="G1157" s="246"/>
      <c r="H1157" s="381">
        <v>0</v>
      </c>
      <c r="I1157" s="381">
        <f>H1157</f>
        <v>0</v>
      </c>
      <c r="J1157" s="381">
        <v>0</v>
      </c>
      <c r="K1157" s="381">
        <f>J1157</f>
        <v>0</v>
      </c>
      <c r="L1157" s="381">
        <v>0</v>
      </c>
      <c r="M1157" s="381">
        <f>L1157</f>
        <v>0</v>
      </c>
      <c r="N1157" s="381">
        <v>750</v>
      </c>
      <c r="O1157" s="381">
        <f>N1157</f>
        <v>750</v>
      </c>
      <c r="P1157" s="381">
        <v>0</v>
      </c>
      <c r="Q1157" s="381">
        <f>P1157</f>
        <v>0</v>
      </c>
      <c r="R1157" s="381"/>
      <c r="S1157" s="381">
        <f>R1157</f>
        <v>0</v>
      </c>
      <c r="T1157" s="381">
        <v>750</v>
      </c>
      <c r="U1157" s="381">
        <f>T1157</f>
        <v>750</v>
      </c>
      <c r="V1157" s="381"/>
      <c r="W1157" s="381">
        <f>V1157</f>
        <v>0</v>
      </c>
      <c r="X1157" s="381">
        <v>750</v>
      </c>
      <c r="Y1157" s="381">
        <f>X1157</f>
        <v>750</v>
      </c>
    </row>
    <row r="1158" spans="1:29" s="315" customFormat="1" x14ac:dyDescent="0.2">
      <c r="A1158" s="237" t="s">
        <v>615</v>
      </c>
      <c r="B1158" s="243" t="s">
        <v>734</v>
      </c>
      <c r="C1158" s="243">
        <v>11</v>
      </c>
      <c r="D1158" s="242" t="s">
        <v>258</v>
      </c>
      <c r="E1158" s="251">
        <v>3213</v>
      </c>
      <c r="F1158" s="246" t="s">
        <v>44</v>
      </c>
      <c r="G1158" s="246"/>
      <c r="H1158" s="381">
        <v>0</v>
      </c>
      <c r="I1158" s="381">
        <f>H1158</f>
        <v>0</v>
      </c>
      <c r="J1158" s="381">
        <v>0</v>
      </c>
      <c r="K1158" s="381">
        <f>J1158</f>
        <v>0</v>
      </c>
      <c r="L1158" s="381">
        <v>0</v>
      </c>
      <c r="M1158" s="381">
        <f>L1158</f>
        <v>0</v>
      </c>
      <c r="N1158" s="381">
        <v>500</v>
      </c>
      <c r="O1158" s="381">
        <f>N1158</f>
        <v>500</v>
      </c>
      <c r="P1158" s="381">
        <v>0</v>
      </c>
      <c r="Q1158" s="381">
        <f>P1158</f>
        <v>0</v>
      </c>
      <c r="R1158" s="381"/>
      <c r="S1158" s="381">
        <f>R1158</f>
        <v>0</v>
      </c>
      <c r="T1158" s="381">
        <v>500</v>
      </c>
      <c r="U1158" s="381">
        <f>T1158</f>
        <v>500</v>
      </c>
      <c r="V1158" s="381"/>
      <c r="W1158" s="381">
        <f>V1158</f>
        <v>0</v>
      </c>
      <c r="X1158" s="381">
        <v>500</v>
      </c>
      <c r="Y1158" s="381">
        <f>X1158</f>
        <v>500</v>
      </c>
    </row>
    <row r="1159" spans="1:29" s="315" customFormat="1" x14ac:dyDescent="0.2">
      <c r="A1159" s="236" t="s">
        <v>615</v>
      </c>
      <c r="B1159" s="322" t="s">
        <v>734</v>
      </c>
      <c r="C1159" s="237">
        <v>11</v>
      </c>
      <c r="D1159" s="236"/>
      <c r="E1159" s="238">
        <v>323</v>
      </c>
      <c r="F1159" s="239"/>
      <c r="G1159" s="239"/>
      <c r="H1159" s="314">
        <f t="shared" ref="H1159:Y1159" si="2122">H1160</f>
        <v>0</v>
      </c>
      <c r="I1159" s="314">
        <f t="shared" si="2122"/>
        <v>0</v>
      </c>
      <c r="J1159" s="314">
        <f t="shared" si="2122"/>
        <v>0</v>
      </c>
      <c r="K1159" s="314">
        <f t="shared" si="2122"/>
        <v>0</v>
      </c>
      <c r="L1159" s="314">
        <f t="shared" si="2122"/>
        <v>0</v>
      </c>
      <c r="M1159" s="314">
        <f t="shared" si="2122"/>
        <v>0</v>
      </c>
      <c r="N1159" s="314">
        <f t="shared" si="2122"/>
        <v>4063</v>
      </c>
      <c r="O1159" s="314">
        <f t="shared" si="2122"/>
        <v>4063</v>
      </c>
      <c r="P1159" s="314">
        <f t="shared" si="2122"/>
        <v>0</v>
      </c>
      <c r="Q1159" s="314">
        <f t="shared" si="2122"/>
        <v>0</v>
      </c>
      <c r="R1159" s="314">
        <f t="shared" si="2122"/>
        <v>0</v>
      </c>
      <c r="S1159" s="314">
        <f t="shared" si="2122"/>
        <v>0</v>
      </c>
      <c r="T1159" s="314">
        <f t="shared" si="2122"/>
        <v>4063</v>
      </c>
      <c r="U1159" s="314">
        <f t="shared" si="2122"/>
        <v>4063</v>
      </c>
      <c r="V1159" s="314">
        <f t="shared" si="2122"/>
        <v>0</v>
      </c>
      <c r="W1159" s="314">
        <f t="shared" si="2122"/>
        <v>0</v>
      </c>
      <c r="X1159" s="314">
        <f t="shared" si="2122"/>
        <v>4063</v>
      </c>
      <c r="Y1159" s="314">
        <f t="shared" si="2122"/>
        <v>4063</v>
      </c>
    </row>
    <row r="1160" spans="1:29" s="315" customFormat="1" x14ac:dyDescent="0.2">
      <c r="A1160" s="237" t="s">
        <v>615</v>
      </c>
      <c r="B1160" s="243" t="s">
        <v>734</v>
      </c>
      <c r="C1160" s="243">
        <v>11</v>
      </c>
      <c r="D1160" s="242" t="s">
        <v>258</v>
      </c>
      <c r="E1160" s="251">
        <v>3237</v>
      </c>
      <c r="F1160" s="246" t="s">
        <v>58</v>
      </c>
      <c r="G1160" s="246"/>
      <c r="H1160" s="381">
        <v>0</v>
      </c>
      <c r="I1160" s="381">
        <f>H1160</f>
        <v>0</v>
      </c>
      <c r="J1160" s="381">
        <v>0</v>
      </c>
      <c r="K1160" s="381">
        <f>J1160</f>
        <v>0</v>
      </c>
      <c r="L1160" s="381">
        <v>0</v>
      </c>
      <c r="M1160" s="381">
        <f>L1160</f>
        <v>0</v>
      </c>
      <c r="N1160" s="381">
        <v>4063</v>
      </c>
      <c r="O1160" s="381">
        <f>N1160</f>
        <v>4063</v>
      </c>
      <c r="P1160" s="381">
        <v>0</v>
      </c>
      <c r="Q1160" s="381">
        <f>P1160</f>
        <v>0</v>
      </c>
      <c r="R1160" s="381"/>
      <c r="S1160" s="381">
        <f>R1160</f>
        <v>0</v>
      </c>
      <c r="T1160" s="381">
        <v>4063</v>
      </c>
      <c r="U1160" s="381">
        <f>T1160</f>
        <v>4063</v>
      </c>
      <c r="V1160" s="381"/>
      <c r="W1160" s="381">
        <f>V1160</f>
        <v>0</v>
      </c>
      <c r="X1160" s="381">
        <v>4063</v>
      </c>
      <c r="Y1160" s="381">
        <f>X1160</f>
        <v>4063</v>
      </c>
    </row>
    <row r="1161" spans="1:29" s="332" customFormat="1" x14ac:dyDescent="0.2">
      <c r="A1161" s="318" t="s">
        <v>615</v>
      </c>
      <c r="B1161" s="319" t="s">
        <v>734</v>
      </c>
      <c r="C1161" s="231">
        <v>12</v>
      </c>
      <c r="D1161" s="231"/>
      <c r="E1161" s="233">
        <v>31</v>
      </c>
      <c r="F1161" s="234"/>
      <c r="G1161" s="234"/>
      <c r="H1161" s="258">
        <f t="shared" ref="H1161:Y1161" si="2123">H1162+H1164</f>
        <v>0</v>
      </c>
      <c r="I1161" s="258">
        <f t="shared" si="2123"/>
        <v>0</v>
      </c>
      <c r="J1161" s="258">
        <f t="shared" si="2123"/>
        <v>0</v>
      </c>
      <c r="K1161" s="258">
        <f t="shared" si="2123"/>
        <v>0</v>
      </c>
      <c r="L1161" s="258">
        <f t="shared" si="2123"/>
        <v>0</v>
      </c>
      <c r="M1161" s="258">
        <f t="shared" si="2123"/>
        <v>0</v>
      </c>
      <c r="N1161" s="258">
        <f t="shared" si="2123"/>
        <v>18000</v>
      </c>
      <c r="O1161" s="258">
        <f t="shared" si="2123"/>
        <v>18000</v>
      </c>
      <c r="P1161" s="258">
        <f t="shared" si="2123"/>
        <v>0</v>
      </c>
      <c r="Q1161" s="258">
        <f t="shared" si="2123"/>
        <v>0</v>
      </c>
      <c r="R1161" s="258">
        <f t="shared" si="2123"/>
        <v>0</v>
      </c>
      <c r="S1161" s="258">
        <f t="shared" si="2123"/>
        <v>0</v>
      </c>
      <c r="T1161" s="258">
        <f t="shared" si="2123"/>
        <v>18000</v>
      </c>
      <c r="U1161" s="258">
        <f t="shared" si="2123"/>
        <v>18000</v>
      </c>
      <c r="V1161" s="258">
        <f t="shared" si="2123"/>
        <v>0</v>
      </c>
      <c r="W1161" s="258">
        <f t="shared" si="2123"/>
        <v>0</v>
      </c>
      <c r="X1161" s="258">
        <f t="shared" si="2123"/>
        <v>18000</v>
      </c>
      <c r="Y1161" s="258">
        <f t="shared" si="2123"/>
        <v>18000</v>
      </c>
      <c r="Z1161" s="315"/>
      <c r="AA1161" s="315"/>
      <c r="AB1161" s="315"/>
      <c r="AC1161" s="315"/>
    </row>
    <row r="1162" spans="1:29" s="315" customFormat="1" x14ac:dyDescent="0.2">
      <c r="A1162" s="333" t="s">
        <v>615</v>
      </c>
      <c r="B1162" s="334" t="s">
        <v>734</v>
      </c>
      <c r="C1162" s="237">
        <v>12</v>
      </c>
      <c r="D1162" s="236"/>
      <c r="E1162" s="238">
        <v>311</v>
      </c>
      <c r="F1162" s="239"/>
      <c r="G1162" s="239"/>
      <c r="H1162" s="314">
        <f t="shared" ref="H1162:Y1162" si="2124">H1163</f>
        <v>0</v>
      </c>
      <c r="I1162" s="314">
        <f t="shared" si="2124"/>
        <v>0</v>
      </c>
      <c r="J1162" s="314">
        <f t="shared" si="2124"/>
        <v>0</v>
      </c>
      <c r="K1162" s="314">
        <f t="shared" si="2124"/>
        <v>0</v>
      </c>
      <c r="L1162" s="314">
        <f t="shared" si="2124"/>
        <v>0</v>
      </c>
      <c r="M1162" s="314">
        <f t="shared" si="2124"/>
        <v>0</v>
      </c>
      <c r="N1162" s="314">
        <f t="shared" si="2124"/>
        <v>15300</v>
      </c>
      <c r="O1162" s="314">
        <f t="shared" si="2124"/>
        <v>15300</v>
      </c>
      <c r="P1162" s="314">
        <f t="shared" si="2124"/>
        <v>0</v>
      </c>
      <c r="Q1162" s="314">
        <f t="shared" si="2124"/>
        <v>0</v>
      </c>
      <c r="R1162" s="314">
        <f t="shared" si="2124"/>
        <v>0</v>
      </c>
      <c r="S1162" s="314">
        <f t="shared" si="2124"/>
        <v>0</v>
      </c>
      <c r="T1162" s="314">
        <f t="shared" si="2124"/>
        <v>15300</v>
      </c>
      <c r="U1162" s="314">
        <f t="shared" si="2124"/>
        <v>15300</v>
      </c>
      <c r="V1162" s="314">
        <f t="shared" si="2124"/>
        <v>0</v>
      </c>
      <c r="W1162" s="314">
        <f t="shared" si="2124"/>
        <v>0</v>
      </c>
      <c r="X1162" s="314">
        <f t="shared" si="2124"/>
        <v>15300</v>
      </c>
      <c r="Y1162" s="314">
        <f t="shared" si="2124"/>
        <v>15300</v>
      </c>
    </row>
    <row r="1163" spans="1:29" s="315" customFormat="1" x14ac:dyDescent="0.2">
      <c r="A1163" s="237" t="s">
        <v>615</v>
      </c>
      <c r="B1163" s="243" t="s">
        <v>734</v>
      </c>
      <c r="C1163" s="243">
        <v>12</v>
      </c>
      <c r="D1163" s="242" t="s">
        <v>258</v>
      </c>
      <c r="E1163" s="251">
        <v>3111</v>
      </c>
      <c r="F1163" s="246" t="s">
        <v>33</v>
      </c>
      <c r="G1163" s="246"/>
      <c r="H1163" s="381">
        <v>0</v>
      </c>
      <c r="I1163" s="381">
        <f>H1163</f>
        <v>0</v>
      </c>
      <c r="J1163" s="381">
        <v>0</v>
      </c>
      <c r="K1163" s="381">
        <f>J1163</f>
        <v>0</v>
      </c>
      <c r="L1163" s="381">
        <v>0</v>
      </c>
      <c r="M1163" s="381">
        <f>L1163</f>
        <v>0</v>
      </c>
      <c r="N1163" s="381">
        <v>15300</v>
      </c>
      <c r="O1163" s="381">
        <f>N1163</f>
        <v>15300</v>
      </c>
      <c r="P1163" s="381">
        <v>0</v>
      </c>
      <c r="Q1163" s="381">
        <f>P1163</f>
        <v>0</v>
      </c>
      <c r="R1163" s="381"/>
      <c r="S1163" s="381">
        <f>R1163</f>
        <v>0</v>
      </c>
      <c r="T1163" s="381">
        <v>15300</v>
      </c>
      <c r="U1163" s="381">
        <f>T1163</f>
        <v>15300</v>
      </c>
      <c r="V1163" s="381"/>
      <c r="W1163" s="381">
        <f>V1163</f>
        <v>0</v>
      </c>
      <c r="X1163" s="381">
        <v>15300</v>
      </c>
      <c r="Y1163" s="381">
        <f>X1163</f>
        <v>15300</v>
      </c>
    </row>
    <row r="1164" spans="1:29" s="315" customFormat="1" x14ac:dyDescent="0.2">
      <c r="A1164" s="237" t="s">
        <v>615</v>
      </c>
      <c r="B1164" s="322" t="s">
        <v>734</v>
      </c>
      <c r="C1164" s="237">
        <v>12</v>
      </c>
      <c r="D1164" s="236"/>
      <c r="E1164" s="238">
        <v>313</v>
      </c>
      <c r="F1164" s="239"/>
      <c r="G1164" s="239"/>
      <c r="H1164" s="365">
        <f t="shared" ref="H1164:Y1164" si="2125">H1165</f>
        <v>0</v>
      </c>
      <c r="I1164" s="365">
        <f t="shared" si="2125"/>
        <v>0</v>
      </c>
      <c r="J1164" s="365">
        <f t="shared" si="2125"/>
        <v>0</v>
      </c>
      <c r="K1164" s="365">
        <f t="shared" si="2125"/>
        <v>0</v>
      </c>
      <c r="L1164" s="365">
        <f t="shared" si="2125"/>
        <v>0</v>
      </c>
      <c r="M1164" s="365">
        <f t="shared" si="2125"/>
        <v>0</v>
      </c>
      <c r="N1164" s="365">
        <f t="shared" si="2125"/>
        <v>2700</v>
      </c>
      <c r="O1164" s="365">
        <f t="shared" si="2125"/>
        <v>2700</v>
      </c>
      <c r="P1164" s="365">
        <f t="shared" si="2125"/>
        <v>0</v>
      </c>
      <c r="Q1164" s="365">
        <f t="shared" si="2125"/>
        <v>0</v>
      </c>
      <c r="R1164" s="365">
        <f t="shared" si="2125"/>
        <v>0</v>
      </c>
      <c r="S1164" s="365">
        <f t="shared" si="2125"/>
        <v>0</v>
      </c>
      <c r="T1164" s="365">
        <f t="shared" si="2125"/>
        <v>2700</v>
      </c>
      <c r="U1164" s="365">
        <f t="shared" si="2125"/>
        <v>2700</v>
      </c>
      <c r="V1164" s="365">
        <f t="shared" si="2125"/>
        <v>0</v>
      </c>
      <c r="W1164" s="365">
        <f t="shared" si="2125"/>
        <v>0</v>
      </c>
      <c r="X1164" s="365">
        <f t="shared" si="2125"/>
        <v>2700</v>
      </c>
      <c r="Y1164" s="365">
        <f t="shared" si="2125"/>
        <v>2700</v>
      </c>
    </row>
    <row r="1165" spans="1:29" s="315" customFormat="1" x14ac:dyDescent="0.2">
      <c r="A1165" s="237" t="s">
        <v>615</v>
      </c>
      <c r="B1165" s="243" t="s">
        <v>734</v>
      </c>
      <c r="C1165" s="243">
        <v>12</v>
      </c>
      <c r="D1165" s="242" t="s">
        <v>258</v>
      </c>
      <c r="E1165" s="251">
        <v>3132</v>
      </c>
      <c r="F1165" s="246" t="s">
        <v>40</v>
      </c>
      <c r="G1165" s="246"/>
      <c r="H1165" s="381">
        <v>0</v>
      </c>
      <c r="I1165" s="381">
        <f>H1165</f>
        <v>0</v>
      </c>
      <c r="J1165" s="381">
        <v>0</v>
      </c>
      <c r="K1165" s="381">
        <f>J1165</f>
        <v>0</v>
      </c>
      <c r="L1165" s="381">
        <v>0</v>
      </c>
      <c r="M1165" s="381">
        <f>L1165</f>
        <v>0</v>
      </c>
      <c r="N1165" s="381">
        <v>2700</v>
      </c>
      <c r="O1165" s="381">
        <f>N1165</f>
        <v>2700</v>
      </c>
      <c r="P1165" s="381">
        <v>0</v>
      </c>
      <c r="Q1165" s="381">
        <f>P1165</f>
        <v>0</v>
      </c>
      <c r="R1165" s="381"/>
      <c r="S1165" s="381">
        <f>R1165</f>
        <v>0</v>
      </c>
      <c r="T1165" s="381">
        <v>2700</v>
      </c>
      <c r="U1165" s="381">
        <f>T1165</f>
        <v>2700</v>
      </c>
      <c r="V1165" s="381"/>
      <c r="W1165" s="381">
        <f>V1165</f>
        <v>0</v>
      </c>
      <c r="X1165" s="381">
        <v>2700</v>
      </c>
      <c r="Y1165" s="381">
        <f>X1165</f>
        <v>2700</v>
      </c>
    </row>
    <row r="1166" spans="1:29" s="332" customFormat="1" x14ac:dyDescent="0.2">
      <c r="A1166" s="318" t="s">
        <v>615</v>
      </c>
      <c r="B1166" s="319" t="s">
        <v>734</v>
      </c>
      <c r="C1166" s="231">
        <v>12</v>
      </c>
      <c r="D1166" s="231"/>
      <c r="E1166" s="233">
        <v>32</v>
      </c>
      <c r="F1166" s="234"/>
      <c r="G1166" s="234"/>
      <c r="H1166" s="258">
        <f>H1167+H1170</f>
        <v>0</v>
      </c>
      <c r="I1166" s="258">
        <f t="shared" ref="I1166:Y1166" si="2126">I1167+I1170</f>
        <v>0</v>
      </c>
      <c r="J1166" s="258">
        <f t="shared" si="2126"/>
        <v>0</v>
      </c>
      <c r="K1166" s="258">
        <f t="shared" si="2126"/>
        <v>0</v>
      </c>
      <c r="L1166" s="258">
        <f t="shared" si="2126"/>
        <v>0</v>
      </c>
      <c r="M1166" s="258">
        <f t="shared" si="2126"/>
        <v>0</v>
      </c>
      <c r="N1166" s="258">
        <f t="shared" si="2126"/>
        <v>10625</v>
      </c>
      <c r="O1166" s="258">
        <f t="shared" si="2126"/>
        <v>10625</v>
      </c>
      <c r="P1166" s="258">
        <f t="shared" si="2126"/>
        <v>0</v>
      </c>
      <c r="Q1166" s="258">
        <f t="shared" si="2126"/>
        <v>0</v>
      </c>
      <c r="R1166" s="258">
        <f t="shared" si="2126"/>
        <v>0</v>
      </c>
      <c r="S1166" s="258">
        <f t="shared" si="2126"/>
        <v>0</v>
      </c>
      <c r="T1166" s="258">
        <f t="shared" si="2126"/>
        <v>10625</v>
      </c>
      <c r="U1166" s="258">
        <f t="shared" si="2126"/>
        <v>10625</v>
      </c>
      <c r="V1166" s="258">
        <f t="shared" si="2126"/>
        <v>0</v>
      </c>
      <c r="W1166" s="258">
        <f t="shared" si="2126"/>
        <v>0</v>
      </c>
      <c r="X1166" s="258">
        <f t="shared" si="2126"/>
        <v>10625</v>
      </c>
      <c r="Y1166" s="258">
        <f t="shared" si="2126"/>
        <v>10625</v>
      </c>
      <c r="Z1166" s="315"/>
      <c r="AA1166" s="315"/>
      <c r="AB1166" s="315"/>
      <c r="AC1166" s="315"/>
    </row>
    <row r="1167" spans="1:29" s="315" customFormat="1" x14ac:dyDescent="0.2">
      <c r="A1167" s="236" t="s">
        <v>615</v>
      </c>
      <c r="B1167" s="322" t="s">
        <v>734</v>
      </c>
      <c r="C1167" s="237">
        <v>12</v>
      </c>
      <c r="D1167" s="236"/>
      <c r="E1167" s="238">
        <v>321</v>
      </c>
      <c r="F1167" s="239"/>
      <c r="G1167" s="239"/>
      <c r="H1167" s="314">
        <f>H1168+H1169</f>
        <v>0</v>
      </c>
      <c r="I1167" s="314">
        <f t="shared" ref="I1167:Y1167" si="2127">I1168+I1169</f>
        <v>0</v>
      </c>
      <c r="J1167" s="314">
        <f t="shared" si="2127"/>
        <v>0</v>
      </c>
      <c r="K1167" s="314">
        <f t="shared" si="2127"/>
        <v>0</v>
      </c>
      <c r="L1167" s="314">
        <f t="shared" si="2127"/>
        <v>0</v>
      </c>
      <c r="M1167" s="314">
        <f t="shared" si="2127"/>
        <v>0</v>
      </c>
      <c r="N1167" s="314">
        <f t="shared" si="2127"/>
        <v>2500</v>
      </c>
      <c r="O1167" s="314">
        <f t="shared" si="2127"/>
        <v>2500</v>
      </c>
      <c r="P1167" s="314">
        <f t="shared" si="2127"/>
        <v>0</v>
      </c>
      <c r="Q1167" s="314">
        <f t="shared" si="2127"/>
        <v>0</v>
      </c>
      <c r="R1167" s="314">
        <f t="shared" si="2127"/>
        <v>0</v>
      </c>
      <c r="S1167" s="314">
        <f t="shared" si="2127"/>
        <v>0</v>
      </c>
      <c r="T1167" s="314">
        <f t="shared" si="2127"/>
        <v>2500</v>
      </c>
      <c r="U1167" s="314">
        <f t="shared" si="2127"/>
        <v>2500</v>
      </c>
      <c r="V1167" s="314">
        <f t="shared" si="2127"/>
        <v>0</v>
      </c>
      <c r="W1167" s="314">
        <f t="shared" si="2127"/>
        <v>0</v>
      </c>
      <c r="X1167" s="314">
        <f t="shared" si="2127"/>
        <v>2500</v>
      </c>
      <c r="Y1167" s="314">
        <f t="shared" si="2127"/>
        <v>2500</v>
      </c>
    </row>
    <row r="1168" spans="1:29" s="315" customFormat="1" x14ac:dyDescent="0.2">
      <c r="A1168" s="237" t="s">
        <v>615</v>
      </c>
      <c r="B1168" s="243" t="s">
        <v>734</v>
      </c>
      <c r="C1168" s="243">
        <v>12</v>
      </c>
      <c r="D1168" s="242" t="s">
        <v>258</v>
      </c>
      <c r="E1168" s="251">
        <v>3211</v>
      </c>
      <c r="F1168" s="246" t="s">
        <v>42</v>
      </c>
      <c r="G1168" s="246"/>
      <c r="H1168" s="381">
        <v>0</v>
      </c>
      <c r="I1168" s="381">
        <f>H1168</f>
        <v>0</v>
      </c>
      <c r="J1168" s="381">
        <v>0</v>
      </c>
      <c r="K1168" s="381">
        <f>J1168</f>
        <v>0</v>
      </c>
      <c r="L1168" s="381">
        <v>0</v>
      </c>
      <c r="M1168" s="381">
        <f>L1168</f>
        <v>0</v>
      </c>
      <c r="N1168" s="381">
        <v>1500</v>
      </c>
      <c r="O1168" s="381">
        <f>N1168</f>
        <v>1500</v>
      </c>
      <c r="P1168" s="381">
        <v>0</v>
      </c>
      <c r="Q1168" s="381">
        <f>P1168</f>
        <v>0</v>
      </c>
      <c r="R1168" s="381"/>
      <c r="S1168" s="381">
        <f>R1168</f>
        <v>0</v>
      </c>
      <c r="T1168" s="381">
        <v>1500</v>
      </c>
      <c r="U1168" s="381">
        <f>T1168</f>
        <v>1500</v>
      </c>
      <c r="V1168" s="381"/>
      <c r="W1168" s="381">
        <f>V1168</f>
        <v>0</v>
      </c>
      <c r="X1168" s="381">
        <v>1500</v>
      </c>
      <c r="Y1168" s="381">
        <f>X1168</f>
        <v>1500</v>
      </c>
    </row>
    <row r="1169" spans="1:29" s="315" customFormat="1" x14ac:dyDescent="0.2">
      <c r="A1169" s="237" t="s">
        <v>615</v>
      </c>
      <c r="B1169" s="243" t="s">
        <v>734</v>
      </c>
      <c r="C1169" s="243">
        <v>12</v>
      </c>
      <c r="D1169" s="242" t="s">
        <v>258</v>
      </c>
      <c r="E1169" s="251">
        <v>3213</v>
      </c>
      <c r="F1169" s="246" t="s">
        <v>44</v>
      </c>
      <c r="G1169" s="246"/>
      <c r="H1169" s="381">
        <v>0</v>
      </c>
      <c r="I1169" s="381">
        <f>H1169</f>
        <v>0</v>
      </c>
      <c r="J1169" s="381">
        <v>0</v>
      </c>
      <c r="K1169" s="381">
        <f>J1169</f>
        <v>0</v>
      </c>
      <c r="L1169" s="381">
        <v>0</v>
      </c>
      <c r="M1169" s="381">
        <f>L1169</f>
        <v>0</v>
      </c>
      <c r="N1169" s="381">
        <v>1000</v>
      </c>
      <c r="O1169" s="381">
        <f>N1169</f>
        <v>1000</v>
      </c>
      <c r="P1169" s="381">
        <v>0</v>
      </c>
      <c r="Q1169" s="381">
        <f>P1169</f>
        <v>0</v>
      </c>
      <c r="R1169" s="381"/>
      <c r="S1169" s="381">
        <f>R1169</f>
        <v>0</v>
      </c>
      <c r="T1169" s="381">
        <v>1000</v>
      </c>
      <c r="U1169" s="381">
        <f>T1169</f>
        <v>1000</v>
      </c>
      <c r="V1169" s="381"/>
      <c r="W1169" s="381">
        <f>V1169</f>
        <v>0</v>
      </c>
      <c r="X1169" s="381">
        <v>1000</v>
      </c>
      <c r="Y1169" s="381">
        <f>X1169</f>
        <v>1000</v>
      </c>
    </row>
    <row r="1170" spans="1:29" s="315" customFormat="1" x14ac:dyDescent="0.2">
      <c r="A1170" s="236" t="s">
        <v>615</v>
      </c>
      <c r="B1170" s="322" t="s">
        <v>734</v>
      </c>
      <c r="C1170" s="237">
        <v>12</v>
      </c>
      <c r="D1170" s="236"/>
      <c r="E1170" s="238">
        <v>323</v>
      </c>
      <c r="F1170" s="239"/>
      <c r="G1170" s="239"/>
      <c r="H1170" s="314">
        <f t="shared" ref="H1170:Y1170" si="2128">H1171</f>
        <v>0</v>
      </c>
      <c r="I1170" s="314">
        <f t="shared" si="2128"/>
        <v>0</v>
      </c>
      <c r="J1170" s="314">
        <f t="shared" si="2128"/>
        <v>0</v>
      </c>
      <c r="K1170" s="314">
        <f t="shared" si="2128"/>
        <v>0</v>
      </c>
      <c r="L1170" s="314">
        <f t="shared" si="2128"/>
        <v>0</v>
      </c>
      <c r="M1170" s="314">
        <f t="shared" si="2128"/>
        <v>0</v>
      </c>
      <c r="N1170" s="314">
        <f t="shared" si="2128"/>
        <v>8125</v>
      </c>
      <c r="O1170" s="314">
        <f t="shared" si="2128"/>
        <v>8125</v>
      </c>
      <c r="P1170" s="314">
        <f t="shared" si="2128"/>
        <v>0</v>
      </c>
      <c r="Q1170" s="314">
        <f t="shared" si="2128"/>
        <v>0</v>
      </c>
      <c r="R1170" s="314">
        <f t="shared" si="2128"/>
        <v>0</v>
      </c>
      <c r="S1170" s="314">
        <f t="shared" si="2128"/>
        <v>0</v>
      </c>
      <c r="T1170" s="314">
        <f t="shared" si="2128"/>
        <v>8125</v>
      </c>
      <c r="U1170" s="314">
        <f t="shared" si="2128"/>
        <v>8125</v>
      </c>
      <c r="V1170" s="314">
        <f t="shared" si="2128"/>
        <v>0</v>
      </c>
      <c r="W1170" s="314">
        <f t="shared" si="2128"/>
        <v>0</v>
      </c>
      <c r="X1170" s="314">
        <f t="shared" si="2128"/>
        <v>8125</v>
      </c>
      <c r="Y1170" s="314">
        <f t="shared" si="2128"/>
        <v>8125</v>
      </c>
    </row>
    <row r="1171" spans="1:29" s="315" customFormat="1" x14ac:dyDescent="0.2">
      <c r="A1171" s="237" t="s">
        <v>615</v>
      </c>
      <c r="B1171" s="243" t="s">
        <v>734</v>
      </c>
      <c r="C1171" s="243">
        <v>12</v>
      </c>
      <c r="D1171" s="242" t="s">
        <v>258</v>
      </c>
      <c r="E1171" s="251">
        <v>3237</v>
      </c>
      <c r="F1171" s="246" t="s">
        <v>58</v>
      </c>
      <c r="G1171" s="246"/>
      <c r="H1171" s="381">
        <v>0</v>
      </c>
      <c r="I1171" s="381">
        <f>H1171</f>
        <v>0</v>
      </c>
      <c r="J1171" s="381">
        <v>0</v>
      </c>
      <c r="K1171" s="381">
        <f>J1171</f>
        <v>0</v>
      </c>
      <c r="L1171" s="381">
        <v>0</v>
      </c>
      <c r="M1171" s="381">
        <f>L1171</f>
        <v>0</v>
      </c>
      <c r="N1171" s="381">
        <v>8125</v>
      </c>
      <c r="O1171" s="381">
        <f>N1171</f>
        <v>8125</v>
      </c>
      <c r="P1171" s="381">
        <v>0</v>
      </c>
      <c r="Q1171" s="381">
        <f>P1171</f>
        <v>0</v>
      </c>
      <c r="R1171" s="381"/>
      <c r="S1171" s="381">
        <f>R1171</f>
        <v>0</v>
      </c>
      <c r="T1171" s="381">
        <v>8125</v>
      </c>
      <c r="U1171" s="381">
        <f>T1171</f>
        <v>8125</v>
      </c>
      <c r="V1171" s="381"/>
      <c r="W1171" s="381">
        <f>V1171</f>
        <v>0</v>
      </c>
      <c r="X1171" s="381">
        <v>8125</v>
      </c>
      <c r="Y1171" s="381">
        <f>X1171</f>
        <v>8125</v>
      </c>
    </row>
    <row r="1172" spans="1:29" s="332" customFormat="1" x14ac:dyDescent="0.2">
      <c r="A1172" s="318" t="s">
        <v>615</v>
      </c>
      <c r="B1172" s="319" t="s">
        <v>734</v>
      </c>
      <c r="C1172" s="231">
        <v>51</v>
      </c>
      <c r="D1172" s="231"/>
      <c r="E1172" s="233">
        <v>31</v>
      </c>
      <c r="F1172" s="234"/>
      <c r="G1172" s="234"/>
      <c r="H1172" s="258">
        <f t="shared" ref="H1172:Y1172" si="2129">H1173+H1175</f>
        <v>0</v>
      </c>
      <c r="I1172" s="258">
        <f t="shared" si="2129"/>
        <v>0</v>
      </c>
      <c r="J1172" s="258">
        <f t="shared" si="2129"/>
        <v>0</v>
      </c>
      <c r="K1172" s="258">
        <f t="shared" si="2129"/>
        <v>0</v>
      </c>
      <c r="L1172" s="258">
        <f t="shared" si="2129"/>
        <v>0</v>
      </c>
      <c r="M1172" s="258">
        <f t="shared" si="2129"/>
        <v>0</v>
      </c>
      <c r="N1172" s="258">
        <f t="shared" si="2129"/>
        <v>18000</v>
      </c>
      <c r="O1172" s="258">
        <f t="shared" si="2129"/>
        <v>0</v>
      </c>
      <c r="P1172" s="258">
        <f t="shared" si="2129"/>
        <v>0</v>
      </c>
      <c r="Q1172" s="258">
        <f t="shared" si="2129"/>
        <v>0</v>
      </c>
      <c r="R1172" s="258">
        <f t="shared" si="2129"/>
        <v>0</v>
      </c>
      <c r="S1172" s="258">
        <f t="shared" si="2129"/>
        <v>0</v>
      </c>
      <c r="T1172" s="258">
        <f t="shared" si="2129"/>
        <v>5725</v>
      </c>
      <c r="U1172" s="258">
        <f t="shared" si="2129"/>
        <v>0</v>
      </c>
      <c r="V1172" s="258">
        <f t="shared" si="2129"/>
        <v>0</v>
      </c>
      <c r="W1172" s="258">
        <f t="shared" si="2129"/>
        <v>0</v>
      </c>
      <c r="X1172" s="258">
        <f t="shared" si="2129"/>
        <v>0</v>
      </c>
      <c r="Y1172" s="258">
        <f t="shared" si="2129"/>
        <v>0</v>
      </c>
    </row>
    <row r="1173" spans="1:29" s="315" customFormat="1" x14ac:dyDescent="0.2">
      <c r="A1173" s="236" t="s">
        <v>615</v>
      </c>
      <c r="B1173" s="322" t="s">
        <v>734</v>
      </c>
      <c r="C1173" s="237">
        <v>51</v>
      </c>
      <c r="D1173" s="236"/>
      <c r="E1173" s="238">
        <v>311</v>
      </c>
      <c r="F1173" s="239"/>
      <c r="G1173" s="239"/>
      <c r="H1173" s="314">
        <f t="shared" ref="H1173:Y1173" si="2130">H1174</f>
        <v>0</v>
      </c>
      <c r="I1173" s="314">
        <f t="shared" si="2130"/>
        <v>0</v>
      </c>
      <c r="J1173" s="314">
        <f t="shared" si="2130"/>
        <v>0</v>
      </c>
      <c r="K1173" s="314">
        <f t="shared" si="2130"/>
        <v>0</v>
      </c>
      <c r="L1173" s="314">
        <f t="shared" si="2130"/>
        <v>0</v>
      </c>
      <c r="M1173" s="314">
        <f t="shared" si="2130"/>
        <v>0</v>
      </c>
      <c r="N1173" s="314">
        <f t="shared" si="2130"/>
        <v>15300</v>
      </c>
      <c r="O1173" s="314">
        <f t="shared" si="2130"/>
        <v>0</v>
      </c>
      <c r="P1173" s="314">
        <f t="shared" si="2130"/>
        <v>0</v>
      </c>
      <c r="Q1173" s="314">
        <f t="shared" si="2130"/>
        <v>0</v>
      </c>
      <c r="R1173" s="314">
        <f t="shared" si="2130"/>
        <v>0</v>
      </c>
      <c r="S1173" s="314">
        <f t="shared" si="2130"/>
        <v>0</v>
      </c>
      <c r="T1173" s="314">
        <f t="shared" si="2130"/>
        <v>4867</v>
      </c>
      <c r="U1173" s="314">
        <f t="shared" si="2130"/>
        <v>0</v>
      </c>
      <c r="V1173" s="314">
        <f t="shared" si="2130"/>
        <v>0</v>
      </c>
      <c r="W1173" s="314">
        <f t="shared" si="2130"/>
        <v>0</v>
      </c>
      <c r="X1173" s="314">
        <f t="shared" si="2130"/>
        <v>0</v>
      </c>
      <c r="Y1173" s="314">
        <f t="shared" si="2130"/>
        <v>0</v>
      </c>
    </row>
    <row r="1174" spans="1:29" s="315" customFormat="1" x14ac:dyDescent="0.2">
      <c r="A1174" s="243" t="s">
        <v>615</v>
      </c>
      <c r="B1174" s="243" t="s">
        <v>734</v>
      </c>
      <c r="C1174" s="243">
        <v>51</v>
      </c>
      <c r="D1174" s="242" t="s">
        <v>258</v>
      </c>
      <c r="E1174" s="251">
        <v>3111</v>
      </c>
      <c r="F1174" s="246" t="s">
        <v>33</v>
      </c>
      <c r="G1174" s="246"/>
      <c r="H1174" s="381">
        <v>0</v>
      </c>
      <c r="I1174" s="382"/>
      <c r="J1174" s="381">
        <v>0</v>
      </c>
      <c r="K1174" s="382"/>
      <c r="L1174" s="381">
        <v>0</v>
      </c>
      <c r="M1174" s="382"/>
      <c r="N1174" s="381">
        <v>15300</v>
      </c>
      <c r="O1174" s="382"/>
      <c r="P1174" s="381">
        <v>0</v>
      </c>
      <c r="Q1174" s="382"/>
      <c r="R1174" s="381"/>
      <c r="S1174" s="382"/>
      <c r="T1174" s="381">
        <v>4867</v>
      </c>
      <c r="U1174" s="382"/>
      <c r="V1174" s="381"/>
      <c r="W1174" s="382"/>
      <c r="X1174" s="381">
        <v>0</v>
      </c>
      <c r="Y1174" s="382"/>
    </row>
    <row r="1175" spans="1:29" s="315" customFormat="1" x14ac:dyDescent="0.2">
      <c r="A1175" s="237" t="s">
        <v>615</v>
      </c>
      <c r="B1175" s="322" t="s">
        <v>734</v>
      </c>
      <c r="C1175" s="237">
        <v>51</v>
      </c>
      <c r="D1175" s="236"/>
      <c r="E1175" s="238">
        <v>313</v>
      </c>
      <c r="F1175" s="239"/>
      <c r="G1175" s="239"/>
      <c r="H1175" s="314">
        <f t="shared" ref="H1175:Y1175" si="2131">H1176</f>
        <v>0</v>
      </c>
      <c r="I1175" s="314">
        <f t="shared" si="2131"/>
        <v>0</v>
      </c>
      <c r="J1175" s="314">
        <f t="shared" si="2131"/>
        <v>0</v>
      </c>
      <c r="K1175" s="314">
        <f t="shared" si="2131"/>
        <v>0</v>
      </c>
      <c r="L1175" s="314">
        <f t="shared" si="2131"/>
        <v>0</v>
      </c>
      <c r="M1175" s="314">
        <f t="shared" si="2131"/>
        <v>0</v>
      </c>
      <c r="N1175" s="314">
        <f t="shared" si="2131"/>
        <v>2700</v>
      </c>
      <c r="O1175" s="314">
        <f t="shared" si="2131"/>
        <v>0</v>
      </c>
      <c r="P1175" s="314">
        <f t="shared" si="2131"/>
        <v>0</v>
      </c>
      <c r="Q1175" s="314">
        <f t="shared" si="2131"/>
        <v>0</v>
      </c>
      <c r="R1175" s="314">
        <f t="shared" si="2131"/>
        <v>0</v>
      </c>
      <c r="S1175" s="314">
        <f t="shared" si="2131"/>
        <v>0</v>
      </c>
      <c r="T1175" s="314">
        <f t="shared" si="2131"/>
        <v>858</v>
      </c>
      <c r="U1175" s="314">
        <f t="shared" si="2131"/>
        <v>0</v>
      </c>
      <c r="V1175" s="314">
        <f t="shared" si="2131"/>
        <v>0</v>
      </c>
      <c r="W1175" s="314">
        <f t="shared" si="2131"/>
        <v>0</v>
      </c>
      <c r="X1175" s="314">
        <f t="shared" si="2131"/>
        <v>0</v>
      </c>
      <c r="Y1175" s="314">
        <f t="shared" si="2131"/>
        <v>0</v>
      </c>
    </row>
    <row r="1176" spans="1:29" s="315" customFormat="1" x14ac:dyDescent="0.2">
      <c r="A1176" s="243" t="s">
        <v>615</v>
      </c>
      <c r="B1176" s="243" t="s">
        <v>734</v>
      </c>
      <c r="C1176" s="243">
        <v>51</v>
      </c>
      <c r="D1176" s="242" t="s">
        <v>258</v>
      </c>
      <c r="E1176" s="251">
        <v>3132</v>
      </c>
      <c r="F1176" s="246" t="s">
        <v>40</v>
      </c>
      <c r="G1176" s="246"/>
      <c r="H1176" s="381">
        <v>0</v>
      </c>
      <c r="I1176" s="382"/>
      <c r="J1176" s="381">
        <v>0</v>
      </c>
      <c r="K1176" s="382"/>
      <c r="L1176" s="381">
        <v>0</v>
      </c>
      <c r="M1176" s="382"/>
      <c r="N1176" s="381">
        <v>2700</v>
      </c>
      <c r="O1176" s="382"/>
      <c r="P1176" s="381">
        <v>0</v>
      </c>
      <c r="Q1176" s="382"/>
      <c r="R1176" s="381"/>
      <c r="S1176" s="382"/>
      <c r="T1176" s="381">
        <v>858</v>
      </c>
      <c r="U1176" s="382"/>
      <c r="V1176" s="381"/>
      <c r="W1176" s="382"/>
      <c r="X1176" s="381">
        <v>0</v>
      </c>
      <c r="Y1176" s="382"/>
    </row>
    <row r="1177" spans="1:29" s="332" customFormat="1" x14ac:dyDescent="0.2">
      <c r="A1177" s="318" t="s">
        <v>615</v>
      </c>
      <c r="B1177" s="319" t="s">
        <v>734</v>
      </c>
      <c r="C1177" s="231">
        <v>51</v>
      </c>
      <c r="D1177" s="231"/>
      <c r="E1177" s="233">
        <v>32</v>
      </c>
      <c r="F1177" s="234"/>
      <c r="G1177" s="234"/>
      <c r="H1177" s="258">
        <f>H1178+H1181</f>
        <v>0</v>
      </c>
      <c r="I1177" s="258">
        <f t="shared" ref="I1177:Y1177" si="2132">I1178+I1181</f>
        <v>0</v>
      </c>
      <c r="J1177" s="258">
        <f t="shared" si="2132"/>
        <v>0</v>
      </c>
      <c r="K1177" s="258">
        <f t="shared" si="2132"/>
        <v>0</v>
      </c>
      <c r="L1177" s="258">
        <f t="shared" si="2132"/>
        <v>0</v>
      </c>
      <c r="M1177" s="258">
        <f t="shared" si="2132"/>
        <v>0</v>
      </c>
      <c r="N1177" s="258">
        <f t="shared" si="2132"/>
        <v>10625</v>
      </c>
      <c r="O1177" s="258">
        <f t="shared" si="2132"/>
        <v>0</v>
      </c>
      <c r="P1177" s="258">
        <f t="shared" si="2132"/>
        <v>0</v>
      </c>
      <c r="Q1177" s="258">
        <f t="shared" si="2132"/>
        <v>0</v>
      </c>
      <c r="R1177" s="258">
        <f t="shared" si="2132"/>
        <v>0</v>
      </c>
      <c r="S1177" s="258">
        <f t="shared" si="2132"/>
        <v>0</v>
      </c>
      <c r="T1177" s="258">
        <f t="shared" si="2132"/>
        <v>0</v>
      </c>
      <c r="U1177" s="258">
        <f t="shared" si="2132"/>
        <v>0</v>
      </c>
      <c r="V1177" s="258">
        <f t="shared" si="2132"/>
        <v>0</v>
      </c>
      <c r="W1177" s="258">
        <f t="shared" si="2132"/>
        <v>0</v>
      </c>
      <c r="X1177" s="258">
        <f t="shared" si="2132"/>
        <v>0</v>
      </c>
      <c r="Y1177" s="258">
        <f t="shared" si="2132"/>
        <v>0</v>
      </c>
    </row>
    <row r="1178" spans="1:29" s="315" customFormat="1" x14ac:dyDescent="0.2">
      <c r="A1178" s="236" t="s">
        <v>615</v>
      </c>
      <c r="B1178" s="322" t="s">
        <v>734</v>
      </c>
      <c r="C1178" s="237">
        <v>51</v>
      </c>
      <c r="D1178" s="236"/>
      <c r="E1178" s="238">
        <v>321</v>
      </c>
      <c r="F1178" s="239"/>
      <c r="G1178" s="239"/>
      <c r="H1178" s="314">
        <f>H1179+H1180</f>
        <v>0</v>
      </c>
      <c r="I1178" s="314">
        <f t="shared" ref="I1178:Y1178" si="2133">I1179+I1180</f>
        <v>0</v>
      </c>
      <c r="J1178" s="314">
        <f t="shared" si="2133"/>
        <v>0</v>
      </c>
      <c r="K1178" s="314">
        <f t="shared" si="2133"/>
        <v>0</v>
      </c>
      <c r="L1178" s="314">
        <f t="shared" si="2133"/>
        <v>0</v>
      </c>
      <c r="M1178" s="314">
        <f t="shared" si="2133"/>
        <v>0</v>
      </c>
      <c r="N1178" s="314">
        <f t="shared" si="2133"/>
        <v>2500</v>
      </c>
      <c r="O1178" s="314">
        <f t="shared" si="2133"/>
        <v>0</v>
      </c>
      <c r="P1178" s="314">
        <f t="shared" si="2133"/>
        <v>0</v>
      </c>
      <c r="Q1178" s="314">
        <f t="shared" si="2133"/>
        <v>0</v>
      </c>
      <c r="R1178" s="314">
        <f t="shared" si="2133"/>
        <v>0</v>
      </c>
      <c r="S1178" s="314">
        <f t="shared" si="2133"/>
        <v>0</v>
      </c>
      <c r="T1178" s="314">
        <f t="shared" si="2133"/>
        <v>0</v>
      </c>
      <c r="U1178" s="314">
        <f t="shared" si="2133"/>
        <v>0</v>
      </c>
      <c r="V1178" s="314">
        <f t="shared" si="2133"/>
        <v>0</v>
      </c>
      <c r="W1178" s="314">
        <f t="shared" si="2133"/>
        <v>0</v>
      </c>
      <c r="X1178" s="314">
        <f t="shared" si="2133"/>
        <v>0</v>
      </c>
      <c r="Y1178" s="314">
        <f t="shared" si="2133"/>
        <v>0</v>
      </c>
    </row>
    <row r="1179" spans="1:29" s="315" customFormat="1" x14ac:dyDescent="0.2">
      <c r="A1179" s="243" t="s">
        <v>615</v>
      </c>
      <c r="B1179" s="243" t="s">
        <v>734</v>
      </c>
      <c r="C1179" s="243">
        <v>51</v>
      </c>
      <c r="D1179" s="242" t="s">
        <v>258</v>
      </c>
      <c r="E1179" s="251">
        <v>3211</v>
      </c>
      <c r="F1179" s="246" t="s">
        <v>42</v>
      </c>
      <c r="G1179" s="246"/>
      <c r="H1179" s="381">
        <v>0</v>
      </c>
      <c r="I1179" s="382"/>
      <c r="J1179" s="381">
        <v>0</v>
      </c>
      <c r="K1179" s="382"/>
      <c r="L1179" s="381">
        <v>0</v>
      </c>
      <c r="M1179" s="382"/>
      <c r="N1179" s="381">
        <v>1500</v>
      </c>
      <c r="O1179" s="382"/>
      <c r="P1179" s="381">
        <v>0</v>
      </c>
      <c r="Q1179" s="382"/>
      <c r="R1179" s="381"/>
      <c r="S1179" s="382"/>
      <c r="T1179" s="381">
        <v>0</v>
      </c>
      <c r="U1179" s="382"/>
      <c r="V1179" s="381"/>
      <c r="W1179" s="382"/>
      <c r="X1179" s="381">
        <v>0</v>
      </c>
      <c r="Y1179" s="382"/>
    </row>
    <row r="1180" spans="1:29" s="315" customFormat="1" x14ac:dyDescent="0.2">
      <c r="A1180" s="237" t="s">
        <v>615</v>
      </c>
      <c r="B1180" s="243" t="s">
        <v>734</v>
      </c>
      <c r="C1180" s="243">
        <v>51</v>
      </c>
      <c r="D1180" s="242" t="s">
        <v>258</v>
      </c>
      <c r="E1180" s="251">
        <v>3213</v>
      </c>
      <c r="F1180" s="246" t="s">
        <v>44</v>
      </c>
      <c r="G1180" s="246"/>
      <c r="H1180" s="381">
        <v>0</v>
      </c>
      <c r="I1180" s="382"/>
      <c r="J1180" s="381">
        <v>0</v>
      </c>
      <c r="K1180" s="382"/>
      <c r="L1180" s="381">
        <v>0</v>
      </c>
      <c r="M1180" s="382"/>
      <c r="N1180" s="381">
        <v>1000</v>
      </c>
      <c r="O1180" s="382"/>
      <c r="P1180" s="381">
        <v>0</v>
      </c>
      <c r="Q1180" s="382"/>
      <c r="R1180" s="381"/>
      <c r="S1180" s="382"/>
      <c r="T1180" s="381">
        <v>0</v>
      </c>
      <c r="U1180" s="382"/>
      <c r="V1180" s="381"/>
      <c r="W1180" s="382"/>
      <c r="X1180" s="381">
        <v>0</v>
      </c>
      <c r="Y1180" s="382"/>
    </row>
    <row r="1181" spans="1:29" s="315" customFormat="1" x14ac:dyDescent="0.2">
      <c r="A1181" s="236" t="s">
        <v>615</v>
      </c>
      <c r="B1181" s="322" t="s">
        <v>734</v>
      </c>
      <c r="C1181" s="237">
        <v>51</v>
      </c>
      <c r="D1181" s="236"/>
      <c r="E1181" s="238">
        <v>323</v>
      </c>
      <c r="F1181" s="239"/>
      <c r="G1181" s="239"/>
      <c r="H1181" s="314">
        <f t="shared" ref="H1181:Y1181" si="2134">H1182</f>
        <v>0</v>
      </c>
      <c r="I1181" s="314">
        <f t="shared" si="2134"/>
        <v>0</v>
      </c>
      <c r="J1181" s="314">
        <f t="shared" si="2134"/>
        <v>0</v>
      </c>
      <c r="K1181" s="314">
        <f t="shared" si="2134"/>
        <v>0</v>
      </c>
      <c r="L1181" s="314">
        <f t="shared" si="2134"/>
        <v>0</v>
      </c>
      <c r="M1181" s="314">
        <f t="shared" si="2134"/>
        <v>0</v>
      </c>
      <c r="N1181" s="314">
        <f t="shared" si="2134"/>
        <v>8125</v>
      </c>
      <c r="O1181" s="314">
        <f t="shared" si="2134"/>
        <v>0</v>
      </c>
      <c r="P1181" s="314">
        <f t="shared" si="2134"/>
        <v>0</v>
      </c>
      <c r="Q1181" s="314">
        <f t="shared" si="2134"/>
        <v>0</v>
      </c>
      <c r="R1181" s="314">
        <f t="shared" si="2134"/>
        <v>0</v>
      </c>
      <c r="S1181" s="314">
        <f t="shared" si="2134"/>
        <v>0</v>
      </c>
      <c r="T1181" s="314">
        <f t="shared" si="2134"/>
        <v>0</v>
      </c>
      <c r="U1181" s="314">
        <f t="shared" si="2134"/>
        <v>0</v>
      </c>
      <c r="V1181" s="314">
        <f t="shared" si="2134"/>
        <v>0</v>
      </c>
      <c r="W1181" s="314">
        <f t="shared" si="2134"/>
        <v>0</v>
      </c>
      <c r="X1181" s="314">
        <f t="shared" si="2134"/>
        <v>0</v>
      </c>
      <c r="Y1181" s="314">
        <f t="shared" si="2134"/>
        <v>0</v>
      </c>
    </row>
    <row r="1182" spans="1:29" s="315" customFormat="1" x14ac:dyDescent="0.2">
      <c r="A1182" s="237" t="s">
        <v>615</v>
      </c>
      <c r="B1182" s="243" t="s">
        <v>734</v>
      </c>
      <c r="C1182" s="243">
        <v>51</v>
      </c>
      <c r="D1182" s="242" t="s">
        <v>258</v>
      </c>
      <c r="E1182" s="251">
        <v>3237</v>
      </c>
      <c r="F1182" s="246" t="s">
        <v>58</v>
      </c>
      <c r="G1182" s="246"/>
      <c r="H1182" s="381">
        <v>0</v>
      </c>
      <c r="I1182" s="382"/>
      <c r="J1182" s="381">
        <v>0</v>
      </c>
      <c r="K1182" s="382"/>
      <c r="L1182" s="381">
        <v>0</v>
      </c>
      <c r="M1182" s="382"/>
      <c r="N1182" s="381">
        <v>8125</v>
      </c>
      <c r="O1182" s="382"/>
      <c r="P1182" s="381">
        <v>0</v>
      </c>
      <c r="Q1182" s="382"/>
      <c r="R1182" s="381"/>
      <c r="S1182" s="382"/>
      <c r="T1182" s="381">
        <v>0</v>
      </c>
      <c r="U1182" s="382"/>
      <c r="V1182" s="381"/>
      <c r="W1182" s="382"/>
      <c r="X1182" s="381">
        <v>0</v>
      </c>
      <c r="Y1182" s="382"/>
    </row>
    <row r="1183" spans="1:29" s="332" customFormat="1" x14ac:dyDescent="0.2">
      <c r="A1183" s="318" t="s">
        <v>615</v>
      </c>
      <c r="B1183" s="319" t="s">
        <v>734</v>
      </c>
      <c r="C1183" s="231">
        <v>559</v>
      </c>
      <c r="D1183" s="231"/>
      <c r="E1183" s="233">
        <v>31</v>
      </c>
      <c r="F1183" s="234"/>
      <c r="G1183" s="234"/>
      <c r="H1183" s="258">
        <f t="shared" ref="H1183:Y1183" si="2135">H1184+H1186</f>
        <v>0</v>
      </c>
      <c r="I1183" s="258">
        <f t="shared" si="2135"/>
        <v>0</v>
      </c>
      <c r="J1183" s="258">
        <f t="shared" si="2135"/>
        <v>0</v>
      </c>
      <c r="K1183" s="258">
        <f t="shared" si="2135"/>
        <v>0</v>
      </c>
      <c r="L1183" s="258">
        <f t="shared" si="2135"/>
        <v>0</v>
      </c>
      <c r="M1183" s="258">
        <f t="shared" si="2135"/>
        <v>0</v>
      </c>
      <c r="N1183" s="258">
        <f t="shared" si="2135"/>
        <v>0</v>
      </c>
      <c r="O1183" s="258">
        <f t="shared" si="2135"/>
        <v>0</v>
      </c>
      <c r="P1183" s="258">
        <f t="shared" si="2135"/>
        <v>0</v>
      </c>
      <c r="Q1183" s="258">
        <f t="shared" si="2135"/>
        <v>0</v>
      </c>
      <c r="R1183" s="258">
        <f t="shared" si="2135"/>
        <v>0</v>
      </c>
      <c r="S1183" s="258">
        <f t="shared" si="2135"/>
        <v>0</v>
      </c>
      <c r="T1183" s="258">
        <f t="shared" si="2135"/>
        <v>12275</v>
      </c>
      <c r="U1183" s="258">
        <f t="shared" si="2135"/>
        <v>0</v>
      </c>
      <c r="V1183" s="258">
        <f t="shared" si="2135"/>
        <v>0</v>
      </c>
      <c r="W1183" s="258">
        <f t="shared" si="2135"/>
        <v>0</v>
      </c>
      <c r="X1183" s="258">
        <f t="shared" si="2135"/>
        <v>18000</v>
      </c>
      <c r="Y1183" s="258">
        <f t="shared" si="2135"/>
        <v>0</v>
      </c>
      <c r="Z1183" s="315"/>
      <c r="AA1183" s="315"/>
      <c r="AB1183" s="315"/>
      <c r="AC1183" s="315"/>
    </row>
    <row r="1184" spans="1:29" s="315" customFormat="1" x14ac:dyDescent="0.2">
      <c r="A1184" s="236" t="s">
        <v>615</v>
      </c>
      <c r="B1184" s="322" t="s">
        <v>734</v>
      </c>
      <c r="C1184" s="237">
        <v>559</v>
      </c>
      <c r="D1184" s="236"/>
      <c r="E1184" s="238">
        <v>311</v>
      </c>
      <c r="F1184" s="239"/>
      <c r="G1184" s="239"/>
      <c r="H1184" s="314">
        <f t="shared" ref="H1184:Y1184" si="2136">H1185</f>
        <v>0</v>
      </c>
      <c r="I1184" s="314">
        <f t="shared" si="2136"/>
        <v>0</v>
      </c>
      <c r="J1184" s="314">
        <f t="shared" si="2136"/>
        <v>0</v>
      </c>
      <c r="K1184" s="314">
        <f t="shared" si="2136"/>
        <v>0</v>
      </c>
      <c r="L1184" s="314">
        <f t="shared" si="2136"/>
        <v>0</v>
      </c>
      <c r="M1184" s="314">
        <f t="shared" si="2136"/>
        <v>0</v>
      </c>
      <c r="N1184" s="314">
        <f t="shared" si="2136"/>
        <v>0</v>
      </c>
      <c r="O1184" s="314">
        <f t="shared" si="2136"/>
        <v>0</v>
      </c>
      <c r="P1184" s="314">
        <f t="shared" si="2136"/>
        <v>0</v>
      </c>
      <c r="Q1184" s="314">
        <f t="shared" si="2136"/>
        <v>0</v>
      </c>
      <c r="R1184" s="314">
        <f t="shared" si="2136"/>
        <v>0</v>
      </c>
      <c r="S1184" s="314">
        <f t="shared" si="2136"/>
        <v>0</v>
      </c>
      <c r="T1184" s="314">
        <f t="shared" si="2136"/>
        <v>10435</v>
      </c>
      <c r="U1184" s="314">
        <f t="shared" si="2136"/>
        <v>0</v>
      </c>
      <c r="V1184" s="314">
        <f t="shared" si="2136"/>
        <v>0</v>
      </c>
      <c r="W1184" s="314">
        <f t="shared" si="2136"/>
        <v>0</v>
      </c>
      <c r="X1184" s="314">
        <f t="shared" si="2136"/>
        <v>15300</v>
      </c>
      <c r="Y1184" s="314">
        <f t="shared" si="2136"/>
        <v>0</v>
      </c>
    </row>
    <row r="1185" spans="1:29" s="315" customFormat="1" x14ac:dyDescent="0.2">
      <c r="A1185" s="237" t="s">
        <v>615</v>
      </c>
      <c r="B1185" s="243" t="s">
        <v>734</v>
      </c>
      <c r="C1185" s="243">
        <v>559</v>
      </c>
      <c r="D1185" s="242" t="s">
        <v>258</v>
      </c>
      <c r="E1185" s="251">
        <v>3111</v>
      </c>
      <c r="F1185" s="246" t="s">
        <v>33</v>
      </c>
      <c r="G1185" s="246"/>
      <c r="H1185" s="381">
        <v>0</v>
      </c>
      <c r="I1185" s="382"/>
      <c r="J1185" s="381">
        <v>0</v>
      </c>
      <c r="K1185" s="382"/>
      <c r="L1185" s="381">
        <v>0</v>
      </c>
      <c r="M1185" s="382"/>
      <c r="N1185" s="381">
        <v>0</v>
      </c>
      <c r="O1185" s="382"/>
      <c r="P1185" s="381">
        <v>0</v>
      </c>
      <c r="Q1185" s="382"/>
      <c r="R1185" s="381"/>
      <c r="S1185" s="382"/>
      <c r="T1185" s="381">
        <v>10435</v>
      </c>
      <c r="U1185" s="382"/>
      <c r="V1185" s="381"/>
      <c r="W1185" s="382"/>
      <c r="X1185" s="381">
        <v>15300</v>
      </c>
      <c r="Y1185" s="382"/>
    </row>
    <row r="1186" spans="1:29" s="315" customFormat="1" x14ac:dyDescent="0.2">
      <c r="A1186" s="237" t="s">
        <v>615</v>
      </c>
      <c r="B1186" s="322" t="s">
        <v>734</v>
      </c>
      <c r="C1186" s="237">
        <v>559</v>
      </c>
      <c r="D1186" s="236"/>
      <c r="E1186" s="238">
        <v>313</v>
      </c>
      <c r="F1186" s="239"/>
      <c r="G1186" s="239"/>
      <c r="H1186" s="365">
        <f t="shared" ref="H1186:Y1186" si="2137">H1187</f>
        <v>0</v>
      </c>
      <c r="I1186" s="365">
        <f t="shared" si="2137"/>
        <v>0</v>
      </c>
      <c r="J1186" s="365">
        <f t="shared" si="2137"/>
        <v>0</v>
      </c>
      <c r="K1186" s="365">
        <f t="shared" si="2137"/>
        <v>0</v>
      </c>
      <c r="L1186" s="365">
        <f t="shared" si="2137"/>
        <v>0</v>
      </c>
      <c r="M1186" s="365">
        <f t="shared" si="2137"/>
        <v>0</v>
      </c>
      <c r="N1186" s="365">
        <f t="shared" si="2137"/>
        <v>0</v>
      </c>
      <c r="O1186" s="365">
        <f t="shared" si="2137"/>
        <v>0</v>
      </c>
      <c r="P1186" s="365">
        <f t="shared" si="2137"/>
        <v>0</v>
      </c>
      <c r="Q1186" s="365">
        <f t="shared" si="2137"/>
        <v>0</v>
      </c>
      <c r="R1186" s="365">
        <f t="shared" si="2137"/>
        <v>0</v>
      </c>
      <c r="S1186" s="365">
        <f t="shared" si="2137"/>
        <v>0</v>
      </c>
      <c r="T1186" s="365">
        <f t="shared" si="2137"/>
        <v>1840</v>
      </c>
      <c r="U1186" s="365">
        <f t="shared" si="2137"/>
        <v>0</v>
      </c>
      <c r="V1186" s="365">
        <f t="shared" si="2137"/>
        <v>0</v>
      </c>
      <c r="W1186" s="365">
        <f t="shared" si="2137"/>
        <v>0</v>
      </c>
      <c r="X1186" s="365">
        <f t="shared" si="2137"/>
        <v>2700</v>
      </c>
      <c r="Y1186" s="365">
        <f t="shared" si="2137"/>
        <v>0</v>
      </c>
    </row>
    <row r="1187" spans="1:29" s="315" customFormat="1" x14ac:dyDescent="0.2">
      <c r="A1187" s="237" t="s">
        <v>615</v>
      </c>
      <c r="B1187" s="243" t="s">
        <v>734</v>
      </c>
      <c r="C1187" s="243">
        <v>559</v>
      </c>
      <c r="D1187" s="242" t="s">
        <v>258</v>
      </c>
      <c r="E1187" s="251">
        <v>3132</v>
      </c>
      <c r="F1187" s="246" t="s">
        <v>40</v>
      </c>
      <c r="G1187" s="246"/>
      <c r="H1187" s="381">
        <v>0</v>
      </c>
      <c r="I1187" s="382"/>
      <c r="J1187" s="381">
        <v>0</v>
      </c>
      <c r="K1187" s="382"/>
      <c r="L1187" s="381">
        <v>0</v>
      </c>
      <c r="M1187" s="382"/>
      <c r="N1187" s="381">
        <v>0</v>
      </c>
      <c r="O1187" s="382"/>
      <c r="P1187" s="381">
        <v>0</v>
      </c>
      <c r="Q1187" s="382"/>
      <c r="R1187" s="381"/>
      <c r="S1187" s="382"/>
      <c r="T1187" s="381">
        <v>1840</v>
      </c>
      <c r="U1187" s="382"/>
      <c r="V1187" s="381"/>
      <c r="W1187" s="382"/>
      <c r="X1187" s="381">
        <v>2700</v>
      </c>
      <c r="Y1187" s="382"/>
    </row>
    <row r="1188" spans="1:29" s="332" customFormat="1" x14ac:dyDescent="0.2">
      <c r="A1188" s="318" t="s">
        <v>615</v>
      </c>
      <c r="B1188" s="319" t="s">
        <v>734</v>
      </c>
      <c r="C1188" s="231">
        <v>559</v>
      </c>
      <c r="D1188" s="231"/>
      <c r="E1188" s="233">
        <v>32</v>
      </c>
      <c r="F1188" s="234"/>
      <c r="G1188" s="234"/>
      <c r="H1188" s="258">
        <f>H1189+H1192</f>
        <v>0</v>
      </c>
      <c r="I1188" s="258">
        <f t="shared" ref="I1188:Y1188" si="2138">I1189+I1192</f>
        <v>0</v>
      </c>
      <c r="J1188" s="258">
        <f t="shared" si="2138"/>
        <v>0</v>
      </c>
      <c r="K1188" s="258">
        <f t="shared" si="2138"/>
        <v>0</v>
      </c>
      <c r="L1188" s="258">
        <f t="shared" si="2138"/>
        <v>0</v>
      </c>
      <c r="M1188" s="258">
        <f t="shared" si="2138"/>
        <v>0</v>
      </c>
      <c r="N1188" s="258">
        <f t="shared" si="2138"/>
        <v>0</v>
      </c>
      <c r="O1188" s="258">
        <f t="shared" si="2138"/>
        <v>0</v>
      </c>
      <c r="P1188" s="258">
        <f t="shared" si="2138"/>
        <v>0</v>
      </c>
      <c r="Q1188" s="258">
        <f t="shared" si="2138"/>
        <v>0</v>
      </c>
      <c r="R1188" s="258">
        <f t="shared" si="2138"/>
        <v>0</v>
      </c>
      <c r="S1188" s="258">
        <f t="shared" si="2138"/>
        <v>0</v>
      </c>
      <c r="T1188" s="258">
        <f t="shared" si="2138"/>
        <v>10625</v>
      </c>
      <c r="U1188" s="258">
        <f t="shared" si="2138"/>
        <v>0</v>
      </c>
      <c r="V1188" s="258">
        <f t="shared" si="2138"/>
        <v>0</v>
      </c>
      <c r="W1188" s="258">
        <f t="shared" si="2138"/>
        <v>0</v>
      </c>
      <c r="X1188" s="258">
        <f t="shared" si="2138"/>
        <v>10625</v>
      </c>
      <c r="Y1188" s="258">
        <f t="shared" si="2138"/>
        <v>0</v>
      </c>
      <c r="Z1188" s="315"/>
      <c r="AA1188" s="315"/>
      <c r="AB1188" s="315"/>
      <c r="AC1188" s="315"/>
    </row>
    <row r="1189" spans="1:29" s="315" customFormat="1" x14ac:dyDescent="0.2">
      <c r="A1189" s="236" t="s">
        <v>615</v>
      </c>
      <c r="B1189" s="322" t="s">
        <v>734</v>
      </c>
      <c r="C1189" s="237">
        <v>559</v>
      </c>
      <c r="D1189" s="236"/>
      <c r="E1189" s="238">
        <v>321</v>
      </c>
      <c r="F1189" s="239"/>
      <c r="G1189" s="239"/>
      <c r="H1189" s="314">
        <f>H1190+H1191</f>
        <v>0</v>
      </c>
      <c r="I1189" s="314">
        <f t="shared" ref="I1189:Y1189" si="2139">I1190+I1191</f>
        <v>0</v>
      </c>
      <c r="J1189" s="314">
        <f t="shared" si="2139"/>
        <v>0</v>
      </c>
      <c r="K1189" s="314">
        <f t="shared" si="2139"/>
        <v>0</v>
      </c>
      <c r="L1189" s="314">
        <f>L1190+L1191</f>
        <v>0</v>
      </c>
      <c r="M1189" s="314">
        <f t="shared" si="2139"/>
        <v>0</v>
      </c>
      <c r="N1189" s="314">
        <f t="shared" si="2139"/>
        <v>0</v>
      </c>
      <c r="O1189" s="314">
        <f t="shared" si="2139"/>
        <v>0</v>
      </c>
      <c r="P1189" s="314">
        <f t="shared" si="2139"/>
        <v>0</v>
      </c>
      <c r="Q1189" s="314">
        <f t="shared" si="2139"/>
        <v>0</v>
      </c>
      <c r="R1189" s="314">
        <f t="shared" si="2139"/>
        <v>0</v>
      </c>
      <c r="S1189" s="314">
        <f t="shared" si="2139"/>
        <v>0</v>
      </c>
      <c r="T1189" s="314">
        <f t="shared" si="2139"/>
        <v>2500</v>
      </c>
      <c r="U1189" s="314">
        <f t="shared" si="2139"/>
        <v>0</v>
      </c>
      <c r="V1189" s="314">
        <f t="shared" si="2139"/>
        <v>0</v>
      </c>
      <c r="W1189" s="314">
        <f t="shared" si="2139"/>
        <v>0</v>
      </c>
      <c r="X1189" s="314">
        <f t="shared" si="2139"/>
        <v>2500</v>
      </c>
      <c r="Y1189" s="314">
        <f t="shared" si="2139"/>
        <v>0</v>
      </c>
    </row>
    <row r="1190" spans="1:29" s="315" customFormat="1" x14ac:dyDescent="0.2">
      <c r="A1190" s="237" t="s">
        <v>615</v>
      </c>
      <c r="B1190" s="243" t="s">
        <v>734</v>
      </c>
      <c r="C1190" s="243">
        <v>559</v>
      </c>
      <c r="D1190" s="242" t="s">
        <v>258</v>
      </c>
      <c r="E1190" s="251">
        <v>3211</v>
      </c>
      <c r="F1190" s="246" t="s">
        <v>42</v>
      </c>
      <c r="G1190" s="246"/>
      <c r="H1190" s="381">
        <v>0</v>
      </c>
      <c r="I1190" s="382"/>
      <c r="J1190" s="381">
        <v>0</v>
      </c>
      <c r="K1190" s="382"/>
      <c r="L1190" s="381">
        <v>0</v>
      </c>
      <c r="M1190" s="382"/>
      <c r="N1190" s="381">
        <v>0</v>
      </c>
      <c r="O1190" s="382"/>
      <c r="P1190" s="381">
        <v>0</v>
      </c>
      <c r="Q1190" s="382"/>
      <c r="R1190" s="381"/>
      <c r="S1190" s="382"/>
      <c r="T1190" s="381">
        <v>1500</v>
      </c>
      <c r="U1190" s="382"/>
      <c r="V1190" s="381"/>
      <c r="W1190" s="382"/>
      <c r="X1190" s="381">
        <v>1500</v>
      </c>
      <c r="Y1190" s="382"/>
    </row>
    <row r="1191" spans="1:29" s="315" customFormat="1" x14ac:dyDescent="0.2">
      <c r="A1191" s="237" t="s">
        <v>615</v>
      </c>
      <c r="B1191" s="243" t="s">
        <v>734</v>
      </c>
      <c r="C1191" s="243">
        <v>559</v>
      </c>
      <c r="D1191" s="242" t="s">
        <v>258</v>
      </c>
      <c r="E1191" s="251">
        <v>3213</v>
      </c>
      <c r="F1191" s="246" t="s">
        <v>44</v>
      </c>
      <c r="G1191" s="246"/>
      <c r="H1191" s="381">
        <v>0</v>
      </c>
      <c r="I1191" s="382"/>
      <c r="J1191" s="381">
        <v>0</v>
      </c>
      <c r="K1191" s="382"/>
      <c r="L1191" s="381">
        <v>0</v>
      </c>
      <c r="M1191" s="382"/>
      <c r="N1191" s="381">
        <v>0</v>
      </c>
      <c r="O1191" s="382"/>
      <c r="P1191" s="381">
        <v>0</v>
      </c>
      <c r="Q1191" s="382"/>
      <c r="R1191" s="381"/>
      <c r="S1191" s="382"/>
      <c r="T1191" s="381">
        <v>1000</v>
      </c>
      <c r="U1191" s="382"/>
      <c r="V1191" s="381"/>
      <c r="W1191" s="382"/>
      <c r="X1191" s="381">
        <v>1000</v>
      </c>
      <c r="Y1191" s="382"/>
    </row>
    <row r="1192" spans="1:29" s="315" customFormat="1" x14ac:dyDescent="0.2">
      <c r="A1192" s="236" t="s">
        <v>615</v>
      </c>
      <c r="B1192" s="322" t="s">
        <v>734</v>
      </c>
      <c r="C1192" s="237">
        <v>559</v>
      </c>
      <c r="D1192" s="236"/>
      <c r="E1192" s="238">
        <v>323</v>
      </c>
      <c r="F1192" s="239"/>
      <c r="G1192" s="239"/>
      <c r="H1192" s="314">
        <f t="shared" ref="H1192:Y1192" si="2140">H1193</f>
        <v>0</v>
      </c>
      <c r="I1192" s="314">
        <f t="shared" si="2140"/>
        <v>0</v>
      </c>
      <c r="J1192" s="314">
        <f t="shared" si="2140"/>
        <v>0</v>
      </c>
      <c r="K1192" s="314">
        <f t="shared" si="2140"/>
        <v>0</v>
      </c>
      <c r="L1192" s="314">
        <f t="shared" si="2140"/>
        <v>0</v>
      </c>
      <c r="M1192" s="314">
        <f t="shared" si="2140"/>
        <v>0</v>
      </c>
      <c r="N1192" s="314">
        <f t="shared" si="2140"/>
        <v>0</v>
      </c>
      <c r="O1192" s="314">
        <f t="shared" si="2140"/>
        <v>0</v>
      </c>
      <c r="P1192" s="314">
        <f t="shared" si="2140"/>
        <v>0</v>
      </c>
      <c r="Q1192" s="314">
        <f t="shared" si="2140"/>
        <v>0</v>
      </c>
      <c r="R1192" s="314">
        <f t="shared" si="2140"/>
        <v>0</v>
      </c>
      <c r="S1192" s="314">
        <f t="shared" si="2140"/>
        <v>0</v>
      </c>
      <c r="T1192" s="314">
        <f t="shared" si="2140"/>
        <v>8125</v>
      </c>
      <c r="U1192" s="314">
        <f t="shared" si="2140"/>
        <v>0</v>
      </c>
      <c r="V1192" s="314">
        <f t="shared" si="2140"/>
        <v>0</v>
      </c>
      <c r="W1192" s="314">
        <f t="shared" si="2140"/>
        <v>0</v>
      </c>
      <c r="X1192" s="314">
        <f t="shared" si="2140"/>
        <v>8125</v>
      </c>
      <c r="Y1192" s="314">
        <f t="shared" si="2140"/>
        <v>0</v>
      </c>
    </row>
    <row r="1193" spans="1:29" s="315" customFormat="1" x14ac:dyDescent="0.2">
      <c r="A1193" s="237" t="s">
        <v>615</v>
      </c>
      <c r="B1193" s="243" t="s">
        <v>734</v>
      </c>
      <c r="C1193" s="243">
        <v>559</v>
      </c>
      <c r="D1193" s="242" t="s">
        <v>258</v>
      </c>
      <c r="E1193" s="251">
        <v>3237</v>
      </c>
      <c r="F1193" s="246" t="s">
        <v>58</v>
      </c>
      <c r="G1193" s="246"/>
      <c r="H1193" s="381">
        <v>0</v>
      </c>
      <c r="I1193" s="382"/>
      <c r="J1193" s="381">
        <v>0</v>
      </c>
      <c r="K1193" s="382"/>
      <c r="L1193" s="381">
        <v>0</v>
      </c>
      <c r="M1193" s="382"/>
      <c r="N1193" s="381">
        <v>0</v>
      </c>
      <c r="O1193" s="382"/>
      <c r="P1193" s="381">
        <v>0</v>
      </c>
      <c r="Q1193" s="382"/>
      <c r="R1193" s="381"/>
      <c r="S1193" s="382"/>
      <c r="T1193" s="381">
        <v>8125</v>
      </c>
      <c r="U1193" s="382"/>
      <c r="V1193" s="381"/>
      <c r="W1193" s="382"/>
      <c r="X1193" s="381">
        <v>8125</v>
      </c>
      <c r="Y1193" s="382"/>
    </row>
    <row r="1194" spans="1:29" s="315" customFormat="1" ht="77.25" customHeight="1" x14ac:dyDescent="0.2">
      <c r="A1194" s="316" t="s">
        <v>615</v>
      </c>
      <c r="B1194" s="317" t="s">
        <v>736</v>
      </c>
      <c r="C1194" s="224"/>
      <c r="D1194" s="316"/>
      <c r="E1194" s="363"/>
      <c r="F1194" s="364" t="s">
        <v>737</v>
      </c>
      <c r="G1194" s="227" t="s">
        <v>703</v>
      </c>
      <c r="H1194" s="259">
        <f>H1195+H1201+H1204+H1209+H1215+H1218+H1223+H1229</f>
        <v>0</v>
      </c>
      <c r="I1194" s="259">
        <f t="shared" ref="I1194:Y1194" si="2141">I1195+I1201+I1204+I1209+I1215+I1218+I1223+I1229</f>
        <v>0</v>
      </c>
      <c r="J1194" s="259">
        <f t="shared" si="2141"/>
        <v>0</v>
      </c>
      <c r="K1194" s="259">
        <f t="shared" si="2141"/>
        <v>0</v>
      </c>
      <c r="L1194" s="259">
        <f t="shared" si="2141"/>
        <v>0</v>
      </c>
      <c r="M1194" s="259">
        <f t="shared" si="2141"/>
        <v>0</v>
      </c>
      <c r="N1194" s="259">
        <f t="shared" si="2141"/>
        <v>72980</v>
      </c>
      <c r="O1194" s="259">
        <f t="shared" si="2141"/>
        <v>23124</v>
      </c>
      <c r="P1194" s="259">
        <f t="shared" si="2141"/>
        <v>0</v>
      </c>
      <c r="Q1194" s="259">
        <f t="shared" si="2141"/>
        <v>0</v>
      </c>
      <c r="R1194" s="259">
        <f t="shared" si="2141"/>
        <v>0</v>
      </c>
      <c r="S1194" s="259">
        <f t="shared" si="2141"/>
        <v>0</v>
      </c>
      <c r="T1194" s="259">
        <f t="shared" si="2141"/>
        <v>144600</v>
      </c>
      <c r="U1194" s="259">
        <f t="shared" si="2141"/>
        <v>52216</v>
      </c>
      <c r="V1194" s="259">
        <f t="shared" si="2141"/>
        <v>0</v>
      </c>
      <c r="W1194" s="259">
        <f t="shared" si="2141"/>
        <v>0</v>
      </c>
      <c r="X1194" s="259">
        <f t="shared" si="2141"/>
        <v>21294</v>
      </c>
      <c r="Y1194" s="259">
        <f t="shared" si="2141"/>
        <v>7986</v>
      </c>
    </row>
    <row r="1195" spans="1:29" s="332" customFormat="1" x14ac:dyDescent="0.2">
      <c r="A1195" s="318" t="s">
        <v>615</v>
      </c>
      <c r="B1195" s="319" t="s">
        <v>736</v>
      </c>
      <c r="C1195" s="231">
        <v>11</v>
      </c>
      <c r="D1195" s="231"/>
      <c r="E1195" s="233">
        <v>32</v>
      </c>
      <c r="F1195" s="234"/>
      <c r="G1195" s="234"/>
      <c r="H1195" s="258">
        <f t="shared" ref="H1195:Y1195" si="2142">H1196+H1199</f>
        <v>0</v>
      </c>
      <c r="I1195" s="258">
        <f t="shared" si="2142"/>
        <v>0</v>
      </c>
      <c r="J1195" s="258">
        <f t="shared" si="2142"/>
        <v>0</v>
      </c>
      <c r="K1195" s="258">
        <f t="shared" si="2142"/>
        <v>0</v>
      </c>
      <c r="L1195" s="258">
        <f t="shared" si="2142"/>
        <v>0</v>
      </c>
      <c r="M1195" s="258">
        <f t="shared" si="2142"/>
        <v>0</v>
      </c>
      <c r="N1195" s="258">
        <f t="shared" si="2142"/>
        <v>10660</v>
      </c>
      <c r="O1195" s="258">
        <f t="shared" si="2142"/>
        <v>10660</v>
      </c>
      <c r="P1195" s="258">
        <f t="shared" si="2142"/>
        <v>0</v>
      </c>
      <c r="Q1195" s="258">
        <f t="shared" si="2142"/>
        <v>0</v>
      </c>
      <c r="R1195" s="258">
        <f t="shared" si="2142"/>
        <v>0</v>
      </c>
      <c r="S1195" s="258">
        <f t="shared" si="2142"/>
        <v>0</v>
      </c>
      <c r="T1195" s="258">
        <f t="shared" si="2142"/>
        <v>17870</v>
      </c>
      <c r="U1195" s="258">
        <f t="shared" si="2142"/>
        <v>17870</v>
      </c>
      <c r="V1195" s="258">
        <f t="shared" si="2142"/>
        <v>0</v>
      </c>
      <c r="W1195" s="258">
        <f t="shared" si="2142"/>
        <v>0</v>
      </c>
      <c r="X1195" s="258">
        <f t="shared" si="2142"/>
        <v>4659</v>
      </c>
      <c r="Y1195" s="258">
        <f t="shared" si="2142"/>
        <v>4659</v>
      </c>
      <c r="Z1195" s="315"/>
      <c r="AA1195" s="315"/>
      <c r="AB1195" s="315"/>
      <c r="AC1195" s="315"/>
    </row>
    <row r="1196" spans="1:29" s="315" customFormat="1" x14ac:dyDescent="0.2">
      <c r="A1196" s="333" t="s">
        <v>615</v>
      </c>
      <c r="B1196" s="334" t="s">
        <v>736</v>
      </c>
      <c r="C1196" s="237">
        <v>11</v>
      </c>
      <c r="D1196" s="236"/>
      <c r="E1196" s="238">
        <v>321</v>
      </c>
      <c r="F1196" s="239"/>
      <c r="G1196" s="239"/>
      <c r="H1196" s="314">
        <f>H1197+H1198</f>
        <v>0</v>
      </c>
      <c r="I1196" s="314">
        <f t="shared" ref="I1196" si="2143">I1197+I1198</f>
        <v>0</v>
      </c>
      <c r="J1196" s="314">
        <f t="shared" ref="J1196" si="2144">J1197+J1198</f>
        <v>0</v>
      </c>
      <c r="K1196" s="314">
        <f t="shared" ref="K1196" si="2145">K1197+K1198</f>
        <v>0</v>
      </c>
      <c r="L1196" s="314">
        <f t="shared" ref="L1196" si="2146">L1197+L1198</f>
        <v>0</v>
      </c>
      <c r="M1196" s="314">
        <f t="shared" ref="M1196" si="2147">M1197+M1198</f>
        <v>0</v>
      </c>
      <c r="N1196" s="314">
        <f t="shared" ref="N1196" si="2148">N1197+N1198</f>
        <v>910</v>
      </c>
      <c r="O1196" s="314">
        <f t="shared" ref="O1196" si="2149">O1197+O1198</f>
        <v>910</v>
      </c>
      <c r="P1196" s="314">
        <f t="shared" ref="P1196" si="2150">P1197+P1198</f>
        <v>0</v>
      </c>
      <c r="Q1196" s="314">
        <f t="shared" ref="Q1196" si="2151">Q1197+Q1198</f>
        <v>0</v>
      </c>
      <c r="R1196" s="314">
        <f t="shared" ref="R1196" si="2152">R1197+R1198</f>
        <v>0</v>
      </c>
      <c r="S1196" s="314">
        <f t="shared" ref="S1196" si="2153">S1197+S1198</f>
        <v>0</v>
      </c>
      <c r="T1196" s="314">
        <f t="shared" ref="T1196" si="2154">T1197+T1198</f>
        <v>1120</v>
      </c>
      <c r="U1196" s="314">
        <f t="shared" ref="U1196" si="2155">U1197+U1198</f>
        <v>1120</v>
      </c>
      <c r="V1196" s="314">
        <f t="shared" ref="V1196" si="2156">V1197+V1198</f>
        <v>0</v>
      </c>
      <c r="W1196" s="314">
        <f t="shared" ref="W1196" si="2157">W1197+W1198</f>
        <v>0</v>
      </c>
      <c r="X1196" s="314">
        <f t="shared" ref="X1196" si="2158">X1197+X1198</f>
        <v>909</v>
      </c>
      <c r="Y1196" s="314">
        <f t="shared" ref="Y1196" si="2159">Y1197+Y1198</f>
        <v>909</v>
      </c>
    </row>
    <row r="1197" spans="1:29" s="315" customFormat="1" x14ac:dyDescent="0.2">
      <c r="A1197" s="237" t="s">
        <v>615</v>
      </c>
      <c r="B1197" s="243" t="s">
        <v>736</v>
      </c>
      <c r="C1197" s="243">
        <v>11</v>
      </c>
      <c r="D1197" s="242" t="s">
        <v>258</v>
      </c>
      <c r="E1197" s="251">
        <v>3211</v>
      </c>
      <c r="F1197" s="246" t="s">
        <v>42</v>
      </c>
      <c r="G1197" s="246"/>
      <c r="H1197" s="381">
        <v>0</v>
      </c>
      <c r="I1197" s="381">
        <f>H1197</f>
        <v>0</v>
      </c>
      <c r="J1197" s="381">
        <v>0</v>
      </c>
      <c r="K1197" s="381">
        <f>J1197</f>
        <v>0</v>
      </c>
      <c r="L1197" s="381">
        <v>0</v>
      </c>
      <c r="M1197" s="381">
        <f>L1197</f>
        <v>0</v>
      </c>
      <c r="N1197" s="381">
        <v>660</v>
      </c>
      <c r="O1197" s="381">
        <f>N1197</f>
        <v>660</v>
      </c>
      <c r="P1197" s="381">
        <v>0</v>
      </c>
      <c r="Q1197" s="381">
        <f>P1197</f>
        <v>0</v>
      </c>
      <c r="R1197" s="381"/>
      <c r="S1197" s="381">
        <f>R1197</f>
        <v>0</v>
      </c>
      <c r="T1197" s="381">
        <v>870</v>
      </c>
      <c r="U1197" s="381">
        <f>T1197</f>
        <v>870</v>
      </c>
      <c r="V1197" s="381"/>
      <c r="W1197" s="381">
        <f>V1197</f>
        <v>0</v>
      </c>
      <c r="X1197" s="381">
        <v>409</v>
      </c>
      <c r="Y1197" s="381">
        <f>X1197</f>
        <v>409</v>
      </c>
    </row>
    <row r="1198" spans="1:29" s="315" customFormat="1" x14ac:dyDescent="0.2">
      <c r="A1198" s="237" t="s">
        <v>615</v>
      </c>
      <c r="B1198" s="243" t="s">
        <v>736</v>
      </c>
      <c r="C1198" s="243">
        <v>11</v>
      </c>
      <c r="D1198" s="242" t="s">
        <v>258</v>
      </c>
      <c r="E1198" s="251">
        <v>3213</v>
      </c>
      <c r="F1198" s="246" t="s">
        <v>44</v>
      </c>
      <c r="G1198" s="246"/>
      <c r="H1198" s="381">
        <v>0</v>
      </c>
      <c r="I1198" s="381">
        <f>H1198</f>
        <v>0</v>
      </c>
      <c r="J1198" s="381">
        <v>0</v>
      </c>
      <c r="K1198" s="381">
        <f>J1198</f>
        <v>0</v>
      </c>
      <c r="L1198" s="381">
        <v>0</v>
      </c>
      <c r="M1198" s="381">
        <f>L1198</f>
        <v>0</v>
      </c>
      <c r="N1198" s="381">
        <v>250</v>
      </c>
      <c r="O1198" s="381">
        <f>N1198</f>
        <v>250</v>
      </c>
      <c r="P1198" s="381">
        <v>0</v>
      </c>
      <c r="Q1198" s="381">
        <f>P1198</f>
        <v>0</v>
      </c>
      <c r="R1198" s="381"/>
      <c r="S1198" s="381">
        <f>R1198</f>
        <v>0</v>
      </c>
      <c r="T1198" s="381">
        <v>250</v>
      </c>
      <c r="U1198" s="381">
        <f>T1198</f>
        <v>250</v>
      </c>
      <c r="V1198" s="381"/>
      <c r="W1198" s="381">
        <f>V1198</f>
        <v>0</v>
      </c>
      <c r="X1198" s="381">
        <v>500</v>
      </c>
      <c r="Y1198" s="381">
        <f>X1198</f>
        <v>500</v>
      </c>
    </row>
    <row r="1199" spans="1:29" s="315" customFormat="1" x14ac:dyDescent="0.2">
      <c r="A1199" s="236" t="s">
        <v>615</v>
      </c>
      <c r="B1199" s="322" t="s">
        <v>736</v>
      </c>
      <c r="C1199" s="237">
        <v>11</v>
      </c>
      <c r="D1199" s="236"/>
      <c r="E1199" s="238">
        <v>323</v>
      </c>
      <c r="F1199" s="239"/>
      <c r="G1199" s="239"/>
      <c r="H1199" s="314">
        <f t="shared" ref="H1199:Y1199" si="2160">H1200</f>
        <v>0</v>
      </c>
      <c r="I1199" s="314">
        <f t="shared" si="2160"/>
        <v>0</v>
      </c>
      <c r="J1199" s="314">
        <f t="shared" si="2160"/>
        <v>0</v>
      </c>
      <c r="K1199" s="314">
        <f t="shared" si="2160"/>
        <v>0</v>
      </c>
      <c r="L1199" s="314">
        <f t="shared" si="2160"/>
        <v>0</v>
      </c>
      <c r="M1199" s="314">
        <f t="shared" si="2160"/>
        <v>0</v>
      </c>
      <c r="N1199" s="314">
        <f t="shared" si="2160"/>
        <v>9750</v>
      </c>
      <c r="O1199" s="314">
        <f t="shared" si="2160"/>
        <v>9750</v>
      </c>
      <c r="P1199" s="314">
        <f t="shared" si="2160"/>
        <v>0</v>
      </c>
      <c r="Q1199" s="314">
        <f t="shared" si="2160"/>
        <v>0</v>
      </c>
      <c r="R1199" s="314">
        <f t="shared" si="2160"/>
        <v>0</v>
      </c>
      <c r="S1199" s="314">
        <f t="shared" si="2160"/>
        <v>0</v>
      </c>
      <c r="T1199" s="314">
        <f t="shared" si="2160"/>
        <v>16750</v>
      </c>
      <c r="U1199" s="314">
        <f t="shared" si="2160"/>
        <v>16750</v>
      </c>
      <c r="V1199" s="314">
        <f t="shared" si="2160"/>
        <v>0</v>
      </c>
      <c r="W1199" s="314">
        <f t="shared" si="2160"/>
        <v>0</v>
      </c>
      <c r="X1199" s="314">
        <f t="shared" si="2160"/>
        <v>3750</v>
      </c>
      <c r="Y1199" s="314">
        <f t="shared" si="2160"/>
        <v>3750</v>
      </c>
    </row>
    <row r="1200" spans="1:29" s="315" customFormat="1" x14ac:dyDescent="0.2">
      <c r="A1200" s="237" t="s">
        <v>615</v>
      </c>
      <c r="B1200" s="243" t="s">
        <v>736</v>
      </c>
      <c r="C1200" s="243">
        <v>11</v>
      </c>
      <c r="D1200" s="242" t="s">
        <v>258</v>
      </c>
      <c r="E1200" s="251">
        <v>3237</v>
      </c>
      <c r="F1200" s="246" t="s">
        <v>58</v>
      </c>
      <c r="G1200" s="246"/>
      <c r="H1200" s="381">
        <v>0</v>
      </c>
      <c r="I1200" s="381">
        <f>H1200</f>
        <v>0</v>
      </c>
      <c r="J1200" s="381">
        <v>0</v>
      </c>
      <c r="K1200" s="381">
        <f>J1200</f>
        <v>0</v>
      </c>
      <c r="L1200" s="381">
        <v>0</v>
      </c>
      <c r="M1200" s="381">
        <f>L1200</f>
        <v>0</v>
      </c>
      <c r="N1200" s="381">
        <v>9750</v>
      </c>
      <c r="O1200" s="381">
        <f>N1200</f>
        <v>9750</v>
      </c>
      <c r="P1200" s="381">
        <v>0</v>
      </c>
      <c r="Q1200" s="381">
        <f>P1200</f>
        <v>0</v>
      </c>
      <c r="R1200" s="381"/>
      <c r="S1200" s="381">
        <f>R1200</f>
        <v>0</v>
      </c>
      <c r="T1200" s="381">
        <v>16750</v>
      </c>
      <c r="U1200" s="381">
        <f>T1200</f>
        <v>16750</v>
      </c>
      <c r="V1200" s="381"/>
      <c r="W1200" s="381">
        <f>V1200</f>
        <v>0</v>
      </c>
      <c r="X1200" s="381">
        <v>3750</v>
      </c>
      <c r="Y1200" s="381">
        <f>X1200</f>
        <v>3750</v>
      </c>
    </row>
    <row r="1201" spans="1:29" s="332" customFormat="1" x14ac:dyDescent="0.2">
      <c r="A1201" s="318" t="s">
        <v>615</v>
      </c>
      <c r="B1201" s="319" t="s">
        <v>736</v>
      </c>
      <c r="C1201" s="231">
        <v>11</v>
      </c>
      <c r="D1201" s="231"/>
      <c r="E1201" s="233">
        <v>42</v>
      </c>
      <c r="F1201" s="234"/>
      <c r="G1201" s="234"/>
      <c r="H1201" s="258">
        <f>H1202</f>
        <v>0</v>
      </c>
      <c r="I1201" s="258">
        <f t="shared" ref="I1201:Y1202" si="2161">I1202</f>
        <v>0</v>
      </c>
      <c r="J1201" s="258">
        <f t="shared" si="2161"/>
        <v>0</v>
      </c>
      <c r="K1201" s="258">
        <f t="shared" si="2161"/>
        <v>0</v>
      </c>
      <c r="L1201" s="258">
        <f t="shared" si="2161"/>
        <v>0</v>
      </c>
      <c r="M1201" s="258">
        <f t="shared" si="2161"/>
        <v>0</v>
      </c>
      <c r="N1201" s="258">
        <f t="shared" si="2161"/>
        <v>0</v>
      </c>
      <c r="O1201" s="258">
        <f t="shared" si="2161"/>
        <v>0</v>
      </c>
      <c r="P1201" s="258">
        <f t="shared" si="2161"/>
        <v>0</v>
      </c>
      <c r="Q1201" s="258">
        <f t="shared" si="2161"/>
        <v>0</v>
      </c>
      <c r="R1201" s="258">
        <f t="shared" si="2161"/>
        <v>0</v>
      </c>
      <c r="S1201" s="258">
        <f t="shared" si="2161"/>
        <v>0</v>
      </c>
      <c r="T1201" s="258">
        <f t="shared" si="2161"/>
        <v>11250</v>
      </c>
      <c r="U1201" s="258">
        <f t="shared" si="2161"/>
        <v>11250</v>
      </c>
      <c r="V1201" s="258">
        <f t="shared" si="2161"/>
        <v>0</v>
      </c>
      <c r="W1201" s="258">
        <f t="shared" si="2161"/>
        <v>0</v>
      </c>
      <c r="X1201" s="258">
        <f t="shared" si="2161"/>
        <v>0</v>
      </c>
      <c r="Y1201" s="258">
        <f t="shared" si="2161"/>
        <v>0</v>
      </c>
      <c r="Z1201" s="315"/>
      <c r="AA1201" s="315"/>
      <c r="AB1201" s="315"/>
      <c r="AC1201" s="315"/>
    </row>
    <row r="1202" spans="1:29" s="315" customFormat="1" x14ac:dyDescent="0.2">
      <c r="A1202" s="333" t="s">
        <v>615</v>
      </c>
      <c r="B1202" s="334" t="s">
        <v>736</v>
      </c>
      <c r="C1202" s="237">
        <v>11</v>
      </c>
      <c r="D1202" s="236"/>
      <c r="E1202" s="238">
        <v>422</v>
      </c>
      <c r="F1202" s="239"/>
      <c r="G1202" s="239"/>
      <c r="H1202" s="314">
        <f>H1203</f>
        <v>0</v>
      </c>
      <c r="I1202" s="314">
        <f t="shared" si="2161"/>
        <v>0</v>
      </c>
      <c r="J1202" s="314">
        <f t="shared" si="2161"/>
        <v>0</v>
      </c>
      <c r="K1202" s="314">
        <f t="shared" si="2161"/>
        <v>0</v>
      </c>
      <c r="L1202" s="314">
        <f t="shared" si="2161"/>
        <v>0</v>
      </c>
      <c r="M1202" s="314">
        <f t="shared" si="2161"/>
        <v>0</v>
      </c>
      <c r="N1202" s="314">
        <f t="shared" si="2161"/>
        <v>0</v>
      </c>
      <c r="O1202" s="314">
        <f t="shared" si="2161"/>
        <v>0</v>
      </c>
      <c r="P1202" s="314">
        <f t="shared" si="2161"/>
        <v>0</v>
      </c>
      <c r="Q1202" s="314">
        <f t="shared" si="2161"/>
        <v>0</v>
      </c>
      <c r="R1202" s="314">
        <f t="shared" si="2161"/>
        <v>0</v>
      </c>
      <c r="S1202" s="314">
        <f t="shared" si="2161"/>
        <v>0</v>
      </c>
      <c r="T1202" s="314">
        <f t="shared" si="2161"/>
        <v>11250</v>
      </c>
      <c r="U1202" s="314">
        <f t="shared" si="2161"/>
        <v>11250</v>
      </c>
      <c r="V1202" s="314">
        <f t="shared" si="2161"/>
        <v>0</v>
      </c>
      <c r="W1202" s="314">
        <f t="shared" si="2161"/>
        <v>0</v>
      </c>
      <c r="X1202" s="314">
        <f t="shared" si="2161"/>
        <v>0</v>
      </c>
      <c r="Y1202" s="314">
        <f t="shared" si="2161"/>
        <v>0</v>
      </c>
    </row>
    <row r="1203" spans="1:29" s="315" customFormat="1" x14ac:dyDescent="0.2">
      <c r="A1203" s="237" t="s">
        <v>615</v>
      </c>
      <c r="B1203" s="243" t="s">
        <v>736</v>
      </c>
      <c r="C1203" s="243">
        <v>11</v>
      </c>
      <c r="D1203" s="242" t="s">
        <v>258</v>
      </c>
      <c r="E1203" s="251">
        <v>4227</v>
      </c>
      <c r="F1203" s="246" t="s">
        <v>77</v>
      </c>
      <c r="G1203" s="246"/>
      <c r="H1203" s="381">
        <v>0</v>
      </c>
      <c r="I1203" s="381">
        <f>H1203</f>
        <v>0</v>
      </c>
      <c r="J1203" s="381">
        <v>0</v>
      </c>
      <c r="K1203" s="381">
        <f>J1203</f>
        <v>0</v>
      </c>
      <c r="L1203" s="381">
        <v>0</v>
      </c>
      <c r="M1203" s="381">
        <f>L1203</f>
        <v>0</v>
      </c>
      <c r="N1203" s="381">
        <v>0</v>
      </c>
      <c r="O1203" s="381">
        <f>N1203</f>
        <v>0</v>
      </c>
      <c r="P1203" s="381">
        <v>0</v>
      </c>
      <c r="Q1203" s="381">
        <f>P1203</f>
        <v>0</v>
      </c>
      <c r="R1203" s="381"/>
      <c r="S1203" s="381">
        <f>R1203</f>
        <v>0</v>
      </c>
      <c r="T1203" s="381">
        <v>11250</v>
      </c>
      <c r="U1203" s="381">
        <f>T1203</f>
        <v>11250</v>
      </c>
      <c r="V1203" s="381"/>
      <c r="W1203" s="381">
        <f>V1203</f>
        <v>0</v>
      </c>
      <c r="X1203" s="381">
        <v>0</v>
      </c>
      <c r="Y1203" s="381">
        <f>X1203</f>
        <v>0</v>
      </c>
    </row>
    <row r="1204" spans="1:29" s="332" customFormat="1" x14ac:dyDescent="0.2">
      <c r="A1204" s="318" t="s">
        <v>615</v>
      </c>
      <c r="B1204" s="319" t="s">
        <v>736</v>
      </c>
      <c r="C1204" s="231">
        <v>12</v>
      </c>
      <c r="D1204" s="231"/>
      <c r="E1204" s="233">
        <v>31</v>
      </c>
      <c r="F1204" s="234"/>
      <c r="G1204" s="234"/>
      <c r="H1204" s="258">
        <f t="shared" ref="H1204:Y1204" si="2162">H1205+H1207</f>
        <v>0</v>
      </c>
      <c r="I1204" s="258">
        <f t="shared" si="2162"/>
        <v>0</v>
      </c>
      <c r="J1204" s="258">
        <f t="shared" si="2162"/>
        <v>0</v>
      </c>
      <c r="K1204" s="258">
        <f t="shared" si="2162"/>
        <v>0</v>
      </c>
      <c r="L1204" s="258">
        <f t="shared" si="2162"/>
        <v>0</v>
      </c>
      <c r="M1204" s="258">
        <f t="shared" si="2162"/>
        <v>0</v>
      </c>
      <c r="N1204" s="258">
        <f t="shared" si="2162"/>
        <v>4136</v>
      </c>
      <c r="O1204" s="258">
        <f t="shared" si="2162"/>
        <v>4136</v>
      </c>
      <c r="P1204" s="258">
        <f t="shared" si="2162"/>
        <v>0</v>
      </c>
      <c r="Q1204" s="258">
        <f t="shared" si="2162"/>
        <v>0</v>
      </c>
      <c r="R1204" s="258">
        <f t="shared" si="2162"/>
        <v>0</v>
      </c>
      <c r="S1204" s="258">
        <f t="shared" si="2162"/>
        <v>0</v>
      </c>
      <c r="T1204" s="258">
        <f t="shared" si="2162"/>
        <v>0</v>
      </c>
      <c r="U1204" s="258">
        <f t="shared" si="2162"/>
        <v>0</v>
      </c>
      <c r="V1204" s="258">
        <f t="shared" si="2162"/>
        <v>0</v>
      </c>
      <c r="W1204" s="258">
        <f t="shared" si="2162"/>
        <v>0</v>
      </c>
      <c r="X1204" s="258">
        <f t="shared" si="2162"/>
        <v>0</v>
      </c>
      <c r="Y1204" s="258">
        <f t="shared" si="2162"/>
        <v>0</v>
      </c>
      <c r="Z1204" s="315"/>
      <c r="AA1204" s="315"/>
      <c r="AB1204" s="315"/>
      <c r="AC1204" s="315"/>
    </row>
    <row r="1205" spans="1:29" s="315" customFormat="1" x14ac:dyDescent="0.2">
      <c r="A1205" s="333" t="s">
        <v>615</v>
      </c>
      <c r="B1205" s="334" t="s">
        <v>736</v>
      </c>
      <c r="C1205" s="237">
        <v>12</v>
      </c>
      <c r="D1205" s="236"/>
      <c r="E1205" s="238">
        <v>311</v>
      </c>
      <c r="F1205" s="239"/>
      <c r="G1205" s="239"/>
      <c r="H1205" s="314">
        <f t="shared" ref="H1205:Y1205" si="2163">H1206</f>
        <v>0</v>
      </c>
      <c r="I1205" s="314">
        <f t="shared" si="2163"/>
        <v>0</v>
      </c>
      <c r="J1205" s="314">
        <f t="shared" si="2163"/>
        <v>0</v>
      </c>
      <c r="K1205" s="314">
        <f t="shared" si="2163"/>
        <v>0</v>
      </c>
      <c r="L1205" s="314">
        <f t="shared" si="2163"/>
        <v>0</v>
      </c>
      <c r="M1205" s="314">
        <f t="shared" si="2163"/>
        <v>0</v>
      </c>
      <c r="N1205" s="314">
        <f t="shared" si="2163"/>
        <v>3516</v>
      </c>
      <c r="O1205" s="314">
        <f t="shared" si="2163"/>
        <v>3516</v>
      </c>
      <c r="P1205" s="314">
        <f t="shared" si="2163"/>
        <v>0</v>
      </c>
      <c r="Q1205" s="314">
        <f t="shared" si="2163"/>
        <v>0</v>
      </c>
      <c r="R1205" s="314">
        <f t="shared" si="2163"/>
        <v>0</v>
      </c>
      <c r="S1205" s="314">
        <f t="shared" si="2163"/>
        <v>0</v>
      </c>
      <c r="T1205" s="314">
        <f t="shared" si="2163"/>
        <v>0</v>
      </c>
      <c r="U1205" s="314">
        <f t="shared" si="2163"/>
        <v>0</v>
      </c>
      <c r="V1205" s="314">
        <f t="shared" si="2163"/>
        <v>0</v>
      </c>
      <c r="W1205" s="314">
        <f t="shared" si="2163"/>
        <v>0</v>
      </c>
      <c r="X1205" s="314">
        <f t="shared" si="2163"/>
        <v>0</v>
      </c>
      <c r="Y1205" s="314">
        <f t="shared" si="2163"/>
        <v>0</v>
      </c>
    </row>
    <row r="1206" spans="1:29" s="315" customFormat="1" x14ac:dyDescent="0.2">
      <c r="A1206" s="237" t="s">
        <v>615</v>
      </c>
      <c r="B1206" s="243" t="s">
        <v>736</v>
      </c>
      <c r="C1206" s="243">
        <v>12</v>
      </c>
      <c r="D1206" s="242" t="s">
        <v>258</v>
      </c>
      <c r="E1206" s="251">
        <v>3111</v>
      </c>
      <c r="F1206" s="246" t="s">
        <v>33</v>
      </c>
      <c r="G1206" s="246"/>
      <c r="H1206" s="381">
        <v>0</v>
      </c>
      <c r="I1206" s="381">
        <f>H1206</f>
        <v>0</v>
      </c>
      <c r="J1206" s="381">
        <v>0</v>
      </c>
      <c r="K1206" s="381">
        <f>J1206</f>
        <v>0</v>
      </c>
      <c r="L1206" s="381">
        <v>0</v>
      </c>
      <c r="M1206" s="381">
        <f>L1206</f>
        <v>0</v>
      </c>
      <c r="N1206" s="381">
        <v>3516</v>
      </c>
      <c r="O1206" s="381">
        <f>N1206</f>
        <v>3516</v>
      </c>
      <c r="P1206" s="381">
        <v>0</v>
      </c>
      <c r="Q1206" s="381">
        <f>P1206</f>
        <v>0</v>
      </c>
      <c r="R1206" s="381"/>
      <c r="S1206" s="381">
        <f>R1206</f>
        <v>0</v>
      </c>
      <c r="T1206" s="381">
        <v>0</v>
      </c>
      <c r="U1206" s="381">
        <f>T1206</f>
        <v>0</v>
      </c>
      <c r="V1206" s="381"/>
      <c r="W1206" s="381">
        <f>V1206</f>
        <v>0</v>
      </c>
      <c r="X1206" s="381">
        <v>0</v>
      </c>
      <c r="Y1206" s="381">
        <f>X1206</f>
        <v>0</v>
      </c>
    </row>
    <row r="1207" spans="1:29" s="315" customFormat="1" x14ac:dyDescent="0.2">
      <c r="A1207" s="237" t="s">
        <v>615</v>
      </c>
      <c r="B1207" s="322" t="s">
        <v>736</v>
      </c>
      <c r="C1207" s="237">
        <v>12</v>
      </c>
      <c r="D1207" s="236"/>
      <c r="E1207" s="238">
        <v>313</v>
      </c>
      <c r="F1207" s="239"/>
      <c r="G1207" s="239"/>
      <c r="H1207" s="365">
        <f t="shared" ref="H1207:Y1207" si="2164">H1208</f>
        <v>0</v>
      </c>
      <c r="I1207" s="365">
        <f t="shared" si="2164"/>
        <v>0</v>
      </c>
      <c r="J1207" s="365">
        <f t="shared" si="2164"/>
        <v>0</v>
      </c>
      <c r="K1207" s="365">
        <f t="shared" si="2164"/>
        <v>0</v>
      </c>
      <c r="L1207" s="365">
        <f t="shared" si="2164"/>
        <v>0</v>
      </c>
      <c r="M1207" s="365">
        <f t="shared" si="2164"/>
        <v>0</v>
      </c>
      <c r="N1207" s="365">
        <f t="shared" si="2164"/>
        <v>620</v>
      </c>
      <c r="O1207" s="365">
        <f t="shared" si="2164"/>
        <v>620</v>
      </c>
      <c r="P1207" s="365">
        <f t="shared" si="2164"/>
        <v>0</v>
      </c>
      <c r="Q1207" s="365">
        <f t="shared" si="2164"/>
        <v>0</v>
      </c>
      <c r="R1207" s="365">
        <f t="shared" si="2164"/>
        <v>0</v>
      </c>
      <c r="S1207" s="365">
        <f t="shared" si="2164"/>
        <v>0</v>
      </c>
      <c r="T1207" s="365">
        <f t="shared" si="2164"/>
        <v>0</v>
      </c>
      <c r="U1207" s="365">
        <f t="shared" si="2164"/>
        <v>0</v>
      </c>
      <c r="V1207" s="365">
        <f t="shared" si="2164"/>
        <v>0</v>
      </c>
      <c r="W1207" s="365">
        <f t="shared" si="2164"/>
        <v>0</v>
      </c>
      <c r="X1207" s="365">
        <f t="shared" si="2164"/>
        <v>0</v>
      </c>
      <c r="Y1207" s="365">
        <f t="shared" si="2164"/>
        <v>0</v>
      </c>
    </row>
    <row r="1208" spans="1:29" s="315" customFormat="1" x14ac:dyDescent="0.2">
      <c r="A1208" s="237" t="s">
        <v>615</v>
      </c>
      <c r="B1208" s="243" t="s">
        <v>736</v>
      </c>
      <c r="C1208" s="243">
        <v>12</v>
      </c>
      <c r="D1208" s="242" t="s">
        <v>258</v>
      </c>
      <c r="E1208" s="251">
        <v>3132</v>
      </c>
      <c r="F1208" s="246" t="s">
        <v>40</v>
      </c>
      <c r="G1208" s="246"/>
      <c r="H1208" s="381">
        <v>0</v>
      </c>
      <c r="I1208" s="381">
        <f>H1208</f>
        <v>0</v>
      </c>
      <c r="J1208" s="381">
        <v>0</v>
      </c>
      <c r="K1208" s="381">
        <f>J1208</f>
        <v>0</v>
      </c>
      <c r="L1208" s="381">
        <v>0</v>
      </c>
      <c r="M1208" s="381">
        <f>L1208</f>
        <v>0</v>
      </c>
      <c r="N1208" s="381">
        <v>620</v>
      </c>
      <c r="O1208" s="381">
        <f>N1208</f>
        <v>620</v>
      </c>
      <c r="P1208" s="381">
        <v>0</v>
      </c>
      <c r="Q1208" s="381">
        <f>P1208</f>
        <v>0</v>
      </c>
      <c r="R1208" s="381"/>
      <c r="S1208" s="381">
        <f>R1208</f>
        <v>0</v>
      </c>
      <c r="T1208" s="381">
        <v>0</v>
      </c>
      <c r="U1208" s="381">
        <f>T1208</f>
        <v>0</v>
      </c>
      <c r="V1208" s="381"/>
      <c r="W1208" s="381">
        <f>V1208</f>
        <v>0</v>
      </c>
      <c r="X1208" s="381">
        <v>0</v>
      </c>
      <c r="Y1208" s="381">
        <f>X1208</f>
        <v>0</v>
      </c>
    </row>
    <row r="1209" spans="1:29" s="332" customFormat="1" x14ac:dyDescent="0.2">
      <c r="A1209" s="318" t="s">
        <v>615</v>
      </c>
      <c r="B1209" s="319" t="s">
        <v>736</v>
      </c>
      <c r="C1209" s="231">
        <v>12</v>
      </c>
      <c r="D1209" s="231"/>
      <c r="E1209" s="233">
        <v>32</v>
      </c>
      <c r="F1209" s="234"/>
      <c r="G1209" s="234"/>
      <c r="H1209" s="258">
        <f>H1210+H1213</f>
        <v>0</v>
      </c>
      <c r="I1209" s="258">
        <f t="shared" ref="I1209" si="2165">I1210+I1213</f>
        <v>0</v>
      </c>
      <c r="J1209" s="258">
        <f t="shared" ref="J1209" si="2166">J1210+J1213</f>
        <v>0</v>
      </c>
      <c r="K1209" s="258">
        <f t="shared" ref="K1209" si="2167">K1210+K1213</f>
        <v>0</v>
      </c>
      <c r="L1209" s="258">
        <f t="shared" ref="L1209" si="2168">L1210+L1213</f>
        <v>0</v>
      </c>
      <c r="M1209" s="258">
        <f t="shared" ref="M1209" si="2169">M1210+M1213</f>
        <v>0</v>
      </c>
      <c r="N1209" s="258">
        <f t="shared" ref="N1209" si="2170">N1210+N1213</f>
        <v>8328</v>
      </c>
      <c r="O1209" s="258">
        <f t="shared" ref="O1209" si="2171">O1210+O1213</f>
        <v>8328</v>
      </c>
      <c r="P1209" s="258">
        <f t="shared" ref="P1209" si="2172">P1210+P1213</f>
        <v>0</v>
      </c>
      <c r="Q1209" s="258">
        <f t="shared" ref="Q1209" si="2173">Q1210+Q1213</f>
        <v>0</v>
      </c>
      <c r="R1209" s="258">
        <f t="shared" ref="R1209" si="2174">R1210+R1213</f>
        <v>0</v>
      </c>
      <c r="S1209" s="258">
        <f t="shared" ref="S1209" si="2175">S1210+S1213</f>
        <v>0</v>
      </c>
      <c r="T1209" s="258">
        <f t="shared" ref="T1209" si="2176">T1210+T1213</f>
        <v>14096</v>
      </c>
      <c r="U1209" s="258">
        <f t="shared" ref="U1209" si="2177">U1210+U1213</f>
        <v>14096</v>
      </c>
      <c r="V1209" s="258">
        <f t="shared" ref="V1209" si="2178">V1210+V1213</f>
        <v>0</v>
      </c>
      <c r="W1209" s="258">
        <f t="shared" ref="W1209" si="2179">W1210+W1213</f>
        <v>0</v>
      </c>
      <c r="X1209" s="258">
        <f t="shared" ref="X1209" si="2180">X1210+X1213</f>
        <v>3327</v>
      </c>
      <c r="Y1209" s="258">
        <f t="shared" ref="Y1209" si="2181">Y1210+Y1213</f>
        <v>3327</v>
      </c>
      <c r="Z1209" s="315"/>
      <c r="AA1209" s="315"/>
      <c r="AB1209" s="315"/>
      <c r="AC1209" s="315"/>
    </row>
    <row r="1210" spans="1:29" s="332" customFormat="1" x14ac:dyDescent="0.2">
      <c r="A1210" s="333" t="s">
        <v>615</v>
      </c>
      <c r="B1210" s="334" t="s">
        <v>736</v>
      </c>
      <c r="C1210" s="237">
        <v>12</v>
      </c>
      <c r="D1210" s="236"/>
      <c r="E1210" s="238">
        <v>321</v>
      </c>
      <c r="F1210" s="239"/>
      <c r="G1210" s="239"/>
      <c r="H1210" s="314">
        <f>H1211+H1212</f>
        <v>0</v>
      </c>
      <c r="I1210" s="314">
        <f t="shared" ref="I1210" si="2182">I1211+I1212</f>
        <v>0</v>
      </c>
      <c r="J1210" s="314">
        <f t="shared" ref="J1210" si="2183">J1211+J1212</f>
        <v>0</v>
      </c>
      <c r="K1210" s="314">
        <f t="shared" ref="K1210" si="2184">K1211+K1212</f>
        <v>0</v>
      </c>
      <c r="L1210" s="314">
        <f t="shared" ref="L1210" si="2185">L1211+L1212</f>
        <v>0</v>
      </c>
      <c r="M1210" s="314">
        <f t="shared" ref="M1210" si="2186">M1211+M1212</f>
        <v>0</v>
      </c>
      <c r="N1210" s="314">
        <f t="shared" ref="N1210" si="2187">N1211+N1212</f>
        <v>728</v>
      </c>
      <c r="O1210" s="314">
        <f t="shared" ref="O1210" si="2188">O1211+O1212</f>
        <v>728</v>
      </c>
      <c r="P1210" s="314">
        <f t="shared" ref="P1210" si="2189">P1211+P1212</f>
        <v>0</v>
      </c>
      <c r="Q1210" s="314">
        <f t="shared" ref="Q1210" si="2190">Q1211+Q1212</f>
        <v>0</v>
      </c>
      <c r="R1210" s="314">
        <f t="shared" ref="R1210" si="2191">R1211+R1212</f>
        <v>0</v>
      </c>
      <c r="S1210" s="314">
        <f t="shared" ref="S1210" si="2192">S1211+S1212</f>
        <v>0</v>
      </c>
      <c r="T1210" s="314">
        <f t="shared" ref="T1210" si="2193">T1211+T1212</f>
        <v>896</v>
      </c>
      <c r="U1210" s="314">
        <f t="shared" ref="U1210" si="2194">U1211+U1212</f>
        <v>896</v>
      </c>
      <c r="V1210" s="314">
        <f t="shared" ref="V1210" si="2195">V1211+V1212</f>
        <v>0</v>
      </c>
      <c r="W1210" s="314">
        <f t="shared" ref="W1210" si="2196">W1211+W1212</f>
        <v>0</v>
      </c>
      <c r="X1210" s="314">
        <f t="shared" ref="X1210" si="2197">X1211+X1212</f>
        <v>327</v>
      </c>
      <c r="Y1210" s="314">
        <f t="shared" ref="Y1210" si="2198">Y1211+Y1212</f>
        <v>327</v>
      </c>
      <c r="Z1210" s="315"/>
      <c r="AA1210" s="315"/>
      <c r="AB1210" s="315"/>
      <c r="AC1210" s="315"/>
    </row>
    <row r="1211" spans="1:29" s="315" customFormat="1" x14ac:dyDescent="0.2">
      <c r="A1211" s="237" t="s">
        <v>615</v>
      </c>
      <c r="B1211" s="243" t="s">
        <v>736</v>
      </c>
      <c r="C1211" s="243">
        <v>12</v>
      </c>
      <c r="D1211" s="242" t="s">
        <v>258</v>
      </c>
      <c r="E1211" s="251">
        <v>3211</v>
      </c>
      <c r="F1211" s="246" t="s">
        <v>42</v>
      </c>
      <c r="G1211" s="246"/>
      <c r="H1211" s="381">
        <v>0</v>
      </c>
      <c r="I1211" s="381">
        <f>H1211</f>
        <v>0</v>
      </c>
      <c r="J1211" s="381">
        <v>0</v>
      </c>
      <c r="K1211" s="381">
        <f>J1211</f>
        <v>0</v>
      </c>
      <c r="L1211" s="381">
        <v>0</v>
      </c>
      <c r="M1211" s="381">
        <f>L1211</f>
        <v>0</v>
      </c>
      <c r="N1211" s="381">
        <v>528</v>
      </c>
      <c r="O1211" s="381">
        <f>N1211</f>
        <v>528</v>
      </c>
      <c r="P1211" s="381">
        <v>0</v>
      </c>
      <c r="Q1211" s="381">
        <f>P1211</f>
        <v>0</v>
      </c>
      <c r="R1211" s="381"/>
      <c r="S1211" s="381">
        <f>R1211</f>
        <v>0</v>
      </c>
      <c r="T1211" s="381">
        <v>696</v>
      </c>
      <c r="U1211" s="381">
        <f>T1211</f>
        <v>696</v>
      </c>
      <c r="V1211" s="381"/>
      <c r="W1211" s="381">
        <f>V1211</f>
        <v>0</v>
      </c>
      <c r="X1211" s="381">
        <v>327</v>
      </c>
      <c r="Y1211" s="381">
        <f>X1211</f>
        <v>327</v>
      </c>
    </row>
    <row r="1212" spans="1:29" s="315" customFormat="1" x14ac:dyDescent="0.2">
      <c r="A1212" s="237" t="s">
        <v>615</v>
      </c>
      <c r="B1212" s="243" t="s">
        <v>736</v>
      </c>
      <c r="C1212" s="243">
        <v>12</v>
      </c>
      <c r="D1212" s="242" t="s">
        <v>258</v>
      </c>
      <c r="E1212" s="251">
        <v>3213</v>
      </c>
      <c r="F1212" s="246" t="s">
        <v>44</v>
      </c>
      <c r="G1212" s="246"/>
      <c r="H1212" s="381">
        <v>0</v>
      </c>
      <c r="I1212" s="381">
        <f>H1212</f>
        <v>0</v>
      </c>
      <c r="J1212" s="381">
        <v>0</v>
      </c>
      <c r="K1212" s="381">
        <f>J1212</f>
        <v>0</v>
      </c>
      <c r="L1212" s="381">
        <v>0</v>
      </c>
      <c r="M1212" s="381">
        <f>L1212</f>
        <v>0</v>
      </c>
      <c r="N1212" s="381">
        <v>200</v>
      </c>
      <c r="O1212" s="381">
        <f>N1212</f>
        <v>200</v>
      </c>
      <c r="P1212" s="381">
        <v>0</v>
      </c>
      <c r="Q1212" s="381">
        <f>P1212</f>
        <v>0</v>
      </c>
      <c r="R1212" s="381"/>
      <c r="S1212" s="381">
        <f>R1212</f>
        <v>0</v>
      </c>
      <c r="T1212" s="381">
        <v>200</v>
      </c>
      <c r="U1212" s="381">
        <f>T1212</f>
        <v>200</v>
      </c>
      <c r="V1212" s="381"/>
      <c r="W1212" s="381">
        <f>V1212</f>
        <v>0</v>
      </c>
      <c r="X1212" s="381">
        <v>0</v>
      </c>
      <c r="Y1212" s="381">
        <f>X1212</f>
        <v>0</v>
      </c>
    </row>
    <row r="1213" spans="1:29" s="315" customFormat="1" x14ac:dyDescent="0.2">
      <c r="A1213" s="236" t="s">
        <v>615</v>
      </c>
      <c r="B1213" s="322" t="s">
        <v>736</v>
      </c>
      <c r="C1213" s="237">
        <v>12</v>
      </c>
      <c r="D1213" s="236"/>
      <c r="E1213" s="238">
        <v>323</v>
      </c>
      <c r="F1213" s="239"/>
      <c r="G1213" s="239"/>
      <c r="H1213" s="314">
        <f t="shared" ref="H1213:Y1213" si="2199">H1214</f>
        <v>0</v>
      </c>
      <c r="I1213" s="314">
        <f t="shared" si="2199"/>
        <v>0</v>
      </c>
      <c r="J1213" s="314">
        <f t="shared" si="2199"/>
        <v>0</v>
      </c>
      <c r="K1213" s="314">
        <f t="shared" si="2199"/>
        <v>0</v>
      </c>
      <c r="L1213" s="314">
        <f t="shared" si="2199"/>
        <v>0</v>
      </c>
      <c r="M1213" s="314">
        <f t="shared" si="2199"/>
        <v>0</v>
      </c>
      <c r="N1213" s="314">
        <f t="shared" si="2199"/>
        <v>7600</v>
      </c>
      <c r="O1213" s="314">
        <f t="shared" si="2199"/>
        <v>7600</v>
      </c>
      <c r="P1213" s="314">
        <f t="shared" si="2199"/>
        <v>0</v>
      </c>
      <c r="Q1213" s="314">
        <f t="shared" si="2199"/>
        <v>0</v>
      </c>
      <c r="R1213" s="314">
        <f t="shared" si="2199"/>
        <v>0</v>
      </c>
      <c r="S1213" s="314">
        <f t="shared" si="2199"/>
        <v>0</v>
      </c>
      <c r="T1213" s="314">
        <f t="shared" si="2199"/>
        <v>13200</v>
      </c>
      <c r="U1213" s="314">
        <f t="shared" si="2199"/>
        <v>13200</v>
      </c>
      <c r="V1213" s="314">
        <f t="shared" si="2199"/>
        <v>0</v>
      </c>
      <c r="W1213" s="314">
        <f t="shared" si="2199"/>
        <v>0</v>
      </c>
      <c r="X1213" s="314">
        <f t="shared" si="2199"/>
        <v>3000</v>
      </c>
      <c r="Y1213" s="314">
        <f t="shared" si="2199"/>
        <v>3000</v>
      </c>
    </row>
    <row r="1214" spans="1:29" s="315" customFormat="1" x14ac:dyDescent="0.2">
      <c r="A1214" s="237" t="s">
        <v>615</v>
      </c>
      <c r="B1214" s="243" t="s">
        <v>736</v>
      </c>
      <c r="C1214" s="243">
        <v>12</v>
      </c>
      <c r="D1214" s="242" t="s">
        <v>258</v>
      </c>
      <c r="E1214" s="251">
        <v>3237</v>
      </c>
      <c r="F1214" s="246" t="s">
        <v>58</v>
      </c>
      <c r="G1214" s="246"/>
      <c r="H1214" s="381">
        <v>0</v>
      </c>
      <c r="I1214" s="381">
        <f>H1214</f>
        <v>0</v>
      </c>
      <c r="J1214" s="381">
        <v>0</v>
      </c>
      <c r="K1214" s="381">
        <f>J1214</f>
        <v>0</v>
      </c>
      <c r="L1214" s="381">
        <v>0</v>
      </c>
      <c r="M1214" s="381">
        <f>L1214</f>
        <v>0</v>
      </c>
      <c r="N1214" s="381">
        <v>7600</v>
      </c>
      <c r="O1214" s="381">
        <f>N1214</f>
        <v>7600</v>
      </c>
      <c r="P1214" s="381">
        <v>0</v>
      </c>
      <c r="Q1214" s="381">
        <f>P1214</f>
        <v>0</v>
      </c>
      <c r="R1214" s="381"/>
      <c r="S1214" s="381">
        <f>R1214</f>
        <v>0</v>
      </c>
      <c r="T1214" s="381">
        <v>13200</v>
      </c>
      <c r="U1214" s="381">
        <f>T1214</f>
        <v>13200</v>
      </c>
      <c r="V1214" s="381"/>
      <c r="W1214" s="381">
        <f>V1214</f>
        <v>0</v>
      </c>
      <c r="X1214" s="381">
        <v>3000</v>
      </c>
      <c r="Y1214" s="381">
        <f>X1214</f>
        <v>3000</v>
      </c>
    </row>
    <row r="1215" spans="1:29" s="332" customFormat="1" x14ac:dyDescent="0.2">
      <c r="A1215" s="318" t="s">
        <v>615</v>
      </c>
      <c r="B1215" s="319" t="s">
        <v>736</v>
      </c>
      <c r="C1215" s="231">
        <v>12</v>
      </c>
      <c r="D1215" s="231"/>
      <c r="E1215" s="233">
        <v>42</v>
      </c>
      <c r="F1215" s="234"/>
      <c r="G1215" s="234"/>
      <c r="H1215" s="258">
        <f>H1216</f>
        <v>0</v>
      </c>
      <c r="I1215" s="258">
        <f>I1216</f>
        <v>0</v>
      </c>
      <c r="J1215" s="258">
        <f t="shared" ref="J1215:J1216" si="2200">J1216</f>
        <v>0</v>
      </c>
      <c r="K1215" s="258">
        <f t="shared" ref="K1215:K1216" si="2201">K1216</f>
        <v>0</v>
      </c>
      <c r="L1215" s="258">
        <f t="shared" ref="L1215:L1216" si="2202">L1216</f>
        <v>0</v>
      </c>
      <c r="M1215" s="258">
        <f t="shared" ref="M1215:M1216" si="2203">M1216</f>
        <v>0</v>
      </c>
      <c r="N1215" s="258">
        <f t="shared" ref="N1215:N1216" si="2204">N1216</f>
        <v>0</v>
      </c>
      <c r="O1215" s="258">
        <f t="shared" ref="O1215:O1216" si="2205">O1216</f>
        <v>0</v>
      </c>
      <c r="P1215" s="258">
        <f t="shared" ref="P1215:P1216" si="2206">P1216</f>
        <v>0</v>
      </c>
      <c r="Q1215" s="258">
        <f t="shared" ref="Q1215:Q1216" si="2207">Q1216</f>
        <v>0</v>
      </c>
      <c r="R1215" s="258">
        <f t="shared" ref="R1215:R1216" si="2208">R1216</f>
        <v>0</v>
      </c>
      <c r="S1215" s="258">
        <f t="shared" ref="S1215:S1216" si="2209">S1216</f>
        <v>0</v>
      </c>
      <c r="T1215" s="258">
        <f t="shared" ref="T1215:T1216" si="2210">T1216</f>
        <v>9000</v>
      </c>
      <c r="U1215" s="258">
        <f t="shared" ref="U1215:U1216" si="2211">U1216</f>
        <v>9000</v>
      </c>
      <c r="V1215" s="258">
        <f t="shared" ref="V1215:V1216" si="2212">V1216</f>
        <v>0</v>
      </c>
      <c r="W1215" s="258">
        <f t="shared" ref="W1215:W1216" si="2213">W1216</f>
        <v>0</v>
      </c>
      <c r="X1215" s="258">
        <f t="shared" ref="X1215:X1216" si="2214">X1216</f>
        <v>0</v>
      </c>
      <c r="Y1215" s="258">
        <f t="shared" ref="Y1215:Y1216" si="2215">Y1216</f>
        <v>0</v>
      </c>
      <c r="Z1215" s="315"/>
      <c r="AA1215" s="315"/>
      <c r="AB1215" s="315"/>
      <c r="AC1215" s="315"/>
    </row>
    <row r="1216" spans="1:29" s="315" customFormat="1" x14ac:dyDescent="0.2">
      <c r="A1216" s="333" t="s">
        <v>615</v>
      </c>
      <c r="B1216" s="334" t="s">
        <v>736</v>
      </c>
      <c r="C1216" s="237">
        <v>12</v>
      </c>
      <c r="D1216" s="236"/>
      <c r="E1216" s="238">
        <v>422</v>
      </c>
      <c r="F1216" s="239"/>
      <c r="G1216" s="239"/>
      <c r="H1216" s="314">
        <f>H1217</f>
        <v>0</v>
      </c>
      <c r="I1216" s="314">
        <f t="shared" ref="I1216" si="2216">I1217</f>
        <v>0</v>
      </c>
      <c r="J1216" s="314">
        <f t="shared" si="2200"/>
        <v>0</v>
      </c>
      <c r="K1216" s="314">
        <f t="shared" si="2201"/>
        <v>0</v>
      </c>
      <c r="L1216" s="314">
        <f t="shared" si="2202"/>
        <v>0</v>
      </c>
      <c r="M1216" s="314">
        <f t="shared" si="2203"/>
        <v>0</v>
      </c>
      <c r="N1216" s="314">
        <f t="shared" si="2204"/>
        <v>0</v>
      </c>
      <c r="O1216" s="314">
        <f t="shared" si="2205"/>
        <v>0</v>
      </c>
      <c r="P1216" s="314">
        <f t="shared" si="2206"/>
        <v>0</v>
      </c>
      <c r="Q1216" s="314">
        <f t="shared" si="2207"/>
        <v>0</v>
      </c>
      <c r="R1216" s="314">
        <f t="shared" si="2208"/>
        <v>0</v>
      </c>
      <c r="S1216" s="314">
        <f t="shared" si="2209"/>
        <v>0</v>
      </c>
      <c r="T1216" s="314">
        <f t="shared" si="2210"/>
        <v>9000</v>
      </c>
      <c r="U1216" s="314">
        <f t="shared" si="2211"/>
        <v>9000</v>
      </c>
      <c r="V1216" s="314">
        <f t="shared" si="2212"/>
        <v>0</v>
      </c>
      <c r="W1216" s="314">
        <f t="shared" si="2213"/>
        <v>0</v>
      </c>
      <c r="X1216" s="314">
        <f t="shared" si="2214"/>
        <v>0</v>
      </c>
      <c r="Y1216" s="314">
        <f t="shared" si="2215"/>
        <v>0</v>
      </c>
    </row>
    <row r="1217" spans="1:29" s="315" customFormat="1" x14ac:dyDescent="0.2">
      <c r="A1217" s="237" t="s">
        <v>615</v>
      </c>
      <c r="B1217" s="243" t="s">
        <v>736</v>
      </c>
      <c r="C1217" s="243">
        <v>12</v>
      </c>
      <c r="D1217" s="242" t="s">
        <v>258</v>
      </c>
      <c r="E1217" s="251">
        <v>4227</v>
      </c>
      <c r="F1217" s="246" t="s">
        <v>77</v>
      </c>
      <c r="G1217" s="246"/>
      <c r="H1217" s="381">
        <v>0</v>
      </c>
      <c r="I1217" s="381">
        <f>H1217</f>
        <v>0</v>
      </c>
      <c r="J1217" s="381">
        <v>0</v>
      </c>
      <c r="K1217" s="381">
        <f>J1217</f>
        <v>0</v>
      </c>
      <c r="L1217" s="381">
        <v>0</v>
      </c>
      <c r="M1217" s="381">
        <f>L1217</f>
        <v>0</v>
      </c>
      <c r="N1217" s="381">
        <v>0</v>
      </c>
      <c r="O1217" s="381">
        <f>N1217</f>
        <v>0</v>
      </c>
      <c r="P1217" s="381">
        <v>0</v>
      </c>
      <c r="Q1217" s="381">
        <f>P1217</f>
        <v>0</v>
      </c>
      <c r="R1217" s="381"/>
      <c r="S1217" s="381">
        <f>R1217</f>
        <v>0</v>
      </c>
      <c r="T1217" s="381">
        <v>9000</v>
      </c>
      <c r="U1217" s="381">
        <f>T1217</f>
        <v>9000</v>
      </c>
      <c r="V1217" s="381"/>
      <c r="W1217" s="381">
        <f>V1217</f>
        <v>0</v>
      </c>
      <c r="X1217" s="381">
        <v>0</v>
      </c>
      <c r="Y1217" s="381">
        <f>X1217</f>
        <v>0</v>
      </c>
    </row>
    <row r="1218" spans="1:29" s="332" customFormat="1" x14ac:dyDescent="0.2">
      <c r="A1218" s="318" t="s">
        <v>615</v>
      </c>
      <c r="B1218" s="319" t="s">
        <v>736</v>
      </c>
      <c r="C1218" s="231">
        <v>559</v>
      </c>
      <c r="D1218" s="231"/>
      <c r="E1218" s="233">
        <v>31</v>
      </c>
      <c r="F1218" s="234"/>
      <c r="G1218" s="234"/>
      <c r="H1218" s="258">
        <f t="shared" ref="H1218:Y1218" si="2217">H1219+H1221</f>
        <v>0</v>
      </c>
      <c r="I1218" s="258">
        <f t="shared" si="2217"/>
        <v>0</v>
      </c>
      <c r="J1218" s="258">
        <f t="shared" si="2217"/>
        <v>0</v>
      </c>
      <c r="K1218" s="258">
        <f t="shared" si="2217"/>
        <v>0</v>
      </c>
      <c r="L1218" s="258">
        <f t="shared" si="2217"/>
        <v>0</v>
      </c>
      <c r="M1218" s="258">
        <f t="shared" si="2217"/>
        <v>0</v>
      </c>
      <c r="N1218" s="258">
        <f t="shared" si="2217"/>
        <v>16544</v>
      </c>
      <c r="O1218" s="258">
        <f t="shared" si="2217"/>
        <v>0</v>
      </c>
      <c r="P1218" s="258">
        <f t="shared" si="2217"/>
        <v>0</v>
      </c>
      <c r="Q1218" s="258">
        <f t="shared" si="2217"/>
        <v>0</v>
      </c>
      <c r="R1218" s="258">
        <f t="shared" si="2217"/>
        <v>0</v>
      </c>
      <c r="S1218" s="258">
        <f t="shared" si="2217"/>
        <v>0</v>
      </c>
      <c r="T1218" s="258">
        <f t="shared" si="2217"/>
        <v>0</v>
      </c>
      <c r="U1218" s="258">
        <f t="shared" si="2217"/>
        <v>0</v>
      </c>
      <c r="V1218" s="258">
        <f t="shared" si="2217"/>
        <v>0</v>
      </c>
      <c r="W1218" s="258">
        <f t="shared" si="2217"/>
        <v>0</v>
      </c>
      <c r="X1218" s="258">
        <f t="shared" si="2217"/>
        <v>0</v>
      </c>
      <c r="Y1218" s="258">
        <f t="shared" si="2217"/>
        <v>0</v>
      </c>
      <c r="Z1218" s="315"/>
      <c r="AA1218" s="315"/>
      <c r="AB1218" s="315"/>
      <c r="AC1218" s="315"/>
    </row>
    <row r="1219" spans="1:29" s="315" customFormat="1" x14ac:dyDescent="0.2">
      <c r="A1219" s="333" t="s">
        <v>615</v>
      </c>
      <c r="B1219" s="334" t="s">
        <v>736</v>
      </c>
      <c r="C1219" s="237">
        <v>559</v>
      </c>
      <c r="D1219" s="236"/>
      <c r="E1219" s="238">
        <v>311</v>
      </c>
      <c r="F1219" s="239"/>
      <c r="G1219" s="239"/>
      <c r="H1219" s="314">
        <f t="shared" ref="H1219:Y1219" si="2218">H1220</f>
        <v>0</v>
      </c>
      <c r="I1219" s="314">
        <f t="shared" si="2218"/>
        <v>0</v>
      </c>
      <c r="J1219" s="314">
        <f t="shared" si="2218"/>
        <v>0</v>
      </c>
      <c r="K1219" s="314">
        <f t="shared" si="2218"/>
        <v>0</v>
      </c>
      <c r="L1219" s="314">
        <f t="shared" si="2218"/>
        <v>0</v>
      </c>
      <c r="M1219" s="314">
        <f t="shared" si="2218"/>
        <v>0</v>
      </c>
      <c r="N1219" s="314">
        <f t="shared" si="2218"/>
        <v>14063</v>
      </c>
      <c r="O1219" s="314">
        <f t="shared" si="2218"/>
        <v>0</v>
      </c>
      <c r="P1219" s="314">
        <f t="shared" si="2218"/>
        <v>0</v>
      </c>
      <c r="Q1219" s="314">
        <f t="shared" si="2218"/>
        <v>0</v>
      </c>
      <c r="R1219" s="314">
        <f t="shared" si="2218"/>
        <v>0</v>
      </c>
      <c r="S1219" s="314">
        <f t="shared" si="2218"/>
        <v>0</v>
      </c>
      <c r="T1219" s="314">
        <f t="shared" si="2218"/>
        <v>0</v>
      </c>
      <c r="U1219" s="314">
        <f t="shared" si="2218"/>
        <v>0</v>
      </c>
      <c r="V1219" s="314">
        <f t="shared" si="2218"/>
        <v>0</v>
      </c>
      <c r="W1219" s="314">
        <f t="shared" si="2218"/>
        <v>0</v>
      </c>
      <c r="X1219" s="314">
        <f t="shared" si="2218"/>
        <v>0</v>
      </c>
      <c r="Y1219" s="314">
        <f t="shared" si="2218"/>
        <v>0</v>
      </c>
    </row>
    <row r="1220" spans="1:29" s="315" customFormat="1" x14ac:dyDescent="0.2">
      <c r="A1220" s="237" t="s">
        <v>615</v>
      </c>
      <c r="B1220" s="243" t="s">
        <v>736</v>
      </c>
      <c r="C1220" s="243">
        <v>559</v>
      </c>
      <c r="D1220" s="242" t="s">
        <v>258</v>
      </c>
      <c r="E1220" s="251">
        <v>3111</v>
      </c>
      <c r="F1220" s="246" t="s">
        <v>33</v>
      </c>
      <c r="G1220" s="246"/>
      <c r="H1220" s="381">
        <v>0</v>
      </c>
      <c r="I1220" s="382"/>
      <c r="J1220" s="381">
        <v>0</v>
      </c>
      <c r="K1220" s="382"/>
      <c r="L1220" s="381">
        <v>0</v>
      </c>
      <c r="M1220" s="382"/>
      <c r="N1220" s="381">
        <v>14063</v>
      </c>
      <c r="O1220" s="382"/>
      <c r="P1220" s="381">
        <v>0</v>
      </c>
      <c r="Q1220" s="382"/>
      <c r="R1220" s="381"/>
      <c r="S1220" s="382"/>
      <c r="T1220" s="381">
        <v>0</v>
      </c>
      <c r="U1220" s="382"/>
      <c r="V1220" s="381"/>
      <c r="W1220" s="382"/>
      <c r="X1220" s="381">
        <v>0</v>
      </c>
      <c r="Y1220" s="382"/>
    </row>
    <row r="1221" spans="1:29" s="315" customFormat="1" x14ac:dyDescent="0.2">
      <c r="A1221" s="237" t="s">
        <v>615</v>
      </c>
      <c r="B1221" s="322" t="s">
        <v>736</v>
      </c>
      <c r="C1221" s="237">
        <v>559</v>
      </c>
      <c r="D1221" s="236"/>
      <c r="E1221" s="238">
        <v>313</v>
      </c>
      <c r="F1221" s="239"/>
      <c r="G1221" s="239"/>
      <c r="H1221" s="365">
        <f t="shared" ref="H1221:Y1221" si="2219">H1222</f>
        <v>0</v>
      </c>
      <c r="I1221" s="365">
        <f t="shared" si="2219"/>
        <v>0</v>
      </c>
      <c r="J1221" s="365">
        <f t="shared" si="2219"/>
        <v>0</v>
      </c>
      <c r="K1221" s="365">
        <f t="shared" si="2219"/>
        <v>0</v>
      </c>
      <c r="L1221" s="365">
        <f t="shared" si="2219"/>
        <v>0</v>
      </c>
      <c r="M1221" s="365">
        <f t="shared" si="2219"/>
        <v>0</v>
      </c>
      <c r="N1221" s="365">
        <f t="shared" si="2219"/>
        <v>2481</v>
      </c>
      <c r="O1221" s="365">
        <f t="shared" si="2219"/>
        <v>0</v>
      </c>
      <c r="P1221" s="365">
        <f t="shared" si="2219"/>
        <v>0</v>
      </c>
      <c r="Q1221" s="365">
        <f t="shared" si="2219"/>
        <v>0</v>
      </c>
      <c r="R1221" s="365">
        <f t="shared" si="2219"/>
        <v>0</v>
      </c>
      <c r="S1221" s="365">
        <f t="shared" si="2219"/>
        <v>0</v>
      </c>
      <c r="T1221" s="365">
        <f t="shared" si="2219"/>
        <v>0</v>
      </c>
      <c r="U1221" s="365">
        <f t="shared" si="2219"/>
        <v>0</v>
      </c>
      <c r="V1221" s="365">
        <f t="shared" si="2219"/>
        <v>0</v>
      </c>
      <c r="W1221" s="365">
        <f t="shared" si="2219"/>
        <v>0</v>
      </c>
      <c r="X1221" s="365">
        <f t="shared" si="2219"/>
        <v>0</v>
      </c>
      <c r="Y1221" s="365">
        <f t="shared" si="2219"/>
        <v>0</v>
      </c>
    </row>
    <row r="1222" spans="1:29" s="315" customFormat="1" x14ac:dyDescent="0.2">
      <c r="A1222" s="237" t="s">
        <v>615</v>
      </c>
      <c r="B1222" s="243" t="s">
        <v>736</v>
      </c>
      <c r="C1222" s="243">
        <v>559</v>
      </c>
      <c r="D1222" s="242" t="s">
        <v>258</v>
      </c>
      <c r="E1222" s="251">
        <v>3132</v>
      </c>
      <c r="F1222" s="246" t="s">
        <v>40</v>
      </c>
      <c r="G1222" s="246"/>
      <c r="H1222" s="381">
        <v>0</v>
      </c>
      <c r="I1222" s="382"/>
      <c r="J1222" s="381">
        <v>0</v>
      </c>
      <c r="K1222" s="382"/>
      <c r="L1222" s="381">
        <v>0</v>
      </c>
      <c r="M1222" s="382"/>
      <c r="N1222" s="381">
        <v>2481</v>
      </c>
      <c r="O1222" s="382"/>
      <c r="P1222" s="381">
        <v>0</v>
      </c>
      <c r="Q1222" s="382"/>
      <c r="R1222" s="381"/>
      <c r="S1222" s="382"/>
      <c r="T1222" s="381">
        <v>0</v>
      </c>
      <c r="U1222" s="382"/>
      <c r="V1222" s="381"/>
      <c r="W1222" s="382"/>
      <c r="X1222" s="381">
        <v>0</v>
      </c>
      <c r="Y1222" s="382"/>
    </row>
    <row r="1223" spans="1:29" s="332" customFormat="1" x14ac:dyDescent="0.2">
      <c r="A1223" s="318" t="s">
        <v>615</v>
      </c>
      <c r="B1223" s="319" t="s">
        <v>736</v>
      </c>
      <c r="C1223" s="231">
        <v>559</v>
      </c>
      <c r="D1223" s="231"/>
      <c r="E1223" s="233">
        <v>32</v>
      </c>
      <c r="F1223" s="234"/>
      <c r="G1223" s="234"/>
      <c r="H1223" s="258">
        <f>H1224+H1227</f>
        <v>0</v>
      </c>
      <c r="I1223" s="258">
        <f t="shared" ref="I1223" si="2220">I1224+I1227</f>
        <v>0</v>
      </c>
      <c r="J1223" s="258">
        <f t="shared" ref="J1223" si="2221">J1224+J1227</f>
        <v>0</v>
      </c>
      <c r="K1223" s="258">
        <f t="shared" ref="K1223" si="2222">K1224+K1227</f>
        <v>0</v>
      </c>
      <c r="L1223" s="258">
        <f t="shared" ref="L1223" si="2223">L1224+L1227</f>
        <v>0</v>
      </c>
      <c r="M1223" s="258">
        <f t="shared" ref="M1223" si="2224">M1224+M1227</f>
        <v>0</v>
      </c>
      <c r="N1223" s="258">
        <f t="shared" ref="N1223" si="2225">N1224+N1227</f>
        <v>33312</v>
      </c>
      <c r="O1223" s="258">
        <f t="shared" ref="O1223" si="2226">O1224+O1227</f>
        <v>0</v>
      </c>
      <c r="P1223" s="258">
        <f t="shared" ref="P1223" si="2227">P1224+P1227</f>
        <v>0</v>
      </c>
      <c r="Q1223" s="258">
        <f t="shared" ref="Q1223" si="2228">Q1224+Q1227</f>
        <v>0</v>
      </c>
      <c r="R1223" s="258">
        <f t="shared" ref="R1223" si="2229">R1224+R1227</f>
        <v>0</v>
      </c>
      <c r="S1223" s="258">
        <f t="shared" ref="S1223" si="2230">S1224+S1227</f>
        <v>0</v>
      </c>
      <c r="T1223" s="258">
        <f t="shared" ref="T1223" si="2231">T1224+T1227</f>
        <v>56384</v>
      </c>
      <c r="U1223" s="258">
        <f t="shared" ref="U1223" si="2232">U1224+U1227</f>
        <v>0</v>
      </c>
      <c r="V1223" s="258">
        <f t="shared" ref="V1223" si="2233">V1224+V1227</f>
        <v>0</v>
      </c>
      <c r="W1223" s="258">
        <f t="shared" ref="W1223" si="2234">W1224+W1227</f>
        <v>0</v>
      </c>
      <c r="X1223" s="258">
        <f t="shared" ref="X1223" si="2235">X1224+X1227</f>
        <v>13308</v>
      </c>
      <c r="Y1223" s="258">
        <f t="shared" ref="Y1223" si="2236">Y1224+Y1227</f>
        <v>0</v>
      </c>
      <c r="Z1223" s="315"/>
      <c r="AA1223" s="315"/>
      <c r="AB1223" s="315"/>
      <c r="AC1223" s="315"/>
    </row>
    <row r="1224" spans="1:29" s="315" customFormat="1" x14ac:dyDescent="0.2">
      <c r="A1224" s="333" t="s">
        <v>615</v>
      </c>
      <c r="B1224" s="334" t="s">
        <v>736</v>
      </c>
      <c r="C1224" s="237">
        <v>559</v>
      </c>
      <c r="D1224" s="236"/>
      <c r="E1224" s="238">
        <v>321</v>
      </c>
      <c r="F1224" s="239"/>
      <c r="G1224" s="239"/>
      <c r="H1224" s="314">
        <f>H1225+H1226</f>
        <v>0</v>
      </c>
      <c r="I1224" s="314">
        <f t="shared" ref="I1224" si="2237">I1225+I1226</f>
        <v>0</v>
      </c>
      <c r="J1224" s="314">
        <f t="shared" ref="J1224" si="2238">J1225+J1226</f>
        <v>0</v>
      </c>
      <c r="K1224" s="314">
        <f t="shared" ref="K1224" si="2239">K1225+K1226</f>
        <v>0</v>
      </c>
      <c r="L1224" s="314">
        <f>L1225+L1226</f>
        <v>0</v>
      </c>
      <c r="M1224" s="314">
        <f t="shared" ref="M1224" si="2240">M1225+M1226</f>
        <v>0</v>
      </c>
      <c r="N1224" s="314">
        <f t="shared" ref="N1224" si="2241">N1225+N1226</f>
        <v>2912</v>
      </c>
      <c r="O1224" s="314">
        <f t="shared" ref="O1224" si="2242">O1225+O1226</f>
        <v>0</v>
      </c>
      <c r="P1224" s="314">
        <f t="shared" ref="P1224" si="2243">P1225+P1226</f>
        <v>0</v>
      </c>
      <c r="Q1224" s="314">
        <f t="shared" ref="Q1224" si="2244">Q1225+Q1226</f>
        <v>0</v>
      </c>
      <c r="R1224" s="314">
        <f t="shared" ref="R1224" si="2245">R1225+R1226</f>
        <v>0</v>
      </c>
      <c r="S1224" s="314">
        <f t="shared" ref="S1224" si="2246">S1225+S1226</f>
        <v>0</v>
      </c>
      <c r="T1224" s="314">
        <f t="shared" ref="T1224" si="2247">T1225+T1226</f>
        <v>3584</v>
      </c>
      <c r="U1224" s="314">
        <f t="shared" ref="U1224" si="2248">U1225+U1226</f>
        <v>0</v>
      </c>
      <c r="V1224" s="314">
        <f t="shared" ref="V1224" si="2249">V1225+V1226</f>
        <v>0</v>
      </c>
      <c r="W1224" s="314">
        <f t="shared" ref="W1224" si="2250">W1225+W1226</f>
        <v>0</v>
      </c>
      <c r="X1224" s="314">
        <f t="shared" ref="X1224" si="2251">X1225+X1226</f>
        <v>1308</v>
      </c>
      <c r="Y1224" s="314">
        <f t="shared" ref="Y1224" si="2252">Y1225+Y1226</f>
        <v>0</v>
      </c>
    </row>
    <row r="1225" spans="1:29" s="315" customFormat="1" x14ac:dyDescent="0.2">
      <c r="A1225" s="237" t="s">
        <v>615</v>
      </c>
      <c r="B1225" s="243" t="s">
        <v>736</v>
      </c>
      <c r="C1225" s="243">
        <v>559</v>
      </c>
      <c r="D1225" s="242" t="s">
        <v>258</v>
      </c>
      <c r="E1225" s="251">
        <v>3211</v>
      </c>
      <c r="F1225" s="246" t="s">
        <v>42</v>
      </c>
      <c r="G1225" s="246"/>
      <c r="H1225" s="381">
        <v>0</v>
      </c>
      <c r="I1225" s="382"/>
      <c r="J1225" s="381">
        <v>0</v>
      </c>
      <c r="K1225" s="382"/>
      <c r="L1225" s="381">
        <v>0</v>
      </c>
      <c r="M1225" s="382"/>
      <c r="N1225" s="381">
        <v>2112</v>
      </c>
      <c r="O1225" s="382"/>
      <c r="P1225" s="381">
        <v>0</v>
      </c>
      <c r="Q1225" s="382"/>
      <c r="R1225" s="381"/>
      <c r="S1225" s="382"/>
      <c r="T1225" s="381">
        <v>2784</v>
      </c>
      <c r="U1225" s="382"/>
      <c r="V1225" s="381"/>
      <c r="W1225" s="382"/>
      <c r="X1225" s="381">
        <v>1308</v>
      </c>
      <c r="Y1225" s="382"/>
    </row>
    <row r="1226" spans="1:29" s="315" customFormat="1" x14ac:dyDescent="0.2">
      <c r="A1226" s="237" t="s">
        <v>615</v>
      </c>
      <c r="B1226" s="243" t="s">
        <v>736</v>
      </c>
      <c r="C1226" s="243">
        <v>559</v>
      </c>
      <c r="D1226" s="242" t="s">
        <v>258</v>
      </c>
      <c r="E1226" s="251">
        <v>3213</v>
      </c>
      <c r="F1226" s="246" t="s">
        <v>44</v>
      </c>
      <c r="G1226" s="246"/>
      <c r="H1226" s="381">
        <v>0</v>
      </c>
      <c r="I1226" s="382"/>
      <c r="J1226" s="381">
        <v>0</v>
      </c>
      <c r="K1226" s="382"/>
      <c r="L1226" s="381">
        <v>0</v>
      </c>
      <c r="M1226" s="382"/>
      <c r="N1226" s="381">
        <v>800</v>
      </c>
      <c r="O1226" s="382"/>
      <c r="P1226" s="381">
        <v>0</v>
      </c>
      <c r="Q1226" s="382"/>
      <c r="R1226" s="381"/>
      <c r="S1226" s="382"/>
      <c r="T1226" s="381">
        <v>800</v>
      </c>
      <c r="U1226" s="382"/>
      <c r="V1226" s="381"/>
      <c r="W1226" s="382"/>
      <c r="X1226" s="381">
        <v>0</v>
      </c>
      <c r="Y1226" s="382"/>
    </row>
    <row r="1227" spans="1:29" s="315" customFormat="1" x14ac:dyDescent="0.2">
      <c r="A1227" s="236" t="s">
        <v>615</v>
      </c>
      <c r="B1227" s="322" t="s">
        <v>736</v>
      </c>
      <c r="C1227" s="237">
        <v>559</v>
      </c>
      <c r="D1227" s="236"/>
      <c r="E1227" s="238">
        <v>323</v>
      </c>
      <c r="F1227" s="239"/>
      <c r="G1227" s="239"/>
      <c r="H1227" s="314">
        <f t="shared" ref="H1227:Y1227" si="2253">H1228</f>
        <v>0</v>
      </c>
      <c r="I1227" s="314">
        <f t="shared" si="2253"/>
        <v>0</v>
      </c>
      <c r="J1227" s="314">
        <f t="shared" si="2253"/>
        <v>0</v>
      </c>
      <c r="K1227" s="314">
        <f t="shared" si="2253"/>
        <v>0</v>
      </c>
      <c r="L1227" s="314">
        <f t="shared" si="2253"/>
        <v>0</v>
      </c>
      <c r="M1227" s="314">
        <f t="shared" si="2253"/>
        <v>0</v>
      </c>
      <c r="N1227" s="314">
        <f t="shared" si="2253"/>
        <v>30400</v>
      </c>
      <c r="O1227" s="314">
        <f t="shared" si="2253"/>
        <v>0</v>
      </c>
      <c r="P1227" s="314">
        <f t="shared" si="2253"/>
        <v>0</v>
      </c>
      <c r="Q1227" s="314">
        <f t="shared" si="2253"/>
        <v>0</v>
      </c>
      <c r="R1227" s="314">
        <f t="shared" si="2253"/>
        <v>0</v>
      </c>
      <c r="S1227" s="314">
        <f t="shared" si="2253"/>
        <v>0</v>
      </c>
      <c r="T1227" s="314">
        <f t="shared" si="2253"/>
        <v>52800</v>
      </c>
      <c r="U1227" s="314">
        <f t="shared" si="2253"/>
        <v>0</v>
      </c>
      <c r="V1227" s="314">
        <f t="shared" si="2253"/>
        <v>0</v>
      </c>
      <c r="W1227" s="314">
        <f t="shared" si="2253"/>
        <v>0</v>
      </c>
      <c r="X1227" s="314">
        <f t="shared" si="2253"/>
        <v>12000</v>
      </c>
      <c r="Y1227" s="314">
        <f t="shared" si="2253"/>
        <v>0</v>
      </c>
    </row>
    <row r="1228" spans="1:29" s="315" customFormat="1" x14ac:dyDescent="0.2">
      <c r="A1228" s="237" t="s">
        <v>615</v>
      </c>
      <c r="B1228" s="243" t="s">
        <v>736</v>
      </c>
      <c r="C1228" s="243">
        <v>559</v>
      </c>
      <c r="D1228" s="242" t="s">
        <v>258</v>
      </c>
      <c r="E1228" s="251">
        <v>3237</v>
      </c>
      <c r="F1228" s="246" t="s">
        <v>58</v>
      </c>
      <c r="G1228" s="246"/>
      <c r="H1228" s="381">
        <v>0</v>
      </c>
      <c r="I1228" s="382"/>
      <c r="J1228" s="381">
        <v>0</v>
      </c>
      <c r="K1228" s="382"/>
      <c r="L1228" s="381">
        <v>0</v>
      </c>
      <c r="M1228" s="382"/>
      <c r="N1228" s="381">
        <v>30400</v>
      </c>
      <c r="O1228" s="382"/>
      <c r="P1228" s="381">
        <v>0</v>
      </c>
      <c r="Q1228" s="382"/>
      <c r="R1228" s="381"/>
      <c r="S1228" s="382"/>
      <c r="T1228" s="381">
        <v>52800</v>
      </c>
      <c r="U1228" s="382"/>
      <c r="V1228" s="381"/>
      <c r="W1228" s="382"/>
      <c r="X1228" s="381">
        <v>12000</v>
      </c>
      <c r="Y1228" s="382"/>
    </row>
    <row r="1229" spans="1:29" s="332" customFormat="1" x14ac:dyDescent="0.2">
      <c r="A1229" s="318" t="s">
        <v>615</v>
      </c>
      <c r="B1229" s="319" t="s">
        <v>736</v>
      </c>
      <c r="C1229" s="231">
        <v>559</v>
      </c>
      <c r="D1229" s="231"/>
      <c r="E1229" s="233">
        <v>42</v>
      </c>
      <c r="F1229" s="234"/>
      <c r="G1229" s="234"/>
      <c r="H1229" s="258">
        <f>H1230</f>
        <v>0</v>
      </c>
      <c r="I1229" s="258">
        <f t="shared" ref="I1229:Y1230" si="2254">I1230</f>
        <v>0</v>
      </c>
      <c r="J1229" s="258">
        <f t="shared" si="2254"/>
        <v>0</v>
      </c>
      <c r="K1229" s="258">
        <f t="shared" si="2254"/>
        <v>0</v>
      </c>
      <c r="L1229" s="258">
        <f t="shared" si="2254"/>
        <v>0</v>
      </c>
      <c r="M1229" s="258">
        <f t="shared" si="2254"/>
        <v>0</v>
      </c>
      <c r="N1229" s="258">
        <f t="shared" si="2254"/>
        <v>0</v>
      </c>
      <c r="O1229" s="258">
        <f t="shared" si="2254"/>
        <v>0</v>
      </c>
      <c r="P1229" s="258">
        <f t="shared" si="2254"/>
        <v>0</v>
      </c>
      <c r="Q1229" s="258">
        <f t="shared" si="2254"/>
        <v>0</v>
      </c>
      <c r="R1229" s="258">
        <f t="shared" si="2254"/>
        <v>0</v>
      </c>
      <c r="S1229" s="258">
        <f t="shared" si="2254"/>
        <v>0</v>
      </c>
      <c r="T1229" s="258">
        <f t="shared" si="2254"/>
        <v>36000</v>
      </c>
      <c r="U1229" s="258">
        <f t="shared" si="2254"/>
        <v>0</v>
      </c>
      <c r="V1229" s="258">
        <f t="shared" si="2254"/>
        <v>0</v>
      </c>
      <c r="W1229" s="258">
        <f t="shared" si="2254"/>
        <v>0</v>
      </c>
      <c r="X1229" s="258">
        <f t="shared" si="2254"/>
        <v>0</v>
      </c>
      <c r="Y1229" s="258">
        <f t="shared" si="2254"/>
        <v>0</v>
      </c>
      <c r="Z1229" s="315"/>
      <c r="AA1229" s="315"/>
      <c r="AB1229" s="315"/>
      <c r="AC1229" s="315"/>
    </row>
    <row r="1230" spans="1:29" s="315" customFormat="1" x14ac:dyDescent="0.2">
      <c r="A1230" s="333" t="s">
        <v>615</v>
      </c>
      <c r="B1230" s="334" t="s">
        <v>736</v>
      </c>
      <c r="C1230" s="237">
        <v>559</v>
      </c>
      <c r="D1230" s="236"/>
      <c r="E1230" s="238">
        <v>422</v>
      </c>
      <c r="F1230" s="239"/>
      <c r="G1230" s="239"/>
      <c r="H1230" s="314">
        <f>H1231</f>
        <v>0</v>
      </c>
      <c r="I1230" s="314">
        <f t="shared" si="2254"/>
        <v>0</v>
      </c>
      <c r="J1230" s="314">
        <f t="shared" si="2254"/>
        <v>0</v>
      </c>
      <c r="K1230" s="314">
        <f t="shared" si="2254"/>
        <v>0</v>
      </c>
      <c r="L1230" s="314">
        <f t="shared" si="2254"/>
        <v>0</v>
      </c>
      <c r="M1230" s="314">
        <f t="shared" si="2254"/>
        <v>0</v>
      </c>
      <c r="N1230" s="314">
        <f t="shared" si="2254"/>
        <v>0</v>
      </c>
      <c r="O1230" s="314">
        <f t="shared" si="2254"/>
        <v>0</v>
      </c>
      <c r="P1230" s="314">
        <f t="shared" si="2254"/>
        <v>0</v>
      </c>
      <c r="Q1230" s="314">
        <f t="shared" si="2254"/>
        <v>0</v>
      </c>
      <c r="R1230" s="314">
        <f t="shared" si="2254"/>
        <v>0</v>
      </c>
      <c r="S1230" s="314">
        <f t="shared" si="2254"/>
        <v>0</v>
      </c>
      <c r="T1230" s="314">
        <f t="shared" si="2254"/>
        <v>36000</v>
      </c>
      <c r="U1230" s="314">
        <f t="shared" si="2254"/>
        <v>0</v>
      </c>
      <c r="V1230" s="314">
        <f t="shared" si="2254"/>
        <v>0</v>
      </c>
      <c r="W1230" s="314">
        <f t="shared" si="2254"/>
        <v>0</v>
      </c>
      <c r="X1230" s="314">
        <f t="shared" si="2254"/>
        <v>0</v>
      </c>
      <c r="Y1230" s="314">
        <f t="shared" si="2254"/>
        <v>0</v>
      </c>
    </row>
    <row r="1231" spans="1:29" s="315" customFormat="1" x14ac:dyDescent="0.2">
      <c r="A1231" s="237" t="s">
        <v>615</v>
      </c>
      <c r="B1231" s="243" t="s">
        <v>736</v>
      </c>
      <c r="C1231" s="243">
        <v>559</v>
      </c>
      <c r="D1231" s="242" t="s">
        <v>258</v>
      </c>
      <c r="E1231" s="251">
        <v>4227</v>
      </c>
      <c r="F1231" s="246" t="s">
        <v>77</v>
      </c>
      <c r="G1231" s="246"/>
      <c r="H1231" s="381">
        <v>0</v>
      </c>
      <c r="I1231" s="382"/>
      <c r="J1231" s="381">
        <v>0</v>
      </c>
      <c r="K1231" s="382"/>
      <c r="L1231" s="381">
        <v>0</v>
      </c>
      <c r="M1231" s="382"/>
      <c r="N1231" s="381">
        <v>0</v>
      </c>
      <c r="O1231" s="382"/>
      <c r="P1231" s="381">
        <v>0</v>
      </c>
      <c r="Q1231" s="382"/>
      <c r="R1231" s="381"/>
      <c r="S1231" s="382"/>
      <c r="T1231" s="381">
        <v>36000</v>
      </c>
      <c r="U1231" s="382"/>
      <c r="V1231" s="381"/>
      <c r="W1231" s="382"/>
      <c r="X1231" s="381">
        <v>0</v>
      </c>
      <c r="Y1231" s="382"/>
    </row>
    <row r="1232" spans="1:29" s="101" customFormat="1" x14ac:dyDescent="0.2">
      <c r="A1232" s="205" t="s">
        <v>615</v>
      </c>
      <c r="B1232" s="459" t="s">
        <v>738</v>
      </c>
      <c r="C1232" s="459"/>
      <c r="D1232" s="459"/>
      <c r="E1232" s="459"/>
      <c r="F1232" s="459"/>
      <c r="G1232" s="117"/>
      <c r="H1232" s="100">
        <f t="shared" ref="H1232:Y1232" si="2255">H1233+H1238+H1242+H1246+H1255+H1283+H1294+H1313+H1317+H1335+H1260+H1264+H1323+H1329+H1339+H1268+H1278+H1290</f>
        <v>326439705</v>
      </c>
      <c r="I1232" s="100">
        <f t="shared" si="2255"/>
        <v>311778758</v>
      </c>
      <c r="J1232" s="100">
        <f t="shared" si="2255"/>
        <v>239538959</v>
      </c>
      <c r="K1232" s="100">
        <f t="shared" si="2255"/>
        <v>239504942</v>
      </c>
      <c r="L1232" s="100">
        <f t="shared" si="2255"/>
        <v>592592606</v>
      </c>
      <c r="M1232" s="100">
        <f t="shared" si="2255"/>
        <v>592558589</v>
      </c>
      <c r="N1232" s="100">
        <f t="shared" si="2255"/>
        <v>400034017</v>
      </c>
      <c r="O1232" s="100">
        <f t="shared" si="2255"/>
        <v>400000000</v>
      </c>
      <c r="P1232" s="100">
        <f t="shared" si="2255"/>
        <v>257051359</v>
      </c>
      <c r="Q1232" s="100">
        <f t="shared" si="2255"/>
        <v>256950822</v>
      </c>
      <c r="R1232" s="100">
        <f t="shared" si="2255"/>
        <v>666042897</v>
      </c>
      <c r="S1232" s="100">
        <f t="shared" si="2255"/>
        <v>665942360</v>
      </c>
      <c r="T1232" s="100">
        <f t="shared" si="2255"/>
        <v>389092261</v>
      </c>
      <c r="U1232" s="100">
        <f t="shared" si="2255"/>
        <v>388991724</v>
      </c>
      <c r="V1232" s="100">
        <f t="shared" si="2255"/>
        <v>656723483</v>
      </c>
      <c r="W1232" s="100">
        <f t="shared" si="2255"/>
        <v>656622946</v>
      </c>
      <c r="X1232" s="100">
        <f t="shared" si="2255"/>
        <v>446272231</v>
      </c>
      <c r="Y1232" s="100">
        <f t="shared" si="2255"/>
        <v>446171694</v>
      </c>
      <c r="Z1232" s="107">
        <v>400000000</v>
      </c>
      <c r="AA1232" s="107">
        <v>388991724</v>
      </c>
      <c r="AB1232" s="107">
        <v>446171694</v>
      </c>
      <c r="AC1232" s="474" t="s">
        <v>738</v>
      </c>
    </row>
    <row r="1233" spans="1:29" s="101" customFormat="1" ht="47.25" x14ac:dyDescent="0.2">
      <c r="A1233" s="202" t="s">
        <v>615</v>
      </c>
      <c r="B1233" s="181" t="s">
        <v>739</v>
      </c>
      <c r="C1233" s="181"/>
      <c r="D1233" s="181"/>
      <c r="E1233" s="174"/>
      <c r="F1233" s="176" t="s">
        <v>740</v>
      </c>
      <c r="G1233" s="177" t="s">
        <v>741</v>
      </c>
      <c r="H1233" s="178">
        <f t="shared" ref="H1233:X1234" si="2256">H1234</f>
        <v>5844928</v>
      </c>
      <c r="I1233" s="178">
        <f t="shared" si="2256"/>
        <v>5844928</v>
      </c>
      <c r="J1233" s="178">
        <f t="shared" si="2256"/>
        <v>1698852</v>
      </c>
      <c r="K1233" s="178">
        <f t="shared" si="2256"/>
        <v>1698852</v>
      </c>
      <c r="L1233" s="178">
        <f t="shared" si="2256"/>
        <v>13642743</v>
      </c>
      <c r="M1233" s="178">
        <f t="shared" si="2256"/>
        <v>13642743</v>
      </c>
      <c r="N1233" s="178">
        <f t="shared" si="2256"/>
        <v>10173700</v>
      </c>
      <c r="O1233" s="178">
        <f t="shared" si="2256"/>
        <v>10173700</v>
      </c>
      <c r="P1233" s="178">
        <f t="shared" si="2256"/>
        <v>3244541</v>
      </c>
      <c r="Q1233" s="178">
        <f t="shared" si="2256"/>
        <v>3244541</v>
      </c>
      <c r="R1233" s="178">
        <f t="shared" si="2256"/>
        <v>13254614</v>
      </c>
      <c r="S1233" s="178">
        <f t="shared" si="2256"/>
        <v>13254614</v>
      </c>
      <c r="T1233" s="178">
        <f t="shared" si="2256"/>
        <v>10092261</v>
      </c>
      <c r="U1233" s="178">
        <f t="shared" si="2256"/>
        <v>10092261</v>
      </c>
      <c r="V1233" s="178">
        <f t="shared" si="2256"/>
        <v>12113154</v>
      </c>
      <c r="W1233" s="178">
        <f t="shared" si="2256"/>
        <v>12113154</v>
      </c>
      <c r="X1233" s="178">
        <f t="shared" si="2256"/>
        <v>9483231</v>
      </c>
      <c r="Y1233" s="178">
        <f t="shared" ref="X1233:Y1234" si="2257">Y1234</f>
        <v>9483231</v>
      </c>
      <c r="Z1233" s="284">
        <f>Z1232-O1232</f>
        <v>0</v>
      </c>
      <c r="AA1233" s="284">
        <f>AA1232-U1232</f>
        <v>0</v>
      </c>
      <c r="AB1233" s="284">
        <f>AB1232-Y1232</f>
        <v>0</v>
      </c>
      <c r="AC1233" s="475"/>
    </row>
    <row r="1234" spans="1:29" s="139" customFormat="1" x14ac:dyDescent="0.2">
      <c r="A1234" s="201" t="s">
        <v>615</v>
      </c>
      <c r="B1234" s="179" t="s">
        <v>739</v>
      </c>
      <c r="C1234" s="167">
        <v>11</v>
      </c>
      <c r="D1234" s="167"/>
      <c r="E1234" s="168">
        <v>36</v>
      </c>
      <c r="F1234" s="169"/>
      <c r="G1234" s="170"/>
      <c r="H1234" s="171">
        <f t="shared" si="2256"/>
        <v>5844928</v>
      </c>
      <c r="I1234" s="171">
        <f t="shared" si="2256"/>
        <v>5844928</v>
      </c>
      <c r="J1234" s="171">
        <f t="shared" si="2256"/>
        <v>1698852</v>
      </c>
      <c r="K1234" s="171">
        <f t="shared" si="2256"/>
        <v>1698852</v>
      </c>
      <c r="L1234" s="171">
        <f t="shared" si="2256"/>
        <v>13642743</v>
      </c>
      <c r="M1234" s="171">
        <f t="shared" si="2256"/>
        <v>13642743</v>
      </c>
      <c r="N1234" s="171">
        <f t="shared" si="2256"/>
        <v>10173700</v>
      </c>
      <c r="O1234" s="171">
        <f t="shared" si="2256"/>
        <v>10173700</v>
      </c>
      <c r="P1234" s="171">
        <f t="shared" si="2256"/>
        <v>3244541</v>
      </c>
      <c r="Q1234" s="171">
        <f t="shared" si="2256"/>
        <v>3244541</v>
      </c>
      <c r="R1234" s="171">
        <f t="shared" si="2256"/>
        <v>13254614</v>
      </c>
      <c r="S1234" s="171">
        <f t="shared" si="2256"/>
        <v>13254614</v>
      </c>
      <c r="T1234" s="171">
        <f t="shared" si="2256"/>
        <v>10092261</v>
      </c>
      <c r="U1234" s="171">
        <f t="shared" si="2256"/>
        <v>10092261</v>
      </c>
      <c r="V1234" s="171">
        <f t="shared" si="2256"/>
        <v>12113154</v>
      </c>
      <c r="W1234" s="171">
        <f t="shared" si="2256"/>
        <v>12113154</v>
      </c>
      <c r="X1234" s="171">
        <f t="shared" si="2257"/>
        <v>9483231</v>
      </c>
      <c r="Y1234" s="171">
        <f t="shared" si="2257"/>
        <v>9483231</v>
      </c>
      <c r="Z1234" s="101"/>
      <c r="AA1234" s="101"/>
      <c r="AB1234" s="101"/>
      <c r="AC1234" s="101"/>
    </row>
    <row r="1235" spans="1:29" s="150" customFormat="1" x14ac:dyDescent="0.2">
      <c r="A1235" s="104" t="s">
        <v>615</v>
      </c>
      <c r="B1235" s="121" t="s">
        <v>739</v>
      </c>
      <c r="C1235" s="121">
        <v>11</v>
      </c>
      <c r="D1235" s="104"/>
      <c r="E1235" s="105">
        <v>363</v>
      </c>
      <c r="F1235" s="141"/>
      <c r="G1235" s="106"/>
      <c r="H1235" s="107">
        <f t="shared" ref="H1235:Q1235" si="2258">H1237+H1236</f>
        <v>5844928</v>
      </c>
      <c r="I1235" s="107">
        <f t="shared" si="2258"/>
        <v>5844928</v>
      </c>
      <c r="J1235" s="107">
        <f t="shared" si="2258"/>
        <v>1698852</v>
      </c>
      <c r="K1235" s="107">
        <f t="shared" si="2258"/>
        <v>1698852</v>
      </c>
      <c r="L1235" s="107">
        <f t="shared" ref="L1235:M1235" si="2259">L1237+L1236</f>
        <v>13642743</v>
      </c>
      <c r="M1235" s="107">
        <f t="shared" si="2259"/>
        <v>13642743</v>
      </c>
      <c r="N1235" s="107">
        <f t="shared" ref="N1235:O1235" si="2260">N1237+N1236</f>
        <v>10173700</v>
      </c>
      <c r="O1235" s="107">
        <f t="shared" si="2260"/>
        <v>10173700</v>
      </c>
      <c r="P1235" s="107">
        <f t="shared" si="2258"/>
        <v>3244541</v>
      </c>
      <c r="Q1235" s="107">
        <f t="shared" si="2258"/>
        <v>3244541</v>
      </c>
      <c r="R1235" s="107">
        <f t="shared" ref="R1235:W1235" si="2261">R1237+R1236</f>
        <v>13254614</v>
      </c>
      <c r="S1235" s="107">
        <f t="shared" si="2261"/>
        <v>13254614</v>
      </c>
      <c r="T1235" s="107">
        <f t="shared" ref="T1235:U1235" si="2262">T1237+T1236</f>
        <v>10092261</v>
      </c>
      <c r="U1235" s="107">
        <f t="shared" si="2262"/>
        <v>10092261</v>
      </c>
      <c r="V1235" s="107">
        <f t="shared" si="2261"/>
        <v>12113154</v>
      </c>
      <c r="W1235" s="107">
        <f t="shared" si="2261"/>
        <v>12113154</v>
      </c>
      <c r="X1235" s="107">
        <f t="shared" ref="X1235:Y1235" si="2263">X1237+X1236</f>
        <v>9483231</v>
      </c>
      <c r="Y1235" s="107">
        <f t="shared" si="2263"/>
        <v>9483231</v>
      </c>
      <c r="Z1235" s="101"/>
      <c r="AA1235" s="101"/>
      <c r="AB1235" s="101"/>
      <c r="AC1235" s="101"/>
    </row>
    <row r="1236" spans="1:29" s="125" customFormat="1" x14ac:dyDescent="0.2">
      <c r="A1236" s="137" t="s">
        <v>615</v>
      </c>
      <c r="B1236" s="211" t="s">
        <v>739</v>
      </c>
      <c r="C1236" s="211">
        <v>11</v>
      </c>
      <c r="D1236" s="137" t="s">
        <v>270</v>
      </c>
      <c r="E1236" s="138">
        <v>3631</v>
      </c>
      <c r="F1236" s="143" t="s">
        <v>71</v>
      </c>
      <c r="G1236" s="132"/>
      <c r="H1236" s="398">
        <v>13272</v>
      </c>
      <c r="I1236" s="398">
        <f t="shared" ref="I1236:I1237" si="2264">H1236</f>
        <v>13272</v>
      </c>
      <c r="J1236" s="398">
        <v>13272</v>
      </c>
      <c r="K1236" s="398">
        <f t="shared" ref="K1236:K1237" si="2265">J1236</f>
        <v>13272</v>
      </c>
      <c r="L1236" s="402">
        <v>7167</v>
      </c>
      <c r="M1236" s="398">
        <f t="shared" ref="M1236:M1237" si="2266">L1236</f>
        <v>7167</v>
      </c>
      <c r="N1236" s="402">
        <v>9700</v>
      </c>
      <c r="O1236" s="398">
        <f t="shared" ref="O1236" si="2267">N1236</f>
        <v>9700</v>
      </c>
      <c r="P1236" s="398">
        <v>13272</v>
      </c>
      <c r="Q1236" s="398">
        <f t="shared" ref="Q1236:Q1237" si="2268">P1236</f>
        <v>13272</v>
      </c>
      <c r="R1236" s="402">
        <v>7167</v>
      </c>
      <c r="S1236" s="398">
        <f t="shared" ref="S1236:S1237" si="2269">R1236</f>
        <v>7167</v>
      </c>
      <c r="T1236" s="402">
        <v>7200</v>
      </c>
      <c r="U1236" s="398">
        <f t="shared" ref="U1236:U1237" si="2270">T1236</f>
        <v>7200</v>
      </c>
      <c r="V1236" s="402">
        <v>7167</v>
      </c>
      <c r="W1236" s="398">
        <f t="shared" ref="W1236:W1237" si="2271">V1236</f>
        <v>7167</v>
      </c>
      <c r="X1236" s="402">
        <v>7200</v>
      </c>
      <c r="Y1236" s="398">
        <f t="shared" ref="Y1236:Y1237" si="2272">X1236</f>
        <v>7200</v>
      </c>
      <c r="Z1236" s="139"/>
      <c r="AA1236" s="139"/>
      <c r="AB1236" s="139"/>
      <c r="AC1236" s="139"/>
    </row>
    <row r="1237" spans="1:29" s="101" customFormat="1" x14ac:dyDescent="0.2">
      <c r="A1237" s="109" t="s">
        <v>615</v>
      </c>
      <c r="B1237" s="124" t="s">
        <v>739</v>
      </c>
      <c r="C1237" s="124">
        <v>11</v>
      </c>
      <c r="D1237" s="109" t="s">
        <v>270</v>
      </c>
      <c r="E1237" s="110">
        <v>3632</v>
      </c>
      <c r="F1237" s="142" t="s">
        <v>183</v>
      </c>
      <c r="G1237" s="132"/>
      <c r="H1237" s="398">
        <v>5831656</v>
      </c>
      <c r="I1237" s="398">
        <f t="shared" si="2264"/>
        <v>5831656</v>
      </c>
      <c r="J1237" s="398">
        <v>1685580</v>
      </c>
      <c r="K1237" s="398">
        <f t="shared" si="2265"/>
        <v>1685580</v>
      </c>
      <c r="L1237" s="403">
        <v>13635576</v>
      </c>
      <c r="M1237" s="398">
        <f t="shared" si="2266"/>
        <v>13635576</v>
      </c>
      <c r="N1237" s="403">
        <v>10164000</v>
      </c>
      <c r="O1237" s="398">
        <f>N1237</f>
        <v>10164000</v>
      </c>
      <c r="P1237" s="398">
        <v>3231269</v>
      </c>
      <c r="Q1237" s="398">
        <f t="shared" si="2268"/>
        <v>3231269</v>
      </c>
      <c r="R1237" s="403">
        <v>13247447</v>
      </c>
      <c r="S1237" s="398">
        <f t="shared" si="2269"/>
        <v>13247447</v>
      </c>
      <c r="T1237" s="403">
        <v>10085061</v>
      </c>
      <c r="U1237" s="398">
        <f t="shared" si="2270"/>
        <v>10085061</v>
      </c>
      <c r="V1237" s="403">
        <v>12105987</v>
      </c>
      <c r="W1237" s="398">
        <f t="shared" si="2271"/>
        <v>12105987</v>
      </c>
      <c r="X1237" s="403">
        <v>9476031</v>
      </c>
      <c r="Y1237" s="398">
        <f t="shared" si="2272"/>
        <v>9476031</v>
      </c>
      <c r="Z1237" s="150"/>
      <c r="AA1237" s="150"/>
      <c r="AB1237" s="150"/>
      <c r="AC1237" s="150"/>
    </row>
    <row r="1238" spans="1:29" s="101" customFormat="1" ht="47.25" x14ac:dyDescent="0.2">
      <c r="A1238" s="202" t="s">
        <v>615</v>
      </c>
      <c r="B1238" s="173" t="s">
        <v>742</v>
      </c>
      <c r="C1238" s="173"/>
      <c r="D1238" s="173"/>
      <c r="E1238" s="174"/>
      <c r="F1238" s="176" t="s">
        <v>743</v>
      </c>
      <c r="G1238" s="177" t="s">
        <v>741</v>
      </c>
      <c r="H1238" s="178">
        <f t="shared" ref="H1238:X1240" si="2273">H1239</f>
        <v>270000</v>
      </c>
      <c r="I1238" s="178">
        <f t="shared" si="2273"/>
        <v>270000</v>
      </c>
      <c r="J1238" s="178">
        <f t="shared" si="2273"/>
        <v>1327228</v>
      </c>
      <c r="K1238" s="178">
        <f t="shared" si="2273"/>
        <v>1327228</v>
      </c>
      <c r="L1238" s="178">
        <f t="shared" si="2273"/>
        <v>7498743</v>
      </c>
      <c r="M1238" s="178">
        <f t="shared" si="2273"/>
        <v>7498743</v>
      </c>
      <c r="N1238" s="178">
        <f t="shared" si="2273"/>
        <v>4000000</v>
      </c>
      <c r="O1238" s="178">
        <f t="shared" si="2273"/>
        <v>4000000</v>
      </c>
      <c r="P1238" s="178">
        <f t="shared" si="2273"/>
        <v>1990842</v>
      </c>
      <c r="Q1238" s="178">
        <f t="shared" si="2273"/>
        <v>1990842</v>
      </c>
      <c r="R1238" s="178">
        <f t="shared" si="2273"/>
        <v>7379700</v>
      </c>
      <c r="S1238" s="178">
        <f t="shared" si="2273"/>
        <v>7379700</v>
      </c>
      <c r="T1238" s="178">
        <f t="shared" si="2273"/>
        <v>4000000</v>
      </c>
      <c r="U1238" s="178">
        <f t="shared" si="2273"/>
        <v>4000000</v>
      </c>
      <c r="V1238" s="178">
        <f t="shared" si="2273"/>
        <v>0</v>
      </c>
      <c r="W1238" s="178">
        <f t="shared" si="2273"/>
        <v>0</v>
      </c>
      <c r="X1238" s="178">
        <f t="shared" si="2273"/>
        <v>0</v>
      </c>
      <c r="Y1238" s="178">
        <f t="shared" ref="X1238:Y1240" si="2274">Y1239</f>
        <v>0</v>
      </c>
      <c r="Z1238" s="125"/>
      <c r="AA1238" s="125"/>
      <c r="AB1238" s="125"/>
      <c r="AC1238" s="125"/>
    </row>
    <row r="1239" spans="1:29" s="150" customFormat="1" x14ac:dyDescent="0.2">
      <c r="A1239" s="188" t="s">
        <v>615</v>
      </c>
      <c r="B1239" s="167" t="s">
        <v>742</v>
      </c>
      <c r="C1239" s="167">
        <v>11</v>
      </c>
      <c r="D1239" s="167"/>
      <c r="E1239" s="168">
        <v>36</v>
      </c>
      <c r="F1239" s="169"/>
      <c r="G1239" s="170"/>
      <c r="H1239" s="171">
        <f t="shared" si="2273"/>
        <v>270000</v>
      </c>
      <c r="I1239" s="171">
        <f t="shared" si="2273"/>
        <v>270000</v>
      </c>
      <c r="J1239" s="171">
        <f t="shared" si="2273"/>
        <v>1327228</v>
      </c>
      <c r="K1239" s="171">
        <f t="shared" si="2273"/>
        <v>1327228</v>
      </c>
      <c r="L1239" s="171">
        <f t="shared" si="2273"/>
        <v>7498743</v>
      </c>
      <c r="M1239" s="171">
        <f t="shared" si="2273"/>
        <v>7498743</v>
      </c>
      <c r="N1239" s="171">
        <f t="shared" si="2273"/>
        <v>4000000</v>
      </c>
      <c r="O1239" s="171">
        <f t="shared" si="2273"/>
        <v>4000000</v>
      </c>
      <c r="P1239" s="171">
        <f t="shared" si="2273"/>
        <v>1990842</v>
      </c>
      <c r="Q1239" s="171">
        <f t="shared" si="2273"/>
        <v>1990842</v>
      </c>
      <c r="R1239" s="171">
        <f t="shared" si="2273"/>
        <v>7379700</v>
      </c>
      <c r="S1239" s="171">
        <f t="shared" si="2273"/>
        <v>7379700</v>
      </c>
      <c r="T1239" s="171">
        <f t="shared" si="2273"/>
        <v>4000000</v>
      </c>
      <c r="U1239" s="171">
        <f t="shared" si="2273"/>
        <v>4000000</v>
      </c>
      <c r="V1239" s="171">
        <f t="shared" si="2273"/>
        <v>0</v>
      </c>
      <c r="W1239" s="171">
        <f t="shared" si="2273"/>
        <v>0</v>
      </c>
      <c r="X1239" s="171">
        <f t="shared" si="2274"/>
        <v>0</v>
      </c>
      <c r="Y1239" s="171">
        <f t="shared" si="2274"/>
        <v>0</v>
      </c>
      <c r="Z1239" s="101"/>
      <c r="AA1239" s="101"/>
      <c r="AB1239" s="101"/>
      <c r="AC1239" s="101"/>
    </row>
    <row r="1240" spans="1:29" s="101" customFormat="1" x14ac:dyDescent="0.2">
      <c r="A1240" s="104" t="s">
        <v>615</v>
      </c>
      <c r="B1240" s="103" t="s">
        <v>742</v>
      </c>
      <c r="C1240" s="103">
        <v>11</v>
      </c>
      <c r="D1240" s="118"/>
      <c r="E1240" s="105">
        <v>363</v>
      </c>
      <c r="F1240" s="141"/>
      <c r="G1240" s="106"/>
      <c r="H1240" s="107">
        <f t="shared" si="2273"/>
        <v>270000</v>
      </c>
      <c r="I1240" s="107">
        <f t="shared" si="2273"/>
        <v>270000</v>
      </c>
      <c r="J1240" s="107">
        <f t="shared" si="2273"/>
        <v>1327228</v>
      </c>
      <c r="K1240" s="107">
        <f t="shared" si="2273"/>
        <v>1327228</v>
      </c>
      <c r="L1240" s="107">
        <f t="shared" si="2273"/>
        <v>7498743</v>
      </c>
      <c r="M1240" s="107">
        <f t="shared" si="2273"/>
        <v>7498743</v>
      </c>
      <c r="N1240" s="107">
        <f t="shared" si="2273"/>
        <v>4000000</v>
      </c>
      <c r="O1240" s="107">
        <f t="shared" si="2273"/>
        <v>4000000</v>
      </c>
      <c r="P1240" s="107">
        <f t="shared" si="2273"/>
        <v>1990842</v>
      </c>
      <c r="Q1240" s="107">
        <f t="shared" si="2273"/>
        <v>1990842</v>
      </c>
      <c r="R1240" s="107">
        <f t="shared" si="2273"/>
        <v>7379700</v>
      </c>
      <c r="S1240" s="107">
        <f t="shared" si="2273"/>
        <v>7379700</v>
      </c>
      <c r="T1240" s="107">
        <f t="shared" si="2273"/>
        <v>4000000</v>
      </c>
      <c r="U1240" s="107">
        <f t="shared" si="2273"/>
        <v>4000000</v>
      </c>
      <c r="V1240" s="107">
        <f t="shared" si="2273"/>
        <v>0</v>
      </c>
      <c r="W1240" s="107">
        <f t="shared" si="2273"/>
        <v>0</v>
      </c>
      <c r="X1240" s="107">
        <f t="shared" si="2274"/>
        <v>0</v>
      </c>
      <c r="Y1240" s="107">
        <f t="shared" si="2274"/>
        <v>0</v>
      </c>
    </row>
    <row r="1241" spans="1:29" s="101" customFormat="1" x14ac:dyDescent="0.2">
      <c r="A1241" s="109" t="s">
        <v>615</v>
      </c>
      <c r="B1241" s="94" t="s">
        <v>742</v>
      </c>
      <c r="C1241" s="94">
        <v>11</v>
      </c>
      <c r="D1241" s="95" t="s">
        <v>270</v>
      </c>
      <c r="E1241" s="110">
        <v>3632</v>
      </c>
      <c r="F1241" s="142" t="s">
        <v>183</v>
      </c>
      <c r="G1241" s="132"/>
      <c r="H1241" s="398">
        <v>270000</v>
      </c>
      <c r="I1241" s="398">
        <f>H1241</f>
        <v>270000</v>
      </c>
      <c r="J1241" s="398">
        <v>1327228</v>
      </c>
      <c r="K1241" s="398">
        <f>J1241</f>
        <v>1327228</v>
      </c>
      <c r="L1241" s="402">
        <v>7498743</v>
      </c>
      <c r="M1241" s="398">
        <f>L1241</f>
        <v>7498743</v>
      </c>
      <c r="N1241" s="403">
        <v>4000000</v>
      </c>
      <c r="O1241" s="398">
        <f>N1241</f>
        <v>4000000</v>
      </c>
      <c r="P1241" s="398">
        <v>1990842</v>
      </c>
      <c r="Q1241" s="398">
        <f>P1241</f>
        <v>1990842</v>
      </c>
      <c r="R1241" s="402">
        <v>7379700</v>
      </c>
      <c r="S1241" s="398">
        <f>R1241</f>
        <v>7379700</v>
      </c>
      <c r="T1241" s="402">
        <v>4000000</v>
      </c>
      <c r="U1241" s="398">
        <f>T1241</f>
        <v>4000000</v>
      </c>
      <c r="V1241" s="398"/>
      <c r="W1241" s="398">
        <f>V1241</f>
        <v>0</v>
      </c>
      <c r="X1241" s="398">
        <v>0</v>
      </c>
      <c r="Y1241" s="398">
        <f>X1241</f>
        <v>0</v>
      </c>
      <c r="Z1241" s="150"/>
      <c r="AA1241" s="150"/>
      <c r="AB1241" s="150"/>
      <c r="AC1241" s="150"/>
    </row>
    <row r="1242" spans="1:29" s="101" customFormat="1" ht="45" x14ac:dyDescent="0.2">
      <c r="A1242" s="202" t="s">
        <v>615</v>
      </c>
      <c r="B1242" s="172" t="s">
        <v>744</v>
      </c>
      <c r="C1242" s="172"/>
      <c r="D1242" s="172"/>
      <c r="E1242" s="180"/>
      <c r="F1242" s="176" t="s">
        <v>445</v>
      </c>
      <c r="G1242" s="177" t="s">
        <v>741</v>
      </c>
      <c r="H1242" s="178">
        <f t="shared" ref="H1242:W1244" si="2275">H1243</f>
        <v>77734422</v>
      </c>
      <c r="I1242" s="178">
        <f t="shared" si="2275"/>
        <v>77734422</v>
      </c>
      <c r="J1242" s="178">
        <f t="shared" si="2275"/>
        <v>61052492</v>
      </c>
      <c r="K1242" s="178">
        <f t="shared" si="2275"/>
        <v>61052492</v>
      </c>
      <c r="L1242" s="178">
        <f t="shared" si="2275"/>
        <v>72561799</v>
      </c>
      <c r="M1242" s="178">
        <f t="shared" si="2275"/>
        <v>72561799</v>
      </c>
      <c r="N1242" s="178">
        <f t="shared" si="2275"/>
        <v>73000000</v>
      </c>
      <c r="O1242" s="178">
        <f t="shared" si="2275"/>
        <v>73000000</v>
      </c>
      <c r="P1242" s="178">
        <f t="shared" si="2275"/>
        <v>61317937</v>
      </c>
      <c r="Q1242" s="178">
        <f t="shared" si="2275"/>
        <v>61317937</v>
      </c>
      <c r="R1242" s="178">
        <f t="shared" si="2275"/>
        <v>72561799</v>
      </c>
      <c r="S1242" s="178">
        <f t="shared" si="2275"/>
        <v>72561799</v>
      </c>
      <c r="T1242" s="178">
        <f t="shared" si="2275"/>
        <v>65000000</v>
      </c>
      <c r="U1242" s="178">
        <f t="shared" si="2275"/>
        <v>65000000</v>
      </c>
      <c r="V1242" s="178">
        <f t="shared" si="2275"/>
        <v>72561799</v>
      </c>
      <c r="W1242" s="178">
        <f t="shared" si="2275"/>
        <v>72561799</v>
      </c>
      <c r="X1242" s="178">
        <f>X1243</f>
        <v>65000000</v>
      </c>
      <c r="Y1242" s="178">
        <f t="shared" ref="X1242:Y1244" si="2276">Y1243</f>
        <v>65000000</v>
      </c>
    </row>
    <row r="1243" spans="1:29" s="150" customFormat="1" x14ac:dyDescent="0.2">
      <c r="A1243" s="201" t="s">
        <v>615</v>
      </c>
      <c r="B1243" s="179" t="s">
        <v>744</v>
      </c>
      <c r="C1243" s="167">
        <v>11</v>
      </c>
      <c r="D1243" s="167"/>
      <c r="E1243" s="168">
        <v>36</v>
      </c>
      <c r="F1243" s="169"/>
      <c r="G1243" s="170"/>
      <c r="H1243" s="171">
        <f t="shared" si="2275"/>
        <v>77734422</v>
      </c>
      <c r="I1243" s="171">
        <f t="shared" si="2275"/>
        <v>77734422</v>
      </c>
      <c r="J1243" s="171">
        <f t="shared" si="2275"/>
        <v>61052492</v>
      </c>
      <c r="K1243" s="171">
        <f t="shared" si="2275"/>
        <v>61052492</v>
      </c>
      <c r="L1243" s="171">
        <f t="shared" si="2275"/>
        <v>72561799</v>
      </c>
      <c r="M1243" s="171">
        <f t="shared" si="2275"/>
        <v>72561799</v>
      </c>
      <c r="N1243" s="171">
        <f t="shared" si="2275"/>
        <v>73000000</v>
      </c>
      <c r="O1243" s="171">
        <f t="shared" si="2275"/>
        <v>73000000</v>
      </c>
      <c r="P1243" s="171">
        <f t="shared" si="2275"/>
        <v>61317937</v>
      </c>
      <c r="Q1243" s="171">
        <f t="shared" si="2275"/>
        <v>61317937</v>
      </c>
      <c r="R1243" s="171">
        <f t="shared" si="2275"/>
        <v>72561799</v>
      </c>
      <c r="S1243" s="171">
        <f t="shared" si="2275"/>
        <v>72561799</v>
      </c>
      <c r="T1243" s="171">
        <f t="shared" si="2275"/>
        <v>65000000</v>
      </c>
      <c r="U1243" s="171">
        <f t="shared" si="2275"/>
        <v>65000000</v>
      </c>
      <c r="V1243" s="171">
        <f t="shared" si="2275"/>
        <v>72561799</v>
      </c>
      <c r="W1243" s="171">
        <f t="shared" si="2275"/>
        <v>72561799</v>
      </c>
      <c r="X1243" s="171">
        <f t="shared" si="2276"/>
        <v>65000000</v>
      </c>
      <c r="Y1243" s="171">
        <f t="shared" si="2276"/>
        <v>65000000</v>
      </c>
      <c r="Z1243" s="101"/>
      <c r="AA1243" s="101"/>
      <c r="AB1243" s="101"/>
      <c r="AC1243" s="101"/>
    </row>
    <row r="1244" spans="1:29" s="101" customFormat="1" x14ac:dyDescent="0.2">
      <c r="A1244" s="118" t="s">
        <v>615</v>
      </c>
      <c r="B1244" s="102" t="s">
        <v>744</v>
      </c>
      <c r="C1244" s="103">
        <v>11</v>
      </c>
      <c r="D1244" s="118"/>
      <c r="E1244" s="113">
        <v>363</v>
      </c>
      <c r="F1244" s="141"/>
      <c r="G1244" s="106"/>
      <c r="H1244" s="107">
        <f t="shared" si="2275"/>
        <v>77734422</v>
      </c>
      <c r="I1244" s="107">
        <f t="shared" si="2275"/>
        <v>77734422</v>
      </c>
      <c r="J1244" s="107">
        <f t="shared" si="2275"/>
        <v>61052492</v>
      </c>
      <c r="K1244" s="107">
        <f t="shared" si="2275"/>
        <v>61052492</v>
      </c>
      <c r="L1244" s="107">
        <f t="shared" si="2275"/>
        <v>72561799</v>
      </c>
      <c r="M1244" s="107">
        <f t="shared" si="2275"/>
        <v>72561799</v>
      </c>
      <c r="N1244" s="107">
        <f t="shared" si="2275"/>
        <v>73000000</v>
      </c>
      <c r="O1244" s="107">
        <f t="shared" si="2275"/>
        <v>73000000</v>
      </c>
      <c r="P1244" s="107">
        <f t="shared" si="2275"/>
        <v>61317937</v>
      </c>
      <c r="Q1244" s="107">
        <f t="shared" si="2275"/>
        <v>61317937</v>
      </c>
      <c r="R1244" s="107">
        <f t="shared" si="2275"/>
        <v>72561799</v>
      </c>
      <c r="S1244" s="107">
        <f t="shared" si="2275"/>
        <v>72561799</v>
      </c>
      <c r="T1244" s="107">
        <f t="shared" si="2275"/>
        <v>65000000</v>
      </c>
      <c r="U1244" s="107">
        <f t="shared" si="2275"/>
        <v>65000000</v>
      </c>
      <c r="V1244" s="107">
        <f t="shared" si="2275"/>
        <v>72561799</v>
      </c>
      <c r="W1244" s="107">
        <f t="shared" si="2275"/>
        <v>72561799</v>
      </c>
      <c r="X1244" s="107">
        <f t="shared" si="2276"/>
        <v>65000000</v>
      </c>
      <c r="Y1244" s="107">
        <f t="shared" si="2276"/>
        <v>65000000</v>
      </c>
    </row>
    <row r="1245" spans="1:29" s="139" customFormat="1" x14ac:dyDescent="0.2">
      <c r="A1245" s="95" t="s">
        <v>615</v>
      </c>
      <c r="B1245" s="93" t="s">
        <v>744</v>
      </c>
      <c r="C1245" s="94">
        <v>11</v>
      </c>
      <c r="D1245" s="95" t="s">
        <v>270</v>
      </c>
      <c r="E1245" s="119">
        <v>3632</v>
      </c>
      <c r="F1245" s="142" t="s">
        <v>183</v>
      </c>
      <c r="G1245" s="132"/>
      <c r="H1245" s="398">
        <v>77734422</v>
      </c>
      <c r="I1245" s="398">
        <f>H1245</f>
        <v>77734422</v>
      </c>
      <c r="J1245" s="398">
        <v>61052492</v>
      </c>
      <c r="K1245" s="398">
        <f>J1245</f>
        <v>61052492</v>
      </c>
      <c r="L1245" s="402">
        <v>72561799</v>
      </c>
      <c r="M1245" s="398">
        <f>L1245</f>
        <v>72561799</v>
      </c>
      <c r="N1245" s="402">
        <v>73000000</v>
      </c>
      <c r="O1245" s="398">
        <f>N1245</f>
        <v>73000000</v>
      </c>
      <c r="P1245" s="398">
        <v>61317937</v>
      </c>
      <c r="Q1245" s="398">
        <f>P1245</f>
        <v>61317937</v>
      </c>
      <c r="R1245" s="402">
        <v>72561799</v>
      </c>
      <c r="S1245" s="398">
        <f>R1245</f>
        <v>72561799</v>
      </c>
      <c r="T1245" s="402">
        <v>65000000</v>
      </c>
      <c r="U1245" s="398">
        <f>T1245</f>
        <v>65000000</v>
      </c>
      <c r="V1245" s="402">
        <v>72561799</v>
      </c>
      <c r="W1245" s="398">
        <f>V1245</f>
        <v>72561799</v>
      </c>
      <c r="X1245" s="402">
        <v>65000000</v>
      </c>
      <c r="Y1245" s="398">
        <f>X1245</f>
        <v>65000000</v>
      </c>
      <c r="Z1245" s="150"/>
      <c r="AA1245" s="150"/>
      <c r="AB1245" s="150"/>
      <c r="AC1245" s="150"/>
    </row>
    <row r="1246" spans="1:29" s="139" customFormat="1" ht="45" x14ac:dyDescent="0.2">
      <c r="A1246" s="202" t="s">
        <v>615</v>
      </c>
      <c r="B1246" s="172" t="s">
        <v>745</v>
      </c>
      <c r="C1246" s="173"/>
      <c r="D1246" s="182"/>
      <c r="E1246" s="175"/>
      <c r="F1246" s="183" t="s">
        <v>746</v>
      </c>
      <c r="G1246" s="177" t="s">
        <v>741</v>
      </c>
      <c r="H1246" s="178">
        <f t="shared" ref="H1246:Q1246" si="2277">H1247+H1251</f>
        <v>26643453</v>
      </c>
      <c r="I1246" s="178">
        <f t="shared" si="2277"/>
        <v>26643453</v>
      </c>
      <c r="J1246" s="178">
        <f t="shared" si="2277"/>
        <v>3596788</v>
      </c>
      <c r="K1246" s="178">
        <f t="shared" si="2277"/>
        <v>3596788</v>
      </c>
      <c r="L1246" s="178">
        <f t="shared" ref="L1246:M1246" si="2278">L1247+L1251</f>
        <v>23213552</v>
      </c>
      <c r="M1246" s="178">
        <f t="shared" si="2278"/>
        <v>23213552</v>
      </c>
      <c r="N1246" s="178">
        <f t="shared" ref="N1246:O1246" si="2279">N1247+N1251</f>
        <v>17000000</v>
      </c>
      <c r="O1246" s="178">
        <f t="shared" si="2279"/>
        <v>17000000</v>
      </c>
      <c r="P1246" s="178">
        <f t="shared" si="2277"/>
        <v>6981219</v>
      </c>
      <c r="Q1246" s="178">
        <f t="shared" si="2277"/>
        <v>6981219</v>
      </c>
      <c r="R1246" s="178">
        <f t="shared" ref="R1246:W1246" si="2280">R1247+R1251</f>
        <v>27577111</v>
      </c>
      <c r="S1246" s="178">
        <f t="shared" si="2280"/>
        <v>27577111</v>
      </c>
      <c r="T1246" s="178">
        <f t="shared" ref="T1246:U1246" si="2281">T1247+T1251</f>
        <v>16000000</v>
      </c>
      <c r="U1246" s="178">
        <f t="shared" si="2281"/>
        <v>16000000</v>
      </c>
      <c r="V1246" s="178">
        <f t="shared" si="2280"/>
        <v>15173000</v>
      </c>
      <c r="W1246" s="178">
        <f t="shared" si="2280"/>
        <v>15173000</v>
      </c>
      <c r="X1246" s="178">
        <f t="shared" ref="X1246:Y1246" si="2282">X1247+X1251</f>
        <v>12000000</v>
      </c>
      <c r="Y1246" s="178">
        <f t="shared" si="2282"/>
        <v>12000000</v>
      </c>
      <c r="Z1246" s="101"/>
      <c r="AA1246" s="101"/>
      <c r="AB1246" s="101"/>
      <c r="AC1246" s="101"/>
    </row>
    <row r="1247" spans="1:29" s="139" customFormat="1" x14ac:dyDescent="0.2">
      <c r="A1247" s="201" t="s">
        <v>615</v>
      </c>
      <c r="B1247" s="179" t="s">
        <v>745</v>
      </c>
      <c r="C1247" s="167">
        <v>11</v>
      </c>
      <c r="D1247" s="167"/>
      <c r="E1247" s="168">
        <v>36</v>
      </c>
      <c r="F1247" s="169"/>
      <c r="G1247" s="170"/>
      <c r="H1247" s="171">
        <f t="shared" ref="H1247:Y1247" si="2283">H1248</f>
        <v>18137653</v>
      </c>
      <c r="I1247" s="171">
        <f t="shared" si="2283"/>
        <v>18137653</v>
      </c>
      <c r="J1247" s="171">
        <f t="shared" si="2283"/>
        <v>1605946</v>
      </c>
      <c r="K1247" s="171">
        <f t="shared" si="2283"/>
        <v>1605946</v>
      </c>
      <c r="L1247" s="171">
        <f t="shared" si="2283"/>
        <v>8046272</v>
      </c>
      <c r="M1247" s="171">
        <f t="shared" si="2283"/>
        <v>8046272</v>
      </c>
      <c r="N1247" s="171">
        <f t="shared" si="2283"/>
        <v>1842000</v>
      </c>
      <c r="O1247" s="171">
        <f t="shared" si="2283"/>
        <v>1842000</v>
      </c>
      <c r="P1247" s="171">
        <f t="shared" si="2283"/>
        <v>3331342</v>
      </c>
      <c r="Q1247" s="171">
        <f t="shared" si="2283"/>
        <v>3331342</v>
      </c>
      <c r="R1247" s="171">
        <f t="shared" si="2283"/>
        <v>8454400</v>
      </c>
      <c r="S1247" s="171">
        <f t="shared" si="2283"/>
        <v>8454400</v>
      </c>
      <c r="T1247" s="171">
        <f t="shared" si="2283"/>
        <v>3660000</v>
      </c>
      <c r="U1247" s="171">
        <f t="shared" si="2283"/>
        <v>3660000</v>
      </c>
      <c r="V1247" s="171">
        <f t="shared" si="2283"/>
        <v>123000</v>
      </c>
      <c r="W1247" s="171">
        <f t="shared" si="2283"/>
        <v>123000</v>
      </c>
      <c r="X1247" s="171">
        <f t="shared" si="2283"/>
        <v>123000</v>
      </c>
      <c r="Y1247" s="171">
        <f t="shared" si="2283"/>
        <v>123000</v>
      </c>
    </row>
    <row r="1248" spans="1:29" s="139" customFormat="1" x14ac:dyDescent="0.2">
      <c r="A1248" s="133" t="s">
        <v>615</v>
      </c>
      <c r="B1248" s="129" t="s">
        <v>745</v>
      </c>
      <c r="C1248" s="103">
        <v>11</v>
      </c>
      <c r="D1248" s="118"/>
      <c r="E1248" s="105">
        <v>363</v>
      </c>
      <c r="F1248" s="141"/>
      <c r="G1248" s="106"/>
      <c r="H1248" s="107">
        <f t="shared" ref="H1248:Q1248" si="2284">SUM(H1249:H1250)</f>
        <v>18137653</v>
      </c>
      <c r="I1248" s="107">
        <f t="shared" si="2284"/>
        <v>18137653</v>
      </c>
      <c r="J1248" s="107">
        <f t="shared" si="2284"/>
        <v>1605946</v>
      </c>
      <c r="K1248" s="107">
        <f t="shared" si="2284"/>
        <v>1605946</v>
      </c>
      <c r="L1248" s="107">
        <f t="shared" ref="L1248:M1248" si="2285">SUM(L1249:L1250)</f>
        <v>8046272</v>
      </c>
      <c r="M1248" s="107">
        <f t="shared" si="2285"/>
        <v>8046272</v>
      </c>
      <c r="N1248" s="107">
        <f t="shared" ref="N1248:O1248" si="2286">SUM(N1249:N1250)</f>
        <v>1842000</v>
      </c>
      <c r="O1248" s="107">
        <f t="shared" si="2286"/>
        <v>1842000</v>
      </c>
      <c r="P1248" s="107">
        <f t="shared" si="2284"/>
        <v>3331342</v>
      </c>
      <c r="Q1248" s="107">
        <f t="shared" si="2284"/>
        <v>3331342</v>
      </c>
      <c r="R1248" s="107">
        <f t="shared" ref="R1248:W1248" si="2287">SUM(R1249:R1250)</f>
        <v>8454400</v>
      </c>
      <c r="S1248" s="107">
        <f t="shared" si="2287"/>
        <v>8454400</v>
      </c>
      <c r="T1248" s="107">
        <f t="shared" ref="T1248:U1248" si="2288">SUM(T1249:T1250)</f>
        <v>3660000</v>
      </c>
      <c r="U1248" s="107">
        <f t="shared" si="2288"/>
        <v>3660000</v>
      </c>
      <c r="V1248" s="107">
        <f t="shared" si="2287"/>
        <v>123000</v>
      </c>
      <c r="W1248" s="107">
        <f t="shared" si="2287"/>
        <v>123000</v>
      </c>
      <c r="X1248" s="107">
        <f t="shared" ref="X1248:Y1248" si="2289">SUM(X1249:X1250)</f>
        <v>123000</v>
      </c>
      <c r="Y1248" s="107">
        <f t="shared" si="2289"/>
        <v>123000</v>
      </c>
    </row>
    <row r="1249" spans="1:29" s="139" customFormat="1" ht="15" x14ac:dyDescent="0.2">
      <c r="A1249" s="95" t="s">
        <v>615</v>
      </c>
      <c r="B1249" s="93" t="s">
        <v>745</v>
      </c>
      <c r="C1249" s="94">
        <v>11</v>
      </c>
      <c r="D1249" s="95" t="s">
        <v>270</v>
      </c>
      <c r="E1249" s="110">
        <v>3631</v>
      </c>
      <c r="F1249" s="142" t="s">
        <v>71</v>
      </c>
      <c r="G1249" s="132"/>
      <c r="H1249" s="398">
        <v>20750</v>
      </c>
      <c r="I1249" s="398">
        <f t="shared" ref="I1249:I1250" si="2290">H1249</f>
        <v>20750</v>
      </c>
      <c r="J1249" s="398">
        <v>13272</v>
      </c>
      <c r="K1249" s="398">
        <f t="shared" ref="K1249:K1250" si="2291">J1249</f>
        <v>13272</v>
      </c>
      <c r="L1249" s="402">
        <v>13272</v>
      </c>
      <c r="M1249" s="398">
        <f t="shared" ref="M1249:M1250" si="2292">L1249</f>
        <v>13272</v>
      </c>
      <c r="N1249" s="402">
        <v>13000</v>
      </c>
      <c r="O1249" s="398">
        <f t="shared" ref="O1249:O1250" si="2293">N1249</f>
        <v>13000</v>
      </c>
      <c r="P1249" s="398">
        <v>13272</v>
      </c>
      <c r="Q1249" s="398">
        <f t="shared" ref="Q1249:Q1250" si="2294">P1249</f>
        <v>13272</v>
      </c>
      <c r="R1249" s="402">
        <v>10350</v>
      </c>
      <c r="S1249" s="398">
        <f t="shared" ref="S1249:S1250" si="2295">R1249</f>
        <v>10350</v>
      </c>
      <c r="T1249" s="402">
        <v>10000</v>
      </c>
      <c r="U1249" s="398">
        <f t="shared" ref="U1249:U1250" si="2296">T1249</f>
        <v>10000</v>
      </c>
      <c r="V1249" s="402">
        <v>3000</v>
      </c>
      <c r="W1249" s="398">
        <f t="shared" ref="W1249:W1250" si="2297">V1249</f>
        <v>3000</v>
      </c>
      <c r="X1249" s="402">
        <v>3000</v>
      </c>
      <c r="Y1249" s="398">
        <f t="shared" ref="Y1249:Y1250" si="2298">X1249</f>
        <v>3000</v>
      </c>
    </row>
    <row r="1250" spans="1:29" s="139" customFormat="1" ht="15" x14ac:dyDescent="0.2">
      <c r="A1250" s="95" t="s">
        <v>615</v>
      </c>
      <c r="B1250" s="93" t="s">
        <v>745</v>
      </c>
      <c r="C1250" s="94">
        <v>11</v>
      </c>
      <c r="D1250" s="95" t="s">
        <v>270</v>
      </c>
      <c r="E1250" s="110">
        <v>3632</v>
      </c>
      <c r="F1250" s="142" t="s">
        <v>183</v>
      </c>
      <c r="G1250" s="132"/>
      <c r="H1250" s="398">
        <v>18116903</v>
      </c>
      <c r="I1250" s="398">
        <f t="shared" si="2290"/>
        <v>18116903</v>
      </c>
      <c r="J1250" s="398">
        <v>1592674</v>
      </c>
      <c r="K1250" s="398">
        <f t="shared" si="2291"/>
        <v>1592674</v>
      </c>
      <c r="L1250" s="403">
        <v>8033000</v>
      </c>
      <c r="M1250" s="398">
        <f t="shared" si="2292"/>
        <v>8033000</v>
      </c>
      <c r="N1250" s="403">
        <v>1829000</v>
      </c>
      <c r="O1250" s="398">
        <f t="shared" si="2293"/>
        <v>1829000</v>
      </c>
      <c r="P1250" s="398">
        <v>3318070</v>
      </c>
      <c r="Q1250" s="398">
        <f t="shared" si="2294"/>
        <v>3318070</v>
      </c>
      <c r="R1250" s="403">
        <v>8444050</v>
      </c>
      <c r="S1250" s="398">
        <f t="shared" si="2295"/>
        <v>8444050</v>
      </c>
      <c r="T1250" s="403">
        <v>3650000</v>
      </c>
      <c r="U1250" s="398">
        <f t="shared" si="2296"/>
        <v>3650000</v>
      </c>
      <c r="V1250" s="403">
        <v>120000</v>
      </c>
      <c r="W1250" s="398">
        <f t="shared" si="2297"/>
        <v>120000</v>
      </c>
      <c r="X1250" s="403">
        <v>120000</v>
      </c>
      <c r="Y1250" s="398">
        <f t="shared" si="2298"/>
        <v>120000</v>
      </c>
    </row>
    <row r="1251" spans="1:29" s="139" customFormat="1" x14ac:dyDescent="0.2">
      <c r="A1251" s="201" t="s">
        <v>615</v>
      </c>
      <c r="B1251" s="179" t="s">
        <v>745</v>
      </c>
      <c r="C1251" s="167">
        <v>12</v>
      </c>
      <c r="D1251" s="167"/>
      <c r="E1251" s="168">
        <v>36</v>
      </c>
      <c r="F1251" s="169"/>
      <c r="G1251" s="170"/>
      <c r="H1251" s="171">
        <f t="shared" ref="H1251:Y1251" si="2299">H1252</f>
        <v>8505800</v>
      </c>
      <c r="I1251" s="171">
        <f t="shared" si="2299"/>
        <v>8505800</v>
      </c>
      <c r="J1251" s="171">
        <f t="shared" si="2299"/>
        <v>1990842</v>
      </c>
      <c r="K1251" s="171">
        <f t="shared" si="2299"/>
        <v>1990842</v>
      </c>
      <c r="L1251" s="171">
        <f t="shared" si="2299"/>
        <v>15167280</v>
      </c>
      <c r="M1251" s="171">
        <f t="shared" si="2299"/>
        <v>15167280</v>
      </c>
      <c r="N1251" s="171">
        <f t="shared" si="2299"/>
        <v>15158000</v>
      </c>
      <c r="O1251" s="171">
        <f t="shared" si="2299"/>
        <v>15158000</v>
      </c>
      <c r="P1251" s="171">
        <f t="shared" si="2299"/>
        <v>3649877</v>
      </c>
      <c r="Q1251" s="171">
        <f t="shared" si="2299"/>
        <v>3649877</v>
      </c>
      <c r="R1251" s="171">
        <f t="shared" si="2299"/>
        <v>19122711</v>
      </c>
      <c r="S1251" s="171">
        <f t="shared" si="2299"/>
        <v>19122711</v>
      </c>
      <c r="T1251" s="171">
        <f t="shared" si="2299"/>
        <v>12340000</v>
      </c>
      <c r="U1251" s="171">
        <f t="shared" si="2299"/>
        <v>12340000</v>
      </c>
      <c r="V1251" s="171">
        <f t="shared" si="2299"/>
        <v>15050000</v>
      </c>
      <c r="W1251" s="171">
        <f t="shared" si="2299"/>
        <v>15050000</v>
      </c>
      <c r="X1251" s="171">
        <f t="shared" si="2299"/>
        <v>11877000</v>
      </c>
      <c r="Y1251" s="171">
        <f t="shared" si="2299"/>
        <v>11877000</v>
      </c>
    </row>
    <row r="1252" spans="1:29" s="139" customFormat="1" x14ac:dyDescent="0.2">
      <c r="A1252" s="133" t="s">
        <v>615</v>
      </c>
      <c r="B1252" s="129" t="s">
        <v>745</v>
      </c>
      <c r="C1252" s="103">
        <v>12</v>
      </c>
      <c r="D1252" s="118"/>
      <c r="E1252" s="105">
        <v>363</v>
      </c>
      <c r="F1252" s="141"/>
      <c r="G1252" s="106"/>
      <c r="H1252" s="107">
        <f t="shared" ref="H1252:Q1252" si="2300">H1254+H1253</f>
        <v>8505800</v>
      </c>
      <c r="I1252" s="107">
        <f t="shared" si="2300"/>
        <v>8505800</v>
      </c>
      <c r="J1252" s="107">
        <f t="shared" si="2300"/>
        <v>1990842</v>
      </c>
      <c r="K1252" s="107">
        <f t="shared" si="2300"/>
        <v>1990842</v>
      </c>
      <c r="L1252" s="107">
        <f t="shared" ref="L1252:M1252" si="2301">L1254+L1253</f>
        <v>15167280</v>
      </c>
      <c r="M1252" s="107">
        <f t="shared" si="2301"/>
        <v>15167280</v>
      </c>
      <c r="N1252" s="107">
        <f t="shared" ref="N1252:O1252" si="2302">N1254+N1253</f>
        <v>15158000</v>
      </c>
      <c r="O1252" s="107">
        <f t="shared" si="2302"/>
        <v>15158000</v>
      </c>
      <c r="P1252" s="107">
        <f t="shared" si="2300"/>
        <v>3649877</v>
      </c>
      <c r="Q1252" s="107">
        <f t="shared" si="2300"/>
        <v>3649877</v>
      </c>
      <c r="R1252" s="107">
        <f t="shared" ref="R1252:W1252" si="2303">R1254+R1253</f>
        <v>19122711</v>
      </c>
      <c r="S1252" s="107">
        <f t="shared" si="2303"/>
        <v>19122711</v>
      </c>
      <c r="T1252" s="107">
        <f t="shared" ref="T1252:U1252" si="2304">T1254+T1253</f>
        <v>12340000</v>
      </c>
      <c r="U1252" s="107">
        <f t="shared" si="2304"/>
        <v>12340000</v>
      </c>
      <c r="V1252" s="107">
        <f t="shared" si="2303"/>
        <v>15050000</v>
      </c>
      <c r="W1252" s="107">
        <f t="shared" si="2303"/>
        <v>15050000</v>
      </c>
      <c r="X1252" s="107">
        <f t="shared" ref="X1252:Y1252" si="2305">X1254+X1253</f>
        <v>11877000</v>
      </c>
      <c r="Y1252" s="107">
        <f t="shared" si="2305"/>
        <v>11877000</v>
      </c>
    </row>
    <row r="1253" spans="1:29" s="101" customFormat="1" x14ac:dyDescent="0.2">
      <c r="A1253" s="136" t="s">
        <v>615</v>
      </c>
      <c r="B1253" s="135" t="s">
        <v>745</v>
      </c>
      <c r="C1253" s="136">
        <v>12</v>
      </c>
      <c r="D1253" s="153" t="s">
        <v>270</v>
      </c>
      <c r="E1253" s="138">
        <v>3631</v>
      </c>
      <c r="F1253" s="143" t="s">
        <v>71</v>
      </c>
      <c r="G1253" s="132"/>
      <c r="H1253" s="398">
        <v>101219</v>
      </c>
      <c r="I1253" s="398">
        <f t="shared" ref="I1253:I1254" si="2306">H1253</f>
        <v>101219</v>
      </c>
      <c r="J1253" s="398">
        <v>66361</v>
      </c>
      <c r="K1253" s="398">
        <f t="shared" ref="K1253:K1254" si="2307">J1253</f>
        <v>66361</v>
      </c>
      <c r="L1253" s="402">
        <v>98950</v>
      </c>
      <c r="M1253" s="398">
        <f t="shared" ref="M1253:M1254" si="2308">L1253</f>
        <v>98950</v>
      </c>
      <c r="N1253" s="402">
        <v>98000</v>
      </c>
      <c r="O1253" s="398">
        <f t="shared" ref="O1253:O1254" si="2309">N1253</f>
        <v>98000</v>
      </c>
      <c r="P1253" s="398">
        <v>66361</v>
      </c>
      <c r="Q1253" s="398">
        <f t="shared" ref="Q1253:Q1254" si="2310">P1253</f>
        <v>66361</v>
      </c>
      <c r="R1253" s="402">
        <v>44000</v>
      </c>
      <c r="S1253" s="398">
        <f t="shared" ref="S1253:S1254" si="2311">R1253</f>
        <v>44000</v>
      </c>
      <c r="T1253" s="402">
        <v>40000</v>
      </c>
      <c r="U1253" s="398">
        <f t="shared" ref="U1253:U1254" si="2312">T1253</f>
        <v>40000</v>
      </c>
      <c r="V1253" s="402">
        <v>30000</v>
      </c>
      <c r="W1253" s="398">
        <f t="shared" ref="W1253:W1254" si="2313">V1253</f>
        <v>30000</v>
      </c>
      <c r="X1253" s="402">
        <v>30000</v>
      </c>
      <c r="Y1253" s="398">
        <f t="shared" ref="Y1253:Y1254" si="2314">X1253</f>
        <v>30000</v>
      </c>
      <c r="Z1253" s="139"/>
      <c r="AA1253" s="139"/>
      <c r="AB1253" s="139"/>
      <c r="AC1253" s="139"/>
    </row>
    <row r="1254" spans="1:29" s="101" customFormat="1" x14ac:dyDescent="0.2">
      <c r="A1254" s="95" t="s">
        <v>615</v>
      </c>
      <c r="B1254" s="93" t="s">
        <v>745</v>
      </c>
      <c r="C1254" s="94">
        <v>12</v>
      </c>
      <c r="D1254" s="95" t="s">
        <v>270</v>
      </c>
      <c r="E1254" s="110">
        <v>3632</v>
      </c>
      <c r="F1254" s="142" t="s">
        <v>183</v>
      </c>
      <c r="G1254" s="132"/>
      <c r="H1254" s="398">
        <v>8404581</v>
      </c>
      <c r="I1254" s="398">
        <f t="shared" si="2306"/>
        <v>8404581</v>
      </c>
      <c r="J1254" s="398">
        <v>1924481</v>
      </c>
      <c r="K1254" s="398">
        <f t="shared" si="2307"/>
        <v>1924481</v>
      </c>
      <c r="L1254" s="403">
        <v>15068330</v>
      </c>
      <c r="M1254" s="398">
        <f t="shared" si="2308"/>
        <v>15068330</v>
      </c>
      <c r="N1254" s="403">
        <v>15060000</v>
      </c>
      <c r="O1254" s="398">
        <f t="shared" si="2309"/>
        <v>15060000</v>
      </c>
      <c r="P1254" s="398">
        <v>3583516</v>
      </c>
      <c r="Q1254" s="398">
        <f t="shared" si="2310"/>
        <v>3583516</v>
      </c>
      <c r="R1254" s="403">
        <v>19078711</v>
      </c>
      <c r="S1254" s="398">
        <f t="shared" si="2311"/>
        <v>19078711</v>
      </c>
      <c r="T1254" s="403">
        <v>12300000</v>
      </c>
      <c r="U1254" s="398">
        <f t="shared" si="2312"/>
        <v>12300000</v>
      </c>
      <c r="V1254" s="403">
        <v>15020000</v>
      </c>
      <c r="W1254" s="398">
        <f t="shared" si="2313"/>
        <v>15020000</v>
      </c>
      <c r="X1254" s="403">
        <v>11847000</v>
      </c>
      <c r="Y1254" s="398">
        <f t="shared" si="2314"/>
        <v>11847000</v>
      </c>
      <c r="Z1254" s="139"/>
      <c r="AA1254" s="139"/>
      <c r="AB1254" s="139"/>
      <c r="AC1254" s="139"/>
    </row>
    <row r="1255" spans="1:29" s="101" customFormat="1" ht="45" x14ac:dyDescent="0.2">
      <c r="A1255" s="202" t="s">
        <v>615</v>
      </c>
      <c r="B1255" s="172" t="s">
        <v>747</v>
      </c>
      <c r="C1255" s="173"/>
      <c r="D1255" s="182"/>
      <c r="E1255" s="175"/>
      <c r="F1255" s="183" t="s">
        <v>748</v>
      </c>
      <c r="G1255" s="177" t="s">
        <v>741</v>
      </c>
      <c r="H1255" s="178">
        <f t="shared" ref="H1255:X1256" si="2315">H1256</f>
        <v>11945052</v>
      </c>
      <c r="I1255" s="178">
        <f t="shared" si="2315"/>
        <v>11945052</v>
      </c>
      <c r="J1255" s="178">
        <f t="shared" si="2315"/>
        <v>11015993</v>
      </c>
      <c r="K1255" s="178">
        <f t="shared" si="2315"/>
        <v>11015993</v>
      </c>
      <c r="L1255" s="178">
        <f t="shared" si="2315"/>
        <v>11015993</v>
      </c>
      <c r="M1255" s="178">
        <f t="shared" si="2315"/>
        <v>11015993</v>
      </c>
      <c r="N1255" s="178">
        <f t="shared" si="2315"/>
        <v>11100000</v>
      </c>
      <c r="O1255" s="178">
        <f t="shared" si="2315"/>
        <v>11100000</v>
      </c>
      <c r="P1255" s="178">
        <f t="shared" si="2315"/>
        <v>0</v>
      </c>
      <c r="Q1255" s="178">
        <f t="shared" si="2315"/>
        <v>0</v>
      </c>
      <c r="R1255" s="178">
        <f t="shared" si="2315"/>
        <v>0</v>
      </c>
      <c r="S1255" s="178">
        <f t="shared" si="2315"/>
        <v>0</v>
      </c>
      <c r="T1255" s="178">
        <f t="shared" si="2315"/>
        <v>0</v>
      </c>
      <c r="U1255" s="178">
        <f t="shared" si="2315"/>
        <v>0</v>
      </c>
      <c r="V1255" s="178">
        <f t="shared" si="2315"/>
        <v>0</v>
      </c>
      <c r="W1255" s="178">
        <f t="shared" si="2315"/>
        <v>0</v>
      </c>
      <c r="X1255" s="178">
        <f t="shared" si="2315"/>
        <v>0</v>
      </c>
      <c r="Y1255" s="178">
        <f t="shared" ref="X1255:Y1256" si="2316">Y1256</f>
        <v>0</v>
      </c>
    </row>
    <row r="1256" spans="1:29" s="101" customFormat="1" x14ac:dyDescent="0.2">
      <c r="A1256" s="201" t="s">
        <v>615</v>
      </c>
      <c r="B1256" s="179" t="s">
        <v>747</v>
      </c>
      <c r="C1256" s="167">
        <v>11</v>
      </c>
      <c r="D1256" s="200"/>
      <c r="E1256" s="168">
        <v>36</v>
      </c>
      <c r="F1256" s="169"/>
      <c r="G1256" s="170"/>
      <c r="H1256" s="171">
        <f t="shared" si="2315"/>
        <v>11945052</v>
      </c>
      <c r="I1256" s="171">
        <f t="shared" si="2315"/>
        <v>11945052</v>
      </c>
      <c r="J1256" s="171">
        <f t="shared" si="2315"/>
        <v>11015993</v>
      </c>
      <c r="K1256" s="171">
        <f t="shared" si="2315"/>
        <v>11015993</v>
      </c>
      <c r="L1256" s="171">
        <f t="shared" si="2315"/>
        <v>11015993</v>
      </c>
      <c r="M1256" s="171">
        <f t="shared" si="2315"/>
        <v>11015993</v>
      </c>
      <c r="N1256" s="171">
        <f t="shared" si="2315"/>
        <v>11100000</v>
      </c>
      <c r="O1256" s="171">
        <f t="shared" si="2315"/>
        <v>11100000</v>
      </c>
      <c r="P1256" s="171">
        <f t="shared" si="2315"/>
        <v>0</v>
      </c>
      <c r="Q1256" s="171">
        <f t="shared" si="2315"/>
        <v>0</v>
      </c>
      <c r="R1256" s="171">
        <f t="shared" si="2315"/>
        <v>0</v>
      </c>
      <c r="S1256" s="171">
        <f t="shared" si="2315"/>
        <v>0</v>
      </c>
      <c r="T1256" s="171">
        <f t="shared" si="2315"/>
        <v>0</v>
      </c>
      <c r="U1256" s="171">
        <f t="shared" si="2315"/>
        <v>0</v>
      </c>
      <c r="V1256" s="171">
        <f t="shared" si="2315"/>
        <v>0</v>
      </c>
      <c r="W1256" s="171">
        <f t="shared" si="2315"/>
        <v>0</v>
      </c>
      <c r="X1256" s="171">
        <f t="shared" si="2316"/>
        <v>0</v>
      </c>
      <c r="Y1256" s="171">
        <f t="shared" si="2316"/>
        <v>0</v>
      </c>
    </row>
    <row r="1257" spans="1:29" s="101" customFormat="1" x14ac:dyDescent="0.2">
      <c r="A1257" s="133" t="s">
        <v>615</v>
      </c>
      <c r="B1257" s="129" t="s">
        <v>747</v>
      </c>
      <c r="C1257" s="103">
        <v>11</v>
      </c>
      <c r="D1257" s="118"/>
      <c r="E1257" s="113">
        <v>363</v>
      </c>
      <c r="F1257" s="141"/>
      <c r="G1257" s="106"/>
      <c r="H1257" s="107">
        <f t="shared" ref="H1257:Q1257" si="2317">H1259+H1258</f>
        <v>11945052</v>
      </c>
      <c r="I1257" s="107">
        <f t="shared" si="2317"/>
        <v>11945052</v>
      </c>
      <c r="J1257" s="107">
        <f t="shared" si="2317"/>
        <v>11015993</v>
      </c>
      <c r="K1257" s="107">
        <f t="shared" si="2317"/>
        <v>11015993</v>
      </c>
      <c r="L1257" s="107">
        <f t="shared" ref="L1257:M1257" si="2318">L1259+L1258</f>
        <v>11015993</v>
      </c>
      <c r="M1257" s="107">
        <f t="shared" si="2318"/>
        <v>11015993</v>
      </c>
      <c r="N1257" s="107">
        <f t="shared" ref="N1257:O1257" si="2319">N1259+N1258</f>
        <v>11100000</v>
      </c>
      <c r="O1257" s="107">
        <f t="shared" si="2319"/>
        <v>11100000</v>
      </c>
      <c r="P1257" s="107">
        <f t="shared" si="2317"/>
        <v>0</v>
      </c>
      <c r="Q1257" s="107">
        <f t="shared" si="2317"/>
        <v>0</v>
      </c>
      <c r="R1257" s="107">
        <f t="shared" ref="R1257:W1257" si="2320">R1259+R1258</f>
        <v>0</v>
      </c>
      <c r="S1257" s="107">
        <f t="shared" si="2320"/>
        <v>0</v>
      </c>
      <c r="T1257" s="107">
        <f t="shared" ref="T1257:U1257" si="2321">T1259+T1258</f>
        <v>0</v>
      </c>
      <c r="U1257" s="107">
        <f t="shared" si="2321"/>
        <v>0</v>
      </c>
      <c r="V1257" s="107">
        <f t="shared" si="2320"/>
        <v>0</v>
      </c>
      <c r="W1257" s="107">
        <f t="shared" si="2320"/>
        <v>0</v>
      </c>
      <c r="X1257" s="107">
        <f t="shared" ref="X1257:Y1257" si="2322">X1259+X1258</f>
        <v>0</v>
      </c>
      <c r="Y1257" s="107">
        <f t="shared" si="2322"/>
        <v>0</v>
      </c>
    </row>
    <row r="1258" spans="1:29" s="101" customFormat="1" x14ac:dyDescent="0.2">
      <c r="A1258" s="95" t="s">
        <v>615</v>
      </c>
      <c r="B1258" s="93" t="s">
        <v>747</v>
      </c>
      <c r="C1258" s="94">
        <v>11</v>
      </c>
      <c r="D1258" s="95" t="s">
        <v>270</v>
      </c>
      <c r="E1258" s="119">
        <v>3631</v>
      </c>
      <c r="F1258" s="142" t="s">
        <v>71</v>
      </c>
      <c r="G1258" s="132"/>
      <c r="H1258" s="398">
        <v>1061782</v>
      </c>
      <c r="I1258" s="398">
        <f t="shared" ref="I1258:I1259" si="2323">H1258</f>
        <v>1061782</v>
      </c>
      <c r="J1258" s="398">
        <v>1061782</v>
      </c>
      <c r="K1258" s="398">
        <f t="shared" ref="K1258:K1259" si="2324">J1258</f>
        <v>1061782</v>
      </c>
      <c r="L1258" s="402">
        <v>1061782</v>
      </c>
      <c r="M1258" s="398">
        <f t="shared" ref="M1258:M1259" si="2325">L1258</f>
        <v>1061782</v>
      </c>
      <c r="N1258" s="402">
        <v>1100000</v>
      </c>
      <c r="O1258" s="398">
        <f t="shared" ref="O1258:O1259" si="2326">N1258</f>
        <v>1100000</v>
      </c>
      <c r="P1258" s="398">
        <v>0</v>
      </c>
      <c r="Q1258" s="398">
        <f t="shared" ref="Q1258:Q1259" si="2327">P1258</f>
        <v>0</v>
      </c>
      <c r="R1258" s="398"/>
      <c r="S1258" s="398">
        <f t="shared" ref="S1258:S1259" si="2328">R1258</f>
        <v>0</v>
      </c>
      <c r="T1258" s="398">
        <v>0</v>
      </c>
      <c r="U1258" s="398">
        <f t="shared" ref="U1258:U1259" si="2329">T1258</f>
        <v>0</v>
      </c>
      <c r="V1258" s="398">
        <v>0</v>
      </c>
      <c r="W1258" s="398">
        <f t="shared" ref="W1258:W1259" si="2330">V1258</f>
        <v>0</v>
      </c>
      <c r="X1258" s="398">
        <v>0</v>
      </c>
      <c r="Y1258" s="398">
        <f t="shared" ref="Y1258:Y1259" si="2331">X1258</f>
        <v>0</v>
      </c>
    </row>
    <row r="1259" spans="1:29" s="101" customFormat="1" x14ac:dyDescent="0.2">
      <c r="A1259" s="95" t="s">
        <v>615</v>
      </c>
      <c r="B1259" s="93" t="s">
        <v>747</v>
      </c>
      <c r="C1259" s="94">
        <v>11</v>
      </c>
      <c r="D1259" s="95" t="s">
        <v>270</v>
      </c>
      <c r="E1259" s="119">
        <v>3632</v>
      </c>
      <c r="F1259" s="142" t="s">
        <v>183</v>
      </c>
      <c r="G1259" s="132"/>
      <c r="H1259" s="398">
        <v>10883270</v>
      </c>
      <c r="I1259" s="398">
        <f t="shared" si="2323"/>
        <v>10883270</v>
      </c>
      <c r="J1259" s="398">
        <v>9954211</v>
      </c>
      <c r="K1259" s="398">
        <f t="shared" si="2324"/>
        <v>9954211</v>
      </c>
      <c r="L1259" s="403">
        <v>9954211</v>
      </c>
      <c r="M1259" s="398">
        <f t="shared" si="2325"/>
        <v>9954211</v>
      </c>
      <c r="N1259" s="403">
        <v>10000000</v>
      </c>
      <c r="O1259" s="398">
        <f t="shared" si="2326"/>
        <v>10000000</v>
      </c>
      <c r="P1259" s="398">
        <v>0</v>
      </c>
      <c r="Q1259" s="398">
        <f t="shared" si="2327"/>
        <v>0</v>
      </c>
      <c r="R1259" s="398"/>
      <c r="S1259" s="398">
        <f t="shared" si="2328"/>
        <v>0</v>
      </c>
      <c r="T1259" s="398">
        <v>0</v>
      </c>
      <c r="U1259" s="398">
        <f t="shared" si="2329"/>
        <v>0</v>
      </c>
      <c r="V1259" s="398">
        <v>0</v>
      </c>
      <c r="W1259" s="398">
        <f t="shared" si="2330"/>
        <v>0</v>
      </c>
      <c r="X1259" s="398">
        <v>0</v>
      </c>
      <c r="Y1259" s="398">
        <f t="shared" si="2331"/>
        <v>0</v>
      </c>
    </row>
    <row r="1260" spans="1:29" s="101" customFormat="1" ht="45" x14ac:dyDescent="0.2">
      <c r="A1260" s="202" t="s">
        <v>615</v>
      </c>
      <c r="B1260" s="172" t="s">
        <v>749</v>
      </c>
      <c r="C1260" s="173"/>
      <c r="D1260" s="182"/>
      <c r="E1260" s="175"/>
      <c r="F1260" s="183" t="s">
        <v>750</v>
      </c>
      <c r="G1260" s="177" t="s">
        <v>741</v>
      </c>
      <c r="H1260" s="178">
        <f t="shared" ref="H1260:X1262" si="2332">H1261</f>
        <v>10000</v>
      </c>
      <c r="I1260" s="178">
        <f t="shared" si="2332"/>
        <v>10000</v>
      </c>
      <c r="J1260" s="178">
        <f t="shared" si="2332"/>
        <v>21349791</v>
      </c>
      <c r="K1260" s="178">
        <f t="shared" si="2332"/>
        <v>21349791</v>
      </c>
      <c r="L1260" s="178">
        <f t="shared" si="2332"/>
        <v>0</v>
      </c>
      <c r="M1260" s="178">
        <f t="shared" si="2332"/>
        <v>0</v>
      </c>
      <c r="N1260" s="178">
        <f t="shared" si="2332"/>
        <v>0</v>
      </c>
      <c r="O1260" s="178">
        <f t="shared" si="2332"/>
        <v>0</v>
      </c>
      <c r="P1260" s="178">
        <f t="shared" si="2332"/>
        <v>26544562</v>
      </c>
      <c r="Q1260" s="178">
        <f t="shared" si="2332"/>
        <v>26544562</v>
      </c>
      <c r="R1260" s="178">
        <f t="shared" si="2332"/>
        <v>0</v>
      </c>
      <c r="S1260" s="178">
        <f t="shared" si="2332"/>
        <v>0</v>
      </c>
      <c r="T1260" s="178">
        <f t="shared" si="2332"/>
        <v>0</v>
      </c>
      <c r="U1260" s="178">
        <f t="shared" si="2332"/>
        <v>0</v>
      </c>
      <c r="V1260" s="178">
        <f t="shared" si="2332"/>
        <v>0</v>
      </c>
      <c r="W1260" s="178">
        <f t="shared" si="2332"/>
        <v>0</v>
      </c>
      <c r="X1260" s="178">
        <f t="shared" si="2332"/>
        <v>0</v>
      </c>
      <c r="Y1260" s="178">
        <f t="shared" ref="X1260:Y1262" si="2333">Y1261</f>
        <v>0</v>
      </c>
    </row>
    <row r="1261" spans="1:29" s="150" customFormat="1" x14ac:dyDescent="0.2">
      <c r="A1261" s="201" t="s">
        <v>615</v>
      </c>
      <c r="B1261" s="179" t="s">
        <v>749</v>
      </c>
      <c r="C1261" s="167">
        <v>11</v>
      </c>
      <c r="D1261" s="200"/>
      <c r="E1261" s="168">
        <v>36</v>
      </c>
      <c r="F1261" s="169"/>
      <c r="G1261" s="170"/>
      <c r="H1261" s="171">
        <f t="shared" si="2332"/>
        <v>10000</v>
      </c>
      <c r="I1261" s="171">
        <f t="shared" si="2332"/>
        <v>10000</v>
      </c>
      <c r="J1261" s="171">
        <f t="shared" si="2332"/>
        <v>21349791</v>
      </c>
      <c r="K1261" s="171">
        <f t="shared" si="2332"/>
        <v>21349791</v>
      </c>
      <c r="L1261" s="171">
        <f t="shared" si="2332"/>
        <v>0</v>
      </c>
      <c r="M1261" s="171">
        <f t="shared" si="2332"/>
        <v>0</v>
      </c>
      <c r="N1261" s="171">
        <f t="shared" si="2332"/>
        <v>0</v>
      </c>
      <c r="O1261" s="171">
        <f t="shared" si="2332"/>
        <v>0</v>
      </c>
      <c r="P1261" s="171">
        <f t="shared" si="2332"/>
        <v>26544562</v>
      </c>
      <c r="Q1261" s="171">
        <f t="shared" si="2332"/>
        <v>26544562</v>
      </c>
      <c r="R1261" s="171">
        <f t="shared" si="2332"/>
        <v>0</v>
      </c>
      <c r="S1261" s="171">
        <f t="shared" si="2332"/>
        <v>0</v>
      </c>
      <c r="T1261" s="171">
        <f t="shared" si="2332"/>
        <v>0</v>
      </c>
      <c r="U1261" s="171">
        <f t="shared" si="2332"/>
        <v>0</v>
      </c>
      <c r="V1261" s="171">
        <f t="shared" si="2332"/>
        <v>0</v>
      </c>
      <c r="W1261" s="171">
        <f t="shared" si="2332"/>
        <v>0</v>
      </c>
      <c r="X1261" s="171">
        <f t="shared" si="2333"/>
        <v>0</v>
      </c>
      <c r="Y1261" s="171">
        <f t="shared" si="2333"/>
        <v>0</v>
      </c>
      <c r="Z1261" s="101"/>
      <c r="AA1261" s="101"/>
      <c r="AB1261" s="101"/>
      <c r="AC1261" s="101"/>
    </row>
    <row r="1262" spans="1:29" s="101" customFormat="1" x14ac:dyDescent="0.2">
      <c r="A1262" s="133" t="s">
        <v>615</v>
      </c>
      <c r="B1262" s="129" t="s">
        <v>749</v>
      </c>
      <c r="C1262" s="103">
        <v>11</v>
      </c>
      <c r="D1262" s="118"/>
      <c r="E1262" s="113">
        <v>363</v>
      </c>
      <c r="F1262" s="141"/>
      <c r="G1262" s="106"/>
      <c r="H1262" s="107">
        <f t="shared" si="2332"/>
        <v>10000</v>
      </c>
      <c r="I1262" s="107">
        <f t="shared" si="2332"/>
        <v>10000</v>
      </c>
      <c r="J1262" s="107">
        <f t="shared" si="2332"/>
        <v>21349791</v>
      </c>
      <c r="K1262" s="107">
        <f t="shared" si="2332"/>
        <v>21349791</v>
      </c>
      <c r="L1262" s="107">
        <f t="shared" si="2332"/>
        <v>0</v>
      </c>
      <c r="M1262" s="107">
        <f t="shared" si="2332"/>
        <v>0</v>
      </c>
      <c r="N1262" s="107">
        <f t="shared" si="2332"/>
        <v>0</v>
      </c>
      <c r="O1262" s="107">
        <f t="shared" si="2332"/>
        <v>0</v>
      </c>
      <c r="P1262" s="107">
        <f t="shared" si="2332"/>
        <v>26544562</v>
      </c>
      <c r="Q1262" s="107">
        <f t="shared" si="2332"/>
        <v>26544562</v>
      </c>
      <c r="R1262" s="107">
        <f t="shared" si="2332"/>
        <v>0</v>
      </c>
      <c r="S1262" s="107">
        <f t="shared" si="2332"/>
        <v>0</v>
      </c>
      <c r="T1262" s="107">
        <f t="shared" si="2332"/>
        <v>0</v>
      </c>
      <c r="U1262" s="107">
        <f t="shared" si="2332"/>
        <v>0</v>
      </c>
      <c r="V1262" s="107">
        <f t="shared" si="2332"/>
        <v>0</v>
      </c>
      <c r="W1262" s="107">
        <f t="shared" si="2332"/>
        <v>0</v>
      </c>
      <c r="X1262" s="107">
        <f t="shared" si="2333"/>
        <v>0</v>
      </c>
      <c r="Y1262" s="107">
        <f t="shared" si="2333"/>
        <v>0</v>
      </c>
    </row>
    <row r="1263" spans="1:29" s="101" customFormat="1" x14ac:dyDescent="0.2">
      <c r="A1263" s="147" t="s">
        <v>615</v>
      </c>
      <c r="B1263" s="212" t="s">
        <v>749</v>
      </c>
      <c r="C1263" s="136">
        <v>11</v>
      </c>
      <c r="D1263" s="153" t="s">
        <v>270</v>
      </c>
      <c r="E1263" s="138">
        <v>3631</v>
      </c>
      <c r="F1263" s="143" t="s">
        <v>71</v>
      </c>
      <c r="G1263" s="132"/>
      <c r="H1263" s="398">
        <v>10000</v>
      </c>
      <c r="I1263" s="398">
        <f>H1263</f>
        <v>10000</v>
      </c>
      <c r="J1263" s="398">
        <v>21349791</v>
      </c>
      <c r="K1263" s="398">
        <f>J1263</f>
        <v>21349791</v>
      </c>
      <c r="L1263" s="398">
        <v>0</v>
      </c>
      <c r="M1263" s="398">
        <f>L1263</f>
        <v>0</v>
      </c>
      <c r="N1263" s="398">
        <v>0</v>
      </c>
      <c r="O1263" s="398">
        <f>N1263</f>
        <v>0</v>
      </c>
      <c r="P1263" s="398">
        <v>26544562</v>
      </c>
      <c r="Q1263" s="398">
        <f>P1263</f>
        <v>26544562</v>
      </c>
      <c r="R1263" s="398">
        <v>0</v>
      </c>
      <c r="S1263" s="398">
        <f>R1263</f>
        <v>0</v>
      </c>
      <c r="T1263" s="398">
        <v>0</v>
      </c>
      <c r="U1263" s="398">
        <f>T1263</f>
        <v>0</v>
      </c>
      <c r="V1263" s="398">
        <v>0</v>
      </c>
      <c r="W1263" s="398">
        <f>V1263</f>
        <v>0</v>
      </c>
      <c r="X1263" s="398">
        <v>0</v>
      </c>
      <c r="Y1263" s="398">
        <f>X1263</f>
        <v>0</v>
      </c>
      <c r="Z1263" s="150"/>
      <c r="AA1263" s="150"/>
      <c r="AB1263" s="150"/>
      <c r="AC1263" s="150"/>
    </row>
    <row r="1264" spans="1:29" s="101" customFormat="1" ht="45" x14ac:dyDescent="0.2">
      <c r="A1264" s="202" t="s">
        <v>615</v>
      </c>
      <c r="B1264" s="172" t="s">
        <v>751</v>
      </c>
      <c r="C1264" s="173"/>
      <c r="D1264" s="182"/>
      <c r="E1264" s="175"/>
      <c r="F1264" s="183" t="s">
        <v>752</v>
      </c>
      <c r="G1264" s="177" t="s">
        <v>741</v>
      </c>
      <c r="H1264" s="178">
        <f t="shared" ref="H1264:X1270" si="2334">H1265</f>
        <v>80000</v>
      </c>
      <c r="I1264" s="178">
        <f t="shared" si="2334"/>
        <v>80000</v>
      </c>
      <c r="J1264" s="178">
        <f t="shared" si="2334"/>
        <v>132723</v>
      </c>
      <c r="K1264" s="178">
        <f t="shared" si="2334"/>
        <v>132723</v>
      </c>
      <c r="L1264" s="178">
        <f t="shared" si="2334"/>
        <v>132723</v>
      </c>
      <c r="M1264" s="178">
        <f t="shared" si="2334"/>
        <v>132723</v>
      </c>
      <c r="N1264" s="178">
        <f t="shared" si="2334"/>
        <v>133000</v>
      </c>
      <c r="O1264" s="178">
        <f t="shared" si="2334"/>
        <v>133000</v>
      </c>
      <c r="P1264" s="178">
        <f t="shared" si="2334"/>
        <v>663614</v>
      </c>
      <c r="Q1264" s="178">
        <f t="shared" si="2334"/>
        <v>663614</v>
      </c>
      <c r="R1264" s="178">
        <f t="shared" si="2334"/>
        <v>663614</v>
      </c>
      <c r="S1264" s="178">
        <f t="shared" si="2334"/>
        <v>663614</v>
      </c>
      <c r="T1264" s="178">
        <f t="shared" si="2334"/>
        <v>371983</v>
      </c>
      <c r="U1264" s="178">
        <f t="shared" si="2334"/>
        <v>371983</v>
      </c>
      <c r="V1264" s="178">
        <f t="shared" si="2334"/>
        <v>0</v>
      </c>
      <c r="W1264" s="178">
        <f t="shared" si="2334"/>
        <v>0</v>
      </c>
      <c r="X1264" s="178">
        <f t="shared" si="2334"/>
        <v>0</v>
      </c>
      <c r="Y1264" s="178">
        <f t="shared" ref="X1264:Y1270" si="2335">Y1265</f>
        <v>0</v>
      </c>
    </row>
    <row r="1265" spans="1:29" s="150" customFormat="1" x14ac:dyDescent="0.2">
      <c r="A1265" s="201" t="s">
        <v>615</v>
      </c>
      <c r="B1265" s="179" t="s">
        <v>751</v>
      </c>
      <c r="C1265" s="167">
        <v>11</v>
      </c>
      <c r="D1265" s="200"/>
      <c r="E1265" s="168">
        <v>36</v>
      </c>
      <c r="F1265" s="169"/>
      <c r="G1265" s="170"/>
      <c r="H1265" s="171">
        <f t="shared" si="2334"/>
        <v>80000</v>
      </c>
      <c r="I1265" s="171">
        <f t="shared" si="2334"/>
        <v>80000</v>
      </c>
      <c r="J1265" s="171">
        <f t="shared" si="2334"/>
        <v>132723</v>
      </c>
      <c r="K1265" s="171">
        <f t="shared" si="2334"/>
        <v>132723</v>
      </c>
      <c r="L1265" s="171">
        <f t="shared" si="2334"/>
        <v>132723</v>
      </c>
      <c r="M1265" s="171">
        <f t="shared" si="2334"/>
        <v>132723</v>
      </c>
      <c r="N1265" s="171">
        <f t="shared" si="2334"/>
        <v>133000</v>
      </c>
      <c r="O1265" s="171">
        <f t="shared" si="2334"/>
        <v>133000</v>
      </c>
      <c r="P1265" s="171">
        <f t="shared" si="2334"/>
        <v>663614</v>
      </c>
      <c r="Q1265" s="171">
        <f t="shared" si="2334"/>
        <v>663614</v>
      </c>
      <c r="R1265" s="171">
        <f t="shared" si="2334"/>
        <v>663614</v>
      </c>
      <c r="S1265" s="171">
        <f t="shared" si="2334"/>
        <v>663614</v>
      </c>
      <c r="T1265" s="171">
        <f t="shared" si="2334"/>
        <v>371983</v>
      </c>
      <c r="U1265" s="171">
        <f t="shared" si="2334"/>
        <v>371983</v>
      </c>
      <c r="V1265" s="171">
        <f t="shared" si="2334"/>
        <v>0</v>
      </c>
      <c r="W1265" s="171">
        <f t="shared" si="2334"/>
        <v>0</v>
      </c>
      <c r="X1265" s="171">
        <f t="shared" si="2335"/>
        <v>0</v>
      </c>
      <c r="Y1265" s="171">
        <f t="shared" si="2335"/>
        <v>0</v>
      </c>
      <c r="Z1265" s="101"/>
      <c r="AA1265" s="101"/>
      <c r="AB1265" s="101"/>
      <c r="AC1265" s="101"/>
    </row>
    <row r="1266" spans="1:29" s="101" customFormat="1" x14ac:dyDescent="0.2">
      <c r="A1266" s="133" t="s">
        <v>615</v>
      </c>
      <c r="B1266" s="129" t="s">
        <v>751</v>
      </c>
      <c r="C1266" s="103">
        <v>11</v>
      </c>
      <c r="D1266" s="118"/>
      <c r="E1266" s="113">
        <v>363</v>
      </c>
      <c r="F1266" s="141"/>
      <c r="G1266" s="106"/>
      <c r="H1266" s="107">
        <f t="shared" si="2334"/>
        <v>80000</v>
      </c>
      <c r="I1266" s="107">
        <f t="shared" si="2334"/>
        <v>80000</v>
      </c>
      <c r="J1266" s="107">
        <f t="shared" si="2334"/>
        <v>132723</v>
      </c>
      <c r="K1266" s="107">
        <f t="shared" si="2334"/>
        <v>132723</v>
      </c>
      <c r="L1266" s="107">
        <f t="shared" si="2334"/>
        <v>132723</v>
      </c>
      <c r="M1266" s="107">
        <f t="shared" si="2334"/>
        <v>132723</v>
      </c>
      <c r="N1266" s="107">
        <f t="shared" si="2334"/>
        <v>133000</v>
      </c>
      <c r="O1266" s="107">
        <f t="shared" si="2334"/>
        <v>133000</v>
      </c>
      <c r="P1266" s="107">
        <f t="shared" si="2334"/>
        <v>663614</v>
      </c>
      <c r="Q1266" s="107">
        <f t="shared" si="2334"/>
        <v>663614</v>
      </c>
      <c r="R1266" s="107">
        <f t="shared" si="2334"/>
        <v>663614</v>
      </c>
      <c r="S1266" s="107">
        <f t="shared" si="2334"/>
        <v>663614</v>
      </c>
      <c r="T1266" s="107">
        <f t="shared" si="2334"/>
        <v>371983</v>
      </c>
      <c r="U1266" s="107">
        <f t="shared" si="2334"/>
        <v>371983</v>
      </c>
      <c r="V1266" s="107">
        <f t="shared" si="2334"/>
        <v>0</v>
      </c>
      <c r="W1266" s="107">
        <f t="shared" si="2334"/>
        <v>0</v>
      </c>
      <c r="X1266" s="107">
        <f t="shared" si="2335"/>
        <v>0</v>
      </c>
      <c r="Y1266" s="107">
        <f t="shared" si="2335"/>
        <v>0</v>
      </c>
    </row>
    <row r="1267" spans="1:29" s="101" customFormat="1" x14ac:dyDescent="0.2">
      <c r="A1267" s="147" t="s">
        <v>615</v>
      </c>
      <c r="B1267" s="212" t="s">
        <v>751</v>
      </c>
      <c r="C1267" s="136">
        <v>11</v>
      </c>
      <c r="D1267" s="153" t="s">
        <v>270</v>
      </c>
      <c r="E1267" s="138">
        <v>3631</v>
      </c>
      <c r="F1267" s="143" t="s">
        <v>71</v>
      </c>
      <c r="G1267" s="132"/>
      <c r="H1267" s="398">
        <v>80000</v>
      </c>
      <c r="I1267" s="398">
        <f>H1267</f>
        <v>80000</v>
      </c>
      <c r="J1267" s="398">
        <v>132723</v>
      </c>
      <c r="K1267" s="398">
        <f>J1267</f>
        <v>132723</v>
      </c>
      <c r="L1267" s="402">
        <v>132723</v>
      </c>
      <c r="M1267" s="398">
        <f>L1267</f>
        <v>132723</v>
      </c>
      <c r="N1267" s="402">
        <v>133000</v>
      </c>
      <c r="O1267" s="398">
        <f>N1267</f>
        <v>133000</v>
      </c>
      <c r="P1267" s="398">
        <v>663614</v>
      </c>
      <c r="Q1267" s="398">
        <f>P1267</f>
        <v>663614</v>
      </c>
      <c r="R1267" s="402">
        <v>663614</v>
      </c>
      <c r="S1267" s="398">
        <f>R1267</f>
        <v>663614</v>
      </c>
      <c r="T1267" s="402">
        <v>371983</v>
      </c>
      <c r="U1267" s="398">
        <f>T1267</f>
        <v>371983</v>
      </c>
      <c r="V1267" s="398"/>
      <c r="W1267" s="398">
        <f>V1267</f>
        <v>0</v>
      </c>
      <c r="X1267" s="398">
        <v>0</v>
      </c>
      <c r="Y1267" s="398">
        <f>X1267</f>
        <v>0</v>
      </c>
      <c r="Z1267" s="150"/>
      <c r="AA1267" s="150"/>
      <c r="AB1267" s="150"/>
      <c r="AC1267" s="150"/>
    </row>
    <row r="1268" spans="1:29" s="101" customFormat="1" ht="47.25" x14ac:dyDescent="0.2">
      <c r="A1268" s="202" t="s">
        <v>615</v>
      </c>
      <c r="B1268" s="172" t="s">
        <v>753</v>
      </c>
      <c r="C1268" s="173"/>
      <c r="D1268" s="182"/>
      <c r="E1268" s="175"/>
      <c r="F1268" s="263" t="s">
        <v>754</v>
      </c>
      <c r="G1268" s="177" t="s">
        <v>741</v>
      </c>
      <c r="H1268" s="178">
        <f>H1269+H1272+H1275</f>
        <v>23267453</v>
      </c>
      <c r="I1268" s="178">
        <f t="shared" ref="I1268:Y1268" si="2336">I1269+I1272+I1275</f>
        <v>8667453</v>
      </c>
      <c r="J1268" s="178">
        <f t="shared" si="2336"/>
        <v>0</v>
      </c>
      <c r="K1268" s="178">
        <f t="shared" si="2336"/>
        <v>0</v>
      </c>
      <c r="L1268" s="178">
        <f t="shared" si="2336"/>
        <v>260118000</v>
      </c>
      <c r="M1268" s="178">
        <f t="shared" si="2336"/>
        <v>260118000</v>
      </c>
      <c r="N1268" s="178">
        <f t="shared" si="2336"/>
        <v>96100000</v>
      </c>
      <c r="O1268" s="178">
        <f t="shared" si="2336"/>
        <v>96100000</v>
      </c>
      <c r="P1268" s="178">
        <f t="shared" si="2336"/>
        <v>0</v>
      </c>
      <c r="Q1268" s="178">
        <f t="shared" si="2336"/>
        <v>0</v>
      </c>
      <c r="R1268" s="178">
        <f t="shared" si="2336"/>
        <v>359089000</v>
      </c>
      <c r="S1268" s="178">
        <f t="shared" si="2336"/>
        <v>359089000</v>
      </c>
      <c r="T1268" s="178">
        <f t="shared" si="2336"/>
        <v>130341000</v>
      </c>
      <c r="U1268" s="178">
        <f t="shared" si="2336"/>
        <v>130341000</v>
      </c>
      <c r="V1268" s="178">
        <f t="shared" si="2336"/>
        <v>324388000</v>
      </c>
      <c r="W1268" s="178">
        <f t="shared" si="2336"/>
        <v>324388000</v>
      </c>
      <c r="X1268" s="178">
        <f t="shared" si="2336"/>
        <v>168000000</v>
      </c>
      <c r="Y1268" s="178">
        <f t="shared" si="2336"/>
        <v>168000000</v>
      </c>
    </row>
    <row r="1269" spans="1:29" s="150" customFormat="1" x14ac:dyDescent="0.2">
      <c r="A1269" s="201" t="s">
        <v>615</v>
      </c>
      <c r="B1269" s="179" t="s">
        <v>753</v>
      </c>
      <c r="C1269" s="167">
        <v>11</v>
      </c>
      <c r="D1269" s="200"/>
      <c r="E1269" s="168">
        <v>36</v>
      </c>
      <c r="F1269" s="169"/>
      <c r="G1269" s="170"/>
      <c r="H1269" s="171">
        <f t="shared" si="2334"/>
        <v>8667453</v>
      </c>
      <c r="I1269" s="171">
        <f t="shared" si="2334"/>
        <v>8667453</v>
      </c>
      <c r="J1269" s="171">
        <f t="shared" si="2334"/>
        <v>0</v>
      </c>
      <c r="K1269" s="171">
        <f t="shared" si="2334"/>
        <v>0</v>
      </c>
      <c r="L1269" s="171">
        <f t="shared" si="2334"/>
        <v>53089000</v>
      </c>
      <c r="M1269" s="171">
        <f t="shared" si="2334"/>
        <v>53089000</v>
      </c>
      <c r="N1269" s="171">
        <f t="shared" si="2334"/>
        <v>23400000</v>
      </c>
      <c r="O1269" s="171">
        <f t="shared" si="2334"/>
        <v>23400000</v>
      </c>
      <c r="P1269" s="171">
        <f t="shared" si="2334"/>
        <v>0</v>
      </c>
      <c r="Q1269" s="171">
        <f t="shared" si="2334"/>
        <v>0</v>
      </c>
      <c r="R1269" s="171">
        <f t="shared" si="2334"/>
        <v>53089000</v>
      </c>
      <c r="S1269" s="171">
        <f t="shared" si="2334"/>
        <v>53089000</v>
      </c>
      <c r="T1269" s="171">
        <f t="shared" si="2334"/>
        <v>24400000</v>
      </c>
      <c r="U1269" s="171">
        <f t="shared" si="2334"/>
        <v>24400000</v>
      </c>
      <c r="V1269" s="171">
        <f t="shared" si="2334"/>
        <v>53089000</v>
      </c>
      <c r="W1269" s="171">
        <f t="shared" si="2334"/>
        <v>53089000</v>
      </c>
      <c r="X1269" s="171">
        <f t="shared" si="2335"/>
        <v>23584000</v>
      </c>
      <c r="Y1269" s="171">
        <f t="shared" si="2335"/>
        <v>23584000</v>
      </c>
      <c r="Z1269" s="101"/>
      <c r="AA1269" s="101"/>
      <c r="AB1269" s="101"/>
      <c r="AC1269" s="101"/>
    </row>
    <row r="1270" spans="1:29" s="101" customFormat="1" x14ac:dyDescent="0.2">
      <c r="A1270" s="133" t="s">
        <v>615</v>
      </c>
      <c r="B1270" s="129" t="s">
        <v>753</v>
      </c>
      <c r="C1270" s="103">
        <v>11</v>
      </c>
      <c r="D1270" s="118"/>
      <c r="E1270" s="113">
        <v>363</v>
      </c>
      <c r="F1270" s="141"/>
      <c r="G1270" s="106"/>
      <c r="H1270" s="107">
        <f t="shared" si="2334"/>
        <v>8667453</v>
      </c>
      <c r="I1270" s="107">
        <f t="shared" si="2334"/>
        <v>8667453</v>
      </c>
      <c r="J1270" s="107">
        <f t="shared" si="2334"/>
        <v>0</v>
      </c>
      <c r="K1270" s="107">
        <f t="shared" si="2334"/>
        <v>0</v>
      </c>
      <c r="L1270" s="107">
        <f t="shared" si="2334"/>
        <v>53089000</v>
      </c>
      <c r="M1270" s="107">
        <f t="shared" si="2334"/>
        <v>53089000</v>
      </c>
      <c r="N1270" s="107">
        <f t="shared" si="2334"/>
        <v>23400000</v>
      </c>
      <c r="O1270" s="107">
        <f t="shared" si="2334"/>
        <v>23400000</v>
      </c>
      <c r="P1270" s="107">
        <f t="shared" si="2334"/>
        <v>0</v>
      </c>
      <c r="Q1270" s="107">
        <f t="shared" si="2334"/>
        <v>0</v>
      </c>
      <c r="R1270" s="107">
        <f t="shared" si="2334"/>
        <v>53089000</v>
      </c>
      <c r="S1270" s="107">
        <f t="shared" si="2334"/>
        <v>53089000</v>
      </c>
      <c r="T1270" s="107">
        <f t="shared" si="2334"/>
        <v>24400000</v>
      </c>
      <c r="U1270" s="107">
        <f t="shared" si="2334"/>
        <v>24400000</v>
      </c>
      <c r="V1270" s="107">
        <f t="shared" si="2334"/>
        <v>53089000</v>
      </c>
      <c r="W1270" s="107">
        <f t="shared" si="2334"/>
        <v>53089000</v>
      </c>
      <c r="X1270" s="107">
        <f t="shared" si="2335"/>
        <v>23584000</v>
      </c>
      <c r="Y1270" s="107">
        <f t="shared" si="2335"/>
        <v>23584000</v>
      </c>
    </row>
    <row r="1271" spans="1:29" s="101" customFormat="1" x14ac:dyDescent="0.2">
      <c r="A1271" s="147" t="s">
        <v>615</v>
      </c>
      <c r="B1271" s="212" t="s">
        <v>753</v>
      </c>
      <c r="C1271" s="136">
        <v>11</v>
      </c>
      <c r="D1271" s="153" t="s">
        <v>270</v>
      </c>
      <c r="E1271" s="138">
        <v>3632</v>
      </c>
      <c r="F1271" s="143" t="s">
        <v>183</v>
      </c>
      <c r="G1271" s="132"/>
      <c r="H1271" s="398">
        <v>8667453</v>
      </c>
      <c r="I1271" s="398">
        <f>H1271</f>
        <v>8667453</v>
      </c>
      <c r="J1271" s="398">
        <v>0</v>
      </c>
      <c r="K1271" s="398">
        <f>J1271</f>
        <v>0</v>
      </c>
      <c r="L1271" s="402">
        <v>53089000</v>
      </c>
      <c r="M1271" s="398">
        <f>L1271</f>
        <v>53089000</v>
      </c>
      <c r="N1271" s="402">
        <v>23400000</v>
      </c>
      <c r="O1271" s="398">
        <f>N1271</f>
        <v>23400000</v>
      </c>
      <c r="P1271" s="398">
        <v>0</v>
      </c>
      <c r="Q1271" s="398">
        <f>P1271</f>
        <v>0</v>
      </c>
      <c r="R1271" s="402">
        <v>53089000</v>
      </c>
      <c r="S1271" s="398">
        <f>R1271</f>
        <v>53089000</v>
      </c>
      <c r="T1271" s="402">
        <v>24400000</v>
      </c>
      <c r="U1271" s="398">
        <f>T1271</f>
        <v>24400000</v>
      </c>
      <c r="V1271" s="402">
        <v>53089000</v>
      </c>
      <c r="W1271" s="398">
        <f>V1271</f>
        <v>53089000</v>
      </c>
      <c r="X1271" s="402">
        <v>23584000</v>
      </c>
      <c r="Y1271" s="398">
        <f>X1271</f>
        <v>23584000</v>
      </c>
      <c r="Z1271" s="150"/>
      <c r="AA1271" s="150"/>
      <c r="AB1271" s="150"/>
      <c r="AC1271" s="150"/>
    </row>
    <row r="1272" spans="1:29" s="139" customFormat="1" ht="18" customHeight="1" x14ac:dyDescent="0.2">
      <c r="A1272" s="188" t="s">
        <v>615</v>
      </c>
      <c r="B1272" s="188" t="s">
        <v>753</v>
      </c>
      <c r="C1272" s="167">
        <v>11</v>
      </c>
      <c r="D1272" s="167"/>
      <c r="E1272" s="168">
        <v>54</v>
      </c>
      <c r="F1272" s="169"/>
      <c r="G1272" s="170"/>
      <c r="H1272" s="171">
        <f t="shared" ref="H1272:X1273" si="2337">H1273</f>
        <v>14600000</v>
      </c>
      <c r="I1272" s="171">
        <f t="shared" si="2337"/>
        <v>0</v>
      </c>
      <c r="J1272" s="171">
        <f t="shared" si="2337"/>
        <v>0</v>
      </c>
      <c r="K1272" s="171">
        <f t="shared" si="2337"/>
        <v>0</v>
      </c>
      <c r="L1272" s="171">
        <f t="shared" si="2337"/>
        <v>0</v>
      </c>
      <c r="M1272" s="171">
        <f t="shared" si="2337"/>
        <v>0</v>
      </c>
      <c r="N1272" s="171">
        <f t="shared" si="2337"/>
        <v>0</v>
      </c>
      <c r="O1272" s="171">
        <f t="shared" si="2337"/>
        <v>0</v>
      </c>
      <c r="P1272" s="171">
        <f t="shared" si="2337"/>
        <v>0</v>
      </c>
      <c r="Q1272" s="171">
        <f t="shared" si="2337"/>
        <v>0</v>
      </c>
      <c r="R1272" s="171">
        <f t="shared" si="2337"/>
        <v>0</v>
      </c>
      <c r="S1272" s="171">
        <f t="shared" si="2337"/>
        <v>0</v>
      </c>
      <c r="T1272" s="171">
        <f t="shared" si="2337"/>
        <v>0</v>
      </c>
      <c r="U1272" s="171">
        <f t="shared" si="2337"/>
        <v>0</v>
      </c>
      <c r="V1272" s="171">
        <f t="shared" si="2337"/>
        <v>0</v>
      </c>
      <c r="W1272" s="171">
        <f t="shared" si="2337"/>
        <v>0</v>
      </c>
      <c r="X1272" s="171">
        <f t="shared" si="2337"/>
        <v>0</v>
      </c>
      <c r="Y1272" s="171">
        <f t="shared" ref="X1272:Y1273" si="2338">Y1273</f>
        <v>0</v>
      </c>
      <c r="Z1272" s="101"/>
      <c r="AA1272" s="101"/>
      <c r="AB1272" s="101"/>
      <c r="AC1272" s="101"/>
    </row>
    <row r="1273" spans="1:29" s="101" customFormat="1" x14ac:dyDescent="0.2">
      <c r="A1273" s="118" t="s">
        <v>615</v>
      </c>
      <c r="B1273" s="118" t="s">
        <v>753</v>
      </c>
      <c r="C1273" s="103">
        <v>11</v>
      </c>
      <c r="D1273" s="118"/>
      <c r="E1273" s="105">
        <v>514</v>
      </c>
      <c r="F1273" s="141"/>
      <c r="G1273" s="106"/>
      <c r="H1273" s="107">
        <f t="shared" si="2337"/>
        <v>14600000</v>
      </c>
      <c r="I1273" s="107">
        <f t="shared" si="2337"/>
        <v>0</v>
      </c>
      <c r="J1273" s="107">
        <f t="shared" si="2337"/>
        <v>0</v>
      </c>
      <c r="K1273" s="107">
        <f t="shared" si="2337"/>
        <v>0</v>
      </c>
      <c r="L1273" s="107">
        <f t="shared" si="2337"/>
        <v>0</v>
      </c>
      <c r="M1273" s="107">
        <f t="shared" si="2337"/>
        <v>0</v>
      </c>
      <c r="N1273" s="107">
        <f t="shared" si="2337"/>
        <v>0</v>
      </c>
      <c r="O1273" s="107">
        <f t="shared" si="2337"/>
        <v>0</v>
      </c>
      <c r="P1273" s="107">
        <f t="shared" si="2337"/>
        <v>0</v>
      </c>
      <c r="Q1273" s="107">
        <f t="shared" si="2337"/>
        <v>0</v>
      </c>
      <c r="R1273" s="107">
        <f t="shared" si="2337"/>
        <v>0</v>
      </c>
      <c r="S1273" s="107">
        <f t="shared" si="2337"/>
        <v>0</v>
      </c>
      <c r="T1273" s="107">
        <f t="shared" si="2337"/>
        <v>0</v>
      </c>
      <c r="U1273" s="107">
        <f t="shared" si="2337"/>
        <v>0</v>
      </c>
      <c r="V1273" s="107">
        <f t="shared" si="2337"/>
        <v>0</v>
      </c>
      <c r="W1273" s="107">
        <f t="shared" si="2337"/>
        <v>0</v>
      </c>
      <c r="X1273" s="107">
        <f t="shared" si="2338"/>
        <v>0</v>
      </c>
      <c r="Y1273" s="107">
        <f t="shared" si="2338"/>
        <v>0</v>
      </c>
    </row>
    <row r="1274" spans="1:29" s="101" customFormat="1" ht="30" x14ac:dyDescent="0.2">
      <c r="A1274" s="109" t="s">
        <v>615</v>
      </c>
      <c r="B1274" s="162" t="s">
        <v>753</v>
      </c>
      <c r="C1274" s="94">
        <v>11</v>
      </c>
      <c r="D1274" s="95" t="s">
        <v>270</v>
      </c>
      <c r="E1274" s="110">
        <v>5141</v>
      </c>
      <c r="F1274" s="142" t="s">
        <v>755</v>
      </c>
      <c r="G1274" s="132"/>
      <c r="H1274" s="398">
        <v>14600000</v>
      </c>
      <c r="I1274" s="404"/>
      <c r="J1274" s="398"/>
      <c r="K1274" s="404"/>
      <c r="L1274" s="398"/>
      <c r="M1274" s="404"/>
      <c r="N1274" s="398"/>
      <c r="O1274" s="404"/>
      <c r="P1274" s="398"/>
      <c r="Q1274" s="404"/>
      <c r="R1274" s="398"/>
      <c r="S1274" s="404"/>
      <c r="T1274" s="398"/>
      <c r="U1274" s="404"/>
      <c r="V1274" s="398"/>
      <c r="W1274" s="404"/>
      <c r="X1274" s="398"/>
      <c r="Y1274" s="404"/>
      <c r="Z1274" s="139"/>
      <c r="AA1274" s="139"/>
      <c r="AB1274" s="139"/>
      <c r="AC1274" s="139"/>
    </row>
    <row r="1275" spans="1:29" s="150" customFormat="1" x14ac:dyDescent="0.2">
      <c r="A1275" s="201" t="s">
        <v>615</v>
      </c>
      <c r="B1275" s="179" t="s">
        <v>753</v>
      </c>
      <c r="C1275" s="167">
        <v>810</v>
      </c>
      <c r="D1275" s="200"/>
      <c r="E1275" s="168">
        <v>36</v>
      </c>
      <c r="F1275" s="169"/>
      <c r="G1275" s="170"/>
      <c r="H1275" s="171">
        <f t="shared" ref="H1275:X1276" si="2339">H1276</f>
        <v>0</v>
      </c>
      <c r="I1275" s="171">
        <f t="shared" si="2339"/>
        <v>0</v>
      </c>
      <c r="J1275" s="171">
        <f t="shared" si="2339"/>
        <v>0</v>
      </c>
      <c r="K1275" s="171">
        <f t="shared" si="2339"/>
        <v>0</v>
      </c>
      <c r="L1275" s="171">
        <f t="shared" si="2339"/>
        <v>207029000</v>
      </c>
      <c r="M1275" s="171">
        <f t="shared" si="2339"/>
        <v>207029000</v>
      </c>
      <c r="N1275" s="171">
        <f t="shared" si="2339"/>
        <v>72700000</v>
      </c>
      <c r="O1275" s="171">
        <f t="shared" si="2339"/>
        <v>72700000</v>
      </c>
      <c r="P1275" s="171">
        <f t="shared" si="2339"/>
        <v>0</v>
      </c>
      <c r="Q1275" s="171">
        <f t="shared" si="2339"/>
        <v>0</v>
      </c>
      <c r="R1275" s="171">
        <f t="shared" si="2339"/>
        <v>306000000</v>
      </c>
      <c r="S1275" s="171">
        <f t="shared" si="2339"/>
        <v>306000000</v>
      </c>
      <c r="T1275" s="171">
        <f t="shared" si="2339"/>
        <v>105941000</v>
      </c>
      <c r="U1275" s="171">
        <f t="shared" si="2339"/>
        <v>105941000</v>
      </c>
      <c r="V1275" s="171">
        <f t="shared" si="2339"/>
        <v>271299000</v>
      </c>
      <c r="W1275" s="171">
        <f t="shared" si="2339"/>
        <v>271299000</v>
      </c>
      <c r="X1275" s="171">
        <f t="shared" si="2339"/>
        <v>144416000</v>
      </c>
      <c r="Y1275" s="171">
        <f t="shared" ref="X1275:Y1276" si="2340">Y1276</f>
        <v>144416000</v>
      </c>
      <c r="Z1275" s="101"/>
      <c r="AA1275" s="101"/>
      <c r="AB1275" s="101"/>
      <c r="AC1275" s="101"/>
    </row>
    <row r="1276" spans="1:29" s="101" customFormat="1" x14ac:dyDescent="0.2">
      <c r="A1276" s="133" t="s">
        <v>615</v>
      </c>
      <c r="B1276" s="129" t="s">
        <v>753</v>
      </c>
      <c r="C1276" s="103">
        <v>810</v>
      </c>
      <c r="D1276" s="118"/>
      <c r="E1276" s="113">
        <v>363</v>
      </c>
      <c r="F1276" s="141"/>
      <c r="G1276" s="106"/>
      <c r="H1276" s="107">
        <f t="shared" si="2339"/>
        <v>0</v>
      </c>
      <c r="I1276" s="107">
        <f t="shared" si="2339"/>
        <v>0</v>
      </c>
      <c r="J1276" s="107">
        <f t="shared" si="2339"/>
        <v>0</v>
      </c>
      <c r="K1276" s="107">
        <f t="shared" si="2339"/>
        <v>0</v>
      </c>
      <c r="L1276" s="107">
        <f t="shared" si="2339"/>
        <v>207029000</v>
      </c>
      <c r="M1276" s="107">
        <f t="shared" si="2339"/>
        <v>207029000</v>
      </c>
      <c r="N1276" s="107">
        <f t="shared" si="2339"/>
        <v>72700000</v>
      </c>
      <c r="O1276" s="107">
        <f t="shared" si="2339"/>
        <v>72700000</v>
      </c>
      <c r="P1276" s="107">
        <f t="shared" si="2339"/>
        <v>0</v>
      </c>
      <c r="Q1276" s="107">
        <f t="shared" si="2339"/>
        <v>0</v>
      </c>
      <c r="R1276" s="107">
        <f t="shared" si="2339"/>
        <v>306000000</v>
      </c>
      <c r="S1276" s="107">
        <f t="shared" si="2339"/>
        <v>306000000</v>
      </c>
      <c r="T1276" s="107">
        <f t="shared" si="2339"/>
        <v>105941000</v>
      </c>
      <c r="U1276" s="107">
        <f t="shared" si="2339"/>
        <v>105941000</v>
      </c>
      <c r="V1276" s="107">
        <f t="shared" si="2339"/>
        <v>271299000</v>
      </c>
      <c r="W1276" s="107">
        <f t="shared" si="2339"/>
        <v>271299000</v>
      </c>
      <c r="X1276" s="107">
        <f t="shared" si="2340"/>
        <v>144416000</v>
      </c>
      <c r="Y1276" s="107">
        <f t="shared" si="2340"/>
        <v>144416000</v>
      </c>
    </row>
    <row r="1277" spans="1:29" s="139" customFormat="1" x14ac:dyDescent="0.2">
      <c r="A1277" s="147" t="s">
        <v>615</v>
      </c>
      <c r="B1277" s="212" t="s">
        <v>753</v>
      </c>
      <c r="C1277" s="136">
        <v>810</v>
      </c>
      <c r="D1277" s="153" t="s">
        <v>270</v>
      </c>
      <c r="E1277" s="138">
        <v>3632</v>
      </c>
      <c r="F1277" s="143" t="s">
        <v>183</v>
      </c>
      <c r="G1277" s="132"/>
      <c r="H1277" s="398">
        <v>0</v>
      </c>
      <c r="I1277" s="398">
        <f>H1277</f>
        <v>0</v>
      </c>
      <c r="J1277" s="398">
        <v>0</v>
      </c>
      <c r="K1277" s="398">
        <f>J1277</f>
        <v>0</v>
      </c>
      <c r="L1277" s="402">
        <v>207029000</v>
      </c>
      <c r="M1277" s="398">
        <f>L1277</f>
        <v>207029000</v>
      </c>
      <c r="N1277" s="402">
        <v>72700000</v>
      </c>
      <c r="O1277" s="398">
        <f>N1277</f>
        <v>72700000</v>
      </c>
      <c r="P1277" s="398">
        <v>0</v>
      </c>
      <c r="Q1277" s="398">
        <f>P1277</f>
        <v>0</v>
      </c>
      <c r="R1277" s="402">
        <v>306000000</v>
      </c>
      <c r="S1277" s="398">
        <f>R1277</f>
        <v>306000000</v>
      </c>
      <c r="T1277" s="402">
        <v>105941000</v>
      </c>
      <c r="U1277" s="398">
        <f>T1277</f>
        <v>105941000</v>
      </c>
      <c r="V1277" s="402">
        <v>271299000</v>
      </c>
      <c r="W1277" s="398">
        <f>V1277</f>
        <v>271299000</v>
      </c>
      <c r="X1277" s="402">
        <v>144416000</v>
      </c>
      <c r="Y1277" s="398">
        <f>X1277</f>
        <v>144416000</v>
      </c>
      <c r="Z1277" s="150"/>
      <c r="AA1277" s="150"/>
      <c r="AB1277" s="150"/>
      <c r="AC1277" s="150"/>
    </row>
    <row r="1278" spans="1:29" s="139" customFormat="1" ht="33.75" x14ac:dyDescent="0.2">
      <c r="A1278" s="202" t="s">
        <v>615</v>
      </c>
      <c r="B1278" s="173" t="s">
        <v>756</v>
      </c>
      <c r="C1278" s="173"/>
      <c r="D1278" s="173"/>
      <c r="E1278" s="174"/>
      <c r="F1278" s="263" t="s">
        <v>757</v>
      </c>
      <c r="G1278" s="177" t="s">
        <v>758</v>
      </c>
      <c r="H1278" s="178">
        <f t="shared" ref="H1278:X1279" si="2341">H1279</f>
        <v>0</v>
      </c>
      <c r="I1278" s="178">
        <f t="shared" si="2341"/>
        <v>0</v>
      </c>
      <c r="J1278" s="178">
        <f t="shared" si="2341"/>
        <v>0</v>
      </c>
      <c r="K1278" s="178">
        <f t="shared" si="2341"/>
        <v>0</v>
      </c>
      <c r="L1278" s="178">
        <f t="shared" si="2341"/>
        <v>625100</v>
      </c>
      <c r="M1278" s="178">
        <f t="shared" si="2341"/>
        <v>625100</v>
      </c>
      <c r="N1278" s="178">
        <f t="shared" si="2341"/>
        <v>626000</v>
      </c>
      <c r="O1278" s="178">
        <f t="shared" si="2341"/>
        <v>626000</v>
      </c>
      <c r="P1278" s="178">
        <f t="shared" si="2341"/>
        <v>0</v>
      </c>
      <c r="Q1278" s="178">
        <f t="shared" si="2341"/>
        <v>0</v>
      </c>
      <c r="R1278" s="178">
        <f t="shared" si="2341"/>
        <v>6011040</v>
      </c>
      <c r="S1278" s="178">
        <f t="shared" si="2341"/>
        <v>6011040</v>
      </c>
      <c r="T1278" s="178">
        <f t="shared" si="2341"/>
        <v>5100000</v>
      </c>
      <c r="U1278" s="178">
        <f t="shared" si="2341"/>
        <v>5100000</v>
      </c>
      <c r="V1278" s="178">
        <f t="shared" si="2341"/>
        <v>0</v>
      </c>
      <c r="W1278" s="178">
        <f t="shared" si="2341"/>
        <v>0</v>
      </c>
      <c r="X1278" s="178">
        <f t="shared" si="2341"/>
        <v>0</v>
      </c>
      <c r="Y1278" s="178">
        <f t="shared" ref="X1278:Y1279" si="2342">Y1279</f>
        <v>0</v>
      </c>
      <c r="Z1278" s="101"/>
      <c r="AA1278" s="101"/>
      <c r="AB1278" s="101"/>
      <c r="AC1278" s="101"/>
    </row>
    <row r="1279" spans="1:29" s="139" customFormat="1" x14ac:dyDescent="0.2">
      <c r="A1279" s="201" t="s">
        <v>615</v>
      </c>
      <c r="B1279" s="278" t="s">
        <v>756</v>
      </c>
      <c r="C1279" s="167">
        <v>11</v>
      </c>
      <c r="D1279" s="167"/>
      <c r="E1279" s="168">
        <v>36</v>
      </c>
      <c r="F1279" s="169"/>
      <c r="G1279" s="170"/>
      <c r="H1279" s="171">
        <f t="shared" si="2341"/>
        <v>0</v>
      </c>
      <c r="I1279" s="171">
        <f t="shared" si="2341"/>
        <v>0</v>
      </c>
      <c r="J1279" s="171">
        <f t="shared" si="2341"/>
        <v>0</v>
      </c>
      <c r="K1279" s="171">
        <f t="shared" si="2341"/>
        <v>0</v>
      </c>
      <c r="L1279" s="171">
        <f t="shared" si="2341"/>
        <v>625100</v>
      </c>
      <c r="M1279" s="171">
        <f t="shared" si="2341"/>
        <v>625100</v>
      </c>
      <c r="N1279" s="171">
        <f t="shared" si="2341"/>
        <v>626000</v>
      </c>
      <c r="O1279" s="171">
        <f t="shared" si="2341"/>
        <v>626000</v>
      </c>
      <c r="P1279" s="171">
        <f t="shared" si="2341"/>
        <v>0</v>
      </c>
      <c r="Q1279" s="171">
        <f t="shared" si="2341"/>
        <v>0</v>
      </c>
      <c r="R1279" s="171">
        <f t="shared" si="2341"/>
        <v>6011040</v>
      </c>
      <c r="S1279" s="171">
        <f t="shared" si="2341"/>
        <v>6011040</v>
      </c>
      <c r="T1279" s="171">
        <f t="shared" si="2341"/>
        <v>5100000</v>
      </c>
      <c r="U1279" s="171">
        <f t="shared" si="2341"/>
        <v>5100000</v>
      </c>
      <c r="V1279" s="171">
        <f t="shared" si="2341"/>
        <v>0</v>
      </c>
      <c r="W1279" s="171">
        <f t="shared" si="2341"/>
        <v>0</v>
      </c>
      <c r="X1279" s="171">
        <f t="shared" si="2342"/>
        <v>0</v>
      </c>
      <c r="Y1279" s="171">
        <f t="shared" si="2342"/>
        <v>0</v>
      </c>
    </row>
    <row r="1280" spans="1:29" s="150" customFormat="1" x14ac:dyDescent="0.2">
      <c r="A1280" s="118" t="s">
        <v>615</v>
      </c>
      <c r="B1280" s="279" t="s">
        <v>756</v>
      </c>
      <c r="C1280" s="103">
        <v>11</v>
      </c>
      <c r="D1280" s="118"/>
      <c r="E1280" s="105">
        <v>363</v>
      </c>
      <c r="F1280" s="141"/>
      <c r="G1280" s="106"/>
      <c r="H1280" s="107">
        <f>H1281+H1282</f>
        <v>0</v>
      </c>
      <c r="I1280" s="107">
        <f>I1281</f>
        <v>0</v>
      </c>
      <c r="J1280" s="107">
        <f>J1281</f>
        <v>0</v>
      </c>
      <c r="K1280" s="107">
        <f>K1281</f>
        <v>0</v>
      </c>
      <c r="L1280" s="107">
        <f t="shared" ref="L1280:W1280" si="2343">L1281+L1282</f>
        <v>625100</v>
      </c>
      <c r="M1280" s="107">
        <f t="shared" si="2343"/>
        <v>625100</v>
      </c>
      <c r="N1280" s="107">
        <f t="shared" ref="N1280:O1280" si="2344">N1281+N1282</f>
        <v>626000</v>
      </c>
      <c r="O1280" s="107">
        <f t="shared" si="2344"/>
        <v>626000</v>
      </c>
      <c r="P1280" s="107">
        <f t="shared" si="2343"/>
        <v>0</v>
      </c>
      <c r="Q1280" s="107">
        <f t="shared" si="2343"/>
        <v>0</v>
      </c>
      <c r="R1280" s="107">
        <f t="shared" si="2343"/>
        <v>6011040</v>
      </c>
      <c r="S1280" s="107">
        <f t="shared" si="2343"/>
        <v>6011040</v>
      </c>
      <c r="T1280" s="107">
        <f t="shared" ref="T1280:U1280" si="2345">T1281+T1282</f>
        <v>5100000</v>
      </c>
      <c r="U1280" s="107">
        <f t="shared" si="2345"/>
        <v>5100000</v>
      </c>
      <c r="V1280" s="107">
        <f t="shared" si="2343"/>
        <v>0</v>
      </c>
      <c r="W1280" s="107">
        <f t="shared" si="2343"/>
        <v>0</v>
      </c>
      <c r="X1280" s="107">
        <f t="shared" ref="X1280:Y1280" si="2346">X1281+X1282</f>
        <v>0</v>
      </c>
      <c r="Y1280" s="107">
        <f t="shared" si="2346"/>
        <v>0</v>
      </c>
      <c r="Z1280" s="139"/>
      <c r="AA1280" s="139"/>
      <c r="AB1280" s="139"/>
      <c r="AC1280" s="139"/>
    </row>
    <row r="1281" spans="1:29" s="101" customFormat="1" x14ac:dyDescent="0.2">
      <c r="A1281" s="95" t="s">
        <v>615</v>
      </c>
      <c r="B1281" s="280" t="s">
        <v>756</v>
      </c>
      <c r="C1281" s="94">
        <v>11</v>
      </c>
      <c r="D1281" s="95" t="s">
        <v>270</v>
      </c>
      <c r="E1281" s="110">
        <v>3631</v>
      </c>
      <c r="F1281" s="142" t="s">
        <v>71</v>
      </c>
      <c r="G1281" s="132"/>
      <c r="H1281" s="398">
        <v>0</v>
      </c>
      <c r="I1281" s="398">
        <f>H1281</f>
        <v>0</v>
      </c>
      <c r="J1281" s="398">
        <v>0</v>
      </c>
      <c r="K1281" s="398">
        <f>J1281</f>
        <v>0</v>
      </c>
      <c r="L1281" s="383">
        <v>19650</v>
      </c>
      <c r="M1281" s="398">
        <f>L1281</f>
        <v>19650</v>
      </c>
      <c r="N1281" s="383">
        <v>20000</v>
      </c>
      <c r="O1281" s="398">
        <f>N1281</f>
        <v>20000</v>
      </c>
      <c r="P1281" s="398">
        <v>0</v>
      </c>
      <c r="Q1281" s="398">
        <f>P1281</f>
        <v>0</v>
      </c>
      <c r="R1281" s="383">
        <v>4350</v>
      </c>
      <c r="S1281" s="398">
        <f>R1281</f>
        <v>4350</v>
      </c>
      <c r="T1281" s="383">
        <v>4000</v>
      </c>
      <c r="U1281" s="398">
        <f>T1281</f>
        <v>4000</v>
      </c>
      <c r="V1281" s="398">
        <v>0</v>
      </c>
      <c r="W1281" s="398">
        <f>V1281</f>
        <v>0</v>
      </c>
      <c r="X1281" s="398">
        <v>0</v>
      </c>
      <c r="Y1281" s="398">
        <f>X1281</f>
        <v>0</v>
      </c>
      <c r="Z1281" s="139"/>
      <c r="AA1281" s="139"/>
      <c r="AB1281" s="139"/>
      <c r="AC1281" s="139"/>
    </row>
    <row r="1282" spans="1:29" s="139" customFormat="1" x14ac:dyDescent="0.2">
      <c r="A1282" s="95" t="s">
        <v>615</v>
      </c>
      <c r="B1282" s="280" t="s">
        <v>756</v>
      </c>
      <c r="C1282" s="136">
        <v>11</v>
      </c>
      <c r="D1282" s="153" t="s">
        <v>270</v>
      </c>
      <c r="E1282" s="138">
        <v>3632</v>
      </c>
      <c r="F1282" s="277" t="s">
        <v>183</v>
      </c>
      <c r="G1282" s="132"/>
      <c r="H1282" s="398">
        <v>0</v>
      </c>
      <c r="I1282" s="398">
        <v>0</v>
      </c>
      <c r="J1282" s="398">
        <v>0</v>
      </c>
      <c r="K1282" s="398">
        <v>0</v>
      </c>
      <c r="L1282" s="384">
        <v>605450</v>
      </c>
      <c r="M1282" s="398">
        <f>L1282</f>
        <v>605450</v>
      </c>
      <c r="N1282" s="384">
        <v>606000</v>
      </c>
      <c r="O1282" s="398">
        <f>N1282</f>
        <v>606000</v>
      </c>
      <c r="P1282" s="398">
        <v>0</v>
      </c>
      <c r="Q1282" s="398">
        <v>0</v>
      </c>
      <c r="R1282" s="384">
        <v>6006690</v>
      </c>
      <c r="S1282" s="398">
        <f>R1282</f>
        <v>6006690</v>
      </c>
      <c r="T1282" s="384">
        <v>5096000</v>
      </c>
      <c r="U1282" s="398">
        <f>T1282</f>
        <v>5096000</v>
      </c>
      <c r="V1282" s="405">
        <v>0</v>
      </c>
      <c r="W1282" s="398">
        <v>0</v>
      </c>
      <c r="X1282" s="405">
        <v>0</v>
      </c>
      <c r="Y1282" s="398">
        <v>0</v>
      </c>
      <c r="Z1282" s="150"/>
      <c r="AA1282" s="150"/>
      <c r="AB1282" s="150"/>
      <c r="AC1282" s="150"/>
    </row>
    <row r="1283" spans="1:29" s="139" customFormat="1" ht="33.75" x14ac:dyDescent="0.2">
      <c r="A1283" s="202" t="s">
        <v>615</v>
      </c>
      <c r="B1283" s="173" t="s">
        <v>287</v>
      </c>
      <c r="C1283" s="173"/>
      <c r="D1283" s="173"/>
      <c r="E1283" s="174"/>
      <c r="F1283" s="176" t="s">
        <v>286</v>
      </c>
      <c r="G1283" s="177" t="s">
        <v>721</v>
      </c>
      <c r="H1283" s="178">
        <f t="shared" ref="H1283:W1283" si="2347">H1284+H1287</f>
        <v>79644165</v>
      </c>
      <c r="I1283" s="178">
        <f t="shared" si="2347"/>
        <v>79644165</v>
      </c>
      <c r="J1283" s="178">
        <f t="shared" si="2347"/>
        <v>65565067</v>
      </c>
      <c r="K1283" s="178">
        <f t="shared" si="2347"/>
        <v>65565067</v>
      </c>
      <c r="L1283" s="178">
        <f t="shared" si="2347"/>
        <v>112631468</v>
      </c>
      <c r="M1283" s="178">
        <f t="shared" si="2347"/>
        <v>112631468</v>
      </c>
      <c r="N1283" s="178">
        <f t="shared" ref="N1283:O1283" si="2348">N1284+N1287</f>
        <v>114400000</v>
      </c>
      <c r="O1283" s="178">
        <f t="shared" si="2348"/>
        <v>114400000</v>
      </c>
      <c r="P1283" s="178">
        <f t="shared" si="2347"/>
        <v>68352246</v>
      </c>
      <c r="Q1283" s="178">
        <f t="shared" si="2347"/>
        <v>68352246</v>
      </c>
      <c r="R1283" s="178">
        <f t="shared" si="2347"/>
        <v>87743239</v>
      </c>
      <c r="S1283" s="178">
        <f t="shared" si="2347"/>
        <v>87743239</v>
      </c>
      <c r="T1283" s="178">
        <f t="shared" ref="T1283:U1283" si="2349">T1284+T1287</f>
        <v>81500000</v>
      </c>
      <c r="U1283" s="178">
        <f t="shared" si="2349"/>
        <v>81500000</v>
      </c>
      <c r="V1283" s="178">
        <f t="shared" si="2347"/>
        <v>140990195</v>
      </c>
      <c r="W1283" s="178">
        <f t="shared" si="2347"/>
        <v>140990195</v>
      </c>
      <c r="X1283" s="178">
        <f t="shared" ref="X1283:Y1283" si="2350">X1284+X1287</f>
        <v>115300000</v>
      </c>
      <c r="Y1283" s="178">
        <f t="shared" si="2350"/>
        <v>115300000</v>
      </c>
      <c r="Z1283" s="101"/>
      <c r="AA1283" s="101"/>
      <c r="AB1283" s="101"/>
      <c r="AC1283" s="101"/>
    </row>
    <row r="1284" spans="1:29" s="139" customFormat="1" x14ac:dyDescent="0.2">
      <c r="A1284" s="201" t="s">
        <v>615</v>
      </c>
      <c r="B1284" s="179" t="s">
        <v>287</v>
      </c>
      <c r="C1284" s="167">
        <v>11</v>
      </c>
      <c r="D1284" s="167"/>
      <c r="E1284" s="168">
        <v>36</v>
      </c>
      <c r="F1284" s="169"/>
      <c r="G1284" s="170"/>
      <c r="H1284" s="171">
        <f t="shared" ref="H1284:X1285" si="2351">H1285</f>
        <v>79644165</v>
      </c>
      <c r="I1284" s="171">
        <f t="shared" si="2351"/>
        <v>79644165</v>
      </c>
      <c r="J1284" s="171">
        <f t="shared" si="2351"/>
        <v>65565067</v>
      </c>
      <c r="K1284" s="171">
        <f t="shared" si="2351"/>
        <v>65565067</v>
      </c>
      <c r="L1284" s="171">
        <f t="shared" si="2351"/>
        <v>79000000</v>
      </c>
      <c r="M1284" s="171">
        <f t="shared" si="2351"/>
        <v>79000000</v>
      </c>
      <c r="N1284" s="171">
        <f t="shared" si="2351"/>
        <v>78600000</v>
      </c>
      <c r="O1284" s="171">
        <f t="shared" si="2351"/>
        <v>78600000</v>
      </c>
      <c r="P1284" s="171">
        <f t="shared" si="2351"/>
        <v>68352246</v>
      </c>
      <c r="Q1284" s="171">
        <f t="shared" si="2351"/>
        <v>68352246</v>
      </c>
      <c r="R1284" s="171">
        <f t="shared" si="2351"/>
        <v>77000000</v>
      </c>
      <c r="S1284" s="171">
        <f t="shared" si="2351"/>
        <v>77000000</v>
      </c>
      <c r="T1284" s="171">
        <f t="shared" si="2351"/>
        <v>74400000</v>
      </c>
      <c r="U1284" s="171">
        <f t="shared" si="2351"/>
        <v>74400000</v>
      </c>
      <c r="V1284" s="171">
        <f t="shared" si="2351"/>
        <v>75000000</v>
      </c>
      <c r="W1284" s="171">
        <f t="shared" si="2351"/>
        <v>75000000</v>
      </c>
      <c r="X1284" s="171">
        <f t="shared" si="2351"/>
        <v>75000000</v>
      </c>
      <c r="Y1284" s="171">
        <f t="shared" ref="X1284:Y1285" si="2352">Y1285</f>
        <v>75000000</v>
      </c>
    </row>
    <row r="1285" spans="1:29" s="139" customFormat="1" x14ac:dyDescent="0.2">
      <c r="A1285" s="118" t="s">
        <v>615</v>
      </c>
      <c r="B1285" s="102" t="s">
        <v>287</v>
      </c>
      <c r="C1285" s="103">
        <v>11</v>
      </c>
      <c r="D1285" s="118"/>
      <c r="E1285" s="105">
        <v>363</v>
      </c>
      <c r="F1285" s="141"/>
      <c r="G1285" s="106"/>
      <c r="H1285" s="107">
        <f t="shared" si="2351"/>
        <v>79644165</v>
      </c>
      <c r="I1285" s="107">
        <f t="shared" si="2351"/>
        <v>79644165</v>
      </c>
      <c r="J1285" s="107">
        <f t="shared" si="2351"/>
        <v>65565067</v>
      </c>
      <c r="K1285" s="107">
        <f t="shared" si="2351"/>
        <v>65565067</v>
      </c>
      <c r="L1285" s="107">
        <f t="shared" si="2351"/>
        <v>79000000</v>
      </c>
      <c r="M1285" s="107">
        <f t="shared" si="2351"/>
        <v>79000000</v>
      </c>
      <c r="N1285" s="107">
        <f t="shared" si="2351"/>
        <v>78600000</v>
      </c>
      <c r="O1285" s="107">
        <f t="shared" si="2351"/>
        <v>78600000</v>
      </c>
      <c r="P1285" s="107">
        <f t="shared" si="2351"/>
        <v>68352246</v>
      </c>
      <c r="Q1285" s="107">
        <f t="shared" si="2351"/>
        <v>68352246</v>
      </c>
      <c r="R1285" s="107">
        <f t="shared" si="2351"/>
        <v>77000000</v>
      </c>
      <c r="S1285" s="107">
        <f t="shared" si="2351"/>
        <v>77000000</v>
      </c>
      <c r="T1285" s="107">
        <f t="shared" si="2351"/>
        <v>74400000</v>
      </c>
      <c r="U1285" s="107">
        <f t="shared" si="2351"/>
        <v>74400000</v>
      </c>
      <c r="V1285" s="107">
        <f t="shared" si="2351"/>
        <v>75000000</v>
      </c>
      <c r="W1285" s="107">
        <f t="shared" si="2351"/>
        <v>75000000</v>
      </c>
      <c r="X1285" s="107">
        <f t="shared" si="2352"/>
        <v>75000000</v>
      </c>
      <c r="Y1285" s="107">
        <f t="shared" si="2352"/>
        <v>75000000</v>
      </c>
    </row>
    <row r="1286" spans="1:29" s="139" customFormat="1" ht="15" x14ac:dyDescent="0.2">
      <c r="A1286" s="95" t="s">
        <v>615</v>
      </c>
      <c r="B1286" s="93" t="s">
        <v>287</v>
      </c>
      <c r="C1286" s="94">
        <v>11</v>
      </c>
      <c r="D1286" s="95" t="s">
        <v>270</v>
      </c>
      <c r="E1286" s="110">
        <v>3631</v>
      </c>
      <c r="F1286" s="142" t="s">
        <v>71</v>
      </c>
      <c r="G1286" s="132"/>
      <c r="H1286" s="398">
        <v>79644165</v>
      </c>
      <c r="I1286" s="398">
        <f>H1286</f>
        <v>79644165</v>
      </c>
      <c r="J1286" s="398">
        <v>65565067</v>
      </c>
      <c r="K1286" s="398">
        <f>J1286</f>
        <v>65565067</v>
      </c>
      <c r="L1286" s="402">
        <v>79000000</v>
      </c>
      <c r="M1286" s="398">
        <f>L1286</f>
        <v>79000000</v>
      </c>
      <c r="N1286" s="402">
        <v>78600000</v>
      </c>
      <c r="O1286" s="398">
        <f>N1286</f>
        <v>78600000</v>
      </c>
      <c r="P1286" s="398">
        <v>68352246</v>
      </c>
      <c r="Q1286" s="398">
        <f>P1286</f>
        <v>68352246</v>
      </c>
      <c r="R1286" s="402">
        <v>77000000</v>
      </c>
      <c r="S1286" s="398">
        <f>R1286</f>
        <v>77000000</v>
      </c>
      <c r="T1286" s="402">
        <v>74400000</v>
      </c>
      <c r="U1286" s="398">
        <f>T1286</f>
        <v>74400000</v>
      </c>
      <c r="V1286" s="402">
        <v>75000000</v>
      </c>
      <c r="W1286" s="398">
        <f>V1286</f>
        <v>75000000</v>
      </c>
      <c r="X1286" s="402">
        <v>75000000</v>
      </c>
      <c r="Y1286" s="398">
        <f>X1286</f>
        <v>75000000</v>
      </c>
    </row>
    <row r="1287" spans="1:29" s="139" customFormat="1" x14ac:dyDescent="0.2">
      <c r="A1287" s="201" t="s">
        <v>615</v>
      </c>
      <c r="B1287" s="179" t="s">
        <v>287</v>
      </c>
      <c r="C1287" s="167">
        <v>810</v>
      </c>
      <c r="D1287" s="167"/>
      <c r="E1287" s="168">
        <v>36</v>
      </c>
      <c r="F1287" s="169"/>
      <c r="G1287" s="170"/>
      <c r="H1287" s="171">
        <f t="shared" ref="H1287:Y1287" si="2353">H1288</f>
        <v>0</v>
      </c>
      <c r="I1287" s="171">
        <f t="shared" si="2353"/>
        <v>0</v>
      </c>
      <c r="J1287" s="171">
        <f t="shared" si="2353"/>
        <v>0</v>
      </c>
      <c r="K1287" s="171">
        <f t="shared" si="2353"/>
        <v>0</v>
      </c>
      <c r="L1287" s="171">
        <f t="shared" si="2353"/>
        <v>33631468</v>
      </c>
      <c r="M1287" s="171">
        <f t="shared" si="2353"/>
        <v>33631468</v>
      </c>
      <c r="N1287" s="171">
        <f t="shared" si="2353"/>
        <v>35800000</v>
      </c>
      <c r="O1287" s="171">
        <f t="shared" si="2353"/>
        <v>35800000</v>
      </c>
      <c r="P1287" s="171">
        <f t="shared" si="2353"/>
        <v>0</v>
      </c>
      <c r="Q1287" s="171">
        <f t="shared" si="2353"/>
        <v>0</v>
      </c>
      <c r="R1287" s="171">
        <f t="shared" si="2353"/>
        <v>10743239</v>
      </c>
      <c r="S1287" s="171">
        <f t="shared" si="2353"/>
        <v>10743239</v>
      </c>
      <c r="T1287" s="171">
        <f t="shared" si="2353"/>
        <v>7100000</v>
      </c>
      <c r="U1287" s="171">
        <f t="shared" si="2353"/>
        <v>7100000</v>
      </c>
      <c r="V1287" s="171">
        <f t="shared" si="2353"/>
        <v>65990195</v>
      </c>
      <c r="W1287" s="171">
        <f t="shared" si="2353"/>
        <v>65990195</v>
      </c>
      <c r="X1287" s="171">
        <f t="shared" si="2353"/>
        <v>40300000</v>
      </c>
      <c r="Y1287" s="171">
        <f t="shared" si="2353"/>
        <v>40300000</v>
      </c>
    </row>
    <row r="1288" spans="1:29" x14ac:dyDescent="0.2">
      <c r="A1288" s="118" t="s">
        <v>615</v>
      </c>
      <c r="B1288" s="102" t="s">
        <v>287</v>
      </c>
      <c r="C1288" s="103">
        <v>810</v>
      </c>
      <c r="D1288" s="118"/>
      <c r="E1288" s="105">
        <v>363</v>
      </c>
      <c r="F1288" s="141"/>
      <c r="G1288" s="106"/>
      <c r="H1288" s="107">
        <f t="shared" ref="H1288:Y1288" si="2354">H1289</f>
        <v>0</v>
      </c>
      <c r="I1288" s="107">
        <f t="shared" si="2354"/>
        <v>0</v>
      </c>
      <c r="J1288" s="107">
        <f t="shared" si="2354"/>
        <v>0</v>
      </c>
      <c r="K1288" s="107">
        <f t="shared" si="2354"/>
        <v>0</v>
      </c>
      <c r="L1288" s="107">
        <f t="shared" si="2354"/>
        <v>33631468</v>
      </c>
      <c r="M1288" s="107">
        <f t="shared" si="2354"/>
        <v>33631468</v>
      </c>
      <c r="N1288" s="107">
        <f t="shared" si="2354"/>
        <v>35800000</v>
      </c>
      <c r="O1288" s="107">
        <f t="shared" si="2354"/>
        <v>35800000</v>
      </c>
      <c r="P1288" s="107">
        <f t="shared" si="2354"/>
        <v>0</v>
      </c>
      <c r="Q1288" s="107">
        <f t="shared" si="2354"/>
        <v>0</v>
      </c>
      <c r="R1288" s="107">
        <f t="shared" si="2354"/>
        <v>10743239</v>
      </c>
      <c r="S1288" s="107">
        <f t="shared" si="2354"/>
        <v>10743239</v>
      </c>
      <c r="T1288" s="107">
        <f t="shared" si="2354"/>
        <v>7100000</v>
      </c>
      <c r="U1288" s="107">
        <f t="shared" si="2354"/>
        <v>7100000</v>
      </c>
      <c r="V1288" s="107">
        <f t="shared" si="2354"/>
        <v>65990195</v>
      </c>
      <c r="W1288" s="107">
        <f t="shared" si="2354"/>
        <v>65990195</v>
      </c>
      <c r="X1288" s="107">
        <f t="shared" si="2354"/>
        <v>40300000</v>
      </c>
      <c r="Y1288" s="107">
        <f t="shared" si="2354"/>
        <v>40300000</v>
      </c>
      <c r="Z1288" s="139"/>
      <c r="AA1288" s="139"/>
      <c r="AB1288" s="139"/>
      <c r="AC1288" s="139"/>
    </row>
    <row r="1289" spans="1:29" ht="15" x14ac:dyDescent="0.2">
      <c r="A1289" s="95" t="s">
        <v>615</v>
      </c>
      <c r="B1289" s="93" t="s">
        <v>287</v>
      </c>
      <c r="C1289" s="94">
        <v>810</v>
      </c>
      <c r="D1289" s="95" t="s">
        <v>270</v>
      </c>
      <c r="E1289" s="110">
        <v>3632</v>
      </c>
      <c r="F1289" s="277" t="s">
        <v>183</v>
      </c>
      <c r="G1289" s="132"/>
      <c r="H1289" s="398">
        <v>0</v>
      </c>
      <c r="I1289" s="398">
        <f>H1289</f>
        <v>0</v>
      </c>
      <c r="J1289" s="398">
        <v>0</v>
      </c>
      <c r="K1289" s="398">
        <f>J1289</f>
        <v>0</v>
      </c>
      <c r="L1289" s="383">
        <v>33631468</v>
      </c>
      <c r="M1289" s="398">
        <f>L1289</f>
        <v>33631468</v>
      </c>
      <c r="N1289" s="383">
        <v>35800000</v>
      </c>
      <c r="O1289" s="398">
        <f>N1289</f>
        <v>35800000</v>
      </c>
      <c r="P1289" s="398">
        <v>0</v>
      </c>
      <c r="Q1289" s="398">
        <f>P1289</f>
        <v>0</v>
      </c>
      <c r="R1289" s="383">
        <v>10743239</v>
      </c>
      <c r="S1289" s="398">
        <f>R1289</f>
        <v>10743239</v>
      </c>
      <c r="T1289" s="383">
        <v>7100000</v>
      </c>
      <c r="U1289" s="398">
        <f>T1289</f>
        <v>7100000</v>
      </c>
      <c r="V1289" s="383">
        <v>65990195</v>
      </c>
      <c r="W1289" s="398">
        <f>V1289</f>
        <v>65990195</v>
      </c>
      <c r="X1289" s="383">
        <v>40300000</v>
      </c>
      <c r="Y1289" s="398">
        <f>X1289</f>
        <v>40300000</v>
      </c>
      <c r="Z1289" s="139"/>
      <c r="AA1289" s="139"/>
      <c r="AB1289" s="139"/>
      <c r="AC1289" s="139"/>
    </row>
    <row r="1290" spans="1:29" s="126" customFormat="1" ht="33.75" x14ac:dyDescent="0.2">
      <c r="A1290" s="202" t="s">
        <v>615</v>
      </c>
      <c r="B1290" s="173" t="s">
        <v>759</v>
      </c>
      <c r="C1290" s="173" t="s">
        <v>760</v>
      </c>
      <c r="D1290" s="173" t="s">
        <v>760</v>
      </c>
      <c r="E1290" s="174" t="s">
        <v>760</v>
      </c>
      <c r="F1290" s="176" t="s">
        <v>761</v>
      </c>
      <c r="G1290" s="177" t="s">
        <v>721</v>
      </c>
      <c r="H1290" s="178">
        <f>H1291</f>
        <v>10617825</v>
      </c>
      <c r="I1290" s="178">
        <f t="shared" ref="I1290:Y1290" si="2355">I1291</f>
        <v>10617825</v>
      </c>
      <c r="J1290" s="178">
        <f t="shared" si="2355"/>
        <v>10617825</v>
      </c>
      <c r="K1290" s="178">
        <f t="shared" si="2355"/>
        <v>10617825</v>
      </c>
      <c r="L1290" s="178">
        <f t="shared" si="2355"/>
        <v>10617825</v>
      </c>
      <c r="M1290" s="178">
        <f t="shared" si="2355"/>
        <v>10617825</v>
      </c>
      <c r="N1290" s="178">
        <f t="shared" si="2355"/>
        <v>10617825</v>
      </c>
      <c r="O1290" s="178">
        <f t="shared" si="2355"/>
        <v>10617825</v>
      </c>
      <c r="P1290" s="178">
        <f t="shared" si="2355"/>
        <v>10617825</v>
      </c>
      <c r="Q1290" s="178">
        <f t="shared" si="2355"/>
        <v>10617825</v>
      </c>
      <c r="R1290" s="178">
        <f t="shared" si="2355"/>
        <v>10617825</v>
      </c>
      <c r="S1290" s="178">
        <f t="shared" si="2355"/>
        <v>10617825</v>
      </c>
      <c r="T1290" s="178">
        <f t="shared" si="2355"/>
        <v>10617825</v>
      </c>
      <c r="U1290" s="178">
        <f t="shared" si="2355"/>
        <v>10617825</v>
      </c>
      <c r="V1290" s="178">
        <f t="shared" si="2355"/>
        <v>10617825</v>
      </c>
      <c r="W1290" s="178">
        <f t="shared" si="2355"/>
        <v>10617825</v>
      </c>
      <c r="X1290" s="178">
        <f t="shared" si="2355"/>
        <v>10617825</v>
      </c>
      <c r="Y1290" s="178">
        <f t="shared" si="2355"/>
        <v>10617825</v>
      </c>
      <c r="Z1290" s="112"/>
      <c r="AA1290" s="112"/>
      <c r="AB1290" s="112"/>
      <c r="AC1290" s="112"/>
    </row>
    <row r="1291" spans="1:29" s="156" customFormat="1" x14ac:dyDescent="0.2">
      <c r="A1291" s="201" t="s">
        <v>615</v>
      </c>
      <c r="B1291" s="179" t="s">
        <v>759</v>
      </c>
      <c r="C1291" s="167">
        <v>11</v>
      </c>
      <c r="D1291" s="167" t="s">
        <v>760</v>
      </c>
      <c r="E1291" s="168">
        <v>38</v>
      </c>
      <c r="F1291" s="169" t="s">
        <v>760</v>
      </c>
      <c r="G1291" s="170" t="s">
        <v>760</v>
      </c>
      <c r="H1291" s="171">
        <f>H1292</f>
        <v>10617825</v>
      </c>
      <c r="I1291" s="171">
        <f t="shared" ref="I1291:Y1291" si="2356">I1292</f>
        <v>10617825</v>
      </c>
      <c r="J1291" s="171">
        <f t="shared" si="2356"/>
        <v>10617825</v>
      </c>
      <c r="K1291" s="171">
        <f t="shared" si="2356"/>
        <v>10617825</v>
      </c>
      <c r="L1291" s="171">
        <f t="shared" si="2356"/>
        <v>10617825</v>
      </c>
      <c r="M1291" s="171">
        <f t="shared" si="2356"/>
        <v>10617825</v>
      </c>
      <c r="N1291" s="171">
        <f t="shared" si="2356"/>
        <v>10617825</v>
      </c>
      <c r="O1291" s="171">
        <f t="shared" si="2356"/>
        <v>10617825</v>
      </c>
      <c r="P1291" s="171">
        <f t="shared" si="2356"/>
        <v>10617825</v>
      </c>
      <c r="Q1291" s="171">
        <f t="shared" si="2356"/>
        <v>10617825</v>
      </c>
      <c r="R1291" s="171">
        <f t="shared" si="2356"/>
        <v>10617825</v>
      </c>
      <c r="S1291" s="171">
        <f t="shared" si="2356"/>
        <v>10617825</v>
      </c>
      <c r="T1291" s="171">
        <f t="shared" si="2356"/>
        <v>10617825</v>
      </c>
      <c r="U1291" s="171">
        <f t="shared" si="2356"/>
        <v>10617825</v>
      </c>
      <c r="V1291" s="171">
        <f t="shared" si="2356"/>
        <v>10617825</v>
      </c>
      <c r="W1291" s="171">
        <f t="shared" si="2356"/>
        <v>10617825</v>
      </c>
      <c r="X1291" s="171">
        <f t="shared" si="2356"/>
        <v>10617825</v>
      </c>
      <c r="Y1291" s="171">
        <f t="shared" si="2356"/>
        <v>10617825</v>
      </c>
      <c r="Z1291" s="112"/>
      <c r="AA1291" s="112"/>
      <c r="AB1291" s="112"/>
      <c r="AC1291" s="112"/>
    </row>
    <row r="1292" spans="1:29" x14ac:dyDescent="0.2">
      <c r="A1292" s="118" t="s">
        <v>615</v>
      </c>
      <c r="B1292" s="102" t="s">
        <v>759</v>
      </c>
      <c r="C1292" s="103">
        <v>11</v>
      </c>
      <c r="D1292" s="118" t="s">
        <v>760</v>
      </c>
      <c r="E1292" s="105">
        <v>383</v>
      </c>
      <c r="F1292" s="161" t="s">
        <v>760</v>
      </c>
      <c r="G1292" s="106" t="s">
        <v>760</v>
      </c>
      <c r="H1292" s="107">
        <f>H1293</f>
        <v>10617825</v>
      </c>
      <c r="I1292" s="107">
        <f t="shared" ref="I1292:Y1292" si="2357">I1293</f>
        <v>10617825</v>
      </c>
      <c r="J1292" s="107">
        <f t="shared" si="2357"/>
        <v>10617825</v>
      </c>
      <c r="K1292" s="107">
        <f t="shared" si="2357"/>
        <v>10617825</v>
      </c>
      <c r="L1292" s="107">
        <f t="shared" si="2357"/>
        <v>10617825</v>
      </c>
      <c r="M1292" s="107">
        <f t="shared" si="2357"/>
        <v>10617825</v>
      </c>
      <c r="N1292" s="107">
        <f t="shared" si="2357"/>
        <v>10617825</v>
      </c>
      <c r="O1292" s="107">
        <f t="shared" si="2357"/>
        <v>10617825</v>
      </c>
      <c r="P1292" s="107">
        <f t="shared" si="2357"/>
        <v>10617825</v>
      </c>
      <c r="Q1292" s="107">
        <f t="shared" si="2357"/>
        <v>10617825</v>
      </c>
      <c r="R1292" s="107">
        <f t="shared" si="2357"/>
        <v>10617825</v>
      </c>
      <c r="S1292" s="107">
        <f t="shared" si="2357"/>
        <v>10617825</v>
      </c>
      <c r="T1292" s="107">
        <f t="shared" si="2357"/>
        <v>10617825</v>
      </c>
      <c r="U1292" s="107">
        <f t="shared" si="2357"/>
        <v>10617825</v>
      </c>
      <c r="V1292" s="107">
        <f t="shared" si="2357"/>
        <v>10617825</v>
      </c>
      <c r="W1292" s="107">
        <f t="shared" si="2357"/>
        <v>10617825</v>
      </c>
      <c r="X1292" s="107">
        <f t="shared" si="2357"/>
        <v>10617825</v>
      </c>
      <c r="Y1292" s="107">
        <f t="shared" si="2357"/>
        <v>10617825</v>
      </c>
      <c r="Z1292" s="126"/>
      <c r="AA1292" s="126"/>
      <c r="AB1292" s="126"/>
      <c r="AC1292" s="126"/>
    </row>
    <row r="1293" spans="1:29" ht="15" x14ac:dyDescent="0.2">
      <c r="A1293" s="95" t="s">
        <v>615</v>
      </c>
      <c r="B1293" s="93" t="s">
        <v>759</v>
      </c>
      <c r="C1293" s="94">
        <v>11</v>
      </c>
      <c r="D1293" s="95" t="s">
        <v>270</v>
      </c>
      <c r="E1293" s="110">
        <v>3831</v>
      </c>
      <c r="F1293" s="146" t="s">
        <v>131</v>
      </c>
      <c r="G1293" s="132" t="s">
        <v>760</v>
      </c>
      <c r="H1293" s="398">
        <v>10617825</v>
      </c>
      <c r="I1293" s="398">
        <f>H1293</f>
        <v>10617825</v>
      </c>
      <c r="J1293" s="398">
        <v>10617825</v>
      </c>
      <c r="K1293" s="398">
        <f>J1293</f>
        <v>10617825</v>
      </c>
      <c r="L1293" s="402">
        <v>10617825</v>
      </c>
      <c r="M1293" s="398">
        <f>L1293</f>
        <v>10617825</v>
      </c>
      <c r="N1293" s="402">
        <v>10617825</v>
      </c>
      <c r="O1293" s="398">
        <f>N1293</f>
        <v>10617825</v>
      </c>
      <c r="P1293" s="398">
        <v>10617825</v>
      </c>
      <c r="Q1293" s="398">
        <f>P1293</f>
        <v>10617825</v>
      </c>
      <c r="R1293" s="402">
        <v>10617825</v>
      </c>
      <c r="S1293" s="398">
        <f>R1293</f>
        <v>10617825</v>
      </c>
      <c r="T1293" s="402">
        <v>10617825</v>
      </c>
      <c r="U1293" s="398">
        <f>T1293</f>
        <v>10617825</v>
      </c>
      <c r="V1293" s="402">
        <v>10617825</v>
      </c>
      <c r="W1293" s="398">
        <f>V1293</f>
        <v>10617825</v>
      </c>
      <c r="X1293" s="402">
        <v>10617825</v>
      </c>
      <c r="Y1293" s="398">
        <f>X1293</f>
        <v>10617825</v>
      </c>
      <c r="Z1293" s="156"/>
      <c r="AA1293" s="156"/>
      <c r="AB1293" s="156"/>
      <c r="AC1293" s="156"/>
    </row>
    <row r="1294" spans="1:29" s="126" customFormat="1" ht="33.75" x14ac:dyDescent="0.2">
      <c r="A1294" s="202" t="s">
        <v>615</v>
      </c>
      <c r="B1294" s="173" t="s">
        <v>273</v>
      </c>
      <c r="C1294" s="173"/>
      <c r="D1294" s="173"/>
      <c r="E1294" s="174"/>
      <c r="F1294" s="176" t="s">
        <v>762</v>
      </c>
      <c r="G1294" s="177" t="s">
        <v>721</v>
      </c>
      <c r="H1294" s="178">
        <f>H1295+H1306+H1310</f>
        <v>341920</v>
      </c>
      <c r="I1294" s="178">
        <f t="shared" ref="I1294:Q1294" si="2358">I1295+I1306+I1310</f>
        <v>341920</v>
      </c>
      <c r="J1294" s="178">
        <f t="shared" si="2358"/>
        <v>741920</v>
      </c>
      <c r="K1294" s="178">
        <f t="shared" si="2358"/>
        <v>741920</v>
      </c>
      <c r="L1294" s="178">
        <f t="shared" ref="L1294:M1294" si="2359">L1295+L1306+L1310</f>
        <v>744466</v>
      </c>
      <c r="M1294" s="178">
        <f t="shared" si="2359"/>
        <v>744466</v>
      </c>
      <c r="N1294" s="178">
        <f t="shared" ref="N1294:O1294" si="2360">N1295+N1306+N1310</f>
        <v>744204</v>
      </c>
      <c r="O1294" s="178">
        <f t="shared" si="2360"/>
        <v>744204</v>
      </c>
      <c r="P1294" s="178">
        <f t="shared" si="2358"/>
        <v>741920</v>
      </c>
      <c r="Q1294" s="178">
        <f t="shared" si="2358"/>
        <v>741920</v>
      </c>
      <c r="R1294" s="178">
        <f t="shared" ref="R1294:W1294" si="2361">R1295+R1306+R1310</f>
        <v>744466</v>
      </c>
      <c r="S1294" s="178">
        <f t="shared" si="2361"/>
        <v>744466</v>
      </c>
      <c r="T1294" s="178">
        <f t="shared" ref="T1294:U1294" si="2362">T1295+T1306+T1310</f>
        <v>744175</v>
      </c>
      <c r="U1294" s="178">
        <f t="shared" si="2362"/>
        <v>744175</v>
      </c>
      <c r="V1294" s="178">
        <f t="shared" si="2361"/>
        <v>744466</v>
      </c>
      <c r="W1294" s="178">
        <f t="shared" si="2361"/>
        <v>744466</v>
      </c>
      <c r="X1294" s="178">
        <f t="shared" ref="X1294:Y1294" si="2363">X1295+X1306+X1310</f>
        <v>736158</v>
      </c>
      <c r="Y1294" s="178">
        <f t="shared" si="2363"/>
        <v>736158</v>
      </c>
      <c r="Z1294" s="112"/>
      <c r="AA1294" s="112"/>
      <c r="AB1294" s="112"/>
      <c r="AC1294" s="112"/>
    </row>
    <row r="1295" spans="1:29" s="156" customFormat="1" x14ac:dyDescent="0.2">
      <c r="A1295" s="201" t="s">
        <v>615</v>
      </c>
      <c r="B1295" s="179" t="s">
        <v>273</v>
      </c>
      <c r="C1295" s="167">
        <v>11</v>
      </c>
      <c r="D1295" s="167"/>
      <c r="E1295" s="168">
        <v>32</v>
      </c>
      <c r="F1295" s="169"/>
      <c r="G1295" s="170"/>
      <c r="H1295" s="171">
        <f t="shared" ref="H1295:Q1295" si="2364">H1296+H1299+H1303</f>
        <v>333011</v>
      </c>
      <c r="I1295" s="171">
        <f t="shared" si="2364"/>
        <v>333011</v>
      </c>
      <c r="J1295" s="171">
        <f t="shared" si="2364"/>
        <v>468511</v>
      </c>
      <c r="K1295" s="171">
        <f t="shared" si="2364"/>
        <v>468511</v>
      </c>
      <c r="L1295" s="171">
        <f t="shared" ref="L1295:M1295" si="2365">L1296+L1299+L1303</f>
        <v>471057</v>
      </c>
      <c r="M1295" s="171">
        <f t="shared" si="2365"/>
        <v>471057</v>
      </c>
      <c r="N1295" s="171">
        <f t="shared" ref="N1295:O1295" si="2366">N1296+N1299+N1303</f>
        <v>471096</v>
      </c>
      <c r="O1295" s="171">
        <f t="shared" si="2366"/>
        <v>471096</v>
      </c>
      <c r="P1295" s="171">
        <f t="shared" si="2364"/>
        <v>468511</v>
      </c>
      <c r="Q1295" s="171">
        <f t="shared" si="2364"/>
        <v>468511</v>
      </c>
      <c r="R1295" s="171">
        <f t="shared" ref="R1295:W1295" si="2367">R1296+R1299+R1303</f>
        <v>471057</v>
      </c>
      <c r="S1295" s="171">
        <f t="shared" si="2367"/>
        <v>471057</v>
      </c>
      <c r="T1295" s="171">
        <f t="shared" ref="T1295:U1295" si="2368">T1296+T1299+T1303</f>
        <v>471057</v>
      </c>
      <c r="U1295" s="171">
        <f t="shared" si="2368"/>
        <v>471057</v>
      </c>
      <c r="V1295" s="171">
        <f t="shared" si="2367"/>
        <v>471057</v>
      </c>
      <c r="W1295" s="171">
        <f t="shared" si="2367"/>
        <v>471057</v>
      </c>
      <c r="X1295" s="171">
        <f t="shared" ref="X1295:Y1295" si="2369">X1296+X1299+X1303</f>
        <v>471057</v>
      </c>
      <c r="Y1295" s="171">
        <f t="shared" si="2369"/>
        <v>471057</v>
      </c>
      <c r="Z1295" s="112"/>
      <c r="AA1295" s="112"/>
      <c r="AB1295" s="112"/>
      <c r="AC1295" s="112"/>
    </row>
    <row r="1296" spans="1:29" s="156" customFormat="1" x14ac:dyDescent="0.2">
      <c r="A1296" s="118" t="s">
        <v>615</v>
      </c>
      <c r="B1296" s="102" t="s">
        <v>273</v>
      </c>
      <c r="C1296" s="103">
        <v>11</v>
      </c>
      <c r="D1296" s="118"/>
      <c r="E1296" s="105">
        <v>321</v>
      </c>
      <c r="F1296" s="161"/>
      <c r="G1296" s="106"/>
      <c r="H1296" s="107">
        <f t="shared" ref="H1296:Q1296" si="2370">SUM(H1297:H1298)</f>
        <v>13772</v>
      </c>
      <c r="I1296" s="107">
        <f t="shared" si="2370"/>
        <v>13772</v>
      </c>
      <c r="J1296" s="107">
        <f t="shared" si="2370"/>
        <v>13272</v>
      </c>
      <c r="K1296" s="107">
        <f t="shared" si="2370"/>
        <v>13272</v>
      </c>
      <c r="L1296" s="107">
        <f t="shared" ref="L1296:M1296" si="2371">SUM(L1297:L1298)</f>
        <v>15818</v>
      </c>
      <c r="M1296" s="107">
        <f t="shared" si="2371"/>
        <v>15818</v>
      </c>
      <c r="N1296" s="107">
        <f t="shared" ref="N1296:O1296" si="2372">SUM(N1297:N1298)</f>
        <v>15857</v>
      </c>
      <c r="O1296" s="107">
        <f t="shared" si="2372"/>
        <v>15857</v>
      </c>
      <c r="P1296" s="107">
        <f t="shared" si="2370"/>
        <v>13272</v>
      </c>
      <c r="Q1296" s="107">
        <f t="shared" si="2370"/>
        <v>13272</v>
      </c>
      <c r="R1296" s="107">
        <f t="shared" ref="R1296:W1296" si="2373">SUM(R1297:R1298)</f>
        <v>15818</v>
      </c>
      <c r="S1296" s="107">
        <f t="shared" si="2373"/>
        <v>15818</v>
      </c>
      <c r="T1296" s="107">
        <f t="shared" ref="T1296:U1296" si="2374">SUM(T1297:T1298)</f>
        <v>15818</v>
      </c>
      <c r="U1296" s="107">
        <f t="shared" si="2374"/>
        <v>15818</v>
      </c>
      <c r="V1296" s="107">
        <f t="shared" si="2373"/>
        <v>15818</v>
      </c>
      <c r="W1296" s="107">
        <f t="shared" si="2373"/>
        <v>15818</v>
      </c>
      <c r="X1296" s="107">
        <f t="shared" ref="X1296:Y1296" si="2375">SUM(X1297:X1298)</f>
        <v>15818</v>
      </c>
      <c r="Y1296" s="107">
        <f t="shared" si="2375"/>
        <v>15818</v>
      </c>
      <c r="Z1296" s="126"/>
      <c r="AA1296" s="126"/>
      <c r="AB1296" s="126"/>
      <c r="AC1296" s="126"/>
    </row>
    <row r="1297" spans="1:29" s="125" customFormat="1" x14ac:dyDescent="0.2">
      <c r="A1297" s="95" t="s">
        <v>615</v>
      </c>
      <c r="B1297" s="93" t="s">
        <v>273</v>
      </c>
      <c r="C1297" s="94">
        <v>11</v>
      </c>
      <c r="D1297" s="95" t="s">
        <v>270</v>
      </c>
      <c r="E1297" s="110">
        <v>3211</v>
      </c>
      <c r="F1297" s="146" t="s">
        <v>42</v>
      </c>
      <c r="G1297" s="132"/>
      <c r="H1297" s="398">
        <v>5618</v>
      </c>
      <c r="I1297" s="398">
        <f t="shared" ref="I1297:I1298" si="2376">H1297</f>
        <v>5618</v>
      </c>
      <c r="J1297" s="398">
        <v>10618</v>
      </c>
      <c r="K1297" s="398">
        <f t="shared" ref="K1297:K1298" si="2377">J1297</f>
        <v>10618</v>
      </c>
      <c r="L1297" s="402">
        <v>10618</v>
      </c>
      <c r="M1297" s="398">
        <f t="shared" ref="M1297:M1298" si="2378">L1297</f>
        <v>10618</v>
      </c>
      <c r="N1297" s="402">
        <v>10657</v>
      </c>
      <c r="O1297" s="398">
        <f t="shared" ref="O1297:O1298" si="2379">N1297</f>
        <v>10657</v>
      </c>
      <c r="P1297" s="398">
        <v>10618</v>
      </c>
      <c r="Q1297" s="398">
        <f t="shared" ref="Q1297:Q1298" si="2380">P1297</f>
        <v>10618</v>
      </c>
      <c r="R1297" s="402">
        <v>10618</v>
      </c>
      <c r="S1297" s="398">
        <f t="shared" ref="S1297:S1298" si="2381">R1297</f>
        <v>10618</v>
      </c>
      <c r="T1297" s="402">
        <v>10618</v>
      </c>
      <c r="U1297" s="398">
        <f t="shared" ref="U1297:U1298" si="2382">T1297</f>
        <v>10618</v>
      </c>
      <c r="V1297" s="402">
        <v>10618</v>
      </c>
      <c r="W1297" s="398">
        <f t="shared" ref="W1297:W1298" si="2383">V1297</f>
        <v>10618</v>
      </c>
      <c r="X1297" s="402">
        <v>10618</v>
      </c>
      <c r="Y1297" s="398">
        <f t="shared" ref="Y1297:Y1298" si="2384">X1297</f>
        <v>10618</v>
      </c>
      <c r="Z1297" s="156"/>
      <c r="AA1297" s="156"/>
      <c r="AB1297" s="156"/>
      <c r="AC1297" s="156"/>
    </row>
    <row r="1298" spans="1:29" s="156" customFormat="1" ht="15" x14ac:dyDescent="0.2">
      <c r="A1298" s="95" t="s">
        <v>615</v>
      </c>
      <c r="B1298" s="93" t="s">
        <v>273</v>
      </c>
      <c r="C1298" s="94">
        <v>11</v>
      </c>
      <c r="D1298" s="95" t="s">
        <v>270</v>
      </c>
      <c r="E1298" s="110">
        <v>3213</v>
      </c>
      <c r="F1298" s="146" t="s">
        <v>44</v>
      </c>
      <c r="G1298" s="132"/>
      <c r="H1298" s="398">
        <v>8154</v>
      </c>
      <c r="I1298" s="398">
        <f t="shared" si="2376"/>
        <v>8154</v>
      </c>
      <c r="J1298" s="398">
        <v>2654</v>
      </c>
      <c r="K1298" s="398">
        <f t="shared" si="2377"/>
        <v>2654</v>
      </c>
      <c r="L1298" s="403">
        <v>5200</v>
      </c>
      <c r="M1298" s="398">
        <f t="shared" si="2378"/>
        <v>5200</v>
      </c>
      <c r="N1298" s="403">
        <v>5200</v>
      </c>
      <c r="O1298" s="398">
        <f t="shared" si="2379"/>
        <v>5200</v>
      </c>
      <c r="P1298" s="398">
        <v>2654</v>
      </c>
      <c r="Q1298" s="398">
        <f t="shared" si="2380"/>
        <v>2654</v>
      </c>
      <c r="R1298" s="403">
        <v>5200</v>
      </c>
      <c r="S1298" s="398">
        <f t="shared" si="2381"/>
        <v>5200</v>
      </c>
      <c r="T1298" s="403">
        <v>5200</v>
      </c>
      <c r="U1298" s="398">
        <f t="shared" si="2382"/>
        <v>5200</v>
      </c>
      <c r="V1298" s="403">
        <v>5200</v>
      </c>
      <c r="W1298" s="398">
        <f t="shared" si="2383"/>
        <v>5200</v>
      </c>
      <c r="X1298" s="403">
        <v>5200</v>
      </c>
      <c r="Y1298" s="398">
        <f t="shared" si="2384"/>
        <v>5200</v>
      </c>
    </row>
    <row r="1299" spans="1:29" s="156" customFormat="1" x14ac:dyDescent="0.2">
      <c r="A1299" s="118" t="s">
        <v>615</v>
      </c>
      <c r="B1299" s="102" t="s">
        <v>273</v>
      </c>
      <c r="C1299" s="103">
        <v>11</v>
      </c>
      <c r="D1299" s="118"/>
      <c r="E1299" s="113">
        <v>323</v>
      </c>
      <c r="F1299" s="141"/>
      <c r="G1299" s="106"/>
      <c r="H1299" s="107">
        <f t="shared" ref="H1299:Q1299" si="2385">SUM(H1300:H1302)</f>
        <v>285422</v>
      </c>
      <c r="I1299" s="107">
        <f t="shared" si="2385"/>
        <v>285422</v>
      </c>
      <c r="J1299" s="107">
        <f t="shared" si="2385"/>
        <v>415422</v>
      </c>
      <c r="K1299" s="107">
        <f t="shared" si="2385"/>
        <v>415422</v>
      </c>
      <c r="L1299" s="107">
        <f t="shared" ref="L1299:M1299" si="2386">SUM(L1300:L1302)</f>
        <v>415422</v>
      </c>
      <c r="M1299" s="107">
        <f t="shared" si="2386"/>
        <v>415422</v>
      </c>
      <c r="N1299" s="107">
        <f>SUM(N1300:N1302)</f>
        <v>415422</v>
      </c>
      <c r="O1299" s="107">
        <f t="shared" ref="O1299" si="2387">SUM(O1300:O1302)</f>
        <v>415422</v>
      </c>
      <c r="P1299" s="107">
        <f t="shared" si="2385"/>
        <v>415422</v>
      </c>
      <c r="Q1299" s="107">
        <f t="shared" si="2385"/>
        <v>415422</v>
      </c>
      <c r="R1299" s="107">
        <f t="shared" ref="R1299:W1299" si="2388">SUM(R1300:R1302)</f>
        <v>415422</v>
      </c>
      <c r="S1299" s="107">
        <f t="shared" si="2388"/>
        <v>415422</v>
      </c>
      <c r="T1299" s="107">
        <f t="shared" ref="T1299:U1299" si="2389">SUM(T1300:T1302)</f>
        <v>415422</v>
      </c>
      <c r="U1299" s="107">
        <f t="shared" si="2389"/>
        <v>415422</v>
      </c>
      <c r="V1299" s="107">
        <f t="shared" si="2388"/>
        <v>415422</v>
      </c>
      <c r="W1299" s="107">
        <f t="shared" si="2388"/>
        <v>415422</v>
      </c>
      <c r="X1299" s="107">
        <f t="shared" ref="X1299:Y1299" si="2390">SUM(X1300:X1302)</f>
        <v>415422</v>
      </c>
      <c r="Y1299" s="107">
        <f t="shared" si="2390"/>
        <v>415422</v>
      </c>
      <c r="Z1299" s="125"/>
      <c r="AA1299" s="125"/>
      <c r="AB1299" s="125"/>
      <c r="AC1299" s="125"/>
    </row>
    <row r="1300" spans="1:29" s="156" customFormat="1" ht="15" x14ac:dyDescent="0.2">
      <c r="A1300" s="95" t="s">
        <v>615</v>
      </c>
      <c r="B1300" s="93" t="s">
        <v>273</v>
      </c>
      <c r="C1300" s="94">
        <v>11</v>
      </c>
      <c r="D1300" s="95" t="s">
        <v>270</v>
      </c>
      <c r="E1300" s="119">
        <v>3233</v>
      </c>
      <c r="F1300" s="142" t="s">
        <v>54</v>
      </c>
      <c r="G1300" s="132"/>
      <c r="H1300" s="398">
        <v>172</v>
      </c>
      <c r="I1300" s="398">
        <f t="shared" ref="I1300:I1302" si="2391">H1300</f>
        <v>172</v>
      </c>
      <c r="J1300" s="398">
        <v>13272</v>
      </c>
      <c r="K1300" s="398">
        <f t="shared" ref="K1300:K1302" si="2392">J1300</f>
        <v>13272</v>
      </c>
      <c r="L1300" s="402">
        <v>13272</v>
      </c>
      <c r="M1300" s="398">
        <f t="shared" ref="M1300:M1302" si="2393">L1300</f>
        <v>13272</v>
      </c>
      <c r="N1300" s="402">
        <v>13272</v>
      </c>
      <c r="O1300" s="398">
        <f t="shared" ref="O1300:O1302" si="2394">N1300</f>
        <v>13272</v>
      </c>
      <c r="P1300" s="398">
        <v>13272</v>
      </c>
      <c r="Q1300" s="398">
        <f t="shared" ref="Q1300:Q1302" si="2395">P1300</f>
        <v>13272</v>
      </c>
      <c r="R1300" s="402">
        <v>13272</v>
      </c>
      <c r="S1300" s="398">
        <f t="shared" ref="S1300:S1302" si="2396">R1300</f>
        <v>13272</v>
      </c>
      <c r="T1300" s="402">
        <v>13272</v>
      </c>
      <c r="U1300" s="398">
        <f t="shared" ref="U1300:U1302" si="2397">T1300</f>
        <v>13272</v>
      </c>
      <c r="V1300" s="402">
        <v>13272</v>
      </c>
      <c r="W1300" s="398">
        <f t="shared" ref="W1300:W1302" si="2398">V1300</f>
        <v>13272</v>
      </c>
      <c r="X1300" s="402">
        <v>13272</v>
      </c>
      <c r="Y1300" s="398">
        <f t="shared" ref="Y1300:Y1302" si="2399">X1300</f>
        <v>13272</v>
      </c>
    </row>
    <row r="1301" spans="1:29" s="101" customFormat="1" x14ac:dyDescent="0.2">
      <c r="A1301" s="95" t="s">
        <v>615</v>
      </c>
      <c r="B1301" s="93" t="s">
        <v>273</v>
      </c>
      <c r="C1301" s="94">
        <v>11</v>
      </c>
      <c r="D1301" s="95" t="s">
        <v>270</v>
      </c>
      <c r="E1301" s="119">
        <v>3237</v>
      </c>
      <c r="F1301" s="142" t="s">
        <v>58</v>
      </c>
      <c r="G1301" s="132"/>
      <c r="H1301" s="398">
        <v>285168</v>
      </c>
      <c r="I1301" s="398">
        <f t="shared" si="2391"/>
        <v>285168</v>
      </c>
      <c r="J1301" s="398">
        <v>398168</v>
      </c>
      <c r="K1301" s="398">
        <f t="shared" si="2392"/>
        <v>398168</v>
      </c>
      <c r="L1301" s="403">
        <v>398168</v>
      </c>
      <c r="M1301" s="398">
        <f t="shared" si="2393"/>
        <v>398168</v>
      </c>
      <c r="N1301" s="403">
        <v>398168</v>
      </c>
      <c r="O1301" s="398">
        <f t="shared" si="2394"/>
        <v>398168</v>
      </c>
      <c r="P1301" s="398">
        <v>398168</v>
      </c>
      <c r="Q1301" s="398">
        <f t="shared" si="2395"/>
        <v>398168</v>
      </c>
      <c r="R1301" s="403">
        <v>398168</v>
      </c>
      <c r="S1301" s="398">
        <f t="shared" si="2396"/>
        <v>398168</v>
      </c>
      <c r="T1301" s="403">
        <v>398168</v>
      </c>
      <c r="U1301" s="398">
        <f t="shared" si="2397"/>
        <v>398168</v>
      </c>
      <c r="V1301" s="403">
        <v>398168</v>
      </c>
      <c r="W1301" s="398">
        <f t="shared" si="2398"/>
        <v>398168</v>
      </c>
      <c r="X1301" s="403">
        <v>398168</v>
      </c>
      <c r="Y1301" s="398">
        <f t="shared" si="2399"/>
        <v>398168</v>
      </c>
      <c r="Z1301" s="156"/>
      <c r="AA1301" s="156"/>
      <c r="AB1301" s="156"/>
      <c r="AC1301" s="156"/>
    </row>
    <row r="1302" spans="1:29" s="139" customFormat="1" ht="15" x14ac:dyDescent="0.2">
      <c r="A1302" s="95" t="s">
        <v>615</v>
      </c>
      <c r="B1302" s="93" t="s">
        <v>273</v>
      </c>
      <c r="C1302" s="94">
        <v>11</v>
      </c>
      <c r="D1302" s="95" t="s">
        <v>270</v>
      </c>
      <c r="E1302" s="119">
        <v>3238</v>
      </c>
      <c r="F1302" s="142" t="s">
        <v>59</v>
      </c>
      <c r="G1302" s="132"/>
      <c r="H1302" s="398">
        <v>82</v>
      </c>
      <c r="I1302" s="398">
        <f t="shared" si="2391"/>
        <v>82</v>
      </c>
      <c r="J1302" s="398">
        <v>3982</v>
      </c>
      <c r="K1302" s="398">
        <f t="shared" si="2392"/>
        <v>3982</v>
      </c>
      <c r="L1302" s="403">
        <v>3982</v>
      </c>
      <c r="M1302" s="398">
        <f t="shared" si="2393"/>
        <v>3982</v>
      </c>
      <c r="N1302" s="403">
        <v>3982</v>
      </c>
      <c r="O1302" s="398">
        <f t="shared" si="2394"/>
        <v>3982</v>
      </c>
      <c r="P1302" s="398">
        <v>3982</v>
      </c>
      <c r="Q1302" s="398">
        <f t="shared" si="2395"/>
        <v>3982</v>
      </c>
      <c r="R1302" s="403">
        <v>3982</v>
      </c>
      <c r="S1302" s="398">
        <f t="shared" si="2396"/>
        <v>3982</v>
      </c>
      <c r="T1302" s="403">
        <v>3982</v>
      </c>
      <c r="U1302" s="398">
        <f t="shared" si="2397"/>
        <v>3982</v>
      </c>
      <c r="V1302" s="403">
        <v>3982</v>
      </c>
      <c r="W1302" s="398">
        <f t="shared" si="2398"/>
        <v>3982</v>
      </c>
      <c r="X1302" s="403">
        <v>3982</v>
      </c>
      <c r="Y1302" s="398">
        <f t="shared" si="2399"/>
        <v>3982</v>
      </c>
      <c r="Z1302" s="156"/>
      <c r="AA1302" s="156"/>
      <c r="AB1302" s="156"/>
      <c r="AC1302" s="156"/>
    </row>
    <row r="1303" spans="1:29" s="139" customFormat="1" x14ac:dyDescent="0.2">
      <c r="A1303" s="118" t="s">
        <v>615</v>
      </c>
      <c r="B1303" s="102" t="s">
        <v>273</v>
      </c>
      <c r="C1303" s="103">
        <v>11</v>
      </c>
      <c r="D1303" s="118"/>
      <c r="E1303" s="113">
        <v>329</v>
      </c>
      <c r="F1303" s="141"/>
      <c r="G1303" s="106"/>
      <c r="H1303" s="107">
        <f t="shared" ref="H1303:Q1303" si="2400">SUM(H1304:H1305)</f>
        <v>33817</v>
      </c>
      <c r="I1303" s="107">
        <f t="shared" si="2400"/>
        <v>33817</v>
      </c>
      <c r="J1303" s="107">
        <f t="shared" si="2400"/>
        <v>39817</v>
      </c>
      <c r="K1303" s="107">
        <f t="shared" si="2400"/>
        <v>39817</v>
      </c>
      <c r="L1303" s="107">
        <f t="shared" ref="L1303:M1303" si="2401">SUM(L1304:L1305)</f>
        <v>39817</v>
      </c>
      <c r="M1303" s="107">
        <f t="shared" si="2401"/>
        <v>39817</v>
      </c>
      <c r="N1303" s="107">
        <f>SUM(N1304:N1305)</f>
        <v>39817</v>
      </c>
      <c r="O1303" s="107">
        <f t="shared" ref="O1303" si="2402">SUM(O1304:O1305)</f>
        <v>39817</v>
      </c>
      <c r="P1303" s="107">
        <f t="shared" si="2400"/>
        <v>39817</v>
      </c>
      <c r="Q1303" s="107">
        <f t="shared" si="2400"/>
        <v>39817</v>
      </c>
      <c r="R1303" s="107">
        <f t="shared" ref="R1303:W1303" si="2403">SUM(R1304:R1305)</f>
        <v>39817</v>
      </c>
      <c r="S1303" s="107">
        <f t="shared" si="2403"/>
        <v>39817</v>
      </c>
      <c r="T1303" s="107">
        <f t="shared" ref="T1303:U1303" si="2404">SUM(T1304:T1305)</f>
        <v>39817</v>
      </c>
      <c r="U1303" s="107">
        <f t="shared" si="2404"/>
        <v>39817</v>
      </c>
      <c r="V1303" s="107">
        <f t="shared" si="2403"/>
        <v>39817</v>
      </c>
      <c r="W1303" s="107">
        <f t="shared" si="2403"/>
        <v>39817</v>
      </c>
      <c r="X1303" s="107">
        <f t="shared" ref="X1303:Y1303" si="2405">SUM(X1304:X1305)</f>
        <v>39817</v>
      </c>
      <c r="Y1303" s="107">
        <f t="shared" si="2405"/>
        <v>39817</v>
      </c>
      <c r="Z1303" s="101"/>
      <c r="AA1303" s="101"/>
      <c r="AB1303" s="101"/>
      <c r="AC1303" s="101"/>
    </row>
    <row r="1304" spans="1:29" ht="15" x14ac:dyDescent="0.2">
      <c r="A1304" s="95" t="s">
        <v>615</v>
      </c>
      <c r="B1304" s="93" t="s">
        <v>273</v>
      </c>
      <c r="C1304" s="94">
        <v>11</v>
      </c>
      <c r="D1304" s="95" t="s">
        <v>270</v>
      </c>
      <c r="E1304" s="119">
        <v>3293</v>
      </c>
      <c r="F1304" s="142" t="s">
        <v>64</v>
      </c>
      <c r="G1304" s="132"/>
      <c r="H1304" s="398">
        <v>636</v>
      </c>
      <c r="I1304" s="398">
        <f t="shared" ref="I1304:I1305" si="2406">H1304</f>
        <v>636</v>
      </c>
      <c r="J1304" s="398">
        <v>6636</v>
      </c>
      <c r="K1304" s="398">
        <f t="shared" ref="K1304:K1305" si="2407">J1304</f>
        <v>6636</v>
      </c>
      <c r="L1304" s="402">
        <v>6636</v>
      </c>
      <c r="M1304" s="398">
        <f t="shared" ref="M1304:M1305" si="2408">L1304</f>
        <v>6636</v>
      </c>
      <c r="N1304" s="402">
        <v>6636</v>
      </c>
      <c r="O1304" s="398">
        <f t="shared" ref="O1304:O1305" si="2409">N1304</f>
        <v>6636</v>
      </c>
      <c r="P1304" s="398">
        <v>6636</v>
      </c>
      <c r="Q1304" s="398">
        <f t="shared" ref="Q1304:Q1305" si="2410">P1304</f>
        <v>6636</v>
      </c>
      <c r="R1304" s="402">
        <v>6636</v>
      </c>
      <c r="S1304" s="398">
        <f t="shared" ref="S1304:S1305" si="2411">R1304</f>
        <v>6636</v>
      </c>
      <c r="T1304" s="402">
        <v>6636</v>
      </c>
      <c r="U1304" s="398">
        <f t="shared" ref="U1304:U1305" si="2412">T1304</f>
        <v>6636</v>
      </c>
      <c r="V1304" s="402">
        <v>6636</v>
      </c>
      <c r="W1304" s="398">
        <f t="shared" ref="W1304:W1305" si="2413">V1304</f>
        <v>6636</v>
      </c>
      <c r="X1304" s="402">
        <v>6636</v>
      </c>
      <c r="Y1304" s="398">
        <f t="shared" ref="Y1304:Y1305" si="2414">X1304</f>
        <v>6636</v>
      </c>
      <c r="Z1304" s="139"/>
      <c r="AA1304" s="139"/>
      <c r="AB1304" s="139"/>
      <c r="AC1304" s="139"/>
    </row>
    <row r="1305" spans="1:29" ht="15" x14ac:dyDescent="0.2">
      <c r="A1305" s="95" t="s">
        <v>615</v>
      </c>
      <c r="B1305" s="93" t="s">
        <v>273</v>
      </c>
      <c r="C1305" s="94">
        <v>11</v>
      </c>
      <c r="D1305" s="95" t="s">
        <v>270</v>
      </c>
      <c r="E1305" s="119">
        <v>3294</v>
      </c>
      <c r="F1305" s="142" t="s">
        <v>619</v>
      </c>
      <c r="G1305" s="132"/>
      <c r="H1305" s="398">
        <v>33181</v>
      </c>
      <c r="I1305" s="398">
        <f t="shared" si="2406"/>
        <v>33181</v>
      </c>
      <c r="J1305" s="398">
        <v>33181</v>
      </c>
      <c r="K1305" s="398">
        <f t="shared" si="2407"/>
        <v>33181</v>
      </c>
      <c r="L1305" s="403">
        <v>33181</v>
      </c>
      <c r="M1305" s="398">
        <f t="shared" si="2408"/>
        <v>33181</v>
      </c>
      <c r="N1305" s="403">
        <v>33181</v>
      </c>
      <c r="O1305" s="398">
        <f t="shared" si="2409"/>
        <v>33181</v>
      </c>
      <c r="P1305" s="398">
        <v>33181</v>
      </c>
      <c r="Q1305" s="398">
        <f t="shared" si="2410"/>
        <v>33181</v>
      </c>
      <c r="R1305" s="403">
        <v>33181</v>
      </c>
      <c r="S1305" s="398">
        <f t="shared" si="2411"/>
        <v>33181</v>
      </c>
      <c r="T1305" s="403">
        <v>33181</v>
      </c>
      <c r="U1305" s="398">
        <f t="shared" si="2412"/>
        <v>33181</v>
      </c>
      <c r="V1305" s="403">
        <v>33181</v>
      </c>
      <c r="W1305" s="398">
        <f t="shared" si="2413"/>
        <v>33181</v>
      </c>
      <c r="X1305" s="403">
        <v>33181</v>
      </c>
      <c r="Y1305" s="398">
        <f t="shared" si="2414"/>
        <v>33181</v>
      </c>
      <c r="Z1305" s="139"/>
      <c r="AA1305" s="139"/>
      <c r="AB1305" s="139"/>
      <c r="AC1305" s="139"/>
    </row>
    <row r="1306" spans="1:29" s="139" customFormat="1" x14ac:dyDescent="0.2">
      <c r="A1306" s="201" t="s">
        <v>615</v>
      </c>
      <c r="B1306" s="179" t="s">
        <v>273</v>
      </c>
      <c r="C1306" s="167">
        <v>11</v>
      </c>
      <c r="D1306" s="167"/>
      <c r="E1306" s="168">
        <v>41</v>
      </c>
      <c r="F1306" s="169"/>
      <c r="G1306" s="170"/>
      <c r="H1306" s="171">
        <f t="shared" ref="H1306:Y1306" si="2415">H1307</f>
        <v>7582</v>
      </c>
      <c r="I1306" s="171">
        <f t="shared" si="2415"/>
        <v>7582</v>
      </c>
      <c r="J1306" s="171">
        <f t="shared" si="2415"/>
        <v>272082</v>
      </c>
      <c r="K1306" s="171">
        <f t="shared" si="2415"/>
        <v>272082</v>
      </c>
      <c r="L1306" s="171">
        <f t="shared" si="2415"/>
        <v>272082</v>
      </c>
      <c r="M1306" s="171">
        <f t="shared" si="2415"/>
        <v>272082</v>
      </c>
      <c r="N1306" s="171">
        <f t="shared" si="2415"/>
        <v>272082</v>
      </c>
      <c r="O1306" s="171">
        <f t="shared" si="2415"/>
        <v>272082</v>
      </c>
      <c r="P1306" s="171">
        <f t="shared" si="2415"/>
        <v>272082</v>
      </c>
      <c r="Q1306" s="171">
        <f t="shared" si="2415"/>
        <v>272082</v>
      </c>
      <c r="R1306" s="171">
        <f t="shared" si="2415"/>
        <v>272082</v>
      </c>
      <c r="S1306" s="171">
        <f t="shared" si="2415"/>
        <v>272082</v>
      </c>
      <c r="T1306" s="171">
        <f t="shared" si="2415"/>
        <v>272082</v>
      </c>
      <c r="U1306" s="171">
        <f t="shared" si="2415"/>
        <v>272082</v>
      </c>
      <c r="V1306" s="171">
        <f t="shared" si="2415"/>
        <v>272082</v>
      </c>
      <c r="W1306" s="171">
        <f t="shared" si="2415"/>
        <v>272082</v>
      </c>
      <c r="X1306" s="171">
        <f t="shared" si="2415"/>
        <v>264065</v>
      </c>
      <c r="Y1306" s="171">
        <f t="shared" si="2415"/>
        <v>264065</v>
      </c>
      <c r="Z1306" s="112"/>
      <c r="AA1306" s="112"/>
      <c r="AB1306" s="112"/>
      <c r="AC1306" s="112"/>
    </row>
    <row r="1307" spans="1:29" s="139" customFormat="1" x14ac:dyDescent="0.2">
      <c r="A1307" s="118" t="s">
        <v>615</v>
      </c>
      <c r="B1307" s="102" t="s">
        <v>273</v>
      </c>
      <c r="C1307" s="103">
        <v>11</v>
      </c>
      <c r="D1307" s="118"/>
      <c r="E1307" s="113">
        <v>412</v>
      </c>
      <c r="F1307" s="142"/>
      <c r="G1307" s="111"/>
      <c r="H1307" s="107">
        <f t="shared" ref="H1307:Q1307" si="2416">H1308+H1309</f>
        <v>7582</v>
      </c>
      <c r="I1307" s="107">
        <f t="shared" si="2416"/>
        <v>7582</v>
      </c>
      <c r="J1307" s="107">
        <f t="shared" si="2416"/>
        <v>272082</v>
      </c>
      <c r="K1307" s="107">
        <f t="shared" si="2416"/>
        <v>272082</v>
      </c>
      <c r="L1307" s="107">
        <f t="shared" ref="L1307:M1307" si="2417">L1308+L1309</f>
        <v>272082</v>
      </c>
      <c r="M1307" s="107">
        <f t="shared" si="2417"/>
        <v>272082</v>
      </c>
      <c r="N1307" s="107">
        <f t="shared" ref="N1307:O1307" si="2418">N1308+N1309</f>
        <v>272082</v>
      </c>
      <c r="O1307" s="107">
        <f t="shared" si="2418"/>
        <v>272082</v>
      </c>
      <c r="P1307" s="107">
        <f t="shared" si="2416"/>
        <v>272082</v>
      </c>
      <c r="Q1307" s="107">
        <f t="shared" si="2416"/>
        <v>272082</v>
      </c>
      <c r="R1307" s="107">
        <f t="shared" ref="R1307:W1307" si="2419">R1308+R1309</f>
        <v>272082</v>
      </c>
      <c r="S1307" s="107">
        <f t="shared" si="2419"/>
        <v>272082</v>
      </c>
      <c r="T1307" s="107">
        <f t="shared" ref="T1307:U1307" si="2420">T1308+T1309</f>
        <v>272082</v>
      </c>
      <c r="U1307" s="107">
        <f t="shared" si="2420"/>
        <v>272082</v>
      </c>
      <c r="V1307" s="107">
        <f t="shared" si="2419"/>
        <v>272082</v>
      </c>
      <c r="W1307" s="107">
        <f t="shared" si="2419"/>
        <v>272082</v>
      </c>
      <c r="X1307" s="107">
        <f t="shared" ref="X1307:Y1307" si="2421">X1308+X1309</f>
        <v>264065</v>
      </c>
      <c r="Y1307" s="107">
        <f t="shared" si="2421"/>
        <v>264065</v>
      </c>
      <c r="Z1307" s="112"/>
      <c r="AA1307" s="112"/>
      <c r="AB1307" s="112"/>
      <c r="AC1307" s="112"/>
    </row>
    <row r="1308" spans="1:29" ht="15" x14ac:dyDescent="0.2">
      <c r="A1308" s="95" t="s">
        <v>615</v>
      </c>
      <c r="B1308" s="93" t="s">
        <v>273</v>
      </c>
      <c r="C1308" s="94">
        <v>11</v>
      </c>
      <c r="D1308" s="95" t="s">
        <v>270</v>
      </c>
      <c r="E1308" s="119">
        <v>4123</v>
      </c>
      <c r="F1308" s="142" t="s">
        <v>83</v>
      </c>
      <c r="G1308" s="132"/>
      <c r="H1308" s="398">
        <v>327</v>
      </c>
      <c r="I1308" s="398">
        <f t="shared" ref="I1308:I1309" si="2422">H1308</f>
        <v>327</v>
      </c>
      <c r="J1308" s="398">
        <v>1327</v>
      </c>
      <c r="K1308" s="398">
        <f t="shared" ref="K1308:K1309" si="2423">J1308</f>
        <v>1327</v>
      </c>
      <c r="L1308" s="402">
        <v>1327</v>
      </c>
      <c r="M1308" s="398">
        <f t="shared" ref="M1308:M1309" si="2424">L1308</f>
        <v>1327</v>
      </c>
      <c r="N1308" s="402">
        <v>1327</v>
      </c>
      <c r="O1308" s="398">
        <f t="shared" ref="O1308:O1309" si="2425">N1308</f>
        <v>1327</v>
      </c>
      <c r="P1308" s="398">
        <v>1327</v>
      </c>
      <c r="Q1308" s="398">
        <f t="shared" ref="Q1308:Q1309" si="2426">P1308</f>
        <v>1327</v>
      </c>
      <c r="R1308" s="402">
        <v>1327</v>
      </c>
      <c r="S1308" s="398">
        <f t="shared" ref="S1308:S1309" si="2427">R1308</f>
        <v>1327</v>
      </c>
      <c r="T1308" s="402">
        <v>1327</v>
      </c>
      <c r="U1308" s="398">
        <f t="shared" ref="U1308:U1309" si="2428">T1308</f>
        <v>1327</v>
      </c>
      <c r="V1308" s="402">
        <v>1327</v>
      </c>
      <c r="W1308" s="398">
        <f t="shared" ref="W1308:W1309" si="2429">V1308</f>
        <v>1327</v>
      </c>
      <c r="X1308" s="402">
        <v>1327</v>
      </c>
      <c r="Y1308" s="398">
        <f t="shared" ref="Y1308:Y1309" si="2430">X1308</f>
        <v>1327</v>
      </c>
      <c r="Z1308" s="139"/>
      <c r="AA1308" s="139"/>
      <c r="AB1308" s="139"/>
      <c r="AC1308" s="139"/>
    </row>
    <row r="1309" spans="1:29" ht="15" x14ac:dyDescent="0.2">
      <c r="A1309" s="95" t="s">
        <v>615</v>
      </c>
      <c r="B1309" s="93" t="s">
        <v>273</v>
      </c>
      <c r="C1309" s="94">
        <v>11</v>
      </c>
      <c r="D1309" s="95" t="s">
        <v>270</v>
      </c>
      <c r="E1309" s="119">
        <v>4126</v>
      </c>
      <c r="F1309" s="142" t="s">
        <v>84</v>
      </c>
      <c r="G1309" s="132"/>
      <c r="H1309" s="398">
        <v>7255</v>
      </c>
      <c r="I1309" s="398">
        <f t="shared" si="2422"/>
        <v>7255</v>
      </c>
      <c r="J1309" s="398">
        <v>270755</v>
      </c>
      <c r="K1309" s="398">
        <f t="shared" si="2423"/>
        <v>270755</v>
      </c>
      <c r="L1309" s="403">
        <v>270755</v>
      </c>
      <c r="M1309" s="398">
        <f t="shared" si="2424"/>
        <v>270755</v>
      </c>
      <c r="N1309" s="403">
        <v>270755</v>
      </c>
      <c r="O1309" s="398">
        <f t="shared" si="2425"/>
        <v>270755</v>
      </c>
      <c r="P1309" s="398">
        <v>270755</v>
      </c>
      <c r="Q1309" s="398">
        <f t="shared" si="2426"/>
        <v>270755</v>
      </c>
      <c r="R1309" s="403">
        <v>270755</v>
      </c>
      <c r="S1309" s="398">
        <f t="shared" si="2427"/>
        <v>270755</v>
      </c>
      <c r="T1309" s="403">
        <v>270755</v>
      </c>
      <c r="U1309" s="398">
        <f t="shared" si="2428"/>
        <v>270755</v>
      </c>
      <c r="V1309" s="403">
        <v>270755</v>
      </c>
      <c r="W1309" s="398">
        <f t="shared" si="2429"/>
        <v>270755</v>
      </c>
      <c r="X1309" s="403">
        <v>262738</v>
      </c>
      <c r="Y1309" s="398">
        <f t="shared" si="2430"/>
        <v>262738</v>
      </c>
      <c r="Z1309" s="139"/>
      <c r="AA1309" s="139"/>
      <c r="AB1309" s="139"/>
      <c r="AC1309" s="139"/>
    </row>
    <row r="1310" spans="1:29" s="139" customFormat="1" x14ac:dyDescent="0.2">
      <c r="A1310" s="201" t="s">
        <v>615</v>
      </c>
      <c r="B1310" s="179" t="s">
        <v>273</v>
      </c>
      <c r="C1310" s="167">
        <v>11</v>
      </c>
      <c r="D1310" s="167"/>
      <c r="E1310" s="168">
        <v>42</v>
      </c>
      <c r="F1310" s="169"/>
      <c r="G1310" s="170"/>
      <c r="H1310" s="171">
        <f t="shared" ref="H1310:X1311" si="2431">H1311</f>
        <v>1327</v>
      </c>
      <c r="I1310" s="171">
        <f t="shared" si="2431"/>
        <v>1327</v>
      </c>
      <c r="J1310" s="171">
        <f t="shared" si="2431"/>
        <v>1327</v>
      </c>
      <c r="K1310" s="171">
        <f t="shared" si="2431"/>
        <v>1327</v>
      </c>
      <c r="L1310" s="171">
        <f t="shared" si="2431"/>
        <v>1327</v>
      </c>
      <c r="M1310" s="171">
        <f t="shared" si="2431"/>
        <v>1327</v>
      </c>
      <c r="N1310" s="171">
        <f t="shared" si="2431"/>
        <v>1026</v>
      </c>
      <c r="O1310" s="171">
        <f t="shared" si="2431"/>
        <v>1026</v>
      </c>
      <c r="P1310" s="171">
        <f t="shared" si="2431"/>
        <v>1327</v>
      </c>
      <c r="Q1310" s="171">
        <f t="shared" si="2431"/>
        <v>1327</v>
      </c>
      <c r="R1310" s="171">
        <f t="shared" si="2431"/>
        <v>1327</v>
      </c>
      <c r="S1310" s="171">
        <f t="shared" si="2431"/>
        <v>1327</v>
      </c>
      <c r="T1310" s="171">
        <f t="shared" si="2431"/>
        <v>1036</v>
      </c>
      <c r="U1310" s="171">
        <f t="shared" si="2431"/>
        <v>1036</v>
      </c>
      <c r="V1310" s="171">
        <f t="shared" si="2431"/>
        <v>1327</v>
      </c>
      <c r="W1310" s="171">
        <f t="shared" si="2431"/>
        <v>1327</v>
      </c>
      <c r="X1310" s="171">
        <f t="shared" si="2431"/>
        <v>1036</v>
      </c>
      <c r="Y1310" s="171">
        <f t="shared" ref="X1310:Y1311" si="2432">Y1311</f>
        <v>1036</v>
      </c>
      <c r="Z1310" s="112"/>
      <c r="AA1310" s="112"/>
      <c r="AB1310" s="112"/>
      <c r="AC1310" s="112"/>
    </row>
    <row r="1311" spans="1:29" s="101" customFormat="1" x14ac:dyDescent="0.2">
      <c r="A1311" s="118" t="s">
        <v>615</v>
      </c>
      <c r="B1311" s="102" t="s">
        <v>273</v>
      </c>
      <c r="C1311" s="103">
        <v>11</v>
      </c>
      <c r="D1311" s="118"/>
      <c r="E1311" s="113">
        <v>426</v>
      </c>
      <c r="F1311" s="142"/>
      <c r="G1311" s="111"/>
      <c r="H1311" s="107">
        <f t="shared" si="2431"/>
        <v>1327</v>
      </c>
      <c r="I1311" s="107">
        <f t="shared" si="2431"/>
        <v>1327</v>
      </c>
      <c r="J1311" s="107">
        <f t="shared" si="2431"/>
        <v>1327</v>
      </c>
      <c r="K1311" s="107">
        <f t="shared" si="2431"/>
        <v>1327</v>
      </c>
      <c r="L1311" s="107">
        <f t="shared" si="2431"/>
        <v>1327</v>
      </c>
      <c r="M1311" s="107">
        <f t="shared" si="2431"/>
        <v>1327</v>
      </c>
      <c r="N1311" s="107">
        <f t="shared" si="2431"/>
        <v>1026</v>
      </c>
      <c r="O1311" s="107">
        <f t="shared" si="2431"/>
        <v>1026</v>
      </c>
      <c r="P1311" s="107">
        <f t="shared" si="2431"/>
        <v>1327</v>
      </c>
      <c r="Q1311" s="107">
        <f t="shared" si="2431"/>
        <v>1327</v>
      </c>
      <c r="R1311" s="107">
        <f t="shared" si="2431"/>
        <v>1327</v>
      </c>
      <c r="S1311" s="107">
        <f t="shared" si="2431"/>
        <v>1327</v>
      </c>
      <c r="T1311" s="107">
        <f t="shared" si="2431"/>
        <v>1036</v>
      </c>
      <c r="U1311" s="107">
        <f t="shared" si="2431"/>
        <v>1036</v>
      </c>
      <c r="V1311" s="107">
        <f t="shared" si="2431"/>
        <v>1327</v>
      </c>
      <c r="W1311" s="107">
        <f t="shared" si="2431"/>
        <v>1327</v>
      </c>
      <c r="X1311" s="107">
        <f t="shared" si="2432"/>
        <v>1036</v>
      </c>
      <c r="Y1311" s="107">
        <f t="shared" si="2432"/>
        <v>1036</v>
      </c>
      <c r="Z1311" s="112"/>
      <c r="AA1311" s="112"/>
      <c r="AB1311" s="112"/>
      <c r="AC1311" s="112"/>
    </row>
    <row r="1312" spans="1:29" s="139" customFormat="1" ht="15" x14ac:dyDescent="0.2">
      <c r="A1312" s="95" t="s">
        <v>615</v>
      </c>
      <c r="B1312" s="93" t="s">
        <v>273</v>
      </c>
      <c r="C1312" s="94">
        <v>11</v>
      </c>
      <c r="D1312" s="95" t="s">
        <v>270</v>
      </c>
      <c r="E1312" s="119">
        <v>4262</v>
      </c>
      <c r="F1312" s="142" t="s">
        <v>86</v>
      </c>
      <c r="G1312" s="132"/>
      <c r="H1312" s="398">
        <v>1327</v>
      </c>
      <c r="I1312" s="398">
        <f>H1312</f>
        <v>1327</v>
      </c>
      <c r="J1312" s="398">
        <v>1327</v>
      </c>
      <c r="K1312" s="398">
        <f>J1312</f>
        <v>1327</v>
      </c>
      <c r="L1312" s="402">
        <v>1327</v>
      </c>
      <c r="M1312" s="398">
        <f>L1312</f>
        <v>1327</v>
      </c>
      <c r="N1312" s="402">
        <v>1026</v>
      </c>
      <c r="O1312" s="398">
        <f>N1312</f>
        <v>1026</v>
      </c>
      <c r="P1312" s="398">
        <v>1327</v>
      </c>
      <c r="Q1312" s="398">
        <f>P1312</f>
        <v>1327</v>
      </c>
      <c r="R1312" s="402">
        <v>1327</v>
      </c>
      <c r="S1312" s="398">
        <f>R1312</f>
        <v>1327</v>
      </c>
      <c r="T1312" s="402">
        <v>1036</v>
      </c>
      <c r="U1312" s="398">
        <f>T1312</f>
        <v>1036</v>
      </c>
      <c r="V1312" s="402">
        <v>1327</v>
      </c>
      <c r="W1312" s="398">
        <f>V1312</f>
        <v>1327</v>
      </c>
      <c r="X1312" s="402">
        <v>1036</v>
      </c>
      <c r="Y1312" s="398">
        <f>X1312</f>
        <v>1036</v>
      </c>
    </row>
    <row r="1313" spans="1:29" s="139" customFormat="1" ht="33.75" x14ac:dyDescent="0.2">
      <c r="A1313" s="202" t="s">
        <v>615</v>
      </c>
      <c r="B1313" s="173" t="s">
        <v>280</v>
      </c>
      <c r="C1313" s="173"/>
      <c r="D1313" s="173"/>
      <c r="E1313" s="174"/>
      <c r="F1313" s="176" t="s">
        <v>763</v>
      </c>
      <c r="G1313" s="177" t="s">
        <v>721</v>
      </c>
      <c r="H1313" s="178">
        <f t="shared" ref="H1313:X1315" si="2433">H1314</f>
        <v>89959499</v>
      </c>
      <c r="I1313" s="178">
        <f t="shared" si="2433"/>
        <v>89959499</v>
      </c>
      <c r="J1313" s="178">
        <f t="shared" si="2433"/>
        <v>61450660</v>
      </c>
      <c r="K1313" s="178">
        <f t="shared" si="2433"/>
        <v>61450660</v>
      </c>
      <c r="L1313" s="178">
        <f t="shared" si="2433"/>
        <v>79650000</v>
      </c>
      <c r="M1313" s="178">
        <f t="shared" si="2433"/>
        <v>79650000</v>
      </c>
      <c r="N1313" s="178">
        <f t="shared" si="2433"/>
        <v>62000000</v>
      </c>
      <c r="O1313" s="178">
        <f t="shared" si="2433"/>
        <v>62000000</v>
      </c>
      <c r="P1313" s="178">
        <f t="shared" si="2433"/>
        <v>66361404</v>
      </c>
      <c r="Q1313" s="178">
        <f t="shared" si="2433"/>
        <v>66361404</v>
      </c>
      <c r="R1313" s="178">
        <f t="shared" si="2433"/>
        <v>80000000</v>
      </c>
      <c r="S1313" s="178">
        <f t="shared" si="2433"/>
        <v>80000000</v>
      </c>
      <c r="T1313" s="178">
        <f t="shared" si="2433"/>
        <v>65000000</v>
      </c>
      <c r="U1313" s="178">
        <f t="shared" si="2433"/>
        <v>65000000</v>
      </c>
      <c r="V1313" s="178">
        <f t="shared" si="2433"/>
        <v>80000000</v>
      </c>
      <c r="W1313" s="178">
        <f t="shared" si="2433"/>
        <v>80000000</v>
      </c>
      <c r="X1313" s="178">
        <f t="shared" si="2433"/>
        <v>65000000</v>
      </c>
      <c r="Y1313" s="178">
        <f t="shared" ref="X1313:Y1315" si="2434">Y1314</f>
        <v>65000000</v>
      </c>
      <c r="Z1313" s="101"/>
      <c r="AA1313" s="101"/>
      <c r="AB1313" s="101"/>
      <c r="AC1313" s="101"/>
    </row>
    <row r="1314" spans="1:29" s="139" customFormat="1" x14ac:dyDescent="0.2">
      <c r="A1314" s="201" t="s">
        <v>615</v>
      </c>
      <c r="B1314" s="179" t="s">
        <v>280</v>
      </c>
      <c r="C1314" s="167">
        <v>11</v>
      </c>
      <c r="D1314" s="167"/>
      <c r="E1314" s="168">
        <v>36</v>
      </c>
      <c r="F1314" s="169"/>
      <c r="G1314" s="170"/>
      <c r="H1314" s="171">
        <f t="shared" si="2433"/>
        <v>89959499</v>
      </c>
      <c r="I1314" s="171">
        <f t="shared" si="2433"/>
        <v>89959499</v>
      </c>
      <c r="J1314" s="171">
        <f t="shared" si="2433"/>
        <v>61450660</v>
      </c>
      <c r="K1314" s="171">
        <f t="shared" si="2433"/>
        <v>61450660</v>
      </c>
      <c r="L1314" s="171">
        <f t="shared" si="2433"/>
        <v>79650000</v>
      </c>
      <c r="M1314" s="171">
        <f t="shared" si="2433"/>
        <v>79650000</v>
      </c>
      <c r="N1314" s="171">
        <f t="shared" si="2433"/>
        <v>62000000</v>
      </c>
      <c r="O1314" s="171">
        <f t="shared" si="2433"/>
        <v>62000000</v>
      </c>
      <c r="P1314" s="171">
        <f t="shared" si="2433"/>
        <v>66361404</v>
      </c>
      <c r="Q1314" s="171">
        <f t="shared" si="2433"/>
        <v>66361404</v>
      </c>
      <c r="R1314" s="171">
        <f t="shared" si="2433"/>
        <v>80000000</v>
      </c>
      <c r="S1314" s="171">
        <f t="shared" si="2433"/>
        <v>80000000</v>
      </c>
      <c r="T1314" s="171">
        <f t="shared" si="2433"/>
        <v>65000000</v>
      </c>
      <c r="U1314" s="171">
        <f t="shared" si="2433"/>
        <v>65000000</v>
      </c>
      <c r="V1314" s="171">
        <f t="shared" si="2433"/>
        <v>80000000</v>
      </c>
      <c r="W1314" s="171">
        <f t="shared" si="2433"/>
        <v>80000000</v>
      </c>
      <c r="X1314" s="171">
        <f t="shared" si="2434"/>
        <v>65000000</v>
      </c>
      <c r="Y1314" s="171">
        <f t="shared" si="2434"/>
        <v>65000000</v>
      </c>
    </row>
    <row r="1315" spans="1:29" s="101" customFormat="1" x14ac:dyDescent="0.2">
      <c r="A1315" s="118" t="s">
        <v>615</v>
      </c>
      <c r="B1315" s="102" t="s">
        <v>280</v>
      </c>
      <c r="C1315" s="103">
        <v>11</v>
      </c>
      <c r="D1315" s="118"/>
      <c r="E1315" s="105">
        <v>363</v>
      </c>
      <c r="F1315" s="161"/>
      <c r="G1315" s="106"/>
      <c r="H1315" s="107">
        <f t="shared" si="2433"/>
        <v>89959499</v>
      </c>
      <c r="I1315" s="107">
        <f t="shared" si="2433"/>
        <v>89959499</v>
      </c>
      <c r="J1315" s="107">
        <f t="shared" si="2433"/>
        <v>61450660</v>
      </c>
      <c r="K1315" s="107">
        <f t="shared" si="2433"/>
        <v>61450660</v>
      </c>
      <c r="L1315" s="107">
        <f t="shared" si="2433"/>
        <v>79650000</v>
      </c>
      <c r="M1315" s="107">
        <f t="shared" si="2433"/>
        <v>79650000</v>
      </c>
      <c r="N1315" s="107">
        <f t="shared" si="2433"/>
        <v>62000000</v>
      </c>
      <c r="O1315" s="107">
        <f t="shared" si="2433"/>
        <v>62000000</v>
      </c>
      <c r="P1315" s="107">
        <f t="shared" si="2433"/>
        <v>66361404</v>
      </c>
      <c r="Q1315" s="107">
        <f t="shared" si="2433"/>
        <v>66361404</v>
      </c>
      <c r="R1315" s="107">
        <f t="shared" si="2433"/>
        <v>80000000</v>
      </c>
      <c r="S1315" s="107">
        <f t="shared" si="2433"/>
        <v>80000000</v>
      </c>
      <c r="T1315" s="107">
        <f t="shared" si="2433"/>
        <v>65000000</v>
      </c>
      <c r="U1315" s="107">
        <f t="shared" si="2433"/>
        <v>65000000</v>
      </c>
      <c r="V1315" s="107">
        <f t="shared" si="2433"/>
        <v>80000000</v>
      </c>
      <c r="W1315" s="107">
        <f t="shared" si="2433"/>
        <v>80000000</v>
      </c>
      <c r="X1315" s="107">
        <f t="shared" si="2434"/>
        <v>65000000</v>
      </c>
      <c r="Y1315" s="107">
        <f t="shared" si="2434"/>
        <v>65000000</v>
      </c>
      <c r="Z1315" s="139"/>
      <c r="AA1315" s="139"/>
      <c r="AB1315" s="139"/>
      <c r="AC1315" s="139"/>
    </row>
    <row r="1316" spans="1:29" s="101" customFormat="1" x14ac:dyDescent="0.2">
      <c r="A1316" s="95" t="s">
        <v>615</v>
      </c>
      <c r="B1316" s="93" t="s">
        <v>280</v>
      </c>
      <c r="C1316" s="94">
        <v>11</v>
      </c>
      <c r="D1316" s="95" t="s">
        <v>270</v>
      </c>
      <c r="E1316" s="110">
        <v>3631</v>
      </c>
      <c r="F1316" s="146" t="s">
        <v>71</v>
      </c>
      <c r="G1316" s="132"/>
      <c r="H1316" s="398">
        <v>89959499</v>
      </c>
      <c r="I1316" s="398">
        <f>H1316</f>
        <v>89959499</v>
      </c>
      <c r="J1316" s="398">
        <v>61450660</v>
      </c>
      <c r="K1316" s="398">
        <f>J1316</f>
        <v>61450660</v>
      </c>
      <c r="L1316" s="402">
        <v>79650000</v>
      </c>
      <c r="M1316" s="398">
        <f>L1316</f>
        <v>79650000</v>
      </c>
      <c r="N1316" s="402">
        <v>62000000</v>
      </c>
      <c r="O1316" s="398">
        <f>N1316</f>
        <v>62000000</v>
      </c>
      <c r="P1316" s="398">
        <v>66361404</v>
      </c>
      <c r="Q1316" s="398">
        <f>P1316</f>
        <v>66361404</v>
      </c>
      <c r="R1316" s="402">
        <v>80000000</v>
      </c>
      <c r="S1316" s="398">
        <f>R1316</f>
        <v>80000000</v>
      </c>
      <c r="T1316" s="402">
        <v>65000000</v>
      </c>
      <c r="U1316" s="398">
        <f>T1316</f>
        <v>65000000</v>
      </c>
      <c r="V1316" s="402">
        <v>80000000</v>
      </c>
      <c r="W1316" s="398">
        <f>V1316</f>
        <v>80000000</v>
      </c>
      <c r="X1316" s="402">
        <v>65000000</v>
      </c>
      <c r="Y1316" s="398">
        <f>X1316</f>
        <v>65000000</v>
      </c>
      <c r="Z1316" s="139"/>
      <c r="AA1316" s="139"/>
      <c r="AB1316" s="139"/>
      <c r="AC1316" s="139"/>
    </row>
    <row r="1317" spans="1:29" s="101" customFormat="1" ht="33.75" x14ac:dyDescent="0.2">
      <c r="A1317" s="202" t="s">
        <v>615</v>
      </c>
      <c r="B1317" s="173" t="s">
        <v>764</v>
      </c>
      <c r="C1317" s="173"/>
      <c r="D1317" s="173"/>
      <c r="E1317" s="174"/>
      <c r="F1317" s="176" t="s">
        <v>765</v>
      </c>
      <c r="G1317" s="177" t="s">
        <v>721</v>
      </c>
      <c r="H1317" s="178">
        <f t="shared" ref="H1317:Y1317" si="2435">H1318</f>
        <v>0</v>
      </c>
      <c r="I1317" s="178">
        <f t="shared" si="2435"/>
        <v>0</v>
      </c>
      <c r="J1317" s="178">
        <f t="shared" si="2435"/>
        <v>92906</v>
      </c>
      <c r="K1317" s="178">
        <f t="shared" si="2435"/>
        <v>92906</v>
      </c>
      <c r="L1317" s="178">
        <f t="shared" si="2435"/>
        <v>92906</v>
      </c>
      <c r="M1317" s="178">
        <f t="shared" si="2435"/>
        <v>92906</v>
      </c>
      <c r="N1317" s="178">
        <f t="shared" si="2435"/>
        <v>92000</v>
      </c>
      <c r="O1317" s="178">
        <f t="shared" si="2435"/>
        <v>92000</v>
      </c>
      <c r="P1317" s="178">
        <f t="shared" si="2435"/>
        <v>265445</v>
      </c>
      <c r="Q1317" s="178">
        <f t="shared" si="2435"/>
        <v>265445</v>
      </c>
      <c r="R1317" s="178">
        <f t="shared" si="2435"/>
        <v>265445</v>
      </c>
      <c r="S1317" s="178">
        <f t="shared" si="2435"/>
        <v>265445</v>
      </c>
      <c r="T1317" s="178">
        <f t="shared" si="2435"/>
        <v>190000</v>
      </c>
      <c r="U1317" s="178">
        <f t="shared" si="2435"/>
        <v>190000</v>
      </c>
      <c r="V1317" s="178">
        <f t="shared" si="2435"/>
        <v>0</v>
      </c>
      <c r="W1317" s="178">
        <f t="shared" si="2435"/>
        <v>0</v>
      </c>
      <c r="X1317" s="178">
        <f t="shared" si="2435"/>
        <v>0</v>
      </c>
      <c r="Y1317" s="178">
        <f t="shared" si="2435"/>
        <v>0</v>
      </c>
    </row>
    <row r="1318" spans="1:29" s="139" customFormat="1" x14ac:dyDescent="0.2">
      <c r="A1318" s="188" t="s">
        <v>615</v>
      </c>
      <c r="B1318" s="166" t="s">
        <v>764</v>
      </c>
      <c r="C1318" s="167">
        <v>11</v>
      </c>
      <c r="D1318" s="167"/>
      <c r="E1318" s="168">
        <v>35</v>
      </c>
      <c r="F1318" s="169"/>
      <c r="G1318" s="170"/>
      <c r="H1318" s="171">
        <f t="shared" ref="H1318:Q1318" si="2436">H1319+H1321</f>
        <v>0</v>
      </c>
      <c r="I1318" s="171">
        <f t="shared" si="2436"/>
        <v>0</v>
      </c>
      <c r="J1318" s="171">
        <f t="shared" si="2436"/>
        <v>92906</v>
      </c>
      <c r="K1318" s="171">
        <f t="shared" si="2436"/>
        <v>92906</v>
      </c>
      <c r="L1318" s="171">
        <f t="shared" ref="L1318:M1318" si="2437">L1319+L1321</f>
        <v>92906</v>
      </c>
      <c r="M1318" s="171">
        <f t="shared" si="2437"/>
        <v>92906</v>
      </c>
      <c r="N1318" s="171">
        <f t="shared" ref="N1318:O1318" si="2438">N1319+N1321</f>
        <v>92000</v>
      </c>
      <c r="O1318" s="171">
        <f t="shared" si="2438"/>
        <v>92000</v>
      </c>
      <c r="P1318" s="171">
        <f t="shared" si="2436"/>
        <v>265445</v>
      </c>
      <c r="Q1318" s="171">
        <f t="shared" si="2436"/>
        <v>265445</v>
      </c>
      <c r="R1318" s="171">
        <f t="shared" ref="R1318:W1318" si="2439">R1319+R1321</f>
        <v>265445</v>
      </c>
      <c r="S1318" s="171">
        <f t="shared" si="2439"/>
        <v>265445</v>
      </c>
      <c r="T1318" s="171">
        <f t="shared" ref="T1318:U1318" si="2440">T1319+T1321</f>
        <v>190000</v>
      </c>
      <c r="U1318" s="171">
        <f t="shared" si="2440"/>
        <v>190000</v>
      </c>
      <c r="V1318" s="171">
        <f t="shared" si="2439"/>
        <v>0</v>
      </c>
      <c r="W1318" s="171">
        <f t="shared" si="2439"/>
        <v>0</v>
      </c>
      <c r="X1318" s="171">
        <f t="shared" ref="X1318:Y1318" si="2441">X1319+X1321</f>
        <v>0</v>
      </c>
      <c r="Y1318" s="171">
        <f t="shared" si="2441"/>
        <v>0</v>
      </c>
      <c r="Z1318" s="101"/>
      <c r="AA1318" s="101"/>
      <c r="AB1318" s="101"/>
      <c r="AC1318" s="101"/>
    </row>
    <row r="1319" spans="1:29" s="101" customFormat="1" x14ac:dyDescent="0.2">
      <c r="A1319" s="118" t="s">
        <v>615</v>
      </c>
      <c r="B1319" s="102" t="s">
        <v>764</v>
      </c>
      <c r="C1319" s="103">
        <v>11</v>
      </c>
      <c r="D1319" s="118"/>
      <c r="E1319" s="105">
        <v>351</v>
      </c>
      <c r="F1319" s="141"/>
      <c r="G1319" s="106"/>
      <c r="H1319" s="107">
        <f t="shared" ref="H1319:Y1319" si="2442">H1320</f>
        <v>0</v>
      </c>
      <c r="I1319" s="107">
        <f t="shared" si="2442"/>
        <v>0</v>
      </c>
      <c r="J1319" s="107">
        <f t="shared" si="2442"/>
        <v>26545</v>
      </c>
      <c r="K1319" s="107">
        <f t="shared" si="2442"/>
        <v>26545</v>
      </c>
      <c r="L1319" s="107">
        <f t="shared" si="2442"/>
        <v>26545</v>
      </c>
      <c r="M1319" s="107">
        <f t="shared" si="2442"/>
        <v>26545</v>
      </c>
      <c r="N1319" s="107">
        <f t="shared" si="2442"/>
        <v>26000</v>
      </c>
      <c r="O1319" s="107">
        <f t="shared" si="2442"/>
        <v>26000</v>
      </c>
      <c r="P1319" s="107">
        <f t="shared" si="2442"/>
        <v>66361</v>
      </c>
      <c r="Q1319" s="107">
        <f t="shared" si="2442"/>
        <v>66361</v>
      </c>
      <c r="R1319" s="107">
        <f t="shared" si="2442"/>
        <v>66361</v>
      </c>
      <c r="S1319" s="107">
        <f t="shared" si="2442"/>
        <v>66361</v>
      </c>
      <c r="T1319" s="107">
        <f t="shared" si="2442"/>
        <v>50000</v>
      </c>
      <c r="U1319" s="107">
        <f t="shared" si="2442"/>
        <v>50000</v>
      </c>
      <c r="V1319" s="107">
        <f t="shared" si="2442"/>
        <v>0</v>
      </c>
      <c r="W1319" s="107">
        <f t="shared" si="2442"/>
        <v>0</v>
      </c>
      <c r="X1319" s="107">
        <f t="shared" si="2442"/>
        <v>0</v>
      </c>
      <c r="Y1319" s="107">
        <f t="shared" si="2442"/>
        <v>0</v>
      </c>
    </row>
    <row r="1320" spans="1:29" s="139" customFormat="1" ht="30" x14ac:dyDescent="0.2">
      <c r="A1320" s="109" t="s">
        <v>615</v>
      </c>
      <c r="B1320" s="162" t="s">
        <v>764</v>
      </c>
      <c r="C1320" s="94">
        <v>11</v>
      </c>
      <c r="D1320" s="95" t="s">
        <v>270</v>
      </c>
      <c r="E1320" s="110">
        <v>3512</v>
      </c>
      <c r="F1320" s="142" t="s">
        <v>281</v>
      </c>
      <c r="G1320" s="132"/>
      <c r="H1320" s="398">
        <v>0</v>
      </c>
      <c r="I1320" s="398">
        <f>H1320</f>
        <v>0</v>
      </c>
      <c r="J1320" s="398">
        <v>26545</v>
      </c>
      <c r="K1320" s="398">
        <f>J1320</f>
        <v>26545</v>
      </c>
      <c r="L1320" s="406">
        <v>26545</v>
      </c>
      <c r="M1320" s="398">
        <f>L1320</f>
        <v>26545</v>
      </c>
      <c r="N1320" s="406">
        <v>26000</v>
      </c>
      <c r="O1320" s="398">
        <f>N1320</f>
        <v>26000</v>
      </c>
      <c r="P1320" s="398">
        <v>66361</v>
      </c>
      <c r="Q1320" s="398">
        <f>P1320</f>
        <v>66361</v>
      </c>
      <c r="R1320" s="406">
        <v>66361</v>
      </c>
      <c r="S1320" s="398">
        <f>R1320</f>
        <v>66361</v>
      </c>
      <c r="T1320" s="406">
        <v>50000</v>
      </c>
      <c r="U1320" s="398">
        <f>T1320</f>
        <v>50000</v>
      </c>
      <c r="V1320" s="398"/>
      <c r="W1320" s="398">
        <f>V1320</f>
        <v>0</v>
      </c>
      <c r="X1320" s="398">
        <v>0</v>
      </c>
      <c r="Y1320" s="398">
        <f>X1320</f>
        <v>0</v>
      </c>
    </row>
    <row r="1321" spans="1:29" s="101" customFormat="1" x14ac:dyDescent="0.2">
      <c r="A1321" s="104" t="s">
        <v>615</v>
      </c>
      <c r="B1321" s="140" t="s">
        <v>764</v>
      </c>
      <c r="C1321" s="103">
        <v>11</v>
      </c>
      <c r="D1321" s="118"/>
      <c r="E1321" s="105">
        <v>352</v>
      </c>
      <c r="F1321" s="141"/>
      <c r="G1321" s="106"/>
      <c r="H1321" s="107">
        <f t="shared" ref="H1321:Y1321" si="2443">H1322</f>
        <v>0</v>
      </c>
      <c r="I1321" s="107">
        <f t="shared" si="2443"/>
        <v>0</v>
      </c>
      <c r="J1321" s="107">
        <f t="shared" si="2443"/>
        <v>66361</v>
      </c>
      <c r="K1321" s="107">
        <f t="shared" si="2443"/>
        <v>66361</v>
      </c>
      <c r="L1321" s="107">
        <f t="shared" si="2443"/>
        <v>66361</v>
      </c>
      <c r="M1321" s="107">
        <f t="shared" si="2443"/>
        <v>66361</v>
      </c>
      <c r="N1321" s="107">
        <f t="shared" si="2443"/>
        <v>66000</v>
      </c>
      <c r="O1321" s="107">
        <f t="shared" si="2443"/>
        <v>66000</v>
      </c>
      <c r="P1321" s="107">
        <f t="shared" si="2443"/>
        <v>199084</v>
      </c>
      <c r="Q1321" s="107">
        <f t="shared" si="2443"/>
        <v>199084</v>
      </c>
      <c r="R1321" s="107">
        <f t="shared" si="2443"/>
        <v>199084</v>
      </c>
      <c r="S1321" s="107">
        <f t="shared" si="2443"/>
        <v>199084</v>
      </c>
      <c r="T1321" s="107">
        <f t="shared" si="2443"/>
        <v>140000</v>
      </c>
      <c r="U1321" s="107">
        <f t="shared" si="2443"/>
        <v>140000</v>
      </c>
      <c r="V1321" s="107">
        <f t="shared" si="2443"/>
        <v>0</v>
      </c>
      <c r="W1321" s="107">
        <f t="shared" si="2443"/>
        <v>0</v>
      </c>
      <c r="X1321" s="107">
        <f t="shared" si="2443"/>
        <v>0</v>
      </c>
      <c r="Y1321" s="107">
        <f t="shared" si="2443"/>
        <v>0</v>
      </c>
    </row>
    <row r="1322" spans="1:29" s="101" customFormat="1" ht="30" x14ac:dyDescent="0.2">
      <c r="A1322" s="109" t="s">
        <v>615</v>
      </c>
      <c r="B1322" s="162" t="s">
        <v>764</v>
      </c>
      <c r="C1322" s="94">
        <v>11</v>
      </c>
      <c r="D1322" s="95" t="s">
        <v>270</v>
      </c>
      <c r="E1322" s="110">
        <v>3522</v>
      </c>
      <c r="F1322" s="142" t="s">
        <v>626</v>
      </c>
      <c r="G1322" s="132"/>
      <c r="H1322" s="398">
        <v>0</v>
      </c>
      <c r="I1322" s="398">
        <f>H1322</f>
        <v>0</v>
      </c>
      <c r="J1322" s="398">
        <v>66361</v>
      </c>
      <c r="K1322" s="398">
        <f>J1322</f>
        <v>66361</v>
      </c>
      <c r="L1322" s="406">
        <v>66361</v>
      </c>
      <c r="M1322" s="398">
        <f>L1322</f>
        <v>66361</v>
      </c>
      <c r="N1322" s="406">
        <v>66000</v>
      </c>
      <c r="O1322" s="398">
        <f>N1322</f>
        <v>66000</v>
      </c>
      <c r="P1322" s="398">
        <v>199084</v>
      </c>
      <c r="Q1322" s="398">
        <f>P1322</f>
        <v>199084</v>
      </c>
      <c r="R1322" s="407">
        <v>199084</v>
      </c>
      <c r="S1322" s="398">
        <f>R1322</f>
        <v>199084</v>
      </c>
      <c r="T1322" s="407">
        <v>140000</v>
      </c>
      <c r="U1322" s="398">
        <f>T1322</f>
        <v>140000</v>
      </c>
      <c r="V1322" s="398"/>
      <c r="W1322" s="398">
        <f>V1322</f>
        <v>0</v>
      </c>
      <c r="X1322" s="398">
        <v>0</v>
      </c>
      <c r="Y1322" s="398">
        <f>X1322</f>
        <v>0</v>
      </c>
      <c r="Z1322" s="139"/>
      <c r="AA1322" s="139"/>
      <c r="AB1322" s="139"/>
      <c r="AC1322" s="139"/>
    </row>
    <row r="1323" spans="1:29" s="101" customFormat="1" ht="33.75" x14ac:dyDescent="0.2">
      <c r="A1323" s="202" t="s">
        <v>615</v>
      </c>
      <c r="B1323" s="173" t="s">
        <v>766</v>
      </c>
      <c r="C1323" s="173"/>
      <c r="D1323" s="173"/>
      <c r="E1323" s="174"/>
      <c r="F1323" s="176" t="s">
        <v>767</v>
      </c>
      <c r="G1323" s="177" t="s">
        <v>721</v>
      </c>
      <c r="H1323" s="178">
        <f t="shared" ref="H1323:Y1323" si="2444">H1324</f>
        <v>0</v>
      </c>
      <c r="I1323" s="178">
        <f t="shared" si="2444"/>
        <v>0</v>
      </c>
      <c r="J1323" s="178">
        <f t="shared" si="2444"/>
        <v>424713</v>
      </c>
      <c r="K1323" s="178">
        <f t="shared" si="2444"/>
        <v>424713</v>
      </c>
      <c r="L1323" s="178">
        <f t="shared" si="2444"/>
        <v>0</v>
      </c>
      <c r="M1323" s="178">
        <f t="shared" si="2444"/>
        <v>0</v>
      </c>
      <c r="N1323" s="178">
        <f t="shared" si="2444"/>
        <v>0</v>
      </c>
      <c r="O1323" s="178">
        <f t="shared" si="2444"/>
        <v>0</v>
      </c>
      <c r="P1323" s="178">
        <f t="shared" si="2444"/>
        <v>4917380</v>
      </c>
      <c r="Q1323" s="178">
        <f t="shared" si="2444"/>
        <v>4917380</v>
      </c>
      <c r="R1323" s="178">
        <f t="shared" si="2444"/>
        <v>0</v>
      </c>
      <c r="S1323" s="178">
        <f t="shared" si="2444"/>
        <v>0</v>
      </c>
      <c r="T1323" s="178">
        <f t="shared" si="2444"/>
        <v>0</v>
      </c>
      <c r="U1323" s="178">
        <f t="shared" si="2444"/>
        <v>0</v>
      </c>
      <c r="V1323" s="178">
        <f t="shared" si="2444"/>
        <v>0</v>
      </c>
      <c r="W1323" s="178">
        <f t="shared" si="2444"/>
        <v>0</v>
      </c>
      <c r="X1323" s="178">
        <f t="shared" si="2444"/>
        <v>0</v>
      </c>
      <c r="Y1323" s="178">
        <f t="shared" si="2444"/>
        <v>0</v>
      </c>
    </row>
    <row r="1324" spans="1:29" s="139" customFormat="1" x14ac:dyDescent="0.2">
      <c r="A1324" s="188" t="s">
        <v>615</v>
      </c>
      <c r="B1324" s="166" t="s">
        <v>766</v>
      </c>
      <c r="C1324" s="167">
        <v>11</v>
      </c>
      <c r="D1324" s="167"/>
      <c r="E1324" s="168">
        <v>35</v>
      </c>
      <c r="F1324" s="169"/>
      <c r="G1324" s="170"/>
      <c r="H1324" s="171">
        <f t="shared" ref="H1324:Q1324" si="2445">H1325+H1327</f>
        <v>0</v>
      </c>
      <c r="I1324" s="171">
        <f t="shared" si="2445"/>
        <v>0</v>
      </c>
      <c r="J1324" s="171">
        <f t="shared" si="2445"/>
        <v>424713</v>
      </c>
      <c r="K1324" s="171">
        <f t="shared" si="2445"/>
        <v>424713</v>
      </c>
      <c r="L1324" s="171">
        <f t="shared" ref="L1324:M1324" si="2446">L1325+L1327</f>
        <v>0</v>
      </c>
      <c r="M1324" s="171">
        <f t="shared" si="2446"/>
        <v>0</v>
      </c>
      <c r="N1324" s="171">
        <f t="shared" ref="N1324:O1324" si="2447">N1325+N1327</f>
        <v>0</v>
      </c>
      <c r="O1324" s="171">
        <f t="shared" si="2447"/>
        <v>0</v>
      </c>
      <c r="P1324" s="171">
        <f t="shared" si="2445"/>
        <v>4917380</v>
      </c>
      <c r="Q1324" s="171">
        <f t="shared" si="2445"/>
        <v>4917380</v>
      </c>
      <c r="R1324" s="171">
        <f t="shared" ref="R1324:W1324" si="2448">R1325+R1327</f>
        <v>0</v>
      </c>
      <c r="S1324" s="171">
        <f t="shared" si="2448"/>
        <v>0</v>
      </c>
      <c r="T1324" s="171">
        <f t="shared" ref="T1324:U1324" si="2449">T1325+T1327</f>
        <v>0</v>
      </c>
      <c r="U1324" s="171">
        <f t="shared" si="2449"/>
        <v>0</v>
      </c>
      <c r="V1324" s="171">
        <f t="shared" si="2448"/>
        <v>0</v>
      </c>
      <c r="W1324" s="171">
        <f t="shared" si="2448"/>
        <v>0</v>
      </c>
      <c r="X1324" s="171">
        <f t="shared" ref="X1324:Y1324" si="2450">X1325+X1327</f>
        <v>0</v>
      </c>
      <c r="Y1324" s="171">
        <f t="shared" si="2450"/>
        <v>0</v>
      </c>
      <c r="Z1324" s="101"/>
      <c r="AA1324" s="101"/>
      <c r="AB1324" s="101"/>
      <c r="AC1324" s="101"/>
    </row>
    <row r="1325" spans="1:29" s="101" customFormat="1" x14ac:dyDescent="0.2">
      <c r="A1325" s="118" t="s">
        <v>615</v>
      </c>
      <c r="B1325" s="102" t="s">
        <v>766</v>
      </c>
      <c r="C1325" s="103">
        <v>11</v>
      </c>
      <c r="D1325" s="118"/>
      <c r="E1325" s="105">
        <v>351</v>
      </c>
      <c r="F1325" s="141"/>
      <c r="G1325" s="106"/>
      <c r="H1325" s="107">
        <f t="shared" ref="H1325:Y1325" si="2451">H1326</f>
        <v>0</v>
      </c>
      <c r="I1325" s="107">
        <f t="shared" si="2451"/>
        <v>0</v>
      </c>
      <c r="J1325" s="107">
        <f t="shared" si="2451"/>
        <v>398168</v>
      </c>
      <c r="K1325" s="107">
        <f t="shared" si="2451"/>
        <v>398168</v>
      </c>
      <c r="L1325" s="107">
        <f t="shared" si="2451"/>
        <v>0</v>
      </c>
      <c r="M1325" s="107">
        <f t="shared" si="2451"/>
        <v>0</v>
      </c>
      <c r="N1325" s="107">
        <f t="shared" si="2451"/>
        <v>0</v>
      </c>
      <c r="O1325" s="107">
        <f t="shared" si="2451"/>
        <v>0</v>
      </c>
      <c r="P1325" s="107">
        <f t="shared" si="2451"/>
        <v>2521733</v>
      </c>
      <c r="Q1325" s="107">
        <f t="shared" si="2451"/>
        <v>2521733</v>
      </c>
      <c r="R1325" s="107">
        <f t="shared" si="2451"/>
        <v>0</v>
      </c>
      <c r="S1325" s="107">
        <f t="shared" si="2451"/>
        <v>0</v>
      </c>
      <c r="T1325" s="107">
        <f t="shared" si="2451"/>
        <v>0</v>
      </c>
      <c r="U1325" s="107">
        <f t="shared" si="2451"/>
        <v>0</v>
      </c>
      <c r="V1325" s="107">
        <f t="shared" si="2451"/>
        <v>0</v>
      </c>
      <c r="W1325" s="107">
        <f t="shared" si="2451"/>
        <v>0</v>
      </c>
      <c r="X1325" s="107">
        <f t="shared" si="2451"/>
        <v>0</v>
      </c>
      <c r="Y1325" s="107">
        <f t="shared" si="2451"/>
        <v>0</v>
      </c>
    </row>
    <row r="1326" spans="1:29" s="139" customFormat="1" ht="30" x14ac:dyDescent="0.2">
      <c r="A1326" s="147" t="s">
        <v>615</v>
      </c>
      <c r="B1326" s="212" t="s">
        <v>766</v>
      </c>
      <c r="C1326" s="136">
        <v>11</v>
      </c>
      <c r="D1326" s="153" t="s">
        <v>270</v>
      </c>
      <c r="E1326" s="138">
        <v>3512</v>
      </c>
      <c r="F1326" s="143" t="s">
        <v>281</v>
      </c>
      <c r="G1326" s="132"/>
      <c r="H1326" s="398">
        <v>0</v>
      </c>
      <c r="I1326" s="398">
        <f>H1326</f>
        <v>0</v>
      </c>
      <c r="J1326" s="398">
        <v>398168</v>
      </c>
      <c r="K1326" s="398">
        <f>J1326</f>
        <v>398168</v>
      </c>
      <c r="L1326" s="398"/>
      <c r="M1326" s="398">
        <f>L1326</f>
        <v>0</v>
      </c>
      <c r="N1326" s="398">
        <v>0</v>
      </c>
      <c r="O1326" s="398">
        <f>N1326</f>
        <v>0</v>
      </c>
      <c r="P1326" s="398">
        <v>2521733</v>
      </c>
      <c r="Q1326" s="398">
        <f>P1326</f>
        <v>2521733</v>
      </c>
      <c r="R1326" s="398"/>
      <c r="S1326" s="398">
        <f>R1326</f>
        <v>0</v>
      </c>
      <c r="T1326" s="398">
        <v>0</v>
      </c>
      <c r="U1326" s="398">
        <f>T1326</f>
        <v>0</v>
      </c>
      <c r="V1326" s="398"/>
      <c r="W1326" s="398">
        <f>V1326</f>
        <v>0</v>
      </c>
      <c r="X1326" s="398">
        <v>0</v>
      </c>
      <c r="Y1326" s="398">
        <f>X1326</f>
        <v>0</v>
      </c>
    </row>
    <row r="1327" spans="1:29" s="101" customFormat="1" x14ac:dyDescent="0.2">
      <c r="A1327" s="118" t="s">
        <v>615</v>
      </c>
      <c r="B1327" s="102" t="s">
        <v>766</v>
      </c>
      <c r="C1327" s="103">
        <v>11</v>
      </c>
      <c r="D1327" s="118"/>
      <c r="E1327" s="105">
        <v>352</v>
      </c>
      <c r="F1327" s="141"/>
      <c r="G1327" s="106"/>
      <c r="H1327" s="107">
        <f t="shared" ref="H1327:Y1327" si="2452">H1328</f>
        <v>0</v>
      </c>
      <c r="I1327" s="107">
        <f t="shared" si="2452"/>
        <v>0</v>
      </c>
      <c r="J1327" s="107">
        <f t="shared" si="2452"/>
        <v>26545</v>
      </c>
      <c r="K1327" s="107">
        <f t="shared" si="2452"/>
        <v>26545</v>
      </c>
      <c r="L1327" s="107">
        <f t="shared" si="2452"/>
        <v>0</v>
      </c>
      <c r="M1327" s="107">
        <f t="shared" si="2452"/>
        <v>0</v>
      </c>
      <c r="N1327" s="107">
        <f t="shared" si="2452"/>
        <v>0</v>
      </c>
      <c r="O1327" s="107">
        <f t="shared" si="2452"/>
        <v>0</v>
      </c>
      <c r="P1327" s="107">
        <f t="shared" si="2452"/>
        <v>2395647</v>
      </c>
      <c r="Q1327" s="107">
        <f t="shared" si="2452"/>
        <v>2395647</v>
      </c>
      <c r="R1327" s="107">
        <f t="shared" si="2452"/>
        <v>0</v>
      </c>
      <c r="S1327" s="107">
        <f t="shared" si="2452"/>
        <v>0</v>
      </c>
      <c r="T1327" s="107">
        <f t="shared" si="2452"/>
        <v>0</v>
      </c>
      <c r="U1327" s="107">
        <f t="shared" si="2452"/>
        <v>0</v>
      </c>
      <c r="V1327" s="107">
        <f t="shared" si="2452"/>
        <v>0</v>
      </c>
      <c r="W1327" s="107">
        <f t="shared" si="2452"/>
        <v>0</v>
      </c>
      <c r="X1327" s="107">
        <f t="shared" si="2452"/>
        <v>0</v>
      </c>
      <c r="Y1327" s="107">
        <f t="shared" si="2452"/>
        <v>0</v>
      </c>
    </row>
    <row r="1328" spans="1:29" s="101" customFormat="1" ht="30" x14ac:dyDescent="0.2">
      <c r="A1328" s="147" t="s">
        <v>615</v>
      </c>
      <c r="B1328" s="212" t="s">
        <v>766</v>
      </c>
      <c r="C1328" s="136">
        <v>11</v>
      </c>
      <c r="D1328" s="153" t="s">
        <v>270</v>
      </c>
      <c r="E1328" s="138">
        <v>3522</v>
      </c>
      <c r="F1328" s="143" t="s">
        <v>626</v>
      </c>
      <c r="G1328" s="132"/>
      <c r="H1328" s="398">
        <v>0</v>
      </c>
      <c r="I1328" s="398">
        <f>H1328</f>
        <v>0</v>
      </c>
      <c r="J1328" s="398">
        <v>26545</v>
      </c>
      <c r="K1328" s="398">
        <f>J1328</f>
        <v>26545</v>
      </c>
      <c r="L1328" s="398"/>
      <c r="M1328" s="398">
        <f>L1328</f>
        <v>0</v>
      </c>
      <c r="N1328" s="398">
        <v>0</v>
      </c>
      <c r="O1328" s="398">
        <f>N1328</f>
        <v>0</v>
      </c>
      <c r="P1328" s="398">
        <v>2395647</v>
      </c>
      <c r="Q1328" s="398">
        <f>P1328</f>
        <v>2395647</v>
      </c>
      <c r="R1328" s="398"/>
      <c r="S1328" s="398">
        <f>R1328</f>
        <v>0</v>
      </c>
      <c r="T1328" s="398">
        <v>0</v>
      </c>
      <c r="U1328" s="398">
        <f>T1328</f>
        <v>0</v>
      </c>
      <c r="V1328" s="398"/>
      <c r="W1328" s="398">
        <f>V1328</f>
        <v>0</v>
      </c>
      <c r="X1328" s="398">
        <v>0</v>
      </c>
      <c r="Y1328" s="398">
        <f>X1328</f>
        <v>0</v>
      </c>
      <c r="Z1328" s="139"/>
      <c r="AA1328" s="139"/>
      <c r="AB1328" s="139"/>
      <c r="AC1328" s="139"/>
    </row>
    <row r="1329" spans="1:29" s="101" customFormat="1" ht="33.75" x14ac:dyDescent="0.2">
      <c r="A1329" s="202" t="s">
        <v>615</v>
      </c>
      <c r="B1329" s="173" t="s">
        <v>768</v>
      </c>
      <c r="C1329" s="173"/>
      <c r="D1329" s="173"/>
      <c r="E1329" s="174"/>
      <c r="F1329" s="176" t="s">
        <v>769</v>
      </c>
      <c r="G1329" s="177" t="s">
        <v>721</v>
      </c>
      <c r="H1329" s="178">
        <f t="shared" ref="H1329:Y1329" si="2453">H1330</f>
        <v>0</v>
      </c>
      <c r="I1329" s="178">
        <f t="shared" si="2453"/>
        <v>0</v>
      </c>
      <c r="J1329" s="178">
        <f t="shared" si="2453"/>
        <v>424713</v>
      </c>
      <c r="K1329" s="178">
        <f t="shared" si="2453"/>
        <v>424713</v>
      </c>
      <c r="L1329" s="178">
        <f t="shared" si="2453"/>
        <v>0</v>
      </c>
      <c r="M1329" s="178">
        <f t="shared" si="2453"/>
        <v>0</v>
      </c>
      <c r="N1329" s="178">
        <f t="shared" si="2453"/>
        <v>0</v>
      </c>
      <c r="O1329" s="178">
        <f t="shared" si="2453"/>
        <v>0</v>
      </c>
      <c r="P1329" s="178">
        <f t="shared" si="2453"/>
        <v>4917380</v>
      </c>
      <c r="Q1329" s="178">
        <f t="shared" si="2453"/>
        <v>4917380</v>
      </c>
      <c r="R1329" s="178">
        <f t="shared" si="2453"/>
        <v>0</v>
      </c>
      <c r="S1329" s="178">
        <f t="shared" si="2453"/>
        <v>0</v>
      </c>
      <c r="T1329" s="178">
        <f t="shared" si="2453"/>
        <v>0</v>
      </c>
      <c r="U1329" s="178">
        <f t="shared" si="2453"/>
        <v>0</v>
      </c>
      <c r="V1329" s="178">
        <f t="shared" si="2453"/>
        <v>0</v>
      </c>
      <c r="W1329" s="178">
        <f t="shared" si="2453"/>
        <v>0</v>
      </c>
      <c r="X1329" s="178">
        <f t="shared" si="2453"/>
        <v>0</v>
      </c>
      <c r="Y1329" s="178">
        <f t="shared" si="2453"/>
        <v>0</v>
      </c>
    </row>
    <row r="1330" spans="1:29" s="139" customFormat="1" x14ac:dyDescent="0.2">
      <c r="A1330" s="188" t="s">
        <v>615</v>
      </c>
      <c r="B1330" s="166" t="s">
        <v>768</v>
      </c>
      <c r="C1330" s="167">
        <v>11</v>
      </c>
      <c r="D1330" s="167"/>
      <c r="E1330" s="168">
        <v>35</v>
      </c>
      <c r="F1330" s="169"/>
      <c r="G1330" s="170"/>
      <c r="H1330" s="171">
        <f t="shared" ref="H1330:Q1330" si="2454">H1331+H1333</f>
        <v>0</v>
      </c>
      <c r="I1330" s="171">
        <f t="shared" si="2454"/>
        <v>0</v>
      </c>
      <c r="J1330" s="171">
        <f t="shared" si="2454"/>
        <v>424713</v>
      </c>
      <c r="K1330" s="171">
        <f t="shared" si="2454"/>
        <v>424713</v>
      </c>
      <c r="L1330" s="171">
        <f t="shared" ref="L1330:M1330" si="2455">L1331+L1333</f>
        <v>0</v>
      </c>
      <c r="M1330" s="171">
        <f t="shared" si="2455"/>
        <v>0</v>
      </c>
      <c r="N1330" s="171">
        <f t="shared" ref="N1330:O1330" si="2456">N1331+N1333</f>
        <v>0</v>
      </c>
      <c r="O1330" s="171">
        <f t="shared" si="2456"/>
        <v>0</v>
      </c>
      <c r="P1330" s="171">
        <f t="shared" si="2454"/>
        <v>4917380</v>
      </c>
      <c r="Q1330" s="171">
        <f t="shared" si="2454"/>
        <v>4917380</v>
      </c>
      <c r="R1330" s="171">
        <f t="shared" ref="R1330:W1330" si="2457">R1331+R1333</f>
        <v>0</v>
      </c>
      <c r="S1330" s="171">
        <f t="shared" si="2457"/>
        <v>0</v>
      </c>
      <c r="T1330" s="171">
        <f t="shared" ref="T1330:U1330" si="2458">T1331+T1333</f>
        <v>0</v>
      </c>
      <c r="U1330" s="171">
        <f t="shared" si="2458"/>
        <v>0</v>
      </c>
      <c r="V1330" s="171">
        <f t="shared" si="2457"/>
        <v>0</v>
      </c>
      <c r="W1330" s="171">
        <f t="shared" si="2457"/>
        <v>0</v>
      </c>
      <c r="X1330" s="171">
        <f t="shared" ref="X1330:Y1330" si="2459">X1331+X1333</f>
        <v>0</v>
      </c>
      <c r="Y1330" s="171">
        <f t="shared" si="2459"/>
        <v>0</v>
      </c>
      <c r="Z1330" s="101"/>
      <c r="AA1330" s="101"/>
      <c r="AB1330" s="101"/>
      <c r="AC1330" s="101"/>
    </row>
    <row r="1331" spans="1:29" s="101" customFormat="1" x14ac:dyDescent="0.2">
      <c r="A1331" s="118" t="s">
        <v>615</v>
      </c>
      <c r="B1331" s="102" t="s">
        <v>768</v>
      </c>
      <c r="C1331" s="103">
        <v>11</v>
      </c>
      <c r="D1331" s="118"/>
      <c r="E1331" s="105">
        <v>351</v>
      </c>
      <c r="F1331" s="141"/>
      <c r="G1331" s="106"/>
      <c r="H1331" s="107">
        <f t="shared" ref="H1331:Y1331" si="2460">H1332</f>
        <v>0</v>
      </c>
      <c r="I1331" s="107">
        <f t="shared" si="2460"/>
        <v>0</v>
      </c>
      <c r="J1331" s="107">
        <f t="shared" si="2460"/>
        <v>398168</v>
      </c>
      <c r="K1331" s="107">
        <f t="shared" si="2460"/>
        <v>398168</v>
      </c>
      <c r="L1331" s="107">
        <f t="shared" si="2460"/>
        <v>0</v>
      </c>
      <c r="M1331" s="107">
        <f t="shared" si="2460"/>
        <v>0</v>
      </c>
      <c r="N1331" s="107">
        <f t="shared" si="2460"/>
        <v>0</v>
      </c>
      <c r="O1331" s="107">
        <f t="shared" si="2460"/>
        <v>0</v>
      </c>
      <c r="P1331" s="107">
        <f t="shared" si="2460"/>
        <v>2521733</v>
      </c>
      <c r="Q1331" s="107">
        <f t="shared" si="2460"/>
        <v>2521733</v>
      </c>
      <c r="R1331" s="107">
        <f t="shared" si="2460"/>
        <v>0</v>
      </c>
      <c r="S1331" s="107">
        <f t="shared" si="2460"/>
        <v>0</v>
      </c>
      <c r="T1331" s="107">
        <f t="shared" si="2460"/>
        <v>0</v>
      </c>
      <c r="U1331" s="107">
        <f t="shared" si="2460"/>
        <v>0</v>
      </c>
      <c r="V1331" s="107">
        <f t="shared" si="2460"/>
        <v>0</v>
      </c>
      <c r="W1331" s="107">
        <f t="shared" si="2460"/>
        <v>0</v>
      </c>
      <c r="X1331" s="107">
        <f t="shared" si="2460"/>
        <v>0</v>
      </c>
      <c r="Y1331" s="107">
        <f t="shared" si="2460"/>
        <v>0</v>
      </c>
    </row>
    <row r="1332" spans="1:29" s="139" customFormat="1" ht="30" x14ac:dyDescent="0.2">
      <c r="A1332" s="147" t="s">
        <v>615</v>
      </c>
      <c r="B1332" s="212" t="s">
        <v>768</v>
      </c>
      <c r="C1332" s="136">
        <v>11</v>
      </c>
      <c r="D1332" s="153" t="s">
        <v>270</v>
      </c>
      <c r="E1332" s="138">
        <v>3512</v>
      </c>
      <c r="F1332" s="143" t="s">
        <v>281</v>
      </c>
      <c r="G1332" s="132"/>
      <c r="H1332" s="398">
        <v>0</v>
      </c>
      <c r="I1332" s="398">
        <f>H1332</f>
        <v>0</v>
      </c>
      <c r="J1332" s="398">
        <v>398168</v>
      </c>
      <c r="K1332" s="398">
        <f>J1332</f>
        <v>398168</v>
      </c>
      <c r="L1332" s="398"/>
      <c r="M1332" s="398">
        <f>L1332</f>
        <v>0</v>
      </c>
      <c r="N1332" s="398">
        <v>0</v>
      </c>
      <c r="O1332" s="398">
        <f>N1332</f>
        <v>0</v>
      </c>
      <c r="P1332" s="398">
        <v>2521733</v>
      </c>
      <c r="Q1332" s="398">
        <f>P1332</f>
        <v>2521733</v>
      </c>
      <c r="R1332" s="398"/>
      <c r="S1332" s="398">
        <f>R1332</f>
        <v>0</v>
      </c>
      <c r="T1332" s="398">
        <v>0</v>
      </c>
      <c r="U1332" s="398">
        <f>T1332</f>
        <v>0</v>
      </c>
      <c r="V1332" s="398"/>
      <c r="W1332" s="398">
        <f>V1332</f>
        <v>0</v>
      </c>
      <c r="X1332" s="398">
        <v>0</v>
      </c>
      <c r="Y1332" s="398">
        <f>X1332</f>
        <v>0</v>
      </c>
    </row>
    <row r="1333" spans="1:29" s="101" customFormat="1" x14ac:dyDescent="0.2">
      <c r="A1333" s="118" t="s">
        <v>615</v>
      </c>
      <c r="B1333" s="102" t="s">
        <v>768</v>
      </c>
      <c r="C1333" s="103">
        <v>11</v>
      </c>
      <c r="D1333" s="118"/>
      <c r="E1333" s="105">
        <v>352</v>
      </c>
      <c r="F1333" s="141"/>
      <c r="G1333" s="106"/>
      <c r="H1333" s="107">
        <f t="shared" ref="H1333:Y1333" si="2461">H1334</f>
        <v>0</v>
      </c>
      <c r="I1333" s="107">
        <f t="shared" si="2461"/>
        <v>0</v>
      </c>
      <c r="J1333" s="107">
        <f t="shared" si="2461"/>
        <v>26545</v>
      </c>
      <c r="K1333" s="107">
        <f t="shared" si="2461"/>
        <v>26545</v>
      </c>
      <c r="L1333" s="107">
        <f t="shared" si="2461"/>
        <v>0</v>
      </c>
      <c r="M1333" s="107">
        <f t="shared" si="2461"/>
        <v>0</v>
      </c>
      <c r="N1333" s="107">
        <f t="shared" si="2461"/>
        <v>0</v>
      </c>
      <c r="O1333" s="107">
        <f t="shared" si="2461"/>
        <v>0</v>
      </c>
      <c r="P1333" s="107">
        <f t="shared" si="2461"/>
        <v>2395647</v>
      </c>
      <c r="Q1333" s="107">
        <f t="shared" si="2461"/>
        <v>2395647</v>
      </c>
      <c r="R1333" s="107">
        <f t="shared" si="2461"/>
        <v>0</v>
      </c>
      <c r="S1333" s="107">
        <f t="shared" si="2461"/>
        <v>0</v>
      </c>
      <c r="T1333" s="107">
        <f t="shared" si="2461"/>
        <v>0</v>
      </c>
      <c r="U1333" s="107">
        <f t="shared" si="2461"/>
        <v>0</v>
      </c>
      <c r="V1333" s="107">
        <f t="shared" si="2461"/>
        <v>0</v>
      </c>
      <c r="W1333" s="107">
        <f t="shared" si="2461"/>
        <v>0</v>
      </c>
      <c r="X1333" s="107">
        <f t="shared" si="2461"/>
        <v>0</v>
      </c>
      <c r="Y1333" s="107">
        <f t="shared" si="2461"/>
        <v>0</v>
      </c>
    </row>
    <row r="1334" spans="1:29" s="101" customFormat="1" ht="30" x14ac:dyDescent="0.2">
      <c r="A1334" s="147" t="s">
        <v>615</v>
      </c>
      <c r="B1334" s="212" t="s">
        <v>768</v>
      </c>
      <c r="C1334" s="136">
        <v>11</v>
      </c>
      <c r="D1334" s="153" t="s">
        <v>270</v>
      </c>
      <c r="E1334" s="138">
        <v>3522</v>
      </c>
      <c r="F1334" s="143" t="s">
        <v>626</v>
      </c>
      <c r="G1334" s="132"/>
      <c r="H1334" s="398">
        <v>0</v>
      </c>
      <c r="I1334" s="398">
        <f>H1334</f>
        <v>0</v>
      </c>
      <c r="J1334" s="398">
        <v>26545</v>
      </c>
      <c r="K1334" s="398">
        <f>J1334</f>
        <v>26545</v>
      </c>
      <c r="L1334" s="398"/>
      <c r="M1334" s="398">
        <f>L1334</f>
        <v>0</v>
      </c>
      <c r="N1334" s="398">
        <v>0</v>
      </c>
      <c r="O1334" s="398">
        <f>N1334</f>
        <v>0</v>
      </c>
      <c r="P1334" s="398">
        <v>2395647</v>
      </c>
      <c r="Q1334" s="398">
        <f>P1334</f>
        <v>2395647</v>
      </c>
      <c r="R1334" s="398"/>
      <c r="S1334" s="398">
        <f>R1334</f>
        <v>0</v>
      </c>
      <c r="T1334" s="398">
        <v>0</v>
      </c>
      <c r="U1334" s="398">
        <f>T1334</f>
        <v>0</v>
      </c>
      <c r="V1334" s="398"/>
      <c r="W1334" s="398">
        <f>V1334</f>
        <v>0</v>
      </c>
      <c r="X1334" s="398">
        <v>0</v>
      </c>
      <c r="Y1334" s="398">
        <f>X1334</f>
        <v>0</v>
      </c>
      <c r="Z1334" s="139"/>
      <c r="AA1334" s="139"/>
      <c r="AB1334" s="139"/>
      <c r="AC1334" s="139"/>
    </row>
    <row r="1335" spans="1:29" s="101" customFormat="1" ht="47.25" x14ac:dyDescent="0.2">
      <c r="A1335" s="202" t="s">
        <v>615</v>
      </c>
      <c r="B1335" s="173" t="s">
        <v>770</v>
      </c>
      <c r="C1335" s="173"/>
      <c r="D1335" s="173"/>
      <c r="E1335" s="174"/>
      <c r="F1335" s="176" t="s">
        <v>771</v>
      </c>
      <c r="G1335" s="177" t="s">
        <v>721</v>
      </c>
      <c r="H1335" s="178">
        <f t="shared" ref="H1335:X1337" si="2462">H1336</f>
        <v>1327</v>
      </c>
      <c r="I1335" s="178">
        <f t="shared" si="2462"/>
        <v>1327</v>
      </c>
      <c r="J1335" s="178">
        <f t="shared" si="2462"/>
        <v>1327</v>
      </c>
      <c r="K1335" s="178">
        <f t="shared" si="2462"/>
        <v>1327</v>
      </c>
      <c r="L1335" s="178">
        <f t="shared" si="2462"/>
        <v>1327</v>
      </c>
      <c r="M1335" s="178">
        <f t="shared" si="2462"/>
        <v>1327</v>
      </c>
      <c r="N1335" s="178">
        <f t="shared" si="2462"/>
        <v>1327</v>
      </c>
      <c r="O1335" s="178">
        <f t="shared" si="2462"/>
        <v>1327</v>
      </c>
      <c r="P1335" s="178">
        <f t="shared" si="2462"/>
        <v>1327</v>
      </c>
      <c r="Q1335" s="178">
        <f t="shared" si="2462"/>
        <v>1327</v>
      </c>
      <c r="R1335" s="178">
        <f t="shared" si="2462"/>
        <v>1327</v>
      </c>
      <c r="S1335" s="178">
        <f t="shared" si="2462"/>
        <v>1327</v>
      </c>
      <c r="T1335" s="178">
        <f t="shared" si="2462"/>
        <v>1300</v>
      </c>
      <c r="U1335" s="178">
        <f t="shared" si="2462"/>
        <v>1300</v>
      </c>
      <c r="V1335" s="178">
        <f t="shared" si="2462"/>
        <v>1327</v>
      </c>
      <c r="W1335" s="178">
        <f t="shared" si="2462"/>
        <v>1327</v>
      </c>
      <c r="X1335" s="178">
        <f t="shared" si="2462"/>
        <v>1300</v>
      </c>
      <c r="Y1335" s="178">
        <f t="shared" ref="X1335:Y1337" si="2463">Y1336</f>
        <v>1300</v>
      </c>
    </row>
    <row r="1336" spans="1:29" s="139" customFormat="1" x14ac:dyDescent="0.2">
      <c r="A1336" s="188" t="s">
        <v>615</v>
      </c>
      <c r="B1336" s="166" t="s">
        <v>770</v>
      </c>
      <c r="C1336" s="167">
        <v>11</v>
      </c>
      <c r="D1336" s="167"/>
      <c r="E1336" s="168">
        <v>38</v>
      </c>
      <c r="F1336" s="169"/>
      <c r="G1336" s="170"/>
      <c r="H1336" s="171">
        <f t="shared" si="2462"/>
        <v>1327</v>
      </c>
      <c r="I1336" s="171">
        <f t="shared" si="2462"/>
        <v>1327</v>
      </c>
      <c r="J1336" s="171">
        <f t="shared" si="2462"/>
        <v>1327</v>
      </c>
      <c r="K1336" s="171">
        <f t="shared" si="2462"/>
        <v>1327</v>
      </c>
      <c r="L1336" s="171">
        <f t="shared" si="2462"/>
        <v>1327</v>
      </c>
      <c r="M1336" s="171">
        <f t="shared" si="2462"/>
        <v>1327</v>
      </c>
      <c r="N1336" s="171">
        <f t="shared" si="2462"/>
        <v>1327</v>
      </c>
      <c r="O1336" s="171">
        <f t="shared" si="2462"/>
        <v>1327</v>
      </c>
      <c r="P1336" s="171">
        <f t="shared" si="2462"/>
        <v>1327</v>
      </c>
      <c r="Q1336" s="171">
        <f t="shared" si="2462"/>
        <v>1327</v>
      </c>
      <c r="R1336" s="171">
        <f t="shared" si="2462"/>
        <v>1327</v>
      </c>
      <c r="S1336" s="171">
        <f t="shared" si="2462"/>
        <v>1327</v>
      </c>
      <c r="T1336" s="171">
        <f t="shared" si="2462"/>
        <v>1300</v>
      </c>
      <c r="U1336" s="171">
        <f t="shared" si="2462"/>
        <v>1300</v>
      </c>
      <c r="V1336" s="171">
        <f t="shared" si="2462"/>
        <v>1327</v>
      </c>
      <c r="W1336" s="171">
        <f t="shared" si="2462"/>
        <v>1327</v>
      </c>
      <c r="X1336" s="171">
        <f t="shared" si="2463"/>
        <v>1300</v>
      </c>
      <c r="Y1336" s="171">
        <f t="shared" si="2463"/>
        <v>1300</v>
      </c>
      <c r="Z1336" s="101"/>
      <c r="AA1336" s="101"/>
      <c r="AB1336" s="101"/>
      <c r="AC1336" s="101"/>
    </row>
    <row r="1337" spans="1:29" s="101" customFormat="1" x14ac:dyDescent="0.2">
      <c r="A1337" s="118" t="s">
        <v>615</v>
      </c>
      <c r="B1337" s="102" t="s">
        <v>770</v>
      </c>
      <c r="C1337" s="103">
        <v>11</v>
      </c>
      <c r="D1337" s="118"/>
      <c r="E1337" s="105">
        <v>381</v>
      </c>
      <c r="F1337" s="141"/>
      <c r="G1337" s="106"/>
      <c r="H1337" s="107">
        <f t="shared" si="2462"/>
        <v>1327</v>
      </c>
      <c r="I1337" s="107">
        <f t="shared" si="2462"/>
        <v>1327</v>
      </c>
      <c r="J1337" s="107">
        <f t="shared" si="2462"/>
        <v>1327</v>
      </c>
      <c r="K1337" s="107">
        <f t="shared" si="2462"/>
        <v>1327</v>
      </c>
      <c r="L1337" s="107">
        <f t="shared" si="2462"/>
        <v>1327</v>
      </c>
      <c r="M1337" s="107">
        <f t="shared" si="2462"/>
        <v>1327</v>
      </c>
      <c r="N1337" s="107">
        <f t="shared" si="2462"/>
        <v>1327</v>
      </c>
      <c r="O1337" s="107">
        <f t="shared" si="2462"/>
        <v>1327</v>
      </c>
      <c r="P1337" s="107">
        <f t="shared" si="2462"/>
        <v>1327</v>
      </c>
      <c r="Q1337" s="107">
        <f t="shared" si="2462"/>
        <v>1327</v>
      </c>
      <c r="R1337" s="107">
        <f t="shared" si="2462"/>
        <v>1327</v>
      </c>
      <c r="S1337" s="107">
        <f t="shared" si="2462"/>
        <v>1327</v>
      </c>
      <c r="T1337" s="107">
        <f t="shared" si="2462"/>
        <v>1300</v>
      </c>
      <c r="U1337" s="107">
        <f t="shared" si="2462"/>
        <v>1300</v>
      </c>
      <c r="V1337" s="107">
        <f t="shared" si="2462"/>
        <v>1327</v>
      </c>
      <c r="W1337" s="107">
        <f t="shared" si="2462"/>
        <v>1327</v>
      </c>
      <c r="X1337" s="107">
        <f t="shared" si="2463"/>
        <v>1300</v>
      </c>
      <c r="Y1337" s="107">
        <f t="shared" si="2463"/>
        <v>1300</v>
      </c>
    </row>
    <row r="1338" spans="1:29" s="101" customFormat="1" x14ac:dyDescent="0.2">
      <c r="A1338" s="109" t="s">
        <v>615</v>
      </c>
      <c r="B1338" s="162" t="s">
        <v>770</v>
      </c>
      <c r="C1338" s="94">
        <v>11</v>
      </c>
      <c r="D1338" s="95" t="s">
        <v>270</v>
      </c>
      <c r="E1338" s="110">
        <v>3811</v>
      </c>
      <c r="F1338" s="142" t="s">
        <v>73</v>
      </c>
      <c r="G1338" s="132"/>
      <c r="H1338" s="398">
        <v>1327</v>
      </c>
      <c r="I1338" s="398">
        <f>H1338</f>
        <v>1327</v>
      </c>
      <c r="J1338" s="398">
        <v>1327</v>
      </c>
      <c r="K1338" s="398">
        <f>J1338</f>
        <v>1327</v>
      </c>
      <c r="L1338" s="402">
        <v>1327</v>
      </c>
      <c r="M1338" s="398">
        <f>L1338</f>
        <v>1327</v>
      </c>
      <c r="N1338" s="402">
        <v>1327</v>
      </c>
      <c r="O1338" s="398">
        <f>N1338</f>
        <v>1327</v>
      </c>
      <c r="P1338" s="398">
        <v>1327</v>
      </c>
      <c r="Q1338" s="398">
        <f>P1338</f>
        <v>1327</v>
      </c>
      <c r="R1338" s="402">
        <v>1327</v>
      </c>
      <c r="S1338" s="398">
        <f>R1338</f>
        <v>1327</v>
      </c>
      <c r="T1338" s="402">
        <v>1300</v>
      </c>
      <c r="U1338" s="398">
        <f>T1338</f>
        <v>1300</v>
      </c>
      <c r="V1338" s="402">
        <v>1327</v>
      </c>
      <c r="W1338" s="398">
        <f>V1338</f>
        <v>1327</v>
      </c>
      <c r="X1338" s="402">
        <v>1300</v>
      </c>
      <c r="Y1338" s="398">
        <f>X1338</f>
        <v>1300</v>
      </c>
      <c r="Z1338" s="139"/>
      <c r="AA1338" s="139"/>
      <c r="AB1338" s="139"/>
      <c r="AC1338" s="139"/>
    </row>
    <row r="1339" spans="1:29" s="101" customFormat="1" ht="63" x14ac:dyDescent="0.2">
      <c r="A1339" s="202" t="s">
        <v>615</v>
      </c>
      <c r="B1339" s="173" t="s">
        <v>772</v>
      </c>
      <c r="C1339" s="173"/>
      <c r="D1339" s="173"/>
      <c r="E1339" s="174"/>
      <c r="F1339" s="176" t="s">
        <v>773</v>
      </c>
      <c r="G1339" s="177" t="s">
        <v>721</v>
      </c>
      <c r="H1339" s="178">
        <f t="shared" ref="H1339:Q1339" si="2464">H1340+H1345+H1355+H1358+H1361+H1366+H1376+H1379+H1382+H1387+H1397+H1400</f>
        <v>79661</v>
      </c>
      <c r="I1339" s="178">
        <f t="shared" si="2464"/>
        <v>18714</v>
      </c>
      <c r="J1339" s="178">
        <f t="shared" si="2464"/>
        <v>45961</v>
      </c>
      <c r="K1339" s="178">
        <f t="shared" si="2464"/>
        <v>11944</v>
      </c>
      <c r="L1339" s="178">
        <f t="shared" ref="L1339:M1339" si="2465">L1340+L1345+L1355+L1358+L1361+L1366+L1376+L1379+L1382+L1387+L1397+L1400</f>
        <v>45961</v>
      </c>
      <c r="M1339" s="178">
        <f t="shared" si="2465"/>
        <v>11944</v>
      </c>
      <c r="N1339" s="178">
        <f t="shared" ref="N1339:O1339" si="2466">N1340+N1345+N1355+N1358+N1361+N1366+N1376+N1379+N1382+N1387+N1397+N1400</f>
        <v>45961</v>
      </c>
      <c r="O1339" s="178">
        <f t="shared" si="2466"/>
        <v>11944</v>
      </c>
      <c r="P1339" s="178">
        <f t="shared" si="2464"/>
        <v>133717</v>
      </c>
      <c r="Q1339" s="178">
        <f t="shared" si="2464"/>
        <v>33180</v>
      </c>
      <c r="R1339" s="178">
        <f t="shared" ref="R1339:W1339" si="2467">R1340+R1345+R1355+R1358+R1361+R1366+R1376+R1379+R1382+R1387+R1397+R1400</f>
        <v>133717</v>
      </c>
      <c r="S1339" s="178">
        <f t="shared" si="2467"/>
        <v>33180</v>
      </c>
      <c r="T1339" s="178">
        <f t="shared" ref="T1339:U1339" si="2468">T1340+T1345+T1355+T1358+T1361+T1366+T1376+T1379+T1382+T1387+T1397+T1400</f>
        <v>133717</v>
      </c>
      <c r="U1339" s="178">
        <f t="shared" si="2468"/>
        <v>33180</v>
      </c>
      <c r="V1339" s="178">
        <f t="shared" si="2467"/>
        <v>133717</v>
      </c>
      <c r="W1339" s="178">
        <f t="shared" si="2467"/>
        <v>33180</v>
      </c>
      <c r="X1339" s="178">
        <f t="shared" ref="X1339:Y1339" si="2469">X1340+X1345+X1355+X1358+X1361+X1366+X1376+X1379+X1382+X1387+X1397+X1400</f>
        <v>133717</v>
      </c>
      <c r="Y1339" s="178">
        <f t="shared" si="2469"/>
        <v>33180</v>
      </c>
    </row>
    <row r="1340" spans="1:29" s="139" customFormat="1" x14ac:dyDescent="0.2">
      <c r="A1340" s="188" t="s">
        <v>615</v>
      </c>
      <c r="B1340" s="188" t="s">
        <v>772</v>
      </c>
      <c r="C1340" s="167">
        <v>12</v>
      </c>
      <c r="D1340" s="167"/>
      <c r="E1340" s="168">
        <v>31</v>
      </c>
      <c r="F1340" s="169"/>
      <c r="G1340" s="170"/>
      <c r="H1340" s="171">
        <f t="shared" ref="H1340:Q1340" si="2470">H1341+H1343</f>
        <v>3876</v>
      </c>
      <c r="I1340" s="171">
        <f t="shared" si="2470"/>
        <v>3876</v>
      </c>
      <c r="J1340" s="171">
        <f t="shared" si="2470"/>
        <v>1991</v>
      </c>
      <c r="K1340" s="171">
        <f t="shared" si="2470"/>
        <v>1991</v>
      </c>
      <c r="L1340" s="171">
        <f t="shared" ref="L1340:M1340" si="2471">L1341+L1343</f>
        <v>1991</v>
      </c>
      <c r="M1340" s="171">
        <f t="shared" si="2471"/>
        <v>1991</v>
      </c>
      <c r="N1340" s="171">
        <f t="shared" ref="N1340:O1340" si="2472">N1341+N1343</f>
        <v>1991</v>
      </c>
      <c r="O1340" s="171">
        <f t="shared" si="2472"/>
        <v>1991</v>
      </c>
      <c r="P1340" s="171">
        <f t="shared" si="2470"/>
        <v>5375</v>
      </c>
      <c r="Q1340" s="171">
        <f t="shared" si="2470"/>
        <v>5375</v>
      </c>
      <c r="R1340" s="171">
        <f t="shared" ref="R1340:W1340" si="2473">R1341+R1343</f>
        <v>5375</v>
      </c>
      <c r="S1340" s="171">
        <f t="shared" si="2473"/>
        <v>5375</v>
      </c>
      <c r="T1340" s="171">
        <f t="shared" ref="T1340:U1340" si="2474">T1341+T1343</f>
        <v>5375</v>
      </c>
      <c r="U1340" s="171">
        <f t="shared" si="2474"/>
        <v>5375</v>
      </c>
      <c r="V1340" s="171">
        <f t="shared" si="2473"/>
        <v>5375</v>
      </c>
      <c r="W1340" s="171">
        <f t="shared" si="2473"/>
        <v>5375</v>
      </c>
      <c r="X1340" s="171">
        <f t="shared" ref="X1340:Y1340" si="2475">X1341+X1343</f>
        <v>5375</v>
      </c>
      <c r="Y1340" s="171">
        <f t="shared" si="2475"/>
        <v>5375</v>
      </c>
      <c r="Z1340" s="101"/>
      <c r="AA1340" s="101"/>
      <c r="AB1340" s="101"/>
      <c r="AC1340" s="101"/>
    </row>
    <row r="1341" spans="1:29" s="101" customFormat="1" x14ac:dyDescent="0.2">
      <c r="A1341" s="118" t="s">
        <v>615</v>
      </c>
      <c r="B1341" s="118" t="s">
        <v>772</v>
      </c>
      <c r="C1341" s="103">
        <v>12</v>
      </c>
      <c r="D1341" s="118"/>
      <c r="E1341" s="105">
        <v>311</v>
      </c>
      <c r="F1341" s="141"/>
      <c r="G1341" s="106"/>
      <c r="H1341" s="107">
        <f t="shared" ref="H1341:Y1341" si="2476">H1342</f>
        <v>3199</v>
      </c>
      <c r="I1341" s="107">
        <f t="shared" si="2476"/>
        <v>3199</v>
      </c>
      <c r="J1341" s="107">
        <f t="shared" si="2476"/>
        <v>1659</v>
      </c>
      <c r="K1341" s="107">
        <f t="shared" si="2476"/>
        <v>1659</v>
      </c>
      <c r="L1341" s="107">
        <f t="shared" si="2476"/>
        <v>1659</v>
      </c>
      <c r="M1341" s="107">
        <f t="shared" si="2476"/>
        <v>1659</v>
      </c>
      <c r="N1341" s="107">
        <f t="shared" si="2476"/>
        <v>1659</v>
      </c>
      <c r="O1341" s="107">
        <f t="shared" si="2476"/>
        <v>1659</v>
      </c>
      <c r="P1341" s="107">
        <f t="shared" si="2476"/>
        <v>4247</v>
      </c>
      <c r="Q1341" s="107">
        <f t="shared" si="2476"/>
        <v>4247</v>
      </c>
      <c r="R1341" s="107">
        <f t="shared" si="2476"/>
        <v>4247</v>
      </c>
      <c r="S1341" s="107">
        <f t="shared" si="2476"/>
        <v>4247</v>
      </c>
      <c r="T1341" s="107">
        <f t="shared" si="2476"/>
        <v>4247</v>
      </c>
      <c r="U1341" s="107">
        <f t="shared" si="2476"/>
        <v>4247</v>
      </c>
      <c r="V1341" s="107">
        <f t="shared" si="2476"/>
        <v>4247</v>
      </c>
      <c r="W1341" s="107">
        <f t="shared" si="2476"/>
        <v>4247</v>
      </c>
      <c r="X1341" s="107">
        <f t="shared" si="2476"/>
        <v>4247</v>
      </c>
      <c r="Y1341" s="107">
        <f t="shared" si="2476"/>
        <v>4247</v>
      </c>
    </row>
    <row r="1342" spans="1:29" s="139" customFormat="1" ht="15" x14ac:dyDescent="0.2">
      <c r="A1342" s="109" t="s">
        <v>615</v>
      </c>
      <c r="B1342" s="162" t="s">
        <v>772</v>
      </c>
      <c r="C1342" s="94">
        <v>12</v>
      </c>
      <c r="D1342" s="95" t="s">
        <v>270</v>
      </c>
      <c r="E1342" s="110">
        <v>3111</v>
      </c>
      <c r="F1342" s="142" t="s">
        <v>33</v>
      </c>
      <c r="G1342" s="132"/>
      <c r="H1342" s="398">
        <v>3199</v>
      </c>
      <c r="I1342" s="398">
        <f>H1342</f>
        <v>3199</v>
      </c>
      <c r="J1342" s="398">
        <v>1659</v>
      </c>
      <c r="K1342" s="398">
        <f>J1342</f>
        <v>1659</v>
      </c>
      <c r="L1342" s="402">
        <v>1659</v>
      </c>
      <c r="M1342" s="398">
        <f>L1342</f>
        <v>1659</v>
      </c>
      <c r="N1342" s="402">
        <v>1659</v>
      </c>
      <c r="O1342" s="398">
        <f>N1342</f>
        <v>1659</v>
      </c>
      <c r="P1342" s="398">
        <v>4247</v>
      </c>
      <c r="Q1342" s="398">
        <f>P1342</f>
        <v>4247</v>
      </c>
      <c r="R1342" s="402">
        <v>4247</v>
      </c>
      <c r="S1342" s="398">
        <f>R1342</f>
        <v>4247</v>
      </c>
      <c r="T1342" s="402">
        <v>4247</v>
      </c>
      <c r="U1342" s="398">
        <f>T1342</f>
        <v>4247</v>
      </c>
      <c r="V1342" s="402">
        <v>4247</v>
      </c>
      <c r="W1342" s="398">
        <f>V1342</f>
        <v>4247</v>
      </c>
      <c r="X1342" s="402">
        <v>4247</v>
      </c>
      <c r="Y1342" s="398">
        <f>X1342</f>
        <v>4247</v>
      </c>
    </row>
    <row r="1343" spans="1:29" s="101" customFormat="1" x14ac:dyDescent="0.2">
      <c r="A1343" s="118" t="s">
        <v>615</v>
      </c>
      <c r="B1343" s="118" t="s">
        <v>772</v>
      </c>
      <c r="C1343" s="103">
        <v>12</v>
      </c>
      <c r="D1343" s="118"/>
      <c r="E1343" s="105">
        <v>313</v>
      </c>
      <c r="F1343" s="141"/>
      <c r="G1343" s="106"/>
      <c r="H1343" s="107">
        <f t="shared" ref="H1343:Y1343" si="2477">H1344</f>
        <v>677</v>
      </c>
      <c r="I1343" s="107">
        <f t="shared" si="2477"/>
        <v>677</v>
      </c>
      <c r="J1343" s="107">
        <f t="shared" si="2477"/>
        <v>332</v>
      </c>
      <c r="K1343" s="107">
        <f t="shared" si="2477"/>
        <v>332</v>
      </c>
      <c r="L1343" s="107">
        <f t="shared" si="2477"/>
        <v>332</v>
      </c>
      <c r="M1343" s="107">
        <f t="shared" si="2477"/>
        <v>332</v>
      </c>
      <c r="N1343" s="107">
        <f t="shared" si="2477"/>
        <v>332</v>
      </c>
      <c r="O1343" s="107">
        <f t="shared" si="2477"/>
        <v>332</v>
      </c>
      <c r="P1343" s="107">
        <f t="shared" si="2477"/>
        <v>1128</v>
      </c>
      <c r="Q1343" s="107">
        <f t="shared" si="2477"/>
        <v>1128</v>
      </c>
      <c r="R1343" s="107">
        <f t="shared" si="2477"/>
        <v>1128</v>
      </c>
      <c r="S1343" s="107">
        <f t="shared" si="2477"/>
        <v>1128</v>
      </c>
      <c r="T1343" s="107">
        <f t="shared" si="2477"/>
        <v>1128</v>
      </c>
      <c r="U1343" s="107">
        <f t="shared" si="2477"/>
        <v>1128</v>
      </c>
      <c r="V1343" s="107">
        <f t="shared" si="2477"/>
        <v>1128</v>
      </c>
      <c r="W1343" s="107">
        <f t="shared" si="2477"/>
        <v>1128</v>
      </c>
      <c r="X1343" s="107">
        <f t="shared" si="2477"/>
        <v>1128</v>
      </c>
      <c r="Y1343" s="107">
        <f t="shared" si="2477"/>
        <v>1128</v>
      </c>
    </row>
    <row r="1344" spans="1:29" s="101" customFormat="1" x14ac:dyDescent="0.2">
      <c r="A1344" s="109" t="s">
        <v>615</v>
      </c>
      <c r="B1344" s="162" t="s">
        <v>772</v>
      </c>
      <c r="C1344" s="94">
        <v>12</v>
      </c>
      <c r="D1344" s="95" t="s">
        <v>270</v>
      </c>
      <c r="E1344" s="110">
        <v>3132</v>
      </c>
      <c r="F1344" s="142" t="s">
        <v>40</v>
      </c>
      <c r="G1344" s="132"/>
      <c r="H1344" s="398">
        <v>677</v>
      </c>
      <c r="I1344" s="398">
        <f>H1344</f>
        <v>677</v>
      </c>
      <c r="J1344" s="398">
        <v>332</v>
      </c>
      <c r="K1344" s="398">
        <f>J1344</f>
        <v>332</v>
      </c>
      <c r="L1344" s="408">
        <v>332</v>
      </c>
      <c r="M1344" s="398">
        <f>L1344</f>
        <v>332</v>
      </c>
      <c r="N1344" s="408">
        <v>332</v>
      </c>
      <c r="O1344" s="398">
        <f>N1344</f>
        <v>332</v>
      </c>
      <c r="P1344" s="398">
        <v>1128</v>
      </c>
      <c r="Q1344" s="398">
        <f>P1344</f>
        <v>1128</v>
      </c>
      <c r="R1344" s="402">
        <v>1128</v>
      </c>
      <c r="S1344" s="398">
        <f>R1344</f>
        <v>1128</v>
      </c>
      <c r="T1344" s="402">
        <v>1128</v>
      </c>
      <c r="U1344" s="398">
        <f>T1344</f>
        <v>1128</v>
      </c>
      <c r="V1344" s="402">
        <v>1128</v>
      </c>
      <c r="W1344" s="398">
        <f>V1344</f>
        <v>1128</v>
      </c>
      <c r="X1344" s="402">
        <v>1128</v>
      </c>
      <c r="Y1344" s="398">
        <f>X1344</f>
        <v>1128</v>
      </c>
      <c r="Z1344" s="139"/>
      <c r="AA1344" s="139"/>
      <c r="AB1344" s="139"/>
      <c r="AC1344" s="139"/>
    </row>
    <row r="1345" spans="1:29" s="139" customFormat="1" x14ac:dyDescent="0.2">
      <c r="A1345" s="188" t="s">
        <v>615</v>
      </c>
      <c r="B1345" s="188" t="s">
        <v>772</v>
      </c>
      <c r="C1345" s="167">
        <v>12</v>
      </c>
      <c r="D1345" s="167"/>
      <c r="E1345" s="168">
        <v>32</v>
      </c>
      <c r="F1345" s="169"/>
      <c r="G1345" s="170"/>
      <c r="H1345" s="171">
        <f t="shared" ref="H1345:Q1345" si="2478">H1346+H1348+H1350+H1353</f>
        <v>2230</v>
      </c>
      <c r="I1345" s="171">
        <f t="shared" si="2478"/>
        <v>2230</v>
      </c>
      <c r="J1345" s="171">
        <f t="shared" si="2478"/>
        <v>1061</v>
      </c>
      <c r="K1345" s="171">
        <f t="shared" si="2478"/>
        <v>1061</v>
      </c>
      <c r="L1345" s="171">
        <f t="shared" ref="L1345:M1345" si="2479">L1346+L1348+L1350+L1353</f>
        <v>1061</v>
      </c>
      <c r="M1345" s="171">
        <f t="shared" si="2479"/>
        <v>1061</v>
      </c>
      <c r="N1345" s="171">
        <f t="shared" ref="N1345:O1345" si="2480">N1346+N1348+N1350+N1353</f>
        <v>1061</v>
      </c>
      <c r="O1345" s="171">
        <f t="shared" si="2480"/>
        <v>1061</v>
      </c>
      <c r="P1345" s="171">
        <f t="shared" si="2478"/>
        <v>2084</v>
      </c>
      <c r="Q1345" s="171">
        <f t="shared" si="2478"/>
        <v>2084</v>
      </c>
      <c r="R1345" s="171">
        <f t="shared" ref="R1345:W1345" si="2481">R1346+R1348+R1350+R1353</f>
        <v>2084</v>
      </c>
      <c r="S1345" s="171">
        <f t="shared" si="2481"/>
        <v>2084</v>
      </c>
      <c r="T1345" s="171">
        <f t="shared" ref="T1345:U1345" si="2482">T1346+T1348+T1350+T1353</f>
        <v>2084</v>
      </c>
      <c r="U1345" s="171">
        <f t="shared" si="2482"/>
        <v>2084</v>
      </c>
      <c r="V1345" s="171">
        <f t="shared" si="2481"/>
        <v>2084</v>
      </c>
      <c r="W1345" s="171">
        <f t="shared" si="2481"/>
        <v>2084</v>
      </c>
      <c r="X1345" s="171">
        <f t="shared" ref="X1345:Y1345" si="2483">X1346+X1348+X1350+X1353</f>
        <v>2084</v>
      </c>
      <c r="Y1345" s="171">
        <f t="shared" si="2483"/>
        <v>2084</v>
      </c>
      <c r="Z1345" s="101"/>
      <c r="AA1345" s="101"/>
      <c r="AB1345" s="101"/>
      <c r="AC1345" s="101"/>
    </row>
    <row r="1346" spans="1:29" s="101" customFormat="1" x14ac:dyDescent="0.2">
      <c r="A1346" s="118" t="s">
        <v>615</v>
      </c>
      <c r="B1346" s="118" t="s">
        <v>772</v>
      </c>
      <c r="C1346" s="103">
        <v>12</v>
      </c>
      <c r="D1346" s="118"/>
      <c r="E1346" s="105">
        <v>321</v>
      </c>
      <c r="F1346" s="141"/>
      <c r="G1346" s="106"/>
      <c r="H1346" s="107">
        <f t="shared" ref="H1346:Y1346" si="2484">H1347</f>
        <v>664</v>
      </c>
      <c r="I1346" s="107">
        <f t="shared" si="2484"/>
        <v>664</v>
      </c>
      <c r="J1346" s="107">
        <f t="shared" si="2484"/>
        <v>398</v>
      </c>
      <c r="K1346" s="107">
        <f t="shared" si="2484"/>
        <v>398</v>
      </c>
      <c r="L1346" s="107">
        <f t="shared" si="2484"/>
        <v>398</v>
      </c>
      <c r="M1346" s="107">
        <f t="shared" si="2484"/>
        <v>398</v>
      </c>
      <c r="N1346" s="107">
        <f t="shared" si="2484"/>
        <v>398</v>
      </c>
      <c r="O1346" s="107">
        <f t="shared" si="2484"/>
        <v>398</v>
      </c>
      <c r="P1346" s="107">
        <f t="shared" si="2484"/>
        <v>531</v>
      </c>
      <c r="Q1346" s="107">
        <f t="shared" si="2484"/>
        <v>531</v>
      </c>
      <c r="R1346" s="107">
        <f t="shared" si="2484"/>
        <v>531</v>
      </c>
      <c r="S1346" s="107">
        <f t="shared" si="2484"/>
        <v>531</v>
      </c>
      <c r="T1346" s="107">
        <f t="shared" si="2484"/>
        <v>531</v>
      </c>
      <c r="U1346" s="107">
        <f t="shared" si="2484"/>
        <v>531</v>
      </c>
      <c r="V1346" s="107">
        <f t="shared" si="2484"/>
        <v>531</v>
      </c>
      <c r="W1346" s="107">
        <f t="shared" si="2484"/>
        <v>531</v>
      </c>
      <c r="X1346" s="107">
        <f t="shared" si="2484"/>
        <v>531</v>
      </c>
      <c r="Y1346" s="107">
        <f t="shared" si="2484"/>
        <v>531</v>
      </c>
    </row>
    <row r="1347" spans="1:29" s="139" customFormat="1" ht="15" x14ac:dyDescent="0.2">
      <c r="A1347" s="109" t="s">
        <v>615</v>
      </c>
      <c r="B1347" s="162" t="s">
        <v>772</v>
      </c>
      <c r="C1347" s="94">
        <v>12</v>
      </c>
      <c r="D1347" s="95" t="s">
        <v>270</v>
      </c>
      <c r="E1347" s="110">
        <v>3211</v>
      </c>
      <c r="F1347" s="142" t="s">
        <v>42</v>
      </c>
      <c r="G1347" s="132"/>
      <c r="H1347" s="398">
        <v>664</v>
      </c>
      <c r="I1347" s="398">
        <f>H1347</f>
        <v>664</v>
      </c>
      <c r="J1347" s="398">
        <v>398</v>
      </c>
      <c r="K1347" s="398">
        <f>J1347</f>
        <v>398</v>
      </c>
      <c r="L1347" s="408">
        <v>398</v>
      </c>
      <c r="M1347" s="398">
        <f>L1347</f>
        <v>398</v>
      </c>
      <c r="N1347" s="408">
        <v>398</v>
      </c>
      <c r="O1347" s="398">
        <f>N1347</f>
        <v>398</v>
      </c>
      <c r="P1347" s="398">
        <v>531</v>
      </c>
      <c r="Q1347" s="398">
        <f>P1347</f>
        <v>531</v>
      </c>
      <c r="R1347" s="408">
        <v>531</v>
      </c>
      <c r="S1347" s="398">
        <f>R1347</f>
        <v>531</v>
      </c>
      <c r="T1347" s="408">
        <v>531</v>
      </c>
      <c r="U1347" s="398">
        <f>T1347</f>
        <v>531</v>
      </c>
      <c r="V1347" s="408">
        <v>531</v>
      </c>
      <c r="W1347" s="398">
        <f>V1347</f>
        <v>531</v>
      </c>
      <c r="X1347" s="408">
        <v>531</v>
      </c>
      <c r="Y1347" s="398">
        <f>X1347</f>
        <v>531</v>
      </c>
    </row>
    <row r="1348" spans="1:29" s="101" customFormat="1" x14ac:dyDescent="0.2">
      <c r="A1348" s="118" t="s">
        <v>615</v>
      </c>
      <c r="B1348" s="118" t="s">
        <v>772</v>
      </c>
      <c r="C1348" s="103">
        <v>12</v>
      </c>
      <c r="D1348" s="118"/>
      <c r="E1348" s="105">
        <v>322</v>
      </c>
      <c r="F1348" s="141"/>
      <c r="G1348" s="106"/>
      <c r="H1348" s="107">
        <f t="shared" ref="H1348:Y1348" si="2485">H1349</f>
        <v>133</v>
      </c>
      <c r="I1348" s="107">
        <f t="shared" si="2485"/>
        <v>133</v>
      </c>
      <c r="J1348" s="107">
        <f t="shared" si="2485"/>
        <v>186</v>
      </c>
      <c r="K1348" s="107">
        <f t="shared" si="2485"/>
        <v>186</v>
      </c>
      <c r="L1348" s="107">
        <f t="shared" si="2485"/>
        <v>186</v>
      </c>
      <c r="M1348" s="107">
        <f t="shared" si="2485"/>
        <v>186</v>
      </c>
      <c r="N1348" s="107">
        <f t="shared" si="2485"/>
        <v>186</v>
      </c>
      <c r="O1348" s="107">
        <f t="shared" si="2485"/>
        <v>186</v>
      </c>
      <c r="P1348" s="107">
        <f t="shared" si="2485"/>
        <v>66</v>
      </c>
      <c r="Q1348" s="107">
        <f t="shared" si="2485"/>
        <v>66</v>
      </c>
      <c r="R1348" s="107">
        <f t="shared" si="2485"/>
        <v>66</v>
      </c>
      <c r="S1348" s="107">
        <f t="shared" si="2485"/>
        <v>66</v>
      </c>
      <c r="T1348" s="107">
        <f t="shared" si="2485"/>
        <v>66</v>
      </c>
      <c r="U1348" s="107">
        <f t="shared" si="2485"/>
        <v>66</v>
      </c>
      <c r="V1348" s="107">
        <f t="shared" si="2485"/>
        <v>66</v>
      </c>
      <c r="W1348" s="107">
        <f t="shared" si="2485"/>
        <v>66</v>
      </c>
      <c r="X1348" s="107">
        <f t="shared" si="2485"/>
        <v>66</v>
      </c>
      <c r="Y1348" s="107">
        <f t="shared" si="2485"/>
        <v>66</v>
      </c>
    </row>
    <row r="1349" spans="1:29" s="139" customFormat="1" ht="15" x14ac:dyDescent="0.2">
      <c r="A1349" s="109" t="s">
        <v>615</v>
      </c>
      <c r="B1349" s="162" t="s">
        <v>772</v>
      </c>
      <c r="C1349" s="94">
        <v>12</v>
      </c>
      <c r="D1349" s="95" t="s">
        <v>270</v>
      </c>
      <c r="E1349" s="110">
        <v>3223</v>
      </c>
      <c r="F1349" s="142" t="s">
        <v>48</v>
      </c>
      <c r="G1349" s="132"/>
      <c r="H1349" s="398">
        <v>133</v>
      </c>
      <c r="I1349" s="398">
        <f>H1349</f>
        <v>133</v>
      </c>
      <c r="J1349" s="398">
        <v>186</v>
      </c>
      <c r="K1349" s="398">
        <f>J1349</f>
        <v>186</v>
      </c>
      <c r="L1349" s="408">
        <v>186</v>
      </c>
      <c r="M1349" s="398">
        <f>L1349</f>
        <v>186</v>
      </c>
      <c r="N1349" s="408">
        <v>186</v>
      </c>
      <c r="O1349" s="398">
        <f>N1349</f>
        <v>186</v>
      </c>
      <c r="P1349" s="398">
        <v>66</v>
      </c>
      <c r="Q1349" s="398">
        <f>P1349</f>
        <v>66</v>
      </c>
      <c r="R1349" s="408">
        <v>66</v>
      </c>
      <c r="S1349" s="398">
        <f>R1349</f>
        <v>66</v>
      </c>
      <c r="T1349" s="408">
        <v>66</v>
      </c>
      <c r="U1349" s="398">
        <f>T1349</f>
        <v>66</v>
      </c>
      <c r="V1349" s="408">
        <v>66</v>
      </c>
      <c r="W1349" s="398">
        <f>V1349</f>
        <v>66</v>
      </c>
      <c r="X1349" s="408">
        <v>66</v>
      </c>
      <c r="Y1349" s="398">
        <f>X1349</f>
        <v>66</v>
      </c>
    </row>
    <row r="1350" spans="1:29" s="139" customFormat="1" x14ac:dyDescent="0.2">
      <c r="A1350" s="118" t="s">
        <v>615</v>
      </c>
      <c r="B1350" s="118" t="s">
        <v>772</v>
      </c>
      <c r="C1350" s="103">
        <v>12</v>
      </c>
      <c r="D1350" s="118"/>
      <c r="E1350" s="105">
        <v>323</v>
      </c>
      <c r="F1350" s="141"/>
      <c r="G1350" s="106"/>
      <c r="H1350" s="107">
        <f t="shared" ref="H1350:Q1350" si="2486">SUM(H1351:H1352)</f>
        <v>690</v>
      </c>
      <c r="I1350" s="107">
        <f t="shared" si="2486"/>
        <v>690</v>
      </c>
      <c r="J1350" s="107">
        <f t="shared" si="2486"/>
        <v>278</v>
      </c>
      <c r="K1350" s="107">
        <f t="shared" si="2486"/>
        <v>278</v>
      </c>
      <c r="L1350" s="107">
        <f t="shared" ref="L1350:M1350" si="2487">SUM(L1351:L1352)</f>
        <v>278</v>
      </c>
      <c r="M1350" s="107">
        <f t="shared" si="2487"/>
        <v>278</v>
      </c>
      <c r="N1350" s="107">
        <f t="shared" ref="N1350:O1350" si="2488">SUM(N1351:N1352)</f>
        <v>278</v>
      </c>
      <c r="O1350" s="107">
        <f t="shared" si="2488"/>
        <v>278</v>
      </c>
      <c r="P1350" s="107">
        <f t="shared" si="2486"/>
        <v>823</v>
      </c>
      <c r="Q1350" s="107">
        <f t="shared" si="2486"/>
        <v>823</v>
      </c>
      <c r="R1350" s="107">
        <f t="shared" ref="R1350:W1350" si="2489">SUM(R1351:R1352)</f>
        <v>823</v>
      </c>
      <c r="S1350" s="107">
        <f t="shared" si="2489"/>
        <v>823</v>
      </c>
      <c r="T1350" s="107">
        <f t="shared" ref="T1350:U1350" si="2490">SUM(T1351:T1352)</f>
        <v>823</v>
      </c>
      <c r="U1350" s="107">
        <f t="shared" si="2490"/>
        <v>823</v>
      </c>
      <c r="V1350" s="107">
        <f t="shared" si="2489"/>
        <v>823</v>
      </c>
      <c r="W1350" s="107">
        <f t="shared" si="2489"/>
        <v>823</v>
      </c>
      <c r="X1350" s="107">
        <f t="shared" ref="X1350:Y1350" si="2491">SUM(X1351:X1352)</f>
        <v>823</v>
      </c>
      <c r="Y1350" s="107">
        <f t="shared" si="2491"/>
        <v>823</v>
      </c>
      <c r="Z1350" s="101"/>
      <c r="AA1350" s="101"/>
      <c r="AB1350" s="101"/>
      <c r="AC1350" s="101"/>
    </row>
    <row r="1351" spans="1:29" s="101" customFormat="1" x14ac:dyDescent="0.2">
      <c r="A1351" s="109" t="s">
        <v>615</v>
      </c>
      <c r="B1351" s="162" t="s">
        <v>772</v>
      </c>
      <c r="C1351" s="94">
        <v>12</v>
      </c>
      <c r="D1351" s="95" t="s">
        <v>270</v>
      </c>
      <c r="E1351" s="110">
        <v>3233</v>
      </c>
      <c r="F1351" s="142" t="s">
        <v>54</v>
      </c>
      <c r="G1351" s="132"/>
      <c r="H1351" s="398">
        <v>292</v>
      </c>
      <c r="I1351" s="398">
        <f t="shared" ref="I1351:I1352" si="2492">H1351</f>
        <v>292</v>
      </c>
      <c r="J1351" s="398">
        <v>212</v>
      </c>
      <c r="K1351" s="398">
        <f t="shared" ref="K1351:K1352" si="2493">J1351</f>
        <v>212</v>
      </c>
      <c r="L1351" s="408">
        <v>212</v>
      </c>
      <c r="M1351" s="398">
        <f t="shared" ref="M1351:M1352" si="2494">L1351</f>
        <v>212</v>
      </c>
      <c r="N1351" s="408">
        <v>212</v>
      </c>
      <c r="O1351" s="398">
        <f t="shared" ref="O1351:O1352" si="2495">N1351</f>
        <v>212</v>
      </c>
      <c r="P1351" s="398">
        <v>624</v>
      </c>
      <c r="Q1351" s="398">
        <f t="shared" ref="Q1351:Q1352" si="2496">P1351</f>
        <v>624</v>
      </c>
      <c r="R1351" s="408">
        <v>624</v>
      </c>
      <c r="S1351" s="398">
        <f t="shared" ref="S1351:S1352" si="2497">R1351</f>
        <v>624</v>
      </c>
      <c r="T1351" s="408">
        <v>624</v>
      </c>
      <c r="U1351" s="398">
        <f t="shared" ref="U1351:U1352" si="2498">T1351</f>
        <v>624</v>
      </c>
      <c r="V1351" s="408">
        <v>624</v>
      </c>
      <c r="W1351" s="398">
        <f t="shared" ref="W1351:W1352" si="2499">V1351</f>
        <v>624</v>
      </c>
      <c r="X1351" s="408">
        <v>624</v>
      </c>
      <c r="Y1351" s="398">
        <f t="shared" ref="Y1351:Y1352" si="2500">X1351</f>
        <v>624</v>
      </c>
      <c r="Z1351" s="139"/>
      <c r="AA1351" s="139"/>
      <c r="AB1351" s="139"/>
      <c r="AC1351" s="139"/>
    </row>
    <row r="1352" spans="1:29" s="139" customFormat="1" ht="15" x14ac:dyDescent="0.2">
      <c r="A1352" s="109" t="s">
        <v>615</v>
      </c>
      <c r="B1352" s="162" t="s">
        <v>772</v>
      </c>
      <c r="C1352" s="94">
        <v>12</v>
      </c>
      <c r="D1352" s="95" t="s">
        <v>270</v>
      </c>
      <c r="E1352" s="110">
        <v>3237</v>
      </c>
      <c r="F1352" s="142" t="s">
        <v>58</v>
      </c>
      <c r="G1352" s="132"/>
      <c r="H1352" s="398">
        <v>398</v>
      </c>
      <c r="I1352" s="398">
        <f t="shared" si="2492"/>
        <v>398</v>
      </c>
      <c r="J1352" s="398">
        <v>66</v>
      </c>
      <c r="K1352" s="398">
        <f t="shared" si="2493"/>
        <v>66</v>
      </c>
      <c r="L1352" s="409">
        <v>66</v>
      </c>
      <c r="M1352" s="398">
        <f t="shared" si="2494"/>
        <v>66</v>
      </c>
      <c r="N1352" s="409">
        <v>66</v>
      </c>
      <c r="O1352" s="398">
        <f t="shared" si="2495"/>
        <v>66</v>
      </c>
      <c r="P1352" s="398">
        <v>199</v>
      </c>
      <c r="Q1352" s="398">
        <f t="shared" si="2496"/>
        <v>199</v>
      </c>
      <c r="R1352" s="409">
        <v>199</v>
      </c>
      <c r="S1352" s="398">
        <f t="shared" si="2497"/>
        <v>199</v>
      </c>
      <c r="T1352" s="409">
        <v>199</v>
      </c>
      <c r="U1352" s="398">
        <f t="shared" si="2498"/>
        <v>199</v>
      </c>
      <c r="V1352" s="409">
        <v>199</v>
      </c>
      <c r="W1352" s="398">
        <f t="shared" si="2499"/>
        <v>199</v>
      </c>
      <c r="X1352" s="409">
        <v>199</v>
      </c>
      <c r="Y1352" s="398">
        <f t="shared" si="2500"/>
        <v>199</v>
      </c>
    </row>
    <row r="1353" spans="1:29" s="101" customFormat="1" x14ac:dyDescent="0.2">
      <c r="A1353" s="118" t="s">
        <v>615</v>
      </c>
      <c r="B1353" s="118" t="s">
        <v>772</v>
      </c>
      <c r="C1353" s="103">
        <v>12</v>
      </c>
      <c r="D1353" s="118"/>
      <c r="E1353" s="105">
        <v>329</v>
      </c>
      <c r="F1353" s="141"/>
      <c r="G1353" s="106"/>
      <c r="H1353" s="107">
        <f t="shared" ref="H1353:Y1353" si="2501">H1354</f>
        <v>743</v>
      </c>
      <c r="I1353" s="107">
        <f t="shared" si="2501"/>
        <v>743</v>
      </c>
      <c r="J1353" s="107">
        <f t="shared" si="2501"/>
        <v>199</v>
      </c>
      <c r="K1353" s="107">
        <f t="shared" si="2501"/>
        <v>199</v>
      </c>
      <c r="L1353" s="107">
        <f t="shared" si="2501"/>
        <v>199</v>
      </c>
      <c r="M1353" s="107">
        <f t="shared" si="2501"/>
        <v>199</v>
      </c>
      <c r="N1353" s="107">
        <f t="shared" si="2501"/>
        <v>199</v>
      </c>
      <c r="O1353" s="107">
        <f t="shared" si="2501"/>
        <v>199</v>
      </c>
      <c r="P1353" s="107">
        <f t="shared" si="2501"/>
        <v>664</v>
      </c>
      <c r="Q1353" s="107">
        <f t="shared" si="2501"/>
        <v>664</v>
      </c>
      <c r="R1353" s="107">
        <f t="shared" si="2501"/>
        <v>664</v>
      </c>
      <c r="S1353" s="107">
        <f t="shared" si="2501"/>
        <v>664</v>
      </c>
      <c r="T1353" s="107">
        <f t="shared" si="2501"/>
        <v>664</v>
      </c>
      <c r="U1353" s="107">
        <f t="shared" si="2501"/>
        <v>664</v>
      </c>
      <c r="V1353" s="107">
        <f t="shared" si="2501"/>
        <v>664</v>
      </c>
      <c r="W1353" s="107">
        <f t="shared" si="2501"/>
        <v>664</v>
      </c>
      <c r="X1353" s="107">
        <f t="shared" si="2501"/>
        <v>664</v>
      </c>
      <c r="Y1353" s="107">
        <f t="shared" si="2501"/>
        <v>664</v>
      </c>
    </row>
    <row r="1354" spans="1:29" s="101" customFormat="1" x14ac:dyDescent="0.2">
      <c r="A1354" s="109" t="s">
        <v>615</v>
      </c>
      <c r="B1354" s="162" t="s">
        <v>772</v>
      </c>
      <c r="C1354" s="94">
        <v>12</v>
      </c>
      <c r="D1354" s="95" t="s">
        <v>270</v>
      </c>
      <c r="E1354" s="110">
        <v>3293</v>
      </c>
      <c r="F1354" s="142" t="s">
        <v>64</v>
      </c>
      <c r="G1354" s="132"/>
      <c r="H1354" s="398">
        <v>743</v>
      </c>
      <c r="I1354" s="398">
        <f>H1354</f>
        <v>743</v>
      </c>
      <c r="J1354" s="398">
        <v>199</v>
      </c>
      <c r="K1354" s="398">
        <f>J1354</f>
        <v>199</v>
      </c>
      <c r="L1354" s="408">
        <v>199</v>
      </c>
      <c r="M1354" s="398">
        <f>L1354</f>
        <v>199</v>
      </c>
      <c r="N1354" s="408">
        <v>199</v>
      </c>
      <c r="O1354" s="398">
        <f>N1354</f>
        <v>199</v>
      </c>
      <c r="P1354" s="398">
        <v>664</v>
      </c>
      <c r="Q1354" s="398">
        <f>P1354</f>
        <v>664</v>
      </c>
      <c r="R1354" s="408">
        <v>664</v>
      </c>
      <c r="S1354" s="398">
        <f>R1354</f>
        <v>664</v>
      </c>
      <c r="T1354" s="408">
        <v>664</v>
      </c>
      <c r="U1354" s="398">
        <f>T1354</f>
        <v>664</v>
      </c>
      <c r="V1354" s="408">
        <v>664</v>
      </c>
      <c r="W1354" s="398">
        <f>V1354</f>
        <v>664</v>
      </c>
      <c r="X1354" s="408">
        <v>664</v>
      </c>
      <c r="Y1354" s="398">
        <f>X1354</f>
        <v>664</v>
      </c>
      <c r="Z1354" s="139"/>
      <c r="AA1354" s="139"/>
      <c r="AB1354" s="139"/>
      <c r="AC1354" s="139"/>
    </row>
    <row r="1355" spans="1:29" s="139" customFormat="1" ht="18.75" customHeight="1" x14ac:dyDescent="0.2">
      <c r="A1355" s="188" t="s">
        <v>615</v>
      </c>
      <c r="B1355" s="188" t="s">
        <v>772</v>
      </c>
      <c r="C1355" s="167">
        <v>12</v>
      </c>
      <c r="D1355" s="167"/>
      <c r="E1355" s="168">
        <v>35</v>
      </c>
      <c r="F1355" s="169"/>
      <c r="G1355" s="170"/>
      <c r="H1355" s="171">
        <f t="shared" ref="H1355:X1356" si="2502">H1356</f>
        <v>3716</v>
      </c>
      <c r="I1355" s="171">
        <f t="shared" si="2502"/>
        <v>3716</v>
      </c>
      <c r="J1355" s="171">
        <f t="shared" si="2502"/>
        <v>2654</v>
      </c>
      <c r="K1355" s="171">
        <f t="shared" si="2502"/>
        <v>2654</v>
      </c>
      <c r="L1355" s="171">
        <f t="shared" si="2502"/>
        <v>2654</v>
      </c>
      <c r="M1355" s="171">
        <f t="shared" si="2502"/>
        <v>2654</v>
      </c>
      <c r="N1355" s="171">
        <f t="shared" si="2502"/>
        <v>2654</v>
      </c>
      <c r="O1355" s="171">
        <f t="shared" si="2502"/>
        <v>2654</v>
      </c>
      <c r="P1355" s="171">
        <f t="shared" si="2502"/>
        <v>7963</v>
      </c>
      <c r="Q1355" s="171">
        <f t="shared" si="2502"/>
        <v>7963</v>
      </c>
      <c r="R1355" s="171">
        <f t="shared" si="2502"/>
        <v>7963</v>
      </c>
      <c r="S1355" s="171">
        <f t="shared" si="2502"/>
        <v>7963</v>
      </c>
      <c r="T1355" s="171">
        <f t="shared" si="2502"/>
        <v>7963</v>
      </c>
      <c r="U1355" s="171">
        <f t="shared" si="2502"/>
        <v>7963</v>
      </c>
      <c r="V1355" s="171">
        <f t="shared" si="2502"/>
        <v>7963</v>
      </c>
      <c r="W1355" s="171">
        <f t="shared" si="2502"/>
        <v>7963</v>
      </c>
      <c r="X1355" s="171">
        <f t="shared" si="2502"/>
        <v>7963</v>
      </c>
      <c r="Y1355" s="171">
        <f t="shared" ref="X1355:Y1356" si="2503">Y1356</f>
        <v>7963</v>
      </c>
      <c r="Z1355" s="101"/>
      <c r="AA1355" s="101"/>
      <c r="AB1355" s="101"/>
      <c r="AC1355" s="101"/>
    </row>
    <row r="1356" spans="1:29" s="101" customFormat="1" x14ac:dyDescent="0.2">
      <c r="A1356" s="118" t="s">
        <v>615</v>
      </c>
      <c r="B1356" s="118" t="s">
        <v>772</v>
      </c>
      <c r="C1356" s="103">
        <v>12</v>
      </c>
      <c r="D1356" s="118"/>
      <c r="E1356" s="105">
        <v>352</v>
      </c>
      <c r="F1356" s="141"/>
      <c r="G1356" s="106"/>
      <c r="H1356" s="107">
        <f t="shared" si="2502"/>
        <v>3716</v>
      </c>
      <c r="I1356" s="107">
        <f t="shared" si="2502"/>
        <v>3716</v>
      </c>
      <c r="J1356" s="107">
        <f t="shared" si="2502"/>
        <v>2654</v>
      </c>
      <c r="K1356" s="107">
        <f t="shared" si="2502"/>
        <v>2654</v>
      </c>
      <c r="L1356" s="107">
        <f t="shared" si="2502"/>
        <v>2654</v>
      </c>
      <c r="M1356" s="107">
        <f t="shared" si="2502"/>
        <v>2654</v>
      </c>
      <c r="N1356" s="107">
        <f t="shared" si="2502"/>
        <v>2654</v>
      </c>
      <c r="O1356" s="107">
        <f t="shared" si="2502"/>
        <v>2654</v>
      </c>
      <c r="P1356" s="107">
        <f t="shared" si="2502"/>
        <v>7963</v>
      </c>
      <c r="Q1356" s="107">
        <f t="shared" si="2502"/>
        <v>7963</v>
      </c>
      <c r="R1356" s="107">
        <f t="shared" si="2502"/>
        <v>7963</v>
      </c>
      <c r="S1356" s="107">
        <f t="shared" si="2502"/>
        <v>7963</v>
      </c>
      <c r="T1356" s="107">
        <f t="shared" si="2502"/>
        <v>7963</v>
      </c>
      <c r="U1356" s="107">
        <f t="shared" si="2502"/>
        <v>7963</v>
      </c>
      <c r="V1356" s="107">
        <f t="shared" si="2502"/>
        <v>7963</v>
      </c>
      <c r="W1356" s="107">
        <f t="shared" si="2502"/>
        <v>7963</v>
      </c>
      <c r="X1356" s="107">
        <f t="shared" si="2503"/>
        <v>7963</v>
      </c>
      <c r="Y1356" s="107">
        <f t="shared" si="2503"/>
        <v>7963</v>
      </c>
    </row>
    <row r="1357" spans="1:29" s="101" customFormat="1" x14ac:dyDescent="0.2">
      <c r="A1357" s="109" t="s">
        <v>615</v>
      </c>
      <c r="B1357" s="162" t="s">
        <v>772</v>
      </c>
      <c r="C1357" s="94">
        <v>12</v>
      </c>
      <c r="D1357" s="95" t="s">
        <v>270</v>
      </c>
      <c r="E1357" s="110">
        <v>3523</v>
      </c>
      <c r="F1357" s="142" t="s">
        <v>151</v>
      </c>
      <c r="G1357" s="132"/>
      <c r="H1357" s="398">
        <v>3716</v>
      </c>
      <c r="I1357" s="398">
        <f>H1357</f>
        <v>3716</v>
      </c>
      <c r="J1357" s="398">
        <v>2654</v>
      </c>
      <c r="K1357" s="398">
        <f>J1357</f>
        <v>2654</v>
      </c>
      <c r="L1357" s="406">
        <v>2654</v>
      </c>
      <c r="M1357" s="398">
        <f>L1357</f>
        <v>2654</v>
      </c>
      <c r="N1357" s="406">
        <v>2654</v>
      </c>
      <c r="O1357" s="398">
        <f>N1357</f>
        <v>2654</v>
      </c>
      <c r="P1357" s="398">
        <v>7963</v>
      </c>
      <c r="Q1357" s="398">
        <f>P1357</f>
        <v>7963</v>
      </c>
      <c r="R1357" s="406">
        <v>7963</v>
      </c>
      <c r="S1357" s="398">
        <f>R1357</f>
        <v>7963</v>
      </c>
      <c r="T1357" s="406">
        <v>7963</v>
      </c>
      <c r="U1357" s="398">
        <f>T1357</f>
        <v>7963</v>
      </c>
      <c r="V1357" s="406">
        <v>7963</v>
      </c>
      <c r="W1357" s="398">
        <f>V1357</f>
        <v>7963</v>
      </c>
      <c r="X1357" s="406">
        <v>7963</v>
      </c>
      <c r="Y1357" s="398">
        <f>X1357</f>
        <v>7963</v>
      </c>
      <c r="Z1357" s="139"/>
      <c r="AA1357" s="139"/>
      <c r="AB1357" s="139"/>
      <c r="AC1357" s="139"/>
    </row>
    <row r="1358" spans="1:29" s="139" customFormat="1" ht="15.75" customHeight="1" x14ac:dyDescent="0.2">
      <c r="A1358" s="188" t="s">
        <v>615</v>
      </c>
      <c r="B1358" s="188" t="s">
        <v>772</v>
      </c>
      <c r="C1358" s="167">
        <v>12</v>
      </c>
      <c r="D1358" s="167"/>
      <c r="E1358" s="168">
        <v>36</v>
      </c>
      <c r="F1358" s="169"/>
      <c r="G1358" s="170"/>
      <c r="H1358" s="171">
        <f t="shared" ref="H1358:X1359" si="2504">H1359</f>
        <v>8892</v>
      </c>
      <c r="I1358" s="171">
        <f t="shared" si="2504"/>
        <v>8892</v>
      </c>
      <c r="J1358" s="171">
        <f t="shared" si="2504"/>
        <v>6238</v>
      </c>
      <c r="K1358" s="171">
        <f t="shared" si="2504"/>
        <v>6238</v>
      </c>
      <c r="L1358" s="171">
        <f t="shared" si="2504"/>
        <v>6238</v>
      </c>
      <c r="M1358" s="171">
        <f t="shared" si="2504"/>
        <v>6238</v>
      </c>
      <c r="N1358" s="171">
        <f t="shared" si="2504"/>
        <v>6238</v>
      </c>
      <c r="O1358" s="171">
        <f t="shared" si="2504"/>
        <v>6238</v>
      </c>
      <c r="P1358" s="171">
        <f t="shared" si="2504"/>
        <v>17758</v>
      </c>
      <c r="Q1358" s="171">
        <f t="shared" si="2504"/>
        <v>17758</v>
      </c>
      <c r="R1358" s="171">
        <f t="shared" si="2504"/>
        <v>17758</v>
      </c>
      <c r="S1358" s="171">
        <f t="shared" si="2504"/>
        <v>17758</v>
      </c>
      <c r="T1358" s="171">
        <f t="shared" si="2504"/>
        <v>17758</v>
      </c>
      <c r="U1358" s="171">
        <f t="shared" si="2504"/>
        <v>17758</v>
      </c>
      <c r="V1358" s="171">
        <f t="shared" si="2504"/>
        <v>17758</v>
      </c>
      <c r="W1358" s="171">
        <f t="shared" si="2504"/>
        <v>17758</v>
      </c>
      <c r="X1358" s="171">
        <f t="shared" si="2504"/>
        <v>17758</v>
      </c>
      <c r="Y1358" s="171">
        <f t="shared" ref="X1358:Y1359" si="2505">Y1359</f>
        <v>17758</v>
      </c>
      <c r="Z1358" s="101"/>
      <c r="AA1358" s="101"/>
      <c r="AB1358" s="101"/>
      <c r="AC1358" s="101"/>
    </row>
    <row r="1359" spans="1:29" s="101" customFormat="1" x14ac:dyDescent="0.2">
      <c r="A1359" s="118" t="s">
        <v>615</v>
      </c>
      <c r="B1359" s="118" t="s">
        <v>772</v>
      </c>
      <c r="C1359" s="103">
        <v>12</v>
      </c>
      <c r="D1359" s="118"/>
      <c r="E1359" s="105">
        <v>361</v>
      </c>
      <c r="F1359" s="141"/>
      <c r="G1359" s="106"/>
      <c r="H1359" s="107">
        <f t="shared" si="2504"/>
        <v>8892</v>
      </c>
      <c r="I1359" s="107">
        <f t="shared" si="2504"/>
        <v>8892</v>
      </c>
      <c r="J1359" s="107">
        <f t="shared" si="2504"/>
        <v>6238</v>
      </c>
      <c r="K1359" s="107">
        <f t="shared" si="2504"/>
        <v>6238</v>
      </c>
      <c r="L1359" s="107">
        <f t="shared" si="2504"/>
        <v>6238</v>
      </c>
      <c r="M1359" s="107">
        <f t="shared" si="2504"/>
        <v>6238</v>
      </c>
      <c r="N1359" s="107">
        <f t="shared" si="2504"/>
        <v>6238</v>
      </c>
      <c r="O1359" s="107">
        <f t="shared" si="2504"/>
        <v>6238</v>
      </c>
      <c r="P1359" s="107">
        <f t="shared" si="2504"/>
        <v>17758</v>
      </c>
      <c r="Q1359" s="107">
        <f t="shared" si="2504"/>
        <v>17758</v>
      </c>
      <c r="R1359" s="107">
        <f t="shared" si="2504"/>
        <v>17758</v>
      </c>
      <c r="S1359" s="107">
        <f t="shared" si="2504"/>
        <v>17758</v>
      </c>
      <c r="T1359" s="107">
        <f t="shared" si="2504"/>
        <v>17758</v>
      </c>
      <c r="U1359" s="107">
        <f t="shared" si="2504"/>
        <v>17758</v>
      </c>
      <c r="V1359" s="107">
        <f t="shared" si="2504"/>
        <v>17758</v>
      </c>
      <c r="W1359" s="107">
        <f t="shared" si="2504"/>
        <v>17758</v>
      </c>
      <c r="X1359" s="107">
        <f t="shared" si="2505"/>
        <v>17758</v>
      </c>
      <c r="Y1359" s="107">
        <f t="shared" si="2505"/>
        <v>17758</v>
      </c>
    </row>
    <row r="1360" spans="1:29" s="101" customFormat="1" x14ac:dyDescent="0.2">
      <c r="A1360" s="109" t="s">
        <v>615</v>
      </c>
      <c r="B1360" s="162" t="s">
        <v>772</v>
      </c>
      <c r="C1360" s="94">
        <v>12</v>
      </c>
      <c r="D1360" s="95" t="s">
        <v>270</v>
      </c>
      <c r="E1360" s="110">
        <v>3611</v>
      </c>
      <c r="F1360" s="142" t="s">
        <v>669</v>
      </c>
      <c r="G1360" s="132"/>
      <c r="H1360" s="398">
        <v>8892</v>
      </c>
      <c r="I1360" s="398">
        <f>H1360</f>
        <v>8892</v>
      </c>
      <c r="J1360" s="398">
        <v>6238</v>
      </c>
      <c r="K1360" s="398">
        <f>J1360</f>
        <v>6238</v>
      </c>
      <c r="L1360" s="398">
        <v>6238</v>
      </c>
      <c r="M1360" s="398">
        <f>L1360</f>
        <v>6238</v>
      </c>
      <c r="N1360" s="398">
        <v>6238</v>
      </c>
      <c r="O1360" s="398">
        <f>N1360</f>
        <v>6238</v>
      </c>
      <c r="P1360" s="398">
        <v>17758</v>
      </c>
      <c r="Q1360" s="398">
        <f>P1360</f>
        <v>17758</v>
      </c>
      <c r="R1360" s="398">
        <v>17758</v>
      </c>
      <c r="S1360" s="398">
        <f>R1360</f>
        <v>17758</v>
      </c>
      <c r="T1360" s="398">
        <v>17758</v>
      </c>
      <c r="U1360" s="398">
        <f>T1360</f>
        <v>17758</v>
      </c>
      <c r="V1360" s="398">
        <v>17758</v>
      </c>
      <c r="W1360" s="398">
        <f>V1360</f>
        <v>17758</v>
      </c>
      <c r="X1360" s="398">
        <v>17758</v>
      </c>
      <c r="Y1360" s="398">
        <f>X1360</f>
        <v>17758</v>
      </c>
      <c r="Z1360" s="139"/>
      <c r="AA1360" s="139"/>
      <c r="AB1360" s="139"/>
      <c r="AC1360" s="139"/>
    </row>
    <row r="1361" spans="1:29" s="139" customFormat="1" x14ac:dyDescent="0.2">
      <c r="A1361" s="188" t="s">
        <v>615</v>
      </c>
      <c r="B1361" s="188" t="s">
        <v>772</v>
      </c>
      <c r="C1361" s="167">
        <v>51</v>
      </c>
      <c r="D1361" s="167"/>
      <c r="E1361" s="168">
        <v>31</v>
      </c>
      <c r="F1361" s="169"/>
      <c r="G1361" s="170"/>
      <c r="H1361" s="171">
        <f t="shared" ref="H1361:Q1361" si="2506">H1362+H1364</f>
        <v>10950</v>
      </c>
      <c r="I1361" s="171">
        <f t="shared" si="2506"/>
        <v>0</v>
      </c>
      <c r="J1361" s="171">
        <f t="shared" si="2506"/>
        <v>4646</v>
      </c>
      <c r="K1361" s="171">
        <f t="shared" si="2506"/>
        <v>0</v>
      </c>
      <c r="L1361" s="171">
        <f t="shared" ref="L1361:M1361" si="2507">L1362+L1364</f>
        <v>4646</v>
      </c>
      <c r="M1361" s="171">
        <f t="shared" si="2507"/>
        <v>0</v>
      </c>
      <c r="N1361" s="171">
        <f t="shared" ref="N1361:O1361" si="2508">N1362+N1364</f>
        <v>4646</v>
      </c>
      <c r="O1361" s="171">
        <f t="shared" si="2508"/>
        <v>0</v>
      </c>
      <c r="P1361" s="171">
        <f t="shared" si="2506"/>
        <v>730</v>
      </c>
      <c r="Q1361" s="171">
        <f t="shared" si="2506"/>
        <v>0</v>
      </c>
      <c r="R1361" s="171">
        <f t="shared" ref="R1361:W1361" si="2509">R1362+R1364</f>
        <v>730</v>
      </c>
      <c r="S1361" s="171">
        <f t="shared" si="2509"/>
        <v>0</v>
      </c>
      <c r="T1361" s="171">
        <f t="shared" ref="T1361:U1361" si="2510">T1362+T1364</f>
        <v>730</v>
      </c>
      <c r="U1361" s="171">
        <f t="shared" si="2510"/>
        <v>0</v>
      </c>
      <c r="V1361" s="171">
        <f t="shared" si="2509"/>
        <v>730</v>
      </c>
      <c r="W1361" s="171">
        <f t="shared" si="2509"/>
        <v>0</v>
      </c>
      <c r="X1361" s="171">
        <f t="shared" ref="X1361:Y1361" si="2511">X1362+X1364</f>
        <v>730</v>
      </c>
      <c r="Y1361" s="171">
        <f t="shared" si="2511"/>
        <v>0</v>
      </c>
      <c r="Z1361" s="101"/>
      <c r="AA1361" s="101"/>
      <c r="AB1361" s="101"/>
      <c r="AC1361" s="101"/>
    </row>
    <row r="1362" spans="1:29" s="101" customFormat="1" x14ac:dyDescent="0.2">
      <c r="A1362" s="118" t="s">
        <v>615</v>
      </c>
      <c r="B1362" s="118" t="s">
        <v>772</v>
      </c>
      <c r="C1362" s="103">
        <v>51</v>
      </c>
      <c r="D1362" s="118"/>
      <c r="E1362" s="105">
        <v>311</v>
      </c>
      <c r="F1362" s="141"/>
      <c r="G1362" s="106"/>
      <c r="H1362" s="107">
        <f t="shared" ref="H1362:Y1362" si="2512">H1363</f>
        <v>9490</v>
      </c>
      <c r="I1362" s="107">
        <f t="shared" si="2512"/>
        <v>0</v>
      </c>
      <c r="J1362" s="107">
        <f t="shared" si="2512"/>
        <v>3982</v>
      </c>
      <c r="K1362" s="107">
        <f t="shared" si="2512"/>
        <v>0</v>
      </c>
      <c r="L1362" s="107">
        <f t="shared" si="2512"/>
        <v>3982</v>
      </c>
      <c r="M1362" s="107">
        <f t="shared" si="2512"/>
        <v>0</v>
      </c>
      <c r="N1362" s="107">
        <f t="shared" si="2512"/>
        <v>3982</v>
      </c>
      <c r="O1362" s="107">
        <f t="shared" si="2512"/>
        <v>0</v>
      </c>
      <c r="P1362" s="107">
        <f t="shared" si="2512"/>
        <v>597</v>
      </c>
      <c r="Q1362" s="107">
        <f t="shared" si="2512"/>
        <v>0</v>
      </c>
      <c r="R1362" s="107">
        <f t="shared" si="2512"/>
        <v>597</v>
      </c>
      <c r="S1362" s="107">
        <f t="shared" si="2512"/>
        <v>0</v>
      </c>
      <c r="T1362" s="107">
        <f t="shared" si="2512"/>
        <v>597</v>
      </c>
      <c r="U1362" s="107">
        <f t="shared" si="2512"/>
        <v>0</v>
      </c>
      <c r="V1362" s="107">
        <f t="shared" si="2512"/>
        <v>597</v>
      </c>
      <c r="W1362" s="107">
        <f t="shared" si="2512"/>
        <v>0</v>
      </c>
      <c r="X1362" s="107">
        <f t="shared" si="2512"/>
        <v>597</v>
      </c>
      <c r="Y1362" s="107">
        <f t="shared" si="2512"/>
        <v>0</v>
      </c>
    </row>
    <row r="1363" spans="1:29" s="139" customFormat="1" ht="15" x14ac:dyDescent="0.2">
      <c r="A1363" s="109" t="s">
        <v>615</v>
      </c>
      <c r="B1363" s="162" t="s">
        <v>772</v>
      </c>
      <c r="C1363" s="94">
        <v>51</v>
      </c>
      <c r="D1363" s="95" t="s">
        <v>270</v>
      </c>
      <c r="E1363" s="110">
        <v>3111</v>
      </c>
      <c r="F1363" s="142" t="s">
        <v>33</v>
      </c>
      <c r="G1363" s="132"/>
      <c r="H1363" s="398">
        <v>9490</v>
      </c>
      <c r="I1363" s="404"/>
      <c r="J1363" s="398">
        <v>3982</v>
      </c>
      <c r="K1363" s="404"/>
      <c r="L1363" s="402">
        <v>3982</v>
      </c>
      <c r="M1363" s="404"/>
      <c r="N1363" s="402">
        <v>3982</v>
      </c>
      <c r="O1363" s="404"/>
      <c r="P1363" s="398">
        <v>597</v>
      </c>
      <c r="Q1363" s="404"/>
      <c r="R1363" s="408">
        <v>597</v>
      </c>
      <c r="S1363" s="404"/>
      <c r="T1363" s="408">
        <v>597</v>
      </c>
      <c r="U1363" s="404"/>
      <c r="V1363" s="398">
        <v>597</v>
      </c>
      <c r="W1363" s="404"/>
      <c r="X1363" s="398">
        <v>597</v>
      </c>
      <c r="Y1363" s="404"/>
    </row>
    <row r="1364" spans="1:29" s="101" customFormat="1" x14ac:dyDescent="0.2">
      <c r="A1364" s="118" t="s">
        <v>615</v>
      </c>
      <c r="B1364" s="118" t="s">
        <v>772</v>
      </c>
      <c r="C1364" s="103">
        <v>51</v>
      </c>
      <c r="D1364" s="118"/>
      <c r="E1364" s="105">
        <v>313</v>
      </c>
      <c r="F1364" s="141"/>
      <c r="G1364" s="106"/>
      <c r="H1364" s="107">
        <f t="shared" ref="H1364:Y1364" si="2513">H1365</f>
        <v>1460</v>
      </c>
      <c r="I1364" s="107">
        <f t="shared" si="2513"/>
        <v>0</v>
      </c>
      <c r="J1364" s="107">
        <f t="shared" si="2513"/>
        <v>664</v>
      </c>
      <c r="K1364" s="107">
        <f t="shared" si="2513"/>
        <v>0</v>
      </c>
      <c r="L1364" s="107">
        <f t="shared" si="2513"/>
        <v>664</v>
      </c>
      <c r="M1364" s="107">
        <f t="shared" si="2513"/>
        <v>0</v>
      </c>
      <c r="N1364" s="107">
        <f t="shared" si="2513"/>
        <v>664</v>
      </c>
      <c r="O1364" s="107">
        <f t="shared" si="2513"/>
        <v>0</v>
      </c>
      <c r="P1364" s="107">
        <f t="shared" si="2513"/>
        <v>133</v>
      </c>
      <c r="Q1364" s="107">
        <f t="shared" si="2513"/>
        <v>0</v>
      </c>
      <c r="R1364" s="107">
        <f t="shared" si="2513"/>
        <v>133</v>
      </c>
      <c r="S1364" s="107">
        <f t="shared" si="2513"/>
        <v>0</v>
      </c>
      <c r="T1364" s="107">
        <f t="shared" si="2513"/>
        <v>133</v>
      </c>
      <c r="U1364" s="107">
        <f t="shared" si="2513"/>
        <v>0</v>
      </c>
      <c r="V1364" s="107">
        <f t="shared" si="2513"/>
        <v>133</v>
      </c>
      <c r="W1364" s="107">
        <f t="shared" si="2513"/>
        <v>0</v>
      </c>
      <c r="X1364" s="107">
        <f t="shared" si="2513"/>
        <v>133</v>
      </c>
      <c r="Y1364" s="107">
        <f t="shared" si="2513"/>
        <v>0</v>
      </c>
    </row>
    <row r="1365" spans="1:29" s="101" customFormat="1" x14ac:dyDescent="0.2">
      <c r="A1365" s="109" t="s">
        <v>615</v>
      </c>
      <c r="B1365" s="162" t="s">
        <v>772</v>
      </c>
      <c r="C1365" s="94">
        <v>51</v>
      </c>
      <c r="D1365" s="95" t="s">
        <v>270</v>
      </c>
      <c r="E1365" s="110">
        <v>3132</v>
      </c>
      <c r="F1365" s="142" t="s">
        <v>40</v>
      </c>
      <c r="G1365" s="132"/>
      <c r="H1365" s="398">
        <v>1460</v>
      </c>
      <c r="I1365" s="404"/>
      <c r="J1365" s="398">
        <v>664</v>
      </c>
      <c r="K1365" s="404"/>
      <c r="L1365" s="408">
        <v>664</v>
      </c>
      <c r="M1365" s="404"/>
      <c r="N1365" s="408">
        <v>664</v>
      </c>
      <c r="O1365" s="404"/>
      <c r="P1365" s="398">
        <v>133</v>
      </c>
      <c r="Q1365" s="404"/>
      <c r="R1365" s="398">
        <v>133</v>
      </c>
      <c r="S1365" s="404"/>
      <c r="T1365" s="398">
        <v>133</v>
      </c>
      <c r="U1365" s="404"/>
      <c r="V1365" s="398">
        <v>133</v>
      </c>
      <c r="W1365" s="404"/>
      <c r="X1365" s="398">
        <v>133</v>
      </c>
      <c r="Y1365" s="404"/>
      <c r="Z1365" s="139"/>
      <c r="AA1365" s="139"/>
      <c r="AB1365" s="139"/>
      <c r="AC1365" s="139"/>
    </row>
    <row r="1366" spans="1:29" s="139" customFormat="1" x14ac:dyDescent="0.2">
      <c r="A1366" s="188" t="s">
        <v>615</v>
      </c>
      <c r="B1366" s="188" t="s">
        <v>772</v>
      </c>
      <c r="C1366" s="167">
        <v>51</v>
      </c>
      <c r="D1366" s="167"/>
      <c r="E1366" s="168">
        <v>32</v>
      </c>
      <c r="F1366" s="169"/>
      <c r="G1366" s="170"/>
      <c r="H1366" s="171">
        <f t="shared" ref="H1366:Q1366" si="2514">H1367+H1369+H1371+H1374</f>
        <v>3544</v>
      </c>
      <c r="I1366" s="171">
        <f t="shared" si="2514"/>
        <v>0</v>
      </c>
      <c r="J1366" s="171">
        <f t="shared" si="2514"/>
        <v>2030</v>
      </c>
      <c r="K1366" s="171">
        <f t="shared" si="2514"/>
        <v>0</v>
      </c>
      <c r="L1366" s="171">
        <f t="shared" ref="L1366:M1366" si="2515">L1367+L1369+L1371+L1374</f>
        <v>2030</v>
      </c>
      <c r="M1366" s="171">
        <f t="shared" si="2515"/>
        <v>0</v>
      </c>
      <c r="N1366" s="171">
        <f t="shared" ref="N1366:O1366" si="2516">N1367+N1369+N1371+N1374</f>
        <v>2030</v>
      </c>
      <c r="O1366" s="171">
        <f t="shared" si="2516"/>
        <v>0</v>
      </c>
      <c r="P1366" s="171">
        <f t="shared" si="2514"/>
        <v>399</v>
      </c>
      <c r="Q1366" s="171">
        <f t="shared" si="2514"/>
        <v>0</v>
      </c>
      <c r="R1366" s="171">
        <f t="shared" ref="R1366:W1366" si="2517">R1367+R1369+R1371+R1374</f>
        <v>399</v>
      </c>
      <c r="S1366" s="171">
        <f t="shared" si="2517"/>
        <v>0</v>
      </c>
      <c r="T1366" s="171">
        <f t="shared" ref="T1366:U1366" si="2518">T1367+T1369+T1371+T1374</f>
        <v>399</v>
      </c>
      <c r="U1366" s="171">
        <f t="shared" si="2518"/>
        <v>0</v>
      </c>
      <c r="V1366" s="171">
        <f t="shared" si="2517"/>
        <v>399</v>
      </c>
      <c r="W1366" s="171">
        <f t="shared" si="2517"/>
        <v>0</v>
      </c>
      <c r="X1366" s="171">
        <f t="shared" ref="X1366:Y1366" si="2519">X1367+X1369+X1371+X1374</f>
        <v>399</v>
      </c>
      <c r="Y1366" s="171">
        <f t="shared" si="2519"/>
        <v>0</v>
      </c>
      <c r="Z1366" s="101"/>
      <c r="AA1366" s="101"/>
      <c r="AB1366" s="101"/>
      <c r="AC1366" s="101"/>
    </row>
    <row r="1367" spans="1:29" s="101" customFormat="1" x14ac:dyDescent="0.2">
      <c r="A1367" s="118" t="s">
        <v>615</v>
      </c>
      <c r="B1367" s="118" t="s">
        <v>772</v>
      </c>
      <c r="C1367" s="103">
        <v>51</v>
      </c>
      <c r="D1367" s="118"/>
      <c r="E1367" s="105">
        <v>321</v>
      </c>
      <c r="F1367" s="141"/>
      <c r="G1367" s="106"/>
      <c r="H1367" s="107">
        <f t="shared" ref="H1367:Y1367" si="2520">H1368</f>
        <v>757</v>
      </c>
      <c r="I1367" s="107">
        <f t="shared" si="2520"/>
        <v>0</v>
      </c>
      <c r="J1367" s="107">
        <f t="shared" si="2520"/>
        <v>398</v>
      </c>
      <c r="K1367" s="107">
        <f t="shared" si="2520"/>
        <v>0</v>
      </c>
      <c r="L1367" s="107">
        <f t="shared" si="2520"/>
        <v>398</v>
      </c>
      <c r="M1367" s="107">
        <f t="shared" si="2520"/>
        <v>0</v>
      </c>
      <c r="N1367" s="107">
        <f t="shared" si="2520"/>
        <v>398</v>
      </c>
      <c r="O1367" s="107">
        <f t="shared" si="2520"/>
        <v>0</v>
      </c>
      <c r="P1367" s="107">
        <f t="shared" si="2520"/>
        <v>133</v>
      </c>
      <c r="Q1367" s="107">
        <f t="shared" si="2520"/>
        <v>0</v>
      </c>
      <c r="R1367" s="107">
        <f t="shared" si="2520"/>
        <v>133</v>
      </c>
      <c r="S1367" s="107">
        <f t="shared" si="2520"/>
        <v>0</v>
      </c>
      <c r="T1367" s="107">
        <f t="shared" si="2520"/>
        <v>133</v>
      </c>
      <c r="U1367" s="107">
        <f t="shared" si="2520"/>
        <v>0</v>
      </c>
      <c r="V1367" s="107">
        <f t="shared" si="2520"/>
        <v>133</v>
      </c>
      <c r="W1367" s="107">
        <f t="shared" si="2520"/>
        <v>0</v>
      </c>
      <c r="X1367" s="107">
        <f t="shared" si="2520"/>
        <v>133</v>
      </c>
      <c r="Y1367" s="107">
        <f t="shared" si="2520"/>
        <v>0</v>
      </c>
    </row>
    <row r="1368" spans="1:29" s="139" customFormat="1" ht="15" x14ac:dyDescent="0.2">
      <c r="A1368" s="109" t="s">
        <v>615</v>
      </c>
      <c r="B1368" s="162" t="s">
        <v>772</v>
      </c>
      <c r="C1368" s="94">
        <v>51</v>
      </c>
      <c r="D1368" s="95" t="s">
        <v>270</v>
      </c>
      <c r="E1368" s="110">
        <v>3211</v>
      </c>
      <c r="F1368" s="142" t="s">
        <v>42</v>
      </c>
      <c r="G1368" s="132"/>
      <c r="H1368" s="398">
        <v>757</v>
      </c>
      <c r="I1368" s="404"/>
      <c r="J1368" s="398">
        <v>398</v>
      </c>
      <c r="K1368" s="404"/>
      <c r="L1368" s="408">
        <v>398</v>
      </c>
      <c r="M1368" s="404"/>
      <c r="N1368" s="408">
        <v>398</v>
      </c>
      <c r="O1368" s="404"/>
      <c r="P1368" s="398">
        <v>133</v>
      </c>
      <c r="Q1368" s="404"/>
      <c r="R1368" s="408">
        <v>133</v>
      </c>
      <c r="S1368" s="404"/>
      <c r="T1368" s="408">
        <v>133</v>
      </c>
      <c r="U1368" s="404"/>
      <c r="V1368" s="408">
        <v>133</v>
      </c>
      <c r="W1368" s="404"/>
      <c r="X1368" s="408">
        <v>133</v>
      </c>
      <c r="Y1368" s="404"/>
    </row>
    <row r="1369" spans="1:29" s="101" customFormat="1" x14ac:dyDescent="0.2">
      <c r="A1369" s="118" t="s">
        <v>615</v>
      </c>
      <c r="B1369" s="118" t="s">
        <v>772</v>
      </c>
      <c r="C1369" s="103">
        <v>51</v>
      </c>
      <c r="D1369" s="118"/>
      <c r="E1369" s="105">
        <v>322</v>
      </c>
      <c r="F1369" s="141"/>
      <c r="G1369" s="106"/>
      <c r="H1369" s="107">
        <f t="shared" ref="H1369:Y1369" si="2521">H1370</f>
        <v>119</v>
      </c>
      <c r="I1369" s="107">
        <f t="shared" si="2521"/>
        <v>0</v>
      </c>
      <c r="J1369" s="107">
        <f t="shared" si="2521"/>
        <v>66</v>
      </c>
      <c r="K1369" s="107">
        <f t="shared" si="2521"/>
        <v>0</v>
      </c>
      <c r="L1369" s="107">
        <f t="shared" si="2521"/>
        <v>66</v>
      </c>
      <c r="M1369" s="107">
        <f t="shared" si="2521"/>
        <v>0</v>
      </c>
      <c r="N1369" s="107">
        <f t="shared" si="2521"/>
        <v>66</v>
      </c>
      <c r="O1369" s="107">
        <f t="shared" si="2521"/>
        <v>0</v>
      </c>
      <c r="P1369" s="107">
        <f t="shared" si="2521"/>
        <v>0</v>
      </c>
      <c r="Q1369" s="107">
        <f t="shared" si="2521"/>
        <v>0</v>
      </c>
      <c r="R1369" s="107">
        <f t="shared" si="2521"/>
        <v>0</v>
      </c>
      <c r="S1369" s="107">
        <f t="shared" si="2521"/>
        <v>0</v>
      </c>
      <c r="T1369" s="107">
        <f t="shared" si="2521"/>
        <v>0</v>
      </c>
      <c r="U1369" s="107">
        <f t="shared" si="2521"/>
        <v>0</v>
      </c>
      <c r="V1369" s="107">
        <f t="shared" si="2521"/>
        <v>0</v>
      </c>
      <c r="W1369" s="107">
        <f t="shared" si="2521"/>
        <v>0</v>
      </c>
      <c r="X1369" s="107">
        <f t="shared" si="2521"/>
        <v>0</v>
      </c>
      <c r="Y1369" s="107">
        <f t="shared" si="2521"/>
        <v>0</v>
      </c>
    </row>
    <row r="1370" spans="1:29" s="139" customFormat="1" ht="15" x14ac:dyDescent="0.2">
      <c r="A1370" s="109" t="s">
        <v>615</v>
      </c>
      <c r="B1370" s="162" t="s">
        <v>772</v>
      </c>
      <c r="C1370" s="94">
        <v>51</v>
      </c>
      <c r="D1370" s="95" t="s">
        <v>270</v>
      </c>
      <c r="E1370" s="110">
        <v>3223</v>
      </c>
      <c r="F1370" s="142" t="s">
        <v>48</v>
      </c>
      <c r="G1370" s="132"/>
      <c r="H1370" s="398">
        <v>119</v>
      </c>
      <c r="I1370" s="404"/>
      <c r="J1370" s="398">
        <v>66</v>
      </c>
      <c r="K1370" s="404"/>
      <c r="L1370" s="408">
        <v>66</v>
      </c>
      <c r="M1370" s="404"/>
      <c r="N1370" s="408">
        <v>66</v>
      </c>
      <c r="O1370" s="404"/>
      <c r="P1370" s="398">
        <v>0</v>
      </c>
      <c r="Q1370" s="404"/>
      <c r="R1370" s="398">
        <v>0</v>
      </c>
      <c r="S1370" s="404"/>
      <c r="T1370" s="398"/>
      <c r="U1370" s="404"/>
      <c r="V1370" s="398">
        <v>0</v>
      </c>
      <c r="W1370" s="404"/>
      <c r="X1370" s="398">
        <v>0</v>
      </c>
      <c r="Y1370" s="404"/>
    </row>
    <row r="1371" spans="1:29" s="139" customFormat="1" x14ac:dyDescent="0.2">
      <c r="A1371" s="118" t="s">
        <v>615</v>
      </c>
      <c r="B1371" s="118" t="s">
        <v>772</v>
      </c>
      <c r="C1371" s="103">
        <v>51</v>
      </c>
      <c r="D1371" s="118"/>
      <c r="E1371" s="105">
        <v>323</v>
      </c>
      <c r="F1371" s="141"/>
      <c r="G1371" s="106"/>
      <c r="H1371" s="107">
        <f t="shared" ref="H1371:Q1371" si="2522">SUM(H1372:H1373)</f>
        <v>1473</v>
      </c>
      <c r="I1371" s="107">
        <f t="shared" si="2522"/>
        <v>0</v>
      </c>
      <c r="J1371" s="107">
        <f t="shared" si="2522"/>
        <v>849</v>
      </c>
      <c r="K1371" s="107">
        <f t="shared" si="2522"/>
        <v>0</v>
      </c>
      <c r="L1371" s="107">
        <f t="shared" ref="L1371:M1371" si="2523">SUM(L1372:L1373)</f>
        <v>849</v>
      </c>
      <c r="M1371" s="107">
        <f t="shared" si="2523"/>
        <v>0</v>
      </c>
      <c r="N1371" s="107">
        <f t="shared" ref="N1371:O1371" si="2524">SUM(N1372:N1373)</f>
        <v>849</v>
      </c>
      <c r="O1371" s="107">
        <f t="shared" si="2524"/>
        <v>0</v>
      </c>
      <c r="P1371" s="107">
        <f t="shared" si="2522"/>
        <v>133</v>
      </c>
      <c r="Q1371" s="107">
        <f t="shared" si="2522"/>
        <v>0</v>
      </c>
      <c r="R1371" s="107">
        <f t="shared" ref="R1371:W1371" si="2525">SUM(R1372:R1373)</f>
        <v>133</v>
      </c>
      <c r="S1371" s="107">
        <f t="shared" si="2525"/>
        <v>0</v>
      </c>
      <c r="T1371" s="107">
        <f t="shared" ref="T1371:U1371" si="2526">SUM(T1372:T1373)</f>
        <v>133</v>
      </c>
      <c r="U1371" s="107">
        <f t="shared" si="2526"/>
        <v>0</v>
      </c>
      <c r="V1371" s="107">
        <f t="shared" si="2525"/>
        <v>133</v>
      </c>
      <c r="W1371" s="107">
        <f t="shared" si="2525"/>
        <v>0</v>
      </c>
      <c r="X1371" s="107">
        <f t="shared" ref="X1371:Y1371" si="2527">SUM(X1372:X1373)</f>
        <v>133</v>
      </c>
      <c r="Y1371" s="107">
        <f t="shared" si="2527"/>
        <v>0</v>
      </c>
      <c r="Z1371" s="101"/>
      <c r="AA1371" s="101"/>
      <c r="AB1371" s="101"/>
      <c r="AC1371" s="101"/>
    </row>
    <row r="1372" spans="1:29" s="101" customFormat="1" x14ac:dyDescent="0.2">
      <c r="A1372" s="109" t="s">
        <v>615</v>
      </c>
      <c r="B1372" s="162" t="s">
        <v>772</v>
      </c>
      <c r="C1372" s="94">
        <v>51</v>
      </c>
      <c r="D1372" s="95" t="s">
        <v>270</v>
      </c>
      <c r="E1372" s="110">
        <v>3233</v>
      </c>
      <c r="F1372" s="142" t="s">
        <v>54</v>
      </c>
      <c r="G1372" s="132"/>
      <c r="H1372" s="398">
        <v>1115</v>
      </c>
      <c r="I1372" s="404"/>
      <c r="J1372" s="398">
        <v>650</v>
      </c>
      <c r="K1372" s="404"/>
      <c r="L1372" s="408">
        <v>650</v>
      </c>
      <c r="M1372" s="404"/>
      <c r="N1372" s="408">
        <v>650</v>
      </c>
      <c r="O1372" s="404"/>
      <c r="P1372" s="398">
        <v>133</v>
      </c>
      <c r="Q1372" s="404"/>
      <c r="R1372" s="408">
        <v>133</v>
      </c>
      <c r="S1372" s="404"/>
      <c r="T1372" s="408">
        <v>133</v>
      </c>
      <c r="U1372" s="404"/>
      <c r="V1372" s="408">
        <v>133</v>
      </c>
      <c r="W1372" s="404"/>
      <c r="X1372" s="408">
        <v>133</v>
      </c>
      <c r="Y1372" s="404"/>
      <c r="Z1372" s="139"/>
      <c r="AA1372" s="139"/>
      <c r="AB1372" s="139"/>
      <c r="AC1372" s="139"/>
    </row>
    <row r="1373" spans="1:29" s="139" customFormat="1" ht="15" x14ac:dyDescent="0.2">
      <c r="A1373" s="109" t="s">
        <v>615</v>
      </c>
      <c r="B1373" s="162" t="s">
        <v>772</v>
      </c>
      <c r="C1373" s="94">
        <v>51</v>
      </c>
      <c r="D1373" s="95" t="s">
        <v>270</v>
      </c>
      <c r="E1373" s="110">
        <v>3237</v>
      </c>
      <c r="F1373" s="142" t="s">
        <v>58</v>
      </c>
      <c r="G1373" s="132"/>
      <c r="H1373" s="398">
        <v>358</v>
      </c>
      <c r="I1373" s="404"/>
      <c r="J1373" s="398">
        <v>199</v>
      </c>
      <c r="K1373" s="404"/>
      <c r="L1373" s="409">
        <v>199</v>
      </c>
      <c r="M1373" s="404"/>
      <c r="N1373" s="409">
        <v>199</v>
      </c>
      <c r="O1373" s="404"/>
      <c r="P1373" s="398">
        <v>0</v>
      </c>
      <c r="Q1373" s="404"/>
      <c r="R1373" s="409">
        <v>0</v>
      </c>
      <c r="S1373" s="404"/>
      <c r="T1373" s="409"/>
      <c r="U1373" s="404"/>
      <c r="V1373" s="409">
        <v>0</v>
      </c>
      <c r="W1373" s="404"/>
      <c r="X1373" s="409">
        <v>0</v>
      </c>
      <c r="Y1373" s="404"/>
    </row>
    <row r="1374" spans="1:29" s="101" customFormat="1" x14ac:dyDescent="0.2">
      <c r="A1374" s="118" t="s">
        <v>615</v>
      </c>
      <c r="B1374" s="118" t="s">
        <v>772</v>
      </c>
      <c r="C1374" s="103">
        <v>51</v>
      </c>
      <c r="D1374" s="118"/>
      <c r="E1374" s="105">
        <v>329</v>
      </c>
      <c r="F1374" s="141"/>
      <c r="G1374" s="106"/>
      <c r="H1374" s="107">
        <f t="shared" ref="H1374:Y1374" si="2528">H1375</f>
        <v>1195</v>
      </c>
      <c r="I1374" s="107">
        <f t="shared" si="2528"/>
        <v>0</v>
      </c>
      <c r="J1374" s="107">
        <f t="shared" si="2528"/>
        <v>717</v>
      </c>
      <c r="K1374" s="107">
        <f t="shared" si="2528"/>
        <v>0</v>
      </c>
      <c r="L1374" s="107">
        <f t="shared" si="2528"/>
        <v>717</v>
      </c>
      <c r="M1374" s="107">
        <f t="shared" si="2528"/>
        <v>0</v>
      </c>
      <c r="N1374" s="107">
        <f t="shared" si="2528"/>
        <v>717</v>
      </c>
      <c r="O1374" s="107">
        <f t="shared" si="2528"/>
        <v>0</v>
      </c>
      <c r="P1374" s="107">
        <f t="shared" si="2528"/>
        <v>133</v>
      </c>
      <c r="Q1374" s="107">
        <f t="shared" si="2528"/>
        <v>0</v>
      </c>
      <c r="R1374" s="107">
        <f t="shared" si="2528"/>
        <v>133</v>
      </c>
      <c r="S1374" s="107">
        <f t="shared" si="2528"/>
        <v>0</v>
      </c>
      <c r="T1374" s="107">
        <f t="shared" si="2528"/>
        <v>133</v>
      </c>
      <c r="U1374" s="107">
        <f t="shared" si="2528"/>
        <v>0</v>
      </c>
      <c r="V1374" s="107">
        <f t="shared" si="2528"/>
        <v>133</v>
      </c>
      <c r="W1374" s="107">
        <f t="shared" si="2528"/>
        <v>0</v>
      </c>
      <c r="X1374" s="107">
        <f t="shared" si="2528"/>
        <v>133</v>
      </c>
      <c r="Y1374" s="107">
        <f t="shared" si="2528"/>
        <v>0</v>
      </c>
    </row>
    <row r="1375" spans="1:29" s="101" customFormat="1" x14ac:dyDescent="0.2">
      <c r="A1375" s="109" t="s">
        <v>615</v>
      </c>
      <c r="B1375" s="162" t="s">
        <v>772</v>
      </c>
      <c r="C1375" s="94">
        <v>51</v>
      </c>
      <c r="D1375" s="95" t="s">
        <v>270</v>
      </c>
      <c r="E1375" s="110">
        <v>3293</v>
      </c>
      <c r="F1375" s="142" t="s">
        <v>64</v>
      </c>
      <c r="G1375" s="132"/>
      <c r="H1375" s="398">
        <v>1195</v>
      </c>
      <c r="I1375" s="404"/>
      <c r="J1375" s="398">
        <v>717</v>
      </c>
      <c r="K1375" s="404"/>
      <c r="L1375" s="408">
        <v>717</v>
      </c>
      <c r="M1375" s="404"/>
      <c r="N1375" s="408">
        <v>717</v>
      </c>
      <c r="O1375" s="404"/>
      <c r="P1375" s="398">
        <v>133</v>
      </c>
      <c r="Q1375" s="404"/>
      <c r="R1375" s="408">
        <v>133</v>
      </c>
      <c r="S1375" s="404"/>
      <c r="T1375" s="408">
        <v>133</v>
      </c>
      <c r="U1375" s="404"/>
      <c r="V1375" s="408">
        <v>133</v>
      </c>
      <c r="W1375" s="404"/>
      <c r="X1375" s="408">
        <v>133</v>
      </c>
      <c r="Y1375" s="404"/>
      <c r="Z1375" s="139"/>
      <c r="AA1375" s="139"/>
      <c r="AB1375" s="139"/>
      <c r="AC1375" s="139"/>
    </row>
    <row r="1376" spans="1:29" s="139" customFormat="1" ht="21.75" customHeight="1" x14ac:dyDescent="0.2">
      <c r="A1376" s="188" t="s">
        <v>615</v>
      </c>
      <c r="B1376" s="188" t="s">
        <v>772</v>
      </c>
      <c r="C1376" s="167">
        <v>51</v>
      </c>
      <c r="D1376" s="167"/>
      <c r="E1376" s="168">
        <v>35</v>
      </c>
      <c r="F1376" s="169"/>
      <c r="G1376" s="170"/>
      <c r="H1376" s="171">
        <f t="shared" ref="H1376:X1377" si="2529">H1377</f>
        <v>13272</v>
      </c>
      <c r="I1376" s="171">
        <f t="shared" si="2529"/>
        <v>0</v>
      </c>
      <c r="J1376" s="171">
        <f t="shared" si="2529"/>
        <v>7963</v>
      </c>
      <c r="K1376" s="171">
        <f t="shared" si="2529"/>
        <v>0</v>
      </c>
      <c r="L1376" s="171">
        <f t="shared" si="2529"/>
        <v>7963</v>
      </c>
      <c r="M1376" s="171">
        <f t="shared" si="2529"/>
        <v>0</v>
      </c>
      <c r="N1376" s="171">
        <f t="shared" si="2529"/>
        <v>7963</v>
      </c>
      <c r="O1376" s="171">
        <f t="shared" si="2529"/>
        <v>0</v>
      </c>
      <c r="P1376" s="171">
        <f t="shared" si="2529"/>
        <v>1181</v>
      </c>
      <c r="Q1376" s="171">
        <f t="shared" si="2529"/>
        <v>0</v>
      </c>
      <c r="R1376" s="171">
        <f t="shared" si="2529"/>
        <v>1181</v>
      </c>
      <c r="S1376" s="171">
        <f t="shared" si="2529"/>
        <v>0</v>
      </c>
      <c r="T1376" s="171">
        <f t="shared" si="2529"/>
        <v>1181</v>
      </c>
      <c r="U1376" s="171">
        <f t="shared" si="2529"/>
        <v>0</v>
      </c>
      <c r="V1376" s="171">
        <f t="shared" si="2529"/>
        <v>1181</v>
      </c>
      <c r="W1376" s="171">
        <f t="shared" si="2529"/>
        <v>0</v>
      </c>
      <c r="X1376" s="171">
        <f t="shared" si="2529"/>
        <v>1181</v>
      </c>
      <c r="Y1376" s="171">
        <f t="shared" ref="X1376:Y1377" si="2530">Y1377</f>
        <v>0</v>
      </c>
      <c r="Z1376" s="101"/>
      <c r="AA1376" s="101"/>
      <c r="AB1376" s="101"/>
      <c r="AC1376" s="101"/>
    </row>
    <row r="1377" spans="1:29" s="101" customFormat="1" x14ac:dyDescent="0.2">
      <c r="A1377" s="118" t="s">
        <v>615</v>
      </c>
      <c r="B1377" s="118" t="s">
        <v>772</v>
      </c>
      <c r="C1377" s="103">
        <v>51</v>
      </c>
      <c r="D1377" s="118"/>
      <c r="E1377" s="105">
        <v>352</v>
      </c>
      <c r="F1377" s="141"/>
      <c r="G1377" s="106"/>
      <c r="H1377" s="107">
        <f t="shared" si="2529"/>
        <v>13272</v>
      </c>
      <c r="I1377" s="107">
        <f t="shared" si="2529"/>
        <v>0</v>
      </c>
      <c r="J1377" s="107">
        <f t="shared" si="2529"/>
        <v>7963</v>
      </c>
      <c r="K1377" s="107">
        <f t="shared" si="2529"/>
        <v>0</v>
      </c>
      <c r="L1377" s="107">
        <f t="shared" si="2529"/>
        <v>7963</v>
      </c>
      <c r="M1377" s="107">
        <f t="shared" si="2529"/>
        <v>0</v>
      </c>
      <c r="N1377" s="107">
        <f t="shared" si="2529"/>
        <v>7963</v>
      </c>
      <c r="O1377" s="107">
        <f t="shared" si="2529"/>
        <v>0</v>
      </c>
      <c r="P1377" s="107">
        <f t="shared" si="2529"/>
        <v>1181</v>
      </c>
      <c r="Q1377" s="107">
        <f t="shared" si="2529"/>
        <v>0</v>
      </c>
      <c r="R1377" s="107">
        <f t="shared" si="2529"/>
        <v>1181</v>
      </c>
      <c r="S1377" s="107">
        <f t="shared" si="2529"/>
        <v>0</v>
      </c>
      <c r="T1377" s="107">
        <f t="shared" si="2529"/>
        <v>1181</v>
      </c>
      <c r="U1377" s="107">
        <f t="shared" si="2529"/>
        <v>0</v>
      </c>
      <c r="V1377" s="107">
        <f t="shared" si="2529"/>
        <v>1181</v>
      </c>
      <c r="W1377" s="107">
        <f t="shared" si="2529"/>
        <v>0</v>
      </c>
      <c r="X1377" s="107">
        <f t="shared" si="2530"/>
        <v>1181</v>
      </c>
      <c r="Y1377" s="107">
        <f t="shared" si="2530"/>
        <v>0</v>
      </c>
    </row>
    <row r="1378" spans="1:29" s="101" customFormat="1" x14ac:dyDescent="0.2">
      <c r="A1378" s="109" t="s">
        <v>615</v>
      </c>
      <c r="B1378" s="162" t="s">
        <v>772</v>
      </c>
      <c r="C1378" s="94">
        <v>51</v>
      </c>
      <c r="D1378" s="95" t="s">
        <v>270</v>
      </c>
      <c r="E1378" s="110">
        <v>3523</v>
      </c>
      <c r="F1378" s="142" t="s">
        <v>151</v>
      </c>
      <c r="G1378" s="132"/>
      <c r="H1378" s="398">
        <v>13272</v>
      </c>
      <c r="I1378" s="404"/>
      <c r="J1378" s="398">
        <v>7963</v>
      </c>
      <c r="K1378" s="404"/>
      <c r="L1378" s="398">
        <v>7963</v>
      </c>
      <c r="M1378" s="404"/>
      <c r="N1378" s="398">
        <v>7963</v>
      </c>
      <c r="O1378" s="404"/>
      <c r="P1378" s="398">
        <v>1181</v>
      </c>
      <c r="Q1378" s="404"/>
      <c r="R1378" s="398">
        <v>1181</v>
      </c>
      <c r="S1378" s="404"/>
      <c r="T1378" s="398">
        <v>1181</v>
      </c>
      <c r="U1378" s="404"/>
      <c r="V1378" s="398">
        <v>1181</v>
      </c>
      <c r="W1378" s="404"/>
      <c r="X1378" s="398">
        <v>1181</v>
      </c>
      <c r="Y1378" s="404"/>
      <c r="Z1378" s="139"/>
      <c r="AA1378" s="139"/>
      <c r="AB1378" s="139"/>
      <c r="AC1378" s="139"/>
    </row>
    <row r="1379" spans="1:29" s="139" customFormat="1" ht="18" customHeight="1" x14ac:dyDescent="0.2">
      <c r="A1379" s="188" t="s">
        <v>615</v>
      </c>
      <c r="B1379" s="188" t="s">
        <v>772</v>
      </c>
      <c r="C1379" s="167">
        <v>51</v>
      </c>
      <c r="D1379" s="167"/>
      <c r="E1379" s="168">
        <v>36</v>
      </c>
      <c r="F1379" s="169"/>
      <c r="G1379" s="170"/>
      <c r="H1379" s="171">
        <f t="shared" ref="H1379:X1380" si="2531">H1380</f>
        <v>33181</v>
      </c>
      <c r="I1379" s="171">
        <f t="shared" si="2531"/>
        <v>0</v>
      </c>
      <c r="J1379" s="171">
        <f t="shared" si="2531"/>
        <v>19378</v>
      </c>
      <c r="K1379" s="171">
        <f t="shared" si="2531"/>
        <v>0</v>
      </c>
      <c r="L1379" s="171">
        <f t="shared" si="2531"/>
        <v>19378</v>
      </c>
      <c r="M1379" s="171">
        <f t="shared" si="2531"/>
        <v>0</v>
      </c>
      <c r="N1379" s="171">
        <f t="shared" si="2531"/>
        <v>19378</v>
      </c>
      <c r="O1379" s="171">
        <f t="shared" si="2531"/>
        <v>0</v>
      </c>
      <c r="P1379" s="171">
        <f t="shared" si="2531"/>
        <v>2654</v>
      </c>
      <c r="Q1379" s="171">
        <f t="shared" si="2531"/>
        <v>0</v>
      </c>
      <c r="R1379" s="171">
        <f t="shared" si="2531"/>
        <v>2654</v>
      </c>
      <c r="S1379" s="171">
        <f t="shared" si="2531"/>
        <v>0</v>
      </c>
      <c r="T1379" s="171">
        <f t="shared" si="2531"/>
        <v>2654</v>
      </c>
      <c r="U1379" s="171">
        <f t="shared" si="2531"/>
        <v>0</v>
      </c>
      <c r="V1379" s="171">
        <f t="shared" si="2531"/>
        <v>2654</v>
      </c>
      <c r="W1379" s="171">
        <f t="shared" si="2531"/>
        <v>0</v>
      </c>
      <c r="X1379" s="171">
        <f t="shared" si="2531"/>
        <v>2654</v>
      </c>
      <c r="Y1379" s="171">
        <f t="shared" ref="X1379:Y1380" si="2532">Y1380</f>
        <v>0</v>
      </c>
      <c r="Z1379" s="101"/>
      <c r="AA1379" s="101"/>
      <c r="AB1379" s="101"/>
      <c r="AC1379" s="101"/>
    </row>
    <row r="1380" spans="1:29" s="101" customFormat="1" x14ac:dyDescent="0.2">
      <c r="A1380" s="118" t="s">
        <v>615</v>
      </c>
      <c r="B1380" s="118" t="s">
        <v>772</v>
      </c>
      <c r="C1380" s="103">
        <v>51</v>
      </c>
      <c r="D1380" s="118"/>
      <c r="E1380" s="105">
        <v>361</v>
      </c>
      <c r="F1380" s="141"/>
      <c r="G1380" s="106"/>
      <c r="H1380" s="107">
        <f t="shared" si="2531"/>
        <v>33181</v>
      </c>
      <c r="I1380" s="107">
        <f t="shared" si="2531"/>
        <v>0</v>
      </c>
      <c r="J1380" s="107">
        <f t="shared" si="2531"/>
        <v>19378</v>
      </c>
      <c r="K1380" s="107">
        <f t="shared" si="2531"/>
        <v>0</v>
      </c>
      <c r="L1380" s="107">
        <f t="shared" si="2531"/>
        <v>19378</v>
      </c>
      <c r="M1380" s="107">
        <f t="shared" si="2531"/>
        <v>0</v>
      </c>
      <c r="N1380" s="107">
        <f t="shared" si="2531"/>
        <v>19378</v>
      </c>
      <c r="O1380" s="107">
        <f t="shared" si="2531"/>
        <v>0</v>
      </c>
      <c r="P1380" s="107">
        <f t="shared" si="2531"/>
        <v>2654</v>
      </c>
      <c r="Q1380" s="107">
        <f t="shared" si="2531"/>
        <v>0</v>
      </c>
      <c r="R1380" s="107">
        <f t="shared" si="2531"/>
        <v>2654</v>
      </c>
      <c r="S1380" s="107">
        <f t="shared" si="2531"/>
        <v>0</v>
      </c>
      <c r="T1380" s="107">
        <f t="shared" si="2531"/>
        <v>2654</v>
      </c>
      <c r="U1380" s="107">
        <f t="shared" si="2531"/>
        <v>0</v>
      </c>
      <c r="V1380" s="107">
        <f t="shared" si="2531"/>
        <v>2654</v>
      </c>
      <c r="W1380" s="107">
        <f t="shared" si="2531"/>
        <v>0</v>
      </c>
      <c r="X1380" s="107">
        <f t="shared" si="2532"/>
        <v>2654</v>
      </c>
      <c r="Y1380" s="107">
        <f t="shared" si="2532"/>
        <v>0</v>
      </c>
    </row>
    <row r="1381" spans="1:29" s="101" customFormat="1" x14ac:dyDescent="0.2">
      <c r="A1381" s="109" t="s">
        <v>615</v>
      </c>
      <c r="B1381" s="162" t="s">
        <v>772</v>
      </c>
      <c r="C1381" s="94">
        <v>51</v>
      </c>
      <c r="D1381" s="95" t="s">
        <v>270</v>
      </c>
      <c r="E1381" s="110">
        <v>3611</v>
      </c>
      <c r="F1381" s="142" t="s">
        <v>669</v>
      </c>
      <c r="G1381" s="132"/>
      <c r="H1381" s="398">
        <v>33181</v>
      </c>
      <c r="I1381" s="404"/>
      <c r="J1381" s="398">
        <v>19378</v>
      </c>
      <c r="K1381" s="404"/>
      <c r="L1381" s="398">
        <v>19378</v>
      </c>
      <c r="M1381" s="404"/>
      <c r="N1381" s="398">
        <v>19378</v>
      </c>
      <c r="O1381" s="404"/>
      <c r="P1381" s="398">
        <v>2654</v>
      </c>
      <c r="Q1381" s="404"/>
      <c r="R1381" s="398">
        <v>2654</v>
      </c>
      <c r="S1381" s="404"/>
      <c r="T1381" s="398">
        <v>2654</v>
      </c>
      <c r="U1381" s="404"/>
      <c r="V1381" s="398">
        <v>2654</v>
      </c>
      <c r="W1381" s="404"/>
      <c r="X1381" s="398">
        <v>2654</v>
      </c>
      <c r="Y1381" s="404"/>
      <c r="Z1381" s="139"/>
      <c r="AA1381" s="139"/>
      <c r="AB1381" s="139"/>
      <c r="AC1381" s="139"/>
    </row>
    <row r="1382" spans="1:29" s="139" customFormat="1" x14ac:dyDescent="0.2">
      <c r="A1382" s="188" t="s">
        <v>615</v>
      </c>
      <c r="B1382" s="188" t="s">
        <v>772</v>
      </c>
      <c r="C1382" s="167">
        <v>559</v>
      </c>
      <c r="D1382" s="167"/>
      <c r="E1382" s="168">
        <v>31</v>
      </c>
      <c r="F1382" s="169"/>
      <c r="G1382" s="170"/>
      <c r="H1382" s="171">
        <f t="shared" ref="H1382:Q1382" si="2533">H1383+H1385</f>
        <v>0</v>
      </c>
      <c r="I1382" s="171">
        <f t="shared" si="2533"/>
        <v>0</v>
      </c>
      <c r="J1382" s="171">
        <f t="shared" si="2533"/>
        <v>0</v>
      </c>
      <c r="K1382" s="171">
        <f t="shared" si="2533"/>
        <v>0</v>
      </c>
      <c r="L1382" s="171">
        <f t="shared" ref="L1382:M1382" si="2534">L1383+L1385</f>
        <v>0</v>
      </c>
      <c r="M1382" s="171">
        <f t="shared" si="2534"/>
        <v>0</v>
      </c>
      <c r="N1382" s="171">
        <f t="shared" ref="N1382:O1382" si="2535">N1383+N1385</f>
        <v>0</v>
      </c>
      <c r="O1382" s="171">
        <f t="shared" si="2535"/>
        <v>0</v>
      </c>
      <c r="P1382" s="171">
        <f t="shared" si="2533"/>
        <v>10352</v>
      </c>
      <c r="Q1382" s="171">
        <f t="shared" si="2533"/>
        <v>0</v>
      </c>
      <c r="R1382" s="171">
        <f t="shared" ref="R1382:W1382" si="2536">R1383+R1385</f>
        <v>10352</v>
      </c>
      <c r="S1382" s="171">
        <f t="shared" si="2536"/>
        <v>0</v>
      </c>
      <c r="T1382" s="171">
        <f t="shared" ref="T1382:U1382" si="2537">T1383+T1385</f>
        <v>10352</v>
      </c>
      <c r="U1382" s="171">
        <f t="shared" si="2537"/>
        <v>0</v>
      </c>
      <c r="V1382" s="171">
        <f t="shared" si="2536"/>
        <v>10352</v>
      </c>
      <c r="W1382" s="171">
        <f t="shared" si="2536"/>
        <v>0</v>
      </c>
      <c r="X1382" s="171">
        <f t="shared" ref="X1382:Y1382" si="2538">X1383+X1385</f>
        <v>10352</v>
      </c>
      <c r="Y1382" s="171">
        <f t="shared" si="2538"/>
        <v>0</v>
      </c>
      <c r="Z1382" s="101"/>
      <c r="AA1382" s="101"/>
      <c r="AB1382" s="101"/>
      <c r="AC1382" s="101"/>
    </row>
    <row r="1383" spans="1:29" s="101" customFormat="1" x14ac:dyDescent="0.2">
      <c r="A1383" s="118" t="s">
        <v>615</v>
      </c>
      <c r="B1383" s="118" t="s">
        <v>772</v>
      </c>
      <c r="C1383" s="103">
        <v>559</v>
      </c>
      <c r="D1383" s="118"/>
      <c r="E1383" s="105">
        <v>311</v>
      </c>
      <c r="F1383" s="141"/>
      <c r="G1383" s="106"/>
      <c r="H1383" s="107">
        <f t="shared" ref="H1383:Y1383" si="2539">H1384</f>
        <v>0</v>
      </c>
      <c r="I1383" s="107">
        <f t="shared" si="2539"/>
        <v>0</v>
      </c>
      <c r="J1383" s="107">
        <f t="shared" si="2539"/>
        <v>0</v>
      </c>
      <c r="K1383" s="107">
        <f t="shared" si="2539"/>
        <v>0</v>
      </c>
      <c r="L1383" s="107">
        <f t="shared" si="2539"/>
        <v>0</v>
      </c>
      <c r="M1383" s="107">
        <f t="shared" si="2539"/>
        <v>0</v>
      </c>
      <c r="N1383" s="107">
        <f t="shared" si="2539"/>
        <v>0</v>
      </c>
      <c r="O1383" s="107">
        <f t="shared" si="2539"/>
        <v>0</v>
      </c>
      <c r="P1383" s="107">
        <f t="shared" si="2539"/>
        <v>8627</v>
      </c>
      <c r="Q1383" s="107">
        <f t="shared" si="2539"/>
        <v>0</v>
      </c>
      <c r="R1383" s="107">
        <f t="shared" si="2539"/>
        <v>8627</v>
      </c>
      <c r="S1383" s="107">
        <f t="shared" si="2539"/>
        <v>0</v>
      </c>
      <c r="T1383" s="107">
        <f t="shared" si="2539"/>
        <v>8627</v>
      </c>
      <c r="U1383" s="107">
        <f t="shared" si="2539"/>
        <v>0</v>
      </c>
      <c r="V1383" s="107">
        <f t="shared" si="2539"/>
        <v>8627</v>
      </c>
      <c r="W1383" s="107">
        <f t="shared" si="2539"/>
        <v>0</v>
      </c>
      <c r="X1383" s="107">
        <f t="shared" si="2539"/>
        <v>8627</v>
      </c>
      <c r="Y1383" s="107">
        <f t="shared" si="2539"/>
        <v>0</v>
      </c>
    </row>
    <row r="1384" spans="1:29" s="139" customFormat="1" ht="15" x14ac:dyDescent="0.2">
      <c r="A1384" s="109" t="s">
        <v>615</v>
      </c>
      <c r="B1384" s="162" t="s">
        <v>772</v>
      </c>
      <c r="C1384" s="94">
        <v>559</v>
      </c>
      <c r="D1384" s="95" t="s">
        <v>270</v>
      </c>
      <c r="E1384" s="110">
        <v>3111</v>
      </c>
      <c r="F1384" s="142" t="s">
        <v>33</v>
      </c>
      <c r="G1384" s="132"/>
      <c r="H1384" s="398">
        <v>0</v>
      </c>
      <c r="I1384" s="404"/>
      <c r="J1384" s="398">
        <v>0</v>
      </c>
      <c r="K1384" s="404"/>
      <c r="L1384" s="398"/>
      <c r="M1384" s="404"/>
      <c r="N1384" s="398">
        <v>0</v>
      </c>
      <c r="O1384" s="404"/>
      <c r="P1384" s="398">
        <v>8627</v>
      </c>
      <c r="Q1384" s="404"/>
      <c r="R1384" s="402">
        <v>8627</v>
      </c>
      <c r="S1384" s="404"/>
      <c r="T1384" s="402">
        <v>8627</v>
      </c>
      <c r="U1384" s="404"/>
      <c r="V1384" s="402">
        <v>8627</v>
      </c>
      <c r="W1384" s="404"/>
      <c r="X1384" s="402">
        <v>8627</v>
      </c>
      <c r="Y1384" s="404"/>
    </row>
    <row r="1385" spans="1:29" s="101" customFormat="1" x14ac:dyDescent="0.2">
      <c r="A1385" s="118" t="s">
        <v>615</v>
      </c>
      <c r="B1385" s="118" t="s">
        <v>772</v>
      </c>
      <c r="C1385" s="103">
        <v>559</v>
      </c>
      <c r="D1385" s="118"/>
      <c r="E1385" s="105">
        <v>313</v>
      </c>
      <c r="F1385" s="141"/>
      <c r="G1385" s="106"/>
      <c r="H1385" s="107">
        <f t="shared" ref="H1385:Y1385" si="2540">H1386</f>
        <v>0</v>
      </c>
      <c r="I1385" s="107">
        <f t="shared" si="2540"/>
        <v>0</v>
      </c>
      <c r="J1385" s="107">
        <f t="shared" si="2540"/>
        <v>0</v>
      </c>
      <c r="K1385" s="107">
        <f t="shared" si="2540"/>
        <v>0</v>
      </c>
      <c r="L1385" s="107">
        <f t="shared" si="2540"/>
        <v>0</v>
      </c>
      <c r="M1385" s="107">
        <f t="shared" si="2540"/>
        <v>0</v>
      </c>
      <c r="N1385" s="107">
        <f t="shared" si="2540"/>
        <v>0</v>
      </c>
      <c r="O1385" s="107">
        <f t="shared" si="2540"/>
        <v>0</v>
      </c>
      <c r="P1385" s="107">
        <f t="shared" si="2540"/>
        <v>1725</v>
      </c>
      <c r="Q1385" s="107">
        <f t="shared" si="2540"/>
        <v>0</v>
      </c>
      <c r="R1385" s="107">
        <f t="shared" si="2540"/>
        <v>1725</v>
      </c>
      <c r="S1385" s="107">
        <f t="shared" si="2540"/>
        <v>0</v>
      </c>
      <c r="T1385" s="107">
        <f t="shared" si="2540"/>
        <v>1725</v>
      </c>
      <c r="U1385" s="107">
        <f t="shared" si="2540"/>
        <v>0</v>
      </c>
      <c r="V1385" s="107">
        <f t="shared" si="2540"/>
        <v>1725</v>
      </c>
      <c r="W1385" s="107">
        <f t="shared" si="2540"/>
        <v>0</v>
      </c>
      <c r="X1385" s="107">
        <f t="shared" si="2540"/>
        <v>1725</v>
      </c>
      <c r="Y1385" s="107">
        <f t="shared" si="2540"/>
        <v>0</v>
      </c>
    </row>
    <row r="1386" spans="1:29" s="101" customFormat="1" x14ac:dyDescent="0.2">
      <c r="A1386" s="109" t="s">
        <v>615</v>
      </c>
      <c r="B1386" s="162" t="s">
        <v>772</v>
      </c>
      <c r="C1386" s="94">
        <v>559</v>
      </c>
      <c r="D1386" s="95" t="s">
        <v>270</v>
      </c>
      <c r="E1386" s="110">
        <v>3132</v>
      </c>
      <c r="F1386" s="142" t="s">
        <v>40</v>
      </c>
      <c r="G1386" s="132"/>
      <c r="H1386" s="398">
        <v>0</v>
      </c>
      <c r="I1386" s="404"/>
      <c r="J1386" s="398">
        <v>0</v>
      </c>
      <c r="K1386" s="404"/>
      <c r="L1386" s="398"/>
      <c r="M1386" s="404"/>
      <c r="N1386" s="398">
        <v>0</v>
      </c>
      <c r="O1386" s="404"/>
      <c r="P1386" s="398">
        <v>1725</v>
      </c>
      <c r="Q1386" s="404"/>
      <c r="R1386" s="402">
        <v>1725</v>
      </c>
      <c r="S1386" s="404"/>
      <c r="T1386" s="402">
        <v>1725</v>
      </c>
      <c r="U1386" s="404"/>
      <c r="V1386" s="402">
        <v>1725</v>
      </c>
      <c r="W1386" s="404"/>
      <c r="X1386" s="402">
        <v>1725</v>
      </c>
      <c r="Y1386" s="404"/>
      <c r="Z1386" s="139"/>
      <c r="AA1386" s="139"/>
      <c r="AB1386" s="139"/>
      <c r="AC1386" s="139"/>
    </row>
    <row r="1387" spans="1:29" s="139" customFormat="1" x14ac:dyDescent="0.2">
      <c r="A1387" s="188" t="s">
        <v>615</v>
      </c>
      <c r="B1387" s="188" t="s">
        <v>772</v>
      </c>
      <c r="C1387" s="167">
        <v>559</v>
      </c>
      <c r="D1387" s="167"/>
      <c r="E1387" s="168">
        <v>32</v>
      </c>
      <c r="F1387" s="169"/>
      <c r="G1387" s="170"/>
      <c r="H1387" s="171">
        <f t="shared" ref="H1387:Q1387" si="2541">H1388+H1390+H1392+H1395</f>
        <v>0</v>
      </c>
      <c r="I1387" s="171">
        <f t="shared" si="2541"/>
        <v>0</v>
      </c>
      <c r="J1387" s="171">
        <f t="shared" si="2541"/>
        <v>0</v>
      </c>
      <c r="K1387" s="171">
        <f t="shared" si="2541"/>
        <v>0</v>
      </c>
      <c r="L1387" s="171">
        <f t="shared" ref="L1387:M1387" si="2542">L1388+L1390+L1392+L1395</f>
        <v>0</v>
      </c>
      <c r="M1387" s="171">
        <f t="shared" si="2542"/>
        <v>0</v>
      </c>
      <c r="N1387" s="171">
        <f t="shared" ref="N1387:O1387" si="2543">N1388+N1390+N1392+N1395</f>
        <v>0</v>
      </c>
      <c r="O1387" s="171">
        <f t="shared" si="2543"/>
        <v>0</v>
      </c>
      <c r="P1387" s="171">
        <f t="shared" si="2541"/>
        <v>5853</v>
      </c>
      <c r="Q1387" s="171">
        <f t="shared" si="2541"/>
        <v>0</v>
      </c>
      <c r="R1387" s="171">
        <f t="shared" ref="R1387:W1387" si="2544">R1388+R1390+R1392+R1395</f>
        <v>5853</v>
      </c>
      <c r="S1387" s="171">
        <f t="shared" si="2544"/>
        <v>0</v>
      </c>
      <c r="T1387" s="171">
        <f t="shared" ref="T1387:U1387" si="2545">T1388+T1390+T1392+T1395</f>
        <v>5853</v>
      </c>
      <c r="U1387" s="171">
        <f t="shared" si="2545"/>
        <v>0</v>
      </c>
      <c r="V1387" s="171">
        <f t="shared" si="2544"/>
        <v>5853</v>
      </c>
      <c r="W1387" s="171">
        <f t="shared" si="2544"/>
        <v>0</v>
      </c>
      <c r="X1387" s="171">
        <f t="shared" ref="X1387:Y1387" si="2546">X1388+X1390+X1392+X1395</f>
        <v>5853</v>
      </c>
      <c r="Y1387" s="171">
        <f t="shared" si="2546"/>
        <v>0</v>
      </c>
      <c r="Z1387" s="101"/>
      <c r="AA1387" s="101"/>
      <c r="AB1387" s="101"/>
      <c r="AC1387" s="101"/>
    </row>
    <row r="1388" spans="1:29" s="101" customFormat="1" x14ac:dyDescent="0.2">
      <c r="A1388" s="118" t="s">
        <v>615</v>
      </c>
      <c r="B1388" s="118" t="s">
        <v>772</v>
      </c>
      <c r="C1388" s="103">
        <v>559</v>
      </c>
      <c r="D1388" s="118"/>
      <c r="E1388" s="105">
        <v>321</v>
      </c>
      <c r="F1388" s="141"/>
      <c r="G1388" s="106"/>
      <c r="H1388" s="107">
        <f t="shared" ref="H1388:Y1388" si="2547">H1389</f>
        <v>0</v>
      </c>
      <c r="I1388" s="107">
        <f t="shared" si="2547"/>
        <v>0</v>
      </c>
      <c r="J1388" s="107">
        <f t="shared" si="2547"/>
        <v>0</v>
      </c>
      <c r="K1388" s="107">
        <f t="shared" si="2547"/>
        <v>0</v>
      </c>
      <c r="L1388" s="107">
        <f t="shared" si="2547"/>
        <v>0</v>
      </c>
      <c r="M1388" s="107">
        <f t="shared" si="2547"/>
        <v>0</v>
      </c>
      <c r="N1388" s="107">
        <f t="shared" si="2547"/>
        <v>0</v>
      </c>
      <c r="O1388" s="107">
        <f t="shared" si="2547"/>
        <v>0</v>
      </c>
      <c r="P1388" s="107">
        <f t="shared" si="2547"/>
        <v>1195</v>
      </c>
      <c r="Q1388" s="107">
        <f t="shared" si="2547"/>
        <v>0</v>
      </c>
      <c r="R1388" s="107">
        <f t="shared" si="2547"/>
        <v>1195</v>
      </c>
      <c r="S1388" s="107">
        <f t="shared" si="2547"/>
        <v>0</v>
      </c>
      <c r="T1388" s="107">
        <f t="shared" si="2547"/>
        <v>1195</v>
      </c>
      <c r="U1388" s="107">
        <f t="shared" si="2547"/>
        <v>0</v>
      </c>
      <c r="V1388" s="107">
        <f t="shared" si="2547"/>
        <v>1195</v>
      </c>
      <c r="W1388" s="107">
        <f t="shared" si="2547"/>
        <v>0</v>
      </c>
      <c r="X1388" s="107">
        <f t="shared" si="2547"/>
        <v>1195</v>
      </c>
      <c r="Y1388" s="107">
        <f t="shared" si="2547"/>
        <v>0</v>
      </c>
    </row>
    <row r="1389" spans="1:29" s="139" customFormat="1" ht="15" x14ac:dyDescent="0.2">
      <c r="A1389" s="109" t="s">
        <v>615</v>
      </c>
      <c r="B1389" s="162" t="s">
        <v>772</v>
      </c>
      <c r="C1389" s="94">
        <v>559</v>
      </c>
      <c r="D1389" s="95" t="s">
        <v>270</v>
      </c>
      <c r="E1389" s="110">
        <v>3211</v>
      </c>
      <c r="F1389" s="142" t="s">
        <v>42</v>
      </c>
      <c r="G1389" s="132"/>
      <c r="H1389" s="398">
        <v>0</v>
      </c>
      <c r="I1389" s="404"/>
      <c r="J1389" s="398">
        <v>0</v>
      </c>
      <c r="K1389" s="404"/>
      <c r="L1389" s="398"/>
      <c r="M1389" s="404"/>
      <c r="N1389" s="398">
        <v>0</v>
      </c>
      <c r="O1389" s="404"/>
      <c r="P1389" s="398">
        <v>1195</v>
      </c>
      <c r="Q1389" s="404"/>
      <c r="R1389" s="402">
        <v>1195</v>
      </c>
      <c r="S1389" s="404"/>
      <c r="T1389" s="402">
        <v>1195</v>
      </c>
      <c r="U1389" s="404"/>
      <c r="V1389" s="402">
        <v>1195</v>
      </c>
      <c r="W1389" s="404"/>
      <c r="X1389" s="402">
        <v>1195</v>
      </c>
      <c r="Y1389" s="404"/>
    </row>
    <row r="1390" spans="1:29" s="101" customFormat="1" x14ac:dyDescent="0.2">
      <c r="A1390" s="118" t="s">
        <v>615</v>
      </c>
      <c r="B1390" s="118" t="s">
        <v>772</v>
      </c>
      <c r="C1390" s="103">
        <v>559</v>
      </c>
      <c r="D1390" s="118"/>
      <c r="E1390" s="105">
        <v>322</v>
      </c>
      <c r="F1390" s="141"/>
      <c r="G1390" s="106"/>
      <c r="H1390" s="107">
        <f t="shared" ref="H1390:Y1390" si="2548">H1391</f>
        <v>0</v>
      </c>
      <c r="I1390" s="107">
        <f t="shared" si="2548"/>
        <v>0</v>
      </c>
      <c r="J1390" s="107">
        <f t="shared" si="2548"/>
        <v>0</v>
      </c>
      <c r="K1390" s="107">
        <f t="shared" si="2548"/>
        <v>0</v>
      </c>
      <c r="L1390" s="107">
        <f t="shared" si="2548"/>
        <v>0</v>
      </c>
      <c r="M1390" s="107">
        <f t="shared" si="2548"/>
        <v>0</v>
      </c>
      <c r="N1390" s="107">
        <f t="shared" si="2548"/>
        <v>0</v>
      </c>
      <c r="O1390" s="107">
        <f t="shared" si="2548"/>
        <v>0</v>
      </c>
      <c r="P1390" s="107">
        <f t="shared" si="2548"/>
        <v>199</v>
      </c>
      <c r="Q1390" s="107">
        <f t="shared" si="2548"/>
        <v>0</v>
      </c>
      <c r="R1390" s="107">
        <f t="shared" si="2548"/>
        <v>199</v>
      </c>
      <c r="S1390" s="107">
        <f t="shared" si="2548"/>
        <v>0</v>
      </c>
      <c r="T1390" s="107">
        <f t="shared" si="2548"/>
        <v>199</v>
      </c>
      <c r="U1390" s="107">
        <f t="shared" si="2548"/>
        <v>0</v>
      </c>
      <c r="V1390" s="107">
        <f t="shared" si="2548"/>
        <v>199</v>
      </c>
      <c r="W1390" s="107">
        <f t="shared" si="2548"/>
        <v>0</v>
      </c>
      <c r="X1390" s="107">
        <f t="shared" si="2548"/>
        <v>199</v>
      </c>
      <c r="Y1390" s="107">
        <f t="shared" si="2548"/>
        <v>0</v>
      </c>
    </row>
    <row r="1391" spans="1:29" s="139" customFormat="1" ht="15" x14ac:dyDescent="0.2">
      <c r="A1391" s="109" t="s">
        <v>615</v>
      </c>
      <c r="B1391" s="162" t="s">
        <v>772</v>
      </c>
      <c r="C1391" s="94">
        <v>559</v>
      </c>
      <c r="D1391" s="95" t="s">
        <v>270</v>
      </c>
      <c r="E1391" s="110">
        <v>3223</v>
      </c>
      <c r="F1391" s="142" t="s">
        <v>48</v>
      </c>
      <c r="G1391" s="132"/>
      <c r="H1391" s="398">
        <v>0</v>
      </c>
      <c r="I1391" s="404"/>
      <c r="J1391" s="398">
        <v>0</v>
      </c>
      <c r="K1391" s="404"/>
      <c r="L1391" s="398"/>
      <c r="M1391" s="404"/>
      <c r="N1391" s="398">
        <v>0</v>
      </c>
      <c r="O1391" s="404"/>
      <c r="P1391" s="398">
        <v>199</v>
      </c>
      <c r="Q1391" s="404"/>
      <c r="R1391" s="408">
        <v>199</v>
      </c>
      <c r="S1391" s="404"/>
      <c r="T1391" s="408">
        <v>199</v>
      </c>
      <c r="U1391" s="404"/>
      <c r="V1391" s="408">
        <v>199</v>
      </c>
      <c r="W1391" s="404"/>
      <c r="X1391" s="408">
        <v>199</v>
      </c>
      <c r="Y1391" s="404"/>
    </row>
    <row r="1392" spans="1:29" s="139" customFormat="1" x14ac:dyDescent="0.2">
      <c r="A1392" s="118" t="s">
        <v>615</v>
      </c>
      <c r="B1392" s="118" t="s">
        <v>772</v>
      </c>
      <c r="C1392" s="103">
        <v>559</v>
      </c>
      <c r="D1392" s="118"/>
      <c r="E1392" s="105">
        <v>323</v>
      </c>
      <c r="F1392" s="141"/>
      <c r="G1392" s="106"/>
      <c r="H1392" s="107">
        <f t="shared" ref="H1392:Q1392" si="2549">SUM(H1393:H1394)</f>
        <v>0</v>
      </c>
      <c r="I1392" s="107">
        <f t="shared" si="2549"/>
        <v>0</v>
      </c>
      <c r="J1392" s="107">
        <f t="shared" si="2549"/>
        <v>0</v>
      </c>
      <c r="K1392" s="107">
        <f t="shared" si="2549"/>
        <v>0</v>
      </c>
      <c r="L1392" s="107">
        <f t="shared" ref="L1392:M1392" si="2550">SUM(L1393:L1394)</f>
        <v>0</v>
      </c>
      <c r="M1392" s="107">
        <f t="shared" si="2550"/>
        <v>0</v>
      </c>
      <c r="N1392" s="107">
        <f t="shared" ref="N1392:O1392" si="2551">SUM(N1393:N1394)</f>
        <v>0</v>
      </c>
      <c r="O1392" s="107">
        <f t="shared" si="2551"/>
        <v>0</v>
      </c>
      <c r="P1392" s="107">
        <f t="shared" si="2549"/>
        <v>2468</v>
      </c>
      <c r="Q1392" s="107">
        <f t="shared" si="2549"/>
        <v>0</v>
      </c>
      <c r="R1392" s="107">
        <f t="shared" ref="R1392:W1392" si="2552">SUM(R1393:R1394)</f>
        <v>2468</v>
      </c>
      <c r="S1392" s="107">
        <f t="shared" si="2552"/>
        <v>0</v>
      </c>
      <c r="T1392" s="107">
        <f t="shared" ref="T1392:U1392" si="2553">SUM(T1393:T1394)</f>
        <v>2468</v>
      </c>
      <c r="U1392" s="107">
        <f t="shared" si="2553"/>
        <v>0</v>
      </c>
      <c r="V1392" s="107">
        <f t="shared" si="2552"/>
        <v>2468</v>
      </c>
      <c r="W1392" s="107">
        <f t="shared" si="2552"/>
        <v>0</v>
      </c>
      <c r="X1392" s="107">
        <f t="shared" ref="X1392:Y1392" si="2554">SUM(X1393:X1394)</f>
        <v>2468</v>
      </c>
      <c r="Y1392" s="107">
        <f t="shared" si="2554"/>
        <v>0</v>
      </c>
      <c r="Z1392" s="101"/>
      <c r="AA1392" s="101"/>
      <c r="AB1392" s="101"/>
      <c r="AC1392" s="101"/>
    </row>
    <row r="1393" spans="1:29" s="101" customFormat="1" x14ac:dyDescent="0.2">
      <c r="A1393" s="109" t="s">
        <v>615</v>
      </c>
      <c r="B1393" s="162" t="s">
        <v>772</v>
      </c>
      <c r="C1393" s="94">
        <v>559</v>
      </c>
      <c r="D1393" s="95" t="s">
        <v>270</v>
      </c>
      <c r="E1393" s="110">
        <v>3233</v>
      </c>
      <c r="F1393" s="142" t="s">
        <v>54</v>
      </c>
      <c r="G1393" s="132"/>
      <c r="H1393" s="398">
        <v>0</v>
      </c>
      <c r="I1393" s="404"/>
      <c r="J1393" s="398">
        <v>0</v>
      </c>
      <c r="K1393" s="404"/>
      <c r="L1393" s="398"/>
      <c r="M1393" s="404"/>
      <c r="N1393" s="398">
        <v>0</v>
      </c>
      <c r="O1393" s="404"/>
      <c r="P1393" s="398">
        <v>1871</v>
      </c>
      <c r="Q1393" s="404"/>
      <c r="R1393" s="402">
        <v>1871</v>
      </c>
      <c r="S1393" s="404"/>
      <c r="T1393" s="402">
        <v>1871</v>
      </c>
      <c r="U1393" s="404"/>
      <c r="V1393" s="402">
        <v>1871</v>
      </c>
      <c r="W1393" s="404"/>
      <c r="X1393" s="402">
        <v>1871</v>
      </c>
      <c r="Y1393" s="404"/>
      <c r="Z1393" s="139"/>
      <c r="AA1393" s="139"/>
      <c r="AB1393" s="139"/>
      <c r="AC1393" s="139"/>
    </row>
    <row r="1394" spans="1:29" s="139" customFormat="1" ht="15" x14ac:dyDescent="0.2">
      <c r="A1394" s="109" t="s">
        <v>615</v>
      </c>
      <c r="B1394" s="162" t="s">
        <v>772</v>
      </c>
      <c r="C1394" s="94">
        <v>559</v>
      </c>
      <c r="D1394" s="95" t="s">
        <v>270</v>
      </c>
      <c r="E1394" s="110">
        <v>3237</v>
      </c>
      <c r="F1394" s="142" t="s">
        <v>58</v>
      </c>
      <c r="G1394" s="132"/>
      <c r="H1394" s="398">
        <v>0</v>
      </c>
      <c r="I1394" s="404"/>
      <c r="J1394" s="398">
        <v>0</v>
      </c>
      <c r="K1394" s="404"/>
      <c r="L1394" s="398"/>
      <c r="M1394" s="404"/>
      <c r="N1394" s="398">
        <v>0</v>
      </c>
      <c r="O1394" s="404"/>
      <c r="P1394" s="398">
        <v>597</v>
      </c>
      <c r="Q1394" s="404"/>
      <c r="R1394" s="409">
        <v>597</v>
      </c>
      <c r="S1394" s="404"/>
      <c r="T1394" s="409">
        <v>597</v>
      </c>
      <c r="U1394" s="404"/>
      <c r="V1394" s="409">
        <v>597</v>
      </c>
      <c r="W1394" s="404"/>
      <c r="X1394" s="409">
        <v>597</v>
      </c>
      <c r="Y1394" s="404"/>
    </row>
    <row r="1395" spans="1:29" s="101" customFormat="1" x14ac:dyDescent="0.2">
      <c r="A1395" s="118" t="s">
        <v>615</v>
      </c>
      <c r="B1395" s="118" t="s">
        <v>772</v>
      </c>
      <c r="C1395" s="103">
        <v>559</v>
      </c>
      <c r="D1395" s="118"/>
      <c r="E1395" s="105">
        <v>329</v>
      </c>
      <c r="F1395" s="141"/>
      <c r="G1395" s="106"/>
      <c r="H1395" s="107">
        <f t="shared" ref="H1395:Y1395" si="2555">H1396</f>
        <v>0</v>
      </c>
      <c r="I1395" s="107">
        <f t="shared" si="2555"/>
        <v>0</v>
      </c>
      <c r="J1395" s="107">
        <f t="shared" si="2555"/>
        <v>0</v>
      </c>
      <c r="K1395" s="107">
        <f t="shared" si="2555"/>
        <v>0</v>
      </c>
      <c r="L1395" s="107">
        <f t="shared" si="2555"/>
        <v>0</v>
      </c>
      <c r="M1395" s="107">
        <f t="shared" si="2555"/>
        <v>0</v>
      </c>
      <c r="N1395" s="107">
        <f t="shared" si="2555"/>
        <v>0</v>
      </c>
      <c r="O1395" s="107">
        <f t="shared" si="2555"/>
        <v>0</v>
      </c>
      <c r="P1395" s="107">
        <f t="shared" si="2555"/>
        <v>1991</v>
      </c>
      <c r="Q1395" s="107">
        <f t="shared" si="2555"/>
        <v>0</v>
      </c>
      <c r="R1395" s="107">
        <f t="shared" si="2555"/>
        <v>1991</v>
      </c>
      <c r="S1395" s="107">
        <f t="shared" si="2555"/>
        <v>0</v>
      </c>
      <c r="T1395" s="107">
        <f t="shared" si="2555"/>
        <v>1991</v>
      </c>
      <c r="U1395" s="107">
        <f t="shared" si="2555"/>
        <v>0</v>
      </c>
      <c r="V1395" s="107">
        <f t="shared" si="2555"/>
        <v>1991</v>
      </c>
      <c r="W1395" s="107">
        <f t="shared" si="2555"/>
        <v>0</v>
      </c>
      <c r="X1395" s="107">
        <f t="shared" si="2555"/>
        <v>1991</v>
      </c>
      <c r="Y1395" s="107">
        <f t="shared" si="2555"/>
        <v>0</v>
      </c>
    </row>
    <row r="1396" spans="1:29" s="101" customFormat="1" x14ac:dyDescent="0.2">
      <c r="A1396" s="109" t="s">
        <v>615</v>
      </c>
      <c r="B1396" s="162" t="s">
        <v>772</v>
      </c>
      <c r="C1396" s="94">
        <v>559</v>
      </c>
      <c r="D1396" s="95" t="s">
        <v>270</v>
      </c>
      <c r="E1396" s="110">
        <v>3293</v>
      </c>
      <c r="F1396" s="142" t="s">
        <v>64</v>
      </c>
      <c r="G1396" s="132"/>
      <c r="H1396" s="398">
        <v>0</v>
      </c>
      <c r="I1396" s="404"/>
      <c r="J1396" s="398">
        <v>0</v>
      </c>
      <c r="K1396" s="404"/>
      <c r="L1396" s="398"/>
      <c r="M1396" s="404"/>
      <c r="N1396" s="398">
        <v>0</v>
      </c>
      <c r="O1396" s="404"/>
      <c r="P1396" s="398">
        <v>1991</v>
      </c>
      <c r="Q1396" s="404"/>
      <c r="R1396" s="402">
        <v>1991</v>
      </c>
      <c r="S1396" s="404"/>
      <c r="T1396" s="402">
        <v>1991</v>
      </c>
      <c r="U1396" s="404"/>
      <c r="V1396" s="402">
        <v>1991</v>
      </c>
      <c r="W1396" s="404"/>
      <c r="X1396" s="402">
        <v>1991</v>
      </c>
      <c r="Y1396" s="404"/>
      <c r="Z1396" s="139"/>
      <c r="AA1396" s="139"/>
      <c r="AB1396" s="139"/>
      <c r="AC1396" s="139"/>
    </row>
    <row r="1397" spans="1:29" s="139" customFormat="1" ht="18.75" customHeight="1" x14ac:dyDescent="0.2">
      <c r="A1397" s="188" t="s">
        <v>615</v>
      </c>
      <c r="B1397" s="188" t="s">
        <v>772</v>
      </c>
      <c r="C1397" s="167">
        <v>559</v>
      </c>
      <c r="D1397" s="167"/>
      <c r="E1397" s="168">
        <v>35</v>
      </c>
      <c r="F1397" s="169"/>
      <c r="G1397" s="170"/>
      <c r="H1397" s="171">
        <f t="shared" ref="H1397:X1398" si="2556">H1398</f>
        <v>0</v>
      </c>
      <c r="I1397" s="171">
        <f t="shared" si="2556"/>
        <v>0</v>
      </c>
      <c r="J1397" s="171">
        <f t="shared" si="2556"/>
        <v>0</v>
      </c>
      <c r="K1397" s="171">
        <f t="shared" si="2556"/>
        <v>0</v>
      </c>
      <c r="L1397" s="171">
        <f t="shared" si="2556"/>
        <v>0</v>
      </c>
      <c r="M1397" s="171">
        <f t="shared" si="2556"/>
        <v>0</v>
      </c>
      <c r="N1397" s="171">
        <f t="shared" si="2556"/>
        <v>0</v>
      </c>
      <c r="O1397" s="171">
        <f t="shared" si="2556"/>
        <v>0</v>
      </c>
      <c r="P1397" s="171">
        <f t="shared" si="2556"/>
        <v>23757</v>
      </c>
      <c r="Q1397" s="171">
        <f t="shared" si="2556"/>
        <v>0</v>
      </c>
      <c r="R1397" s="171">
        <f t="shared" si="2556"/>
        <v>23757</v>
      </c>
      <c r="S1397" s="171">
        <f t="shared" si="2556"/>
        <v>0</v>
      </c>
      <c r="T1397" s="171">
        <f t="shared" si="2556"/>
        <v>23757</v>
      </c>
      <c r="U1397" s="171">
        <f t="shared" si="2556"/>
        <v>0</v>
      </c>
      <c r="V1397" s="171">
        <f t="shared" si="2556"/>
        <v>23757</v>
      </c>
      <c r="W1397" s="171">
        <f t="shared" si="2556"/>
        <v>0</v>
      </c>
      <c r="X1397" s="171">
        <f t="shared" si="2556"/>
        <v>23757</v>
      </c>
      <c r="Y1397" s="171">
        <f t="shared" ref="X1397:Y1398" si="2557">Y1398</f>
        <v>0</v>
      </c>
      <c r="Z1397" s="101"/>
      <c r="AA1397" s="101"/>
      <c r="AB1397" s="101"/>
      <c r="AC1397" s="101"/>
    </row>
    <row r="1398" spans="1:29" s="101" customFormat="1" x14ac:dyDescent="0.2">
      <c r="A1398" s="118" t="s">
        <v>615</v>
      </c>
      <c r="B1398" s="118" t="s">
        <v>772</v>
      </c>
      <c r="C1398" s="103">
        <v>559</v>
      </c>
      <c r="D1398" s="118"/>
      <c r="E1398" s="105">
        <v>352</v>
      </c>
      <c r="F1398" s="141"/>
      <c r="G1398" s="106"/>
      <c r="H1398" s="107">
        <f t="shared" si="2556"/>
        <v>0</v>
      </c>
      <c r="I1398" s="107">
        <f t="shared" si="2556"/>
        <v>0</v>
      </c>
      <c r="J1398" s="107">
        <f t="shared" si="2556"/>
        <v>0</v>
      </c>
      <c r="K1398" s="107">
        <f t="shared" si="2556"/>
        <v>0</v>
      </c>
      <c r="L1398" s="107">
        <f t="shared" si="2556"/>
        <v>0</v>
      </c>
      <c r="M1398" s="107">
        <f t="shared" si="2556"/>
        <v>0</v>
      </c>
      <c r="N1398" s="107">
        <f t="shared" si="2556"/>
        <v>0</v>
      </c>
      <c r="O1398" s="107">
        <f t="shared" si="2556"/>
        <v>0</v>
      </c>
      <c r="P1398" s="107">
        <f t="shared" si="2556"/>
        <v>23757</v>
      </c>
      <c r="Q1398" s="107">
        <f t="shared" si="2556"/>
        <v>0</v>
      </c>
      <c r="R1398" s="107">
        <f t="shared" si="2556"/>
        <v>23757</v>
      </c>
      <c r="S1398" s="107">
        <f t="shared" si="2556"/>
        <v>0</v>
      </c>
      <c r="T1398" s="107">
        <f t="shared" si="2556"/>
        <v>23757</v>
      </c>
      <c r="U1398" s="107">
        <f t="shared" si="2556"/>
        <v>0</v>
      </c>
      <c r="V1398" s="107">
        <f t="shared" si="2556"/>
        <v>23757</v>
      </c>
      <c r="W1398" s="107">
        <f t="shared" si="2556"/>
        <v>0</v>
      </c>
      <c r="X1398" s="107">
        <f t="shared" si="2557"/>
        <v>23757</v>
      </c>
      <c r="Y1398" s="107">
        <f t="shared" si="2557"/>
        <v>0</v>
      </c>
    </row>
    <row r="1399" spans="1:29" s="101" customFormat="1" x14ac:dyDescent="0.2">
      <c r="A1399" s="109" t="s">
        <v>615</v>
      </c>
      <c r="B1399" s="162" t="s">
        <v>772</v>
      </c>
      <c r="C1399" s="94">
        <v>559</v>
      </c>
      <c r="D1399" s="95" t="s">
        <v>270</v>
      </c>
      <c r="E1399" s="110">
        <v>3523</v>
      </c>
      <c r="F1399" s="142" t="s">
        <v>151</v>
      </c>
      <c r="G1399" s="132"/>
      <c r="H1399" s="398">
        <v>0</v>
      </c>
      <c r="I1399" s="404"/>
      <c r="J1399" s="398">
        <v>0</v>
      </c>
      <c r="K1399" s="404"/>
      <c r="L1399" s="398"/>
      <c r="M1399" s="404"/>
      <c r="N1399" s="398">
        <v>0</v>
      </c>
      <c r="O1399" s="404"/>
      <c r="P1399" s="398">
        <v>23757</v>
      </c>
      <c r="Q1399" s="404"/>
      <c r="R1399" s="398">
        <v>23757</v>
      </c>
      <c r="S1399" s="404"/>
      <c r="T1399" s="398">
        <v>23757</v>
      </c>
      <c r="U1399" s="404"/>
      <c r="V1399" s="398">
        <v>23757</v>
      </c>
      <c r="W1399" s="404"/>
      <c r="X1399" s="398">
        <v>23757</v>
      </c>
      <c r="Y1399" s="404"/>
      <c r="Z1399" s="139"/>
      <c r="AA1399" s="139"/>
      <c r="AB1399" s="139"/>
      <c r="AC1399" s="139"/>
    </row>
    <row r="1400" spans="1:29" s="139" customFormat="1" ht="17.25" customHeight="1" x14ac:dyDescent="0.2">
      <c r="A1400" s="188" t="s">
        <v>615</v>
      </c>
      <c r="B1400" s="188" t="s">
        <v>772</v>
      </c>
      <c r="C1400" s="167">
        <v>559</v>
      </c>
      <c r="D1400" s="167"/>
      <c r="E1400" s="168">
        <v>36</v>
      </c>
      <c r="F1400" s="169"/>
      <c r="G1400" s="170"/>
      <c r="H1400" s="171">
        <f t="shared" ref="H1400:X1401" si="2558">H1401</f>
        <v>0</v>
      </c>
      <c r="I1400" s="171">
        <f t="shared" si="2558"/>
        <v>0</v>
      </c>
      <c r="J1400" s="171">
        <f t="shared" si="2558"/>
        <v>0</v>
      </c>
      <c r="K1400" s="171">
        <f t="shared" si="2558"/>
        <v>0</v>
      </c>
      <c r="L1400" s="171">
        <f t="shared" si="2558"/>
        <v>0</v>
      </c>
      <c r="M1400" s="171">
        <f t="shared" si="2558"/>
        <v>0</v>
      </c>
      <c r="N1400" s="171">
        <f t="shared" si="2558"/>
        <v>0</v>
      </c>
      <c r="O1400" s="171">
        <f t="shared" si="2558"/>
        <v>0</v>
      </c>
      <c r="P1400" s="171">
        <f t="shared" si="2558"/>
        <v>55611</v>
      </c>
      <c r="Q1400" s="171">
        <f t="shared" si="2558"/>
        <v>0</v>
      </c>
      <c r="R1400" s="171">
        <f t="shared" si="2558"/>
        <v>55611</v>
      </c>
      <c r="S1400" s="171">
        <f t="shared" si="2558"/>
        <v>0</v>
      </c>
      <c r="T1400" s="171">
        <f t="shared" si="2558"/>
        <v>55611</v>
      </c>
      <c r="U1400" s="171">
        <f t="shared" si="2558"/>
        <v>0</v>
      </c>
      <c r="V1400" s="171">
        <f t="shared" si="2558"/>
        <v>55611</v>
      </c>
      <c r="W1400" s="171">
        <f t="shared" si="2558"/>
        <v>0</v>
      </c>
      <c r="X1400" s="171">
        <f t="shared" si="2558"/>
        <v>55611</v>
      </c>
      <c r="Y1400" s="171">
        <f t="shared" ref="X1400:Y1401" si="2559">Y1401</f>
        <v>0</v>
      </c>
      <c r="Z1400" s="101"/>
      <c r="AA1400" s="101"/>
      <c r="AB1400" s="101"/>
      <c r="AC1400" s="101"/>
    </row>
    <row r="1401" spans="1:29" s="101" customFormat="1" x14ac:dyDescent="0.2">
      <c r="A1401" s="118" t="s">
        <v>615</v>
      </c>
      <c r="B1401" s="118" t="s">
        <v>772</v>
      </c>
      <c r="C1401" s="103">
        <v>559</v>
      </c>
      <c r="D1401" s="118"/>
      <c r="E1401" s="105">
        <v>361</v>
      </c>
      <c r="F1401" s="141"/>
      <c r="G1401" s="106"/>
      <c r="H1401" s="107">
        <f t="shared" si="2558"/>
        <v>0</v>
      </c>
      <c r="I1401" s="107">
        <f t="shared" si="2558"/>
        <v>0</v>
      </c>
      <c r="J1401" s="107">
        <f t="shared" si="2558"/>
        <v>0</v>
      </c>
      <c r="K1401" s="107">
        <f t="shared" si="2558"/>
        <v>0</v>
      </c>
      <c r="L1401" s="107">
        <f t="shared" si="2558"/>
        <v>0</v>
      </c>
      <c r="M1401" s="107">
        <f t="shared" si="2558"/>
        <v>0</v>
      </c>
      <c r="N1401" s="107">
        <f t="shared" si="2558"/>
        <v>0</v>
      </c>
      <c r="O1401" s="107">
        <f t="shared" si="2558"/>
        <v>0</v>
      </c>
      <c r="P1401" s="107">
        <f t="shared" si="2558"/>
        <v>55611</v>
      </c>
      <c r="Q1401" s="107">
        <f t="shared" si="2558"/>
        <v>0</v>
      </c>
      <c r="R1401" s="107">
        <f t="shared" si="2558"/>
        <v>55611</v>
      </c>
      <c r="S1401" s="107">
        <f t="shared" si="2558"/>
        <v>0</v>
      </c>
      <c r="T1401" s="107">
        <f t="shared" si="2558"/>
        <v>55611</v>
      </c>
      <c r="U1401" s="107">
        <f t="shared" si="2558"/>
        <v>0</v>
      </c>
      <c r="V1401" s="107">
        <f t="shared" si="2558"/>
        <v>55611</v>
      </c>
      <c r="W1401" s="107">
        <f t="shared" si="2558"/>
        <v>0</v>
      </c>
      <c r="X1401" s="107">
        <f t="shared" si="2559"/>
        <v>55611</v>
      </c>
      <c r="Y1401" s="107">
        <f t="shared" si="2559"/>
        <v>0</v>
      </c>
    </row>
    <row r="1402" spans="1:29" ht="15" x14ac:dyDescent="0.2">
      <c r="A1402" s="109" t="s">
        <v>615</v>
      </c>
      <c r="B1402" s="162" t="s">
        <v>772</v>
      </c>
      <c r="C1402" s="94">
        <v>559</v>
      </c>
      <c r="D1402" s="95" t="s">
        <v>270</v>
      </c>
      <c r="E1402" s="110">
        <v>3611</v>
      </c>
      <c r="F1402" s="142" t="s">
        <v>669</v>
      </c>
      <c r="G1402" s="132"/>
      <c r="H1402" s="398">
        <v>0</v>
      </c>
      <c r="I1402" s="404"/>
      <c r="J1402" s="398">
        <v>0</v>
      </c>
      <c r="K1402" s="404"/>
      <c r="L1402" s="398"/>
      <c r="M1402" s="404"/>
      <c r="N1402" s="398">
        <v>0</v>
      </c>
      <c r="O1402" s="404"/>
      <c r="P1402" s="398">
        <v>55611</v>
      </c>
      <c r="Q1402" s="404"/>
      <c r="R1402" s="398">
        <v>55611</v>
      </c>
      <c r="S1402" s="404"/>
      <c r="T1402" s="398">
        <v>55611</v>
      </c>
      <c r="U1402" s="404"/>
      <c r="V1402" s="398">
        <v>55611</v>
      </c>
      <c r="W1402" s="404"/>
      <c r="X1402" s="398">
        <v>55611</v>
      </c>
      <c r="Y1402" s="404"/>
      <c r="Z1402" s="139"/>
      <c r="AA1402" s="139"/>
      <c r="AB1402" s="139"/>
      <c r="AC1402" s="139"/>
    </row>
    <row r="1403" spans="1:29" x14ac:dyDescent="0.2">
      <c r="A1403" s="205" t="s">
        <v>615</v>
      </c>
      <c r="B1403" s="459" t="s">
        <v>291</v>
      </c>
      <c r="C1403" s="459"/>
      <c r="D1403" s="459"/>
      <c r="E1403" s="459"/>
      <c r="F1403" s="459"/>
      <c r="G1403" s="117"/>
      <c r="H1403" s="100">
        <f t="shared" ref="H1403:Q1403" si="2560">H1404+H1412+H1418+H1431+H1437+H1441+H1445+H1454+H1461</f>
        <v>43144456</v>
      </c>
      <c r="I1403" s="100">
        <f t="shared" si="2560"/>
        <v>43143081</v>
      </c>
      <c r="J1403" s="100">
        <f t="shared" si="2560"/>
        <v>39463801</v>
      </c>
      <c r="K1403" s="100">
        <f t="shared" si="2560"/>
        <v>39463801</v>
      </c>
      <c r="L1403" s="100">
        <f t="shared" ref="L1403:M1403" si="2561">L1404+L1412+L1418+L1431+L1437+L1441+L1445+L1454+L1461</f>
        <v>42987185</v>
      </c>
      <c r="M1403" s="100">
        <f t="shared" si="2561"/>
        <v>42987185</v>
      </c>
      <c r="N1403" s="100">
        <f t="shared" ref="N1403:O1403" si="2562">N1404+N1412+N1418+N1431+N1437+N1441+N1445+N1454+N1461</f>
        <v>51199219</v>
      </c>
      <c r="O1403" s="100">
        <f t="shared" si="2562"/>
        <v>51199219</v>
      </c>
      <c r="P1403" s="100">
        <f t="shared" si="2560"/>
        <v>39461147</v>
      </c>
      <c r="Q1403" s="100">
        <f t="shared" si="2560"/>
        <v>39461147</v>
      </c>
      <c r="R1403" s="100">
        <f t="shared" ref="R1403:W1403" si="2563">R1404+R1412+R1418+R1431+R1437+R1441+R1445+R1454+R1461</f>
        <v>42254555</v>
      </c>
      <c r="S1403" s="100">
        <f t="shared" si="2563"/>
        <v>42254555</v>
      </c>
      <c r="T1403" s="100">
        <f t="shared" ref="T1403:U1403" si="2564">T1404+T1412+T1418+T1431+T1437+T1441+T1445+T1454+T1461</f>
        <v>40013939</v>
      </c>
      <c r="U1403" s="100">
        <f t="shared" si="2564"/>
        <v>40013939</v>
      </c>
      <c r="V1403" s="100">
        <f t="shared" si="2563"/>
        <v>42254555</v>
      </c>
      <c r="W1403" s="100">
        <f t="shared" si="2563"/>
        <v>42254555</v>
      </c>
      <c r="X1403" s="100">
        <f t="shared" ref="X1403:Y1403" si="2565">X1404+X1412+X1418+X1431+X1437+X1441+X1445+X1454+X1461</f>
        <v>42313939</v>
      </c>
      <c r="Y1403" s="100">
        <f t="shared" si="2565"/>
        <v>42313939</v>
      </c>
      <c r="Z1403" s="107">
        <v>51199219</v>
      </c>
      <c r="AA1403" s="107">
        <v>40013939</v>
      </c>
      <c r="AB1403" s="107">
        <v>42313939</v>
      </c>
      <c r="AC1403" s="474" t="s">
        <v>291</v>
      </c>
    </row>
    <row r="1404" spans="1:29" s="101" customFormat="1" ht="47.25" x14ac:dyDescent="0.2">
      <c r="A1404" s="202" t="s">
        <v>615</v>
      </c>
      <c r="B1404" s="173" t="s">
        <v>295</v>
      </c>
      <c r="C1404" s="173"/>
      <c r="D1404" s="173"/>
      <c r="E1404" s="174"/>
      <c r="F1404" s="176" t="s">
        <v>293</v>
      </c>
      <c r="G1404" s="177" t="s">
        <v>774</v>
      </c>
      <c r="H1404" s="178">
        <f t="shared" ref="H1404:Y1404" si="2566">H1405</f>
        <v>119347</v>
      </c>
      <c r="I1404" s="178">
        <f t="shared" si="2566"/>
        <v>119347</v>
      </c>
      <c r="J1404" s="178">
        <f t="shared" si="2566"/>
        <v>139358</v>
      </c>
      <c r="K1404" s="178">
        <f t="shared" si="2566"/>
        <v>139358</v>
      </c>
      <c r="L1404" s="178">
        <f t="shared" si="2566"/>
        <v>138800</v>
      </c>
      <c r="M1404" s="178">
        <f t="shared" si="2566"/>
        <v>138800</v>
      </c>
      <c r="N1404" s="178">
        <f t="shared" si="2566"/>
        <v>138800</v>
      </c>
      <c r="O1404" s="178">
        <f t="shared" si="2566"/>
        <v>138800</v>
      </c>
      <c r="P1404" s="178">
        <f t="shared" si="2566"/>
        <v>139358</v>
      </c>
      <c r="Q1404" s="178">
        <f t="shared" si="2566"/>
        <v>139358</v>
      </c>
      <c r="R1404" s="178">
        <f t="shared" si="2566"/>
        <v>138800</v>
      </c>
      <c r="S1404" s="178">
        <f t="shared" si="2566"/>
        <v>138800</v>
      </c>
      <c r="T1404" s="178">
        <f t="shared" si="2566"/>
        <v>138800</v>
      </c>
      <c r="U1404" s="178">
        <f t="shared" si="2566"/>
        <v>138800</v>
      </c>
      <c r="V1404" s="178">
        <f t="shared" si="2566"/>
        <v>138800</v>
      </c>
      <c r="W1404" s="178">
        <f t="shared" si="2566"/>
        <v>138800</v>
      </c>
      <c r="X1404" s="178">
        <f t="shared" si="2566"/>
        <v>138800</v>
      </c>
      <c r="Y1404" s="178">
        <f t="shared" si="2566"/>
        <v>138800</v>
      </c>
      <c r="Z1404" s="284">
        <f>Z1403-O1403</f>
        <v>0</v>
      </c>
      <c r="AA1404" s="284">
        <f>AA1403-U1403</f>
        <v>0</v>
      </c>
      <c r="AB1404" s="284">
        <f>AB1403-Y1403</f>
        <v>0</v>
      </c>
      <c r="AC1404" s="475"/>
    </row>
    <row r="1405" spans="1:29" s="139" customFormat="1" x14ac:dyDescent="0.2">
      <c r="A1405" s="201" t="s">
        <v>615</v>
      </c>
      <c r="B1405" s="179" t="s">
        <v>295</v>
      </c>
      <c r="C1405" s="167">
        <v>11</v>
      </c>
      <c r="D1405" s="167"/>
      <c r="E1405" s="168">
        <v>32</v>
      </c>
      <c r="F1405" s="169"/>
      <c r="G1405" s="170"/>
      <c r="H1405" s="171">
        <f t="shared" ref="H1405:Q1405" si="2567">H1406+H1409</f>
        <v>119347</v>
      </c>
      <c r="I1405" s="171">
        <f t="shared" si="2567"/>
        <v>119347</v>
      </c>
      <c r="J1405" s="171">
        <f t="shared" si="2567"/>
        <v>139358</v>
      </c>
      <c r="K1405" s="171">
        <f t="shared" si="2567"/>
        <v>139358</v>
      </c>
      <c r="L1405" s="171">
        <f t="shared" ref="L1405:M1405" si="2568">L1406+L1409</f>
        <v>138800</v>
      </c>
      <c r="M1405" s="171">
        <f t="shared" si="2568"/>
        <v>138800</v>
      </c>
      <c r="N1405" s="171">
        <f t="shared" ref="N1405:O1405" si="2569">N1406+N1409</f>
        <v>138800</v>
      </c>
      <c r="O1405" s="171">
        <f t="shared" si="2569"/>
        <v>138800</v>
      </c>
      <c r="P1405" s="171">
        <f t="shared" si="2567"/>
        <v>139358</v>
      </c>
      <c r="Q1405" s="171">
        <f t="shared" si="2567"/>
        <v>139358</v>
      </c>
      <c r="R1405" s="171">
        <f t="shared" ref="R1405:W1405" si="2570">R1406+R1409</f>
        <v>138800</v>
      </c>
      <c r="S1405" s="171">
        <f t="shared" si="2570"/>
        <v>138800</v>
      </c>
      <c r="T1405" s="171">
        <f t="shared" ref="T1405:U1405" si="2571">T1406+T1409</f>
        <v>138800</v>
      </c>
      <c r="U1405" s="171">
        <f t="shared" si="2571"/>
        <v>138800</v>
      </c>
      <c r="V1405" s="171">
        <f t="shared" si="2570"/>
        <v>138800</v>
      </c>
      <c r="W1405" s="171">
        <f t="shared" si="2570"/>
        <v>138800</v>
      </c>
      <c r="X1405" s="171">
        <f t="shared" ref="X1405:Y1405" si="2572">X1406+X1409</f>
        <v>138800</v>
      </c>
      <c r="Y1405" s="171">
        <f t="shared" si="2572"/>
        <v>138800</v>
      </c>
      <c r="Z1405" s="112"/>
      <c r="AA1405" s="112"/>
      <c r="AB1405" s="112"/>
      <c r="AC1405" s="112"/>
    </row>
    <row r="1406" spans="1:29" s="150" customFormat="1" x14ac:dyDescent="0.2">
      <c r="A1406" s="118" t="s">
        <v>615</v>
      </c>
      <c r="B1406" s="102" t="s">
        <v>295</v>
      </c>
      <c r="C1406" s="103">
        <v>11</v>
      </c>
      <c r="D1406" s="118"/>
      <c r="E1406" s="105">
        <v>323</v>
      </c>
      <c r="F1406" s="141"/>
      <c r="G1406" s="106"/>
      <c r="H1406" s="107">
        <f t="shared" ref="H1406:Q1406" si="2573">SUM(H1407:H1408)</f>
        <v>25217</v>
      </c>
      <c r="I1406" s="107">
        <f t="shared" si="2573"/>
        <v>25217</v>
      </c>
      <c r="J1406" s="107">
        <f t="shared" si="2573"/>
        <v>25217</v>
      </c>
      <c r="K1406" s="107">
        <f t="shared" si="2573"/>
        <v>25217</v>
      </c>
      <c r="L1406" s="107">
        <f t="shared" ref="L1406:M1406" si="2574">SUM(L1407:L1408)</f>
        <v>24800</v>
      </c>
      <c r="M1406" s="107">
        <f t="shared" si="2574"/>
        <v>24800</v>
      </c>
      <c r="N1406" s="107">
        <f t="shared" ref="N1406:O1406" si="2575">SUM(N1407:N1408)</f>
        <v>24800</v>
      </c>
      <c r="O1406" s="107">
        <f t="shared" si="2575"/>
        <v>24800</v>
      </c>
      <c r="P1406" s="107">
        <f t="shared" si="2573"/>
        <v>25217</v>
      </c>
      <c r="Q1406" s="107">
        <f t="shared" si="2573"/>
        <v>25217</v>
      </c>
      <c r="R1406" s="107">
        <f t="shared" ref="R1406:W1406" si="2576">SUM(R1407:R1408)</f>
        <v>24800</v>
      </c>
      <c r="S1406" s="107">
        <f t="shared" si="2576"/>
        <v>24800</v>
      </c>
      <c r="T1406" s="107">
        <f t="shared" ref="T1406:U1406" si="2577">SUM(T1407:T1408)</f>
        <v>24800</v>
      </c>
      <c r="U1406" s="107">
        <f t="shared" si="2577"/>
        <v>24800</v>
      </c>
      <c r="V1406" s="107">
        <f t="shared" si="2576"/>
        <v>24800</v>
      </c>
      <c r="W1406" s="107">
        <f t="shared" si="2576"/>
        <v>24800</v>
      </c>
      <c r="X1406" s="107">
        <f t="shared" ref="X1406:Y1406" si="2578">SUM(X1407:X1408)</f>
        <v>24800</v>
      </c>
      <c r="Y1406" s="107">
        <f t="shared" si="2578"/>
        <v>24800</v>
      </c>
      <c r="Z1406" s="101"/>
      <c r="AA1406" s="101"/>
      <c r="AB1406" s="101"/>
      <c r="AC1406" s="101"/>
    </row>
    <row r="1407" spans="1:29" s="101" customFormat="1" x14ac:dyDescent="0.2">
      <c r="A1407" s="95" t="s">
        <v>615</v>
      </c>
      <c r="B1407" s="93" t="s">
        <v>295</v>
      </c>
      <c r="C1407" s="94">
        <v>11</v>
      </c>
      <c r="D1407" s="95" t="s">
        <v>296</v>
      </c>
      <c r="E1407" s="110">
        <v>3231</v>
      </c>
      <c r="F1407" s="142" t="s">
        <v>52</v>
      </c>
      <c r="G1407" s="132"/>
      <c r="H1407" s="398">
        <v>13272</v>
      </c>
      <c r="I1407" s="398">
        <f t="shared" ref="I1407:I1408" si="2579">H1407</f>
        <v>13272</v>
      </c>
      <c r="J1407" s="398">
        <v>13272</v>
      </c>
      <c r="K1407" s="398">
        <f t="shared" ref="K1407:K1408" si="2580">J1407</f>
        <v>13272</v>
      </c>
      <c r="L1407" s="398">
        <v>13300</v>
      </c>
      <c r="M1407" s="398">
        <f t="shared" ref="M1407:M1408" si="2581">L1407</f>
        <v>13300</v>
      </c>
      <c r="N1407" s="398">
        <v>13300</v>
      </c>
      <c r="O1407" s="398">
        <f t="shared" ref="O1407:O1408" si="2582">N1407</f>
        <v>13300</v>
      </c>
      <c r="P1407" s="398">
        <v>13272</v>
      </c>
      <c r="Q1407" s="398">
        <f t="shared" ref="Q1407:Q1408" si="2583">P1407</f>
        <v>13272</v>
      </c>
      <c r="R1407" s="398">
        <v>13300</v>
      </c>
      <c r="S1407" s="398">
        <f t="shared" ref="S1407:S1408" si="2584">R1407</f>
        <v>13300</v>
      </c>
      <c r="T1407" s="398">
        <v>13300</v>
      </c>
      <c r="U1407" s="398">
        <f t="shared" ref="U1407:U1408" si="2585">T1407</f>
        <v>13300</v>
      </c>
      <c r="V1407" s="398">
        <v>13300</v>
      </c>
      <c r="W1407" s="398">
        <f t="shared" ref="W1407:W1408" si="2586">V1407</f>
        <v>13300</v>
      </c>
      <c r="X1407" s="398">
        <v>13300</v>
      </c>
      <c r="Y1407" s="398">
        <f t="shared" ref="Y1407:Y1408" si="2587">X1407</f>
        <v>13300</v>
      </c>
      <c r="Z1407" s="139"/>
      <c r="AA1407" s="139"/>
      <c r="AB1407" s="139"/>
      <c r="AC1407" s="139"/>
    </row>
    <row r="1408" spans="1:29" s="150" customFormat="1" x14ac:dyDescent="0.2">
      <c r="A1408" s="95" t="s">
        <v>615</v>
      </c>
      <c r="B1408" s="93" t="s">
        <v>295</v>
      </c>
      <c r="C1408" s="94">
        <v>11</v>
      </c>
      <c r="D1408" s="95" t="s">
        <v>296</v>
      </c>
      <c r="E1408" s="110">
        <v>3237</v>
      </c>
      <c r="F1408" s="142" t="s">
        <v>58</v>
      </c>
      <c r="G1408" s="132"/>
      <c r="H1408" s="398">
        <v>11945</v>
      </c>
      <c r="I1408" s="398">
        <f t="shared" si="2579"/>
        <v>11945</v>
      </c>
      <c r="J1408" s="398">
        <v>11945</v>
      </c>
      <c r="K1408" s="398">
        <f t="shared" si="2580"/>
        <v>11945</v>
      </c>
      <c r="L1408" s="398">
        <v>11500</v>
      </c>
      <c r="M1408" s="398">
        <f t="shared" si="2581"/>
        <v>11500</v>
      </c>
      <c r="N1408" s="398">
        <v>11500</v>
      </c>
      <c r="O1408" s="398">
        <f t="shared" si="2582"/>
        <v>11500</v>
      </c>
      <c r="P1408" s="398">
        <v>11945</v>
      </c>
      <c r="Q1408" s="398">
        <f t="shared" si="2583"/>
        <v>11945</v>
      </c>
      <c r="R1408" s="398">
        <v>11500</v>
      </c>
      <c r="S1408" s="398">
        <f t="shared" si="2584"/>
        <v>11500</v>
      </c>
      <c r="T1408" s="398">
        <v>11500</v>
      </c>
      <c r="U1408" s="398">
        <f t="shared" si="2585"/>
        <v>11500</v>
      </c>
      <c r="V1408" s="398">
        <v>11500</v>
      </c>
      <c r="W1408" s="398">
        <f t="shared" si="2586"/>
        <v>11500</v>
      </c>
      <c r="X1408" s="398">
        <v>11500</v>
      </c>
      <c r="Y1408" s="398">
        <f t="shared" si="2587"/>
        <v>11500</v>
      </c>
    </row>
    <row r="1409" spans="1:29" s="139" customFormat="1" x14ac:dyDescent="0.2">
      <c r="A1409" s="118" t="s">
        <v>615</v>
      </c>
      <c r="B1409" s="102" t="s">
        <v>295</v>
      </c>
      <c r="C1409" s="103">
        <v>11</v>
      </c>
      <c r="D1409" s="118"/>
      <c r="E1409" s="105">
        <v>329</v>
      </c>
      <c r="F1409" s="141"/>
      <c r="G1409" s="106"/>
      <c r="H1409" s="107">
        <f t="shared" ref="H1409:Q1409" si="2588">SUM(H1410:H1411)</f>
        <v>94130</v>
      </c>
      <c r="I1409" s="107">
        <f t="shared" si="2588"/>
        <v>94130</v>
      </c>
      <c r="J1409" s="107">
        <f t="shared" si="2588"/>
        <v>114141</v>
      </c>
      <c r="K1409" s="107">
        <f t="shared" si="2588"/>
        <v>114141</v>
      </c>
      <c r="L1409" s="107">
        <f t="shared" ref="L1409:M1409" si="2589">SUM(L1410:L1411)</f>
        <v>114000</v>
      </c>
      <c r="M1409" s="107">
        <f t="shared" si="2589"/>
        <v>114000</v>
      </c>
      <c r="N1409" s="107">
        <f t="shared" ref="N1409:O1409" si="2590">SUM(N1410:N1411)</f>
        <v>114000</v>
      </c>
      <c r="O1409" s="107">
        <f t="shared" si="2590"/>
        <v>114000</v>
      </c>
      <c r="P1409" s="107">
        <f t="shared" si="2588"/>
        <v>114141</v>
      </c>
      <c r="Q1409" s="107">
        <f t="shared" si="2588"/>
        <v>114141</v>
      </c>
      <c r="R1409" s="107">
        <f t="shared" ref="R1409:W1409" si="2591">SUM(R1410:R1411)</f>
        <v>114000</v>
      </c>
      <c r="S1409" s="107">
        <f t="shared" si="2591"/>
        <v>114000</v>
      </c>
      <c r="T1409" s="107">
        <f t="shared" ref="T1409:U1409" si="2592">SUM(T1410:T1411)</f>
        <v>114000</v>
      </c>
      <c r="U1409" s="107">
        <f t="shared" si="2592"/>
        <v>114000</v>
      </c>
      <c r="V1409" s="107">
        <f t="shared" si="2591"/>
        <v>114000</v>
      </c>
      <c r="W1409" s="107">
        <f t="shared" si="2591"/>
        <v>114000</v>
      </c>
      <c r="X1409" s="107">
        <f t="shared" ref="X1409:Y1409" si="2593">SUM(X1410:X1411)</f>
        <v>114000</v>
      </c>
      <c r="Y1409" s="107">
        <f t="shared" si="2593"/>
        <v>114000</v>
      </c>
      <c r="Z1409" s="101"/>
      <c r="AA1409" s="101"/>
      <c r="AB1409" s="101"/>
      <c r="AC1409" s="101"/>
    </row>
    <row r="1410" spans="1:29" ht="30" x14ac:dyDescent="0.2">
      <c r="A1410" s="95" t="s">
        <v>615</v>
      </c>
      <c r="B1410" s="93" t="s">
        <v>295</v>
      </c>
      <c r="C1410" s="94">
        <v>11</v>
      </c>
      <c r="D1410" s="95" t="s">
        <v>296</v>
      </c>
      <c r="E1410" s="110">
        <v>3291</v>
      </c>
      <c r="F1410" s="142" t="s">
        <v>474</v>
      </c>
      <c r="G1410" s="132"/>
      <c r="H1410" s="398">
        <v>7963</v>
      </c>
      <c r="I1410" s="398">
        <f t="shared" ref="I1410:I1411" si="2594">H1410</f>
        <v>7963</v>
      </c>
      <c r="J1410" s="398">
        <v>7963</v>
      </c>
      <c r="K1410" s="398">
        <f t="shared" ref="K1410:K1411" si="2595">J1410</f>
        <v>7963</v>
      </c>
      <c r="L1410" s="398">
        <v>8000</v>
      </c>
      <c r="M1410" s="398">
        <f t="shared" ref="M1410:M1411" si="2596">L1410</f>
        <v>8000</v>
      </c>
      <c r="N1410" s="398">
        <v>8000</v>
      </c>
      <c r="O1410" s="398">
        <f t="shared" ref="O1410:O1411" si="2597">N1410</f>
        <v>8000</v>
      </c>
      <c r="P1410" s="398">
        <v>7963</v>
      </c>
      <c r="Q1410" s="398">
        <f t="shared" ref="Q1410:Q1411" si="2598">P1410</f>
        <v>7963</v>
      </c>
      <c r="R1410" s="398">
        <v>8000</v>
      </c>
      <c r="S1410" s="398">
        <f t="shared" ref="S1410:S1411" si="2599">R1410</f>
        <v>8000</v>
      </c>
      <c r="T1410" s="398">
        <v>8000</v>
      </c>
      <c r="U1410" s="398">
        <f t="shared" ref="U1410:U1411" si="2600">T1410</f>
        <v>8000</v>
      </c>
      <c r="V1410" s="398">
        <v>8000</v>
      </c>
      <c r="W1410" s="398">
        <f t="shared" ref="W1410:W1411" si="2601">V1410</f>
        <v>8000</v>
      </c>
      <c r="X1410" s="398">
        <v>8000</v>
      </c>
      <c r="Y1410" s="398">
        <f t="shared" ref="Y1410:Y1411" si="2602">X1410</f>
        <v>8000</v>
      </c>
      <c r="Z1410" s="150"/>
      <c r="AA1410" s="150"/>
      <c r="AB1410" s="150"/>
      <c r="AC1410" s="150"/>
    </row>
    <row r="1411" spans="1:29" ht="15" x14ac:dyDescent="0.2">
      <c r="A1411" s="95" t="s">
        <v>615</v>
      </c>
      <c r="B1411" s="93" t="s">
        <v>295</v>
      </c>
      <c r="C1411" s="94">
        <v>11</v>
      </c>
      <c r="D1411" s="95" t="s">
        <v>296</v>
      </c>
      <c r="E1411" s="110">
        <v>3294</v>
      </c>
      <c r="F1411" s="142" t="s">
        <v>619</v>
      </c>
      <c r="G1411" s="132"/>
      <c r="H1411" s="398">
        <v>86167</v>
      </c>
      <c r="I1411" s="398">
        <f t="shared" si="2594"/>
        <v>86167</v>
      </c>
      <c r="J1411" s="398">
        <v>106178</v>
      </c>
      <c r="K1411" s="398">
        <f t="shared" si="2595"/>
        <v>106178</v>
      </c>
      <c r="L1411" s="398">
        <v>106000</v>
      </c>
      <c r="M1411" s="398">
        <f t="shared" si="2596"/>
        <v>106000</v>
      </c>
      <c r="N1411" s="398">
        <v>106000</v>
      </c>
      <c r="O1411" s="398">
        <f t="shared" si="2597"/>
        <v>106000</v>
      </c>
      <c r="P1411" s="398">
        <v>106178</v>
      </c>
      <c r="Q1411" s="398">
        <f t="shared" si="2598"/>
        <v>106178</v>
      </c>
      <c r="R1411" s="398">
        <v>106000</v>
      </c>
      <c r="S1411" s="398">
        <f t="shared" si="2599"/>
        <v>106000</v>
      </c>
      <c r="T1411" s="398">
        <v>106000</v>
      </c>
      <c r="U1411" s="398">
        <f t="shared" si="2600"/>
        <v>106000</v>
      </c>
      <c r="V1411" s="398">
        <v>106000</v>
      </c>
      <c r="W1411" s="398">
        <f t="shared" si="2601"/>
        <v>106000</v>
      </c>
      <c r="X1411" s="398">
        <v>106000</v>
      </c>
      <c r="Y1411" s="398">
        <f t="shared" si="2602"/>
        <v>106000</v>
      </c>
      <c r="Z1411" s="139"/>
      <c r="AA1411" s="139"/>
      <c r="AB1411" s="139"/>
      <c r="AC1411" s="139"/>
    </row>
    <row r="1412" spans="1:29" s="101" customFormat="1" ht="33.75" x14ac:dyDescent="0.2">
      <c r="A1412" s="202" t="s">
        <v>615</v>
      </c>
      <c r="B1412" s="173" t="s">
        <v>300</v>
      </c>
      <c r="C1412" s="173"/>
      <c r="D1412" s="173"/>
      <c r="E1412" s="174"/>
      <c r="F1412" s="176" t="s">
        <v>299</v>
      </c>
      <c r="G1412" s="177" t="s">
        <v>774</v>
      </c>
      <c r="H1412" s="178">
        <f t="shared" ref="H1412:Y1412" si="2603">H1413</f>
        <v>66362</v>
      </c>
      <c r="I1412" s="178">
        <f t="shared" si="2603"/>
        <v>66362</v>
      </c>
      <c r="J1412" s="178">
        <f t="shared" si="2603"/>
        <v>66362</v>
      </c>
      <c r="K1412" s="178">
        <f t="shared" si="2603"/>
        <v>66362</v>
      </c>
      <c r="L1412" s="178">
        <f t="shared" si="2603"/>
        <v>66300</v>
      </c>
      <c r="M1412" s="178">
        <f t="shared" si="2603"/>
        <v>66300</v>
      </c>
      <c r="N1412" s="178">
        <f t="shared" si="2603"/>
        <v>83300</v>
      </c>
      <c r="O1412" s="178">
        <f t="shared" si="2603"/>
        <v>83300</v>
      </c>
      <c r="P1412" s="178">
        <f t="shared" si="2603"/>
        <v>66362</v>
      </c>
      <c r="Q1412" s="178">
        <f t="shared" si="2603"/>
        <v>66362</v>
      </c>
      <c r="R1412" s="178">
        <f t="shared" si="2603"/>
        <v>66300</v>
      </c>
      <c r="S1412" s="178">
        <f t="shared" si="2603"/>
        <v>66300</v>
      </c>
      <c r="T1412" s="178">
        <f t="shared" si="2603"/>
        <v>66300</v>
      </c>
      <c r="U1412" s="178">
        <f t="shared" si="2603"/>
        <v>66300</v>
      </c>
      <c r="V1412" s="178">
        <f t="shared" si="2603"/>
        <v>66300</v>
      </c>
      <c r="W1412" s="178">
        <f t="shared" si="2603"/>
        <v>66300</v>
      </c>
      <c r="X1412" s="178">
        <f t="shared" si="2603"/>
        <v>66300</v>
      </c>
      <c r="Y1412" s="178">
        <f t="shared" si="2603"/>
        <v>66300</v>
      </c>
      <c r="Z1412" s="112"/>
      <c r="AA1412" s="112"/>
      <c r="AB1412" s="112"/>
      <c r="AC1412" s="112"/>
    </row>
    <row r="1413" spans="1:29" s="139" customFormat="1" x14ac:dyDescent="0.2">
      <c r="A1413" s="201" t="s">
        <v>615</v>
      </c>
      <c r="B1413" s="179" t="s">
        <v>300</v>
      </c>
      <c r="C1413" s="167">
        <v>11</v>
      </c>
      <c r="D1413" s="167"/>
      <c r="E1413" s="168">
        <v>38</v>
      </c>
      <c r="F1413" s="169"/>
      <c r="G1413" s="170"/>
      <c r="H1413" s="171">
        <f t="shared" ref="H1413:Q1413" si="2604">H1414+H1416</f>
        <v>66362</v>
      </c>
      <c r="I1413" s="171">
        <f t="shared" si="2604"/>
        <v>66362</v>
      </c>
      <c r="J1413" s="171">
        <f t="shared" si="2604"/>
        <v>66362</v>
      </c>
      <c r="K1413" s="171">
        <f t="shared" si="2604"/>
        <v>66362</v>
      </c>
      <c r="L1413" s="171">
        <f t="shared" ref="L1413:M1413" si="2605">L1414+L1416</f>
        <v>66300</v>
      </c>
      <c r="M1413" s="171">
        <f t="shared" si="2605"/>
        <v>66300</v>
      </c>
      <c r="N1413" s="171">
        <f t="shared" ref="N1413:O1413" si="2606">N1414+N1416</f>
        <v>83300</v>
      </c>
      <c r="O1413" s="171">
        <f t="shared" si="2606"/>
        <v>83300</v>
      </c>
      <c r="P1413" s="171">
        <f t="shared" si="2604"/>
        <v>66362</v>
      </c>
      <c r="Q1413" s="171">
        <f t="shared" si="2604"/>
        <v>66362</v>
      </c>
      <c r="R1413" s="171">
        <f t="shared" ref="R1413:W1413" si="2607">R1414+R1416</f>
        <v>66300</v>
      </c>
      <c r="S1413" s="171">
        <f t="shared" si="2607"/>
        <v>66300</v>
      </c>
      <c r="T1413" s="171">
        <f t="shared" ref="T1413:U1413" si="2608">T1414+T1416</f>
        <v>66300</v>
      </c>
      <c r="U1413" s="171">
        <f t="shared" si="2608"/>
        <v>66300</v>
      </c>
      <c r="V1413" s="171">
        <f t="shared" si="2607"/>
        <v>66300</v>
      </c>
      <c r="W1413" s="171">
        <f t="shared" si="2607"/>
        <v>66300</v>
      </c>
      <c r="X1413" s="171">
        <f t="shared" ref="X1413:Y1413" si="2609">X1414+X1416</f>
        <v>66300</v>
      </c>
      <c r="Y1413" s="171">
        <f t="shared" si="2609"/>
        <v>66300</v>
      </c>
      <c r="Z1413" s="112"/>
      <c r="AA1413" s="112"/>
      <c r="AB1413" s="112"/>
      <c r="AC1413" s="112"/>
    </row>
    <row r="1414" spans="1:29" s="101" customFormat="1" x14ac:dyDescent="0.2">
      <c r="A1414" s="118" t="s">
        <v>615</v>
      </c>
      <c r="B1414" s="102" t="s">
        <v>300</v>
      </c>
      <c r="C1414" s="103">
        <v>11</v>
      </c>
      <c r="D1414" s="104"/>
      <c r="E1414" s="105">
        <v>381</v>
      </c>
      <c r="F1414" s="141"/>
      <c r="G1414" s="106"/>
      <c r="H1414" s="107">
        <f t="shared" ref="H1414:Y1414" si="2610">SUM(H1415)</f>
        <v>26545</v>
      </c>
      <c r="I1414" s="107">
        <f t="shared" si="2610"/>
        <v>26545</v>
      </c>
      <c r="J1414" s="107">
        <f t="shared" si="2610"/>
        <v>26545</v>
      </c>
      <c r="K1414" s="107">
        <f t="shared" si="2610"/>
        <v>26545</v>
      </c>
      <c r="L1414" s="107">
        <f t="shared" si="2610"/>
        <v>26500</v>
      </c>
      <c r="M1414" s="107">
        <f t="shared" si="2610"/>
        <v>26500</v>
      </c>
      <c r="N1414" s="107">
        <f t="shared" si="2610"/>
        <v>26500</v>
      </c>
      <c r="O1414" s="107">
        <f t="shared" si="2610"/>
        <v>26500</v>
      </c>
      <c r="P1414" s="107">
        <f t="shared" si="2610"/>
        <v>26545</v>
      </c>
      <c r="Q1414" s="107">
        <f t="shared" si="2610"/>
        <v>26545</v>
      </c>
      <c r="R1414" s="107">
        <f t="shared" si="2610"/>
        <v>26500</v>
      </c>
      <c r="S1414" s="107">
        <f t="shared" si="2610"/>
        <v>26500</v>
      </c>
      <c r="T1414" s="107">
        <f t="shared" si="2610"/>
        <v>26500</v>
      </c>
      <c r="U1414" s="107">
        <f t="shared" si="2610"/>
        <v>26500</v>
      </c>
      <c r="V1414" s="107">
        <f t="shared" si="2610"/>
        <v>26500</v>
      </c>
      <c r="W1414" s="107">
        <f t="shared" si="2610"/>
        <v>26500</v>
      </c>
      <c r="X1414" s="107">
        <f t="shared" si="2610"/>
        <v>26500</v>
      </c>
      <c r="Y1414" s="107">
        <f t="shared" si="2610"/>
        <v>26500</v>
      </c>
    </row>
    <row r="1415" spans="1:29" s="139" customFormat="1" ht="15" x14ac:dyDescent="0.2">
      <c r="A1415" s="95" t="s">
        <v>615</v>
      </c>
      <c r="B1415" s="93" t="s">
        <v>300</v>
      </c>
      <c r="C1415" s="94">
        <v>11</v>
      </c>
      <c r="D1415" s="109" t="s">
        <v>31</v>
      </c>
      <c r="E1415" s="110">
        <v>3811</v>
      </c>
      <c r="F1415" s="142" t="s">
        <v>73</v>
      </c>
      <c r="G1415" s="132"/>
      <c r="H1415" s="398">
        <v>26545</v>
      </c>
      <c r="I1415" s="398">
        <f>H1415</f>
        <v>26545</v>
      </c>
      <c r="J1415" s="398">
        <v>26545</v>
      </c>
      <c r="K1415" s="398">
        <f>J1415</f>
        <v>26545</v>
      </c>
      <c r="L1415" s="398">
        <v>26500</v>
      </c>
      <c r="M1415" s="398">
        <f>L1415</f>
        <v>26500</v>
      </c>
      <c r="N1415" s="398">
        <v>26500</v>
      </c>
      <c r="O1415" s="398">
        <f>N1415</f>
        <v>26500</v>
      </c>
      <c r="P1415" s="398">
        <v>26545</v>
      </c>
      <c r="Q1415" s="398">
        <f>P1415</f>
        <v>26545</v>
      </c>
      <c r="R1415" s="398">
        <v>26500</v>
      </c>
      <c r="S1415" s="398">
        <f>R1415</f>
        <v>26500</v>
      </c>
      <c r="T1415" s="398">
        <v>26500</v>
      </c>
      <c r="U1415" s="398">
        <f>T1415</f>
        <v>26500</v>
      </c>
      <c r="V1415" s="398">
        <v>26500</v>
      </c>
      <c r="W1415" s="398">
        <f>V1415</f>
        <v>26500</v>
      </c>
      <c r="X1415" s="398">
        <v>26500</v>
      </c>
      <c r="Y1415" s="398">
        <f>X1415</f>
        <v>26500</v>
      </c>
    </row>
    <row r="1416" spans="1:29" x14ac:dyDescent="0.2">
      <c r="A1416" s="118" t="s">
        <v>615</v>
      </c>
      <c r="B1416" s="102" t="s">
        <v>300</v>
      </c>
      <c r="C1416" s="103">
        <v>11</v>
      </c>
      <c r="D1416" s="104"/>
      <c r="E1416" s="105">
        <v>382</v>
      </c>
      <c r="F1416" s="141"/>
      <c r="G1416" s="106"/>
      <c r="H1416" s="107">
        <f t="shared" ref="H1416:Y1416" si="2611">SUM(H1417)</f>
        <v>39817</v>
      </c>
      <c r="I1416" s="107">
        <f t="shared" si="2611"/>
        <v>39817</v>
      </c>
      <c r="J1416" s="107">
        <f t="shared" si="2611"/>
        <v>39817</v>
      </c>
      <c r="K1416" s="107">
        <f t="shared" si="2611"/>
        <v>39817</v>
      </c>
      <c r="L1416" s="107">
        <f t="shared" si="2611"/>
        <v>39800</v>
      </c>
      <c r="M1416" s="107">
        <f t="shared" si="2611"/>
        <v>39800</v>
      </c>
      <c r="N1416" s="107">
        <f t="shared" si="2611"/>
        <v>56800</v>
      </c>
      <c r="O1416" s="107">
        <f t="shared" si="2611"/>
        <v>56800</v>
      </c>
      <c r="P1416" s="107">
        <f t="shared" si="2611"/>
        <v>39817</v>
      </c>
      <c r="Q1416" s="107">
        <f t="shared" si="2611"/>
        <v>39817</v>
      </c>
      <c r="R1416" s="107">
        <f t="shared" si="2611"/>
        <v>39800</v>
      </c>
      <c r="S1416" s="107">
        <f t="shared" si="2611"/>
        <v>39800</v>
      </c>
      <c r="T1416" s="107">
        <f t="shared" si="2611"/>
        <v>39800</v>
      </c>
      <c r="U1416" s="107">
        <f t="shared" si="2611"/>
        <v>39800</v>
      </c>
      <c r="V1416" s="107">
        <f t="shared" si="2611"/>
        <v>39800</v>
      </c>
      <c r="W1416" s="107">
        <f t="shared" si="2611"/>
        <v>39800</v>
      </c>
      <c r="X1416" s="107">
        <f t="shared" si="2611"/>
        <v>39800</v>
      </c>
      <c r="Y1416" s="107">
        <f t="shared" si="2611"/>
        <v>39800</v>
      </c>
      <c r="Z1416" s="101"/>
      <c r="AA1416" s="101"/>
      <c r="AB1416" s="101"/>
      <c r="AC1416" s="101"/>
    </row>
    <row r="1417" spans="1:29" ht="15" x14ac:dyDescent="0.2">
      <c r="A1417" s="95" t="s">
        <v>615</v>
      </c>
      <c r="B1417" s="93" t="s">
        <v>300</v>
      </c>
      <c r="C1417" s="94">
        <v>11</v>
      </c>
      <c r="D1417" s="109" t="s">
        <v>31</v>
      </c>
      <c r="E1417" s="110">
        <v>3821</v>
      </c>
      <c r="F1417" s="142" t="s">
        <v>102</v>
      </c>
      <c r="G1417" s="132"/>
      <c r="H1417" s="398">
        <v>39817</v>
      </c>
      <c r="I1417" s="398">
        <f>H1417</f>
        <v>39817</v>
      </c>
      <c r="J1417" s="398">
        <v>39817</v>
      </c>
      <c r="K1417" s="398">
        <f>J1417</f>
        <v>39817</v>
      </c>
      <c r="L1417" s="398">
        <v>39800</v>
      </c>
      <c r="M1417" s="398">
        <f>L1417</f>
        <v>39800</v>
      </c>
      <c r="N1417" s="398">
        <v>56800</v>
      </c>
      <c r="O1417" s="398">
        <f>N1417</f>
        <v>56800</v>
      </c>
      <c r="P1417" s="398">
        <v>39817</v>
      </c>
      <c r="Q1417" s="398">
        <f>P1417</f>
        <v>39817</v>
      </c>
      <c r="R1417" s="398">
        <v>39800</v>
      </c>
      <c r="S1417" s="398">
        <f>R1417</f>
        <v>39800</v>
      </c>
      <c r="T1417" s="398">
        <v>39800</v>
      </c>
      <c r="U1417" s="398">
        <f>T1417</f>
        <v>39800</v>
      </c>
      <c r="V1417" s="398">
        <v>39800</v>
      </c>
      <c r="W1417" s="398">
        <f>V1417</f>
        <v>39800</v>
      </c>
      <c r="X1417" s="398">
        <v>39800</v>
      </c>
      <c r="Y1417" s="398">
        <f>X1417</f>
        <v>39800</v>
      </c>
      <c r="Z1417" s="139"/>
      <c r="AA1417" s="139"/>
      <c r="AB1417" s="139"/>
      <c r="AC1417" s="139"/>
    </row>
    <row r="1418" spans="1:29" s="101" customFormat="1" ht="33.75" x14ac:dyDescent="0.2">
      <c r="A1418" s="202" t="s">
        <v>615</v>
      </c>
      <c r="B1418" s="173" t="s">
        <v>306</v>
      </c>
      <c r="C1418" s="173"/>
      <c r="D1418" s="173"/>
      <c r="E1418" s="174"/>
      <c r="F1418" s="176" t="s">
        <v>305</v>
      </c>
      <c r="G1418" s="177" t="s">
        <v>774</v>
      </c>
      <c r="H1418" s="178">
        <f>H1419+H1425+H1422+H1428</f>
        <v>8535452</v>
      </c>
      <c r="I1418" s="178">
        <f t="shared" ref="I1418:Y1418" si="2612">I1419+I1425+I1422+I1428</f>
        <v>8534077</v>
      </c>
      <c r="J1418" s="178">
        <f t="shared" si="2612"/>
        <v>4817838</v>
      </c>
      <c r="K1418" s="178">
        <f t="shared" si="2612"/>
        <v>4817838</v>
      </c>
      <c r="L1418" s="178">
        <f t="shared" si="2612"/>
        <v>7336160</v>
      </c>
      <c r="M1418" s="178">
        <f t="shared" si="2612"/>
        <v>7336160</v>
      </c>
      <c r="N1418" s="178">
        <f t="shared" si="2612"/>
        <v>7960000</v>
      </c>
      <c r="O1418" s="178">
        <f t="shared" si="2612"/>
        <v>7960000</v>
      </c>
      <c r="P1418" s="178">
        <f t="shared" si="2612"/>
        <v>4817838</v>
      </c>
      <c r="Q1418" s="178">
        <f t="shared" si="2612"/>
        <v>4817838</v>
      </c>
      <c r="R1418" s="178">
        <f t="shared" si="2612"/>
        <v>7336160</v>
      </c>
      <c r="S1418" s="178">
        <f t="shared" si="2612"/>
        <v>7336160</v>
      </c>
      <c r="T1418" s="178">
        <f t="shared" si="2612"/>
        <v>5640000</v>
      </c>
      <c r="U1418" s="178">
        <f t="shared" si="2612"/>
        <v>5640000</v>
      </c>
      <c r="V1418" s="178">
        <f t="shared" si="2612"/>
        <v>7336160</v>
      </c>
      <c r="W1418" s="178">
        <f t="shared" si="2612"/>
        <v>7336160</v>
      </c>
      <c r="X1418" s="178">
        <f t="shared" si="2612"/>
        <v>7920000</v>
      </c>
      <c r="Y1418" s="178">
        <f t="shared" si="2612"/>
        <v>7920000</v>
      </c>
      <c r="Z1418" s="112"/>
      <c r="AA1418" s="112"/>
      <c r="AB1418" s="112"/>
      <c r="AC1418" s="112"/>
    </row>
    <row r="1419" spans="1:29" s="139" customFormat="1" x14ac:dyDescent="0.2">
      <c r="A1419" s="201" t="s">
        <v>615</v>
      </c>
      <c r="B1419" s="179" t="s">
        <v>306</v>
      </c>
      <c r="C1419" s="167">
        <v>11</v>
      </c>
      <c r="D1419" s="167"/>
      <c r="E1419" s="168">
        <v>35</v>
      </c>
      <c r="F1419" s="169"/>
      <c r="G1419" s="170"/>
      <c r="H1419" s="171">
        <f t="shared" ref="H1419:Y1419" si="2613">H1420</f>
        <v>836154</v>
      </c>
      <c r="I1419" s="171">
        <f t="shared" si="2613"/>
        <v>836154</v>
      </c>
      <c r="J1419" s="171">
        <f t="shared" si="2613"/>
        <v>836154</v>
      </c>
      <c r="K1419" s="171">
        <f t="shared" si="2613"/>
        <v>836154</v>
      </c>
      <c r="L1419" s="171">
        <f t="shared" si="2613"/>
        <v>836160</v>
      </c>
      <c r="M1419" s="171">
        <f t="shared" si="2613"/>
        <v>836160</v>
      </c>
      <c r="N1419" s="171">
        <f t="shared" si="2613"/>
        <v>1460000</v>
      </c>
      <c r="O1419" s="171">
        <f t="shared" si="2613"/>
        <v>1460000</v>
      </c>
      <c r="P1419" s="171">
        <f t="shared" si="2613"/>
        <v>836154</v>
      </c>
      <c r="Q1419" s="171">
        <f t="shared" si="2613"/>
        <v>836154</v>
      </c>
      <c r="R1419" s="171">
        <f t="shared" si="2613"/>
        <v>836160</v>
      </c>
      <c r="S1419" s="171">
        <f t="shared" si="2613"/>
        <v>836160</v>
      </c>
      <c r="T1419" s="171">
        <f t="shared" si="2613"/>
        <v>1440000</v>
      </c>
      <c r="U1419" s="171">
        <f t="shared" si="2613"/>
        <v>1440000</v>
      </c>
      <c r="V1419" s="171">
        <f t="shared" si="2613"/>
        <v>836160</v>
      </c>
      <c r="W1419" s="171">
        <f t="shared" si="2613"/>
        <v>836160</v>
      </c>
      <c r="X1419" s="171">
        <f t="shared" si="2613"/>
        <v>1420000</v>
      </c>
      <c r="Y1419" s="171">
        <f t="shared" si="2613"/>
        <v>1420000</v>
      </c>
      <c r="Z1419" s="112"/>
      <c r="AA1419" s="112"/>
      <c r="AB1419" s="112"/>
      <c r="AC1419" s="112"/>
    </row>
    <row r="1420" spans="1:29" x14ac:dyDescent="0.2">
      <c r="A1420" s="118" t="s">
        <v>615</v>
      </c>
      <c r="B1420" s="102" t="s">
        <v>306</v>
      </c>
      <c r="C1420" s="103">
        <v>11</v>
      </c>
      <c r="D1420" s="118"/>
      <c r="E1420" s="105">
        <v>351</v>
      </c>
      <c r="F1420" s="141"/>
      <c r="G1420" s="106"/>
      <c r="H1420" s="107">
        <f t="shared" ref="H1420:Y1420" si="2614">SUM(H1421)</f>
        <v>836154</v>
      </c>
      <c r="I1420" s="107">
        <f t="shared" si="2614"/>
        <v>836154</v>
      </c>
      <c r="J1420" s="107">
        <f t="shared" si="2614"/>
        <v>836154</v>
      </c>
      <c r="K1420" s="107">
        <f t="shared" si="2614"/>
        <v>836154</v>
      </c>
      <c r="L1420" s="107">
        <f t="shared" si="2614"/>
        <v>836160</v>
      </c>
      <c r="M1420" s="107">
        <f t="shared" si="2614"/>
        <v>836160</v>
      </c>
      <c r="N1420" s="107">
        <f t="shared" si="2614"/>
        <v>1460000</v>
      </c>
      <c r="O1420" s="107">
        <f t="shared" si="2614"/>
        <v>1460000</v>
      </c>
      <c r="P1420" s="107">
        <f t="shared" si="2614"/>
        <v>836154</v>
      </c>
      <c r="Q1420" s="107">
        <f t="shared" si="2614"/>
        <v>836154</v>
      </c>
      <c r="R1420" s="107">
        <f t="shared" si="2614"/>
        <v>836160</v>
      </c>
      <c r="S1420" s="107">
        <f t="shared" si="2614"/>
        <v>836160</v>
      </c>
      <c r="T1420" s="107">
        <f t="shared" si="2614"/>
        <v>1440000</v>
      </c>
      <c r="U1420" s="107">
        <f t="shared" si="2614"/>
        <v>1440000</v>
      </c>
      <c r="V1420" s="107">
        <f t="shared" si="2614"/>
        <v>836160</v>
      </c>
      <c r="W1420" s="107">
        <f t="shared" si="2614"/>
        <v>836160</v>
      </c>
      <c r="X1420" s="107">
        <f t="shared" si="2614"/>
        <v>1420000</v>
      </c>
      <c r="Y1420" s="107">
        <f t="shared" si="2614"/>
        <v>1420000</v>
      </c>
      <c r="Z1420" s="101"/>
      <c r="AA1420" s="101"/>
      <c r="AB1420" s="101"/>
      <c r="AC1420" s="101"/>
    </row>
    <row r="1421" spans="1:29" s="101" customFormat="1" ht="30" x14ac:dyDescent="0.2">
      <c r="A1421" s="95" t="s">
        <v>615</v>
      </c>
      <c r="B1421" s="93" t="s">
        <v>306</v>
      </c>
      <c r="C1421" s="94">
        <v>11</v>
      </c>
      <c r="D1421" s="95" t="s">
        <v>296</v>
      </c>
      <c r="E1421" s="110">
        <v>3512</v>
      </c>
      <c r="F1421" s="142" t="s">
        <v>281</v>
      </c>
      <c r="G1421" s="132"/>
      <c r="H1421" s="398">
        <v>836154</v>
      </c>
      <c r="I1421" s="398">
        <f>H1421</f>
        <v>836154</v>
      </c>
      <c r="J1421" s="398">
        <v>836154</v>
      </c>
      <c r="K1421" s="398">
        <f>J1421</f>
        <v>836154</v>
      </c>
      <c r="L1421" s="398">
        <v>836160</v>
      </c>
      <c r="M1421" s="398">
        <f>L1421</f>
        <v>836160</v>
      </c>
      <c r="N1421" s="398">
        <v>1460000</v>
      </c>
      <c r="O1421" s="398">
        <f>N1421</f>
        <v>1460000</v>
      </c>
      <c r="P1421" s="398">
        <v>836154</v>
      </c>
      <c r="Q1421" s="398">
        <f>P1421</f>
        <v>836154</v>
      </c>
      <c r="R1421" s="398">
        <v>836160</v>
      </c>
      <c r="S1421" s="398">
        <f>R1421</f>
        <v>836160</v>
      </c>
      <c r="T1421" s="398">
        <v>1440000</v>
      </c>
      <c r="U1421" s="398">
        <f>T1421</f>
        <v>1440000</v>
      </c>
      <c r="V1421" s="398">
        <v>836160</v>
      </c>
      <c r="W1421" s="398">
        <f>V1421</f>
        <v>836160</v>
      </c>
      <c r="X1421" s="398">
        <v>1420000</v>
      </c>
      <c r="Y1421" s="398">
        <f>X1421</f>
        <v>1420000</v>
      </c>
      <c r="Z1421" s="139"/>
      <c r="AA1421" s="139"/>
      <c r="AB1421" s="139"/>
      <c r="AC1421" s="139"/>
    </row>
    <row r="1422" spans="1:29" s="139" customFormat="1" x14ac:dyDescent="0.2">
      <c r="A1422" s="201" t="s">
        <v>615</v>
      </c>
      <c r="B1422" s="179" t="s">
        <v>306</v>
      </c>
      <c r="C1422" s="167">
        <v>11</v>
      </c>
      <c r="D1422" s="167"/>
      <c r="E1422" s="168">
        <v>36</v>
      </c>
      <c r="F1422" s="169"/>
      <c r="G1422" s="170"/>
      <c r="H1422" s="171">
        <f>H1423</f>
        <v>500000</v>
      </c>
      <c r="I1422" s="171">
        <f t="shared" ref="I1422:Y1422" si="2615">I1423</f>
        <v>500000</v>
      </c>
      <c r="J1422" s="171">
        <f t="shared" si="2615"/>
        <v>0</v>
      </c>
      <c r="K1422" s="171">
        <f t="shared" si="2615"/>
        <v>0</v>
      </c>
      <c r="L1422" s="171">
        <f t="shared" si="2615"/>
        <v>0</v>
      </c>
      <c r="M1422" s="171">
        <f t="shared" si="2615"/>
        <v>0</v>
      </c>
      <c r="N1422" s="171">
        <f t="shared" si="2615"/>
        <v>0</v>
      </c>
      <c r="O1422" s="171">
        <f t="shared" si="2615"/>
        <v>0</v>
      </c>
      <c r="P1422" s="171">
        <f t="shared" si="2615"/>
        <v>0</v>
      </c>
      <c r="Q1422" s="171">
        <f t="shared" si="2615"/>
        <v>0</v>
      </c>
      <c r="R1422" s="171">
        <f t="shared" si="2615"/>
        <v>0</v>
      </c>
      <c r="S1422" s="171">
        <f t="shared" si="2615"/>
        <v>0</v>
      </c>
      <c r="T1422" s="171">
        <f t="shared" si="2615"/>
        <v>0</v>
      </c>
      <c r="U1422" s="171">
        <f t="shared" si="2615"/>
        <v>0</v>
      </c>
      <c r="V1422" s="171">
        <f t="shared" si="2615"/>
        <v>0</v>
      </c>
      <c r="W1422" s="171">
        <f t="shared" si="2615"/>
        <v>0</v>
      </c>
      <c r="X1422" s="171">
        <f t="shared" si="2615"/>
        <v>0</v>
      </c>
      <c r="Y1422" s="171">
        <f t="shared" si="2615"/>
        <v>0</v>
      </c>
      <c r="Z1422" s="112"/>
      <c r="AA1422" s="112"/>
      <c r="AB1422" s="112"/>
      <c r="AC1422" s="112"/>
    </row>
    <row r="1423" spans="1:29" x14ac:dyDescent="0.2">
      <c r="A1423" s="118" t="s">
        <v>615</v>
      </c>
      <c r="B1423" s="102" t="s">
        <v>306</v>
      </c>
      <c r="C1423" s="103">
        <v>11</v>
      </c>
      <c r="D1423" s="118"/>
      <c r="E1423" s="105">
        <v>363</v>
      </c>
      <c r="F1423" s="141"/>
      <c r="G1423" s="106"/>
      <c r="H1423" s="107">
        <f>H1424</f>
        <v>500000</v>
      </c>
      <c r="I1423" s="107">
        <f t="shared" ref="I1423:Y1423" si="2616">I1424</f>
        <v>500000</v>
      </c>
      <c r="J1423" s="107">
        <f t="shared" si="2616"/>
        <v>0</v>
      </c>
      <c r="K1423" s="107">
        <f t="shared" si="2616"/>
        <v>0</v>
      </c>
      <c r="L1423" s="107">
        <f t="shared" si="2616"/>
        <v>0</v>
      </c>
      <c r="M1423" s="107">
        <f t="shared" si="2616"/>
        <v>0</v>
      </c>
      <c r="N1423" s="107">
        <f t="shared" si="2616"/>
        <v>0</v>
      </c>
      <c r="O1423" s="107">
        <f t="shared" si="2616"/>
        <v>0</v>
      </c>
      <c r="P1423" s="107">
        <f t="shared" si="2616"/>
        <v>0</v>
      </c>
      <c r="Q1423" s="107">
        <f t="shared" si="2616"/>
        <v>0</v>
      </c>
      <c r="R1423" s="107">
        <f t="shared" si="2616"/>
        <v>0</v>
      </c>
      <c r="S1423" s="107">
        <f t="shared" si="2616"/>
        <v>0</v>
      </c>
      <c r="T1423" s="107">
        <f t="shared" si="2616"/>
        <v>0</v>
      </c>
      <c r="U1423" s="107">
        <f t="shared" si="2616"/>
        <v>0</v>
      </c>
      <c r="V1423" s="107">
        <f t="shared" si="2616"/>
        <v>0</v>
      </c>
      <c r="W1423" s="107">
        <f t="shared" si="2616"/>
        <v>0</v>
      </c>
      <c r="X1423" s="107">
        <f t="shared" si="2616"/>
        <v>0</v>
      </c>
      <c r="Y1423" s="107">
        <f t="shared" si="2616"/>
        <v>0</v>
      </c>
      <c r="Z1423" s="101"/>
      <c r="AA1423" s="101"/>
      <c r="AB1423" s="101"/>
      <c r="AC1423" s="101"/>
    </row>
    <row r="1424" spans="1:29" s="101" customFormat="1" x14ac:dyDescent="0.2">
      <c r="A1424" s="95" t="s">
        <v>615</v>
      </c>
      <c r="B1424" s="93" t="s">
        <v>306</v>
      </c>
      <c r="C1424" s="94">
        <v>11</v>
      </c>
      <c r="D1424" s="95" t="s">
        <v>296</v>
      </c>
      <c r="E1424" s="110">
        <v>3631</v>
      </c>
      <c r="F1424" s="142" t="s">
        <v>71</v>
      </c>
      <c r="G1424" s="132"/>
      <c r="H1424" s="398">
        <v>500000</v>
      </c>
      <c r="I1424" s="398">
        <f>H1424</f>
        <v>500000</v>
      </c>
      <c r="J1424" s="398"/>
      <c r="K1424" s="398">
        <f>J1424</f>
        <v>0</v>
      </c>
      <c r="L1424" s="398"/>
      <c r="M1424" s="398">
        <f>L1424</f>
        <v>0</v>
      </c>
      <c r="N1424" s="398"/>
      <c r="O1424" s="398">
        <f>N1424</f>
        <v>0</v>
      </c>
      <c r="P1424" s="398"/>
      <c r="Q1424" s="398">
        <f>P1424</f>
        <v>0</v>
      </c>
      <c r="R1424" s="398"/>
      <c r="S1424" s="398">
        <f>R1424</f>
        <v>0</v>
      </c>
      <c r="T1424" s="398"/>
      <c r="U1424" s="398">
        <f>T1424</f>
        <v>0</v>
      </c>
      <c r="V1424" s="398"/>
      <c r="W1424" s="398">
        <f>V1424</f>
        <v>0</v>
      </c>
      <c r="X1424" s="398"/>
      <c r="Y1424" s="398">
        <f>X1424</f>
        <v>0</v>
      </c>
      <c r="Z1424" s="139"/>
      <c r="AA1424" s="139"/>
      <c r="AB1424" s="139"/>
      <c r="AC1424" s="139"/>
    </row>
    <row r="1425" spans="1:29" s="139" customFormat="1" x14ac:dyDescent="0.2">
      <c r="A1425" s="201" t="s">
        <v>615</v>
      </c>
      <c r="B1425" s="179" t="s">
        <v>306</v>
      </c>
      <c r="C1425" s="167">
        <v>11</v>
      </c>
      <c r="D1425" s="167"/>
      <c r="E1425" s="168">
        <v>38</v>
      </c>
      <c r="F1425" s="169"/>
      <c r="G1425" s="170"/>
      <c r="H1425" s="171">
        <f t="shared" ref="H1425:Y1425" si="2617">H1426</f>
        <v>7197923</v>
      </c>
      <c r="I1425" s="171">
        <f t="shared" si="2617"/>
        <v>7197923</v>
      </c>
      <c r="J1425" s="171">
        <f t="shared" si="2617"/>
        <v>3981684</v>
      </c>
      <c r="K1425" s="171">
        <f t="shared" si="2617"/>
        <v>3981684</v>
      </c>
      <c r="L1425" s="171">
        <f t="shared" si="2617"/>
        <v>6500000</v>
      </c>
      <c r="M1425" s="171">
        <f t="shared" si="2617"/>
        <v>6500000</v>
      </c>
      <c r="N1425" s="171">
        <f t="shared" si="2617"/>
        <v>6500000</v>
      </c>
      <c r="O1425" s="171">
        <f t="shared" si="2617"/>
        <v>6500000</v>
      </c>
      <c r="P1425" s="171">
        <f t="shared" si="2617"/>
        <v>3981684</v>
      </c>
      <c r="Q1425" s="171">
        <f t="shared" si="2617"/>
        <v>3981684</v>
      </c>
      <c r="R1425" s="171">
        <f t="shared" si="2617"/>
        <v>6500000</v>
      </c>
      <c r="S1425" s="171">
        <f t="shared" si="2617"/>
        <v>6500000</v>
      </c>
      <c r="T1425" s="171">
        <f t="shared" si="2617"/>
        <v>4200000</v>
      </c>
      <c r="U1425" s="171">
        <f t="shared" si="2617"/>
        <v>4200000</v>
      </c>
      <c r="V1425" s="171">
        <f t="shared" si="2617"/>
        <v>6500000</v>
      </c>
      <c r="W1425" s="171">
        <f t="shared" si="2617"/>
        <v>6500000</v>
      </c>
      <c r="X1425" s="171">
        <f t="shared" si="2617"/>
        <v>6500000</v>
      </c>
      <c r="Y1425" s="171">
        <f t="shared" si="2617"/>
        <v>6500000</v>
      </c>
      <c r="Z1425" s="112"/>
      <c r="AA1425" s="112"/>
      <c r="AB1425" s="112"/>
      <c r="AC1425" s="112"/>
    </row>
    <row r="1426" spans="1:29" s="101" customFormat="1" x14ac:dyDescent="0.2">
      <c r="A1426" s="118" t="s">
        <v>615</v>
      </c>
      <c r="B1426" s="102" t="s">
        <v>306</v>
      </c>
      <c r="C1426" s="103">
        <v>11</v>
      </c>
      <c r="D1426" s="118"/>
      <c r="E1426" s="105">
        <v>386</v>
      </c>
      <c r="F1426" s="141"/>
      <c r="G1426" s="106"/>
      <c r="H1426" s="107">
        <f t="shared" ref="H1426:Y1426" si="2618">SUM(H1427)</f>
        <v>7197923</v>
      </c>
      <c r="I1426" s="107">
        <f t="shared" si="2618"/>
        <v>7197923</v>
      </c>
      <c r="J1426" s="107">
        <f t="shared" si="2618"/>
        <v>3981684</v>
      </c>
      <c r="K1426" s="107">
        <f t="shared" si="2618"/>
        <v>3981684</v>
      </c>
      <c r="L1426" s="107">
        <f t="shared" si="2618"/>
        <v>6500000</v>
      </c>
      <c r="M1426" s="107">
        <f t="shared" si="2618"/>
        <v>6500000</v>
      </c>
      <c r="N1426" s="107">
        <f t="shared" si="2618"/>
        <v>6500000</v>
      </c>
      <c r="O1426" s="107">
        <f t="shared" si="2618"/>
        <v>6500000</v>
      </c>
      <c r="P1426" s="107">
        <f t="shared" si="2618"/>
        <v>3981684</v>
      </c>
      <c r="Q1426" s="107">
        <f t="shared" si="2618"/>
        <v>3981684</v>
      </c>
      <c r="R1426" s="107">
        <f t="shared" si="2618"/>
        <v>6500000</v>
      </c>
      <c r="S1426" s="107">
        <f t="shared" si="2618"/>
        <v>6500000</v>
      </c>
      <c r="T1426" s="107">
        <f t="shared" si="2618"/>
        <v>4200000</v>
      </c>
      <c r="U1426" s="107">
        <f t="shared" si="2618"/>
        <v>4200000</v>
      </c>
      <c r="V1426" s="107">
        <f t="shared" si="2618"/>
        <v>6500000</v>
      </c>
      <c r="W1426" s="107">
        <f t="shared" si="2618"/>
        <v>6500000</v>
      </c>
      <c r="X1426" s="107">
        <f t="shared" si="2618"/>
        <v>6500000</v>
      </c>
      <c r="Y1426" s="107">
        <f t="shared" si="2618"/>
        <v>6500000</v>
      </c>
    </row>
    <row r="1427" spans="1:29" s="101" customFormat="1" ht="45" x14ac:dyDescent="0.2">
      <c r="A1427" s="95" t="s">
        <v>615</v>
      </c>
      <c r="B1427" s="93" t="s">
        <v>306</v>
      </c>
      <c r="C1427" s="94">
        <v>11</v>
      </c>
      <c r="D1427" s="95" t="s">
        <v>296</v>
      </c>
      <c r="E1427" s="110">
        <v>3861</v>
      </c>
      <c r="F1427" s="142" t="s">
        <v>277</v>
      </c>
      <c r="G1427" s="132"/>
      <c r="H1427" s="398">
        <v>7197923</v>
      </c>
      <c r="I1427" s="398">
        <f>H1427</f>
        <v>7197923</v>
      </c>
      <c r="J1427" s="398">
        <v>3981684</v>
      </c>
      <c r="K1427" s="398">
        <f>J1427</f>
        <v>3981684</v>
      </c>
      <c r="L1427" s="398">
        <v>6500000</v>
      </c>
      <c r="M1427" s="398">
        <f>L1427</f>
        <v>6500000</v>
      </c>
      <c r="N1427" s="398">
        <v>6500000</v>
      </c>
      <c r="O1427" s="398">
        <f>N1427</f>
        <v>6500000</v>
      </c>
      <c r="P1427" s="398">
        <v>3981684</v>
      </c>
      <c r="Q1427" s="398">
        <f>P1427</f>
        <v>3981684</v>
      </c>
      <c r="R1427" s="398">
        <v>6500000</v>
      </c>
      <c r="S1427" s="398">
        <f>R1427</f>
        <v>6500000</v>
      </c>
      <c r="T1427" s="398">
        <v>4200000</v>
      </c>
      <c r="U1427" s="398">
        <f>T1427</f>
        <v>4200000</v>
      </c>
      <c r="V1427" s="398">
        <v>6500000</v>
      </c>
      <c r="W1427" s="398">
        <f>V1427</f>
        <v>6500000</v>
      </c>
      <c r="X1427" s="398">
        <v>6500000</v>
      </c>
      <c r="Y1427" s="398">
        <f>X1427</f>
        <v>6500000</v>
      </c>
      <c r="Z1427" s="139"/>
      <c r="AA1427" s="139"/>
      <c r="AB1427" s="139"/>
      <c r="AC1427" s="139"/>
    </row>
    <row r="1428" spans="1:29" s="139" customFormat="1" ht="17.25" customHeight="1" x14ac:dyDescent="0.2">
      <c r="A1428" s="188" t="s">
        <v>615</v>
      </c>
      <c r="B1428" s="188" t="s">
        <v>306</v>
      </c>
      <c r="C1428" s="167">
        <v>11</v>
      </c>
      <c r="D1428" s="167"/>
      <c r="E1428" s="168">
        <v>53</v>
      </c>
      <c r="F1428" s="169"/>
      <c r="G1428" s="170"/>
      <c r="H1428" s="171">
        <f>H1429</f>
        <v>1375</v>
      </c>
      <c r="I1428" s="171">
        <f t="shared" ref="I1428:Y1428" si="2619">I1429</f>
        <v>0</v>
      </c>
      <c r="J1428" s="171">
        <f t="shared" si="2619"/>
        <v>0</v>
      </c>
      <c r="K1428" s="171">
        <f t="shared" si="2619"/>
        <v>0</v>
      </c>
      <c r="L1428" s="171">
        <f t="shared" si="2619"/>
        <v>0</v>
      </c>
      <c r="M1428" s="171">
        <f t="shared" si="2619"/>
        <v>0</v>
      </c>
      <c r="N1428" s="171">
        <f t="shared" si="2619"/>
        <v>0</v>
      </c>
      <c r="O1428" s="171">
        <f t="shared" si="2619"/>
        <v>0</v>
      </c>
      <c r="P1428" s="171">
        <f t="shared" si="2619"/>
        <v>0</v>
      </c>
      <c r="Q1428" s="171">
        <f t="shared" si="2619"/>
        <v>0</v>
      </c>
      <c r="R1428" s="171">
        <f t="shared" si="2619"/>
        <v>0</v>
      </c>
      <c r="S1428" s="171">
        <f t="shared" si="2619"/>
        <v>0</v>
      </c>
      <c r="T1428" s="171">
        <f t="shared" si="2619"/>
        <v>0</v>
      </c>
      <c r="U1428" s="171">
        <f t="shared" si="2619"/>
        <v>0</v>
      </c>
      <c r="V1428" s="171">
        <f t="shared" si="2619"/>
        <v>0</v>
      </c>
      <c r="W1428" s="171">
        <f t="shared" si="2619"/>
        <v>0</v>
      </c>
      <c r="X1428" s="171">
        <f t="shared" si="2619"/>
        <v>0</v>
      </c>
      <c r="Y1428" s="171">
        <f t="shared" si="2619"/>
        <v>0</v>
      </c>
      <c r="Z1428" s="101"/>
      <c r="AA1428" s="101"/>
      <c r="AB1428" s="101"/>
      <c r="AC1428" s="101"/>
    </row>
    <row r="1429" spans="1:29" s="101" customFormat="1" x14ac:dyDescent="0.2">
      <c r="A1429" s="118" t="s">
        <v>615</v>
      </c>
      <c r="B1429" s="118" t="s">
        <v>306</v>
      </c>
      <c r="C1429" s="103">
        <v>11</v>
      </c>
      <c r="D1429" s="118"/>
      <c r="E1429" s="105">
        <v>532</v>
      </c>
      <c r="F1429" s="141"/>
      <c r="G1429" s="106"/>
      <c r="H1429" s="107">
        <f>H1430</f>
        <v>1375</v>
      </c>
      <c r="I1429" s="107">
        <f t="shared" ref="I1429:Y1429" si="2620">I1430</f>
        <v>0</v>
      </c>
      <c r="J1429" s="107">
        <f t="shared" si="2620"/>
        <v>0</v>
      </c>
      <c r="K1429" s="107">
        <f t="shared" si="2620"/>
        <v>0</v>
      </c>
      <c r="L1429" s="107">
        <f t="shared" si="2620"/>
        <v>0</v>
      </c>
      <c r="M1429" s="107">
        <f t="shared" si="2620"/>
        <v>0</v>
      </c>
      <c r="N1429" s="107">
        <f t="shared" si="2620"/>
        <v>0</v>
      </c>
      <c r="O1429" s="107">
        <f t="shared" si="2620"/>
        <v>0</v>
      </c>
      <c r="P1429" s="107">
        <f t="shared" si="2620"/>
        <v>0</v>
      </c>
      <c r="Q1429" s="107">
        <f t="shared" si="2620"/>
        <v>0</v>
      </c>
      <c r="R1429" s="107">
        <f t="shared" si="2620"/>
        <v>0</v>
      </c>
      <c r="S1429" s="107">
        <f t="shared" si="2620"/>
        <v>0</v>
      </c>
      <c r="T1429" s="107">
        <f t="shared" si="2620"/>
        <v>0</v>
      </c>
      <c r="U1429" s="107">
        <f t="shared" si="2620"/>
        <v>0</v>
      </c>
      <c r="V1429" s="107">
        <f t="shared" si="2620"/>
        <v>0</v>
      </c>
      <c r="W1429" s="107">
        <f t="shared" si="2620"/>
        <v>0</v>
      </c>
      <c r="X1429" s="107">
        <f t="shared" si="2620"/>
        <v>0</v>
      </c>
      <c r="Y1429" s="107">
        <f t="shared" si="2620"/>
        <v>0</v>
      </c>
    </row>
    <row r="1430" spans="1:29" ht="30" x14ac:dyDescent="0.2">
      <c r="A1430" s="109" t="s">
        <v>615</v>
      </c>
      <c r="B1430" s="162" t="s">
        <v>306</v>
      </c>
      <c r="C1430" s="94">
        <v>11</v>
      </c>
      <c r="D1430" s="95" t="s">
        <v>296</v>
      </c>
      <c r="E1430" s="110">
        <v>5321</v>
      </c>
      <c r="F1430" s="142" t="s">
        <v>775</v>
      </c>
      <c r="G1430" s="132"/>
      <c r="H1430" s="398">
        <v>1375</v>
      </c>
      <c r="I1430" s="404"/>
      <c r="J1430" s="398"/>
      <c r="K1430" s="404"/>
      <c r="L1430" s="398"/>
      <c r="M1430" s="404"/>
      <c r="N1430" s="398"/>
      <c r="O1430" s="404"/>
      <c r="P1430" s="398"/>
      <c r="Q1430" s="404"/>
      <c r="R1430" s="398"/>
      <c r="S1430" s="404"/>
      <c r="T1430" s="398"/>
      <c r="U1430" s="404"/>
      <c r="V1430" s="398"/>
      <c r="W1430" s="404"/>
      <c r="X1430" s="398"/>
      <c r="Y1430" s="404"/>
      <c r="Z1430" s="139"/>
      <c r="AA1430" s="139"/>
      <c r="AB1430" s="139"/>
      <c r="AC1430" s="139"/>
    </row>
    <row r="1431" spans="1:29" s="101" customFormat="1" ht="33.75" x14ac:dyDescent="0.2">
      <c r="A1431" s="202" t="s">
        <v>615</v>
      </c>
      <c r="B1431" s="173" t="s">
        <v>319</v>
      </c>
      <c r="C1431" s="173"/>
      <c r="D1431" s="173"/>
      <c r="E1431" s="174"/>
      <c r="F1431" s="176" t="s">
        <v>318</v>
      </c>
      <c r="G1431" s="177" t="s">
        <v>774</v>
      </c>
      <c r="H1431" s="178">
        <f t="shared" ref="H1431:Y1431" si="2621">H1432</f>
        <v>19181757</v>
      </c>
      <c r="I1431" s="178">
        <f t="shared" si="2621"/>
        <v>19181757</v>
      </c>
      <c r="J1431" s="178">
        <f t="shared" si="2621"/>
        <v>19377530</v>
      </c>
      <c r="K1431" s="178">
        <f t="shared" si="2621"/>
        <v>19377530</v>
      </c>
      <c r="L1431" s="178">
        <f t="shared" si="2621"/>
        <v>19377500</v>
      </c>
      <c r="M1431" s="178">
        <f t="shared" si="2621"/>
        <v>19377500</v>
      </c>
      <c r="N1431" s="178">
        <f t="shared" si="2621"/>
        <v>16931786</v>
      </c>
      <c r="O1431" s="178">
        <f t="shared" si="2621"/>
        <v>16931786</v>
      </c>
      <c r="P1431" s="178">
        <f t="shared" si="2621"/>
        <v>19377530</v>
      </c>
      <c r="Q1431" s="178">
        <f t="shared" si="2621"/>
        <v>19377530</v>
      </c>
      <c r="R1431" s="178">
        <f t="shared" si="2621"/>
        <v>19377500</v>
      </c>
      <c r="S1431" s="178">
        <f t="shared" si="2621"/>
        <v>19377500</v>
      </c>
      <c r="T1431" s="178">
        <f t="shared" si="2621"/>
        <v>18773660</v>
      </c>
      <c r="U1431" s="178">
        <f t="shared" si="2621"/>
        <v>18773660</v>
      </c>
      <c r="V1431" s="178">
        <f t="shared" si="2621"/>
        <v>19377500</v>
      </c>
      <c r="W1431" s="178">
        <f t="shared" si="2621"/>
        <v>19377500</v>
      </c>
      <c r="X1431" s="178">
        <f t="shared" si="2621"/>
        <v>18793660</v>
      </c>
      <c r="Y1431" s="178">
        <f t="shared" si="2621"/>
        <v>18793660</v>
      </c>
    </row>
    <row r="1432" spans="1:29" s="139" customFormat="1" x14ac:dyDescent="0.2">
      <c r="A1432" s="201" t="s">
        <v>615</v>
      </c>
      <c r="B1432" s="179" t="s">
        <v>319</v>
      </c>
      <c r="C1432" s="167">
        <v>11</v>
      </c>
      <c r="D1432" s="167"/>
      <c r="E1432" s="168">
        <v>35</v>
      </c>
      <c r="F1432" s="169"/>
      <c r="G1432" s="170"/>
      <c r="H1432" s="171">
        <f t="shared" ref="H1432:Q1432" si="2622">H1433+H1435</f>
        <v>19181757</v>
      </c>
      <c r="I1432" s="171">
        <f t="shared" si="2622"/>
        <v>19181757</v>
      </c>
      <c r="J1432" s="171">
        <f t="shared" si="2622"/>
        <v>19377530</v>
      </c>
      <c r="K1432" s="171">
        <f t="shared" si="2622"/>
        <v>19377530</v>
      </c>
      <c r="L1432" s="171">
        <f t="shared" ref="L1432:M1432" si="2623">L1433+L1435</f>
        <v>19377500</v>
      </c>
      <c r="M1432" s="171">
        <f t="shared" si="2623"/>
        <v>19377500</v>
      </c>
      <c r="N1432" s="171">
        <f t="shared" ref="N1432:O1432" si="2624">N1433+N1435</f>
        <v>16931786</v>
      </c>
      <c r="O1432" s="171">
        <f t="shared" si="2624"/>
        <v>16931786</v>
      </c>
      <c r="P1432" s="171">
        <f t="shared" si="2622"/>
        <v>19377530</v>
      </c>
      <c r="Q1432" s="171">
        <f t="shared" si="2622"/>
        <v>19377530</v>
      </c>
      <c r="R1432" s="171">
        <f t="shared" ref="R1432:W1432" si="2625">R1433+R1435</f>
        <v>19377500</v>
      </c>
      <c r="S1432" s="171">
        <f t="shared" si="2625"/>
        <v>19377500</v>
      </c>
      <c r="T1432" s="171">
        <f t="shared" ref="T1432:U1432" si="2626">T1433+T1435</f>
        <v>18773660</v>
      </c>
      <c r="U1432" s="171">
        <f t="shared" si="2626"/>
        <v>18773660</v>
      </c>
      <c r="V1432" s="171">
        <f t="shared" si="2625"/>
        <v>19377500</v>
      </c>
      <c r="W1432" s="171">
        <f t="shared" si="2625"/>
        <v>19377500</v>
      </c>
      <c r="X1432" s="171">
        <f t="shared" ref="X1432:Y1432" si="2627">X1433+X1435</f>
        <v>18793660</v>
      </c>
      <c r="Y1432" s="171">
        <f t="shared" si="2627"/>
        <v>18793660</v>
      </c>
      <c r="Z1432" s="101"/>
      <c r="AA1432" s="101"/>
      <c r="AB1432" s="101"/>
      <c r="AC1432" s="101"/>
    </row>
    <row r="1433" spans="1:29" x14ac:dyDescent="0.2">
      <c r="A1433" s="118" t="s">
        <v>615</v>
      </c>
      <c r="B1433" s="102" t="s">
        <v>319</v>
      </c>
      <c r="C1433" s="103">
        <v>11</v>
      </c>
      <c r="D1433" s="118"/>
      <c r="E1433" s="105">
        <v>351</v>
      </c>
      <c r="F1433" s="141"/>
      <c r="G1433" s="106"/>
      <c r="H1433" s="107">
        <f t="shared" ref="H1433:Y1433" si="2628">SUM(H1434)</f>
        <v>14334063</v>
      </c>
      <c r="I1433" s="107">
        <f t="shared" si="2628"/>
        <v>14334063</v>
      </c>
      <c r="J1433" s="107">
        <f t="shared" si="2628"/>
        <v>14334063</v>
      </c>
      <c r="K1433" s="107">
        <f t="shared" si="2628"/>
        <v>14334063</v>
      </c>
      <c r="L1433" s="107">
        <f t="shared" si="2628"/>
        <v>14334000</v>
      </c>
      <c r="M1433" s="107">
        <f t="shared" si="2628"/>
        <v>14334000</v>
      </c>
      <c r="N1433" s="107">
        <f t="shared" si="2628"/>
        <v>11888286</v>
      </c>
      <c r="O1433" s="107">
        <f t="shared" si="2628"/>
        <v>11888286</v>
      </c>
      <c r="P1433" s="107">
        <f t="shared" si="2628"/>
        <v>14334063</v>
      </c>
      <c r="Q1433" s="107">
        <f t="shared" si="2628"/>
        <v>14334063</v>
      </c>
      <c r="R1433" s="107">
        <f t="shared" si="2628"/>
        <v>14334000</v>
      </c>
      <c r="S1433" s="107">
        <f t="shared" si="2628"/>
        <v>14334000</v>
      </c>
      <c r="T1433" s="107">
        <f t="shared" si="2628"/>
        <v>13730160</v>
      </c>
      <c r="U1433" s="107">
        <f t="shared" si="2628"/>
        <v>13730160</v>
      </c>
      <c r="V1433" s="107">
        <f t="shared" si="2628"/>
        <v>14334000</v>
      </c>
      <c r="W1433" s="107">
        <f t="shared" si="2628"/>
        <v>14334000</v>
      </c>
      <c r="X1433" s="107">
        <f t="shared" si="2628"/>
        <v>13750160</v>
      </c>
      <c r="Y1433" s="107">
        <f t="shared" si="2628"/>
        <v>13750160</v>
      </c>
      <c r="Z1433" s="101"/>
      <c r="AA1433" s="101"/>
      <c r="AB1433" s="101"/>
      <c r="AC1433" s="101"/>
    </row>
    <row r="1434" spans="1:29" s="139" customFormat="1" ht="30" x14ac:dyDescent="0.2">
      <c r="A1434" s="95" t="s">
        <v>615</v>
      </c>
      <c r="B1434" s="93" t="s">
        <v>319</v>
      </c>
      <c r="C1434" s="94">
        <v>11</v>
      </c>
      <c r="D1434" s="95" t="s">
        <v>296</v>
      </c>
      <c r="E1434" s="119">
        <v>3512</v>
      </c>
      <c r="F1434" s="142" t="s">
        <v>281</v>
      </c>
      <c r="G1434" s="132"/>
      <c r="H1434" s="398">
        <v>14334063</v>
      </c>
      <c r="I1434" s="398">
        <f>H1434</f>
        <v>14334063</v>
      </c>
      <c r="J1434" s="398">
        <v>14334063</v>
      </c>
      <c r="K1434" s="398">
        <f>J1434</f>
        <v>14334063</v>
      </c>
      <c r="L1434" s="398">
        <v>14334000</v>
      </c>
      <c r="M1434" s="398">
        <v>14334000</v>
      </c>
      <c r="N1434" s="398">
        <v>11888286</v>
      </c>
      <c r="O1434" s="398">
        <f>N1434</f>
        <v>11888286</v>
      </c>
      <c r="P1434" s="398">
        <v>14334063</v>
      </c>
      <c r="Q1434" s="398">
        <f>P1434</f>
        <v>14334063</v>
      </c>
      <c r="R1434" s="398">
        <v>14334000</v>
      </c>
      <c r="S1434" s="398">
        <f>R1434</f>
        <v>14334000</v>
      </c>
      <c r="T1434" s="398">
        <v>13730160</v>
      </c>
      <c r="U1434" s="398">
        <f>T1434</f>
        <v>13730160</v>
      </c>
      <c r="V1434" s="398">
        <v>14334000</v>
      </c>
      <c r="W1434" s="398">
        <f>V1434</f>
        <v>14334000</v>
      </c>
      <c r="X1434" s="398">
        <v>13750160</v>
      </c>
      <c r="Y1434" s="398">
        <f>X1434</f>
        <v>13750160</v>
      </c>
    </row>
    <row r="1435" spans="1:29" s="101" customFormat="1" x14ac:dyDescent="0.2">
      <c r="A1435" s="118" t="s">
        <v>615</v>
      </c>
      <c r="B1435" s="102" t="s">
        <v>319</v>
      </c>
      <c r="C1435" s="103">
        <v>11</v>
      </c>
      <c r="D1435" s="118"/>
      <c r="E1435" s="105">
        <v>352</v>
      </c>
      <c r="F1435" s="142"/>
      <c r="G1435" s="111"/>
      <c r="H1435" s="107">
        <f t="shared" ref="H1435:Y1435" si="2629">H1436</f>
        <v>4847694</v>
      </c>
      <c r="I1435" s="107">
        <f t="shared" si="2629"/>
        <v>4847694</v>
      </c>
      <c r="J1435" s="107">
        <f t="shared" si="2629"/>
        <v>5043467</v>
      </c>
      <c r="K1435" s="107">
        <f t="shared" si="2629"/>
        <v>5043467</v>
      </c>
      <c r="L1435" s="107">
        <f t="shared" si="2629"/>
        <v>5043500</v>
      </c>
      <c r="M1435" s="107">
        <f t="shared" si="2629"/>
        <v>5043500</v>
      </c>
      <c r="N1435" s="107">
        <f t="shared" si="2629"/>
        <v>5043500</v>
      </c>
      <c r="O1435" s="107">
        <f t="shared" si="2629"/>
        <v>5043500</v>
      </c>
      <c r="P1435" s="107">
        <f t="shared" si="2629"/>
        <v>5043467</v>
      </c>
      <c r="Q1435" s="107">
        <f t="shared" si="2629"/>
        <v>5043467</v>
      </c>
      <c r="R1435" s="107">
        <f t="shared" si="2629"/>
        <v>5043500</v>
      </c>
      <c r="S1435" s="107">
        <f t="shared" si="2629"/>
        <v>5043500</v>
      </c>
      <c r="T1435" s="107">
        <f t="shared" si="2629"/>
        <v>5043500</v>
      </c>
      <c r="U1435" s="107">
        <f t="shared" si="2629"/>
        <v>5043500</v>
      </c>
      <c r="V1435" s="107">
        <f t="shared" si="2629"/>
        <v>5043500</v>
      </c>
      <c r="W1435" s="107">
        <f t="shared" si="2629"/>
        <v>5043500</v>
      </c>
      <c r="X1435" s="107">
        <f t="shared" si="2629"/>
        <v>5043500</v>
      </c>
      <c r="Y1435" s="107">
        <f t="shared" si="2629"/>
        <v>5043500</v>
      </c>
      <c r="Z1435" s="112"/>
      <c r="AA1435" s="112"/>
      <c r="AB1435" s="112"/>
      <c r="AC1435" s="112"/>
    </row>
    <row r="1436" spans="1:29" s="101" customFormat="1" ht="30" x14ac:dyDescent="0.2">
      <c r="A1436" s="95" t="s">
        <v>615</v>
      </c>
      <c r="B1436" s="93" t="s">
        <v>319</v>
      </c>
      <c r="C1436" s="94">
        <v>11</v>
      </c>
      <c r="D1436" s="95" t="s">
        <v>296</v>
      </c>
      <c r="E1436" s="119">
        <v>3522</v>
      </c>
      <c r="F1436" s="142" t="s">
        <v>626</v>
      </c>
      <c r="G1436" s="132"/>
      <c r="H1436" s="398">
        <v>4847694</v>
      </c>
      <c r="I1436" s="398">
        <f>H1436</f>
        <v>4847694</v>
      </c>
      <c r="J1436" s="398">
        <v>5043467</v>
      </c>
      <c r="K1436" s="398">
        <f>J1436</f>
        <v>5043467</v>
      </c>
      <c r="L1436" s="398">
        <v>5043500</v>
      </c>
      <c r="M1436" s="398">
        <f>L1436</f>
        <v>5043500</v>
      </c>
      <c r="N1436" s="398">
        <v>5043500</v>
      </c>
      <c r="O1436" s="398">
        <f>N1436</f>
        <v>5043500</v>
      </c>
      <c r="P1436" s="398">
        <v>5043467</v>
      </c>
      <c r="Q1436" s="398">
        <f>P1436</f>
        <v>5043467</v>
      </c>
      <c r="R1436" s="398">
        <v>5043500</v>
      </c>
      <c r="S1436" s="398">
        <f>R1436</f>
        <v>5043500</v>
      </c>
      <c r="T1436" s="398">
        <v>5043500</v>
      </c>
      <c r="U1436" s="398">
        <f>T1436</f>
        <v>5043500</v>
      </c>
      <c r="V1436" s="398">
        <v>5043500</v>
      </c>
      <c r="W1436" s="398">
        <f>V1436</f>
        <v>5043500</v>
      </c>
      <c r="X1436" s="398">
        <v>5043500</v>
      </c>
      <c r="Y1436" s="398">
        <f>X1436</f>
        <v>5043500</v>
      </c>
      <c r="Z1436" s="139"/>
      <c r="AA1436" s="139"/>
      <c r="AB1436" s="139"/>
      <c r="AC1436" s="139"/>
    </row>
    <row r="1437" spans="1:29" s="101" customFormat="1" ht="47.25" x14ac:dyDescent="0.2">
      <c r="A1437" s="182" t="s">
        <v>615</v>
      </c>
      <c r="B1437" s="172" t="s">
        <v>776</v>
      </c>
      <c r="C1437" s="172"/>
      <c r="D1437" s="172"/>
      <c r="E1437" s="180"/>
      <c r="F1437" s="176" t="s">
        <v>320</v>
      </c>
      <c r="G1437" s="177" t="s">
        <v>774</v>
      </c>
      <c r="H1437" s="178">
        <f t="shared" ref="H1437:X1438" si="2630">H1438</f>
        <v>635303</v>
      </c>
      <c r="I1437" s="178">
        <f t="shared" si="2630"/>
        <v>635303</v>
      </c>
      <c r="J1437" s="178">
        <f t="shared" si="2630"/>
        <v>464530</v>
      </c>
      <c r="K1437" s="178">
        <f t="shared" si="2630"/>
        <v>464530</v>
      </c>
      <c r="L1437" s="178">
        <f t="shared" si="2630"/>
        <v>720000</v>
      </c>
      <c r="M1437" s="178">
        <f t="shared" si="2630"/>
        <v>720000</v>
      </c>
      <c r="N1437" s="178">
        <f t="shared" si="2630"/>
        <v>720000</v>
      </c>
      <c r="O1437" s="178">
        <f t="shared" si="2630"/>
        <v>720000</v>
      </c>
      <c r="P1437" s="178">
        <f t="shared" si="2630"/>
        <v>464530</v>
      </c>
      <c r="Q1437" s="178">
        <f t="shared" si="2630"/>
        <v>464530</v>
      </c>
      <c r="R1437" s="178">
        <f t="shared" si="2630"/>
        <v>720000</v>
      </c>
      <c r="S1437" s="178">
        <f t="shared" si="2630"/>
        <v>720000</v>
      </c>
      <c r="T1437" s="178">
        <f t="shared" si="2630"/>
        <v>720000</v>
      </c>
      <c r="U1437" s="178">
        <f t="shared" si="2630"/>
        <v>720000</v>
      </c>
      <c r="V1437" s="178">
        <f t="shared" si="2630"/>
        <v>720000</v>
      </c>
      <c r="W1437" s="178">
        <f t="shared" si="2630"/>
        <v>720000</v>
      </c>
      <c r="X1437" s="178">
        <f t="shared" si="2630"/>
        <v>720000</v>
      </c>
      <c r="Y1437" s="178">
        <f t="shared" ref="X1437:Y1438" si="2631">Y1438</f>
        <v>720000</v>
      </c>
    </row>
    <row r="1438" spans="1:29" s="139" customFormat="1" x14ac:dyDescent="0.2">
      <c r="A1438" s="201" t="s">
        <v>615</v>
      </c>
      <c r="B1438" s="179" t="s">
        <v>776</v>
      </c>
      <c r="C1438" s="167">
        <v>11</v>
      </c>
      <c r="D1438" s="167"/>
      <c r="E1438" s="168">
        <v>35</v>
      </c>
      <c r="F1438" s="169"/>
      <c r="G1438" s="170"/>
      <c r="H1438" s="171">
        <f t="shared" si="2630"/>
        <v>635303</v>
      </c>
      <c r="I1438" s="171">
        <f t="shared" si="2630"/>
        <v>635303</v>
      </c>
      <c r="J1438" s="171">
        <f t="shared" si="2630"/>
        <v>464530</v>
      </c>
      <c r="K1438" s="171">
        <f t="shared" si="2630"/>
        <v>464530</v>
      </c>
      <c r="L1438" s="171">
        <f t="shared" si="2630"/>
        <v>720000</v>
      </c>
      <c r="M1438" s="171">
        <f t="shared" si="2630"/>
        <v>720000</v>
      </c>
      <c r="N1438" s="171">
        <f t="shared" si="2630"/>
        <v>720000</v>
      </c>
      <c r="O1438" s="171">
        <f t="shared" si="2630"/>
        <v>720000</v>
      </c>
      <c r="P1438" s="171">
        <f t="shared" si="2630"/>
        <v>464530</v>
      </c>
      <c r="Q1438" s="171">
        <f t="shared" si="2630"/>
        <v>464530</v>
      </c>
      <c r="R1438" s="171">
        <f t="shared" si="2630"/>
        <v>720000</v>
      </c>
      <c r="S1438" s="171">
        <f t="shared" si="2630"/>
        <v>720000</v>
      </c>
      <c r="T1438" s="171">
        <f t="shared" si="2630"/>
        <v>720000</v>
      </c>
      <c r="U1438" s="171">
        <f t="shared" si="2630"/>
        <v>720000</v>
      </c>
      <c r="V1438" s="171">
        <f t="shared" si="2630"/>
        <v>720000</v>
      </c>
      <c r="W1438" s="171">
        <f t="shared" si="2630"/>
        <v>720000</v>
      </c>
      <c r="X1438" s="171">
        <f t="shared" si="2631"/>
        <v>720000</v>
      </c>
      <c r="Y1438" s="171">
        <f t="shared" si="2631"/>
        <v>720000</v>
      </c>
      <c r="Z1438" s="101"/>
      <c r="AA1438" s="101"/>
      <c r="AB1438" s="101"/>
      <c r="AC1438" s="101"/>
    </row>
    <row r="1439" spans="1:29" s="101" customFormat="1" x14ac:dyDescent="0.2">
      <c r="A1439" s="118" t="s">
        <v>615</v>
      </c>
      <c r="B1439" s="102" t="s">
        <v>776</v>
      </c>
      <c r="C1439" s="103">
        <v>11</v>
      </c>
      <c r="D1439" s="118"/>
      <c r="E1439" s="113">
        <v>351</v>
      </c>
      <c r="F1439" s="141"/>
      <c r="G1439" s="106"/>
      <c r="H1439" s="107">
        <f t="shared" ref="H1439:Y1439" si="2632">SUM(H1440)</f>
        <v>635303</v>
      </c>
      <c r="I1439" s="107">
        <f t="shared" si="2632"/>
        <v>635303</v>
      </c>
      <c r="J1439" s="107">
        <f t="shared" si="2632"/>
        <v>464530</v>
      </c>
      <c r="K1439" s="107">
        <f t="shared" si="2632"/>
        <v>464530</v>
      </c>
      <c r="L1439" s="107">
        <f t="shared" si="2632"/>
        <v>720000</v>
      </c>
      <c r="M1439" s="107">
        <f t="shared" si="2632"/>
        <v>720000</v>
      </c>
      <c r="N1439" s="107">
        <f t="shared" si="2632"/>
        <v>720000</v>
      </c>
      <c r="O1439" s="107">
        <f t="shared" si="2632"/>
        <v>720000</v>
      </c>
      <c r="P1439" s="107">
        <f t="shared" si="2632"/>
        <v>464530</v>
      </c>
      <c r="Q1439" s="107">
        <f t="shared" si="2632"/>
        <v>464530</v>
      </c>
      <c r="R1439" s="107">
        <f t="shared" si="2632"/>
        <v>720000</v>
      </c>
      <c r="S1439" s="107">
        <f t="shared" si="2632"/>
        <v>720000</v>
      </c>
      <c r="T1439" s="107">
        <f t="shared" si="2632"/>
        <v>720000</v>
      </c>
      <c r="U1439" s="107">
        <f t="shared" si="2632"/>
        <v>720000</v>
      </c>
      <c r="V1439" s="107">
        <f t="shared" si="2632"/>
        <v>720000</v>
      </c>
      <c r="W1439" s="107">
        <f t="shared" si="2632"/>
        <v>720000</v>
      </c>
      <c r="X1439" s="107">
        <f t="shared" si="2632"/>
        <v>720000</v>
      </c>
      <c r="Y1439" s="107">
        <f t="shared" si="2632"/>
        <v>720000</v>
      </c>
    </row>
    <row r="1440" spans="1:29" s="101" customFormat="1" ht="30" x14ac:dyDescent="0.2">
      <c r="A1440" s="95" t="s">
        <v>615</v>
      </c>
      <c r="B1440" s="93" t="s">
        <v>776</v>
      </c>
      <c r="C1440" s="94">
        <v>11</v>
      </c>
      <c r="D1440" s="95" t="s">
        <v>296</v>
      </c>
      <c r="E1440" s="119">
        <v>3512</v>
      </c>
      <c r="F1440" s="142" t="s">
        <v>281</v>
      </c>
      <c r="G1440" s="132"/>
      <c r="H1440" s="398">
        <v>635303</v>
      </c>
      <c r="I1440" s="398">
        <f>H1440</f>
        <v>635303</v>
      </c>
      <c r="J1440" s="398">
        <v>464530</v>
      </c>
      <c r="K1440" s="398">
        <f>J1440</f>
        <v>464530</v>
      </c>
      <c r="L1440" s="398">
        <v>720000</v>
      </c>
      <c r="M1440" s="398">
        <f>L1440</f>
        <v>720000</v>
      </c>
      <c r="N1440" s="398">
        <v>720000</v>
      </c>
      <c r="O1440" s="398">
        <f>N1440</f>
        <v>720000</v>
      </c>
      <c r="P1440" s="398">
        <v>464530</v>
      </c>
      <c r="Q1440" s="398">
        <f>P1440</f>
        <v>464530</v>
      </c>
      <c r="R1440" s="398">
        <v>720000</v>
      </c>
      <c r="S1440" s="398">
        <f>R1440</f>
        <v>720000</v>
      </c>
      <c r="T1440" s="398">
        <v>720000</v>
      </c>
      <c r="U1440" s="398">
        <f>T1440</f>
        <v>720000</v>
      </c>
      <c r="V1440" s="398">
        <v>720000</v>
      </c>
      <c r="W1440" s="398">
        <f>V1440</f>
        <v>720000</v>
      </c>
      <c r="X1440" s="398">
        <v>720000</v>
      </c>
      <c r="Y1440" s="398">
        <f>X1440</f>
        <v>720000</v>
      </c>
      <c r="Z1440" s="139"/>
      <c r="AA1440" s="139"/>
      <c r="AB1440" s="139"/>
      <c r="AC1440" s="139"/>
    </row>
    <row r="1441" spans="1:29" s="101" customFormat="1" ht="47.25" x14ac:dyDescent="0.2">
      <c r="A1441" s="182" t="s">
        <v>615</v>
      </c>
      <c r="B1441" s="172" t="s">
        <v>777</v>
      </c>
      <c r="C1441" s="172"/>
      <c r="D1441" s="172"/>
      <c r="E1441" s="180"/>
      <c r="F1441" s="176" t="s">
        <v>778</v>
      </c>
      <c r="G1441" s="177" t="s">
        <v>774</v>
      </c>
      <c r="H1441" s="178">
        <f>H1442</f>
        <v>182494</v>
      </c>
      <c r="I1441" s="178">
        <f t="shared" ref="I1441:Y1443" si="2633">I1442</f>
        <v>182494</v>
      </c>
      <c r="J1441" s="178">
        <f t="shared" si="2633"/>
        <v>182494</v>
      </c>
      <c r="K1441" s="178">
        <f t="shared" si="2633"/>
        <v>182494</v>
      </c>
      <c r="L1441" s="178">
        <f t="shared" si="2633"/>
        <v>912470</v>
      </c>
      <c r="M1441" s="178">
        <f t="shared" si="2633"/>
        <v>912470</v>
      </c>
      <c r="N1441" s="178">
        <f t="shared" si="2633"/>
        <v>182494</v>
      </c>
      <c r="O1441" s="178">
        <f t="shared" si="2633"/>
        <v>182494</v>
      </c>
      <c r="P1441" s="178">
        <f t="shared" si="2633"/>
        <v>182494</v>
      </c>
      <c r="Q1441" s="178">
        <f t="shared" si="2633"/>
        <v>182494</v>
      </c>
      <c r="R1441" s="178">
        <f t="shared" si="2633"/>
        <v>182494</v>
      </c>
      <c r="S1441" s="178">
        <f t="shared" si="2633"/>
        <v>182494</v>
      </c>
      <c r="T1441" s="178">
        <f t="shared" si="2633"/>
        <v>182494</v>
      </c>
      <c r="U1441" s="178">
        <f t="shared" si="2633"/>
        <v>182494</v>
      </c>
      <c r="V1441" s="178">
        <f t="shared" si="2633"/>
        <v>182494</v>
      </c>
      <c r="W1441" s="178">
        <f t="shared" si="2633"/>
        <v>182494</v>
      </c>
      <c r="X1441" s="178">
        <f t="shared" si="2633"/>
        <v>182494</v>
      </c>
      <c r="Y1441" s="178">
        <f t="shared" si="2633"/>
        <v>182494</v>
      </c>
    </row>
    <row r="1442" spans="1:29" s="139" customFormat="1" x14ac:dyDescent="0.2">
      <c r="A1442" s="201" t="s">
        <v>615</v>
      </c>
      <c r="B1442" s="179" t="s">
        <v>777</v>
      </c>
      <c r="C1442" s="167">
        <v>11</v>
      </c>
      <c r="D1442" s="167"/>
      <c r="E1442" s="168">
        <v>32</v>
      </c>
      <c r="F1442" s="169"/>
      <c r="G1442" s="170"/>
      <c r="H1442" s="171">
        <f t="shared" ref="H1442:X1443" si="2634">H1443</f>
        <v>182494</v>
      </c>
      <c r="I1442" s="171">
        <f t="shared" si="2634"/>
        <v>182494</v>
      </c>
      <c r="J1442" s="171">
        <f t="shared" si="2634"/>
        <v>182494</v>
      </c>
      <c r="K1442" s="171">
        <f t="shared" si="2634"/>
        <v>182494</v>
      </c>
      <c r="L1442" s="171">
        <f t="shared" si="2634"/>
        <v>912470</v>
      </c>
      <c r="M1442" s="171">
        <f t="shared" si="2634"/>
        <v>912470</v>
      </c>
      <c r="N1442" s="171">
        <f t="shared" si="2634"/>
        <v>182494</v>
      </c>
      <c r="O1442" s="171">
        <f t="shared" si="2634"/>
        <v>182494</v>
      </c>
      <c r="P1442" s="171">
        <f t="shared" si="2634"/>
        <v>182494</v>
      </c>
      <c r="Q1442" s="171">
        <f t="shared" si="2634"/>
        <v>182494</v>
      </c>
      <c r="R1442" s="171">
        <f t="shared" si="2634"/>
        <v>182494</v>
      </c>
      <c r="S1442" s="171">
        <f t="shared" si="2634"/>
        <v>182494</v>
      </c>
      <c r="T1442" s="171">
        <f t="shared" si="2634"/>
        <v>182494</v>
      </c>
      <c r="U1442" s="171">
        <f t="shared" si="2634"/>
        <v>182494</v>
      </c>
      <c r="V1442" s="171">
        <f t="shared" si="2634"/>
        <v>182494</v>
      </c>
      <c r="W1442" s="171">
        <f t="shared" si="2634"/>
        <v>182494</v>
      </c>
      <c r="X1442" s="171">
        <f t="shared" si="2634"/>
        <v>182494</v>
      </c>
      <c r="Y1442" s="171">
        <f t="shared" si="2633"/>
        <v>182494</v>
      </c>
      <c r="Z1442" s="101"/>
      <c r="AA1442" s="101"/>
      <c r="AB1442" s="101"/>
      <c r="AC1442" s="101"/>
    </row>
    <row r="1443" spans="1:29" x14ac:dyDescent="0.2">
      <c r="A1443" s="118" t="s">
        <v>615</v>
      </c>
      <c r="B1443" s="102" t="s">
        <v>777</v>
      </c>
      <c r="C1443" s="102">
        <v>11</v>
      </c>
      <c r="D1443" s="118"/>
      <c r="E1443" s="113">
        <v>329</v>
      </c>
      <c r="F1443" s="141"/>
      <c r="G1443" s="106"/>
      <c r="H1443" s="107">
        <f t="shared" si="2634"/>
        <v>182494</v>
      </c>
      <c r="I1443" s="107">
        <f t="shared" si="2634"/>
        <v>182494</v>
      </c>
      <c r="J1443" s="107">
        <f t="shared" si="2634"/>
        <v>182494</v>
      </c>
      <c r="K1443" s="107">
        <f t="shared" si="2634"/>
        <v>182494</v>
      </c>
      <c r="L1443" s="107">
        <f t="shared" si="2634"/>
        <v>912470</v>
      </c>
      <c r="M1443" s="107">
        <f t="shared" si="2634"/>
        <v>912470</v>
      </c>
      <c r="N1443" s="107">
        <f t="shared" si="2634"/>
        <v>182494</v>
      </c>
      <c r="O1443" s="107">
        <f t="shared" si="2634"/>
        <v>182494</v>
      </c>
      <c r="P1443" s="107">
        <f t="shared" si="2634"/>
        <v>182494</v>
      </c>
      <c r="Q1443" s="107">
        <f t="shared" si="2634"/>
        <v>182494</v>
      </c>
      <c r="R1443" s="107">
        <f t="shared" si="2634"/>
        <v>182494</v>
      </c>
      <c r="S1443" s="107">
        <f t="shared" si="2634"/>
        <v>182494</v>
      </c>
      <c r="T1443" s="107">
        <f t="shared" si="2634"/>
        <v>182494</v>
      </c>
      <c r="U1443" s="107">
        <f t="shared" si="2634"/>
        <v>182494</v>
      </c>
      <c r="V1443" s="107">
        <f t="shared" si="2634"/>
        <v>182494</v>
      </c>
      <c r="W1443" s="107">
        <f t="shared" si="2634"/>
        <v>182494</v>
      </c>
      <c r="X1443" s="107">
        <f t="shared" si="2633"/>
        <v>182494</v>
      </c>
      <c r="Y1443" s="107">
        <f t="shared" si="2633"/>
        <v>182494</v>
      </c>
      <c r="Z1443" s="101"/>
      <c r="AA1443" s="101"/>
      <c r="AB1443" s="101"/>
      <c r="AC1443" s="101"/>
    </row>
    <row r="1444" spans="1:29" ht="15" x14ac:dyDescent="0.2">
      <c r="A1444" s="95" t="s">
        <v>615</v>
      </c>
      <c r="B1444" s="93" t="s">
        <v>777</v>
      </c>
      <c r="C1444" s="93">
        <v>11</v>
      </c>
      <c r="D1444" s="95" t="s">
        <v>296</v>
      </c>
      <c r="E1444" s="119">
        <v>3299</v>
      </c>
      <c r="F1444" s="142" t="s">
        <v>67</v>
      </c>
      <c r="G1444" s="132"/>
      <c r="H1444" s="398">
        <v>182494</v>
      </c>
      <c r="I1444" s="398">
        <f>H1444</f>
        <v>182494</v>
      </c>
      <c r="J1444" s="398">
        <v>182494</v>
      </c>
      <c r="K1444" s="398">
        <f>J1444</f>
        <v>182494</v>
      </c>
      <c r="L1444" s="398">
        <v>912470</v>
      </c>
      <c r="M1444" s="398">
        <f>L1444</f>
        <v>912470</v>
      </c>
      <c r="N1444" s="398">
        <v>182494</v>
      </c>
      <c r="O1444" s="398">
        <f>N1444</f>
        <v>182494</v>
      </c>
      <c r="P1444" s="398">
        <v>182494</v>
      </c>
      <c r="Q1444" s="398">
        <f>P1444</f>
        <v>182494</v>
      </c>
      <c r="R1444" s="398">
        <v>182494</v>
      </c>
      <c r="S1444" s="398">
        <f>R1444</f>
        <v>182494</v>
      </c>
      <c r="T1444" s="398">
        <v>182494</v>
      </c>
      <c r="U1444" s="398">
        <f>T1444</f>
        <v>182494</v>
      </c>
      <c r="V1444" s="398">
        <v>182494</v>
      </c>
      <c r="W1444" s="398">
        <f>V1444</f>
        <v>182494</v>
      </c>
      <c r="X1444" s="398">
        <v>182494</v>
      </c>
      <c r="Y1444" s="398">
        <f>X1444</f>
        <v>182494</v>
      </c>
      <c r="Z1444" s="139"/>
      <c r="AA1444" s="139"/>
      <c r="AB1444" s="139"/>
      <c r="AC1444" s="139"/>
    </row>
    <row r="1445" spans="1:29" s="101" customFormat="1" ht="56.25" x14ac:dyDescent="0.2">
      <c r="A1445" s="202" t="s">
        <v>615</v>
      </c>
      <c r="B1445" s="173" t="s">
        <v>322</v>
      </c>
      <c r="C1445" s="173"/>
      <c r="D1445" s="173"/>
      <c r="E1445" s="174"/>
      <c r="F1445" s="176" t="s">
        <v>323</v>
      </c>
      <c r="G1445" s="177" t="s">
        <v>779</v>
      </c>
      <c r="H1445" s="178">
        <f t="shared" ref="H1445:Q1445" si="2635">H1446+H1451</f>
        <v>178899</v>
      </c>
      <c r="I1445" s="178">
        <f t="shared" si="2635"/>
        <v>178899</v>
      </c>
      <c r="J1445" s="178">
        <f t="shared" si="2635"/>
        <v>161259</v>
      </c>
      <c r="K1445" s="178">
        <f t="shared" si="2635"/>
        <v>161259</v>
      </c>
      <c r="L1445" s="178">
        <f t="shared" ref="L1445:M1445" si="2636">L1446+L1451</f>
        <v>181525</v>
      </c>
      <c r="M1445" s="178">
        <f t="shared" si="2636"/>
        <v>181525</v>
      </c>
      <c r="N1445" s="178">
        <f t="shared" ref="N1445:O1445" si="2637">N1446+N1451</f>
        <v>192250</v>
      </c>
      <c r="O1445" s="178">
        <f t="shared" si="2637"/>
        <v>192250</v>
      </c>
      <c r="P1445" s="178">
        <f t="shared" si="2635"/>
        <v>161259</v>
      </c>
      <c r="Q1445" s="178">
        <f t="shared" si="2635"/>
        <v>161259</v>
      </c>
      <c r="R1445" s="178">
        <f t="shared" ref="R1445:W1445" si="2638">R1446+R1451</f>
        <v>181525</v>
      </c>
      <c r="S1445" s="178">
        <f t="shared" si="2638"/>
        <v>181525</v>
      </c>
      <c r="T1445" s="178">
        <f t="shared" ref="T1445:U1445" si="2639">T1446+T1451</f>
        <v>192250</v>
      </c>
      <c r="U1445" s="178">
        <f t="shared" si="2639"/>
        <v>192250</v>
      </c>
      <c r="V1445" s="178">
        <f t="shared" si="2638"/>
        <v>181525</v>
      </c>
      <c r="W1445" s="178">
        <f t="shared" si="2638"/>
        <v>181525</v>
      </c>
      <c r="X1445" s="178">
        <f t="shared" ref="X1445:Y1445" si="2640">X1446+X1451</f>
        <v>192250</v>
      </c>
      <c r="Y1445" s="178">
        <f t="shared" si="2640"/>
        <v>192250</v>
      </c>
      <c r="Z1445" s="112"/>
      <c r="AA1445" s="112"/>
      <c r="AB1445" s="112"/>
      <c r="AC1445" s="112"/>
    </row>
    <row r="1446" spans="1:29" s="150" customFormat="1" x14ac:dyDescent="0.2">
      <c r="A1446" s="201" t="s">
        <v>615</v>
      </c>
      <c r="B1446" s="179" t="s">
        <v>322</v>
      </c>
      <c r="C1446" s="167">
        <v>11</v>
      </c>
      <c r="D1446" s="167"/>
      <c r="E1446" s="168">
        <v>32</v>
      </c>
      <c r="F1446" s="169"/>
      <c r="G1446" s="170"/>
      <c r="H1446" s="171">
        <f t="shared" ref="H1446:Q1446" si="2641">H1447+H1449</f>
        <v>169608</v>
      </c>
      <c r="I1446" s="171">
        <f t="shared" si="2641"/>
        <v>169608</v>
      </c>
      <c r="J1446" s="171">
        <f t="shared" si="2641"/>
        <v>151968</v>
      </c>
      <c r="K1446" s="171">
        <f t="shared" si="2641"/>
        <v>151968</v>
      </c>
      <c r="L1446" s="171">
        <f t="shared" ref="L1446:M1446" si="2642">L1447+L1449</f>
        <v>172225</v>
      </c>
      <c r="M1446" s="171">
        <f t="shared" si="2642"/>
        <v>172225</v>
      </c>
      <c r="N1446" s="171">
        <f t="shared" ref="N1446:O1446" si="2643">N1447+N1449</f>
        <v>182950</v>
      </c>
      <c r="O1446" s="171">
        <f t="shared" si="2643"/>
        <v>182950</v>
      </c>
      <c r="P1446" s="171">
        <f t="shared" si="2641"/>
        <v>151968</v>
      </c>
      <c r="Q1446" s="171">
        <f t="shared" si="2641"/>
        <v>151968</v>
      </c>
      <c r="R1446" s="171">
        <f t="shared" ref="R1446:W1446" si="2644">R1447+R1449</f>
        <v>172225</v>
      </c>
      <c r="S1446" s="171">
        <f t="shared" si="2644"/>
        <v>172225</v>
      </c>
      <c r="T1446" s="171">
        <f t="shared" ref="T1446:U1446" si="2645">T1447+T1449</f>
        <v>182950</v>
      </c>
      <c r="U1446" s="171">
        <f t="shared" si="2645"/>
        <v>182950</v>
      </c>
      <c r="V1446" s="171">
        <f t="shared" si="2644"/>
        <v>172225</v>
      </c>
      <c r="W1446" s="171">
        <f t="shared" si="2644"/>
        <v>172225</v>
      </c>
      <c r="X1446" s="171">
        <f t="shared" ref="X1446:Y1446" si="2646">X1447+X1449</f>
        <v>182950</v>
      </c>
      <c r="Y1446" s="171">
        <f t="shared" si="2646"/>
        <v>182950</v>
      </c>
      <c r="Z1446" s="112"/>
      <c r="AA1446" s="112"/>
      <c r="AB1446" s="112"/>
      <c r="AC1446" s="112"/>
    </row>
    <row r="1447" spans="1:29" s="101" customFormat="1" x14ac:dyDescent="0.2">
      <c r="A1447" s="118" t="s">
        <v>615</v>
      </c>
      <c r="B1447" s="102" t="s">
        <v>322</v>
      </c>
      <c r="C1447" s="103">
        <v>11</v>
      </c>
      <c r="D1447" s="104"/>
      <c r="E1447" s="105">
        <v>323</v>
      </c>
      <c r="F1447" s="141"/>
      <c r="G1447" s="106"/>
      <c r="H1447" s="107">
        <f t="shared" ref="H1447:Y1447" si="2647">SUM(H1448)</f>
        <v>5973</v>
      </c>
      <c r="I1447" s="107">
        <f t="shared" si="2647"/>
        <v>5973</v>
      </c>
      <c r="J1447" s="107">
        <f t="shared" si="2647"/>
        <v>5973</v>
      </c>
      <c r="K1447" s="107">
        <f t="shared" si="2647"/>
        <v>5973</v>
      </c>
      <c r="L1447" s="107">
        <f t="shared" si="2647"/>
        <v>5950</v>
      </c>
      <c r="M1447" s="107">
        <f t="shared" si="2647"/>
        <v>5950</v>
      </c>
      <c r="N1447" s="107">
        <f t="shared" si="2647"/>
        <v>5950</v>
      </c>
      <c r="O1447" s="107">
        <f t="shared" si="2647"/>
        <v>5950</v>
      </c>
      <c r="P1447" s="107">
        <f t="shared" si="2647"/>
        <v>5973</v>
      </c>
      <c r="Q1447" s="107">
        <f t="shared" si="2647"/>
        <v>5973</v>
      </c>
      <c r="R1447" s="107">
        <f t="shared" si="2647"/>
        <v>5950</v>
      </c>
      <c r="S1447" s="107">
        <f t="shared" si="2647"/>
        <v>5950</v>
      </c>
      <c r="T1447" s="107">
        <f t="shared" si="2647"/>
        <v>5950</v>
      </c>
      <c r="U1447" s="107">
        <f t="shared" si="2647"/>
        <v>5950</v>
      </c>
      <c r="V1447" s="107">
        <f t="shared" si="2647"/>
        <v>5950</v>
      </c>
      <c r="W1447" s="107">
        <f t="shared" si="2647"/>
        <v>5950</v>
      </c>
      <c r="X1447" s="107">
        <f t="shared" si="2647"/>
        <v>5950</v>
      </c>
      <c r="Y1447" s="107">
        <f t="shared" si="2647"/>
        <v>5950</v>
      </c>
    </row>
    <row r="1448" spans="1:29" s="139" customFormat="1" x14ac:dyDescent="0.2">
      <c r="A1448" s="95" t="s">
        <v>615</v>
      </c>
      <c r="B1448" s="93" t="s">
        <v>322</v>
      </c>
      <c r="C1448" s="94">
        <v>11</v>
      </c>
      <c r="D1448" s="109" t="s">
        <v>325</v>
      </c>
      <c r="E1448" s="110">
        <v>3237</v>
      </c>
      <c r="F1448" s="142" t="s">
        <v>58</v>
      </c>
      <c r="G1448" s="132"/>
      <c r="H1448" s="398">
        <v>5973</v>
      </c>
      <c r="I1448" s="398">
        <f>H1448</f>
        <v>5973</v>
      </c>
      <c r="J1448" s="398">
        <v>5973</v>
      </c>
      <c r="K1448" s="398">
        <f>J1448</f>
        <v>5973</v>
      </c>
      <c r="L1448" s="398">
        <v>5950</v>
      </c>
      <c r="M1448" s="398">
        <f>L1448</f>
        <v>5950</v>
      </c>
      <c r="N1448" s="398">
        <v>5950</v>
      </c>
      <c r="O1448" s="398">
        <f>N1448</f>
        <v>5950</v>
      </c>
      <c r="P1448" s="398">
        <v>5973</v>
      </c>
      <c r="Q1448" s="398">
        <f>P1448</f>
        <v>5973</v>
      </c>
      <c r="R1448" s="398">
        <v>5950</v>
      </c>
      <c r="S1448" s="398">
        <f>R1448</f>
        <v>5950</v>
      </c>
      <c r="T1448" s="398">
        <v>5950</v>
      </c>
      <c r="U1448" s="398">
        <f>T1448</f>
        <v>5950</v>
      </c>
      <c r="V1448" s="398">
        <v>5950</v>
      </c>
      <c r="W1448" s="398">
        <f>V1448</f>
        <v>5950</v>
      </c>
      <c r="X1448" s="398">
        <v>5950</v>
      </c>
      <c r="Y1448" s="398">
        <f>X1448</f>
        <v>5950</v>
      </c>
      <c r="Z1448" s="150"/>
      <c r="AA1448" s="150"/>
      <c r="AB1448" s="150"/>
      <c r="AC1448" s="150"/>
    </row>
    <row r="1449" spans="1:29" x14ac:dyDescent="0.2">
      <c r="A1449" s="118" t="s">
        <v>615</v>
      </c>
      <c r="B1449" s="102" t="s">
        <v>322</v>
      </c>
      <c r="C1449" s="103">
        <v>11</v>
      </c>
      <c r="D1449" s="104"/>
      <c r="E1449" s="105">
        <v>329</v>
      </c>
      <c r="F1449" s="141"/>
      <c r="G1449" s="106"/>
      <c r="H1449" s="107">
        <f t="shared" ref="H1449:Y1449" si="2648">SUM(H1450)</f>
        <v>163635</v>
      </c>
      <c r="I1449" s="107">
        <f t="shared" si="2648"/>
        <v>163635</v>
      </c>
      <c r="J1449" s="107">
        <f t="shared" si="2648"/>
        <v>145995</v>
      </c>
      <c r="K1449" s="107">
        <f t="shared" si="2648"/>
        <v>145995</v>
      </c>
      <c r="L1449" s="107">
        <f t="shared" si="2648"/>
        <v>166275</v>
      </c>
      <c r="M1449" s="107">
        <f t="shared" si="2648"/>
        <v>166275</v>
      </c>
      <c r="N1449" s="107">
        <f t="shared" si="2648"/>
        <v>177000</v>
      </c>
      <c r="O1449" s="107">
        <f t="shared" si="2648"/>
        <v>177000</v>
      </c>
      <c r="P1449" s="107">
        <f t="shared" si="2648"/>
        <v>145995</v>
      </c>
      <c r="Q1449" s="107">
        <f t="shared" si="2648"/>
        <v>145995</v>
      </c>
      <c r="R1449" s="107">
        <f t="shared" si="2648"/>
        <v>166275</v>
      </c>
      <c r="S1449" s="107">
        <f t="shared" si="2648"/>
        <v>166275</v>
      </c>
      <c r="T1449" s="107">
        <f t="shared" si="2648"/>
        <v>177000</v>
      </c>
      <c r="U1449" s="107">
        <f t="shared" si="2648"/>
        <v>177000</v>
      </c>
      <c r="V1449" s="107">
        <f t="shared" si="2648"/>
        <v>166275</v>
      </c>
      <c r="W1449" s="107">
        <f t="shared" si="2648"/>
        <v>166275</v>
      </c>
      <c r="X1449" s="107">
        <f t="shared" si="2648"/>
        <v>177000</v>
      </c>
      <c r="Y1449" s="107">
        <f t="shared" si="2648"/>
        <v>177000</v>
      </c>
      <c r="Z1449" s="101"/>
      <c r="AA1449" s="101"/>
      <c r="AB1449" s="101"/>
      <c r="AC1449" s="101"/>
    </row>
    <row r="1450" spans="1:29" s="101" customFormat="1" x14ac:dyDescent="0.2">
      <c r="A1450" s="95" t="s">
        <v>615</v>
      </c>
      <c r="B1450" s="93" t="s">
        <v>322</v>
      </c>
      <c r="C1450" s="94">
        <v>11</v>
      </c>
      <c r="D1450" s="109" t="s">
        <v>325</v>
      </c>
      <c r="E1450" s="110">
        <v>3294</v>
      </c>
      <c r="F1450" s="142" t="s">
        <v>619</v>
      </c>
      <c r="G1450" s="132"/>
      <c r="H1450" s="398">
        <v>163635</v>
      </c>
      <c r="I1450" s="398">
        <f>H1450</f>
        <v>163635</v>
      </c>
      <c r="J1450" s="398">
        <v>145995</v>
      </c>
      <c r="K1450" s="398">
        <f>J1450</f>
        <v>145995</v>
      </c>
      <c r="L1450" s="398">
        <v>166275</v>
      </c>
      <c r="M1450" s="398">
        <f>L1450</f>
        <v>166275</v>
      </c>
      <c r="N1450" s="398">
        <v>177000</v>
      </c>
      <c r="O1450" s="398">
        <f>N1450</f>
        <v>177000</v>
      </c>
      <c r="P1450" s="398">
        <v>145995</v>
      </c>
      <c r="Q1450" s="398">
        <f>P1450</f>
        <v>145995</v>
      </c>
      <c r="R1450" s="398">
        <v>166275</v>
      </c>
      <c r="S1450" s="398">
        <f>R1450</f>
        <v>166275</v>
      </c>
      <c r="T1450" s="398">
        <v>177000</v>
      </c>
      <c r="U1450" s="398">
        <f>T1450</f>
        <v>177000</v>
      </c>
      <c r="V1450" s="398">
        <v>166275</v>
      </c>
      <c r="W1450" s="398">
        <f>V1450</f>
        <v>166275</v>
      </c>
      <c r="X1450" s="398">
        <v>177000</v>
      </c>
      <c r="Y1450" s="398">
        <f>X1450</f>
        <v>177000</v>
      </c>
      <c r="Z1450" s="139"/>
      <c r="AA1450" s="139"/>
      <c r="AB1450" s="139"/>
      <c r="AC1450" s="139"/>
    </row>
    <row r="1451" spans="1:29" s="139" customFormat="1" x14ac:dyDescent="0.2">
      <c r="A1451" s="201" t="s">
        <v>615</v>
      </c>
      <c r="B1451" s="179" t="s">
        <v>322</v>
      </c>
      <c r="C1451" s="167">
        <v>11</v>
      </c>
      <c r="D1451" s="167"/>
      <c r="E1451" s="168">
        <v>38</v>
      </c>
      <c r="F1451" s="169"/>
      <c r="G1451" s="170"/>
      <c r="H1451" s="171">
        <f t="shared" ref="H1451:Y1451" si="2649">H1452</f>
        <v>9291</v>
      </c>
      <c r="I1451" s="171">
        <f t="shared" si="2649"/>
        <v>9291</v>
      </c>
      <c r="J1451" s="171">
        <f t="shared" si="2649"/>
        <v>9291</v>
      </c>
      <c r="K1451" s="171">
        <f t="shared" si="2649"/>
        <v>9291</v>
      </c>
      <c r="L1451" s="171">
        <f t="shared" si="2649"/>
        <v>9300</v>
      </c>
      <c r="M1451" s="171">
        <f t="shared" si="2649"/>
        <v>9300</v>
      </c>
      <c r="N1451" s="171">
        <f t="shared" si="2649"/>
        <v>9300</v>
      </c>
      <c r="O1451" s="171">
        <f t="shared" si="2649"/>
        <v>9300</v>
      </c>
      <c r="P1451" s="171">
        <f t="shared" si="2649"/>
        <v>9291</v>
      </c>
      <c r="Q1451" s="171">
        <f t="shared" si="2649"/>
        <v>9291</v>
      </c>
      <c r="R1451" s="171">
        <f t="shared" si="2649"/>
        <v>9300</v>
      </c>
      <c r="S1451" s="171">
        <f t="shared" si="2649"/>
        <v>9300</v>
      </c>
      <c r="T1451" s="171">
        <f t="shared" si="2649"/>
        <v>9300</v>
      </c>
      <c r="U1451" s="171">
        <f t="shared" si="2649"/>
        <v>9300</v>
      </c>
      <c r="V1451" s="171">
        <f t="shared" si="2649"/>
        <v>9300</v>
      </c>
      <c r="W1451" s="171">
        <f t="shared" si="2649"/>
        <v>9300</v>
      </c>
      <c r="X1451" s="171">
        <f t="shared" si="2649"/>
        <v>9300</v>
      </c>
      <c r="Y1451" s="171">
        <f t="shared" si="2649"/>
        <v>9300</v>
      </c>
      <c r="Z1451" s="112"/>
      <c r="AA1451" s="112"/>
      <c r="AB1451" s="112"/>
      <c r="AC1451" s="112"/>
    </row>
    <row r="1452" spans="1:29" s="101" customFormat="1" x14ac:dyDescent="0.2">
      <c r="A1452" s="118" t="s">
        <v>615</v>
      </c>
      <c r="B1452" s="102" t="s">
        <v>322</v>
      </c>
      <c r="C1452" s="103">
        <v>11</v>
      </c>
      <c r="D1452" s="104"/>
      <c r="E1452" s="105">
        <v>381</v>
      </c>
      <c r="F1452" s="141"/>
      <c r="G1452" s="106"/>
      <c r="H1452" s="107">
        <f t="shared" ref="H1452:Y1452" si="2650">SUM(H1453)</f>
        <v>9291</v>
      </c>
      <c r="I1452" s="107">
        <f t="shared" si="2650"/>
        <v>9291</v>
      </c>
      <c r="J1452" s="107">
        <f t="shared" si="2650"/>
        <v>9291</v>
      </c>
      <c r="K1452" s="107">
        <f t="shared" si="2650"/>
        <v>9291</v>
      </c>
      <c r="L1452" s="107">
        <f t="shared" si="2650"/>
        <v>9300</v>
      </c>
      <c r="M1452" s="107">
        <f t="shared" si="2650"/>
        <v>9300</v>
      </c>
      <c r="N1452" s="107">
        <f t="shared" si="2650"/>
        <v>9300</v>
      </c>
      <c r="O1452" s="107">
        <f t="shared" si="2650"/>
        <v>9300</v>
      </c>
      <c r="P1452" s="107">
        <f t="shared" si="2650"/>
        <v>9291</v>
      </c>
      <c r="Q1452" s="107">
        <f t="shared" si="2650"/>
        <v>9291</v>
      </c>
      <c r="R1452" s="107">
        <f t="shared" si="2650"/>
        <v>9300</v>
      </c>
      <c r="S1452" s="107">
        <f t="shared" si="2650"/>
        <v>9300</v>
      </c>
      <c r="T1452" s="107">
        <f t="shared" si="2650"/>
        <v>9300</v>
      </c>
      <c r="U1452" s="107">
        <f t="shared" si="2650"/>
        <v>9300</v>
      </c>
      <c r="V1452" s="107">
        <f t="shared" si="2650"/>
        <v>9300</v>
      </c>
      <c r="W1452" s="107">
        <f t="shared" si="2650"/>
        <v>9300</v>
      </c>
      <c r="X1452" s="107">
        <f t="shared" si="2650"/>
        <v>9300</v>
      </c>
      <c r="Y1452" s="107">
        <f t="shared" si="2650"/>
        <v>9300</v>
      </c>
    </row>
    <row r="1453" spans="1:29" s="101" customFormat="1" x14ac:dyDescent="0.2">
      <c r="A1453" s="95" t="s">
        <v>615</v>
      </c>
      <c r="B1453" s="93" t="s">
        <v>322</v>
      </c>
      <c r="C1453" s="94">
        <v>11</v>
      </c>
      <c r="D1453" s="109" t="s">
        <v>325</v>
      </c>
      <c r="E1453" s="110">
        <v>3811</v>
      </c>
      <c r="F1453" s="142" t="s">
        <v>73</v>
      </c>
      <c r="G1453" s="132"/>
      <c r="H1453" s="398">
        <v>9291</v>
      </c>
      <c r="I1453" s="398">
        <f>H1453</f>
        <v>9291</v>
      </c>
      <c r="J1453" s="398">
        <v>9291</v>
      </c>
      <c r="K1453" s="398">
        <f>J1453</f>
        <v>9291</v>
      </c>
      <c r="L1453" s="398">
        <v>9300</v>
      </c>
      <c r="M1453" s="398">
        <f>L1453</f>
        <v>9300</v>
      </c>
      <c r="N1453" s="398">
        <v>9300</v>
      </c>
      <c r="O1453" s="398">
        <f>N1453</f>
        <v>9300</v>
      </c>
      <c r="P1453" s="398">
        <v>9291</v>
      </c>
      <c r="Q1453" s="398">
        <f>P1453</f>
        <v>9291</v>
      </c>
      <c r="R1453" s="398">
        <v>9300</v>
      </c>
      <c r="S1453" s="398">
        <f>R1453</f>
        <v>9300</v>
      </c>
      <c r="T1453" s="398">
        <v>9300</v>
      </c>
      <c r="U1453" s="398">
        <f>T1453</f>
        <v>9300</v>
      </c>
      <c r="V1453" s="398">
        <v>9300</v>
      </c>
      <c r="W1453" s="398">
        <f>V1453</f>
        <v>9300</v>
      </c>
      <c r="X1453" s="398">
        <v>9300</v>
      </c>
      <c r="Y1453" s="398">
        <f>X1453</f>
        <v>9300</v>
      </c>
      <c r="Z1453" s="139"/>
      <c r="AA1453" s="139"/>
      <c r="AB1453" s="139"/>
      <c r="AC1453" s="139"/>
    </row>
    <row r="1454" spans="1:29" s="101" customFormat="1" ht="56.25" x14ac:dyDescent="0.2">
      <c r="A1454" s="202" t="s">
        <v>615</v>
      </c>
      <c r="B1454" s="173" t="s">
        <v>326</v>
      </c>
      <c r="C1454" s="173"/>
      <c r="D1454" s="173"/>
      <c r="E1454" s="174"/>
      <c r="F1454" s="176" t="s">
        <v>327</v>
      </c>
      <c r="G1454" s="177" t="s">
        <v>779</v>
      </c>
      <c r="H1454" s="178">
        <f t="shared" ref="H1454:Y1454" si="2651">H1455</f>
        <v>43501</v>
      </c>
      <c r="I1454" s="178">
        <f t="shared" si="2651"/>
        <v>43501</v>
      </c>
      <c r="J1454" s="178">
        <f t="shared" si="2651"/>
        <v>53089</v>
      </c>
      <c r="K1454" s="178">
        <f t="shared" si="2651"/>
        <v>53089</v>
      </c>
      <c r="L1454" s="178">
        <f t="shared" si="2651"/>
        <v>53089</v>
      </c>
      <c r="M1454" s="178">
        <f t="shared" si="2651"/>
        <v>53089</v>
      </c>
      <c r="N1454" s="178">
        <f t="shared" si="2651"/>
        <v>53089</v>
      </c>
      <c r="O1454" s="178">
        <f t="shared" si="2651"/>
        <v>53089</v>
      </c>
      <c r="P1454" s="178">
        <f t="shared" si="2651"/>
        <v>50435</v>
      </c>
      <c r="Q1454" s="178">
        <f t="shared" si="2651"/>
        <v>50435</v>
      </c>
      <c r="R1454" s="178">
        <f t="shared" si="2651"/>
        <v>50435</v>
      </c>
      <c r="S1454" s="178">
        <f t="shared" si="2651"/>
        <v>50435</v>
      </c>
      <c r="T1454" s="178">
        <f t="shared" si="2651"/>
        <v>50435</v>
      </c>
      <c r="U1454" s="178">
        <f t="shared" si="2651"/>
        <v>50435</v>
      </c>
      <c r="V1454" s="178">
        <f t="shared" si="2651"/>
        <v>50435</v>
      </c>
      <c r="W1454" s="178">
        <f t="shared" si="2651"/>
        <v>50435</v>
      </c>
      <c r="X1454" s="178">
        <f t="shared" si="2651"/>
        <v>50435</v>
      </c>
      <c r="Y1454" s="178">
        <f t="shared" si="2651"/>
        <v>50435</v>
      </c>
    </row>
    <row r="1455" spans="1:29" s="150" customFormat="1" x14ac:dyDescent="0.2">
      <c r="A1455" s="201" t="s">
        <v>615</v>
      </c>
      <c r="B1455" s="179" t="s">
        <v>326</v>
      </c>
      <c r="C1455" s="167">
        <v>11</v>
      </c>
      <c r="D1455" s="167"/>
      <c r="E1455" s="168">
        <v>32</v>
      </c>
      <c r="F1455" s="169"/>
      <c r="G1455" s="170"/>
      <c r="H1455" s="171">
        <f t="shared" ref="H1455:Q1455" si="2652">H1456+H1459</f>
        <v>43501</v>
      </c>
      <c r="I1455" s="171">
        <f t="shared" si="2652"/>
        <v>43501</v>
      </c>
      <c r="J1455" s="171">
        <f t="shared" si="2652"/>
        <v>53089</v>
      </c>
      <c r="K1455" s="171">
        <f t="shared" si="2652"/>
        <v>53089</v>
      </c>
      <c r="L1455" s="171">
        <f t="shared" ref="L1455:M1455" si="2653">L1456+L1459</f>
        <v>53089</v>
      </c>
      <c r="M1455" s="171">
        <f t="shared" si="2653"/>
        <v>53089</v>
      </c>
      <c r="N1455" s="171">
        <f t="shared" ref="N1455:O1455" si="2654">N1456+N1459</f>
        <v>53089</v>
      </c>
      <c r="O1455" s="171">
        <f t="shared" si="2654"/>
        <v>53089</v>
      </c>
      <c r="P1455" s="171">
        <f t="shared" si="2652"/>
        <v>50435</v>
      </c>
      <c r="Q1455" s="171">
        <f t="shared" si="2652"/>
        <v>50435</v>
      </c>
      <c r="R1455" s="171">
        <f t="shared" ref="R1455:W1455" si="2655">R1456+R1459</f>
        <v>50435</v>
      </c>
      <c r="S1455" s="171">
        <f t="shared" si="2655"/>
        <v>50435</v>
      </c>
      <c r="T1455" s="171">
        <f t="shared" ref="T1455:U1455" si="2656">T1456+T1459</f>
        <v>50435</v>
      </c>
      <c r="U1455" s="171">
        <f t="shared" si="2656"/>
        <v>50435</v>
      </c>
      <c r="V1455" s="171">
        <f t="shared" si="2655"/>
        <v>50435</v>
      </c>
      <c r="W1455" s="171">
        <f t="shared" si="2655"/>
        <v>50435</v>
      </c>
      <c r="X1455" s="171">
        <f t="shared" ref="X1455:Y1455" si="2657">X1456+X1459</f>
        <v>50435</v>
      </c>
      <c r="Y1455" s="171">
        <f t="shared" si="2657"/>
        <v>50435</v>
      </c>
      <c r="Z1455" s="101"/>
      <c r="AA1455" s="101"/>
      <c r="AB1455" s="101"/>
      <c r="AC1455" s="101"/>
    </row>
    <row r="1456" spans="1:29" s="139" customFormat="1" x14ac:dyDescent="0.2">
      <c r="A1456" s="118" t="s">
        <v>615</v>
      </c>
      <c r="B1456" s="102" t="s">
        <v>326</v>
      </c>
      <c r="C1456" s="103">
        <v>11</v>
      </c>
      <c r="D1456" s="104"/>
      <c r="E1456" s="105">
        <v>323</v>
      </c>
      <c r="F1456" s="141"/>
      <c r="G1456" s="106"/>
      <c r="H1456" s="107">
        <f t="shared" ref="H1456:Q1456" si="2658">SUM(H1457:H1458)</f>
        <v>39718</v>
      </c>
      <c r="I1456" s="107">
        <f t="shared" si="2658"/>
        <v>39718</v>
      </c>
      <c r="J1456" s="107">
        <f t="shared" si="2658"/>
        <v>49107</v>
      </c>
      <c r="K1456" s="107">
        <f t="shared" si="2658"/>
        <v>49107</v>
      </c>
      <c r="L1456" s="107">
        <f t="shared" ref="L1456:M1456" si="2659">SUM(L1457:L1458)</f>
        <v>49107</v>
      </c>
      <c r="M1456" s="107">
        <f t="shared" si="2659"/>
        <v>49107</v>
      </c>
      <c r="N1456" s="107">
        <f t="shared" ref="N1456:O1456" si="2660">SUM(N1457:N1458)</f>
        <v>49107</v>
      </c>
      <c r="O1456" s="107">
        <f t="shared" si="2660"/>
        <v>49107</v>
      </c>
      <c r="P1456" s="107">
        <f t="shared" si="2658"/>
        <v>46453</v>
      </c>
      <c r="Q1456" s="107">
        <f t="shared" si="2658"/>
        <v>46453</v>
      </c>
      <c r="R1456" s="107">
        <f t="shared" ref="R1456:W1456" si="2661">SUM(R1457:R1458)</f>
        <v>46453</v>
      </c>
      <c r="S1456" s="107">
        <f t="shared" si="2661"/>
        <v>46453</v>
      </c>
      <c r="T1456" s="107">
        <f t="shared" ref="T1456:U1456" si="2662">SUM(T1457:T1458)</f>
        <v>46453</v>
      </c>
      <c r="U1456" s="107">
        <f t="shared" si="2662"/>
        <v>46453</v>
      </c>
      <c r="V1456" s="107">
        <f t="shared" si="2661"/>
        <v>46453</v>
      </c>
      <c r="W1456" s="107">
        <f t="shared" si="2661"/>
        <v>46453</v>
      </c>
      <c r="X1456" s="107">
        <f t="shared" ref="X1456:Y1456" si="2663">SUM(X1457:X1458)</f>
        <v>46453</v>
      </c>
      <c r="Y1456" s="107">
        <f t="shared" si="2663"/>
        <v>46453</v>
      </c>
      <c r="Z1456" s="101"/>
      <c r="AA1456" s="101"/>
      <c r="AB1456" s="101"/>
      <c r="AC1456" s="101"/>
    </row>
    <row r="1457" spans="1:29" s="101" customFormat="1" x14ac:dyDescent="0.2">
      <c r="A1457" s="95" t="s">
        <v>615</v>
      </c>
      <c r="B1457" s="93" t="s">
        <v>326</v>
      </c>
      <c r="C1457" s="94">
        <v>11</v>
      </c>
      <c r="D1457" s="109" t="s">
        <v>325</v>
      </c>
      <c r="E1457" s="110">
        <v>3237</v>
      </c>
      <c r="F1457" s="142" t="s">
        <v>58</v>
      </c>
      <c r="G1457" s="132"/>
      <c r="H1457" s="398">
        <v>33413</v>
      </c>
      <c r="I1457" s="398">
        <f t="shared" ref="I1457:I1458" si="2664">H1457</f>
        <v>33413</v>
      </c>
      <c r="J1457" s="398">
        <v>42471</v>
      </c>
      <c r="K1457" s="398">
        <f t="shared" ref="K1457:K1458" si="2665">J1457</f>
        <v>42471</v>
      </c>
      <c r="L1457" s="398">
        <v>42471</v>
      </c>
      <c r="M1457" s="398">
        <f t="shared" ref="M1457:M1458" si="2666">L1457</f>
        <v>42471</v>
      </c>
      <c r="N1457" s="398">
        <v>42471</v>
      </c>
      <c r="O1457" s="398">
        <f t="shared" ref="O1457:O1458" si="2667">N1457</f>
        <v>42471</v>
      </c>
      <c r="P1457" s="398">
        <v>39817</v>
      </c>
      <c r="Q1457" s="398">
        <f t="shared" ref="Q1457:Q1458" si="2668">P1457</f>
        <v>39817</v>
      </c>
      <c r="R1457" s="398">
        <v>39817</v>
      </c>
      <c r="S1457" s="398">
        <f t="shared" ref="S1457:S1458" si="2669">R1457</f>
        <v>39817</v>
      </c>
      <c r="T1457" s="398">
        <v>39817</v>
      </c>
      <c r="U1457" s="398">
        <f t="shared" ref="U1457:U1458" si="2670">T1457</f>
        <v>39817</v>
      </c>
      <c r="V1457" s="398">
        <v>39817</v>
      </c>
      <c r="W1457" s="398">
        <f t="shared" ref="W1457:W1458" si="2671">V1457</f>
        <v>39817</v>
      </c>
      <c r="X1457" s="398">
        <v>39817</v>
      </c>
      <c r="Y1457" s="398">
        <f t="shared" ref="Y1457:Y1458" si="2672">X1457</f>
        <v>39817</v>
      </c>
      <c r="Z1457" s="150"/>
      <c r="AA1457" s="150"/>
      <c r="AB1457" s="150"/>
      <c r="AC1457" s="150"/>
    </row>
    <row r="1458" spans="1:29" s="139" customFormat="1" ht="15" x14ac:dyDescent="0.2">
      <c r="A1458" s="95" t="s">
        <v>615</v>
      </c>
      <c r="B1458" s="93" t="s">
        <v>326</v>
      </c>
      <c r="C1458" s="94">
        <v>11</v>
      </c>
      <c r="D1458" s="109" t="s">
        <v>325</v>
      </c>
      <c r="E1458" s="110">
        <v>3239</v>
      </c>
      <c r="F1458" s="142" t="s">
        <v>60</v>
      </c>
      <c r="G1458" s="132"/>
      <c r="H1458" s="398">
        <v>6305</v>
      </c>
      <c r="I1458" s="398">
        <f t="shared" si="2664"/>
        <v>6305</v>
      </c>
      <c r="J1458" s="398">
        <v>6636</v>
      </c>
      <c r="K1458" s="398">
        <f t="shared" si="2665"/>
        <v>6636</v>
      </c>
      <c r="L1458" s="398">
        <v>6636</v>
      </c>
      <c r="M1458" s="398">
        <f t="shared" si="2666"/>
        <v>6636</v>
      </c>
      <c r="N1458" s="398">
        <v>6636</v>
      </c>
      <c r="O1458" s="398">
        <f t="shared" si="2667"/>
        <v>6636</v>
      </c>
      <c r="P1458" s="398">
        <v>6636</v>
      </c>
      <c r="Q1458" s="398">
        <f t="shared" si="2668"/>
        <v>6636</v>
      </c>
      <c r="R1458" s="398">
        <v>6636</v>
      </c>
      <c r="S1458" s="398">
        <f t="shared" si="2669"/>
        <v>6636</v>
      </c>
      <c r="T1458" s="398">
        <v>6636</v>
      </c>
      <c r="U1458" s="398">
        <f t="shared" si="2670"/>
        <v>6636</v>
      </c>
      <c r="V1458" s="398">
        <v>6636</v>
      </c>
      <c r="W1458" s="398">
        <f t="shared" si="2671"/>
        <v>6636</v>
      </c>
      <c r="X1458" s="398">
        <v>6636</v>
      </c>
      <c r="Y1458" s="398">
        <f t="shared" si="2672"/>
        <v>6636</v>
      </c>
    </row>
    <row r="1459" spans="1:29" s="96" customFormat="1" x14ac:dyDescent="0.2">
      <c r="A1459" s="118" t="s">
        <v>615</v>
      </c>
      <c r="B1459" s="102" t="s">
        <v>326</v>
      </c>
      <c r="C1459" s="103">
        <v>11</v>
      </c>
      <c r="D1459" s="104"/>
      <c r="E1459" s="105">
        <v>329</v>
      </c>
      <c r="F1459" s="141"/>
      <c r="G1459" s="106"/>
      <c r="H1459" s="107">
        <f t="shared" ref="H1459:Y1459" si="2673">SUM(H1460)</f>
        <v>3783</v>
      </c>
      <c r="I1459" s="107">
        <f t="shared" si="2673"/>
        <v>3783</v>
      </c>
      <c r="J1459" s="107">
        <f t="shared" si="2673"/>
        <v>3982</v>
      </c>
      <c r="K1459" s="107">
        <f t="shared" si="2673"/>
        <v>3982</v>
      </c>
      <c r="L1459" s="107">
        <f t="shared" si="2673"/>
        <v>3982</v>
      </c>
      <c r="M1459" s="107">
        <f t="shared" si="2673"/>
        <v>3982</v>
      </c>
      <c r="N1459" s="107">
        <f t="shared" si="2673"/>
        <v>3982</v>
      </c>
      <c r="O1459" s="107">
        <f t="shared" si="2673"/>
        <v>3982</v>
      </c>
      <c r="P1459" s="107">
        <f t="shared" si="2673"/>
        <v>3982</v>
      </c>
      <c r="Q1459" s="107">
        <f t="shared" si="2673"/>
        <v>3982</v>
      </c>
      <c r="R1459" s="107">
        <f t="shared" si="2673"/>
        <v>3982</v>
      </c>
      <c r="S1459" s="107">
        <f t="shared" si="2673"/>
        <v>3982</v>
      </c>
      <c r="T1459" s="107">
        <f t="shared" si="2673"/>
        <v>3982</v>
      </c>
      <c r="U1459" s="107">
        <f t="shared" si="2673"/>
        <v>3982</v>
      </c>
      <c r="V1459" s="107">
        <f t="shared" si="2673"/>
        <v>3982</v>
      </c>
      <c r="W1459" s="107">
        <f t="shared" si="2673"/>
        <v>3982</v>
      </c>
      <c r="X1459" s="107">
        <f t="shared" si="2673"/>
        <v>3982</v>
      </c>
      <c r="Y1459" s="107">
        <f t="shared" si="2673"/>
        <v>3982</v>
      </c>
      <c r="Z1459" s="101"/>
      <c r="AA1459" s="101"/>
      <c r="AB1459" s="101"/>
      <c r="AC1459" s="101"/>
    </row>
    <row r="1460" spans="1:29" s="96" customFormat="1" ht="30" x14ac:dyDescent="0.2">
      <c r="A1460" s="95" t="s">
        <v>615</v>
      </c>
      <c r="B1460" s="93" t="s">
        <v>326</v>
      </c>
      <c r="C1460" s="94">
        <v>11</v>
      </c>
      <c r="D1460" s="109" t="s">
        <v>325</v>
      </c>
      <c r="E1460" s="110">
        <v>3291</v>
      </c>
      <c r="F1460" s="142" t="s">
        <v>474</v>
      </c>
      <c r="G1460" s="132"/>
      <c r="H1460" s="398">
        <v>3783</v>
      </c>
      <c r="I1460" s="398">
        <f>H1460</f>
        <v>3783</v>
      </c>
      <c r="J1460" s="398">
        <v>3982</v>
      </c>
      <c r="K1460" s="398">
        <f>J1460</f>
        <v>3982</v>
      </c>
      <c r="L1460" s="398">
        <v>3982</v>
      </c>
      <c r="M1460" s="398">
        <f>L1460</f>
        <v>3982</v>
      </c>
      <c r="N1460" s="398">
        <v>3982</v>
      </c>
      <c r="O1460" s="398">
        <f>N1460</f>
        <v>3982</v>
      </c>
      <c r="P1460" s="398">
        <v>3982</v>
      </c>
      <c r="Q1460" s="398">
        <f>P1460</f>
        <v>3982</v>
      </c>
      <c r="R1460" s="398">
        <v>3982</v>
      </c>
      <c r="S1460" s="398">
        <f>R1460</f>
        <v>3982</v>
      </c>
      <c r="T1460" s="398">
        <v>3982</v>
      </c>
      <c r="U1460" s="398">
        <f>T1460</f>
        <v>3982</v>
      </c>
      <c r="V1460" s="398">
        <v>3982</v>
      </c>
      <c r="W1460" s="398">
        <f>V1460</f>
        <v>3982</v>
      </c>
      <c r="X1460" s="398">
        <v>3982</v>
      </c>
      <c r="Y1460" s="398">
        <f>X1460</f>
        <v>3982</v>
      </c>
      <c r="Z1460" s="139"/>
      <c r="AA1460" s="139"/>
      <c r="AB1460" s="139"/>
      <c r="AC1460" s="139"/>
    </row>
    <row r="1461" spans="1:29" s="96" customFormat="1" ht="56.25" x14ac:dyDescent="0.2">
      <c r="A1461" s="202" t="s">
        <v>615</v>
      </c>
      <c r="B1461" s="173" t="s">
        <v>780</v>
      </c>
      <c r="C1461" s="173"/>
      <c r="D1461" s="173"/>
      <c r="E1461" s="174"/>
      <c r="F1461" s="176" t="s">
        <v>781</v>
      </c>
      <c r="G1461" s="177" t="s">
        <v>779</v>
      </c>
      <c r="H1461" s="178">
        <f t="shared" ref="H1461:X1463" si="2674">H1462</f>
        <v>14201341</v>
      </c>
      <c r="I1461" s="178">
        <f t="shared" si="2674"/>
        <v>14201341</v>
      </c>
      <c r="J1461" s="178">
        <f t="shared" si="2674"/>
        <v>14201341</v>
      </c>
      <c r="K1461" s="178">
        <f t="shared" si="2674"/>
        <v>14201341</v>
      </c>
      <c r="L1461" s="178">
        <f t="shared" si="2674"/>
        <v>14201341</v>
      </c>
      <c r="M1461" s="178">
        <f t="shared" si="2674"/>
        <v>14201341</v>
      </c>
      <c r="N1461" s="178">
        <f t="shared" si="2674"/>
        <v>24937500</v>
      </c>
      <c r="O1461" s="178">
        <f t="shared" si="2674"/>
        <v>24937500</v>
      </c>
      <c r="P1461" s="178">
        <f t="shared" si="2674"/>
        <v>14201341</v>
      </c>
      <c r="Q1461" s="178">
        <f t="shared" si="2674"/>
        <v>14201341</v>
      </c>
      <c r="R1461" s="178">
        <f t="shared" si="2674"/>
        <v>14201341</v>
      </c>
      <c r="S1461" s="178">
        <f t="shared" si="2674"/>
        <v>14201341</v>
      </c>
      <c r="T1461" s="178">
        <f t="shared" si="2674"/>
        <v>14250000</v>
      </c>
      <c r="U1461" s="178">
        <f t="shared" si="2674"/>
        <v>14250000</v>
      </c>
      <c r="V1461" s="178">
        <f t="shared" si="2674"/>
        <v>14201341</v>
      </c>
      <c r="W1461" s="178">
        <f t="shared" si="2674"/>
        <v>14201341</v>
      </c>
      <c r="X1461" s="178">
        <f t="shared" si="2674"/>
        <v>14250000</v>
      </c>
      <c r="Y1461" s="178">
        <f t="shared" ref="X1461:Y1463" si="2675">Y1462</f>
        <v>14250000</v>
      </c>
    </row>
    <row r="1462" spans="1:29" s="164" customFormat="1" x14ac:dyDescent="0.2">
      <c r="A1462" s="201" t="s">
        <v>615</v>
      </c>
      <c r="B1462" s="179" t="s">
        <v>780</v>
      </c>
      <c r="C1462" s="167">
        <v>11</v>
      </c>
      <c r="D1462" s="167"/>
      <c r="E1462" s="168">
        <v>35</v>
      </c>
      <c r="F1462" s="169"/>
      <c r="G1462" s="170"/>
      <c r="H1462" s="171">
        <f t="shared" si="2674"/>
        <v>14201341</v>
      </c>
      <c r="I1462" s="171">
        <f t="shared" si="2674"/>
        <v>14201341</v>
      </c>
      <c r="J1462" s="171">
        <f t="shared" si="2674"/>
        <v>14201341</v>
      </c>
      <c r="K1462" s="171">
        <f t="shared" si="2674"/>
        <v>14201341</v>
      </c>
      <c r="L1462" s="171">
        <f t="shared" si="2674"/>
        <v>14201341</v>
      </c>
      <c r="M1462" s="171">
        <f t="shared" si="2674"/>
        <v>14201341</v>
      </c>
      <c r="N1462" s="171">
        <f t="shared" si="2674"/>
        <v>24937500</v>
      </c>
      <c r="O1462" s="171">
        <f t="shared" si="2674"/>
        <v>24937500</v>
      </c>
      <c r="P1462" s="171">
        <f t="shared" si="2674"/>
        <v>14201341</v>
      </c>
      <c r="Q1462" s="171">
        <f t="shared" si="2674"/>
        <v>14201341</v>
      </c>
      <c r="R1462" s="171">
        <f t="shared" si="2674"/>
        <v>14201341</v>
      </c>
      <c r="S1462" s="171">
        <f t="shared" si="2674"/>
        <v>14201341</v>
      </c>
      <c r="T1462" s="171">
        <f t="shared" si="2674"/>
        <v>14250000</v>
      </c>
      <c r="U1462" s="171">
        <f t="shared" si="2674"/>
        <v>14250000</v>
      </c>
      <c r="V1462" s="171">
        <f t="shared" si="2674"/>
        <v>14201341</v>
      </c>
      <c r="W1462" s="171">
        <f t="shared" si="2674"/>
        <v>14201341</v>
      </c>
      <c r="X1462" s="171">
        <f t="shared" si="2675"/>
        <v>14250000</v>
      </c>
      <c r="Y1462" s="171">
        <f t="shared" si="2675"/>
        <v>14250000</v>
      </c>
      <c r="Z1462" s="96"/>
      <c r="AA1462" s="96"/>
      <c r="AB1462" s="96"/>
      <c r="AC1462" s="96"/>
    </row>
    <row r="1463" spans="1:29" s="123" customFormat="1" x14ac:dyDescent="0.2">
      <c r="A1463" s="118" t="s">
        <v>615</v>
      </c>
      <c r="B1463" s="102" t="s">
        <v>780</v>
      </c>
      <c r="C1463" s="103">
        <v>11</v>
      </c>
      <c r="D1463" s="104"/>
      <c r="E1463" s="113">
        <v>351</v>
      </c>
      <c r="F1463" s="141"/>
      <c r="G1463" s="106"/>
      <c r="H1463" s="107">
        <f t="shared" si="2674"/>
        <v>14201341</v>
      </c>
      <c r="I1463" s="107">
        <f t="shared" si="2674"/>
        <v>14201341</v>
      </c>
      <c r="J1463" s="107">
        <f t="shared" si="2674"/>
        <v>14201341</v>
      </c>
      <c r="K1463" s="107">
        <f t="shared" si="2674"/>
        <v>14201341</v>
      </c>
      <c r="L1463" s="107">
        <f t="shared" si="2674"/>
        <v>14201341</v>
      </c>
      <c r="M1463" s="107">
        <f t="shared" si="2674"/>
        <v>14201341</v>
      </c>
      <c r="N1463" s="107">
        <f t="shared" si="2674"/>
        <v>24937500</v>
      </c>
      <c r="O1463" s="107">
        <f t="shared" si="2674"/>
        <v>24937500</v>
      </c>
      <c r="P1463" s="107">
        <f t="shared" si="2674"/>
        <v>14201341</v>
      </c>
      <c r="Q1463" s="107">
        <f t="shared" si="2674"/>
        <v>14201341</v>
      </c>
      <c r="R1463" s="107">
        <f t="shared" si="2674"/>
        <v>14201341</v>
      </c>
      <c r="S1463" s="107">
        <f t="shared" si="2674"/>
        <v>14201341</v>
      </c>
      <c r="T1463" s="107">
        <f t="shared" si="2674"/>
        <v>14250000</v>
      </c>
      <c r="U1463" s="107">
        <f t="shared" si="2674"/>
        <v>14250000</v>
      </c>
      <c r="V1463" s="107">
        <f t="shared" si="2674"/>
        <v>14201341</v>
      </c>
      <c r="W1463" s="107">
        <f t="shared" si="2674"/>
        <v>14201341</v>
      </c>
      <c r="X1463" s="107">
        <f t="shared" si="2675"/>
        <v>14250000</v>
      </c>
      <c r="Y1463" s="107">
        <f t="shared" si="2675"/>
        <v>14250000</v>
      </c>
      <c r="Z1463" s="96"/>
      <c r="AA1463" s="96"/>
      <c r="AB1463" s="96"/>
      <c r="AC1463" s="96"/>
    </row>
    <row r="1464" spans="1:29" ht="30" x14ac:dyDescent="0.2">
      <c r="A1464" s="95" t="s">
        <v>615</v>
      </c>
      <c r="B1464" s="93" t="s">
        <v>780</v>
      </c>
      <c r="C1464" s="94">
        <v>11</v>
      </c>
      <c r="D1464" s="109" t="s">
        <v>325</v>
      </c>
      <c r="E1464" s="110">
        <v>3512</v>
      </c>
      <c r="F1464" s="142" t="s">
        <v>281</v>
      </c>
      <c r="G1464" s="132"/>
      <c r="H1464" s="398">
        <v>14201341</v>
      </c>
      <c r="I1464" s="398">
        <f>H1464</f>
        <v>14201341</v>
      </c>
      <c r="J1464" s="398">
        <v>14201341</v>
      </c>
      <c r="K1464" s="398">
        <f>J1464</f>
        <v>14201341</v>
      </c>
      <c r="L1464" s="398">
        <v>14201341</v>
      </c>
      <c r="M1464" s="398">
        <f>L1464</f>
        <v>14201341</v>
      </c>
      <c r="N1464" s="380">
        <v>24937500</v>
      </c>
      <c r="O1464" s="398">
        <f>N1464</f>
        <v>24937500</v>
      </c>
      <c r="P1464" s="398">
        <v>14201341</v>
      </c>
      <c r="Q1464" s="398">
        <f>P1464</f>
        <v>14201341</v>
      </c>
      <c r="R1464" s="398">
        <v>14201341</v>
      </c>
      <c r="S1464" s="398">
        <f>R1464</f>
        <v>14201341</v>
      </c>
      <c r="T1464" s="398">
        <v>14250000</v>
      </c>
      <c r="U1464" s="398">
        <f>T1464</f>
        <v>14250000</v>
      </c>
      <c r="V1464" s="398">
        <v>14201341</v>
      </c>
      <c r="W1464" s="398">
        <f>V1464</f>
        <v>14201341</v>
      </c>
      <c r="X1464" s="398">
        <v>14250000</v>
      </c>
      <c r="Y1464" s="398">
        <f>X1464</f>
        <v>14250000</v>
      </c>
      <c r="Z1464" s="164"/>
      <c r="AA1464" s="164"/>
      <c r="AB1464" s="164"/>
      <c r="AC1464" s="164"/>
    </row>
    <row r="1465" spans="1:29" s="101" customFormat="1" x14ac:dyDescent="0.2">
      <c r="A1465" s="203" t="s">
        <v>615</v>
      </c>
      <c r="B1465" s="467" t="s">
        <v>782</v>
      </c>
      <c r="C1465" s="467"/>
      <c r="D1465" s="467"/>
      <c r="E1465" s="467"/>
      <c r="F1465" s="467"/>
      <c r="G1465" s="114"/>
      <c r="H1465" s="115">
        <f t="shared" ref="H1465:Y1465" si="2676">SUM(H1466)</f>
        <v>469650202</v>
      </c>
      <c r="I1465" s="115">
        <f t="shared" si="2676"/>
        <v>31675469</v>
      </c>
      <c r="J1465" s="115">
        <f t="shared" si="2676"/>
        <v>327518293</v>
      </c>
      <c r="K1465" s="115">
        <f t="shared" si="2676"/>
        <v>21505888</v>
      </c>
      <c r="L1465" s="115">
        <f t="shared" si="2676"/>
        <v>415329079</v>
      </c>
      <c r="M1465" s="115">
        <f t="shared" si="2676"/>
        <v>29655327</v>
      </c>
      <c r="N1465" s="115">
        <f t="shared" si="2676"/>
        <v>302470471</v>
      </c>
      <c r="O1465" s="115">
        <f t="shared" si="2676"/>
        <v>47256854</v>
      </c>
      <c r="P1465" s="115">
        <f t="shared" si="2676"/>
        <v>486704069</v>
      </c>
      <c r="Q1465" s="115">
        <f t="shared" si="2676"/>
        <v>44793303</v>
      </c>
      <c r="R1465" s="115">
        <f t="shared" si="2676"/>
        <v>557019804</v>
      </c>
      <c r="S1465" s="115">
        <f t="shared" si="2676"/>
        <v>73856515</v>
      </c>
      <c r="T1465" s="115">
        <f t="shared" si="2676"/>
        <v>496009181</v>
      </c>
      <c r="U1465" s="115">
        <f t="shared" si="2676"/>
        <v>100345822</v>
      </c>
      <c r="V1465" s="115">
        <f t="shared" si="2676"/>
        <v>461503310</v>
      </c>
      <c r="W1465" s="115">
        <f t="shared" si="2676"/>
        <v>69087047</v>
      </c>
      <c r="X1465" s="115">
        <f t="shared" si="2676"/>
        <v>436936985</v>
      </c>
      <c r="Y1465" s="115">
        <f t="shared" si="2676"/>
        <v>98515478</v>
      </c>
      <c r="Z1465" s="123"/>
      <c r="AA1465" s="123"/>
      <c r="AB1465" s="123"/>
      <c r="AC1465" s="123"/>
    </row>
    <row r="1466" spans="1:29" s="101" customFormat="1" x14ac:dyDescent="0.2">
      <c r="A1466" s="205" t="s">
        <v>615</v>
      </c>
      <c r="B1466" s="459" t="s">
        <v>783</v>
      </c>
      <c r="C1466" s="459"/>
      <c r="D1466" s="459"/>
      <c r="E1466" s="459"/>
      <c r="F1466" s="459"/>
      <c r="G1466" s="117"/>
      <c r="H1466" s="100">
        <f t="shared" ref="H1466:Y1466" si="2677">H1467+H1570+H1553+H1654+H1753+H1701</f>
        <v>469650202</v>
      </c>
      <c r="I1466" s="100">
        <f t="shared" si="2677"/>
        <v>31675469</v>
      </c>
      <c r="J1466" s="100">
        <f t="shared" si="2677"/>
        <v>327518293</v>
      </c>
      <c r="K1466" s="100">
        <f t="shared" si="2677"/>
        <v>21505888</v>
      </c>
      <c r="L1466" s="100">
        <f t="shared" si="2677"/>
        <v>415329079</v>
      </c>
      <c r="M1466" s="100">
        <f t="shared" si="2677"/>
        <v>29655327</v>
      </c>
      <c r="N1466" s="100">
        <f t="shared" si="2677"/>
        <v>302470471</v>
      </c>
      <c r="O1466" s="100">
        <f t="shared" si="2677"/>
        <v>47256854</v>
      </c>
      <c r="P1466" s="100">
        <f t="shared" si="2677"/>
        <v>486704069</v>
      </c>
      <c r="Q1466" s="100">
        <f t="shared" si="2677"/>
        <v>44793303</v>
      </c>
      <c r="R1466" s="100">
        <f t="shared" si="2677"/>
        <v>557019804</v>
      </c>
      <c r="S1466" s="100">
        <f t="shared" si="2677"/>
        <v>73856515</v>
      </c>
      <c r="T1466" s="100">
        <f t="shared" si="2677"/>
        <v>496009181</v>
      </c>
      <c r="U1466" s="100">
        <f t="shared" si="2677"/>
        <v>100345822</v>
      </c>
      <c r="V1466" s="100">
        <f t="shared" si="2677"/>
        <v>461503310</v>
      </c>
      <c r="W1466" s="100">
        <f t="shared" si="2677"/>
        <v>69087047</v>
      </c>
      <c r="X1466" s="100">
        <f t="shared" si="2677"/>
        <v>436936985</v>
      </c>
      <c r="Y1466" s="100">
        <f t="shared" si="2677"/>
        <v>98515478</v>
      </c>
      <c r="Z1466" s="107">
        <v>47256854</v>
      </c>
      <c r="AA1466" s="107">
        <v>100345822</v>
      </c>
      <c r="AB1466" s="107">
        <v>98515478</v>
      </c>
      <c r="AC1466" s="474" t="s">
        <v>783</v>
      </c>
    </row>
    <row r="1467" spans="1:29" s="101" customFormat="1" ht="56.25" x14ac:dyDescent="0.2">
      <c r="A1467" s="202" t="s">
        <v>615</v>
      </c>
      <c r="B1467" s="173" t="s">
        <v>784</v>
      </c>
      <c r="C1467" s="173"/>
      <c r="D1467" s="173"/>
      <c r="E1467" s="174"/>
      <c r="F1467" s="176" t="s">
        <v>785</v>
      </c>
      <c r="G1467" s="177" t="s">
        <v>632</v>
      </c>
      <c r="H1467" s="178">
        <f>H1468+H1476+H1481+H1486+H1489+H1495+H1503+H1512+H1517+H1522+H1526+H1532+H1549+H1540+H1471</f>
        <v>221186588</v>
      </c>
      <c r="I1467" s="178">
        <f t="shared" ref="I1467:Q1467" si="2678">I1468+I1476+I1481+I1486+I1489+I1495+I1503+I1512+I1517+I1522+I1526+I1532+I1549+I1540+I1471</f>
        <v>30966847</v>
      </c>
      <c r="J1467" s="178">
        <f t="shared" si="2678"/>
        <v>28440653</v>
      </c>
      <c r="K1467" s="178">
        <f t="shared" si="2678"/>
        <v>5482059</v>
      </c>
      <c r="L1467" s="178">
        <f t="shared" ref="L1467:M1467" si="2679">L1468+L1476+L1481+L1486+L1489+L1495+L1503+L1512+L1517+L1522+L1526+L1532+L1549+L1540+L1471</f>
        <v>54165558</v>
      </c>
      <c r="M1467" s="178">
        <f t="shared" si="2679"/>
        <v>8029748</v>
      </c>
      <c r="N1467" s="178">
        <f t="shared" ref="N1467:O1467" si="2680">N1468+N1476+N1481+N1486+N1489+N1495+N1503+N1512+N1517+N1522+N1526+N1532+N1549+N1540+N1471</f>
        <v>66376020</v>
      </c>
      <c r="O1467" s="178">
        <f t="shared" si="2680"/>
        <v>9854416</v>
      </c>
      <c r="P1467" s="178">
        <f t="shared" si="2678"/>
        <v>0</v>
      </c>
      <c r="Q1467" s="178">
        <f t="shared" si="2678"/>
        <v>0</v>
      </c>
      <c r="R1467" s="178">
        <f t="shared" ref="R1467:W1467" si="2681">R1468+R1476+R1481+R1486+R1489+R1495+R1503+R1512+R1517+R1522+R1526+R1532+R1549+R1540+R1471</f>
        <v>0</v>
      </c>
      <c r="S1467" s="178">
        <f t="shared" si="2681"/>
        <v>0</v>
      </c>
      <c r="T1467" s="178">
        <f t="shared" ref="T1467:U1467" si="2682">T1468+T1476+T1481+T1486+T1489+T1495+T1503+T1512+T1517+T1522+T1526+T1532+T1549+T1540+T1471</f>
        <v>0</v>
      </c>
      <c r="U1467" s="178">
        <f t="shared" si="2682"/>
        <v>0</v>
      </c>
      <c r="V1467" s="178">
        <f t="shared" si="2681"/>
        <v>0</v>
      </c>
      <c r="W1467" s="178">
        <f t="shared" si="2681"/>
        <v>0</v>
      </c>
      <c r="X1467" s="178">
        <f t="shared" ref="X1467:Y1467" si="2683">X1468+X1476+X1481+X1486+X1489+X1495+X1503+X1512+X1517+X1522+X1526+X1532+X1549+X1540+X1471</f>
        <v>0</v>
      </c>
      <c r="Y1467" s="178">
        <f t="shared" si="2683"/>
        <v>0</v>
      </c>
      <c r="Z1467" s="284">
        <f>Z1466-O1466</f>
        <v>0</v>
      </c>
      <c r="AA1467" s="284">
        <f>AA1466-U1466</f>
        <v>0</v>
      </c>
      <c r="AB1467" s="284">
        <f>AB1466-Y1466</f>
        <v>0</v>
      </c>
      <c r="AC1467" s="475"/>
    </row>
    <row r="1468" spans="1:29" s="139" customFormat="1" x14ac:dyDescent="0.2">
      <c r="A1468" s="201" t="s">
        <v>615</v>
      </c>
      <c r="B1468" s="179" t="s">
        <v>784</v>
      </c>
      <c r="C1468" s="167">
        <v>11</v>
      </c>
      <c r="D1468" s="167"/>
      <c r="E1468" s="168">
        <v>32</v>
      </c>
      <c r="F1468" s="169"/>
      <c r="G1468" s="170"/>
      <c r="H1468" s="171">
        <f>H1469</f>
        <v>21700</v>
      </c>
      <c r="I1468" s="171">
        <f t="shared" ref="I1468:Y1468" si="2684">I1469</f>
        <v>21700</v>
      </c>
      <c r="J1468" s="171">
        <f t="shared" si="2684"/>
        <v>0</v>
      </c>
      <c r="K1468" s="171">
        <f t="shared" si="2684"/>
        <v>0</v>
      </c>
      <c r="L1468" s="171">
        <f t="shared" si="2684"/>
        <v>0</v>
      </c>
      <c r="M1468" s="171">
        <f t="shared" si="2684"/>
        <v>0</v>
      </c>
      <c r="N1468" s="171">
        <f t="shared" si="2684"/>
        <v>0</v>
      </c>
      <c r="O1468" s="171">
        <f t="shared" si="2684"/>
        <v>0</v>
      </c>
      <c r="P1468" s="171">
        <f t="shared" si="2684"/>
        <v>0</v>
      </c>
      <c r="Q1468" s="171">
        <f t="shared" si="2684"/>
        <v>0</v>
      </c>
      <c r="R1468" s="171">
        <f t="shared" si="2684"/>
        <v>0</v>
      </c>
      <c r="S1468" s="171">
        <f t="shared" si="2684"/>
        <v>0</v>
      </c>
      <c r="T1468" s="171">
        <f t="shared" si="2684"/>
        <v>0</v>
      </c>
      <c r="U1468" s="171">
        <f t="shared" si="2684"/>
        <v>0</v>
      </c>
      <c r="V1468" s="171">
        <f t="shared" si="2684"/>
        <v>0</v>
      </c>
      <c r="W1468" s="171">
        <f t="shared" si="2684"/>
        <v>0</v>
      </c>
      <c r="X1468" s="171">
        <f t="shared" si="2684"/>
        <v>0</v>
      </c>
      <c r="Y1468" s="171">
        <f t="shared" si="2684"/>
        <v>0</v>
      </c>
      <c r="Z1468" s="101"/>
      <c r="AA1468" s="101"/>
      <c r="AB1468" s="101"/>
      <c r="AC1468" s="101"/>
    </row>
    <row r="1469" spans="1:29" s="101" customFormat="1" x14ac:dyDescent="0.2">
      <c r="A1469" s="104" t="s">
        <v>615</v>
      </c>
      <c r="B1469" s="121" t="s">
        <v>784</v>
      </c>
      <c r="C1469" s="121">
        <v>11</v>
      </c>
      <c r="D1469" s="104"/>
      <c r="E1469" s="105">
        <v>323</v>
      </c>
      <c r="F1469" s="141"/>
      <c r="G1469" s="106"/>
      <c r="H1469" s="107">
        <f t="shared" ref="H1469:Y1469" si="2685">SUM(H1470:H1470)</f>
        <v>21700</v>
      </c>
      <c r="I1469" s="107">
        <f t="shared" si="2685"/>
        <v>21700</v>
      </c>
      <c r="J1469" s="107">
        <f t="shared" si="2685"/>
        <v>0</v>
      </c>
      <c r="K1469" s="107">
        <f t="shared" si="2685"/>
        <v>0</v>
      </c>
      <c r="L1469" s="107">
        <f t="shared" si="2685"/>
        <v>0</v>
      </c>
      <c r="M1469" s="107">
        <f t="shared" si="2685"/>
        <v>0</v>
      </c>
      <c r="N1469" s="107">
        <f t="shared" si="2685"/>
        <v>0</v>
      </c>
      <c r="O1469" s="107">
        <f t="shared" si="2685"/>
        <v>0</v>
      </c>
      <c r="P1469" s="107">
        <f t="shared" si="2685"/>
        <v>0</v>
      </c>
      <c r="Q1469" s="107">
        <f t="shared" si="2685"/>
        <v>0</v>
      </c>
      <c r="R1469" s="107">
        <f t="shared" si="2685"/>
        <v>0</v>
      </c>
      <c r="S1469" s="107">
        <f t="shared" si="2685"/>
        <v>0</v>
      </c>
      <c r="T1469" s="107">
        <f t="shared" si="2685"/>
        <v>0</v>
      </c>
      <c r="U1469" s="107">
        <f t="shared" si="2685"/>
        <v>0</v>
      </c>
      <c r="V1469" s="107">
        <f t="shared" si="2685"/>
        <v>0</v>
      </c>
      <c r="W1469" s="107">
        <f t="shared" si="2685"/>
        <v>0</v>
      </c>
      <c r="X1469" s="107">
        <f t="shared" si="2685"/>
        <v>0</v>
      </c>
      <c r="Y1469" s="107">
        <f t="shared" si="2685"/>
        <v>0</v>
      </c>
    </row>
    <row r="1470" spans="1:29" s="101" customFormat="1" x14ac:dyDescent="0.2">
      <c r="A1470" s="109" t="s">
        <v>615</v>
      </c>
      <c r="B1470" s="124" t="s">
        <v>784</v>
      </c>
      <c r="C1470" s="124">
        <v>11</v>
      </c>
      <c r="D1470" s="109" t="s">
        <v>101</v>
      </c>
      <c r="E1470" s="110">
        <v>3237</v>
      </c>
      <c r="F1470" s="142" t="s">
        <v>58</v>
      </c>
      <c r="G1470" s="132"/>
      <c r="H1470" s="398">
        <v>21700</v>
      </c>
      <c r="I1470" s="398">
        <f t="shared" ref="I1470" si="2686">H1470</f>
        <v>21700</v>
      </c>
      <c r="J1470" s="398">
        <v>0</v>
      </c>
      <c r="K1470" s="398">
        <f t="shared" ref="K1470" si="2687">J1470</f>
        <v>0</v>
      </c>
      <c r="L1470" s="398"/>
      <c r="M1470" s="398">
        <f t="shared" ref="M1470" si="2688">L1470</f>
        <v>0</v>
      </c>
      <c r="N1470" s="398"/>
      <c r="O1470" s="398">
        <f t="shared" ref="O1470" si="2689">N1470</f>
        <v>0</v>
      </c>
      <c r="P1470" s="398">
        <v>0</v>
      </c>
      <c r="Q1470" s="398">
        <f t="shared" ref="Q1470" si="2690">P1470</f>
        <v>0</v>
      </c>
      <c r="R1470" s="398"/>
      <c r="S1470" s="398">
        <f t="shared" ref="S1470" si="2691">R1470</f>
        <v>0</v>
      </c>
      <c r="T1470" s="398"/>
      <c r="U1470" s="398">
        <f t="shared" ref="U1470" si="2692">T1470</f>
        <v>0</v>
      </c>
      <c r="V1470" s="398"/>
      <c r="W1470" s="398">
        <f t="shared" ref="W1470" si="2693">V1470</f>
        <v>0</v>
      </c>
      <c r="X1470" s="398"/>
      <c r="Y1470" s="398">
        <f t="shared" ref="Y1470" si="2694">X1470</f>
        <v>0</v>
      </c>
      <c r="Z1470" s="139"/>
      <c r="AA1470" s="139"/>
      <c r="AB1470" s="139"/>
      <c r="AC1470" s="139"/>
    </row>
    <row r="1471" spans="1:29" s="139" customFormat="1" x14ac:dyDescent="0.2">
      <c r="A1471" s="201" t="s">
        <v>615</v>
      </c>
      <c r="B1471" s="179" t="s">
        <v>784</v>
      </c>
      <c r="C1471" s="167">
        <v>11</v>
      </c>
      <c r="D1471" s="167"/>
      <c r="E1471" s="168">
        <v>42</v>
      </c>
      <c r="F1471" s="169"/>
      <c r="G1471" s="170"/>
      <c r="H1471" s="171">
        <f>H1472+H1474</f>
        <v>301482</v>
      </c>
      <c r="I1471" s="171">
        <f t="shared" ref="I1471:Q1471" si="2695">I1472+I1474</f>
        <v>301482</v>
      </c>
      <c r="J1471" s="171">
        <f t="shared" si="2695"/>
        <v>0</v>
      </c>
      <c r="K1471" s="171">
        <f t="shared" si="2695"/>
        <v>0</v>
      </c>
      <c r="L1471" s="171">
        <f t="shared" ref="L1471:M1471" si="2696">L1472+L1474</f>
        <v>0</v>
      </c>
      <c r="M1471" s="171">
        <f t="shared" si="2696"/>
        <v>0</v>
      </c>
      <c r="N1471" s="171">
        <f t="shared" ref="N1471:O1471" si="2697">N1472+N1474</f>
        <v>0</v>
      </c>
      <c r="O1471" s="171">
        <f t="shared" si="2697"/>
        <v>0</v>
      </c>
      <c r="P1471" s="171">
        <f t="shared" si="2695"/>
        <v>0</v>
      </c>
      <c r="Q1471" s="171">
        <f t="shared" si="2695"/>
        <v>0</v>
      </c>
      <c r="R1471" s="171">
        <f t="shared" ref="R1471:W1471" si="2698">R1472+R1474</f>
        <v>0</v>
      </c>
      <c r="S1471" s="171">
        <f t="shared" si="2698"/>
        <v>0</v>
      </c>
      <c r="T1471" s="171">
        <f t="shared" ref="T1471:U1471" si="2699">T1472+T1474</f>
        <v>0</v>
      </c>
      <c r="U1471" s="171">
        <f t="shared" si="2699"/>
        <v>0</v>
      </c>
      <c r="V1471" s="171">
        <f t="shared" si="2698"/>
        <v>0</v>
      </c>
      <c r="W1471" s="171">
        <f t="shared" si="2698"/>
        <v>0</v>
      </c>
      <c r="X1471" s="171">
        <f t="shared" ref="X1471:Y1471" si="2700">X1472+X1474</f>
        <v>0</v>
      </c>
      <c r="Y1471" s="171">
        <f t="shared" si="2700"/>
        <v>0</v>
      </c>
      <c r="Z1471" s="101"/>
      <c r="AA1471" s="101"/>
      <c r="AB1471" s="101"/>
      <c r="AC1471" s="101"/>
    </row>
    <row r="1472" spans="1:29" s="101" customFormat="1" x14ac:dyDescent="0.2">
      <c r="A1472" s="104" t="s">
        <v>615</v>
      </c>
      <c r="B1472" s="121" t="s">
        <v>784</v>
      </c>
      <c r="C1472" s="121">
        <v>11</v>
      </c>
      <c r="D1472" s="104"/>
      <c r="E1472" s="105">
        <v>421</v>
      </c>
      <c r="F1472" s="141"/>
      <c r="G1472" s="106"/>
      <c r="H1472" s="107">
        <f t="shared" ref="H1472:Y1472" si="2701">H1473</f>
        <v>225630</v>
      </c>
      <c r="I1472" s="107">
        <f t="shared" si="2701"/>
        <v>225630</v>
      </c>
      <c r="J1472" s="107">
        <f t="shared" si="2701"/>
        <v>0</v>
      </c>
      <c r="K1472" s="107">
        <f t="shared" si="2701"/>
        <v>0</v>
      </c>
      <c r="L1472" s="107">
        <f t="shared" si="2701"/>
        <v>0</v>
      </c>
      <c r="M1472" s="107">
        <f t="shared" si="2701"/>
        <v>0</v>
      </c>
      <c r="N1472" s="107">
        <f t="shared" si="2701"/>
        <v>0</v>
      </c>
      <c r="O1472" s="107">
        <f t="shared" si="2701"/>
        <v>0</v>
      </c>
      <c r="P1472" s="107">
        <f t="shared" si="2701"/>
        <v>0</v>
      </c>
      <c r="Q1472" s="107">
        <f t="shared" si="2701"/>
        <v>0</v>
      </c>
      <c r="R1472" s="107">
        <f t="shared" si="2701"/>
        <v>0</v>
      </c>
      <c r="S1472" s="107">
        <f t="shared" si="2701"/>
        <v>0</v>
      </c>
      <c r="T1472" s="107">
        <f t="shared" si="2701"/>
        <v>0</v>
      </c>
      <c r="U1472" s="107">
        <f t="shared" si="2701"/>
        <v>0</v>
      </c>
      <c r="V1472" s="107">
        <f t="shared" si="2701"/>
        <v>0</v>
      </c>
      <c r="W1472" s="107">
        <f t="shared" si="2701"/>
        <v>0</v>
      </c>
      <c r="X1472" s="107">
        <f t="shared" si="2701"/>
        <v>0</v>
      </c>
      <c r="Y1472" s="107">
        <f t="shared" si="2701"/>
        <v>0</v>
      </c>
    </row>
    <row r="1473" spans="1:29" s="139" customFormat="1" ht="15" x14ac:dyDescent="0.2">
      <c r="A1473" s="109" t="s">
        <v>615</v>
      </c>
      <c r="B1473" s="124" t="s">
        <v>784</v>
      </c>
      <c r="C1473" s="124">
        <v>11</v>
      </c>
      <c r="D1473" s="109" t="s">
        <v>101</v>
      </c>
      <c r="E1473" s="110">
        <v>4214</v>
      </c>
      <c r="F1473" s="142" t="s">
        <v>500</v>
      </c>
      <c r="G1473" s="132"/>
      <c r="H1473" s="398">
        <v>225630</v>
      </c>
      <c r="I1473" s="398">
        <f>H1473</f>
        <v>225630</v>
      </c>
      <c r="J1473" s="398">
        <v>0</v>
      </c>
      <c r="K1473" s="398">
        <f>J1473</f>
        <v>0</v>
      </c>
      <c r="L1473" s="398"/>
      <c r="M1473" s="398">
        <f>L1473</f>
        <v>0</v>
      </c>
      <c r="N1473" s="398"/>
      <c r="O1473" s="398">
        <f>N1473</f>
        <v>0</v>
      </c>
      <c r="P1473" s="398">
        <v>0</v>
      </c>
      <c r="Q1473" s="398">
        <f>P1473</f>
        <v>0</v>
      </c>
      <c r="R1473" s="398"/>
      <c r="S1473" s="398">
        <f>R1473</f>
        <v>0</v>
      </c>
      <c r="T1473" s="398"/>
      <c r="U1473" s="398">
        <f>T1473</f>
        <v>0</v>
      </c>
      <c r="V1473" s="398"/>
      <c r="W1473" s="398">
        <f>V1473</f>
        <v>0</v>
      </c>
      <c r="X1473" s="398"/>
      <c r="Y1473" s="398">
        <f>X1473</f>
        <v>0</v>
      </c>
    </row>
    <row r="1474" spans="1:29" s="101" customFormat="1" x14ac:dyDescent="0.2">
      <c r="A1474" s="104" t="s">
        <v>615</v>
      </c>
      <c r="B1474" s="121" t="s">
        <v>784</v>
      </c>
      <c r="C1474" s="121">
        <v>11</v>
      </c>
      <c r="D1474" s="104"/>
      <c r="E1474" s="105">
        <v>423</v>
      </c>
      <c r="F1474" s="141"/>
      <c r="G1474" s="106"/>
      <c r="H1474" s="107">
        <f t="shared" ref="H1474:Y1474" si="2702">H1475</f>
        <v>75852</v>
      </c>
      <c r="I1474" s="107">
        <f t="shared" si="2702"/>
        <v>75852</v>
      </c>
      <c r="J1474" s="107">
        <f t="shared" si="2702"/>
        <v>0</v>
      </c>
      <c r="K1474" s="107">
        <f t="shared" si="2702"/>
        <v>0</v>
      </c>
      <c r="L1474" s="107">
        <f t="shared" si="2702"/>
        <v>0</v>
      </c>
      <c r="M1474" s="107">
        <f t="shared" si="2702"/>
        <v>0</v>
      </c>
      <c r="N1474" s="107">
        <f t="shared" si="2702"/>
        <v>0</v>
      </c>
      <c r="O1474" s="107">
        <f t="shared" si="2702"/>
        <v>0</v>
      </c>
      <c r="P1474" s="107">
        <f t="shared" si="2702"/>
        <v>0</v>
      </c>
      <c r="Q1474" s="107">
        <f t="shared" si="2702"/>
        <v>0</v>
      </c>
      <c r="R1474" s="107">
        <f t="shared" si="2702"/>
        <v>0</v>
      </c>
      <c r="S1474" s="107">
        <f t="shared" si="2702"/>
        <v>0</v>
      </c>
      <c r="T1474" s="107">
        <f t="shared" si="2702"/>
        <v>0</v>
      </c>
      <c r="U1474" s="107">
        <f t="shared" si="2702"/>
        <v>0</v>
      </c>
      <c r="V1474" s="107">
        <f t="shared" si="2702"/>
        <v>0</v>
      </c>
      <c r="W1474" s="107">
        <f t="shared" si="2702"/>
        <v>0</v>
      </c>
      <c r="X1474" s="107">
        <f t="shared" si="2702"/>
        <v>0</v>
      </c>
      <c r="Y1474" s="107">
        <f t="shared" si="2702"/>
        <v>0</v>
      </c>
    </row>
    <row r="1475" spans="1:29" ht="30" x14ac:dyDescent="0.2">
      <c r="A1475" s="109" t="s">
        <v>615</v>
      </c>
      <c r="B1475" s="124" t="s">
        <v>784</v>
      </c>
      <c r="C1475" s="124">
        <v>11</v>
      </c>
      <c r="D1475" s="109" t="s">
        <v>101</v>
      </c>
      <c r="E1475" s="110">
        <v>4233</v>
      </c>
      <c r="F1475" s="142" t="s">
        <v>494</v>
      </c>
      <c r="G1475" s="132"/>
      <c r="H1475" s="398">
        <v>75852</v>
      </c>
      <c r="I1475" s="398">
        <f>H1475</f>
        <v>75852</v>
      </c>
      <c r="J1475" s="398">
        <v>0</v>
      </c>
      <c r="K1475" s="398">
        <f>J1475</f>
        <v>0</v>
      </c>
      <c r="L1475" s="398"/>
      <c r="M1475" s="398">
        <f>L1475</f>
        <v>0</v>
      </c>
      <c r="N1475" s="398"/>
      <c r="O1475" s="398">
        <f>N1475</f>
        <v>0</v>
      </c>
      <c r="P1475" s="398">
        <v>0</v>
      </c>
      <c r="Q1475" s="398">
        <f>P1475</f>
        <v>0</v>
      </c>
      <c r="R1475" s="398"/>
      <c r="S1475" s="398">
        <f>R1475</f>
        <v>0</v>
      </c>
      <c r="T1475" s="398"/>
      <c r="U1475" s="398">
        <f>T1475</f>
        <v>0</v>
      </c>
      <c r="V1475" s="398"/>
      <c r="W1475" s="398">
        <f>V1475</f>
        <v>0</v>
      </c>
      <c r="X1475" s="398"/>
      <c r="Y1475" s="398">
        <f>X1475</f>
        <v>0</v>
      </c>
      <c r="Z1475" s="139"/>
      <c r="AA1475" s="139"/>
      <c r="AB1475" s="139"/>
      <c r="AC1475" s="139"/>
    </row>
    <row r="1476" spans="1:29" s="156" customFormat="1" x14ac:dyDescent="0.2">
      <c r="A1476" s="201" t="s">
        <v>615</v>
      </c>
      <c r="B1476" s="179" t="s">
        <v>784</v>
      </c>
      <c r="C1476" s="167">
        <v>12</v>
      </c>
      <c r="D1476" s="167"/>
      <c r="E1476" s="168">
        <v>31</v>
      </c>
      <c r="F1476" s="169"/>
      <c r="G1476" s="170"/>
      <c r="H1476" s="171">
        <f>H1477+H1479</f>
        <v>1566</v>
      </c>
      <c r="I1476" s="171">
        <f t="shared" ref="I1476:Q1476" si="2703">I1477+I1479</f>
        <v>1566</v>
      </c>
      <c r="J1476" s="171">
        <f t="shared" si="2703"/>
        <v>0</v>
      </c>
      <c r="K1476" s="171">
        <f t="shared" si="2703"/>
        <v>0</v>
      </c>
      <c r="L1476" s="171">
        <f t="shared" ref="L1476:M1476" si="2704">L1477+L1479</f>
        <v>0</v>
      </c>
      <c r="M1476" s="171">
        <f t="shared" si="2704"/>
        <v>0</v>
      </c>
      <c r="N1476" s="171">
        <f t="shared" ref="N1476:O1476" si="2705">N1477+N1479</f>
        <v>0</v>
      </c>
      <c r="O1476" s="171">
        <f t="shared" si="2705"/>
        <v>0</v>
      </c>
      <c r="P1476" s="171">
        <f t="shared" si="2703"/>
        <v>0</v>
      </c>
      <c r="Q1476" s="171">
        <f t="shared" si="2703"/>
        <v>0</v>
      </c>
      <c r="R1476" s="171">
        <f t="shared" ref="R1476:W1476" si="2706">R1477+R1479</f>
        <v>0</v>
      </c>
      <c r="S1476" s="171">
        <f t="shared" si="2706"/>
        <v>0</v>
      </c>
      <c r="T1476" s="171">
        <f t="shared" ref="T1476:U1476" si="2707">T1477+T1479</f>
        <v>0</v>
      </c>
      <c r="U1476" s="171">
        <f t="shared" si="2707"/>
        <v>0</v>
      </c>
      <c r="V1476" s="171">
        <f t="shared" si="2706"/>
        <v>0</v>
      </c>
      <c r="W1476" s="171">
        <f t="shared" si="2706"/>
        <v>0</v>
      </c>
      <c r="X1476" s="171">
        <f t="shared" ref="X1476:Y1476" si="2708">X1477+X1479</f>
        <v>0</v>
      </c>
      <c r="Y1476" s="171">
        <f t="shared" si="2708"/>
        <v>0</v>
      </c>
      <c r="Z1476" s="101"/>
      <c r="AA1476" s="101"/>
      <c r="AB1476" s="101"/>
      <c r="AC1476" s="101"/>
    </row>
    <row r="1477" spans="1:29" x14ac:dyDescent="0.2">
      <c r="A1477" s="104" t="s">
        <v>615</v>
      </c>
      <c r="B1477" s="121" t="s">
        <v>784</v>
      </c>
      <c r="C1477" s="121">
        <v>12</v>
      </c>
      <c r="D1477" s="104"/>
      <c r="E1477" s="105">
        <v>311</v>
      </c>
      <c r="F1477" s="141"/>
      <c r="G1477" s="106"/>
      <c r="H1477" s="107">
        <f>H1478</f>
        <v>1301</v>
      </c>
      <c r="I1477" s="107">
        <f t="shared" ref="I1477:Y1477" si="2709">I1478</f>
        <v>1301</v>
      </c>
      <c r="J1477" s="107">
        <f t="shared" si="2709"/>
        <v>0</v>
      </c>
      <c r="K1477" s="107">
        <f t="shared" si="2709"/>
        <v>0</v>
      </c>
      <c r="L1477" s="107">
        <f t="shared" si="2709"/>
        <v>0</v>
      </c>
      <c r="M1477" s="107">
        <f t="shared" si="2709"/>
        <v>0</v>
      </c>
      <c r="N1477" s="107">
        <f t="shared" si="2709"/>
        <v>0</v>
      </c>
      <c r="O1477" s="107">
        <f t="shared" si="2709"/>
        <v>0</v>
      </c>
      <c r="P1477" s="107">
        <f t="shared" si="2709"/>
        <v>0</v>
      </c>
      <c r="Q1477" s="107">
        <f t="shared" si="2709"/>
        <v>0</v>
      </c>
      <c r="R1477" s="107">
        <f t="shared" si="2709"/>
        <v>0</v>
      </c>
      <c r="S1477" s="107">
        <f t="shared" si="2709"/>
        <v>0</v>
      </c>
      <c r="T1477" s="107">
        <f t="shared" si="2709"/>
        <v>0</v>
      </c>
      <c r="U1477" s="107">
        <f t="shared" si="2709"/>
        <v>0</v>
      </c>
      <c r="V1477" s="107">
        <f t="shared" si="2709"/>
        <v>0</v>
      </c>
      <c r="W1477" s="107">
        <f t="shared" si="2709"/>
        <v>0</v>
      </c>
      <c r="X1477" s="107">
        <f t="shared" si="2709"/>
        <v>0</v>
      </c>
      <c r="Y1477" s="107">
        <f t="shared" si="2709"/>
        <v>0</v>
      </c>
    </row>
    <row r="1478" spans="1:29" s="156" customFormat="1" ht="15" x14ac:dyDescent="0.2">
      <c r="A1478" s="109" t="s">
        <v>615</v>
      </c>
      <c r="B1478" s="124" t="s">
        <v>784</v>
      </c>
      <c r="C1478" s="124">
        <v>12</v>
      </c>
      <c r="D1478" s="109" t="s">
        <v>101</v>
      </c>
      <c r="E1478" s="110">
        <v>3111</v>
      </c>
      <c r="F1478" s="142" t="s">
        <v>33</v>
      </c>
      <c r="G1478" s="132"/>
      <c r="H1478" s="398">
        <v>1301</v>
      </c>
      <c r="I1478" s="398">
        <f t="shared" ref="I1478" si="2710">H1478</f>
        <v>1301</v>
      </c>
      <c r="J1478" s="398">
        <v>0</v>
      </c>
      <c r="K1478" s="398">
        <f t="shared" ref="K1478" si="2711">J1478</f>
        <v>0</v>
      </c>
      <c r="L1478" s="398"/>
      <c r="M1478" s="398">
        <f t="shared" ref="M1478" si="2712">L1478</f>
        <v>0</v>
      </c>
      <c r="N1478" s="398"/>
      <c r="O1478" s="398">
        <f t="shared" ref="O1478" si="2713">N1478</f>
        <v>0</v>
      </c>
      <c r="P1478" s="398">
        <v>0</v>
      </c>
      <c r="Q1478" s="398">
        <f t="shared" ref="Q1478" si="2714">P1478</f>
        <v>0</v>
      </c>
      <c r="R1478" s="398"/>
      <c r="S1478" s="398">
        <f t="shared" ref="S1478" si="2715">R1478</f>
        <v>0</v>
      </c>
      <c r="T1478" s="398"/>
      <c r="U1478" s="398">
        <f t="shared" ref="U1478" si="2716">T1478</f>
        <v>0</v>
      </c>
      <c r="V1478" s="398"/>
      <c r="W1478" s="398">
        <f t="shared" ref="W1478" si="2717">V1478</f>
        <v>0</v>
      </c>
      <c r="X1478" s="398"/>
      <c r="Y1478" s="398">
        <f t="shared" ref="Y1478" si="2718">X1478</f>
        <v>0</v>
      </c>
    </row>
    <row r="1479" spans="1:29" x14ac:dyDescent="0.2">
      <c r="A1479" s="104" t="s">
        <v>615</v>
      </c>
      <c r="B1479" s="121" t="s">
        <v>784</v>
      </c>
      <c r="C1479" s="121">
        <v>12</v>
      </c>
      <c r="D1479" s="104"/>
      <c r="E1479" s="105">
        <v>313</v>
      </c>
      <c r="F1479" s="141"/>
      <c r="G1479" s="106"/>
      <c r="H1479" s="107">
        <f>H1480</f>
        <v>265</v>
      </c>
      <c r="I1479" s="107">
        <f t="shared" ref="I1479:Y1479" si="2719">I1480</f>
        <v>265</v>
      </c>
      <c r="J1479" s="107">
        <f t="shared" si="2719"/>
        <v>0</v>
      </c>
      <c r="K1479" s="107">
        <f t="shared" si="2719"/>
        <v>0</v>
      </c>
      <c r="L1479" s="107">
        <f t="shared" si="2719"/>
        <v>0</v>
      </c>
      <c r="M1479" s="107">
        <f t="shared" si="2719"/>
        <v>0</v>
      </c>
      <c r="N1479" s="107">
        <f t="shared" si="2719"/>
        <v>0</v>
      </c>
      <c r="O1479" s="107">
        <f t="shared" si="2719"/>
        <v>0</v>
      </c>
      <c r="P1479" s="107">
        <f t="shared" si="2719"/>
        <v>0</v>
      </c>
      <c r="Q1479" s="107">
        <f t="shared" si="2719"/>
        <v>0</v>
      </c>
      <c r="R1479" s="107">
        <f t="shared" si="2719"/>
        <v>0</v>
      </c>
      <c r="S1479" s="107">
        <f t="shared" si="2719"/>
        <v>0</v>
      </c>
      <c r="T1479" s="107">
        <f t="shared" si="2719"/>
        <v>0</v>
      </c>
      <c r="U1479" s="107">
        <f t="shared" si="2719"/>
        <v>0</v>
      </c>
      <c r="V1479" s="107">
        <f t="shared" si="2719"/>
        <v>0</v>
      </c>
      <c r="W1479" s="107">
        <f t="shared" si="2719"/>
        <v>0</v>
      </c>
      <c r="X1479" s="107">
        <f t="shared" si="2719"/>
        <v>0</v>
      </c>
      <c r="Y1479" s="107">
        <f t="shared" si="2719"/>
        <v>0</v>
      </c>
    </row>
    <row r="1480" spans="1:29" ht="15" x14ac:dyDescent="0.2">
      <c r="A1480" s="109" t="s">
        <v>615</v>
      </c>
      <c r="B1480" s="124" t="s">
        <v>784</v>
      </c>
      <c r="C1480" s="124">
        <v>12</v>
      </c>
      <c r="D1480" s="109" t="s">
        <v>101</v>
      </c>
      <c r="E1480" s="110">
        <v>3132</v>
      </c>
      <c r="F1480" s="142" t="s">
        <v>40</v>
      </c>
      <c r="G1480" s="132"/>
      <c r="H1480" s="398">
        <v>265</v>
      </c>
      <c r="I1480" s="398">
        <f t="shared" ref="I1480" si="2720">H1480</f>
        <v>265</v>
      </c>
      <c r="J1480" s="398">
        <v>0</v>
      </c>
      <c r="K1480" s="398">
        <f t="shared" ref="K1480" si="2721">J1480</f>
        <v>0</v>
      </c>
      <c r="L1480" s="398"/>
      <c r="M1480" s="398">
        <f t="shared" ref="M1480" si="2722">L1480</f>
        <v>0</v>
      </c>
      <c r="N1480" s="398"/>
      <c r="O1480" s="398">
        <f t="shared" ref="O1480" si="2723">N1480</f>
        <v>0</v>
      </c>
      <c r="P1480" s="398">
        <v>0</v>
      </c>
      <c r="Q1480" s="398">
        <f t="shared" ref="Q1480" si="2724">P1480</f>
        <v>0</v>
      </c>
      <c r="R1480" s="398"/>
      <c r="S1480" s="398">
        <f t="shared" ref="S1480" si="2725">R1480</f>
        <v>0</v>
      </c>
      <c r="T1480" s="398"/>
      <c r="U1480" s="398">
        <f t="shared" ref="U1480" si="2726">T1480</f>
        <v>0</v>
      </c>
      <c r="V1480" s="398"/>
      <c r="W1480" s="398">
        <f t="shared" ref="W1480" si="2727">V1480</f>
        <v>0</v>
      </c>
      <c r="X1480" s="398"/>
      <c r="Y1480" s="398">
        <f t="shared" ref="Y1480" si="2728">X1480</f>
        <v>0</v>
      </c>
      <c r="Z1480" s="156"/>
      <c r="AA1480" s="156"/>
      <c r="AB1480" s="156"/>
      <c r="AC1480" s="156"/>
    </row>
    <row r="1481" spans="1:29" s="139" customFormat="1" x14ac:dyDescent="0.2">
      <c r="A1481" s="201" t="s">
        <v>615</v>
      </c>
      <c r="B1481" s="179" t="s">
        <v>784</v>
      </c>
      <c r="C1481" s="167">
        <v>12</v>
      </c>
      <c r="D1481" s="167"/>
      <c r="E1481" s="168">
        <v>32</v>
      </c>
      <c r="F1481" s="169"/>
      <c r="G1481" s="170"/>
      <c r="H1481" s="171">
        <f>H1482</f>
        <v>46673</v>
      </c>
      <c r="I1481" s="171">
        <f t="shared" ref="I1481:Y1481" si="2729">I1482</f>
        <v>46673</v>
      </c>
      <c r="J1481" s="171">
        <f t="shared" si="2729"/>
        <v>0</v>
      </c>
      <c r="K1481" s="171">
        <f t="shared" si="2729"/>
        <v>0</v>
      </c>
      <c r="L1481" s="171">
        <f t="shared" si="2729"/>
        <v>0</v>
      </c>
      <c r="M1481" s="171">
        <f t="shared" si="2729"/>
        <v>0</v>
      </c>
      <c r="N1481" s="171">
        <f t="shared" si="2729"/>
        <v>0</v>
      </c>
      <c r="O1481" s="171">
        <f t="shared" si="2729"/>
        <v>0</v>
      </c>
      <c r="P1481" s="171">
        <f t="shared" si="2729"/>
        <v>0</v>
      </c>
      <c r="Q1481" s="171">
        <f t="shared" si="2729"/>
        <v>0</v>
      </c>
      <c r="R1481" s="171">
        <f t="shared" si="2729"/>
        <v>0</v>
      </c>
      <c r="S1481" s="171">
        <f t="shared" si="2729"/>
        <v>0</v>
      </c>
      <c r="T1481" s="171">
        <f t="shared" si="2729"/>
        <v>0</v>
      </c>
      <c r="U1481" s="171">
        <f t="shared" si="2729"/>
        <v>0</v>
      </c>
      <c r="V1481" s="171">
        <f t="shared" si="2729"/>
        <v>0</v>
      </c>
      <c r="W1481" s="171">
        <f t="shared" si="2729"/>
        <v>0</v>
      </c>
      <c r="X1481" s="171">
        <f t="shared" si="2729"/>
        <v>0</v>
      </c>
      <c r="Y1481" s="171">
        <f t="shared" si="2729"/>
        <v>0</v>
      </c>
      <c r="Z1481" s="112"/>
      <c r="AA1481" s="112"/>
      <c r="AB1481" s="112"/>
      <c r="AC1481" s="112"/>
    </row>
    <row r="1482" spans="1:29" s="156" customFormat="1" x14ac:dyDescent="0.2">
      <c r="A1482" s="104" t="s">
        <v>615</v>
      </c>
      <c r="B1482" s="121" t="s">
        <v>784</v>
      </c>
      <c r="C1482" s="121">
        <v>12</v>
      </c>
      <c r="D1482" s="104"/>
      <c r="E1482" s="105">
        <v>323</v>
      </c>
      <c r="F1482" s="141"/>
      <c r="G1482" s="106"/>
      <c r="H1482" s="107">
        <f t="shared" ref="H1482:Q1482" si="2730">SUM(H1483:H1485)</f>
        <v>46673</v>
      </c>
      <c r="I1482" s="107">
        <f t="shared" si="2730"/>
        <v>46673</v>
      </c>
      <c r="J1482" s="107">
        <f t="shared" si="2730"/>
        <v>0</v>
      </c>
      <c r="K1482" s="107">
        <f t="shared" si="2730"/>
        <v>0</v>
      </c>
      <c r="L1482" s="107">
        <f t="shared" ref="L1482:M1482" si="2731">SUM(L1483:L1485)</f>
        <v>0</v>
      </c>
      <c r="M1482" s="107">
        <f t="shared" si="2731"/>
        <v>0</v>
      </c>
      <c r="N1482" s="107">
        <f t="shared" ref="N1482:O1482" si="2732">SUM(N1483:N1485)</f>
        <v>0</v>
      </c>
      <c r="O1482" s="107">
        <f t="shared" si="2732"/>
        <v>0</v>
      </c>
      <c r="P1482" s="107">
        <f t="shared" si="2730"/>
        <v>0</v>
      </c>
      <c r="Q1482" s="107">
        <f t="shared" si="2730"/>
        <v>0</v>
      </c>
      <c r="R1482" s="107">
        <f t="shared" ref="R1482:W1482" si="2733">SUM(R1483:R1485)</f>
        <v>0</v>
      </c>
      <c r="S1482" s="107">
        <f t="shared" si="2733"/>
        <v>0</v>
      </c>
      <c r="T1482" s="107">
        <f t="shared" ref="T1482:U1482" si="2734">SUM(T1483:T1485)</f>
        <v>0</v>
      </c>
      <c r="U1482" s="107">
        <f t="shared" si="2734"/>
        <v>0</v>
      </c>
      <c r="V1482" s="107">
        <f t="shared" si="2733"/>
        <v>0</v>
      </c>
      <c r="W1482" s="107">
        <f t="shared" si="2733"/>
        <v>0</v>
      </c>
      <c r="X1482" s="107">
        <f t="shared" ref="X1482:Y1482" si="2735">SUM(X1483:X1485)</f>
        <v>0</v>
      </c>
      <c r="Y1482" s="107">
        <f t="shared" si="2735"/>
        <v>0</v>
      </c>
      <c r="Z1482" s="112"/>
      <c r="AA1482" s="112"/>
      <c r="AB1482" s="112"/>
      <c r="AC1482" s="112"/>
    </row>
    <row r="1483" spans="1:29" s="139" customFormat="1" ht="15" x14ac:dyDescent="0.2">
      <c r="A1483" s="109" t="s">
        <v>615</v>
      </c>
      <c r="B1483" s="124" t="s">
        <v>784</v>
      </c>
      <c r="C1483" s="124">
        <v>12</v>
      </c>
      <c r="D1483" s="109" t="s">
        <v>101</v>
      </c>
      <c r="E1483" s="110">
        <v>3233</v>
      </c>
      <c r="F1483" s="142" t="s">
        <v>54</v>
      </c>
      <c r="G1483" s="132"/>
      <c r="H1483" s="398">
        <v>80</v>
      </c>
      <c r="I1483" s="398">
        <f t="shared" ref="I1483:I1485" si="2736">H1483</f>
        <v>80</v>
      </c>
      <c r="J1483" s="398">
        <v>0</v>
      </c>
      <c r="K1483" s="398">
        <f t="shared" ref="K1483:K1485" si="2737">J1483</f>
        <v>0</v>
      </c>
      <c r="L1483" s="398"/>
      <c r="M1483" s="398">
        <f t="shared" ref="M1483:M1485" si="2738">L1483</f>
        <v>0</v>
      </c>
      <c r="N1483" s="398"/>
      <c r="O1483" s="398">
        <f t="shared" ref="O1483:O1485" si="2739">N1483</f>
        <v>0</v>
      </c>
      <c r="P1483" s="398">
        <v>0</v>
      </c>
      <c r="Q1483" s="398">
        <f t="shared" ref="Q1483:Q1485" si="2740">P1483</f>
        <v>0</v>
      </c>
      <c r="R1483" s="398"/>
      <c r="S1483" s="398">
        <f t="shared" ref="S1483:S1485" si="2741">R1483</f>
        <v>0</v>
      </c>
      <c r="T1483" s="398"/>
      <c r="U1483" s="398">
        <f t="shared" ref="U1483:U1485" si="2742">T1483</f>
        <v>0</v>
      </c>
      <c r="V1483" s="398"/>
      <c r="W1483" s="398">
        <f t="shared" ref="W1483:W1485" si="2743">V1483</f>
        <v>0</v>
      </c>
      <c r="X1483" s="398"/>
      <c r="Y1483" s="398">
        <f t="shared" ref="Y1483:Y1485" si="2744">X1483</f>
        <v>0</v>
      </c>
    </row>
    <row r="1484" spans="1:29" s="139" customFormat="1" ht="15" x14ac:dyDescent="0.2">
      <c r="A1484" s="109" t="s">
        <v>615</v>
      </c>
      <c r="B1484" s="124" t="s">
        <v>784</v>
      </c>
      <c r="C1484" s="124">
        <v>12</v>
      </c>
      <c r="D1484" s="109" t="s">
        <v>101</v>
      </c>
      <c r="E1484" s="110">
        <v>3237</v>
      </c>
      <c r="F1484" s="142" t="s">
        <v>58</v>
      </c>
      <c r="G1484" s="132"/>
      <c r="H1484" s="398">
        <v>41749</v>
      </c>
      <c r="I1484" s="398">
        <f t="shared" si="2736"/>
        <v>41749</v>
      </c>
      <c r="J1484" s="398">
        <v>0</v>
      </c>
      <c r="K1484" s="398">
        <f t="shared" si="2737"/>
        <v>0</v>
      </c>
      <c r="L1484" s="398"/>
      <c r="M1484" s="398">
        <f t="shared" si="2738"/>
        <v>0</v>
      </c>
      <c r="N1484" s="398"/>
      <c r="O1484" s="398">
        <f t="shared" si="2739"/>
        <v>0</v>
      </c>
      <c r="P1484" s="398">
        <v>0</v>
      </c>
      <c r="Q1484" s="398">
        <f t="shared" si="2740"/>
        <v>0</v>
      </c>
      <c r="R1484" s="398"/>
      <c r="S1484" s="398">
        <f t="shared" si="2741"/>
        <v>0</v>
      </c>
      <c r="T1484" s="398"/>
      <c r="U1484" s="398">
        <f t="shared" si="2742"/>
        <v>0</v>
      </c>
      <c r="V1484" s="398"/>
      <c r="W1484" s="398">
        <f t="shared" si="2743"/>
        <v>0</v>
      </c>
      <c r="X1484" s="398"/>
      <c r="Y1484" s="398">
        <f t="shared" si="2744"/>
        <v>0</v>
      </c>
      <c r="Z1484" s="156"/>
      <c r="AA1484" s="156"/>
      <c r="AB1484" s="156"/>
      <c r="AC1484" s="156"/>
    </row>
    <row r="1485" spans="1:29" s="101" customFormat="1" x14ac:dyDescent="0.2">
      <c r="A1485" s="109" t="s">
        <v>615</v>
      </c>
      <c r="B1485" s="124" t="s">
        <v>784</v>
      </c>
      <c r="C1485" s="124">
        <v>12</v>
      </c>
      <c r="D1485" s="109" t="s">
        <v>101</v>
      </c>
      <c r="E1485" s="110">
        <v>3239</v>
      </c>
      <c r="F1485" s="142" t="s">
        <v>60</v>
      </c>
      <c r="G1485" s="132"/>
      <c r="H1485" s="398">
        <v>4844</v>
      </c>
      <c r="I1485" s="398">
        <f t="shared" si="2736"/>
        <v>4844</v>
      </c>
      <c r="J1485" s="398">
        <v>0</v>
      </c>
      <c r="K1485" s="398">
        <f t="shared" si="2737"/>
        <v>0</v>
      </c>
      <c r="L1485" s="398"/>
      <c r="M1485" s="398">
        <f t="shared" si="2738"/>
        <v>0</v>
      </c>
      <c r="N1485" s="398"/>
      <c r="O1485" s="398">
        <f t="shared" si="2739"/>
        <v>0</v>
      </c>
      <c r="P1485" s="398">
        <v>0</v>
      </c>
      <c r="Q1485" s="398">
        <f t="shared" si="2740"/>
        <v>0</v>
      </c>
      <c r="R1485" s="398"/>
      <c r="S1485" s="398">
        <f t="shared" si="2741"/>
        <v>0</v>
      </c>
      <c r="T1485" s="398"/>
      <c r="U1485" s="398">
        <f t="shared" si="2742"/>
        <v>0</v>
      </c>
      <c r="V1485" s="398"/>
      <c r="W1485" s="398">
        <f t="shared" si="2743"/>
        <v>0</v>
      </c>
      <c r="X1485" s="398"/>
      <c r="Y1485" s="398">
        <f t="shared" si="2744"/>
        <v>0</v>
      </c>
      <c r="Z1485" s="139"/>
      <c r="AA1485" s="139"/>
      <c r="AB1485" s="139"/>
      <c r="AC1485" s="139"/>
    </row>
    <row r="1486" spans="1:29" s="139" customFormat="1" x14ac:dyDescent="0.2">
      <c r="A1486" s="201" t="s">
        <v>615</v>
      </c>
      <c r="B1486" s="179" t="s">
        <v>784</v>
      </c>
      <c r="C1486" s="167">
        <v>12</v>
      </c>
      <c r="D1486" s="167"/>
      <c r="E1486" s="168">
        <v>35</v>
      </c>
      <c r="F1486" s="169"/>
      <c r="G1486" s="170"/>
      <c r="H1486" s="171">
        <f t="shared" ref="H1486:Y1486" si="2745">H1487</f>
        <v>21313</v>
      </c>
      <c r="I1486" s="171">
        <f t="shared" si="2745"/>
        <v>21313</v>
      </c>
      <c r="J1486" s="171">
        <f t="shared" si="2745"/>
        <v>45033</v>
      </c>
      <c r="K1486" s="171">
        <f t="shared" si="2745"/>
        <v>45033</v>
      </c>
      <c r="L1486" s="171">
        <f t="shared" si="2745"/>
        <v>45033</v>
      </c>
      <c r="M1486" s="171">
        <f t="shared" si="2745"/>
        <v>45033</v>
      </c>
      <c r="N1486" s="171">
        <f t="shared" si="2745"/>
        <v>75845</v>
      </c>
      <c r="O1486" s="171">
        <f t="shared" si="2745"/>
        <v>75845</v>
      </c>
      <c r="P1486" s="171">
        <f t="shared" si="2745"/>
        <v>0</v>
      </c>
      <c r="Q1486" s="171">
        <f t="shared" si="2745"/>
        <v>0</v>
      </c>
      <c r="R1486" s="171">
        <f t="shared" si="2745"/>
        <v>0</v>
      </c>
      <c r="S1486" s="171">
        <f t="shared" si="2745"/>
        <v>0</v>
      </c>
      <c r="T1486" s="171">
        <f t="shared" si="2745"/>
        <v>0</v>
      </c>
      <c r="U1486" s="171">
        <f t="shared" si="2745"/>
        <v>0</v>
      </c>
      <c r="V1486" s="171">
        <f t="shared" si="2745"/>
        <v>0</v>
      </c>
      <c r="W1486" s="171">
        <f t="shared" si="2745"/>
        <v>0</v>
      </c>
      <c r="X1486" s="171">
        <f t="shared" si="2745"/>
        <v>0</v>
      </c>
      <c r="Y1486" s="171">
        <f t="shared" si="2745"/>
        <v>0</v>
      </c>
    </row>
    <row r="1487" spans="1:29" x14ac:dyDescent="0.2">
      <c r="A1487" s="154" t="s">
        <v>615</v>
      </c>
      <c r="B1487" s="147" t="s">
        <v>784</v>
      </c>
      <c r="C1487" s="147">
        <v>12</v>
      </c>
      <c r="D1487" s="154"/>
      <c r="E1487" s="148">
        <v>351</v>
      </c>
      <c r="F1487" s="144"/>
      <c r="G1487" s="106"/>
      <c r="H1487" s="107">
        <f t="shared" ref="H1487:Y1487" si="2746">SUM(H1488:H1488)</f>
        <v>21313</v>
      </c>
      <c r="I1487" s="107">
        <f t="shared" si="2746"/>
        <v>21313</v>
      </c>
      <c r="J1487" s="107">
        <f t="shared" si="2746"/>
        <v>45033</v>
      </c>
      <c r="K1487" s="107">
        <f t="shared" si="2746"/>
        <v>45033</v>
      </c>
      <c r="L1487" s="107">
        <f t="shared" si="2746"/>
        <v>45033</v>
      </c>
      <c r="M1487" s="107">
        <f t="shared" si="2746"/>
        <v>45033</v>
      </c>
      <c r="N1487" s="107">
        <f t="shared" si="2746"/>
        <v>75845</v>
      </c>
      <c r="O1487" s="107">
        <f t="shared" si="2746"/>
        <v>75845</v>
      </c>
      <c r="P1487" s="107">
        <f t="shared" si="2746"/>
        <v>0</v>
      </c>
      <c r="Q1487" s="107">
        <f t="shared" si="2746"/>
        <v>0</v>
      </c>
      <c r="R1487" s="107">
        <f t="shared" si="2746"/>
        <v>0</v>
      </c>
      <c r="S1487" s="107">
        <f t="shared" si="2746"/>
        <v>0</v>
      </c>
      <c r="T1487" s="107">
        <f t="shared" si="2746"/>
        <v>0</v>
      </c>
      <c r="U1487" s="107">
        <f t="shared" si="2746"/>
        <v>0</v>
      </c>
      <c r="V1487" s="107">
        <f t="shared" si="2746"/>
        <v>0</v>
      </c>
      <c r="W1487" s="107">
        <f t="shared" si="2746"/>
        <v>0</v>
      </c>
      <c r="X1487" s="107">
        <f t="shared" si="2746"/>
        <v>0</v>
      </c>
      <c r="Y1487" s="107">
        <f t="shared" si="2746"/>
        <v>0</v>
      </c>
      <c r="Z1487" s="101"/>
      <c r="AA1487" s="101"/>
      <c r="AB1487" s="101"/>
      <c r="AC1487" s="101"/>
    </row>
    <row r="1488" spans="1:29" s="139" customFormat="1" ht="30" x14ac:dyDescent="0.2">
      <c r="A1488" s="109" t="s">
        <v>615</v>
      </c>
      <c r="B1488" s="94" t="s">
        <v>784</v>
      </c>
      <c r="C1488" s="94">
        <v>12</v>
      </c>
      <c r="D1488" s="109" t="s">
        <v>270</v>
      </c>
      <c r="E1488" s="110">
        <v>3512</v>
      </c>
      <c r="F1488" s="142" t="s">
        <v>281</v>
      </c>
      <c r="G1488" s="132"/>
      <c r="H1488" s="398">
        <v>21313</v>
      </c>
      <c r="I1488" s="398">
        <f t="shared" ref="I1488" si="2747">H1488</f>
        <v>21313</v>
      </c>
      <c r="J1488" s="398">
        <v>45033</v>
      </c>
      <c r="K1488" s="398">
        <f t="shared" ref="K1488" si="2748">J1488</f>
        <v>45033</v>
      </c>
      <c r="L1488" s="402">
        <v>45033</v>
      </c>
      <c r="M1488" s="410">
        <f t="shared" ref="M1488" si="2749">L1488</f>
        <v>45033</v>
      </c>
      <c r="N1488" s="402">
        <v>75845</v>
      </c>
      <c r="O1488" s="410">
        <f t="shared" ref="O1488" si="2750">N1488</f>
        <v>75845</v>
      </c>
      <c r="P1488" s="398">
        <v>0</v>
      </c>
      <c r="Q1488" s="398">
        <f t="shared" ref="Q1488" si="2751">P1488</f>
        <v>0</v>
      </c>
      <c r="R1488" s="398"/>
      <c r="S1488" s="398">
        <f t="shared" ref="S1488" si="2752">R1488</f>
        <v>0</v>
      </c>
      <c r="T1488" s="398"/>
      <c r="U1488" s="398">
        <f t="shared" ref="U1488" si="2753">T1488</f>
        <v>0</v>
      </c>
      <c r="V1488" s="398"/>
      <c r="W1488" s="398">
        <f t="shared" ref="W1488" si="2754">V1488</f>
        <v>0</v>
      </c>
      <c r="X1488" s="398"/>
      <c r="Y1488" s="398">
        <f t="shared" ref="Y1488" si="2755">X1488</f>
        <v>0</v>
      </c>
    </row>
    <row r="1489" spans="1:29" s="139" customFormat="1" x14ac:dyDescent="0.2">
      <c r="A1489" s="201" t="s">
        <v>615</v>
      </c>
      <c r="B1489" s="179" t="s">
        <v>784</v>
      </c>
      <c r="C1489" s="167">
        <v>12</v>
      </c>
      <c r="D1489" s="167"/>
      <c r="E1489" s="168">
        <v>36</v>
      </c>
      <c r="F1489" s="169"/>
      <c r="G1489" s="170"/>
      <c r="H1489" s="171">
        <f t="shared" ref="H1489:Y1489" si="2756">H1490</f>
        <v>23428642</v>
      </c>
      <c r="I1489" s="171">
        <f t="shared" si="2756"/>
        <v>23428642</v>
      </c>
      <c r="J1489" s="171">
        <f t="shared" si="2756"/>
        <v>4062202</v>
      </c>
      <c r="K1489" s="171">
        <f t="shared" si="2756"/>
        <v>4062202</v>
      </c>
      <c r="L1489" s="171">
        <f t="shared" si="2756"/>
        <v>6609891</v>
      </c>
      <c r="M1489" s="171">
        <f t="shared" si="2756"/>
        <v>6609891</v>
      </c>
      <c r="N1489" s="171">
        <f t="shared" si="2756"/>
        <v>7557616</v>
      </c>
      <c r="O1489" s="171">
        <f t="shared" si="2756"/>
        <v>7557616</v>
      </c>
      <c r="P1489" s="171">
        <f t="shared" si="2756"/>
        <v>0</v>
      </c>
      <c r="Q1489" s="171">
        <f t="shared" si="2756"/>
        <v>0</v>
      </c>
      <c r="R1489" s="171">
        <f t="shared" si="2756"/>
        <v>0</v>
      </c>
      <c r="S1489" s="171">
        <f t="shared" si="2756"/>
        <v>0</v>
      </c>
      <c r="T1489" s="171">
        <f t="shared" si="2756"/>
        <v>0</v>
      </c>
      <c r="U1489" s="171">
        <f t="shared" si="2756"/>
        <v>0</v>
      </c>
      <c r="V1489" s="171">
        <f t="shared" si="2756"/>
        <v>0</v>
      </c>
      <c r="W1489" s="171">
        <f t="shared" si="2756"/>
        <v>0</v>
      </c>
      <c r="X1489" s="171">
        <f t="shared" si="2756"/>
        <v>0</v>
      </c>
      <c r="Y1489" s="171">
        <f t="shared" si="2756"/>
        <v>0</v>
      </c>
      <c r="Z1489" s="112"/>
      <c r="AA1489" s="112"/>
      <c r="AB1489" s="112"/>
      <c r="AC1489" s="112"/>
    </row>
    <row r="1490" spans="1:29" s="139" customFormat="1" x14ac:dyDescent="0.2">
      <c r="A1490" s="154" t="s">
        <v>615</v>
      </c>
      <c r="B1490" s="147" t="s">
        <v>784</v>
      </c>
      <c r="C1490" s="147">
        <v>12</v>
      </c>
      <c r="D1490" s="154"/>
      <c r="E1490" s="148">
        <v>363</v>
      </c>
      <c r="F1490" s="144"/>
      <c r="G1490" s="131"/>
      <c r="H1490" s="152">
        <f t="shared" ref="H1490:Q1490" si="2757">H1491+H1492+H1493+H1494</f>
        <v>23428642</v>
      </c>
      <c r="I1490" s="152">
        <f t="shared" si="2757"/>
        <v>23428642</v>
      </c>
      <c r="J1490" s="152">
        <f t="shared" si="2757"/>
        <v>4062202</v>
      </c>
      <c r="K1490" s="152">
        <f t="shared" si="2757"/>
        <v>4062202</v>
      </c>
      <c r="L1490" s="152">
        <f t="shared" ref="L1490:M1490" si="2758">L1491+L1492+L1493+L1494</f>
        <v>6609891</v>
      </c>
      <c r="M1490" s="152">
        <f t="shared" si="2758"/>
        <v>6609891</v>
      </c>
      <c r="N1490" s="152">
        <f>N1491+N1492+N1493+N1494</f>
        <v>7557616</v>
      </c>
      <c r="O1490" s="152">
        <f t="shared" ref="O1490" si="2759">O1491+O1492+O1493+O1494</f>
        <v>7557616</v>
      </c>
      <c r="P1490" s="152">
        <f t="shared" si="2757"/>
        <v>0</v>
      </c>
      <c r="Q1490" s="152">
        <f t="shared" si="2757"/>
        <v>0</v>
      </c>
      <c r="R1490" s="152">
        <f t="shared" ref="R1490:W1490" si="2760">R1491+R1492+R1493+R1494</f>
        <v>0</v>
      </c>
      <c r="S1490" s="152">
        <f t="shared" si="2760"/>
        <v>0</v>
      </c>
      <c r="T1490" s="152">
        <f t="shared" ref="T1490:U1490" si="2761">T1491+T1492+T1493+T1494</f>
        <v>0</v>
      </c>
      <c r="U1490" s="152">
        <f t="shared" si="2761"/>
        <v>0</v>
      </c>
      <c r="V1490" s="152">
        <f t="shared" si="2760"/>
        <v>0</v>
      </c>
      <c r="W1490" s="152">
        <f t="shared" si="2760"/>
        <v>0</v>
      </c>
      <c r="X1490" s="152">
        <f t="shared" ref="X1490:Y1490" si="2762">X1491+X1492+X1493+X1494</f>
        <v>0</v>
      </c>
      <c r="Y1490" s="152">
        <f t="shared" si="2762"/>
        <v>0</v>
      </c>
    </row>
    <row r="1491" spans="1:29" s="139" customFormat="1" ht="15" x14ac:dyDescent="0.2">
      <c r="A1491" s="109" t="s">
        <v>615</v>
      </c>
      <c r="B1491" s="94" t="s">
        <v>784</v>
      </c>
      <c r="C1491" s="94">
        <v>12</v>
      </c>
      <c r="D1491" s="109" t="s">
        <v>258</v>
      </c>
      <c r="E1491" s="110">
        <v>3631</v>
      </c>
      <c r="F1491" s="142" t="s">
        <v>71</v>
      </c>
      <c r="G1491" s="132"/>
      <c r="H1491" s="398">
        <v>123098</v>
      </c>
      <c r="I1491" s="398">
        <f t="shared" ref="I1491:I1494" si="2763">H1491</f>
        <v>123098</v>
      </c>
      <c r="J1491" s="398">
        <v>30747</v>
      </c>
      <c r="K1491" s="398">
        <f t="shared" ref="K1491:K1494" si="2764">J1491</f>
        <v>30747</v>
      </c>
      <c r="L1491" s="402">
        <v>163620</v>
      </c>
      <c r="M1491" s="398">
        <f t="shared" ref="M1491:M1494" si="2765">L1491</f>
        <v>163620</v>
      </c>
      <c r="N1491" s="402">
        <v>232650</v>
      </c>
      <c r="O1491" s="398">
        <f t="shared" ref="O1491:O1494" si="2766">N1491</f>
        <v>232650</v>
      </c>
      <c r="P1491" s="398">
        <v>0</v>
      </c>
      <c r="Q1491" s="398">
        <f t="shared" ref="Q1491:Q1494" si="2767">P1491</f>
        <v>0</v>
      </c>
      <c r="R1491" s="398"/>
      <c r="S1491" s="398">
        <f t="shared" ref="S1491:S1494" si="2768">R1491</f>
        <v>0</v>
      </c>
      <c r="T1491" s="398"/>
      <c r="U1491" s="398">
        <f t="shared" ref="U1491:U1494" si="2769">T1491</f>
        <v>0</v>
      </c>
      <c r="V1491" s="398"/>
      <c r="W1491" s="398">
        <f t="shared" ref="W1491:W1494" si="2770">V1491</f>
        <v>0</v>
      </c>
      <c r="X1491" s="398"/>
      <c r="Y1491" s="398">
        <f t="shared" ref="Y1491:Y1494" si="2771">X1491</f>
        <v>0</v>
      </c>
    </row>
    <row r="1492" spans="1:29" s="139" customFormat="1" ht="15" x14ac:dyDescent="0.2">
      <c r="A1492" s="109" t="s">
        <v>615</v>
      </c>
      <c r="B1492" s="94" t="s">
        <v>784</v>
      </c>
      <c r="C1492" s="94">
        <v>12</v>
      </c>
      <c r="D1492" s="109" t="s">
        <v>270</v>
      </c>
      <c r="E1492" s="110">
        <v>3631</v>
      </c>
      <c r="F1492" s="142" t="s">
        <v>71</v>
      </c>
      <c r="G1492" s="132"/>
      <c r="H1492" s="398">
        <v>86949</v>
      </c>
      <c r="I1492" s="398">
        <f t="shared" si="2763"/>
        <v>86949</v>
      </c>
      <c r="J1492" s="398">
        <v>2986</v>
      </c>
      <c r="K1492" s="398">
        <f t="shared" si="2764"/>
        <v>2986</v>
      </c>
      <c r="L1492" s="403">
        <v>69495</v>
      </c>
      <c r="M1492" s="398">
        <f t="shared" si="2765"/>
        <v>69495</v>
      </c>
      <c r="N1492" s="403">
        <v>61495</v>
      </c>
      <c r="O1492" s="398">
        <f t="shared" si="2766"/>
        <v>61495</v>
      </c>
      <c r="P1492" s="398">
        <v>0</v>
      </c>
      <c r="Q1492" s="398">
        <f t="shared" si="2767"/>
        <v>0</v>
      </c>
      <c r="R1492" s="398"/>
      <c r="S1492" s="398">
        <f t="shared" si="2768"/>
        <v>0</v>
      </c>
      <c r="T1492" s="398"/>
      <c r="U1492" s="398">
        <f t="shared" si="2769"/>
        <v>0</v>
      </c>
      <c r="V1492" s="398"/>
      <c r="W1492" s="398">
        <f t="shared" si="2770"/>
        <v>0</v>
      </c>
      <c r="X1492" s="398"/>
      <c r="Y1492" s="398">
        <f t="shared" si="2771"/>
        <v>0</v>
      </c>
    </row>
    <row r="1493" spans="1:29" ht="15" x14ac:dyDescent="0.2">
      <c r="A1493" s="109" t="s">
        <v>615</v>
      </c>
      <c r="B1493" s="94" t="s">
        <v>784</v>
      </c>
      <c r="C1493" s="94">
        <v>12</v>
      </c>
      <c r="D1493" s="109" t="s">
        <v>258</v>
      </c>
      <c r="E1493" s="110">
        <v>3632</v>
      </c>
      <c r="F1493" s="142" t="s">
        <v>183</v>
      </c>
      <c r="G1493" s="132"/>
      <c r="H1493" s="398">
        <v>9112561</v>
      </c>
      <c r="I1493" s="398">
        <f t="shared" si="2763"/>
        <v>9112561</v>
      </c>
      <c r="J1493" s="398">
        <v>0</v>
      </c>
      <c r="K1493" s="398">
        <f t="shared" si="2764"/>
        <v>0</v>
      </c>
      <c r="L1493" s="403">
        <v>4290000</v>
      </c>
      <c r="M1493" s="398">
        <f t="shared" si="2765"/>
        <v>4290000</v>
      </c>
      <c r="N1493" s="403">
        <v>6150195</v>
      </c>
      <c r="O1493" s="398">
        <f t="shared" si="2766"/>
        <v>6150195</v>
      </c>
      <c r="P1493" s="398">
        <v>0</v>
      </c>
      <c r="Q1493" s="398">
        <f t="shared" si="2767"/>
        <v>0</v>
      </c>
      <c r="R1493" s="398"/>
      <c r="S1493" s="398">
        <f t="shared" si="2768"/>
        <v>0</v>
      </c>
      <c r="T1493" s="398"/>
      <c r="U1493" s="398">
        <f t="shared" si="2769"/>
        <v>0</v>
      </c>
      <c r="V1493" s="398"/>
      <c r="W1493" s="398">
        <f t="shared" si="2770"/>
        <v>0</v>
      </c>
      <c r="X1493" s="398"/>
      <c r="Y1493" s="398">
        <f t="shared" si="2771"/>
        <v>0</v>
      </c>
      <c r="Z1493" s="139"/>
      <c r="AA1493" s="139"/>
      <c r="AB1493" s="139"/>
      <c r="AC1493" s="139"/>
    </row>
    <row r="1494" spans="1:29" s="101" customFormat="1" x14ac:dyDescent="0.2">
      <c r="A1494" s="109" t="s">
        <v>615</v>
      </c>
      <c r="B1494" s="94" t="s">
        <v>784</v>
      </c>
      <c r="C1494" s="94">
        <v>12</v>
      </c>
      <c r="D1494" s="109" t="s">
        <v>270</v>
      </c>
      <c r="E1494" s="110">
        <v>3632</v>
      </c>
      <c r="F1494" s="142" t="s">
        <v>183</v>
      </c>
      <c r="G1494" s="132"/>
      <c r="H1494" s="398">
        <v>14106034</v>
      </c>
      <c r="I1494" s="398">
        <f t="shared" si="2763"/>
        <v>14106034</v>
      </c>
      <c r="J1494" s="398">
        <v>4028469</v>
      </c>
      <c r="K1494" s="398">
        <f t="shared" si="2764"/>
        <v>4028469</v>
      </c>
      <c r="L1494" s="403">
        <v>2086776</v>
      </c>
      <c r="M1494" s="398">
        <f t="shared" si="2765"/>
        <v>2086776</v>
      </c>
      <c r="N1494" s="403">
        <v>1113276</v>
      </c>
      <c r="O1494" s="398">
        <f t="shared" si="2766"/>
        <v>1113276</v>
      </c>
      <c r="P1494" s="398">
        <v>0</v>
      </c>
      <c r="Q1494" s="398">
        <f t="shared" si="2767"/>
        <v>0</v>
      </c>
      <c r="R1494" s="398"/>
      <c r="S1494" s="398">
        <f t="shared" si="2768"/>
        <v>0</v>
      </c>
      <c r="T1494" s="398"/>
      <c r="U1494" s="398">
        <f t="shared" si="2769"/>
        <v>0</v>
      </c>
      <c r="V1494" s="398"/>
      <c r="W1494" s="398">
        <f t="shared" si="2770"/>
        <v>0</v>
      </c>
      <c r="X1494" s="398"/>
      <c r="Y1494" s="398">
        <f t="shared" si="2771"/>
        <v>0</v>
      </c>
      <c r="Z1494" s="139"/>
      <c r="AA1494" s="139"/>
      <c r="AB1494" s="139"/>
      <c r="AC1494" s="139"/>
    </row>
    <row r="1495" spans="1:29" s="139" customFormat="1" x14ac:dyDescent="0.2">
      <c r="A1495" s="201" t="s">
        <v>615</v>
      </c>
      <c r="B1495" s="179" t="s">
        <v>784</v>
      </c>
      <c r="C1495" s="167">
        <v>12</v>
      </c>
      <c r="D1495" s="167"/>
      <c r="E1495" s="168">
        <v>38</v>
      </c>
      <c r="F1495" s="169"/>
      <c r="G1495" s="170"/>
      <c r="H1495" s="171">
        <f t="shared" ref="H1495:Q1495" si="2772">H1496+H1498+H1500</f>
        <v>6387229</v>
      </c>
      <c r="I1495" s="171">
        <f t="shared" si="2772"/>
        <v>6387229</v>
      </c>
      <c r="J1495" s="171">
        <f t="shared" si="2772"/>
        <v>1374824</v>
      </c>
      <c r="K1495" s="171">
        <f t="shared" si="2772"/>
        <v>1374824</v>
      </c>
      <c r="L1495" s="171">
        <f t="shared" ref="L1495:M1495" si="2773">L1496+L1498+L1500</f>
        <v>1374824</v>
      </c>
      <c r="M1495" s="171">
        <f t="shared" si="2773"/>
        <v>1374824</v>
      </c>
      <c r="N1495" s="171">
        <f t="shared" ref="N1495:O1495" si="2774">N1496+N1498+N1500</f>
        <v>2220955</v>
      </c>
      <c r="O1495" s="171">
        <f t="shared" si="2774"/>
        <v>2220955</v>
      </c>
      <c r="P1495" s="171">
        <f t="shared" si="2772"/>
        <v>0</v>
      </c>
      <c r="Q1495" s="171">
        <f t="shared" si="2772"/>
        <v>0</v>
      </c>
      <c r="R1495" s="171">
        <f t="shared" ref="R1495:W1495" si="2775">R1496+R1498+R1500</f>
        <v>0</v>
      </c>
      <c r="S1495" s="171">
        <f t="shared" si="2775"/>
        <v>0</v>
      </c>
      <c r="T1495" s="171">
        <f t="shared" ref="T1495:U1495" si="2776">T1496+T1498+T1500</f>
        <v>0</v>
      </c>
      <c r="U1495" s="171">
        <f t="shared" si="2776"/>
        <v>0</v>
      </c>
      <c r="V1495" s="171">
        <f t="shared" si="2775"/>
        <v>0</v>
      </c>
      <c r="W1495" s="171">
        <f t="shared" si="2775"/>
        <v>0</v>
      </c>
      <c r="X1495" s="171">
        <f t="shared" ref="X1495:Y1495" si="2777">X1496+X1498+X1500</f>
        <v>0</v>
      </c>
      <c r="Y1495" s="171">
        <f t="shared" si="2777"/>
        <v>0</v>
      </c>
      <c r="Z1495" s="112"/>
      <c r="AA1495" s="112"/>
      <c r="AB1495" s="112"/>
      <c r="AC1495" s="112"/>
    </row>
    <row r="1496" spans="1:29" s="101" customFormat="1" x14ac:dyDescent="0.2">
      <c r="A1496" s="154" t="s">
        <v>615</v>
      </c>
      <c r="B1496" s="147" t="s">
        <v>784</v>
      </c>
      <c r="C1496" s="147">
        <v>12</v>
      </c>
      <c r="D1496" s="154"/>
      <c r="E1496" s="148">
        <v>381</v>
      </c>
      <c r="F1496" s="144"/>
      <c r="G1496" s="131"/>
      <c r="H1496" s="152">
        <f t="shared" ref="H1496:Y1496" si="2778">H1497</f>
        <v>224032</v>
      </c>
      <c r="I1496" s="152">
        <f t="shared" si="2778"/>
        <v>224032</v>
      </c>
      <c r="J1496" s="152">
        <f t="shared" si="2778"/>
        <v>71303</v>
      </c>
      <c r="K1496" s="152">
        <f t="shared" si="2778"/>
        <v>71303</v>
      </c>
      <c r="L1496" s="152">
        <f t="shared" si="2778"/>
        <v>71303</v>
      </c>
      <c r="M1496" s="152">
        <f t="shared" si="2778"/>
        <v>71303</v>
      </c>
      <c r="N1496" s="152">
        <f t="shared" si="2778"/>
        <v>111720</v>
      </c>
      <c r="O1496" s="152">
        <f t="shared" si="2778"/>
        <v>111720</v>
      </c>
      <c r="P1496" s="152">
        <f t="shared" si="2778"/>
        <v>0</v>
      </c>
      <c r="Q1496" s="152">
        <f t="shared" si="2778"/>
        <v>0</v>
      </c>
      <c r="R1496" s="152">
        <f t="shared" si="2778"/>
        <v>0</v>
      </c>
      <c r="S1496" s="152">
        <f t="shared" si="2778"/>
        <v>0</v>
      </c>
      <c r="T1496" s="152">
        <f t="shared" si="2778"/>
        <v>0</v>
      </c>
      <c r="U1496" s="152">
        <f t="shared" si="2778"/>
        <v>0</v>
      </c>
      <c r="V1496" s="152">
        <f t="shared" si="2778"/>
        <v>0</v>
      </c>
      <c r="W1496" s="152">
        <f t="shared" si="2778"/>
        <v>0</v>
      </c>
      <c r="X1496" s="152">
        <f t="shared" si="2778"/>
        <v>0</v>
      </c>
      <c r="Y1496" s="152">
        <f t="shared" si="2778"/>
        <v>0</v>
      </c>
    </row>
    <row r="1497" spans="1:29" s="139" customFormat="1" ht="15" x14ac:dyDescent="0.2">
      <c r="A1497" s="109" t="s">
        <v>615</v>
      </c>
      <c r="B1497" s="94" t="s">
        <v>784</v>
      </c>
      <c r="C1497" s="94">
        <v>12</v>
      </c>
      <c r="D1497" s="109" t="s">
        <v>101</v>
      </c>
      <c r="E1497" s="110">
        <v>3811</v>
      </c>
      <c r="F1497" s="142" t="s">
        <v>73</v>
      </c>
      <c r="G1497" s="132"/>
      <c r="H1497" s="398">
        <v>224032</v>
      </c>
      <c r="I1497" s="398">
        <f>H1497</f>
        <v>224032</v>
      </c>
      <c r="J1497" s="398">
        <v>71303</v>
      </c>
      <c r="K1497" s="398">
        <f>J1497</f>
        <v>71303</v>
      </c>
      <c r="L1497" s="402">
        <v>71303</v>
      </c>
      <c r="M1497" s="398">
        <f>L1497</f>
        <v>71303</v>
      </c>
      <c r="N1497" s="402">
        <v>111720</v>
      </c>
      <c r="O1497" s="398">
        <f>N1497</f>
        <v>111720</v>
      </c>
      <c r="P1497" s="398">
        <v>0</v>
      </c>
      <c r="Q1497" s="398">
        <f>P1497</f>
        <v>0</v>
      </c>
      <c r="R1497" s="398"/>
      <c r="S1497" s="398">
        <f>R1497</f>
        <v>0</v>
      </c>
      <c r="T1497" s="398"/>
      <c r="U1497" s="398">
        <f>T1497</f>
        <v>0</v>
      </c>
      <c r="V1497" s="398"/>
      <c r="W1497" s="398">
        <f>V1497</f>
        <v>0</v>
      </c>
      <c r="X1497" s="398"/>
      <c r="Y1497" s="398">
        <f>X1497</f>
        <v>0</v>
      </c>
    </row>
    <row r="1498" spans="1:29" s="101" customFormat="1" x14ac:dyDescent="0.2">
      <c r="A1498" s="154" t="s">
        <v>615</v>
      </c>
      <c r="B1498" s="147" t="s">
        <v>784</v>
      </c>
      <c r="C1498" s="147">
        <v>12</v>
      </c>
      <c r="D1498" s="154"/>
      <c r="E1498" s="148">
        <v>382</v>
      </c>
      <c r="F1498" s="144"/>
      <c r="G1498" s="131"/>
      <c r="H1498" s="152">
        <f t="shared" ref="H1498:Y1498" si="2779">SUM(H1499:H1499)</f>
        <v>4350287</v>
      </c>
      <c r="I1498" s="152">
        <f t="shared" si="2779"/>
        <v>4350287</v>
      </c>
      <c r="J1498" s="152">
        <f t="shared" si="2779"/>
        <v>583055</v>
      </c>
      <c r="K1498" s="152">
        <f t="shared" si="2779"/>
        <v>583055</v>
      </c>
      <c r="L1498" s="152">
        <f t="shared" si="2779"/>
        <v>583055</v>
      </c>
      <c r="M1498" s="152">
        <f t="shared" si="2779"/>
        <v>583055</v>
      </c>
      <c r="N1498" s="152">
        <f t="shared" si="2779"/>
        <v>1005480</v>
      </c>
      <c r="O1498" s="152">
        <f t="shared" si="2779"/>
        <v>1005480</v>
      </c>
      <c r="P1498" s="152">
        <f t="shared" si="2779"/>
        <v>0</v>
      </c>
      <c r="Q1498" s="152">
        <f t="shared" si="2779"/>
        <v>0</v>
      </c>
      <c r="R1498" s="152">
        <f t="shared" si="2779"/>
        <v>0</v>
      </c>
      <c r="S1498" s="152">
        <f t="shared" si="2779"/>
        <v>0</v>
      </c>
      <c r="T1498" s="152">
        <f t="shared" si="2779"/>
        <v>0</v>
      </c>
      <c r="U1498" s="152">
        <f t="shared" si="2779"/>
        <v>0</v>
      </c>
      <c r="V1498" s="152">
        <f t="shared" si="2779"/>
        <v>0</v>
      </c>
      <c r="W1498" s="152">
        <f t="shared" si="2779"/>
        <v>0</v>
      </c>
      <c r="X1498" s="152">
        <f t="shared" si="2779"/>
        <v>0</v>
      </c>
      <c r="Y1498" s="152">
        <f t="shared" si="2779"/>
        <v>0</v>
      </c>
    </row>
    <row r="1499" spans="1:29" s="139" customFormat="1" ht="15" x14ac:dyDescent="0.2">
      <c r="A1499" s="109" t="s">
        <v>615</v>
      </c>
      <c r="B1499" s="94" t="s">
        <v>784</v>
      </c>
      <c r="C1499" s="94">
        <v>12</v>
      </c>
      <c r="D1499" s="109" t="s">
        <v>101</v>
      </c>
      <c r="E1499" s="110">
        <v>3821</v>
      </c>
      <c r="F1499" s="142" t="s">
        <v>102</v>
      </c>
      <c r="G1499" s="132"/>
      <c r="H1499" s="398">
        <v>4350287</v>
      </c>
      <c r="I1499" s="398">
        <f>H1499</f>
        <v>4350287</v>
      </c>
      <c r="J1499" s="398">
        <v>583055</v>
      </c>
      <c r="K1499" s="398">
        <f>J1499</f>
        <v>583055</v>
      </c>
      <c r="L1499" s="402">
        <v>583055</v>
      </c>
      <c r="M1499" s="398">
        <f>L1499</f>
        <v>583055</v>
      </c>
      <c r="N1499" s="402">
        <v>1005480</v>
      </c>
      <c r="O1499" s="398">
        <f>N1499</f>
        <v>1005480</v>
      </c>
      <c r="P1499" s="398">
        <v>0</v>
      </c>
      <c r="Q1499" s="398">
        <f>P1499</f>
        <v>0</v>
      </c>
      <c r="R1499" s="398"/>
      <c r="S1499" s="398">
        <f>R1499</f>
        <v>0</v>
      </c>
      <c r="T1499" s="398"/>
      <c r="U1499" s="398">
        <f>T1499</f>
        <v>0</v>
      </c>
      <c r="V1499" s="398"/>
      <c r="W1499" s="398">
        <f>V1499</f>
        <v>0</v>
      </c>
      <c r="X1499" s="398"/>
      <c r="Y1499" s="398">
        <f>X1499</f>
        <v>0</v>
      </c>
    </row>
    <row r="1500" spans="1:29" x14ac:dyDescent="0.2">
      <c r="A1500" s="154" t="s">
        <v>615</v>
      </c>
      <c r="B1500" s="147" t="s">
        <v>784</v>
      </c>
      <c r="C1500" s="147">
        <v>12</v>
      </c>
      <c r="D1500" s="154"/>
      <c r="E1500" s="148">
        <v>386</v>
      </c>
      <c r="F1500" s="144"/>
      <c r="G1500" s="131"/>
      <c r="H1500" s="152">
        <f>SUM(H1501:H1502)</f>
        <v>1812910</v>
      </c>
      <c r="I1500" s="152">
        <f t="shared" ref="I1500:Y1500" si="2780">SUM(I1501:I1502)</f>
        <v>1812910</v>
      </c>
      <c r="J1500" s="152">
        <f t="shared" si="2780"/>
        <v>720466</v>
      </c>
      <c r="K1500" s="152">
        <f t="shared" si="2780"/>
        <v>720466</v>
      </c>
      <c r="L1500" s="152">
        <f t="shared" si="2780"/>
        <v>720466</v>
      </c>
      <c r="M1500" s="152">
        <f t="shared" si="2780"/>
        <v>720466</v>
      </c>
      <c r="N1500" s="152">
        <f t="shared" si="2780"/>
        <v>1103755</v>
      </c>
      <c r="O1500" s="152">
        <f t="shared" si="2780"/>
        <v>1103755</v>
      </c>
      <c r="P1500" s="152">
        <f t="shared" si="2780"/>
        <v>0</v>
      </c>
      <c r="Q1500" s="152">
        <f t="shared" si="2780"/>
        <v>0</v>
      </c>
      <c r="R1500" s="152">
        <f t="shared" si="2780"/>
        <v>0</v>
      </c>
      <c r="S1500" s="152">
        <f t="shared" si="2780"/>
        <v>0</v>
      </c>
      <c r="T1500" s="152">
        <f t="shared" si="2780"/>
        <v>0</v>
      </c>
      <c r="U1500" s="152">
        <f t="shared" si="2780"/>
        <v>0</v>
      </c>
      <c r="V1500" s="152">
        <f t="shared" si="2780"/>
        <v>0</v>
      </c>
      <c r="W1500" s="152">
        <f t="shared" si="2780"/>
        <v>0</v>
      </c>
      <c r="X1500" s="152">
        <f t="shared" si="2780"/>
        <v>0</v>
      </c>
      <c r="Y1500" s="152">
        <f t="shared" si="2780"/>
        <v>0</v>
      </c>
      <c r="Z1500" s="101"/>
      <c r="AA1500" s="101"/>
      <c r="AB1500" s="101"/>
      <c r="AC1500" s="101"/>
    </row>
    <row r="1501" spans="1:29" s="198" customFormat="1" ht="45" x14ac:dyDescent="0.2">
      <c r="A1501" s="291" t="s">
        <v>615</v>
      </c>
      <c r="B1501" s="292" t="s">
        <v>784</v>
      </c>
      <c r="C1501" s="94">
        <v>12</v>
      </c>
      <c r="D1501" s="109" t="s">
        <v>258</v>
      </c>
      <c r="E1501" s="110">
        <v>3861</v>
      </c>
      <c r="F1501" s="142" t="s">
        <v>277</v>
      </c>
      <c r="G1501" s="293"/>
      <c r="H1501" s="398">
        <v>43712</v>
      </c>
      <c r="I1501" s="398">
        <f t="shared" ref="I1501" si="2781">H1501</f>
        <v>43712</v>
      </c>
      <c r="J1501" s="398">
        <v>0</v>
      </c>
      <c r="K1501" s="398">
        <f t="shared" ref="K1501" si="2782">J1501</f>
        <v>0</v>
      </c>
      <c r="L1501" s="406">
        <v>0</v>
      </c>
      <c r="M1501" s="398">
        <f t="shared" ref="M1501" si="2783">L1501</f>
        <v>0</v>
      </c>
      <c r="N1501" s="406">
        <v>0</v>
      </c>
      <c r="O1501" s="398">
        <f t="shared" ref="O1501" si="2784">N1501</f>
        <v>0</v>
      </c>
      <c r="P1501" s="398">
        <v>0</v>
      </c>
      <c r="Q1501" s="398">
        <f t="shared" ref="Q1501" si="2785">P1501</f>
        <v>0</v>
      </c>
      <c r="R1501" s="398"/>
      <c r="S1501" s="398">
        <f t="shared" ref="S1501" si="2786">R1501</f>
        <v>0</v>
      </c>
      <c r="T1501" s="398"/>
      <c r="U1501" s="398">
        <f t="shared" ref="U1501" si="2787">T1501</f>
        <v>0</v>
      </c>
      <c r="V1501" s="398"/>
      <c r="W1501" s="398">
        <f t="shared" ref="W1501" si="2788">V1501</f>
        <v>0</v>
      </c>
      <c r="X1501" s="398"/>
      <c r="Y1501" s="398">
        <f t="shared" ref="Y1501" si="2789">X1501</f>
        <v>0</v>
      </c>
      <c r="Z1501" s="273"/>
      <c r="AA1501" s="273"/>
      <c r="AB1501" s="273"/>
      <c r="AC1501" s="273"/>
    </row>
    <row r="1502" spans="1:29" ht="45" x14ac:dyDescent="0.2">
      <c r="A1502" s="109" t="s">
        <v>615</v>
      </c>
      <c r="B1502" s="94" t="s">
        <v>784</v>
      </c>
      <c r="C1502" s="94">
        <v>12</v>
      </c>
      <c r="D1502" s="109" t="s">
        <v>270</v>
      </c>
      <c r="E1502" s="110">
        <v>3861</v>
      </c>
      <c r="F1502" s="142" t="s">
        <v>277</v>
      </c>
      <c r="G1502" s="132"/>
      <c r="H1502" s="398">
        <v>1769198</v>
      </c>
      <c r="I1502" s="398">
        <f t="shared" ref="I1502" si="2790">H1502</f>
        <v>1769198</v>
      </c>
      <c r="J1502" s="398">
        <v>720466</v>
      </c>
      <c r="K1502" s="398">
        <f t="shared" ref="K1502" si="2791">J1502</f>
        <v>720466</v>
      </c>
      <c r="L1502" s="407">
        <v>720466</v>
      </c>
      <c r="M1502" s="398">
        <f t="shared" ref="M1502" si="2792">L1502</f>
        <v>720466</v>
      </c>
      <c r="N1502" s="407">
        <v>1103755</v>
      </c>
      <c r="O1502" s="398">
        <f t="shared" ref="O1502" si="2793">N1502</f>
        <v>1103755</v>
      </c>
      <c r="P1502" s="398">
        <v>0</v>
      </c>
      <c r="Q1502" s="398">
        <f t="shared" ref="Q1502" si="2794">P1502</f>
        <v>0</v>
      </c>
      <c r="R1502" s="398"/>
      <c r="S1502" s="398">
        <f t="shared" ref="S1502" si="2795">R1502</f>
        <v>0</v>
      </c>
      <c r="T1502" s="398"/>
      <c r="U1502" s="398">
        <f t="shared" ref="U1502" si="2796">T1502</f>
        <v>0</v>
      </c>
      <c r="V1502" s="398"/>
      <c r="W1502" s="398">
        <f t="shared" ref="W1502" si="2797">V1502</f>
        <v>0</v>
      </c>
      <c r="X1502" s="398"/>
      <c r="Y1502" s="398">
        <f t="shared" ref="Y1502" si="2798">X1502</f>
        <v>0</v>
      </c>
      <c r="Z1502" s="139"/>
      <c r="AA1502" s="139"/>
      <c r="AB1502" s="139"/>
      <c r="AC1502" s="139"/>
    </row>
    <row r="1503" spans="1:29" s="139" customFormat="1" x14ac:dyDescent="0.2">
      <c r="A1503" s="201" t="s">
        <v>615</v>
      </c>
      <c r="B1503" s="179" t="s">
        <v>784</v>
      </c>
      <c r="C1503" s="167">
        <v>12</v>
      </c>
      <c r="D1503" s="167"/>
      <c r="E1503" s="168">
        <v>42</v>
      </c>
      <c r="F1503" s="169"/>
      <c r="G1503" s="170"/>
      <c r="H1503" s="171">
        <f t="shared" ref="H1503:Q1503" si="2799">H1506+H1508+H1504+H1510</f>
        <v>758242</v>
      </c>
      <c r="I1503" s="171">
        <f t="shared" si="2799"/>
        <v>758242</v>
      </c>
      <c r="J1503" s="171">
        <f t="shared" si="2799"/>
        <v>0</v>
      </c>
      <c r="K1503" s="171">
        <f t="shared" si="2799"/>
        <v>0</v>
      </c>
      <c r="L1503" s="171">
        <f t="shared" ref="L1503:M1503" si="2800">L1506+L1508+L1504+L1510</f>
        <v>0</v>
      </c>
      <c r="M1503" s="171">
        <f t="shared" si="2800"/>
        <v>0</v>
      </c>
      <c r="N1503" s="171">
        <f t="shared" ref="N1503:O1503" si="2801">N1506+N1508+N1504+N1510</f>
        <v>0</v>
      </c>
      <c r="O1503" s="171">
        <f t="shared" si="2801"/>
        <v>0</v>
      </c>
      <c r="P1503" s="171">
        <f t="shared" si="2799"/>
        <v>0</v>
      </c>
      <c r="Q1503" s="171">
        <f t="shared" si="2799"/>
        <v>0</v>
      </c>
      <c r="R1503" s="171">
        <f t="shared" ref="R1503:W1503" si="2802">R1506+R1508+R1504+R1510</f>
        <v>0</v>
      </c>
      <c r="S1503" s="171">
        <f t="shared" si="2802"/>
        <v>0</v>
      </c>
      <c r="T1503" s="171">
        <f t="shared" ref="T1503:U1503" si="2803">T1506+T1508+T1504+T1510</f>
        <v>0</v>
      </c>
      <c r="U1503" s="171">
        <f t="shared" si="2803"/>
        <v>0</v>
      </c>
      <c r="V1503" s="171">
        <f t="shared" si="2802"/>
        <v>0</v>
      </c>
      <c r="W1503" s="171">
        <f t="shared" si="2802"/>
        <v>0</v>
      </c>
      <c r="X1503" s="171">
        <f t="shared" ref="X1503:Y1503" si="2804">X1506+X1508+X1504+X1510</f>
        <v>0</v>
      </c>
      <c r="Y1503" s="171">
        <f t="shared" si="2804"/>
        <v>0</v>
      </c>
      <c r="Z1503" s="112"/>
      <c r="AA1503" s="112"/>
      <c r="AB1503" s="112"/>
      <c r="AC1503" s="112"/>
    </row>
    <row r="1504" spans="1:29" x14ac:dyDescent="0.2">
      <c r="A1504" s="104" t="s">
        <v>615</v>
      </c>
      <c r="B1504" s="121" t="s">
        <v>784</v>
      </c>
      <c r="C1504" s="121">
        <v>12</v>
      </c>
      <c r="D1504" s="104"/>
      <c r="E1504" s="105">
        <v>421</v>
      </c>
      <c r="F1504" s="141"/>
      <c r="G1504" s="106"/>
      <c r="H1504" s="107">
        <f t="shared" ref="H1504:Y1504" si="2805">H1505</f>
        <v>632781</v>
      </c>
      <c r="I1504" s="107">
        <f t="shared" si="2805"/>
        <v>632781</v>
      </c>
      <c r="J1504" s="107">
        <f t="shared" si="2805"/>
        <v>0</v>
      </c>
      <c r="K1504" s="107">
        <f t="shared" si="2805"/>
        <v>0</v>
      </c>
      <c r="L1504" s="107">
        <f t="shared" si="2805"/>
        <v>0</v>
      </c>
      <c r="M1504" s="107">
        <f t="shared" si="2805"/>
        <v>0</v>
      </c>
      <c r="N1504" s="107">
        <f t="shared" si="2805"/>
        <v>0</v>
      </c>
      <c r="O1504" s="107">
        <f t="shared" si="2805"/>
        <v>0</v>
      </c>
      <c r="P1504" s="107">
        <f t="shared" si="2805"/>
        <v>0</v>
      </c>
      <c r="Q1504" s="107">
        <f t="shared" si="2805"/>
        <v>0</v>
      </c>
      <c r="R1504" s="107">
        <f t="shared" si="2805"/>
        <v>0</v>
      </c>
      <c r="S1504" s="107">
        <f t="shared" si="2805"/>
        <v>0</v>
      </c>
      <c r="T1504" s="107">
        <f t="shared" si="2805"/>
        <v>0</v>
      </c>
      <c r="U1504" s="107">
        <f t="shared" si="2805"/>
        <v>0</v>
      </c>
      <c r="V1504" s="107">
        <f t="shared" si="2805"/>
        <v>0</v>
      </c>
      <c r="W1504" s="107">
        <f t="shared" si="2805"/>
        <v>0</v>
      </c>
      <c r="X1504" s="107">
        <f t="shared" si="2805"/>
        <v>0</v>
      </c>
      <c r="Y1504" s="107">
        <f t="shared" si="2805"/>
        <v>0</v>
      </c>
    </row>
    <row r="1505" spans="1:29" s="139" customFormat="1" ht="15" x14ac:dyDescent="0.2">
      <c r="A1505" s="109" t="s">
        <v>615</v>
      </c>
      <c r="B1505" s="124" t="s">
        <v>784</v>
      </c>
      <c r="C1505" s="124">
        <v>12</v>
      </c>
      <c r="D1505" s="109" t="s">
        <v>101</v>
      </c>
      <c r="E1505" s="110">
        <v>4214</v>
      </c>
      <c r="F1505" s="142" t="s">
        <v>500</v>
      </c>
      <c r="G1505" s="111"/>
      <c r="H1505" s="398">
        <v>632781</v>
      </c>
      <c r="I1505" s="398">
        <f>H1505</f>
        <v>632781</v>
      </c>
      <c r="J1505" s="398">
        <v>0</v>
      </c>
      <c r="K1505" s="398">
        <f>J1505</f>
        <v>0</v>
      </c>
      <c r="L1505" s="398"/>
      <c r="M1505" s="398">
        <f>L1505</f>
        <v>0</v>
      </c>
      <c r="N1505" s="398"/>
      <c r="O1505" s="398">
        <f>N1505</f>
        <v>0</v>
      </c>
      <c r="P1505" s="398">
        <v>0</v>
      </c>
      <c r="Q1505" s="398">
        <f>P1505</f>
        <v>0</v>
      </c>
      <c r="R1505" s="398"/>
      <c r="S1505" s="398">
        <f>R1505</f>
        <v>0</v>
      </c>
      <c r="T1505" s="398"/>
      <c r="U1505" s="398">
        <f>T1505</f>
        <v>0</v>
      </c>
      <c r="V1505" s="398"/>
      <c r="W1505" s="398">
        <f>V1505</f>
        <v>0</v>
      </c>
      <c r="X1505" s="398"/>
      <c r="Y1505" s="398">
        <f>X1505</f>
        <v>0</v>
      </c>
    </row>
    <row r="1506" spans="1:29" x14ac:dyDescent="0.2">
      <c r="A1506" s="104" t="s">
        <v>615</v>
      </c>
      <c r="B1506" s="121" t="s">
        <v>784</v>
      </c>
      <c r="C1506" s="121">
        <v>12</v>
      </c>
      <c r="D1506" s="104"/>
      <c r="E1506" s="105">
        <v>422</v>
      </c>
      <c r="F1506" s="141"/>
      <c r="G1506" s="106"/>
      <c r="H1506" s="107">
        <f t="shared" ref="H1506:Y1506" si="2806">SUM(H1507:H1507)</f>
        <v>80</v>
      </c>
      <c r="I1506" s="107">
        <f t="shared" si="2806"/>
        <v>80</v>
      </c>
      <c r="J1506" s="107">
        <f t="shared" si="2806"/>
        <v>0</v>
      </c>
      <c r="K1506" s="107">
        <f t="shared" si="2806"/>
        <v>0</v>
      </c>
      <c r="L1506" s="107">
        <f t="shared" si="2806"/>
        <v>0</v>
      </c>
      <c r="M1506" s="107">
        <f t="shared" si="2806"/>
        <v>0</v>
      </c>
      <c r="N1506" s="107">
        <f t="shared" si="2806"/>
        <v>0</v>
      </c>
      <c r="O1506" s="107">
        <f t="shared" si="2806"/>
        <v>0</v>
      </c>
      <c r="P1506" s="107">
        <f t="shared" si="2806"/>
        <v>0</v>
      </c>
      <c r="Q1506" s="107">
        <f t="shared" si="2806"/>
        <v>0</v>
      </c>
      <c r="R1506" s="107">
        <f t="shared" si="2806"/>
        <v>0</v>
      </c>
      <c r="S1506" s="107">
        <f t="shared" si="2806"/>
        <v>0</v>
      </c>
      <c r="T1506" s="107">
        <f t="shared" si="2806"/>
        <v>0</v>
      </c>
      <c r="U1506" s="107">
        <f t="shared" si="2806"/>
        <v>0</v>
      </c>
      <c r="V1506" s="107">
        <f t="shared" si="2806"/>
        <v>0</v>
      </c>
      <c r="W1506" s="107">
        <f t="shared" si="2806"/>
        <v>0</v>
      </c>
      <c r="X1506" s="107">
        <f t="shared" si="2806"/>
        <v>0</v>
      </c>
      <c r="Y1506" s="107">
        <f t="shared" si="2806"/>
        <v>0</v>
      </c>
    </row>
    <row r="1507" spans="1:29" s="139" customFormat="1" ht="15" x14ac:dyDescent="0.2">
      <c r="A1507" s="109" t="s">
        <v>615</v>
      </c>
      <c r="B1507" s="124" t="s">
        <v>784</v>
      </c>
      <c r="C1507" s="124">
        <v>12</v>
      </c>
      <c r="D1507" s="109" t="s">
        <v>101</v>
      </c>
      <c r="E1507" s="110">
        <v>4222</v>
      </c>
      <c r="F1507" s="142" t="s">
        <v>75</v>
      </c>
      <c r="G1507" s="111"/>
      <c r="H1507" s="398">
        <v>80</v>
      </c>
      <c r="I1507" s="398">
        <f t="shared" ref="I1507" si="2807">H1507</f>
        <v>80</v>
      </c>
      <c r="J1507" s="398">
        <v>0</v>
      </c>
      <c r="K1507" s="398">
        <f t="shared" ref="K1507" si="2808">J1507</f>
        <v>0</v>
      </c>
      <c r="L1507" s="398"/>
      <c r="M1507" s="398">
        <f t="shared" ref="M1507" si="2809">L1507</f>
        <v>0</v>
      </c>
      <c r="N1507" s="398"/>
      <c r="O1507" s="398">
        <f t="shared" ref="O1507" si="2810">N1507</f>
        <v>0</v>
      </c>
      <c r="P1507" s="398">
        <v>0</v>
      </c>
      <c r="Q1507" s="398">
        <f t="shared" ref="Q1507" si="2811">P1507</f>
        <v>0</v>
      </c>
      <c r="R1507" s="398"/>
      <c r="S1507" s="398">
        <f t="shared" ref="S1507" si="2812">R1507</f>
        <v>0</v>
      </c>
      <c r="T1507" s="398"/>
      <c r="U1507" s="398">
        <f t="shared" ref="U1507" si="2813">T1507</f>
        <v>0</v>
      </c>
      <c r="V1507" s="398"/>
      <c r="W1507" s="398">
        <f t="shared" ref="W1507" si="2814">V1507</f>
        <v>0</v>
      </c>
      <c r="X1507" s="398"/>
      <c r="Y1507" s="398">
        <f t="shared" ref="Y1507" si="2815">X1507</f>
        <v>0</v>
      </c>
    </row>
    <row r="1508" spans="1:29" x14ac:dyDescent="0.2">
      <c r="A1508" s="104" t="s">
        <v>615</v>
      </c>
      <c r="B1508" s="121" t="s">
        <v>784</v>
      </c>
      <c r="C1508" s="121">
        <v>12</v>
      </c>
      <c r="D1508" s="104"/>
      <c r="E1508" s="105">
        <v>423</v>
      </c>
      <c r="F1508" s="141"/>
      <c r="G1508" s="106"/>
      <c r="H1508" s="107">
        <f>H1509</f>
        <v>125301</v>
      </c>
      <c r="I1508" s="107">
        <f t="shared" ref="I1508:Y1508" si="2816">I1509</f>
        <v>125301</v>
      </c>
      <c r="J1508" s="107">
        <f t="shared" si="2816"/>
        <v>0</v>
      </c>
      <c r="K1508" s="107">
        <f t="shared" si="2816"/>
        <v>0</v>
      </c>
      <c r="L1508" s="107">
        <f t="shared" si="2816"/>
        <v>0</v>
      </c>
      <c r="M1508" s="107">
        <f t="shared" si="2816"/>
        <v>0</v>
      </c>
      <c r="N1508" s="107">
        <f t="shared" si="2816"/>
        <v>0</v>
      </c>
      <c r="O1508" s="107">
        <f t="shared" si="2816"/>
        <v>0</v>
      </c>
      <c r="P1508" s="107">
        <f t="shared" si="2816"/>
        <v>0</v>
      </c>
      <c r="Q1508" s="107">
        <f t="shared" si="2816"/>
        <v>0</v>
      </c>
      <c r="R1508" s="107">
        <f t="shared" si="2816"/>
        <v>0</v>
      </c>
      <c r="S1508" s="107">
        <f t="shared" si="2816"/>
        <v>0</v>
      </c>
      <c r="T1508" s="107">
        <f t="shared" si="2816"/>
        <v>0</v>
      </c>
      <c r="U1508" s="107">
        <f t="shared" si="2816"/>
        <v>0</v>
      </c>
      <c r="V1508" s="107">
        <f t="shared" si="2816"/>
        <v>0</v>
      </c>
      <c r="W1508" s="107">
        <f t="shared" si="2816"/>
        <v>0</v>
      </c>
      <c r="X1508" s="107">
        <f t="shared" si="2816"/>
        <v>0</v>
      </c>
      <c r="Y1508" s="107">
        <f t="shared" si="2816"/>
        <v>0</v>
      </c>
    </row>
    <row r="1509" spans="1:29" s="139" customFormat="1" ht="30" x14ac:dyDescent="0.2">
      <c r="A1509" s="109" t="s">
        <v>615</v>
      </c>
      <c r="B1509" s="124" t="s">
        <v>784</v>
      </c>
      <c r="C1509" s="124">
        <v>12</v>
      </c>
      <c r="D1509" s="109" t="s">
        <v>101</v>
      </c>
      <c r="E1509" s="110">
        <v>4233</v>
      </c>
      <c r="F1509" s="142" t="s">
        <v>494</v>
      </c>
      <c r="G1509" s="111"/>
      <c r="H1509" s="398">
        <v>125301</v>
      </c>
      <c r="I1509" s="398">
        <f t="shared" ref="I1509" si="2817">H1509</f>
        <v>125301</v>
      </c>
      <c r="J1509" s="398">
        <v>0</v>
      </c>
      <c r="K1509" s="398">
        <f t="shared" ref="K1509" si="2818">J1509</f>
        <v>0</v>
      </c>
      <c r="L1509" s="398"/>
      <c r="M1509" s="398">
        <f t="shared" ref="M1509" si="2819">L1509</f>
        <v>0</v>
      </c>
      <c r="N1509" s="398"/>
      <c r="O1509" s="398">
        <f t="shared" ref="O1509" si="2820">N1509</f>
        <v>0</v>
      </c>
      <c r="P1509" s="398">
        <v>0</v>
      </c>
      <c r="Q1509" s="398">
        <f t="shared" ref="Q1509" si="2821">P1509</f>
        <v>0</v>
      </c>
      <c r="R1509" s="398"/>
      <c r="S1509" s="398">
        <f t="shared" ref="S1509" si="2822">R1509</f>
        <v>0</v>
      </c>
      <c r="T1509" s="398"/>
      <c r="U1509" s="398">
        <f t="shared" ref="U1509" si="2823">T1509</f>
        <v>0</v>
      </c>
      <c r="V1509" s="398"/>
      <c r="W1509" s="398">
        <f t="shared" ref="W1509" si="2824">V1509</f>
        <v>0</v>
      </c>
      <c r="X1509" s="398"/>
      <c r="Y1509" s="398">
        <f t="shared" ref="Y1509" si="2825">X1509</f>
        <v>0</v>
      </c>
    </row>
    <row r="1510" spans="1:29" x14ac:dyDescent="0.2">
      <c r="A1510" s="104" t="s">
        <v>615</v>
      </c>
      <c r="B1510" s="121" t="s">
        <v>784</v>
      </c>
      <c r="C1510" s="121">
        <v>12</v>
      </c>
      <c r="D1510" s="104"/>
      <c r="E1510" s="105">
        <v>426</v>
      </c>
      <c r="F1510" s="141"/>
      <c r="G1510" s="106"/>
      <c r="H1510" s="107">
        <f t="shared" ref="H1510:Y1510" si="2826">H1511</f>
        <v>80</v>
      </c>
      <c r="I1510" s="107">
        <f t="shared" si="2826"/>
        <v>80</v>
      </c>
      <c r="J1510" s="107">
        <f t="shared" si="2826"/>
        <v>0</v>
      </c>
      <c r="K1510" s="107">
        <f t="shared" si="2826"/>
        <v>0</v>
      </c>
      <c r="L1510" s="107">
        <f t="shared" si="2826"/>
        <v>0</v>
      </c>
      <c r="M1510" s="107">
        <f t="shared" si="2826"/>
        <v>0</v>
      </c>
      <c r="N1510" s="107">
        <f t="shared" si="2826"/>
        <v>0</v>
      </c>
      <c r="O1510" s="107">
        <f t="shared" si="2826"/>
        <v>0</v>
      </c>
      <c r="P1510" s="107">
        <f t="shared" si="2826"/>
        <v>0</v>
      </c>
      <c r="Q1510" s="107">
        <f t="shared" si="2826"/>
        <v>0</v>
      </c>
      <c r="R1510" s="107">
        <f t="shared" si="2826"/>
        <v>0</v>
      </c>
      <c r="S1510" s="107">
        <f t="shared" si="2826"/>
        <v>0</v>
      </c>
      <c r="T1510" s="107">
        <f t="shared" si="2826"/>
        <v>0</v>
      </c>
      <c r="U1510" s="107">
        <f t="shared" si="2826"/>
        <v>0</v>
      </c>
      <c r="V1510" s="107">
        <f t="shared" si="2826"/>
        <v>0</v>
      </c>
      <c r="W1510" s="107">
        <f t="shared" si="2826"/>
        <v>0</v>
      </c>
      <c r="X1510" s="107">
        <f t="shared" si="2826"/>
        <v>0</v>
      </c>
      <c r="Y1510" s="107">
        <f t="shared" si="2826"/>
        <v>0</v>
      </c>
    </row>
    <row r="1511" spans="1:29" s="101" customFormat="1" x14ac:dyDescent="0.2">
      <c r="A1511" s="109" t="s">
        <v>615</v>
      </c>
      <c r="B1511" s="124" t="s">
        <v>784</v>
      </c>
      <c r="C1511" s="124">
        <v>12</v>
      </c>
      <c r="D1511" s="109" t="s">
        <v>101</v>
      </c>
      <c r="E1511" s="110">
        <v>4262</v>
      </c>
      <c r="F1511" s="142" t="s">
        <v>86</v>
      </c>
      <c r="G1511" s="132"/>
      <c r="H1511" s="398">
        <v>80</v>
      </c>
      <c r="I1511" s="398">
        <f>H1511</f>
        <v>80</v>
      </c>
      <c r="J1511" s="398">
        <v>0</v>
      </c>
      <c r="K1511" s="398">
        <f>J1511</f>
        <v>0</v>
      </c>
      <c r="L1511" s="398"/>
      <c r="M1511" s="398">
        <f>L1511</f>
        <v>0</v>
      </c>
      <c r="N1511" s="398"/>
      <c r="O1511" s="398">
        <f>N1511</f>
        <v>0</v>
      </c>
      <c r="P1511" s="398">
        <v>0</v>
      </c>
      <c r="Q1511" s="398">
        <f>P1511</f>
        <v>0</v>
      </c>
      <c r="R1511" s="398"/>
      <c r="S1511" s="398">
        <f>R1511</f>
        <v>0</v>
      </c>
      <c r="T1511" s="398"/>
      <c r="U1511" s="398">
        <f>T1511</f>
        <v>0</v>
      </c>
      <c r="V1511" s="398"/>
      <c r="W1511" s="398">
        <f>V1511</f>
        <v>0</v>
      </c>
      <c r="X1511" s="398"/>
      <c r="Y1511" s="398">
        <f>X1511</f>
        <v>0</v>
      </c>
      <c r="Z1511" s="139"/>
      <c r="AA1511" s="139"/>
      <c r="AB1511" s="139"/>
      <c r="AC1511" s="139"/>
    </row>
    <row r="1512" spans="1:29" x14ac:dyDescent="0.2">
      <c r="A1512" s="201" t="s">
        <v>615</v>
      </c>
      <c r="B1512" s="179" t="s">
        <v>784</v>
      </c>
      <c r="C1512" s="167">
        <v>562</v>
      </c>
      <c r="D1512" s="167"/>
      <c r="E1512" s="168">
        <v>31</v>
      </c>
      <c r="F1512" s="169"/>
      <c r="G1512" s="170"/>
      <c r="H1512" s="171">
        <f t="shared" ref="H1512:Q1512" si="2827">H1513+H1515</f>
        <v>8892</v>
      </c>
      <c r="I1512" s="171">
        <f t="shared" si="2827"/>
        <v>0</v>
      </c>
      <c r="J1512" s="171">
        <f t="shared" si="2827"/>
        <v>0</v>
      </c>
      <c r="K1512" s="171">
        <f t="shared" si="2827"/>
        <v>0</v>
      </c>
      <c r="L1512" s="171">
        <f t="shared" ref="L1512:M1512" si="2828">L1513+L1515</f>
        <v>0</v>
      </c>
      <c r="M1512" s="171">
        <f t="shared" si="2828"/>
        <v>0</v>
      </c>
      <c r="N1512" s="171">
        <f t="shared" ref="N1512:O1512" si="2829">N1513+N1515</f>
        <v>0</v>
      </c>
      <c r="O1512" s="171">
        <f t="shared" si="2829"/>
        <v>0</v>
      </c>
      <c r="P1512" s="171">
        <f t="shared" si="2827"/>
        <v>0</v>
      </c>
      <c r="Q1512" s="171">
        <f t="shared" si="2827"/>
        <v>0</v>
      </c>
      <c r="R1512" s="171">
        <f t="shared" ref="R1512:W1512" si="2830">R1513+R1515</f>
        <v>0</v>
      </c>
      <c r="S1512" s="171">
        <f t="shared" si="2830"/>
        <v>0</v>
      </c>
      <c r="T1512" s="171">
        <f t="shared" ref="T1512:U1512" si="2831">T1513+T1515</f>
        <v>0</v>
      </c>
      <c r="U1512" s="171">
        <f t="shared" si="2831"/>
        <v>0</v>
      </c>
      <c r="V1512" s="171">
        <f t="shared" si="2830"/>
        <v>0</v>
      </c>
      <c r="W1512" s="171">
        <f t="shared" si="2830"/>
        <v>0</v>
      </c>
      <c r="X1512" s="171">
        <f t="shared" ref="X1512:Y1512" si="2832">X1513+X1515</f>
        <v>0</v>
      </c>
      <c r="Y1512" s="171">
        <f t="shared" si="2832"/>
        <v>0</v>
      </c>
    </row>
    <row r="1513" spans="1:29" s="125" customFormat="1" x14ac:dyDescent="0.2">
      <c r="A1513" s="154" t="s">
        <v>615</v>
      </c>
      <c r="B1513" s="147" t="s">
        <v>784</v>
      </c>
      <c r="C1513" s="147">
        <v>562</v>
      </c>
      <c r="D1513" s="154"/>
      <c r="E1513" s="148">
        <v>311</v>
      </c>
      <c r="F1513" s="144"/>
      <c r="G1513" s="131"/>
      <c r="H1513" s="152">
        <f t="shared" ref="H1513:Y1513" si="2833">H1514</f>
        <v>7432</v>
      </c>
      <c r="I1513" s="152">
        <f t="shared" si="2833"/>
        <v>0</v>
      </c>
      <c r="J1513" s="152">
        <f t="shared" si="2833"/>
        <v>0</v>
      </c>
      <c r="K1513" s="152">
        <f t="shared" si="2833"/>
        <v>0</v>
      </c>
      <c r="L1513" s="152">
        <f t="shared" si="2833"/>
        <v>0</v>
      </c>
      <c r="M1513" s="152">
        <f t="shared" si="2833"/>
        <v>0</v>
      </c>
      <c r="N1513" s="152">
        <f t="shared" si="2833"/>
        <v>0</v>
      </c>
      <c r="O1513" s="152">
        <f t="shared" si="2833"/>
        <v>0</v>
      </c>
      <c r="P1513" s="152">
        <f t="shared" si="2833"/>
        <v>0</v>
      </c>
      <c r="Q1513" s="152">
        <f t="shared" si="2833"/>
        <v>0</v>
      </c>
      <c r="R1513" s="152">
        <f t="shared" si="2833"/>
        <v>0</v>
      </c>
      <c r="S1513" s="152">
        <f t="shared" si="2833"/>
        <v>0</v>
      </c>
      <c r="T1513" s="152">
        <f t="shared" si="2833"/>
        <v>0</v>
      </c>
      <c r="U1513" s="152">
        <f t="shared" si="2833"/>
        <v>0</v>
      </c>
      <c r="V1513" s="152">
        <f t="shared" si="2833"/>
        <v>0</v>
      </c>
      <c r="W1513" s="152">
        <f t="shared" si="2833"/>
        <v>0</v>
      </c>
      <c r="X1513" s="152">
        <f t="shared" si="2833"/>
        <v>0</v>
      </c>
      <c r="Y1513" s="152">
        <f t="shared" si="2833"/>
        <v>0</v>
      </c>
      <c r="Z1513" s="101"/>
      <c r="AA1513" s="101"/>
      <c r="AB1513" s="101"/>
      <c r="AC1513" s="101"/>
    </row>
    <row r="1514" spans="1:29" s="126" customFormat="1" ht="15" x14ac:dyDescent="0.2">
      <c r="A1514" s="109" t="s">
        <v>615</v>
      </c>
      <c r="B1514" s="94" t="s">
        <v>784</v>
      </c>
      <c r="C1514" s="94">
        <v>562</v>
      </c>
      <c r="D1514" s="109" t="s">
        <v>101</v>
      </c>
      <c r="E1514" s="110">
        <v>3111</v>
      </c>
      <c r="F1514" s="142" t="s">
        <v>33</v>
      </c>
      <c r="G1514" s="132"/>
      <c r="H1514" s="398">
        <v>7432</v>
      </c>
      <c r="I1514" s="399"/>
      <c r="J1514" s="398">
        <v>0</v>
      </c>
      <c r="K1514" s="399"/>
      <c r="L1514" s="398"/>
      <c r="M1514" s="399"/>
      <c r="N1514" s="398"/>
      <c r="O1514" s="399"/>
      <c r="P1514" s="398">
        <v>0</v>
      </c>
      <c r="Q1514" s="399"/>
      <c r="R1514" s="398"/>
      <c r="S1514" s="399"/>
      <c r="T1514" s="398"/>
      <c r="U1514" s="399"/>
      <c r="V1514" s="398"/>
      <c r="W1514" s="399"/>
      <c r="X1514" s="398"/>
      <c r="Y1514" s="399"/>
      <c r="Z1514" s="112"/>
      <c r="AA1514" s="112"/>
      <c r="AB1514" s="112"/>
      <c r="AC1514" s="112"/>
    </row>
    <row r="1515" spans="1:29" s="126" customFormat="1" x14ac:dyDescent="0.2">
      <c r="A1515" s="154" t="s">
        <v>615</v>
      </c>
      <c r="B1515" s="147" t="s">
        <v>784</v>
      </c>
      <c r="C1515" s="147">
        <v>562</v>
      </c>
      <c r="D1515" s="154"/>
      <c r="E1515" s="148">
        <v>313</v>
      </c>
      <c r="F1515" s="144"/>
      <c r="G1515" s="131"/>
      <c r="H1515" s="152">
        <f t="shared" ref="H1515:Y1515" si="2834">SUM(H1516:H1516)</f>
        <v>1460</v>
      </c>
      <c r="I1515" s="152">
        <f t="shared" si="2834"/>
        <v>0</v>
      </c>
      <c r="J1515" s="152">
        <f t="shared" si="2834"/>
        <v>0</v>
      </c>
      <c r="K1515" s="152">
        <f t="shared" si="2834"/>
        <v>0</v>
      </c>
      <c r="L1515" s="152">
        <f t="shared" si="2834"/>
        <v>0</v>
      </c>
      <c r="M1515" s="152">
        <f t="shared" si="2834"/>
        <v>0</v>
      </c>
      <c r="N1515" s="152">
        <f t="shared" si="2834"/>
        <v>0</v>
      </c>
      <c r="O1515" s="152">
        <f t="shared" si="2834"/>
        <v>0</v>
      </c>
      <c r="P1515" s="152">
        <f t="shared" si="2834"/>
        <v>0</v>
      </c>
      <c r="Q1515" s="152">
        <f t="shared" si="2834"/>
        <v>0</v>
      </c>
      <c r="R1515" s="152">
        <f t="shared" si="2834"/>
        <v>0</v>
      </c>
      <c r="S1515" s="152">
        <f t="shared" si="2834"/>
        <v>0</v>
      </c>
      <c r="T1515" s="152">
        <f t="shared" si="2834"/>
        <v>0</v>
      </c>
      <c r="U1515" s="152">
        <f t="shared" si="2834"/>
        <v>0</v>
      </c>
      <c r="V1515" s="152">
        <f t="shared" si="2834"/>
        <v>0</v>
      </c>
      <c r="W1515" s="152">
        <f t="shared" si="2834"/>
        <v>0</v>
      </c>
      <c r="X1515" s="152">
        <f t="shared" si="2834"/>
        <v>0</v>
      </c>
      <c r="Y1515" s="152">
        <f t="shared" si="2834"/>
        <v>0</v>
      </c>
      <c r="Z1515" s="125"/>
      <c r="AA1515" s="125"/>
      <c r="AB1515" s="125"/>
      <c r="AC1515" s="125"/>
    </row>
    <row r="1516" spans="1:29" s="125" customFormat="1" x14ac:dyDescent="0.2">
      <c r="A1516" s="109" t="s">
        <v>615</v>
      </c>
      <c r="B1516" s="94" t="s">
        <v>784</v>
      </c>
      <c r="C1516" s="94">
        <v>562</v>
      </c>
      <c r="D1516" s="109" t="s">
        <v>101</v>
      </c>
      <c r="E1516" s="110">
        <v>3132</v>
      </c>
      <c r="F1516" s="142" t="s">
        <v>40</v>
      </c>
      <c r="G1516" s="132"/>
      <c r="H1516" s="398">
        <v>1460</v>
      </c>
      <c r="I1516" s="399"/>
      <c r="J1516" s="398">
        <v>0</v>
      </c>
      <c r="K1516" s="399"/>
      <c r="L1516" s="398"/>
      <c r="M1516" s="399"/>
      <c r="N1516" s="398"/>
      <c r="O1516" s="399"/>
      <c r="P1516" s="398">
        <v>0</v>
      </c>
      <c r="Q1516" s="399"/>
      <c r="R1516" s="398"/>
      <c r="S1516" s="399"/>
      <c r="T1516" s="398"/>
      <c r="U1516" s="399"/>
      <c r="V1516" s="398"/>
      <c r="W1516" s="399"/>
      <c r="X1516" s="398"/>
      <c r="Y1516" s="399"/>
      <c r="Z1516" s="126"/>
      <c r="AA1516" s="126"/>
      <c r="AB1516" s="126"/>
      <c r="AC1516" s="126"/>
    </row>
    <row r="1517" spans="1:29" s="125" customFormat="1" x14ac:dyDescent="0.2">
      <c r="A1517" s="201" t="s">
        <v>615</v>
      </c>
      <c r="B1517" s="179" t="s">
        <v>784</v>
      </c>
      <c r="C1517" s="167">
        <v>562</v>
      </c>
      <c r="D1517" s="167"/>
      <c r="E1517" s="168">
        <v>32</v>
      </c>
      <c r="F1517" s="169"/>
      <c r="G1517" s="170"/>
      <c r="H1517" s="171">
        <f>H1518</f>
        <v>264679</v>
      </c>
      <c r="I1517" s="171">
        <f t="shared" ref="I1517:Y1517" si="2835">I1518</f>
        <v>0</v>
      </c>
      <c r="J1517" s="171">
        <f t="shared" si="2835"/>
        <v>0</v>
      </c>
      <c r="K1517" s="171">
        <f t="shared" si="2835"/>
        <v>0</v>
      </c>
      <c r="L1517" s="171">
        <f t="shared" si="2835"/>
        <v>0</v>
      </c>
      <c r="M1517" s="171">
        <f t="shared" si="2835"/>
        <v>0</v>
      </c>
      <c r="N1517" s="171">
        <f t="shared" si="2835"/>
        <v>0</v>
      </c>
      <c r="O1517" s="171">
        <f t="shared" si="2835"/>
        <v>0</v>
      </c>
      <c r="P1517" s="171">
        <f t="shared" si="2835"/>
        <v>0</v>
      </c>
      <c r="Q1517" s="171">
        <f t="shared" si="2835"/>
        <v>0</v>
      </c>
      <c r="R1517" s="171">
        <f t="shared" si="2835"/>
        <v>0</v>
      </c>
      <c r="S1517" s="171">
        <f t="shared" si="2835"/>
        <v>0</v>
      </c>
      <c r="T1517" s="171">
        <f t="shared" si="2835"/>
        <v>0</v>
      </c>
      <c r="U1517" s="171">
        <f t="shared" si="2835"/>
        <v>0</v>
      </c>
      <c r="V1517" s="171">
        <f t="shared" si="2835"/>
        <v>0</v>
      </c>
      <c r="W1517" s="171">
        <f t="shared" si="2835"/>
        <v>0</v>
      </c>
      <c r="X1517" s="171">
        <f t="shared" si="2835"/>
        <v>0</v>
      </c>
      <c r="Y1517" s="171">
        <f t="shared" si="2835"/>
        <v>0</v>
      </c>
      <c r="Z1517" s="126"/>
      <c r="AA1517" s="126"/>
      <c r="AB1517" s="126"/>
      <c r="AC1517" s="126"/>
    </row>
    <row r="1518" spans="1:29" s="126" customFormat="1" x14ac:dyDescent="0.2">
      <c r="A1518" s="154" t="s">
        <v>615</v>
      </c>
      <c r="B1518" s="147" t="s">
        <v>784</v>
      </c>
      <c r="C1518" s="147">
        <v>562</v>
      </c>
      <c r="D1518" s="154"/>
      <c r="E1518" s="148">
        <v>323</v>
      </c>
      <c r="F1518" s="144"/>
      <c r="G1518" s="131"/>
      <c r="H1518" s="152">
        <f t="shared" ref="H1518:Q1518" si="2836">SUM(H1519:H1521)</f>
        <v>264679</v>
      </c>
      <c r="I1518" s="152">
        <f t="shared" si="2836"/>
        <v>0</v>
      </c>
      <c r="J1518" s="152">
        <f t="shared" si="2836"/>
        <v>0</v>
      </c>
      <c r="K1518" s="152">
        <f t="shared" si="2836"/>
        <v>0</v>
      </c>
      <c r="L1518" s="152">
        <f t="shared" ref="L1518:M1518" si="2837">SUM(L1519:L1521)</f>
        <v>0</v>
      </c>
      <c r="M1518" s="152">
        <f t="shared" si="2837"/>
        <v>0</v>
      </c>
      <c r="N1518" s="152">
        <f t="shared" ref="N1518:O1518" si="2838">SUM(N1519:N1521)</f>
        <v>0</v>
      </c>
      <c r="O1518" s="152">
        <f t="shared" si="2838"/>
        <v>0</v>
      </c>
      <c r="P1518" s="152">
        <f t="shared" si="2836"/>
        <v>0</v>
      </c>
      <c r="Q1518" s="152">
        <f t="shared" si="2836"/>
        <v>0</v>
      </c>
      <c r="R1518" s="152">
        <f t="shared" ref="R1518:W1518" si="2839">SUM(R1519:R1521)</f>
        <v>0</v>
      </c>
      <c r="S1518" s="152">
        <f t="shared" si="2839"/>
        <v>0</v>
      </c>
      <c r="T1518" s="152">
        <f t="shared" ref="T1518:U1518" si="2840">SUM(T1519:T1521)</f>
        <v>0</v>
      </c>
      <c r="U1518" s="152">
        <f t="shared" si="2840"/>
        <v>0</v>
      </c>
      <c r="V1518" s="152">
        <f t="shared" si="2839"/>
        <v>0</v>
      </c>
      <c r="W1518" s="152">
        <f t="shared" si="2839"/>
        <v>0</v>
      </c>
      <c r="X1518" s="152">
        <f t="shared" ref="X1518:Y1518" si="2841">SUM(X1519:X1521)</f>
        <v>0</v>
      </c>
      <c r="Y1518" s="152">
        <f t="shared" si="2841"/>
        <v>0</v>
      </c>
      <c r="Z1518" s="125"/>
      <c r="AA1518" s="125"/>
      <c r="AB1518" s="125"/>
      <c r="AC1518" s="125"/>
    </row>
    <row r="1519" spans="1:29" s="126" customFormat="1" x14ac:dyDescent="0.2">
      <c r="A1519" s="109" t="s">
        <v>615</v>
      </c>
      <c r="B1519" s="94" t="s">
        <v>784</v>
      </c>
      <c r="C1519" s="94">
        <v>562</v>
      </c>
      <c r="D1519" s="109" t="s">
        <v>101</v>
      </c>
      <c r="E1519" s="110">
        <v>3233</v>
      </c>
      <c r="F1519" s="142" t="s">
        <v>54</v>
      </c>
      <c r="G1519" s="131"/>
      <c r="H1519" s="398">
        <v>430</v>
      </c>
      <c r="I1519" s="399"/>
      <c r="J1519" s="398">
        <v>0</v>
      </c>
      <c r="K1519" s="399"/>
      <c r="L1519" s="398"/>
      <c r="M1519" s="399"/>
      <c r="N1519" s="398"/>
      <c r="O1519" s="399"/>
      <c r="P1519" s="398">
        <v>0</v>
      </c>
      <c r="Q1519" s="399"/>
      <c r="R1519" s="398"/>
      <c r="S1519" s="399"/>
      <c r="T1519" s="398"/>
      <c r="U1519" s="399"/>
      <c r="V1519" s="398"/>
      <c r="W1519" s="399"/>
      <c r="X1519" s="398"/>
      <c r="Y1519" s="399"/>
      <c r="Z1519" s="125"/>
      <c r="AA1519" s="125"/>
      <c r="AB1519" s="125"/>
      <c r="AC1519" s="125"/>
    </row>
    <row r="1520" spans="1:29" ht="15" x14ac:dyDescent="0.2">
      <c r="A1520" s="109" t="s">
        <v>615</v>
      </c>
      <c r="B1520" s="94" t="s">
        <v>784</v>
      </c>
      <c r="C1520" s="94">
        <v>562</v>
      </c>
      <c r="D1520" s="109" t="s">
        <v>101</v>
      </c>
      <c r="E1520" s="110">
        <v>3237</v>
      </c>
      <c r="F1520" s="142" t="s">
        <v>58</v>
      </c>
      <c r="G1520" s="132"/>
      <c r="H1520" s="398">
        <v>236510</v>
      </c>
      <c r="I1520" s="399"/>
      <c r="J1520" s="398">
        <v>0</v>
      </c>
      <c r="K1520" s="399"/>
      <c r="L1520" s="398"/>
      <c r="M1520" s="399"/>
      <c r="N1520" s="398"/>
      <c r="O1520" s="399"/>
      <c r="P1520" s="398">
        <v>0</v>
      </c>
      <c r="Q1520" s="399"/>
      <c r="R1520" s="398"/>
      <c r="S1520" s="399"/>
      <c r="T1520" s="398"/>
      <c r="U1520" s="399"/>
      <c r="V1520" s="398"/>
      <c r="W1520" s="399"/>
      <c r="X1520" s="398"/>
      <c r="Y1520" s="399"/>
      <c r="Z1520" s="126"/>
      <c r="AA1520" s="126"/>
      <c r="AB1520" s="126"/>
      <c r="AC1520" s="126"/>
    </row>
    <row r="1521" spans="1:29" ht="15" x14ac:dyDescent="0.2">
      <c r="A1521" s="109" t="s">
        <v>615</v>
      </c>
      <c r="B1521" s="94" t="s">
        <v>784</v>
      </c>
      <c r="C1521" s="94">
        <v>562</v>
      </c>
      <c r="D1521" s="109" t="s">
        <v>101</v>
      </c>
      <c r="E1521" s="110">
        <v>3239</v>
      </c>
      <c r="F1521" s="142" t="s">
        <v>60</v>
      </c>
      <c r="G1521" s="132"/>
      <c r="H1521" s="398">
        <v>27739</v>
      </c>
      <c r="I1521" s="399"/>
      <c r="J1521" s="398">
        <v>0</v>
      </c>
      <c r="K1521" s="399"/>
      <c r="L1521" s="398"/>
      <c r="M1521" s="399"/>
      <c r="N1521" s="398"/>
      <c r="O1521" s="399"/>
      <c r="P1521" s="398">
        <v>0</v>
      </c>
      <c r="Q1521" s="399"/>
      <c r="R1521" s="398"/>
      <c r="S1521" s="399"/>
      <c r="T1521" s="398"/>
      <c r="U1521" s="399"/>
      <c r="V1521" s="398"/>
      <c r="W1521" s="399"/>
      <c r="X1521" s="398"/>
      <c r="Y1521" s="399"/>
      <c r="Z1521" s="126"/>
      <c r="AA1521" s="126"/>
      <c r="AB1521" s="126"/>
      <c r="AC1521" s="126"/>
    </row>
    <row r="1522" spans="1:29" x14ac:dyDescent="0.2">
      <c r="A1522" s="201" t="s">
        <v>615</v>
      </c>
      <c r="B1522" s="179" t="s">
        <v>784</v>
      </c>
      <c r="C1522" s="167">
        <v>562</v>
      </c>
      <c r="D1522" s="167"/>
      <c r="E1522" s="168">
        <v>35</v>
      </c>
      <c r="F1522" s="169"/>
      <c r="G1522" s="170"/>
      <c r="H1522" s="171">
        <f t="shared" ref="H1522:Y1522" si="2842">H1523</f>
        <v>264435</v>
      </c>
      <c r="I1522" s="171">
        <f t="shared" si="2842"/>
        <v>0</v>
      </c>
      <c r="J1522" s="171">
        <f t="shared" si="2842"/>
        <v>260585</v>
      </c>
      <c r="K1522" s="171">
        <f t="shared" si="2842"/>
        <v>0</v>
      </c>
      <c r="L1522" s="171">
        <f t="shared" si="2842"/>
        <v>257135</v>
      </c>
      <c r="M1522" s="171">
        <f t="shared" si="2842"/>
        <v>0</v>
      </c>
      <c r="N1522" s="171">
        <f t="shared" si="2842"/>
        <v>431736</v>
      </c>
      <c r="O1522" s="171">
        <f t="shared" si="2842"/>
        <v>0</v>
      </c>
      <c r="P1522" s="171">
        <f t="shared" si="2842"/>
        <v>0</v>
      </c>
      <c r="Q1522" s="171">
        <f t="shared" si="2842"/>
        <v>0</v>
      </c>
      <c r="R1522" s="171">
        <f t="shared" si="2842"/>
        <v>0</v>
      </c>
      <c r="S1522" s="171">
        <f t="shared" si="2842"/>
        <v>0</v>
      </c>
      <c r="T1522" s="171">
        <f t="shared" si="2842"/>
        <v>0</v>
      </c>
      <c r="U1522" s="171">
        <f t="shared" si="2842"/>
        <v>0</v>
      </c>
      <c r="V1522" s="171">
        <f t="shared" si="2842"/>
        <v>0</v>
      </c>
      <c r="W1522" s="171">
        <f t="shared" si="2842"/>
        <v>0</v>
      </c>
      <c r="X1522" s="171">
        <f t="shared" si="2842"/>
        <v>0</v>
      </c>
      <c r="Y1522" s="171">
        <f t="shared" si="2842"/>
        <v>0</v>
      </c>
    </row>
    <row r="1523" spans="1:29" x14ac:dyDescent="0.2">
      <c r="A1523" s="154" t="s">
        <v>615</v>
      </c>
      <c r="B1523" s="155" t="s">
        <v>784</v>
      </c>
      <c r="C1523" s="155">
        <v>562</v>
      </c>
      <c r="D1523" s="154"/>
      <c r="E1523" s="148">
        <v>353</v>
      </c>
      <c r="F1523" s="144"/>
      <c r="G1523" s="106"/>
      <c r="H1523" s="107">
        <f t="shared" ref="H1523:Q1523" si="2843">SUM(H1524:H1525)</f>
        <v>264435</v>
      </c>
      <c r="I1523" s="107">
        <f t="shared" si="2843"/>
        <v>0</v>
      </c>
      <c r="J1523" s="107">
        <f t="shared" si="2843"/>
        <v>260585</v>
      </c>
      <c r="K1523" s="107">
        <f t="shared" si="2843"/>
        <v>0</v>
      </c>
      <c r="L1523" s="107">
        <f t="shared" ref="L1523:M1523" si="2844">SUM(L1524:L1525)</f>
        <v>257135</v>
      </c>
      <c r="M1523" s="107">
        <f t="shared" si="2844"/>
        <v>0</v>
      </c>
      <c r="N1523" s="107">
        <f t="shared" ref="N1523:O1523" si="2845">SUM(N1524:N1525)</f>
        <v>431736</v>
      </c>
      <c r="O1523" s="107">
        <f t="shared" si="2845"/>
        <v>0</v>
      </c>
      <c r="P1523" s="107">
        <f t="shared" si="2843"/>
        <v>0</v>
      </c>
      <c r="Q1523" s="107">
        <f t="shared" si="2843"/>
        <v>0</v>
      </c>
      <c r="R1523" s="107">
        <f t="shared" ref="R1523:W1523" si="2846">SUM(R1524:R1525)</f>
        <v>0</v>
      </c>
      <c r="S1523" s="107">
        <f t="shared" si="2846"/>
        <v>0</v>
      </c>
      <c r="T1523" s="107">
        <f t="shared" ref="T1523:U1523" si="2847">SUM(T1524:T1525)</f>
        <v>0</v>
      </c>
      <c r="U1523" s="107">
        <f t="shared" si="2847"/>
        <v>0</v>
      </c>
      <c r="V1523" s="107">
        <f t="shared" si="2846"/>
        <v>0</v>
      </c>
      <c r="W1523" s="107">
        <f t="shared" si="2846"/>
        <v>0</v>
      </c>
      <c r="X1523" s="107">
        <f t="shared" ref="X1523:Y1523" si="2848">SUM(X1524:X1525)</f>
        <v>0</v>
      </c>
      <c r="Y1523" s="107">
        <f t="shared" si="2848"/>
        <v>0</v>
      </c>
    </row>
    <row r="1524" spans="1:29" ht="30" x14ac:dyDescent="0.2">
      <c r="A1524" s="109" t="s">
        <v>615</v>
      </c>
      <c r="B1524" s="124" t="s">
        <v>784</v>
      </c>
      <c r="C1524" s="124">
        <v>562</v>
      </c>
      <c r="D1524" s="109" t="s">
        <v>258</v>
      </c>
      <c r="E1524" s="110">
        <v>3531</v>
      </c>
      <c r="F1524" s="142" t="s">
        <v>786</v>
      </c>
      <c r="G1524" s="106"/>
      <c r="H1524" s="398">
        <v>143663</v>
      </c>
      <c r="I1524" s="399"/>
      <c r="J1524" s="398">
        <v>5397</v>
      </c>
      <c r="K1524" s="399"/>
      <c r="L1524" s="402">
        <v>1947</v>
      </c>
      <c r="M1524" s="399"/>
      <c r="N1524" s="402">
        <v>1947</v>
      </c>
      <c r="O1524" s="399"/>
      <c r="P1524" s="398">
        <v>0</v>
      </c>
      <c r="Q1524" s="399"/>
      <c r="R1524" s="398"/>
      <c r="S1524" s="399"/>
      <c r="T1524" s="398"/>
      <c r="U1524" s="399"/>
      <c r="V1524" s="398"/>
      <c r="W1524" s="399"/>
      <c r="X1524" s="398"/>
      <c r="Y1524" s="399"/>
    </row>
    <row r="1525" spans="1:29" ht="30" x14ac:dyDescent="0.2">
      <c r="A1525" s="109" t="s">
        <v>615</v>
      </c>
      <c r="B1525" s="124" t="s">
        <v>784</v>
      </c>
      <c r="C1525" s="124">
        <v>562</v>
      </c>
      <c r="D1525" s="109" t="s">
        <v>270</v>
      </c>
      <c r="E1525" s="110">
        <v>3531</v>
      </c>
      <c r="F1525" s="142" t="s">
        <v>786</v>
      </c>
      <c r="G1525" s="111"/>
      <c r="H1525" s="398">
        <v>120772</v>
      </c>
      <c r="I1525" s="399"/>
      <c r="J1525" s="398">
        <v>255188</v>
      </c>
      <c r="K1525" s="399"/>
      <c r="L1525" s="403">
        <v>255188</v>
      </c>
      <c r="M1525" s="399"/>
      <c r="N1525" s="403">
        <v>429789</v>
      </c>
      <c r="O1525" s="399"/>
      <c r="P1525" s="398">
        <v>0</v>
      </c>
      <c r="Q1525" s="399"/>
      <c r="R1525" s="398"/>
      <c r="S1525" s="399"/>
      <c r="T1525" s="398"/>
      <c r="U1525" s="399"/>
      <c r="V1525" s="398"/>
      <c r="W1525" s="399"/>
      <c r="X1525" s="398"/>
      <c r="Y1525" s="399"/>
    </row>
    <row r="1526" spans="1:29" s="139" customFormat="1" x14ac:dyDescent="0.2">
      <c r="A1526" s="201" t="s">
        <v>615</v>
      </c>
      <c r="B1526" s="179" t="s">
        <v>784</v>
      </c>
      <c r="C1526" s="167">
        <v>562</v>
      </c>
      <c r="D1526" s="167"/>
      <c r="E1526" s="168">
        <v>36</v>
      </c>
      <c r="F1526" s="169"/>
      <c r="G1526" s="170"/>
      <c r="H1526" s="171">
        <f t="shared" ref="H1526:Y1526" si="2849">H1527</f>
        <v>95433705</v>
      </c>
      <c r="I1526" s="171">
        <f t="shared" si="2849"/>
        <v>0</v>
      </c>
      <c r="J1526" s="171">
        <f t="shared" si="2849"/>
        <v>14265019</v>
      </c>
      <c r="K1526" s="171">
        <f t="shared" si="2849"/>
        <v>0</v>
      </c>
      <c r="L1526" s="171">
        <f t="shared" si="2849"/>
        <v>16615715</v>
      </c>
      <c r="M1526" s="171">
        <f t="shared" si="2849"/>
        <v>0</v>
      </c>
      <c r="N1526" s="171">
        <f t="shared" si="2849"/>
        <v>14930940</v>
      </c>
      <c r="O1526" s="171">
        <f t="shared" si="2849"/>
        <v>0</v>
      </c>
      <c r="P1526" s="171">
        <f t="shared" si="2849"/>
        <v>0</v>
      </c>
      <c r="Q1526" s="171">
        <f t="shared" si="2849"/>
        <v>0</v>
      </c>
      <c r="R1526" s="171">
        <f t="shared" si="2849"/>
        <v>0</v>
      </c>
      <c r="S1526" s="171">
        <f t="shared" si="2849"/>
        <v>0</v>
      </c>
      <c r="T1526" s="171">
        <f t="shared" si="2849"/>
        <v>0</v>
      </c>
      <c r="U1526" s="171">
        <f t="shared" si="2849"/>
        <v>0</v>
      </c>
      <c r="V1526" s="171">
        <f t="shared" si="2849"/>
        <v>0</v>
      </c>
      <c r="W1526" s="171">
        <f t="shared" si="2849"/>
        <v>0</v>
      </c>
      <c r="X1526" s="171">
        <f t="shared" si="2849"/>
        <v>0</v>
      </c>
      <c r="Y1526" s="171">
        <f t="shared" si="2849"/>
        <v>0</v>
      </c>
      <c r="Z1526" s="112"/>
      <c r="AA1526" s="112"/>
      <c r="AB1526" s="112"/>
      <c r="AC1526" s="112"/>
    </row>
    <row r="1527" spans="1:29" s="139" customFormat="1" x14ac:dyDescent="0.2">
      <c r="A1527" s="104" t="s">
        <v>615</v>
      </c>
      <c r="B1527" s="103" t="s">
        <v>784</v>
      </c>
      <c r="C1527" s="103">
        <v>562</v>
      </c>
      <c r="D1527" s="104"/>
      <c r="E1527" s="105">
        <v>368</v>
      </c>
      <c r="F1527" s="141"/>
      <c r="G1527" s="106"/>
      <c r="H1527" s="107">
        <f t="shared" ref="H1527:Q1527" si="2850">H1528+H1529+H1530+H1531</f>
        <v>95433705</v>
      </c>
      <c r="I1527" s="107">
        <f t="shared" si="2850"/>
        <v>0</v>
      </c>
      <c r="J1527" s="107">
        <f t="shared" si="2850"/>
        <v>14265019</v>
      </c>
      <c r="K1527" s="107">
        <f t="shared" si="2850"/>
        <v>0</v>
      </c>
      <c r="L1527" s="107">
        <f t="shared" ref="L1527:M1527" si="2851">L1528+L1529+L1530+L1531</f>
        <v>16615715</v>
      </c>
      <c r="M1527" s="107">
        <f t="shared" si="2851"/>
        <v>0</v>
      </c>
      <c r="N1527" s="107">
        <f t="shared" ref="N1527:O1527" si="2852">N1528+N1529+N1530+N1531</f>
        <v>14930940</v>
      </c>
      <c r="O1527" s="107">
        <f t="shared" si="2852"/>
        <v>0</v>
      </c>
      <c r="P1527" s="107">
        <f t="shared" si="2850"/>
        <v>0</v>
      </c>
      <c r="Q1527" s="107">
        <f t="shared" si="2850"/>
        <v>0</v>
      </c>
      <c r="R1527" s="107">
        <f t="shared" ref="R1527:W1527" si="2853">R1528+R1529+R1530+R1531</f>
        <v>0</v>
      </c>
      <c r="S1527" s="107">
        <f t="shared" si="2853"/>
        <v>0</v>
      </c>
      <c r="T1527" s="107">
        <f t="shared" ref="T1527:U1527" si="2854">T1528+T1529+T1530+T1531</f>
        <v>0</v>
      </c>
      <c r="U1527" s="107">
        <f t="shared" si="2854"/>
        <v>0</v>
      </c>
      <c r="V1527" s="107">
        <f t="shared" si="2853"/>
        <v>0</v>
      </c>
      <c r="W1527" s="107">
        <f t="shared" si="2853"/>
        <v>0</v>
      </c>
      <c r="X1527" s="107">
        <f t="shared" ref="X1527:Y1527" si="2855">X1528+X1529+X1530+X1531</f>
        <v>0</v>
      </c>
      <c r="Y1527" s="107">
        <f t="shared" si="2855"/>
        <v>0</v>
      </c>
      <c r="Z1527" s="112"/>
      <c r="AA1527" s="112"/>
      <c r="AB1527" s="112"/>
      <c r="AC1527" s="112"/>
    </row>
    <row r="1528" spans="1:29" s="139" customFormat="1" ht="30" x14ac:dyDescent="0.2">
      <c r="A1528" s="109" t="s">
        <v>615</v>
      </c>
      <c r="B1528" s="94" t="s">
        <v>784</v>
      </c>
      <c r="C1528" s="94">
        <v>562</v>
      </c>
      <c r="D1528" s="109" t="s">
        <v>258</v>
      </c>
      <c r="E1528" s="110">
        <v>3681</v>
      </c>
      <c r="F1528" s="142" t="s">
        <v>716</v>
      </c>
      <c r="G1528" s="132"/>
      <c r="H1528" s="398">
        <v>295600</v>
      </c>
      <c r="I1528" s="399"/>
      <c r="J1528" s="398">
        <v>187509</v>
      </c>
      <c r="K1528" s="399"/>
      <c r="L1528" s="402">
        <v>911179</v>
      </c>
      <c r="M1528" s="399"/>
      <c r="N1528" s="402">
        <v>1322949</v>
      </c>
      <c r="O1528" s="399"/>
      <c r="P1528" s="398">
        <v>0</v>
      </c>
      <c r="Q1528" s="399"/>
      <c r="R1528" s="398"/>
      <c r="S1528" s="399"/>
      <c r="T1528" s="398"/>
      <c r="U1528" s="399"/>
      <c r="V1528" s="398"/>
      <c r="W1528" s="399"/>
      <c r="X1528" s="398"/>
      <c r="Y1528" s="399"/>
    </row>
    <row r="1529" spans="1:29" s="139" customFormat="1" ht="30" x14ac:dyDescent="0.2">
      <c r="A1529" s="109" t="s">
        <v>615</v>
      </c>
      <c r="B1529" s="94" t="s">
        <v>784</v>
      </c>
      <c r="C1529" s="94">
        <v>562</v>
      </c>
      <c r="D1529" s="109" t="s">
        <v>270</v>
      </c>
      <c r="E1529" s="110">
        <v>3681</v>
      </c>
      <c r="F1529" s="142" t="s">
        <v>716</v>
      </c>
      <c r="G1529" s="132"/>
      <c r="H1529" s="398">
        <v>541489</v>
      </c>
      <c r="I1529" s="399"/>
      <c r="J1529" s="398">
        <v>57535</v>
      </c>
      <c r="K1529" s="399"/>
      <c r="L1529" s="403">
        <v>414141</v>
      </c>
      <c r="M1529" s="399"/>
      <c r="N1529" s="403">
        <v>360891</v>
      </c>
      <c r="O1529" s="399"/>
      <c r="P1529" s="398">
        <v>0</v>
      </c>
      <c r="Q1529" s="399"/>
      <c r="R1529" s="398"/>
      <c r="S1529" s="399"/>
      <c r="T1529" s="398"/>
      <c r="U1529" s="399"/>
      <c r="V1529" s="398"/>
      <c r="W1529" s="399"/>
      <c r="X1529" s="398"/>
      <c r="Y1529" s="399"/>
    </row>
    <row r="1530" spans="1:29" s="139" customFormat="1" ht="30" x14ac:dyDescent="0.2">
      <c r="A1530" s="109" t="s">
        <v>615</v>
      </c>
      <c r="B1530" s="94" t="s">
        <v>784</v>
      </c>
      <c r="C1530" s="94">
        <v>562</v>
      </c>
      <c r="D1530" s="109" t="s">
        <v>258</v>
      </c>
      <c r="E1530" s="110">
        <v>3682</v>
      </c>
      <c r="F1530" s="142" t="s">
        <v>711</v>
      </c>
      <c r="G1530" s="132"/>
      <c r="H1530" s="398">
        <v>14222338</v>
      </c>
      <c r="I1530" s="399"/>
      <c r="J1530" s="398">
        <v>550800</v>
      </c>
      <c r="K1530" s="399"/>
      <c r="L1530" s="403">
        <v>3316000</v>
      </c>
      <c r="M1530" s="399"/>
      <c r="N1530" s="403">
        <v>6938205</v>
      </c>
      <c r="O1530" s="399"/>
      <c r="P1530" s="398">
        <v>0</v>
      </c>
      <c r="Q1530" s="399"/>
      <c r="R1530" s="398"/>
      <c r="S1530" s="399"/>
      <c r="T1530" s="398"/>
      <c r="U1530" s="399"/>
      <c r="V1530" s="398"/>
      <c r="W1530" s="399"/>
      <c r="X1530" s="398"/>
      <c r="Y1530" s="399"/>
    </row>
    <row r="1531" spans="1:29" ht="30" x14ac:dyDescent="0.2">
      <c r="A1531" s="109" t="s">
        <v>615</v>
      </c>
      <c r="B1531" s="94" t="s">
        <v>784</v>
      </c>
      <c r="C1531" s="94">
        <v>562</v>
      </c>
      <c r="D1531" s="109" t="s">
        <v>270</v>
      </c>
      <c r="E1531" s="110">
        <v>3682</v>
      </c>
      <c r="F1531" s="142" t="s">
        <v>711</v>
      </c>
      <c r="G1531" s="132"/>
      <c r="H1531" s="398">
        <v>80374278</v>
      </c>
      <c r="I1531" s="399"/>
      <c r="J1531" s="398">
        <v>13469175</v>
      </c>
      <c r="K1531" s="399"/>
      <c r="L1531" s="403">
        <v>11974395</v>
      </c>
      <c r="M1531" s="399"/>
      <c r="N1531" s="403">
        <v>6308895</v>
      </c>
      <c r="O1531" s="399"/>
      <c r="P1531" s="398">
        <v>0</v>
      </c>
      <c r="Q1531" s="399"/>
      <c r="R1531" s="398"/>
      <c r="S1531" s="399"/>
      <c r="T1531" s="398"/>
      <c r="U1531" s="399"/>
      <c r="V1531" s="398"/>
      <c r="W1531" s="399"/>
      <c r="X1531" s="398"/>
      <c r="Y1531" s="399"/>
      <c r="Z1531" s="139"/>
      <c r="AA1531" s="139"/>
      <c r="AB1531" s="139"/>
      <c r="AC1531" s="139"/>
    </row>
    <row r="1532" spans="1:29" x14ac:dyDescent="0.2">
      <c r="A1532" s="201" t="s">
        <v>615</v>
      </c>
      <c r="B1532" s="179" t="s">
        <v>784</v>
      </c>
      <c r="C1532" s="167">
        <v>562</v>
      </c>
      <c r="D1532" s="167"/>
      <c r="E1532" s="168">
        <v>38</v>
      </c>
      <c r="F1532" s="169"/>
      <c r="G1532" s="170"/>
      <c r="H1532" s="171">
        <f t="shared" ref="H1532:Q1532" si="2856">H1533+H1535+H1537</f>
        <v>44988202</v>
      </c>
      <c r="I1532" s="171">
        <f t="shared" si="2856"/>
        <v>0</v>
      </c>
      <c r="J1532" s="171">
        <f t="shared" si="2856"/>
        <v>8432990</v>
      </c>
      <c r="K1532" s="171">
        <f t="shared" si="2856"/>
        <v>0</v>
      </c>
      <c r="L1532" s="171">
        <f t="shared" ref="L1532:M1532" si="2857">L1533+L1535+L1537</f>
        <v>8251160</v>
      </c>
      <c r="M1532" s="171">
        <f t="shared" si="2857"/>
        <v>0</v>
      </c>
      <c r="N1532" s="171">
        <f t="shared" ref="N1532:O1532" si="2858">N1533+N1535+N1537</f>
        <v>13049528</v>
      </c>
      <c r="O1532" s="171">
        <f t="shared" si="2858"/>
        <v>0</v>
      </c>
      <c r="P1532" s="171">
        <f t="shared" si="2856"/>
        <v>0</v>
      </c>
      <c r="Q1532" s="171">
        <f t="shared" si="2856"/>
        <v>0</v>
      </c>
      <c r="R1532" s="171">
        <f t="shared" ref="R1532:W1532" si="2859">R1533+R1535+R1537</f>
        <v>0</v>
      </c>
      <c r="S1532" s="171">
        <f t="shared" si="2859"/>
        <v>0</v>
      </c>
      <c r="T1532" s="171">
        <f t="shared" ref="T1532:U1532" si="2860">T1533+T1535+T1537</f>
        <v>0</v>
      </c>
      <c r="U1532" s="171">
        <f t="shared" si="2860"/>
        <v>0</v>
      </c>
      <c r="V1532" s="171">
        <f t="shared" si="2859"/>
        <v>0</v>
      </c>
      <c r="W1532" s="171">
        <f t="shared" si="2859"/>
        <v>0</v>
      </c>
      <c r="X1532" s="171">
        <f t="shared" ref="X1532:Y1532" si="2861">X1533+X1535+X1537</f>
        <v>0</v>
      </c>
      <c r="Y1532" s="171">
        <f t="shared" si="2861"/>
        <v>0</v>
      </c>
      <c r="Z1532" s="139"/>
      <c r="AA1532" s="139"/>
      <c r="AB1532" s="139"/>
      <c r="AC1532" s="139"/>
    </row>
    <row r="1533" spans="1:29" x14ac:dyDescent="0.2">
      <c r="A1533" s="104" t="s">
        <v>615</v>
      </c>
      <c r="B1533" s="121" t="s">
        <v>784</v>
      </c>
      <c r="C1533" s="121">
        <v>562</v>
      </c>
      <c r="D1533" s="104"/>
      <c r="E1533" s="105">
        <v>381</v>
      </c>
      <c r="F1533" s="141"/>
      <c r="G1533" s="106"/>
      <c r="H1533" s="107">
        <f t="shared" ref="H1533:Y1533" si="2862">H1534</f>
        <v>1270030</v>
      </c>
      <c r="I1533" s="107">
        <f t="shared" si="2862"/>
        <v>0</v>
      </c>
      <c r="J1533" s="107">
        <f t="shared" si="2862"/>
        <v>404937</v>
      </c>
      <c r="K1533" s="107">
        <f t="shared" si="2862"/>
        <v>0</v>
      </c>
      <c r="L1533" s="107">
        <f t="shared" si="2862"/>
        <v>404937</v>
      </c>
      <c r="M1533" s="107">
        <f t="shared" si="2862"/>
        <v>0</v>
      </c>
      <c r="N1533" s="107">
        <f t="shared" si="2862"/>
        <v>633080</v>
      </c>
      <c r="O1533" s="107">
        <f t="shared" si="2862"/>
        <v>0</v>
      </c>
      <c r="P1533" s="107">
        <f t="shared" si="2862"/>
        <v>0</v>
      </c>
      <c r="Q1533" s="107">
        <f t="shared" si="2862"/>
        <v>0</v>
      </c>
      <c r="R1533" s="107">
        <f t="shared" si="2862"/>
        <v>0</v>
      </c>
      <c r="S1533" s="107">
        <f t="shared" si="2862"/>
        <v>0</v>
      </c>
      <c r="T1533" s="107">
        <f t="shared" si="2862"/>
        <v>0</v>
      </c>
      <c r="U1533" s="107">
        <f t="shared" si="2862"/>
        <v>0</v>
      </c>
      <c r="V1533" s="107">
        <f t="shared" si="2862"/>
        <v>0</v>
      </c>
      <c r="W1533" s="107">
        <f t="shared" si="2862"/>
        <v>0</v>
      </c>
      <c r="X1533" s="107">
        <f t="shared" si="2862"/>
        <v>0</v>
      </c>
      <c r="Y1533" s="107">
        <f t="shared" si="2862"/>
        <v>0</v>
      </c>
    </row>
    <row r="1534" spans="1:29" ht="15" x14ac:dyDescent="0.2">
      <c r="A1534" s="109" t="s">
        <v>615</v>
      </c>
      <c r="B1534" s="124" t="s">
        <v>784</v>
      </c>
      <c r="C1534" s="124">
        <v>562</v>
      </c>
      <c r="D1534" s="109" t="s">
        <v>101</v>
      </c>
      <c r="E1534" s="110">
        <v>3813</v>
      </c>
      <c r="F1534" s="142" t="s">
        <v>787</v>
      </c>
      <c r="G1534" s="132"/>
      <c r="H1534" s="398">
        <v>1270030</v>
      </c>
      <c r="I1534" s="399"/>
      <c r="J1534" s="398">
        <v>404937</v>
      </c>
      <c r="K1534" s="399"/>
      <c r="L1534" s="402">
        <v>404937</v>
      </c>
      <c r="M1534" s="399"/>
      <c r="N1534" s="402">
        <v>633080</v>
      </c>
      <c r="O1534" s="399"/>
      <c r="P1534" s="398">
        <v>0</v>
      </c>
      <c r="Q1534" s="399"/>
      <c r="R1534" s="398"/>
      <c r="S1534" s="399"/>
      <c r="T1534" s="398"/>
      <c r="U1534" s="399"/>
      <c r="V1534" s="398"/>
      <c r="W1534" s="399"/>
      <c r="X1534" s="398"/>
      <c r="Y1534" s="399"/>
    </row>
    <row r="1535" spans="1:29" x14ac:dyDescent="0.2">
      <c r="A1535" s="104" t="s">
        <v>615</v>
      </c>
      <c r="B1535" s="121" t="s">
        <v>784</v>
      </c>
      <c r="C1535" s="121">
        <v>562</v>
      </c>
      <c r="D1535" s="104"/>
      <c r="E1535" s="105">
        <v>382</v>
      </c>
      <c r="F1535" s="141"/>
      <c r="G1535" s="106"/>
      <c r="H1535" s="107">
        <f t="shared" ref="H1535:Y1535" si="2863">H1536</f>
        <v>24651199</v>
      </c>
      <c r="I1535" s="107">
        <f t="shared" si="2863"/>
        <v>0</v>
      </c>
      <c r="J1535" s="107">
        <f t="shared" si="2863"/>
        <v>3299465</v>
      </c>
      <c r="K1535" s="107">
        <f t="shared" si="2863"/>
        <v>0</v>
      </c>
      <c r="L1535" s="107">
        <f t="shared" si="2863"/>
        <v>3299465</v>
      </c>
      <c r="M1535" s="107">
        <f t="shared" si="2863"/>
        <v>0</v>
      </c>
      <c r="N1535" s="107">
        <f t="shared" si="2863"/>
        <v>5697720</v>
      </c>
      <c r="O1535" s="107">
        <f t="shared" si="2863"/>
        <v>0</v>
      </c>
      <c r="P1535" s="107">
        <f t="shared" si="2863"/>
        <v>0</v>
      </c>
      <c r="Q1535" s="107">
        <f t="shared" si="2863"/>
        <v>0</v>
      </c>
      <c r="R1535" s="107">
        <f t="shared" si="2863"/>
        <v>0</v>
      </c>
      <c r="S1535" s="107">
        <f t="shared" si="2863"/>
        <v>0</v>
      </c>
      <c r="T1535" s="107">
        <f t="shared" si="2863"/>
        <v>0</v>
      </c>
      <c r="U1535" s="107">
        <f t="shared" si="2863"/>
        <v>0</v>
      </c>
      <c r="V1535" s="107">
        <f t="shared" si="2863"/>
        <v>0</v>
      </c>
      <c r="W1535" s="107">
        <f t="shared" si="2863"/>
        <v>0</v>
      </c>
      <c r="X1535" s="107">
        <f t="shared" si="2863"/>
        <v>0</v>
      </c>
      <c r="Y1535" s="107">
        <f t="shared" si="2863"/>
        <v>0</v>
      </c>
    </row>
    <row r="1536" spans="1:29" ht="15" x14ac:dyDescent="0.2">
      <c r="A1536" s="109" t="s">
        <v>615</v>
      </c>
      <c r="B1536" s="124" t="s">
        <v>784</v>
      </c>
      <c r="C1536" s="124">
        <v>562</v>
      </c>
      <c r="D1536" s="109" t="s">
        <v>101</v>
      </c>
      <c r="E1536" s="110">
        <v>3823</v>
      </c>
      <c r="F1536" s="142" t="s">
        <v>788</v>
      </c>
      <c r="G1536" s="132"/>
      <c r="H1536" s="398">
        <v>24651199</v>
      </c>
      <c r="I1536" s="399"/>
      <c r="J1536" s="398">
        <v>3299465</v>
      </c>
      <c r="K1536" s="399"/>
      <c r="L1536" s="402">
        <v>3299465</v>
      </c>
      <c r="M1536" s="399"/>
      <c r="N1536" s="402">
        <v>5697720</v>
      </c>
      <c r="O1536" s="399"/>
      <c r="P1536" s="398">
        <v>0</v>
      </c>
      <c r="Q1536" s="399"/>
      <c r="R1536" s="398"/>
      <c r="S1536" s="399"/>
      <c r="T1536" s="398"/>
      <c r="U1536" s="399"/>
      <c r="V1536" s="398"/>
      <c r="W1536" s="399"/>
      <c r="X1536" s="398"/>
      <c r="Y1536" s="399"/>
    </row>
    <row r="1537" spans="1:29" x14ac:dyDescent="0.2">
      <c r="A1537" s="154" t="s">
        <v>615</v>
      </c>
      <c r="B1537" s="155" t="s">
        <v>784</v>
      </c>
      <c r="C1537" s="155">
        <v>562</v>
      </c>
      <c r="D1537" s="154"/>
      <c r="E1537" s="148">
        <v>386</v>
      </c>
      <c r="F1537" s="144"/>
      <c r="G1537" s="131"/>
      <c r="H1537" s="152">
        <f t="shared" ref="H1537:Q1537" si="2864">H1539+H1538</f>
        <v>19066973</v>
      </c>
      <c r="I1537" s="152">
        <f t="shared" si="2864"/>
        <v>0</v>
      </c>
      <c r="J1537" s="152">
        <f t="shared" si="2864"/>
        <v>4728588</v>
      </c>
      <c r="K1537" s="152">
        <f t="shared" si="2864"/>
        <v>0</v>
      </c>
      <c r="L1537" s="152">
        <f t="shared" ref="L1537:M1537" si="2865">L1539+L1538</f>
        <v>4546758</v>
      </c>
      <c r="M1537" s="152">
        <f t="shared" si="2865"/>
        <v>0</v>
      </c>
      <c r="N1537" s="152">
        <f t="shared" ref="N1537:O1537" si="2866">N1539+N1538</f>
        <v>6718728</v>
      </c>
      <c r="O1537" s="152">
        <f t="shared" si="2866"/>
        <v>0</v>
      </c>
      <c r="P1537" s="152">
        <f t="shared" si="2864"/>
        <v>0</v>
      </c>
      <c r="Q1537" s="152">
        <f t="shared" si="2864"/>
        <v>0</v>
      </c>
      <c r="R1537" s="152">
        <f t="shared" ref="R1537:W1537" si="2867">R1539+R1538</f>
        <v>0</v>
      </c>
      <c r="S1537" s="152">
        <f t="shared" si="2867"/>
        <v>0</v>
      </c>
      <c r="T1537" s="152">
        <f t="shared" ref="T1537:U1537" si="2868">T1539+T1538</f>
        <v>0</v>
      </c>
      <c r="U1537" s="152">
        <f t="shared" si="2868"/>
        <v>0</v>
      </c>
      <c r="V1537" s="152">
        <f t="shared" si="2867"/>
        <v>0</v>
      </c>
      <c r="W1537" s="152">
        <f t="shared" si="2867"/>
        <v>0</v>
      </c>
      <c r="X1537" s="152">
        <f t="shared" ref="X1537:Y1537" si="2869">X1539+X1538</f>
        <v>0</v>
      </c>
      <c r="Y1537" s="152">
        <f t="shared" si="2869"/>
        <v>0</v>
      </c>
    </row>
    <row r="1538" spans="1:29" s="126" customFormat="1" ht="15" x14ac:dyDescent="0.2">
      <c r="A1538" s="109" t="s">
        <v>615</v>
      </c>
      <c r="B1538" s="124" t="s">
        <v>784</v>
      </c>
      <c r="C1538" s="124">
        <v>562</v>
      </c>
      <c r="D1538" s="109" t="s">
        <v>258</v>
      </c>
      <c r="E1538" s="110">
        <v>3864</v>
      </c>
      <c r="F1538" s="142" t="s">
        <v>789</v>
      </c>
      <c r="G1538" s="132"/>
      <c r="H1538" s="398">
        <v>9041524</v>
      </c>
      <c r="I1538" s="399"/>
      <c r="J1538" s="398">
        <v>645947</v>
      </c>
      <c r="K1538" s="399"/>
      <c r="L1538" s="402">
        <v>464117</v>
      </c>
      <c r="M1538" s="399"/>
      <c r="N1538" s="402">
        <v>464117</v>
      </c>
      <c r="O1538" s="399"/>
      <c r="P1538" s="398">
        <v>0</v>
      </c>
      <c r="Q1538" s="399"/>
      <c r="R1538" s="398"/>
      <c r="S1538" s="399"/>
      <c r="T1538" s="398"/>
      <c r="U1538" s="399"/>
      <c r="V1538" s="398"/>
      <c r="W1538" s="399"/>
      <c r="X1538" s="398"/>
      <c r="Y1538" s="399"/>
      <c r="Z1538" s="112"/>
      <c r="AA1538" s="112"/>
      <c r="AB1538" s="112"/>
      <c r="AC1538" s="112"/>
    </row>
    <row r="1539" spans="1:29" ht="15" x14ac:dyDescent="0.2">
      <c r="A1539" s="109" t="s">
        <v>615</v>
      </c>
      <c r="B1539" s="124" t="s">
        <v>784</v>
      </c>
      <c r="C1539" s="124">
        <v>562</v>
      </c>
      <c r="D1539" s="109" t="s">
        <v>270</v>
      </c>
      <c r="E1539" s="110">
        <v>3864</v>
      </c>
      <c r="F1539" s="142" t="s">
        <v>789</v>
      </c>
      <c r="G1539" s="132"/>
      <c r="H1539" s="398">
        <v>10025449</v>
      </c>
      <c r="I1539" s="399"/>
      <c r="J1539" s="398">
        <v>4082641</v>
      </c>
      <c r="K1539" s="399"/>
      <c r="L1539" s="403">
        <v>4082641</v>
      </c>
      <c r="M1539" s="399"/>
      <c r="N1539" s="403">
        <v>6254611</v>
      </c>
      <c r="O1539" s="399"/>
      <c r="P1539" s="398">
        <v>0</v>
      </c>
      <c r="Q1539" s="399"/>
      <c r="R1539" s="398"/>
      <c r="S1539" s="399"/>
      <c r="T1539" s="398"/>
      <c r="U1539" s="399"/>
      <c r="V1539" s="398"/>
      <c r="W1539" s="399"/>
      <c r="X1539" s="398"/>
      <c r="Y1539" s="399"/>
    </row>
    <row r="1540" spans="1:29" x14ac:dyDescent="0.2">
      <c r="A1540" s="201" t="s">
        <v>615</v>
      </c>
      <c r="B1540" s="179" t="s">
        <v>784</v>
      </c>
      <c r="C1540" s="167">
        <v>562</v>
      </c>
      <c r="D1540" s="167"/>
      <c r="E1540" s="168">
        <v>42</v>
      </c>
      <c r="F1540" s="169"/>
      <c r="G1540" s="170"/>
      <c r="H1540" s="171">
        <f t="shared" ref="H1540:Q1540" si="2870">H1541+H1543+H1545+H1547</f>
        <v>4296619</v>
      </c>
      <c r="I1540" s="171">
        <f t="shared" si="2870"/>
        <v>0</v>
      </c>
      <c r="J1540" s="171">
        <f t="shared" si="2870"/>
        <v>0</v>
      </c>
      <c r="K1540" s="171">
        <f t="shared" si="2870"/>
        <v>0</v>
      </c>
      <c r="L1540" s="171">
        <f t="shared" ref="L1540:M1540" si="2871">L1541+L1543+L1545+L1547</f>
        <v>0</v>
      </c>
      <c r="M1540" s="171">
        <f t="shared" si="2871"/>
        <v>0</v>
      </c>
      <c r="N1540" s="171">
        <f t="shared" ref="N1540:O1540" si="2872">N1541+N1543+N1545+N1547</f>
        <v>0</v>
      </c>
      <c r="O1540" s="171">
        <f t="shared" si="2872"/>
        <v>0</v>
      </c>
      <c r="P1540" s="171">
        <f t="shared" si="2870"/>
        <v>0</v>
      </c>
      <c r="Q1540" s="171">
        <f t="shared" si="2870"/>
        <v>0</v>
      </c>
      <c r="R1540" s="171">
        <f t="shared" ref="R1540:W1540" si="2873">R1541+R1543+R1545+R1547</f>
        <v>0</v>
      </c>
      <c r="S1540" s="171">
        <f t="shared" si="2873"/>
        <v>0</v>
      </c>
      <c r="T1540" s="171">
        <f t="shared" ref="T1540:U1540" si="2874">T1541+T1543+T1545+T1547</f>
        <v>0</v>
      </c>
      <c r="U1540" s="171">
        <f t="shared" si="2874"/>
        <v>0</v>
      </c>
      <c r="V1540" s="171">
        <f t="shared" si="2873"/>
        <v>0</v>
      </c>
      <c r="W1540" s="171">
        <f t="shared" si="2873"/>
        <v>0</v>
      </c>
      <c r="X1540" s="171">
        <f t="shared" ref="X1540:Y1540" si="2875">X1541+X1543+X1545+X1547</f>
        <v>0</v>
      </c>
      <c r="Y1540" s="171">
        <f t="shared" si="2875"/>
        <v>0</v>
      </c>
      <c r="Z1540" s="126"/>
      <c r="AA1540" s="126"/>
      <c r="AB1540" s="126"/>
      <c r="AC1540" s="126"/>
    </row>
    <row r="1541" spans="1:29" x14ac:dyDescent="0.2">
      <c r="A1541" s="104" t="s">
        <v>615</v>
      </c>
      <c r="B1541" s="121" t="s">
        <v>784</v>
      </c>
      <c r="C1541" s="121">
        <v>562</v>
      </c>
      <c r="D1541" s="104"/>
      <c r="E1541" s="105">
        <v>421</v>
      </c>
      <c r="F1541" s="141"/>
      <c r="G1541" s="106"/>
      <c r="H1541" s="107">
        <f t="shared" ref="H1541:Y1541" si="2876">H1542</f>
        <v>3585758</v>
      </c>
      <c r="I1541" s="107">
        <f t="shared" si="2876"/>
        <v>0</v>
      </c>
      <c r="J1541" s="107">
        <f t="shared" si="2876"/>
        <v>0</v>
      </c>
      <c r="K1541" s="107">
        <f t="shared" si="2876"/>
        <v>0</v>
      </c>
      <c r="L1541" s="107">
        <f t="shared" si="2876"/>
        <v>0</v>
      </c>
      <c r="M1541" s="107">
        <f t="shared" si="2876"/>
        <v>0</v>
      </c>
      <c r="N1541" s="107">
        <f t="shared" si="2876"/>
        <v>0</v>
      </c>
      <c r="O1541" s="107">
        <f t="shared" si="2876"/>
        <v>0</v>
      </c>
      <c r="P1541" s="107">
        <f t="shared" si="2876"/>
        <v>0</v>
      </c>
      <c r="Q1541" s="107">
        <f t="shared" si="2876"/>
        <v>0</v>
      </c>
      <c r="R1541" s="107">
        <f t="shared" si="2876"/>
        <v>0</v>
      </c>
      <c r="S1541" s="107">
        <f t="shared" si="2876"/>
        <v>0</v>
      </c>
      <c r="T1541" s="107">
        <f t="shared" si="2876"/>
        <v>0</v>
      </c>
      <c r="U1541" s="107">
        <f t="shared" si="2876"/>
        <v>0</v>
      </c>
      <c r="V1541" s="107">
        <f t="shared" si="2876"/>
        <v>0</v>
      </c>
      <c r="W1541" s="107">
        <f t="shared" si="2876"/>
        <v>0</v>
      </c>
      <c r="X1541" s="107">
        <f t="shared" si="2876"/>
        <v>0</v>
      </c>
      <c r="Y1541" s="107">
        <f t="shared" si="2876"/>
        <v>0</v>
      </c>
    </row>
    <row r="1542" spans="1:29" ht="15" x14ac:dyDescent="0.2">
      <c r="A1542" s="109" t="s">
        <v>615</v>
      </c>
      <c r="B1542" s="124" t="s">
        <v>784</v>
      </c>
      <c r="C1542" s="124">
        <v>562</v>
      </c>
      <c r="D1542" s="109" t="s">
        <v>101</v>
      </c>
      <c r="E1542" s="110">
        <v>4214</v>
      </c>
      <c r="F1542" s="142" t="s">
        <v>500</v>
      </c>
      <c r="G1542" s="111"/>
      <c r="H1542" s="398">
        <v>3585758</v>
      </c>
      <c r="I1542" s="399"/>
      <c r="J1542" s="398">
        <v>0</v>
      </c>
      <c r="K1542" s="399"/>
      <c r="L1542" s="398"/>
      <c r="M1542" s="399"/>
      <c r="N1542" s="398"/>
      <c r="O1542" s="399"/>
      <c r="P1542" s="398">
        <v>0</v>
      </c>
      <c r="Q1542" s="399"/>
      <c r="R1542" s="398"/>
      <c r="S1542" s="399"/>
      <c r="T1542" s="398"/>
      <c r="U1542" s="399"/>
      <c r="V1542" s="398"/>
      <c r="W1542" s="399"/>
      <c r="X1542" s="398"/>
      <c r="Y1542" s="399"/>
    </row>
    <row r="1543" spans="1:29" x14ac:dyDescent="0.2">
      <c r="A1543" s="104" t="s">
        <v>615</v>
      </c>
      <c r="B1543" s="121" t="s">
        <v>784</v>
      </c>
      <c r="C1543" s="121">
        <v>562</v>
      </c>
      <c r="D1543" s="104"/>
      <c r="E1543" s="105">
        <v>422</v>
      </c>
      <c r="F1543" s="141"/>
      <c r="G1543" s="106"/>
      <c r="H1543" s="107">
        <f t="shared" ref="H1543:X1545" si="2877">H1544</f>
        <v>430</v>
      </c>
      <c r="I1543" s="107">
        <f t="shared" si="2877"/>
        <v>0</v>
      </c>
      <c r="J1543" s="107">
        <f t="shared" si="2877"/>
        <v>0</v>
      </c>
      <c r="K1543" s="107">
        <f t="shared" si="2877"/>
        <v>0</v>
      </c>
      <c r="L1543" s="107">
        <f t="shared" si="2877"/>
        <v>0</v>
      </c>
      <c r="M1543" s="107">
        <f t="shared" si="2877"/>
        <v>0</v>
      </c>
      <c r="N1543" s="107">
        <f t="shared" si="2877"/>
        <v>0</v>
      </c>
      <c r="O1543" s="107">
        <f t="shared" si="2877"/>
        <v>0</v>
      </c>
      <c r="P1543" s="107">
        <f t="shared" si="2877"/>
        <v>0</v>
      </c>
      <c r="Q1543" s="107">
        <f t="shared" si="2877"/>
        <v>0</v>
      </c>
      <c r="R1543" s="107">
        <f t="shared" si="2877"/>
        <v>0</v>
      </c>
      <c r="S1543" s="107">
        <f t="shared" si="2877"/>
        <v>0</v>
      </c>
      <c r="T1543" s="107">
        <f t="shared" si="2877"/>
        <v>0</v>
      </c>
      <c r="U1543" s="107">
        <f t="shared" si="2877"/>
        <v>0</v>
      </c>
      <c r="V1543" s="107">
        <f t="shared" si="2877"/>
        <v>0</v>
      </c>
      <c r="W1543" s="107">
        <f t="shared" si="2877"/>
        <v>0</v>
      </c>
      <c r="X1543" s="107">
        <f t="shared" si="2877"/>
        <v>0</v>
      </c>
      <c r="Y1543" s="107">
        <f t="shared" ref="X1543:Y1545" si="2878">Y1544</f>
        <v>0</v>
      </c>
    </row>
    <row r="1544" spans="1:29" ht="15" x14ac:dyDescent="0.2">
      <c r="A1544" s="109" t="s">
        <v>615</v>
      </c>
      <c r="B1544" s="124" t="s">
        <v>784</v>
      </c>
      <c r="C1544" s="124">
        <v>562</v>
      </c>
      <c r="D1544" s="109" t="s">
        <v>101</v>
      </c>
      <c r="E1544" s="110">
        <v>4222</v>
      </c>
      <c r="F1544" s="142" t="s">
        <v>75</v>
      </c>
      <c r="G1544" s="111"/>
      <c r="H1544" s="398">
        <v>430</v>
      </c>
      <c r="I1544" s="399"/>
      <c r="J1544" s="398">
        <v>0</v>
      </c>
      <c r="K1544" s="399"/>
      <c r="L1544" s="398"/>
      <c r="M1544" s="399"/>
      <c r="N1544" s="398"/>
      <c r="O1544" s="399"/>
      <c r="P1544" s="398">
        <v>0</v>
      </c>
      <c r="Q1544" s="399"/>
      <c r="R1544" s="398"/>
      <c r="S1544" s="399"/>
      <c r="T1544" s="398"/>
      <c r="U1544" s="399"/>
      <c r="V1544" s="398"/>
      <c r="W1544" s="399"/>
      <c r="X1544" s="398"/>
      <c r="Y1544" s="399"/>
    </row>
    <row r="1545" spans="1:29" x14ac:dyDescent="0.2">
      <c r="A1545" s="104" t="s">
        <v>615</v>
      </c>
      <c r="B1545" s="121" t="s">
        <v>784</v>
      </c>
      <c r="C1545" s="121">
        <v>562</v>
      </c>
      <c r="D1545" s="104"/>
      <c r="E1545" s="105">
        <v>423</v>
      </c>
      <c r="F1545" s="141"/>
      <c r="G1545" s="106"/>
      <c r="H1545" s="107">
        <f t="shared" si="2877"/>
        <v>710001</v>
      </c>
      <c r="I1545" s="107">
        <f t="shared" si="2877"/>
        <v>0</v>
      </c>
      <c r="J1545" s="107">
        <f t="shared" si="2877"/>
        <v>0</v>
      </c>
      <c r="K1545" s="107">
        <f t="shared" si="2877"/>
        <v>0</v>
      </c>
      <c r="L1545" s="107">
        <f t="shared" si="2877"/>
        <v>0</v>
      </c>
      <c r="M1545" s="107">
        <f t="shared" si="2877"/>
        <v>0</v>
      </c>
      <c r="N1545" s="107">
        <f t="shared" si="2877"/>
        <v>0</v>
      </c>
      <c r="O1545" s="107">
        <f t="shared" si="2877"/>
        <v>0</v>
      </c>
      <c r="P1545" s="107">
        <f t="shared" si="2877"/>
        <v>0</v>
      </c>
      <c r="Q1545" s="107">
        <f t="shared" si="2877"/>
        <v>0</v>
      </c>
      <c r="R1545" s="107">
        <f t="shared" si="2877"/>
        <v>0</v>
      </c>
      <c r="S1545" s="107">
        <f t="shared" si="2877"/>
        <v>0</v>
      </c>
      <c r="T1545" s="107">
        <f t="shared" si="2877"/>
        <v>0</v>
      </c>
      <c r="U1545" s="107">
        <f t="shared" si="2877"/>
        <v>0</v>
      </c>
      <c r="V1545" s="107">
        <f t="shared" si="2877"/>
        <v>0</v>
      </c>
      <c r="W1545" s="107">
        <f t="shared" si="2877"/>
        <v>0</v>
      </c>
      <c r="X1545" s="107">
        <f t="shared" si="2878"/>
        <v>0</v>
      </c>
      <c r="Y1545" s="107">
        <f t="shared" si="2878"/>
        <v>0</v>
      </c>
    </row>
    <row r="1546" spans="1:29" ht="30" x14ac:dyDescent="0.2">
      <c r="A1546" s="109" t="s">
        <v>615</v>
      </c>
      <c r="B1546" s="124" t="s">
        <v>784</v>
      </c>
      <c r="C1546" s="124">
        <v>562</v>
      </c>
      <c r="D1546" s="109" t="s">
        <v>101</v>
      </c>
      <c r="E1546" s="110">
        <v>4233</v>
      </c>
      <c r="F1546" s="142" t="s">
        <v>494</v>
      </c>
      <c r="G1546" s="111"/>
      <c r="H1546" s="398">
        <v>710001</v>
      </c>
      <c r="I1546" s="399"/>
      <c r="J1546" s="398">
        <v>0</v>
      </c>
      <c r="K1546" s="399"/>
      <c r="L1546" s="398"/>
      <c r="M1546" s="399"/>
      <c r="N1546" s="398"/>
      <c r="O1546" s="399"/>
      <c r="P1546" s="398">
        <v>0</v>
      </c>
      <c r="Q1546" s="399"/>
      <c r="R1546" s="398"/>
      <c r="S1546" s="399"/>
      <c r="T1546" s="398"/>
      <c r="U1546" s="399"/>
      <c r="V1546" s="398"/>
      <c r="W1546" s="399"/>
      <c r="X1546" s="398"/>
      <c r="Y1546" s="399"/>
    </row>
    <row r="1547" spans="1:29" x14ac:dyDescent="0.2">
      <c r="A1547" s="104" t="s">
        <v>615</v>
      </c>
      <c r="B1547" s="121" t="s">
        <v>784</v>
      </c>
      <c r="C1547" s="121">
        <v>562</v>
      </c>
      <c r="D1547" s="104"/>
      <c r="E1547" s="105">
        <v>426</v>
      </c>
      <c r="F1547" s="141"/>
      <c r="G1547" s="106"/>
      <c r="H1547" s="107">
        <f t="shared" ref="H1547:Y1547" si="2879">H1548</f>
        <v>430</v>
      </c>
      <c r="I1547" s="107">
        <f t="shared" si="2879"/>
        <v>0</v>
      </c>
      <c r="J1547" s="107">
        <f t="shared" si="2879"/>
        <v>0</v>
      </c>
      <c r="K1547" s="107">
        <f t="shared" si="2879"/>
        <v>0</v>
      </c>
      <c r="L1547" s="107">
        <f t="shared" si="2879"/>
        <v>0</v>
      </c>
      <c r="M1547" s="107">
        <f t="shared" si="2879"/>
        <v>0</v>
      </c>
      <c r="N1547" s="107">
        <f t="shared" si="2879"/>
        <v>0</v>
      </c>
      <c r="O1547" s="107">
        <f t="shared" si="2879"/>
        <v>0</v>
      </c>
      <c r="P1547" s="107">
        <f t="shared" si="2879"/>
        <v>0</v>
      </c>
      <c r="Q1547" s="107">
        <f t="shared" si="2879"/>
        <v>0</v>
      </c>
      <c r="R1547" s="107">
        <f t="shared" si="2879"/>
        <v>0</v>
      </c>
      <c r="S1547" s="107">
        <f t="shared" si="2879"/>
        <v>0</v>
      </c>
      <c r="T1547" s="107">
        <f t="shared" si="2879"/>
        <v>0</v>
      </c>
      <c r="U1547" s="107">
        <f t="shared" si="2879"/>
        <v>0</v>
      </c>
      <c r="V1547" s="107">
        <f t="shared" si="2879"/>
        <v>0</v>
      </c>
      <c r="W1547" s="107">
        <f t="shared" si="2879"/>
        <v>0</v>
      </c>
      <c r="X1547" s="107">
        <f t="shared" si="2879"/>
        <v>0</v>
      </c>
      <c r="Y1547" s="107">
        <f t="shared" si="2879"/>
        <v>0</v>
      </c>
    </row>
    <row r="1548" spans="1:29" ht="15" x14ac:dyDescent="0.2">
      <c r="A1548" s="109" t="s">
        <v>615</v>
      </c>
      <c r="B1548" s="124" t="s">
        <v>784</v>
      </c>
      <c r="C1548" s="124">
        <v>562</v>
      </c>
      <c r="D1548" s="109" t="s">
        <v>101</v>
      </c>
      <c r="E1548" s="110">
        <v>4262</v>
      </c>
      <c r="F1548" s="142" t="s">
        <v>86</v>
      </c>
      <c r="G1548" s="111"/>
      <c r="H1548" s="398">
        <v>430</v>
      </c>
      <c r="I1548" s="399"/>
      <c r="J1548" s="398">
        <v>0</v>
      </c>
      <c r="K1548" s="399"/>
      <c r="L1548" s="398"/>
      <c r="M1548" s="399"/>
      <c r="N1548" s="398"/>
      <c r="O1548" s="399"/>
      <c r="P1548" s="398">
        <v>0</v>
      </c>
      <c r="Q1548" s="399"/>
      <c r="R1548" s="398"/>
      <c r="S1548" s="399"/>
      <c r="T1548" s="398"/>
      <c r="U1548" s="399"/>
      <c r="V1548" s="398"/>
      <c r="W1548" s="399"/>
      <c r="X1548" s="398"/>
      <c r="Y1548" s="399"/>
    </row>
    <row r="1549" spans="1:29" x14ac:dyDescent="0.2">
      <c r="A1549" s="201" t="s">
        <v>615</v>
      </c>
      <c r="B1549" s="179" t="s">
        <v>784</v>
      </c>
      <c r="C1549" s="167">
        <v>563</v>
      </c>
      <c r="D1549" s="167"/>
      <c r="E1549" s="168">
        <v>36</v>
      </c>
      <c r="F1549" s="169"/>
      <c r="G1549" s="170"/>
      <c r="H1549" s="171">
        <f t="shared" ref="H1549:Y1549" si="2880">H1550</f>
        <v>44963209</v>
      </c>
      <c r="I1549" s="171">
        <f t="shared" si="2880"/>
        <v>0</v>
      </c>
      <c r="J1549" s="171">
        <f t="shared" si="2880"/>
        <v>0</v>
      </c>
      <c r="K1549" s="171">
        <f t="shared" si="2880"/>
        <v>0</v>
      </c>
      <c r="L1549" s="171">
        <f t="shared" si="2880"/>
        <v>21011800</v>
      </c>
      <c r="M1549" s="171">
        <f t="shared" si="2880"/>
        <v>0</v>
      </c>
      <c r="N1549" s="171">
        <f t="shared" si="2880"/>
        <v>28109400</v>
      </c>
      <c r="O1549" s="171">
        <f t="shared" si="2880"/>
        <v>0</v>
      </c>
      <c r="P1549" s="171">
        <f t="shared" si="2880"/>
        <v>0</v>
      </c>
      <c r="Q1549" s="171">
        <f t="shared" si="2880"/>
        <v>0</v>
      </c>
      <c r="R1549" s="171">
        <f t="shared" si="2880"/>
        <v>0</v>
      </c>
      <c r="S1549" s="171">
        <f t="shared" si="2880"/>
        <v>0</v>
      </c>
      <c r="T1549" s="171">
        <f t="shared" si="2880"/>
        <v>0</v>
      </c>
      <c r="U1549" s="171">
        <f t="shared" si="2880"/>
        <v>0</v>
      </c>
      <c r="V1549" s="171">
        <f t="shared" si="2880"/>
        <v>0</v>
      </c>
      <c r="W1549" s="171">
        <f t="shared" si="2880"/>
        <v>0</v>
      </c>
      <c r="X1549" s="171">
        <f t="shared" si="2880"/>
        <v>0</v>
      </c>
      <c r="Y1549" s="171">
        <f t="shared" si="2880"/>
        <v>0</v>
      </c>
    </row>
    <row r="1550" spans="1:29" x14ac:dyDescent="0.2">
      <c r="A1550" s="104" t="s">
        <v>615</v>
      </c>
      <c r="B1550" s="103" t="s">
        <v>784</v>
      </c>
      <c r="C1550" s="103">
        <v>563</v>
      </c>
      <c r="D1550" s="104"/>
      <c r="E1550" s="105">
        <v>368</v>
      </c>
      <c r="F1550" s="141"/>
      <c r="G1550" s="106"/>
      <c r="H1550" s="107">
        <f t="shared" ref="H1550:Q1550" si="2881">SUM(H1551:H1552)</f>
        <v>44963209</v>
      </c>
      <c r="I1550" s="107">
        <f t="shared" si="2881"/>
        <v>0</v>
      </c>
      <c r="J1550" s="107">
        <f t="shared" si="2881"/>
        <v>0</v>
      </c>
      <c r="K1550" s="107">
        <f t="shared" si="2881"/>
        <v>0</v>
      </c>
      <c r="L1550" s="107">
        <f t="shared" ref="L1550:M1550" si="2882">SUM(L1551:L1552)</f>
        <v>21011800</v>
      </c>
      <c r="M1550" s="107">
        <f t="shared" si="2882"/>
        <v>0</v>
      </c>
      <c r="N1550" s="107">
        <f t="shared" ref="N1550:O1550" si="2883">SUM(N1551:N1552)</f>
        <v>28109400</v>
      </c>
      <c r="O1550" s="107">
        <f t="shared" si="2883"/>
        <v>0</v>
      </c>
      <c r="P1550" s="107">
        <f t="shared" si="2881"/>
        <v>0</v>
      </c>
      <c r="Q1550" s="107">
        <f t="shared" si="2881"/>
        <v>0</v>
      </c>
      <c r="R1550" s="107">
        <f t="shared" ref="R1550:W1550" si="2884">SUM(R1551:R1552)</f>
        <v>0</v>
      </c>
      <c r="S1550" s="107">
        <f t="shared" si="2884"/>
        <v>0</v>
      </c>
      <c r="T1550" s="107">
        <f t="shared" ref="T1550:U1550" si="2885">SUM(T1551:T1552)</f>
        <v>0</v>
      </c>
      <c r="U1550" s="107">
        <f t="shared" si="2885"/>
        <v>0</v>
      </c>
      <c r="V1550" s="107">
        <f t="shared" si="2884"/>
        <v>0</v>
      </c>
      <c r="W1550" s="107">
        <f t="shared" si="2884"/>
        <v>0</v>
      </c>
      <c r="X1550" s="107">
        <f t="shared" ref="X1550:Y1550" si="2886">SUM(X1551:X1552)</f>
        <v>0</v>
      </c>
      <c r="Y1550" s="107">
        <f t="shared" si="2886"/>
        <v>0</v>
      </c>
    </row>
    <row r="1551" spans="1:29" s="157" customFormat="1" ht="30" x14ac:dyDescent="0.2">
      <c r="A1551" s="109" t="s">
        <v>615</v>
      </c>
      <c r="B1551" s="94" t="s">
        <v>784</v>
      </c>
      <c r="C1551" s="94">
        <v>563</v>
      </c>
      <c r="D1551" s="109" t="s">
        <v>258</v>
      </c>
      <c r="E1551" s="110">
        <v>3681</v>
      </c>
      <c r="F1551" s="142" t="s">
        <v>716</v>
      </c>
      <c r="G1551" s="111"/>
      <c r="H1551" s="398">
        <v>1380817</v>
      </c>
      <c r="I1551" s="399"/>
      <c r="J1551" s="398">
        <v>0</v>
      </c>
      <c r="K1551" s="399"/>
      <c r="L1551" s="402">
        <v>16800</v>
      </c>
      <c r="M1551" s="399"/>
      <c r="N1551" s="402">
        <v>24400</v>
      </c>
      <c r="O1551" s="399"/>
      <c r="P1551" s="398">
        <v>0</v>
      </c>
      <c r="Q1551" s="399"/>
      <c r="R1551" s="398"/>
      <c r="S1551" s="399"/>
      <c r="T1551" s="398"/>
      <c r="U1551" s="399"/>
      <c r="V1551" s="398"/>
      <c r="W1551" s="399"/>
      <c r="X1551" s="398"/>
      <c r="Y1551" s="399"/>
      <c r="Z1551" s="112"/>
      <c r="AA1551" s="112"/>
      <c r="AB1551" s="112"/>
      <c r="AC1551" s="112"/>
    </row>
    <row r="1552" spans="1:29" s="157" customFormat="1" ht="30" x14ac:dyDescent="0.2">
      <c r="A1552" s="109" t="s">
        <v>615</v>
      </c>
      <c r="B1552" s="94" t="s">
        <v>784</v>
      </c>
      <c r="C1552" s="94">
        <v>563</v>
      </c>
      <c r="D1552" s="109" t="s">
        <v>258</v>
      </c>
      <c r="E1552" s="110">
        <v>3682</v>
      </c>
      <c r="F1552" s="142" t="s">
        <v>711</v>
      </c>
      <c r="G1552" s="132"/>
      <c r="H1552" s="398">
        <v>43582392</v>
      </c>
      <c r="I1552" s="399"/>
      <c r="J1552" s="398">
        <v>0</v>
      </c>
      <c r="K1552" s="399"/>
      <c r="L1552" s="403">
        <v>20995000</v>
      </c>
      <c r="M1552" s="399"/>
      <c r="N1552" s="403">
        <v>28085000</v>
      </c>
      <c r="O1552" s="399"/>
      <c r="P1552" s="398">
        <v>0</v>
      </c>
      <c r="Q1552" s="399"/>
      <c r="R1552" s="398"/>
      <c r="S1552" s="399"/>
      <c r="T1552" s="398"/>
      <c r="U1552" s="399"/>
      <c r="V1552" s="398"/>
      <c r="W1552" s="399"/>
      <c r="X1552" s="398"/>
      <c r="Y1552" s="399"/>
      <c r="Z1552" s="112"/>
      <c r="AA1552" s="112"/>
      <c r="AB1552" s="112"/>
      <c r="AC1552" s="112"/>
    </row>
    <row r="1553" spans="1:29" s="160" customFormat="1" ht="56.25" x14ac:dyDescent="0.2">
      <c r="A1553" s="202" t="s">
        <v>615</v>
      </c>
      <c r="B1553" s="181" t="s">
        <v>790</v>
      </c>
      <c r="C1553" s="181"/>
      <c r="D1553" s="181"/>
      <c r="E1553" s="174"/>
      <c r="F1553" s="176" t="s">
        <v>791</v>
      </c>
      <c r="G1553" s="177" t="s">
        <v>632</v>
      </c>
      <c r="H1553" s="184">
        <f t="shared" ref="H1553:Q1553" si="2887">H1557+H1560+H1563+H1567+H1554</f>
        <v>31289596</v>
      </c>
      <c r="I1553" s="184">
        <f t="shared" si="2887"/>
        <v>43710</v>
      </c>
      <c r="J1553" s="184">
        <f t="shared" si="2887"/>
        <v>11068286</v>
      </c>
      <c r="K1553" s="184">
        <f t="shared" si="2887"/>
        <v>266</v>
      </c>
      <c r="L1553" s="184">
        <f t="shared" ref="L1553:M1553" si="2888">L1557+L1560+L1563+L1567+L1554</f>
        <v>21703532</v>
      </c>
      <c r="M1553" s="184">
        <f t="shared" si="2888"/>
        <v>266</v>
      </c>
      <c r="N1553" s="184">
        <f t="shared" ref="N1553:O1553" si="2889">N1557+N1560+N1563+N1567+N1554</f>
        <v>21552500</v>
      </c>
      <c r="O1553" s="184">
        <f t="shared" si="2889"/>
        <v>200</v>
      </c>
      <c r="P1553" s="184">
        <f t="shared" si="2887"/>
        <v>0</v>
      </c>
      <c r="Q1553" s="184">
        <f t="shared" si="2887"/>
        <v>0</v>
      </c>
      <c r="R1553" s="184">
        <f t="shared" ref="R1553:W1553" si="2890">R1557+R1560+R1563+R1567+R1554</f>
        <v>0</v>
      </c>
      <c r="S1553" s="184">
        <f t="shared" si="2890"/>
        <v>0</v>
      </c>
      <c r="T1553" s="184">
        <f t="shared" ref="T1553:U1553" si="2891">T1557+T1560+T1563+T1567+T1554</f>
        <v>0</v>
      </c>
      <c r="U1553" s="184">
        <f t="shared" si="2891"/>
        <v>0</v>
      </c>
      <c r="V1553" s="184">
        <f t="shared" si="2890"/>
        <v>0</v>
      </c>
      <c r="W1553" s="184">
        <f t="shared" si="2890"/>
        <v>0</v>
      </c>
      <c r="X1553" s="184">
        <f t="shared" ref="X1553:Y1553" si="2892">X1557+X1560+X1563+X1567+X1554</f>
        <v>0</v>
      </c>
      <c r="Y1553" s="184">
        <f t="shared" si="2892"/>
        <v>0</v>
      </c>
      <c r="Z1553" s="157"/>
      <c r="AA1553" s="157"/>
      <c r="AB1553" s="157"/>
      <c r="AC1553" s="157"/>
    </row>
    <row r="1554" spans="1:29" s="159" customFormat="1" x14ac:dyDescent="0.2">
      <c r="A1554" s="201" t="s">
        <v>615</v>
      </c>
      <c r="B1554" s="179" t="s">
        <v>790</v>
      </c>
      <c r="C1554" s="167">
        <v>12</v>
      </c>
      <c r="D1554" s="167"/>
      <c r="E1554" s="168">
        <v>35</v>
      </c>
      <c r="F1554" s="169"/>
      <c r="G1554" s="170"/>
      <c r="H1554" s="171">
        <f t="shared" ref="H1554:X1555" si="2893">H1555</f>
        <v>18869</v>
      </c>
      <c r="I1554" s="171">
        <f t="shared" si="2893"/>
        <v>18869</v>
      </c>
      <c r="J1554" s="171">
        <f t="shared" si="2893"/>
        <v>133</v>
      </c>
      <c r="K1554" s="171">
        <f t="shared" si="2893"/>
        <v>133</v>
      </c>
      <c r="L1554" s="171">
        <f t="shared" si="2893"/>
        <v>133</v>
      </c>
      <c r="M1554" s="171">
        <f t="shared" si="2893"/>
        <v>133</v>
      </c>
      <c r="N1554" s="171">
        <f t="shared" si="2893"/>
        <v>100</v>
      </c>
      <c r="O1554" s="171">
        <f t="shared" si="2893"/>
        <v>100</v>
      </c>
      <c r="P1554" s="171">
        <f t="shared" si="2893"/>
        <v>0</v>
      </c>
      <c r="Q1554" s="171">
        <f t="shared" si="2893"/>
        <v>0</v>
      </c>
      <c r="R1554" s="171">
        <f t="shared" si="2893"/>
        <v>0</v>
      </c>
      <c r="S1554" s="171">
        <f t="shared" si="2893"/>
        <v>0</v>
      </c>
      <c r="T1554" s="171">
        <f t="shared" si="2893"/>
        <v>0</v>
      </c>
      <c r="U1554" s="171">
        <f t="shared" si="2893"/>
        <v>0</v>
      </c>
      <c r="V1554" s="171">
        <f t="shared" si="2893"/>
        <v>0</v>
      </c>
      <c r="W1554" s="171">
        <f t="shared" si="2893"/>
        <v>0</v>
      </c>
      <c r="X1554" s="171">
        <f t="shared" si="2893"/>
        <v>0</v>
      </c>
      <c r="Y1554" s="171">
        <f t="shared" ref="X1554:Y1555" si="2894">Y1555</f>
        <v>0</v>
      </c>
      <c r="Z1554" s="157"/>
      <c r="AA1554" s="157"/>
      <c r="AB1554" s="157"/>
      <c r="AC1554" s="157"/>
    </row>
    <row r="1555" spans="1:29" s="157" customFormat="1" x14ac:dyDescent="0.2">
      <c r="A1555" s="104" t="s">
        <v>615</v>
      </c>
      <c r="B1555" s="121" t="s">
        <v>790</v>
      </c>
      <c r="C1555" s="121">
        <v>12</v>
      </c>
      <c r="D1555" s="104"/>
      <c r="E1555" s="105">
        <v>351</v>
      </c>
      <c r="F1555" s="141"/>
      <c r="G1555" s="106"/>
      <c r="H1555" s="107">
        <f t="shared" si="2893"/>
        <v>18869</v>
      </c>
      <c r="I1555" s="107">
        <f t="shared" si="2893"/>
        <v>18869</v>
      </c>
      <c r="J1555" s="107">
        <f t="shared" si="2893"/>
        <v>133</v>
      </c>
      <c r="K1555" s="107">
        <f t="shared" si="2893"/>
        <v>133</v>
      </c>
      <c r="L1555" s="107">
        <f t="shared" si="2893"/>
        <v>133</v>
      </c>
      <c r="M1555" s="107">
        <f t="shared" si="2893"/>
        <v>133</v>
      </c>
      <c r="N1555" s="107">
        <f t="shared" si="2893"/>
        <v>100</v>
      </c>
      <c r="O1555" s="107">
        <f t="shared" si="2893"/>
        <v>100</v>
      </c>
      <c r="P1555" s="107">
        <f t="shared" si="2893"/>
        <v>0</v>
      </c>
      <c r="Q1555" s="107">
        <f t="shared" si="2893"/>
        <v>0</v>
      </c>
      <c r="R1555" s="107">
        <f t="shared" si="2893"/>
        <v>0</v>
      </c>
      <c r="S1555" s="107">
        <f t="shared" si="2893"/>
        <v>0</v>
      </c>
      <c r="T1555" s="107">
        <f t="shared" si="2893"/>
        <v>0</v>
      </c>
      <c r="U1555" s="107">
        <f t="shared" si="2893"/>
        <v>0</v>
      </c>
      <c r="V1555" s="107">
        <f t="shared" si="2893"/>
        <v>0</v>
      </c>
      <c r="W1555" s="107">
        <f t="shared" si="2893"/>
        <v>0</v>
      </c>
      <c r="X1555" s="107">
        <f t="shared" si="2894"/>
        <v>0</v>
      </c>
      <c r="Y1555" s="107">
        <f t="shared" si="2894"/>
        <v>0</v>
      </c>
      <c r="Z1555" s="160"/>
      <c r="AA1555" s="160"/>
      <c r="AB1555" s="160"/>
      <c r="AC1555" s="160"/>
    </row>
    <row r="1556" spans="1:29" s="160" customFormat="1" ht="30" x14ac:dyDescent="0.2">
      <c r="A1556" s="109" t="s">
        <v>615</v>
      </c>
      <c r="B1556" s="124" t="s">
        <v>790</v>
      </c>
      <c r="C1556" s="124">
        <v>12</v>
      </c>
      <c r="D1556" s="109" t="s">
        <v>325</v>
      </c>
      <c r="E1556" s="110">
        <v>3512</v>
      </c>
      <c r="F1556" s="142" t="s">
        <v>281</v>
      </c>
      <c r="G1556" s="132"/>
      <c r="H1556" s="398">
        <v>18869</v>
      </c>
      <c r="I1556" s="398">
        <f>H1556</f>
        <v>18869</v>
      </c>
      <c r="J1556" s="398">
        <v>133</v>
      </c>
      <c r="K1556" s="398">
        <f>J1556</f>
        <v>133</v>
      </c>
      <c r="L1556" s="398">
        <v>133</v>
      </c>
      <c r="M1556" s="398">
        <f>L1556</f>
        <v>133</v>
      </c>
      <c r="N1556" s="398">
        <v>100</v>
      </c>
      <c r="O1556" s="398">
        <f>N1556</f>
        <v>100</v>
      </c>
      <c r="P1556" s="398">
        <v>0</v>
      </c>
      <c r="Q1556" s="398">
        <f>P1556</f>
        <v>0</v>
      </c>
      <c r="R1556" s="398"/>
      <c r="S1556" s="398">
        <f>R1556</f>
        <v>0</v>
      </c>
      <c r="T1556" s="398"/>
      <c r="U1556" s="398">
        <f>T1556</f>
        <v>0</v>
      </c>
      <c r="V1556" s="398"/>
      <c r="W1556" s="398">
        <f>V1556</f>
        <v>0</v>
      </c>
      <c r="X1556" s="398"/>
      <c r="Y1556" s="398">
        <f>X1556</f>
        <v>0</v>
      </c>
      <c r="Z1556" s="159"/>
      <c r="AA1556" s="159"/>
      <c r="AB1556" s="159"/>
      <c r="AC1556" s="159"/>
    </row>
    <row r="1557" spans="1:29" s="159" customFormat="1" x14ac:dyDescent="0.2">
      <c r="A1557" s="201" t="s">
        <v>615</v>
      </c>
      <c r="B1557" s="179" t="s">
        <v>790</v>
      </c>
      <c r="C1557" s="167">
        <v>12</v>
      </c>
      <c r="D1557" s="167"/>
      <c r="E1557" s="168">
        <v>38</v>
      </c>
      <c r="F1557" s="169"/>
      <c r="G1557" s="170"/>
      <c r="H1557" s="171">
        <f t="shared" ref="H1557:Y1557" si="2895">H1558</f>
        <v>24841</v>
      </c>
      <c r="I1557" s="171">
        <f t="shared" si="2895"/>
        <v>24841</v>
      </c>
      <c r="J1557" s="171">
        <f t="shared" si="2895"/>
        <v>133</v>
      </c>
      <c r="K1557" s="171">
        <f t="shared" si="2895"/>
        <v>133</v>
      </c>
      <c r="L1557" s="171">
        <f t="shared" si="2895"/>
        <v>133</v>
      </c>
      <c r="M1557" s="171">
        <f t="shared" si="2895"/>
        <v>133</v>
      </c>
      <c r="N1557" s="171">
        <f t="shared" si="2895"/>
        <v>100</v>
      </c>
      <c r="O1557" s="171">
        <f t="shared" si="2895"/>
        <v>100</v>
      </c>
      <c r="P1557" s="171">
        <f t="shared" si="2895"/>
        <v>0</v>
      </c>
      <c r="Q1557" s="171">
        <f t="shared" si="2895"/>
        <v>0</v>
      </c>
      <c r="R1557" s="171">
        <f t="shared" si="2895"/>
        <v>0</v>
      </c>
      <c r="S1557" s="171">
        <f t="shared" si="2895"/>
        <v>0</v>
      </c>
      <c r="T1557" s="171">
        <f t="shared" si="2895"/>
        <v>0</v>
      </c>
      <c r="U1557" s="171">
        <f t="shared" si="2895"/>
        <v>0</v>
      </c>
      <c r="V1557" s="171">
        <f t="shared" si="2895"/>
        <v>0</v>
      </c>
      <c r="W1557" s="171">
        <f t="shared" si="2895"/>
        <v>0</v>
      </c>
      <c r="X1557" s="171">
        <f t="shared" si="2895"/>
        <v>0</v>
      </c>
      <c r="Y1557" s="171">
        <f t="shared" si="2895"/>
        <v>0</v>
      </c>
      <c r="Z1557" s="157"/>
      <c r="AA1557" s="157"/>
      <c r="AB1557" s="157"/>
      <c r="AC1557" s="157"/>
    </row>
    <row r="1558" spans="1:29" s="157" customFormat="1" x14ac:dyDescent="0.2">
      <c r="A1558" s="104" t="s">
        <v>615</v>
      </c>
      <c r="B1558" s="121" t="s">
        <v>790</v>
      </c>
      <c r="C1558" s="121">
        <v>12</v>
      </c>
      <c r="D1558" s="104"/>
      <c r="E1558" s="105">
        <v>386</v>
      </c>
      <c r="F1558" s="141"/>
      <c r="G1558" s="106"/>
      <c r="H1558" s="107">
        <f t="shared" ref="H1558:Y1558" si="2896">SUM(H1559)</f>
        <v>24841</v>
      </c>
      <c r="I1558" s="107">
        <f t="shared" si="2896"/>
        <v>24841</v>
      </c>
      <c r="J1558" s="107">
        <f t="shared" si="2896"/>
        <v>133</v>
      </c>
      <c r="K1558" s="107">
        <f t="shared" si="2896"/>
        <v>133</v>
      </c>
      <c r="L1558" s="107">
        <f t="shared" si="2896"/>
        <v>133</v>
      </c>
      <c r="M1558" s="107">
        <f t="shared" si="2896"/>
        <v>133</v>
      </c>
      <c r="N1558" s="107">
        <f t="shared" si="2896"/>
        <v>100</v>
      </c>
      <c r="O1558" s="107">
        <f t="shared" si="2896"/>
        <v>100</v>
      </c>
      <c r="P1558" s="107">
        <f t="shared" si="2896"/>
        <v>0</v>
      </c>
      <c r="Q1558" s="107">
        <f t="shared" si="2896"/>
        <v>0</v>
      </c>
      <c r="R1558" s="107">
        <f t="shared" si="2896"/>
        <v>0</v>
      </c>
      <c r="S1558" s="107">
        <f t="shared" si="2896"/>
        <v>0</v>
      </c>
      <c r="T1558" s="107">
        <f t="shared" si="2896"/>
        <v>0</v>
      </c>
      <c r="U1558" s="107">
        <f t="shared" si="2896"/>
        <v>0</v>
      </c>
      <c r="V1558" s="107">
        <f t="shared" si="2896"/>
        <v>0</v>
      </c>
      <c r="W1558" s="107">
        <f t="shared" si="2896"/>
        <v>0</v>
      </c>
      <c r="X1558" s="107">
        <f t="shared" si="2896"/>
        <v>0</v>
      </c>
      <c r="Y1558" s="107">
        <f t="shared" si="2896"/>
        <v>0</v>
      </c>
      <c r="Z1558" s="160"/>
      <c r="AA1558" s="160"/>
      <c r="AB1558" s="160"/>
      <c r="AC1558" s="160"/>
    </row>
    <row r="1559" spans="1:29" s="160" customFormat="1" ht="45" x14ac:dyDescent="0.2">
      <c r="A1559" s="109" t="s">
        <v>615</v>
      </c>
      <c r="B1559" s="124" t="s">
        <v>790</v>
      </c>
      <c r="C1559" s="124">
        <v>12</v>
      </c>
      <c r="D1559" s="109" t="s">
        <v>325</v>
      </c>
      <c r="E1559" s="110">
        <v>3861</v>
      </c>
      <c r="F1559" s="142" t="s">
        <v>277</v>
      </c>
      <c r="G1559" s="132"/>
      <c r="H1559" s="398">
        <v>24841</v>
      </c>
      <c r="I1559" s="398">
        <f>H1559</f>
        <v>24841</v>
      </c>
      <c r="J1559" s="398">
        <v>133</v>
      </c>
      <c r="K1559" s="398">
        <f>J1559</f>
        <v>133</v>
      </c>
      <c r="L1559" s="398">
        <v>133</v>
      </c>
      <c r="M1559" s="398">
        <f>L1559</f>
        <v>133</v>
      </c>
      <c r="N1559" s="398">
        <v>100</v>
      </c>
      <c r="O1559" s="398">
        <f>N1559</f>
        <v>100</v>
      </c>
      <c r="P1559" s="398">
        <v>0</v>
      </c>
      <c r="Q1559" s="398">
        <f>P1559</f>
        <v>0</v>
      </c>
      <c r="R1559" s="398"/>
      <c r="S1559" s="398">
        <f>R1559</f>
        <v>0</v>
      </c>
      <c r="T1559" s="398"/>
      <c r="U1559" s="398">
        <f>T1559</f>
        <v>0</v>
      </c>
      <c r="V1559" s="398"/>
      <c r="W1559" s="398">
        <f>V1559</f>
        <v>0</v>
      </c>
      <c r="X1559" s="398"/>
      <c r="Y1559" s="398">
        <f>X1559</f>
        <v>0</v>
      </c>
      <c r="Z1559" s="159"/>
      <c r="AA1559" s="159"/>
      <c r="AB1559" s="159"/>
      <c r="AC1559" s="159"/>
    </row>
    <row r="1560" spans="1:29" s="159" customFormat="1" x14ac:dyDescent="0.2">
      <c r="A1560" s="201" t="s">
        <v>615</v>
      </c>
      <c r="B1560" s="179" t="s">
        <v>790</v>
      </c>
      <c r="C1560" s="167">
        <v>563</v>
      </c>
      <c r="D1560" s="167"/>
      <c r="E1560" s="168">
        <v>35</v>
      </c>
      <c r="F1560" s="169"/>
      <c r="G1560" s="170"/>
      <c r="H1560" s="171">
        <f t="shared" ref="H1560:X1561" si="2897">H1561</f>
        <v>658382</v>
      </c>
      <c r="I1560" s="171">
        <f t="shared" si="2897"/>
        <v>0</v>
      </c>
      <c r="J1560" s="171">
        <f t="shared" si="2897"/>
        <v>277523</v>
      </c>
      <c r="K1560" s="171">
        <f t="shared" si="2897"/>
        <v>0</v>
      </c>
      <c r="L1560" s="171">
        <f t="shared" si="2897"/>
        <v>1216833</v>
      </c>
      <c r="M1560" s="171">
        <f t="shared" si="2897"/>
        <v>0</v>
      </c>
      <c r="N1560" s="171">
        <f t="shared" si="2897"/>
        <v>1955510</v>
      </c>
      <c r="O1560" s="171">
        <f t="shared" si="2897"/>
        <v>0</v>
      </c>
      <c r="P1560" s="171">
        <f t="shared" si="2897"/>
        <v>0</v>
      </c>
      <c r="Q1560" s="171">
        <f t="shared" si="2897"/>
        <v>0</v>
      </c>
      <c r="R1560" s="171">
        <f t="shared" si="2897"/>
        <v>0</v>
      </c>
      <c r="S1560" s="171">
        <f t="shared" si="2897"/>
        <v>0</v>
      </c>
      <c r="T1560" s="171">
        <f t="shared" si="2897"/>
        <v>0</v>
      </c>
      <c r="U1560" s="171">
        <f t="shared" si="2897"/>
        <v>0</v>
      </c>
      <c r="V1560" s="171">
        <f t="shared" si="2897"/>
        <v>0</v>
      </c>
      <c r="W1560" s="171">
        <f t="shared" si="2897"/>
        <v>0</v>
      </c>
      <c r="X1560" s="171">
        <f t="shared" si="2897"/>
        <v>0</v>
      </c>
      <c r="Y1560" s="171">
        <f t="shared" ref="X1560:Y1561" si="2898">Y1561</f>
        <v>0</v>
      </c>
      <c r="Z1560" s="157"/>
      <c r="AA1560" s="157"/>
      <c r="AB1560" s="157"/>
      <c r="AC1560" s="157"/>
    </row>
    <row r="1561" spans="1:29" s="157" customFormat="1" x14ac:dyDescent="0.2">
      <c r="A1561" s="104" t="s">
        <v>615</v>
      </c>
      <c r="B1561" s="121" t="s">
        <v>790</v>
      </c>
      <c r="C1561" s="121">
        <v>563</v>
      </c>
      <c r="D1561" s="104"/>
      <c r="E1561" s="105">
        <v>353</v>
      </c>
      <c r="F1561" s="141"/>
      <c r="G1561" s="106"/>
      <c r="H1561" s="107">
        <f t="shared" si="2897"/>
        <v>658382</v>
      </c>
      <c r="I1561" s="107">
        <f t="shared" si="2897"/>
        <v>0</v>
      </c>
      <c r="J1561" s="107">
        <f t="shared" si="2897"/>
        <v>277523</v>
      </c>
      <c r="K1561" s="107">
        <f t="shared" si="2897"/>
        <v>0</v>
      </c>
      <c r="L1561" s="107">
        <f t="shared" si="2897"/>
        <v>1216833</v>
      </c>
      <c r="M1561" s="107">
        <f t="shared" si="2897"/>
        <v>0</v>
      </c>
      <c r="N1561" s="107">
        <f t="shared" si="2897"/>
        <v>1955510</v>
      </c>
      <c r="O1561" s="107">
        <f t="shared" si="2897"/>
        <v>0</v>
      </c>
      <c r="P1561" s="107">
        <f t="shared" si="2897"/>
        <v>0</v>
      </c>
      <c r="Q1561" s="107">
        <f t="shared" si="2897"/>
        <v>0</v>
      </c>
      <c r="R1561" s="107">
        <f t="shared" si="2897"/>
        <v>0</v>
      </c>
      <c r="S1561" s="107">
        <f t="shared" si="2897"/>
        <v>0</v>
      </c>
      <c r="T1561" s="107">
        <f t="shared" si="2897"/>
        <v>0</v>
      </c>
      <c r="U1561" s="107">
        <f t="shared" si="2897"/>
        <v>0</v>
      </c>
      <c r="V1561" s="107">
        <f t="shared" si="2897"/>
        <v>0</v>
      </c>
      <c r="W1561" s="107">
        <f t="shared" si="2897"/>
        <v>0</v>
      </c>
      <c r="X1561" s="107">
        <f t="shared" si="2898"/>
        <v>0</v>
      </c>
      <c r="Y1561" s="107">
        <f t="shared" si="2898"/>
        <v>0</v>
      </c>
      <c r="Z1561" s="160"/>
      <c r="AA1561" s="160"/>
      <c r="AB1561" s="160"/>
      <c r="AC1561" s="160"/>
    </row>
    <row r="1562" spans="1:29" s="157" customFormat="1" ht="30" x14ac:dyDescent="0.2">
      <c r="A1562" s="109" t="s">
        <v>615</v>
      </c>
      <c r="B1562" s="124" t="s">
        <v>790</v>
      </c>
      <c r="C1562" s="124">
        <v>563</v>
      </c>
      <c r="D1562" s="109" t="s">
        <v>325</v>
      </c>
      <c r="E1562" s="110">
        <v>3531</v>
      </c>
      <c r="F1562" s="142" t="s">
        <v>786</v>
      </c>
      <c r="G1562" s="132"/>
      <c r="H1562" s="398">
        <v>658382</v>
      </c>
      <c r="I1562" s="399"/>
      <c r="J1562" s="398">
        <v>277523</v>
      </c>
      <c r="K1562" s="399"/>
      <c r="L1562" s="406">
        <v>1216833</v>
      </c>
      <c r="M1562" s="399"/>
      <c r="N1562" s="406">
        <v>1955510</v>
      </c>
      <c r="O1562" s="399"/>
      <c r="P1562" s="398">
        <v>0</v>
      </c>
      <c r="Q1562" s="399"/>
      <c r="R1562" s="398"/>
      <c r="S1562" s="399"/>
      <c r="T1562" s="398"/>
      <c r="U1562" s="399"/>
      <c r="V1562" s="398"/>
      <c r="W1562" s="399"/>
      <c r="X1562" s="398"/>
      <c r="Y1562" s="399"/>
      <c r="Z1562" s="159"/>
      <c r="AA1562" s="159"/>
      <c r="AB1562" s="159"/>
      <c r="AC1562" s="159"/>
    </row>
    <row r="1563" spans="1:29" s="159" customFormat="1" x14ac:dyDescent="0.2">
      <c r="A1563" s="201" t="s">
        <v>615</v>
      </c>
      <c r="B1563" s="179" t="s">
        <v>790</v>
      </c>
      <c r="C1563" s="167">
        <v>563</v>
      </c>
      <c r="D1563" s="167"/>
      <c r="E1563" s="168">
        <v>36</v>
      </c>
      <c r="F1563" s="169"/>
      <c r="G1563" s="170"/>
      <c r="H1563" s="171">
        <f t="shared" ref="H1563:Y1563" si="2899">H1564</f>
        <v>15155771</v>
      </c>
      <c r="I1563" s="171">
        <f t="shared" si="2899"/>
        <v>0</v>
      </c>
      <c r="J1563" s="171">
        <f t="shared" si="2899"/>
        <v>7525383</v>
      </c>
      <c r="K1563" s="171">
        <f t="shared" si="2899"/>
        <v>0</v>
      </c>
      <c r="L1563" s="171">
        <f t="shared" si="2899"/>
        <v>9536000</v>
      </c>
      <c r="M1563" s="171">
        <f t="shared" si="2899"/>
        <v>0</v>
      </c>
      <c r="N1563" s="171">
        <f t="shared" si="2899"/>
        <v>1998000</v>
      </c>
      <c r="O1563" s="171">
        <f t="shared" si="2899"/>
        <v>0</v>
      </c>
      <c r="P1563" s="171">
        <f t="shared" si="2899"/>
        <v>0</v>
      </c>
      <c r="Q1563" s="171">
        <f t="shared" si="2899"/>
        <v>0</v>
      </c>
      <c r="R1563" s="171">
        <f t="shared" si="2899"/>
        <v>0</v>
      </c>
      <c r="S1563" s="171">
        <f t="shared" si="2899"/>
        <v>0</v>
      </c>
      <c r="T1563" s="171">
        <f t="shared" si="2899"/>
        <v>0</v>
      </c>
      <c r="U1563" s="171">
        <f t="shared" si="2899"/>
        <v>0</v>
      </c>
      <c r="V1563" s="171">
        <f t="shared" si="2899"/>
        <v>0</v>
      </c>
      <c r="W1563" s="171">
        <f t="shared" si="2899"/>
        <v>0</v>
      </c>
      <c r="X1563" s="171">
        <f t="shared" si="2899"/>
        <v>0</v>
      </c>
      <c r="Y1563" s="171">
        <f t="shared" si="2899"/>
        <v>0</v>
      </c>
      <c r="Z1563" s="157"/>
      <c r="AA1563" s="157"/>
      <c r="AB1563" s="157"/>
      <c r="AC1563" s="157"/>
    </row>
    <row r="1564" spans="1:29" s="159" customFormat="1" x14ac:dyDescent="0.2">
      <c r="A1564" s="104" t="s">
        <v>615</v>
      </c>
      <c r="B1564" s="121" t="s">
        <v>790</v>
      </c>
      <c r="C1564" s="121">
        <v>563</v>
      </c>
      <c r="D1564" s="104"/>
      <c r="E1564" s="105">
        <v>368</v>
      </c>
      <c r="F1564" s="141"/>
      <c r="G1564" s="106"/>
      <c r="H1564" s="107">
        <f t="shared" ref="H1564:Q1564" si="2900">SUM(H1565:H1566)</f>
        <v>15155771</v>
      </c>
      <c r="I1564" s="107">
        <f t="shared" si="2900"/>
        <v>0</v>
      </c>
      <c r="J1564" s="107">
        <f t="shared" si="2900"/>
        <v>7525383</v>
      </c>
      <c r="K1564" s="107">
        <f t="shared" si="2900"/>
        <v>0</v>
      </c>
      <c r="L1564" s="107">
        <f t="shared" ref="L1564:M1564" si="2901">SUM(L1565:L1566)</f>
        <v>9536000</v>
      </c>
      <c r="M1564" s="107">
        <f t="shared" si="2901"/>
        <v>0</v>
      </c>
      <c r="N1564" s="107">
        <f t="shared" ref="N1564:O1564" si="2902">SUM(N1565:N1566)</f>
        <v>1998000</v>
      </c>
      <c r="O1564" s="107">
        <f t="shared" si="2902"/>
        <v>0</v>
      </c>
      <c r="P1564" s="107">
        <f t="shared" si="2900"/>
        <v>0</v>
      </c>
      <c r="Q1564" s="107">
        <f t="shared" si="2900"/>
        <v>0</v>
      </c>
      <c r="R1564" s="107">
        <f t="shared" ref="R1564:W1564" si="2903">SUM(R1565:R1566)</f>
        <v>0</v>
      </c>
      <c r="S1564" s="107">
        <f t="shared" si="2903"/>
        <v>0</v>
      </c>
      <c r="T1564" s="107">
        <f t="shared" ref="T1564:U1564" si="2904">SUM(T1565:T1566)</f>
        <v>0</v>
      </c>
      <c r="U1564" s="107">
        <f t="shared" si="2904"/>
        <v>0</v>
      </c>
      <c r="V1564" s="107">
        <f t="shared" si="2903"/>
        <v>0</v>
      </c>
      <c r="W1564" s="107">
        <f t="shared" si="2903"/>
        <v>0</v>
      </c>
      <c r="X1564" s="107">
        <f t="shared" ref="X1564:Y1564" si="2905">SUM(X1565:X1566)</f>
        <v>0</v>
      </c>
      <c r="Y1564" s="107">
        <f t="shared" si="2905"/>
        <v>0</v>
      </c>
      <c r="Z1564" s="157"/>
      <c r="AA1564" s="157"/>
      <c r="AB1564" s="157"/>
      <c r="AC1564" s="157"/>
    </row>
    <row r="1565" spans="1:29" s="157" customFormat="1" ht="30" x14ac:dyDescent="0.2">
      <c r="A1565" s="109" t="s">
        <v>615</v>
      </c>
      <c r="B1565" s="124" t="s">
        <v>790</v>
      </c>
      <c r="C1565" s="124">
        <v>563</v>
      </c>
      <c r="D1565" s="109" t="s">
        <v>325</v>
      </c>
      <c r="E1565" s="110">
        <v>3681</v>
      </c>
      <c r="F1565" s="142" t="s">
        <v>716</v>
      </c>
      <c r="G1565" s="132"/>
      <c r="H1565" s="398">
        <v>69987</v>
      </c>
      <c r="I1565" s="399"/>
      <c r="J1565" s="398">
        <v>398168</v>
      </c>
      <c r="K1565" s="399"/>
      <c r="L1565" s="402">
        <v>953600</v>
      </c>
      <c r="M1565" s="399"/>
      <c r="N1565" s="402">
        <v>199800</v>
      </c>
      <c r="O1565" s="399"/>
      <c r="P1565" s="398">
        <v>0</v>
      </c>
      <c r="Q1565" s="399"/>
      <c r="R1565" s="398"/>
      <c r="S1565" s="399"/>
      <c r="T1565" s="398"/>
      <c r="U1565" s="399"/>
      <c r="V1565" s="398"/>
      <c r="W1565" s="399"/>
      <c r="X1565" s="398"/>
      <c r="Y1565" s="399"/>
      <c r="Z1565" s="159"/>
      <c r="AA1565" s="159"/>
      <c r="AB1565" s="159"/>
      <c r="AC1565" s="159"/>
    </row>
    <row r="1566" spans="1:29" s="160" customFormat="1" ht="30" x14ac:dyDescent="0.2">
      <c r="A1566" s="109" t="s">
        <v>615</v>
      </c>
      <c r="B1566" s="124" t="s">
        <v>790</v>
      </c>
      <c r="C1566" s="124">
        <v>563</v>
      </c>
      <c r="D1566" s="109" t="s">
        <v>325</v>
      </c>
      <c r="E1566" s="110">
        <v>3682</v>
      </c>
      <c r="F1566" s="142" t="s">
        <v>711</v>
      </c>
      <c r="G1566" s="132"/>
      <c r="H1566" s="398">
        <v>15085784</v>
      </c>
      <c r="I1566" s="399"/>
      <c r="J1566" s="398">
        <v>7127215</v>
      </c>
      <c r="K1566" s="399"/>
      <c r="L1566" s="403">
        <v>8582400</v>
      </c>
      <c r="M1566" s="399"/>
      <c r="N1566" s="403">
        <v>1798200</v>
      </c>
      <c r="O1566" s="399"/>
      <c r="P1566" s="398">
        <v>0</v>
      </c>
      <c r="Q1566" s="399"/>
      <c r="R1566" s="398"/>
      <c r="S1566" s="399"/>
      <c r="T1566" s="398"/>
      <c r="U1566" s="399"/>
      <c r="V1566" s="398"/>
      <c r="W1566" s="399"/>
      <c r="X1566" s="398"/>
      <c r="Y1566" s="399"/>
      <c r="Z1566" s="159"/>
      <c r="AA1566" s="159"/>
      <c r="AB1566" s="159"/>
      <c r="AC1566" s="159"/>
    </row>
    <row r="1567" spans="1:29" s="159" customFormat="1" x14ac:dyDescent="0.2">
      <c r="A1567" s="201" t="s">
        <v>615</v>
      </c>
      <c r="B1567" s="179" t="s">
        <v>790</v>
      </c>
      <c r="C1567" s="167">
        <v>563</v>
      </c>
      <c r="D1567" s="167"/>
      <c r="E1567" s="168">
        <v>38</v>
      </c>
      <c r="F1567" s="169"/>
      <c r="G1567" s="170"/>
      <c r="H1567" s="171">
        <f t="shared" ref="H1567:Y1567" si="2906">H1568</f>
        <v>15431733</v>
      </c>
      <c r="I1567" s="171">
        <f t="shared" si="2906"/>
        <v>0</v>
      </c>
      <c r="J1567" s="171">
        <f t="shared" si="2906"/>
        <v>3265114</v>
      </c>
      <c r="K1567" s="171">
        <f t="shared" si="2906"/>
        <v>0</v>
      </c>
      <c r="L1567" s="171">
        <f t="shared" si="2906"/>
        <v>10950433</v>
      </c>
      <c r="M1567" s="171">
        <f t="shared" si="2906"/>
        <v>0</v>
      </c>
      <c r="N1567" s="171">
        <f t="shared" si="2906"/>
        <v>17598790</v>
      </c>
      <c r="O1567" s="171">
        <f t="shared" si="2906"/>
        <v>0</v>
      </c>
      <c r="P1567" s="171">
        <f t="shared" si="2906"/>
        <v>0</v>
      </c>
      <c r="Q1567" s="171">
        <f t="shared" si="2906"/>
        <v>0</v>
      </c>
      <c r="R1567" s="171">
        <f t="shared" si="2906"/>
        <v>0</v>
      </c>
      <c r="S1567" s="171">
        <f t="shared" si="2906"/>
        <v>0</v>
      </c>
      <c r="T1567" s="171">
        <f t="shared" si="2906"/>
        <v>0</v>
      </c>
      <c r="U1567" s="171">
        <f t="shared" si="2906"/>
        <v>0</v>
      </c>
      <c r="V1567" s="171">
        <f t="shared" si="2906"/>
        <v>0</v>
      </c>
      <c r="W1567" s="171">
        <f t="shared" si="2906"/>
        <v>0</v>
      </c>
      <c r="X1567" s="171">
        <f t="shared" si="2906"/>
        <v>0</v>
      </c>
      <c r="Y1567" s="171">
        <f t="shared" si="2906"/>
        <v>0</v>
      </c>
      <c r="Z1567" s="157"/>
      <c r="AA1567" s="157"/>
      <c r="AB1567" s="157"/>
      <c r="AC1567" s="157"/>
    </row>
    <row r="1568" spans="1:29" x14ac:dyDescent="0.2">
      <c r="A1568" s="104" t="s">
        <v>615</v>
      </c>
      <c r="B1568" s="121" t="s">
        <v>790</v>
      </c>
      <c r="C1568" s="121">
        <v>563</v>
      </c>
      <c r="D1568" s="104"/>
      <c r="E1568" s="105">
        <v>386</v>
      </c>
      <c r="F1568" s="141"/>
      <c r="G1568" s="106"/>
      <c r="H1568" s="107">
        <f t="shared" ref="H1568:Y1568" si="2907">SUM(H1569:H1569)</f>
        <v>15431733</v>
      </c>
      <c r="I1568" s="107">
        <f t="shared" si="2907"/>
        <v>0</v>
      </c>
      <c r="J1568" s="107">
        <f t="shared" si="2907"/>
        <v>3265114</v>
      </c>
      <c r="K1568" s="107">
        <f t="shared" si="2907"/>
        <v>0</v>
      </c>
      <c r="L1568" s="107">
        <f t="shared" si="2907"/>
        <v>10950433</v>
      </c>
      <c r="M1568" s="107">
        <f t="shared" si="2907"/>
        <v>0</v>
      </c>
      <c r="N1568" s="107">
        <f t="shared" si="2907"/>
        <v>17598790</v>
      </c>
      <c r="O1568" s="107">
        <f t="shared" si="2907"/>
        <v>0</v>
      </c>
      <c r="P1568" s="107">
        <f t="shared" si="2907"/>
        <v>0</v>
      </c>
      <c r="Q1568" s="107">
        <f t="shared" si="2907"/>
        <v>0</v>
      </c>
      <c r="R1568" s="107">
        <f t="shared" si="2907"/>
        <v>0</v>
      </c>
      <c r="S1568" s="107">
        <f t="shared" si="2907"/>
        <v>0</v>
      </c>
      <c r="T1568" s="107">
        <f t="shared" si="2907"/>
        <v>0</v>
      </c>
      <c r="U1568" s="107">
        <f t="shared" si="2907"/>
        <v>0</v>
      </c>
      <c r="V1568" s="107">
        <f t="shared" si="2907"/>
        <v>0</v>
      </c>
      <c r="W1568" s="107">
        <f t="shared" si="2907"/>
        <v>0</v>
      </c>
      <c r="X1568" s="107">
        <f t="shared" si="2907"/>
        <v>0</v>
      </c>
      <c r="Y1568" s="107">
        <f t="shared" si="2907"/>
        <v>0</v>
      </c>
      <c r="Z1568" s="160"/>
      <c r="AA1568" s="160"/>
      <c r="AB1568" s="160"/>
      <c r="AC1568" s="160"/>
    </row>
    <row r="1569" spans="1:29" s="101" customFormat="1" x14ac:dyDescent="0.2">
      <c r="A1569" s="109" t="s">
        <v>615</v>
      </c>
      <c r="B1569" s="124" t="s">
        <v>790</v>
      </c>
      <c r="C1569" s="124">
        <v>563</v>
      </c>
      <c r="D1569" s="109" t="s">
        <v>325</v>
      </c>
      <c r="E1569" s="110">
        <v>3864</v>
      </c>
      <c r="F1569" s="142" t="s">
        <v>789</v>
      </c>
      <c r="G1569" s="132"/>
      <c r="H1569" s="398">
        <v>15431733</v>
      </c>
      <c r="I1569" s="399"/>
      <c r="J1569" s="398">
        <v>3265114</v>
      </c>
      <c r="K1569" s="399"/>
      <c r="L1569" s="402">
        <v>10950433</v>
      </c>
      <c r="M1569" s="399"/>
      <c r="N1569" s="402">
        <v>17598790</v>
      </c>
      <c r="O1569" s="399"/>
      <c r="P1569" s="398">
        <v>0</v>
      </c>
      <c r="Q1569" s="399"/>
      <c r="R1569" s="398"/>
      <c r="S1569" s="399"/>
      <c r="T1569" s="398"/>
      <c r="U1569" s="399"/>
      <c r="V1569" s="398"/>
      <c r="W1569" s="399"/>
      <c r="X1569" s="398"/>
      <c r="Y1569" s="399"/>
      <c r="Z1569" s="159"/>
      <c r="AA1569" s="159"/>
      <c r="AB1569" s="159"/>
      <c r="AC1569" s="159"/>
    </row>
    <row r="1570" spans="1:29" ht="56.25" x14ac:dyDescent="0.2">
      <c r="A1570" s="182" t="s">
        <v>615</v>
      </c>
      <c r="B1570" s="182" t="s">
        <v>792</v>
      </c>
      <c r="C1570" s="182"/>
      <c r="D1570" s="182"/>
      <c r="E1570" s="180"/>
      <c r="F1570" s="176" t="s">
        <v>793</v>
      </c>
      <c r="G1570" s="177" t="s">
        <v>632</v>
      </c>
      <c r="H1570" s="178">
        <f t="shared" ref="H1570:Q1570" si="2908">H1579+H1631+H1571+H1598+H1623+H1650+H1602+H1619</f>
        <v>82193</v>
      </c>
      <c r="I1570" s="178">
        <f t="shared" si="2908"/>
        <v>5320</v>
      </c>
      <c r="J1570" s="178">
        <f t="shared" si="2908"/>
        <v>576188</v>
      </c>
      <c r="K1570" s="178">
        <f t="shared" si="2908"/>
        <v>115903</v>
      </c>
      <c r="L1570" s="178">
        <f t="shared" ref="L1570:M1570" si="2909">L1579+L1631+L1571+L1598+L1623+L1650+L1602+L1619</f>
        <v>576188</v>
      </c>
      <c r="M1570" s="178">
        <f t="shared" si="2909"/>
        <v>115903</v>
      </c>
      <c r="N1570" s="178">
        <f t="shared" ref="N1570:O1570" si="2910">N1579+N1631+N1571+N1598+N1623+N1650+N1602+N1619</f>
        <v>772700</v>
      </c>
      <c r="O1570" s="178">
        <f t="shared" si="2910"/>
        <v>151900</v>
      </c>
      <c r="P1570" s="178">
        <f t="shared" si="2908"/>
        <v>92250</v>
      </c>
      <c r="Q1570" s="178">
        <f t="shared" si="2908"/>
        <v>19714</v>
      </c>
      <c r="R1570" s="178">
        <f t="shared" ref="R1570:W1570" si="2911">R1579+R1631+R1571+R1598+R1623+R1650+R1602+R1619</f>
        <v>92250</v>
      </c>
      <c r="S1570" s="178">
        <f t="shared" si="2911"/>
        <v>19714</v>
      </c>
      <c r="T1570" s="178">
        <f t="shared" ref="T1570:U1570" si="2912">T1579+T1631+T1571+T1598+T1623+T1650+T1602+T1619</f>
        <v>92400</v>
      </c>
      <c r="U1570" s="178">
        <f t="shared" si="2912"/>
        <v>19700</v>
      </c>
      <c r="V1570" s="178">
        <f t="shared" si="2911"/>
        <v>0</v>
      </c>
      <c r="W1570" s="178">
        <f t="shared" si="2911"/>
        <v>0</v>
      </c>
      <c r="X1570" s="178">
        <f t="shared" ref="X1570:Y1570" si="2913">X1579+X1631+X1571+X1598+X1623+X1650+X1602+X1619</f>
        <v>0</v>
      </c>
      <c r="Y1570" s="178">
        <f t="shared" si="2913"/>
        <v>0</v>
      </c>
    </row>
    <row r="1571" spans="1:29" s="139" customFormat="1" x14ac:dyDescent="0.2">
      <c r="A1571" s="201" t="s">
        <v>615</v>
      </c>
      <c r="B1571" s="179" t="s">
        <v>792</v>
      </c>
      <c r="C1571" s="167">
        <v>11</v>
      </c>
      <c r="D1571" s="167"/>
      <c r="E1571" s="168">
        <v>31</v>
      </c>
      <c r="F1571" s="169"/>
      <c r="G1571" s="170"/>
      <c r="H1571" s="171">
        <f t="shared" ref="H1571:Q1571" si="2914">H1572+H1575+H1577</f>
        <v>0</v>
      </c>
      <c r="I1571" s="171">
        <f t="shared" si="2914"/>
        <v>0</v>
      </c>
      <c r="J1571" s="171">
        <f t="shared" si="2914"/>
        <v>532</v>
      </c>
      <c r="K1571" s="171">
        <f t="shared" si="2914"/>
        <v>532</v>
      </c>
      <c r="L1571" s="171">
        <f t="shared" ref="L1571:M1571" si="2915">L1572+L1575+L1577</f>
        <v>532</v>
      </c>
      <c r="M1571" s="171">
        <f t="shared" si="2915"/>
        <v>532</v>
      </c>
      <c r="N1571" s="171">
        <f t="shared" ref="N1571:O1571" si="2916">N1572+N1575+N1577</f>
        <v>400</v>
      </c>
      <c r="O1571" s="171">
        <f t="shared" si="2916"/>
        <v>400</v>
      </c>
      <c r="P1571" s="171">
        <f t="shared" si="2914"/>
        <v>532</v>
      </c>
      <c r="Q1571" s="171">
        <f t="shared" si="2914"/>
        <v>532</v>
      </c>
      <c r="R1571" s="171">
        <f t="shared" ref="R1571:W1571" si="2917">R1572+R1575+R1577</f>
        <v>532</v>
      </c>
      <c r="S1571" s="171">
        <f t="shared" si="2917"/>
        <v>532</v>
      </c>
      <c r="T1571" s="171">
        <f t="shared" ref="T1571:U1571" si="2918">T1572+T1575+T1577</f>
        <v>400</v>
      </c>
      <c r="U1571" s="171">
        <f t="shared" si="2918"/>
        <v>400</v>
      </c>
      <c r="V1571" s="171">
        <f t="shared" si="2917"/>
        <v>0</v>
      </c>
      <c r="W1571" s="171">
        <f t="shared" si="2917"/>
        <v>0</v>
      </c>
      <c r="X1571" s="171">
        <f t="shared" ref="X1571:Y1571" si="2919">X1572+X1575+X1577</f>
        <v>0</v>
      </c>
      <c r="Y1571" s="171">
        <f t="shared" si="2919"/>
        <v>0</v>
      </c>
      <c r="Z1571" s="101"/>
      <c r="AA1571" s="101"/>
      <c r="AB1571" s="101"/>
      <c r="AC1571" s="101"/>
    </row>
    <row r="1572" spans="1:29" s="139" customFormat="1" x14ac:dyDescent="0.2">
      <c r="A1572" s="104" t="s">
        <v>615</v>
      </c>
      <c r="B1572" s="121" t="s">
        <v>792</v>
      </c>
      <c r="C1572" s="121">
        <v>11</v>
      </c>
      <c r="D1572" s="104"/>
      <c r="E1572" s="105">
        <v>311</v>
      </c>
      <c r="F1572" s="141"/>
      <c r="G1572" s="106"/>
      <c r="H1572" s="107">
        <f t="shared" ref="H1572:Q1572" si="2920">H1573+H1574</f>
        <v>0</v>
      </c>
      <c r="I1572" s="107">
        <f t="shared" si="2920"/>
        <v>0</v>
      </c>
      <c r="J1572" s="107">
        <f t="shared" si="2920"/>
        <v>266</v>
      </c>
      <c r="K1572" s="107">
        <f t="shared" si="2920"/>
        <v>266</v>
      </c>
      <c r="L1572" s="107">
        <f t="shared" ref="L1572:M1572" si="2921">L1573+L1574</f>
        <v>266</v>
      </c>
      <c r="M1572" s="107">
        <f t="shared" si="2921"/>
        <v>266</v>
      </c>
      <c r="N1572" s="107">
        <f t="shared" ref="N1572:O1572" si="2922">N1573+N1574</f>
        <v>200</v>
      </c>
      <c r="O1572" s="107">
        <f t="shared" si="2922"/>
        <v>200</v>
      </c>
      <c r="P1572" s="107">
        <f t="shared" si="2920"/>
        <v>266</v>
      </c>
      <c r="Q1572" s="107">
        <f t="shared" si="2920"/>
        <v>266</v>
      </c>
      <c r="R1572" s="107">
        <f t="shared" ref="R1572:W1572" si="2923">R1573+R1574</f>
        <v>266</v>
      </c>
      <c r="S1572" s="107">
        <f t="shared" si="2923"/>
        <v>266</v>
      </c>
      <c r="T1572" s="107">
        <f t="shared" ref="T1572:U1572" si="2924">T1573+T1574</f>
        <v>200</v>
      </c>
      <c r="U1572" s="107">
        <f t="shared" si="2924"/>
        <v>200</v>
      </c>
      <c r="V1572" s="107">
        <f t="shared" si="2923"/>
        <v>0</v>
      </c>
      <c r="W1572" s="107">
        <f t="shared" si="2923"/>
        <v>0</v>
      </c>
      <c r="X1572" s="107">
        <f t="shared" ref="X1572:Y1572" si="2925">X1573+X1574</f>
        <v>0</v>
      </c>
      <c r="Y1572" s="107">
        <f t="shared" si="2925"/>
        <v>0</v>
      </c>
      <c r="Z1572" s="112"/>
      <c r="AA1572" s="112"/>
      <c r="AB1572" s="112"/>
      <c r="AC1572" s="112"/>
    </row>
    <row r="1573" spans="1:29" ht="15" x14ac:dyDescent="0.2">
      <c r="A1573" s="109" t="s">
        <v>615</v>
      </c>
      <c r="B1573" s="124" t="s">
        <v>792</v>
      </c>
      <c r="C1573" s="124">
        <v>11</v>
      </c>
      <c r="D1573" s="109" t="s">
        <v>31</v>
      </c>
      <c r="E1573" s="110">
        <v>3111</v>
      </c>
      <c r="F1573" s="142" t="s">
        <v>33</v>
      </c>
      <c r="G1573" s="132"/>
      <c r="H1573" s="398">
        <v>0</v>
      </c>
      <c r="I1573" s="398">
        <f t="shared" ref="I1573:I1574" si="2926">H1573</f>
        <v>0</v>
      </c>
      <c r="J1573" s="398">
        <v>133</v>
      </c>
      <c r="K1573" s="398">
        <f t="shared" ref="K1573:K1574" si="2927">J1573</f>
        <v>133</v>
      </c>
      <c r="L1573" s="408">
        <v>133</v>
      </c>
      <c r="M1573" s="398">
        <f t="shared" ref="M1573:M1574" si="2928">L1573</f>
        <v>133</v>
      </c>
      <c r="N1573" s="408">
        <v>100</v>
      </c>
      <c r="O1573" s="398">
        <f t="shared" ref="O1573:O1574" si="2929">N1573</f>
        <v>100</v>
      </c>
      <c r="P1573" s="398">
        <v>133</v>
      </c>
      <c r="Q1573" s="398">
        <f t="shared" ref="Q1573:Q1574" si="2930">P1573</f>
        <v>133</v>
      </c>
      <c r="R1573" s="408">
        <v>133</v>
      </c>
      <c r="S1573" s="398">
        <f t="shared" ref="S1573:S1574" si="2931">R1573</f>
        <v>133</v>
      </c>
      <c r="T1573" s="408">
        <v>100</v>
      </c>
      <c r="U1573" s="398">
        <f t="shared" ref="U1573:U1574" si="2932">T1573</f>
        <v>100</v>
      </c>
      <c r="V1573" s="408"/>
      <c r="W1573" s="398">
        <f t="shared" ref="W1573:W1574" si="2933">V1573</f>
        <v>0</v>
      </c>
      <c r="X1573" s="408"/>
      <c r="Y1573" s="398">
        <f t="shared" ref="Y1573:Y1574" si="2934">X1573</f>
        <v>0</v>
      </c>
      <c r="Z1573" s="139"/>
      <c r="AA1573" s="139"/>
      <c r="AB1573" s="139"/>
      <c r="AC1573" s="139"/>
    </row>
    <row r="1574" spans="1:29" s="139" customFormat="1" ht="15" x14ac:dyDescent="0.2">
      <c r="A1574" s="109" t="s">
        <v>615</v>
      </c>
      <c r="B1574" s="124" t="s">
        <v>792</v>
      </c>
      <c r="C1574" s="124">
        <v>11</v>
      </c>
      <c r="D1574" s="109" t="s">
        <v>31</v>
      </c>
      <c r="E1574" s="110">
        <v>3113</v>
      </c>
      <c r="F1574" s="142" t="s">
        <v>35</v>
      </c>
      <c r="G1574" s="132"/>
      <c r="H1574" s="398">
        <v>0</v>
      </c>
      <c r="I1574" s="398">
        <f t="shared" si="2926"/>
        <v>0</v>
      </c>
      <c r="J1574" s="398">
        <v>133</v>
      </c>
      <c r="K1574" s="398">
        <f t="shared" si="2927"/>
        <v>133</v>
      </c>
      <c r="L1574" s="409">
        <v>133</v>
      </c>
      <c r="M1574" s="398">
        <f t="shared" si="2928"/>
        <v>133</v>
      </c>
      <c r="N1574" s="409">
        <v>100</v>
      </c>
      <c r="O1574" s="398">
        <f t="shared" si="2929"/>
        <v>100</v>
      </c>
      <c r="P1574" s="398">
        <v>133</v>
      </c>
      <c r="Q1574" s="398">
        <f t="shared" si="2930"/>
        <v>133</v>
      </c>
      <c r="R1574" s="409">
        <v>133</v>
      </c>
      <c r="S1574" s="398">
        <f t="shared" si="2931"/>
        <v>133</v>
      </c>
      <c r="T1574" s="408">
        <v>100</v>
      </c>
      <c r="U1574" s="398">
        <f t="shared" si="2932"/>
        <v>100</v>
      </c>
      <c r="V1574" s="409"/>
      <c r="W1574" s="398">
        <f t="shared" si="2933"/>
        <v>0</v>
      </c>
      <c r="X1574" s="409"/>
      <c r="Y1574" s="398">
        <f t="shared" si="2934"/>
        <v>0</v>
      </c>
    </row>
    <row r="1575" spans="1:29" x14ac:dyDescent="0.2">
      <c r="A1575" s="104" t="s">
        <v>615</v>
      </c>
      <c r="B1575" s="121" t="s">
        <v>792</v>
      </c>
      <c r="C1575" s="121">
        <v>11</v>
      </c>
      <c r="D1575" s="104"/>
      <c r="E1575" s="105">
        <v>312</v>
      </c>
      <c r="F1575" s="141"/>
      <c r="G1575" s="106"/>
      <c r="H1575" s="107">
        <f t="shared" ref="H1575:Y1575" si="2935">H1576</f>
        <v>0</v>
      </c>
      <c r="I1575" s="107">
        <f t="shared" si="2935"/>
        <v>0</v>
      </c>
      <c r="J1575" s="107">
        <f t="shared" si="2935"/>
        <v>133</v>
      </c>
      <c r="K1575" s="107">
        <f t="shared" si="2935"/>
        <v>133</v>
      </c>
      <c r="L1575" s="107">
        <f t="shared" si="2935"/>
        <v>133</v>
      </c>
      <c r="M1575" s="107">
        <f t="shared" si="2935"/>
        <v>133</v>
      </c>
      <c r="N1575" s="107">
        <f t="shared" si="2935"/>
        <v>100</v>
      </c>
      <c r="O1575" s="107">
        <f t="shared" si="2935"/>
        <v>100</v>
      </c>
      <c r="P1575" s="107">
        <f t="shared" si="2935"/>
        <v>133</v>
      </c>
      <c r="Q1575" s="107">
        <f t="shared" si="2935"/>
        <v>133</v>
      </c>
      <c r="R1575" s="107">
        <f t="shared" si="2935"/>
        <v>133</v>
      </c>
      <c r="S1575" s="107">
        <f t="shared" si="2935"/>
        <v>133</v>
      </c>
      <c r="T1575" s="107">
        <f t="shared" si="2935"/>
        <v>100</v>
      </c>
      <c r="U1575" s="107">
        <f t="shared" si="2935"/>
        <v>100</v>
      </c>
      <c r="V1575" s="107">
        <f t="shared" si="2935"/>
        <v>0</v>
      </c>
      <c r="W1575" s="107">
        <f t="shared" si="2935"/>
        <v>0</v>
      </c>
      <c r="X1575" s="107">
        <f t="shared" si="2935"/>
        <v>0</v>
      </c>
      <c r="Y1575" s="107">
        <f t="shared" si="2935"/>
        <v>0</v>
      </c>
    </row>
    <row r="1576" spans="1:29" s="139" customFormat="1" ht="15" x14ac:dyDescent="0.2">
      <c r="A1576" s="109" t="s">
        <v>615</v>
      </c>
      <c r="B1576" s="124" t="s">
        <v>792</v>
      </c>
      <c r="C1576" s="124">
        <v>11</v>
      </c>
      <c r="D1576" s="109" t="s">
        <v>31</v>
      </c>
      <c r="E1576" s="110">
        <v>3121</v>
      </c>
      <c r="F1576" s="142" t="s">
        <v>471</v>
      </c>
      <c r="G1576" s="132"/>
      <c r="H1576" s="398">
        <v>0</v>
      </c>
      <c r="I1576" s="398">
        <f>H1576</f>
        <v>0</v>
      </c>
      <c r="J1576" s="398">
        <v>133</v>
      </c>
      <c r="K1576" s="398">
        <f>J1576</f>
        <v>133</v>
      </c>
      <c r="L1576" s="408">
        <v>133</v>
      </c>
      <c r="M1576" s="398">
        <f>L1576</f>
        <v>133</v>
      </c>
      <c r="N1576" s="408">
        <v>100</v>
      </c>
      <c r="O1576" s="398">
        <f>N1576</f>
        <v>100</v>
      </c>
      <c r="P1576" s="398">
        <v>133</v>
      </c>
      <c r="Q1576" s="398">
        <f>P1576</f>
        <v>133</v>
      </c>
      <c r="R1576" s="408">
        <v>133</v>
      </c>
      <c r="S1576" s="398">
        <f>R1576</f>
        <v>133</v>
      </c>
      <c r="T1576" s="408">
        <v>100</v>
      </c>
      <c r="U1576" s="398">
        <f>T1576</f>
        <v>100</v>
      </c>
      <c r="V1576" s="398"/>
      <c r="W1576" s="398">
        <f>V1576</f>
        <v>0</v>
      </c>
      <c r="X1576" s="398"/>
      <c r="Y1576" s="398">
        <f>X1576</f>
        <v>0</v>
      </c>
    </row>
    <row r="1577" spans="1:29" x14ac:dyDescent="0.2">
      <c r="A1577" s="104" t="s">
        <v>615</v>
      </c>
      <c r="B1577" s="121" t="s">
        <v>792</v>
      </c>
      <c r="C1577" s="121">
        <v>11</v>
      </c>
      <c r="D1577" s="104"/>
      <c r="E1577" s="105">
        <v>313</v>
      </c>
      <c r="F1577" s="141"/>
      <c r="G1577" s="106"/>
      <c r="H1577" s="107">
        <f t="shared" ref="H1577:Y1577" si="2936">H1578</f>
        <v>0</v>
      </c>
      <c r="I1577" s="107">
        <f t="shared" si="2936"/>
        <v>0</v>
      </c>
      <c r="J1577" s="107">
        <f t="shared" si="2936"/>
        <v>133</v>
      </c>
      <c r="K1577" s="107">
        <f t="shared" si="2936"/>
        <v>133</v>
      </c>
      <c r="L1577" s="107">
        <f t="shared" si="2936"/>
        <v>133</v>
      </c>
      <c r="M1577" s="107">
        <f t="shared" si="2936"/>
        <v>133</v>
      </c>
      <c r="N1577" s="107">
        <f t="shared" si="2936"/>
        <v>100</v>
      </c>
      <c r="O1577" s="107">
        <f t="shared" si="2936"/>
        <v>100</v>
      </c>
      <c r="P1577" s="107">
        <f t="shared" si="2936"/>
        <v>133</v>
      </c>
      <c r="Q1577" s="107">
        <f t="shared" si="2936"/>
        <v>133</v>
      </c>
      <c r="R1577" s="107">
        <f t="shared" si="2936"/>
        <v>133</v>
      </c>
      <c r="S1577" s="107">
        <f t="shared" si="2936"/>
        <v>133</v>
      </c>
      <c r="T1577" s="107">
        <f t="shared" si="2936"/>
        <v>100</v>
      </c>
      <c r="U1577" s="107">
        <f t="shared" si="2936"/>
        <v>100</v>
      </c>
      <c r="V1577" s="107">
        <f t="shared" si="2936"/>
        <v>0</v>
      </c>
      <c r="W1577" s="107">
        <f t="shared" si="2936"/>
        <v>0</v>
      </c>
      <c r="X1577" s="107">
        <f t="shared" si="2936"/>
        <v>0</v>
      </c>
      <c r="Y1577" s="107">
        <f t="shared" si="2936"/>
        <v>0</v>
      </c>
    </row>
    <row r="1578" spans="1:29" ht="15" x14ac:dyDescent="0.2">
      <c r="A1578" s="109" t="s">
        <v>615</v>
      </c>
      <c r="B1578" s="124" t="s">
        <v>792</v>
      </c>
      <c r="C1578" s="124">
        <v>11</v>
      </c>
      <c r="D1578" s="109" t="s">
        <v>31</v>
      </c>
      <c r="E1578" s="110">
        <v>3132</v>
      </c>
      <c r="F1578" s="142" t="s">
        <v>40</v>
      </c>
      <c r="G1578" s="132"/>
      <c r="H1578" s="398">
        <v>0</v>
      </c>
      <c r="I1578" s="398">
        <f>H1578</f>
        <v>0</v>
      </c>
      <c r="J1578" s="398">
        <v>133</v>
      </c>
      <c r="K1578" s="398">
        <f>J1578</f>
        <v>133</v>
      </c>
      <c r="L1578" s="408">
        <v>133</v>
      </c>
      <c r="M1578" s="398">
        <f>L1578</f>
        <v>133</v>
      </c>
      <c r="N1578" s="408">
        <v>100</v>
      </c>
      <c r="O1578" s="398">
        <f>N1578</f>
        <v>100</v>
      </c>
      <c r="P1578" s="398">
        <v>133</v>
      </c>
      <c r="Q1578" s="398">
        <f>P1578</f>
        <v>133</v>
      </c>
      <c r="R1578" s="408">
        <v>133</v>
      </c>
      <c r="S1578" s="398">
        <f>R1578</f>
        <v>133</v>
      </c>
      <c r="T1578" s="408">
        <v>100</v>
      </c>
      <c r="U1578" s="398">
        <f>T1578</f>
        <v>100</v>
      </c>
      <c r="V1578" s="398"/>
      <c r="W1578" s="398">
        <f>V1578</f>
        <v>0</v>
      </c>
      <c r="X1578" s="398"/>
      <c r="Y1578" s="398">
        <f>X1578</f>
        <v>0</v>
      </c>
      <c r="Z1578" s="139"/>
      <c r="AA1578" s="139"/>
      <c r="AB1578" s="139"/>
      <c r="AC1578" s="139"/>
    </row>
    <row r="1579" spans="1:29" s="139" customFormat="1" x14ac:dyDescent="0.2">
      <c r="A1579" s="201" t="s">
        <v>615</v>
      </c>
      <c r="B1579" s="179" t="s">
        <v>792</v>
      </c>
      <c r="C1579" s="167">
        <v>11</v>
      </c>
      <c r="D1579" s="167"/>
      <c r="E1579" s="168">
        <v>32</v>
      </c>
      <c r="F1579" s="169"/>
      <c r="G1579" s="170"/>
      <c r="H1579" s="171">
        <f t="shared" ref="H1579:Q1579" si="2937">H1580+H1584+H1586+H1596+H1594</f>
        <v>5320</v>
      </c>
      <c r="I1579" s="171">
        <f t="shared" si="2937"/>
        <v>5320</v>
      </c>
      <c r="J1579" s="171">
        <f t="shared" si="2937"/>
        <v>115105</v>
      </c>
      <c r="K1579" s="171">
        <f t="shared" si="2937"/>
        <v>115105</v>
      </c>
      <c r="L1579" s="171">
        <f t="shared" ref="L1579:M1579" si="2938">L1580+L1584+L1586+L1596+L1594</f>
        <v>115105</v>
      </c>
      <c r="M1579" s="171">
        <f t="shared" si="2938"/>
        <v>115105</v>
      </c>
      <c r="N1579" s="171">
        <f t="shared" ref="N1579:O1579" si="2939">N1580+N1584+N1586+N1596+N1594</f>
        <v>151300</v>
      </c>
      <c r="O1579" s="171">
        <f t="shared" si="2939"/>
        <v>151300</v>
      </c>
      <c r="P1579" s="171">
        <f t="shared" si="2937"/>
        <v>18916</v>
      </c>
      <c r="Q1579" s="171">
        <f t="shared" si="2937"/>
        <v>18916</v>
      </c>
      <c r="R1579" s="171">
        <f t="shared" ref="R1579:W1579" si="2940">R1580+R1584+R1586+R1596+R1594</f>
        <v>18916</v>
      </c>
      <c r="S1579" s="171">
        <f t="shared" si="2940"/>
        <v>18916</v>
      </c>
      <c r="T1579" s="171">
        <f t="shared" ref="T1579:U1579" si="2941">T1580+T1584+T1586+T1596+T1594</f>
        <v>19100</v>
      </c>
      <c r="U1579" s="171">
        <f t="shared" si="2941"/>
        <v>19100</v>
      </c>
      <c r="V1579" s="171">
        <f t="shared" si="2940"/>
        <v>0</v>
      </c>
      <c r="W1579" s="171">
        <f t="shared" si="2940"/>
        <v>0</v>
      </c>
      <c r="X1579" s="171">
        <f t="shared" ref="X1579:Y1579" si="2942">X1580+X1584+X1586+X1596+X1594</f>
        <v>0</v>
      </c>
      <c r="Y1579" s="171">
        <f t="shared" si="2942"/>
        <v>0</v>
      </c>
      <c r="Z1579" s="112"/>
      <c r="AA1579" s="112"/>
      <c r="AB1579" s="112"/>
      <c r="AC1579" s="112"/>
    </row>
    <row r="1580" spans="1:29" x14ac:dyDescent="0.2">
      <c r="A1580" s="104" t="s">
        <v>615</v>
      </c>
      <c r="B1580" s="103" t="s">
        <v>792</v>
      </c>
      <c r="C1580" s="103">
        <v>11</v>
      </c>
      <c r="D1580" s="104"/>
      <c r="E1580" s="105">
        <v>321</v>
      </c>
      <c r="F1580" s="141"/>
      <c r="G1580" s="106"/>
      <c r="H1580" s="107">
        <f t="shared" ref="H1580:Q1580" si="2943">H1581+H1582+H1583</f>
        <v>1000</v>
      </c>
      <c r="I1580" s="107">
        <f t="shared" si="2943"/>
        <v>1000</v>
      </c>
      <c r="J1580" s="107">
        <f t="shared" si="2943"/>
        <v>20705</v>
      </c>
      <c r="K1580" s="107">
        <f t="shared" si="2943"/>
        <v>20705</v>
      </c>
      <c r="L1580" s="107">
        <f t="shared" ref="L1580:M1580" si="2944">L1581+L1582+L1583</f>
        <v>20705</v>
      </c>
      <c r="M1580" s="107">
        <f t="shared" si="2944"/>
        <v>20705</v>
      </c>
      <c r="N1580" s="107">
        <f t="shared" ref="N1580:O1580" si="2945">N1581+N1582+N1583</f>
        <v>1500</v>
      </c>
      <c r="O1580" s="107">
        <f t="shared" si="2945"/>
        <v>1500</v>
      </c>
      <c r="P1580" s="107">
        <f t="shared" si="2943"/>
        <v>930</v>
      </c>
      <c r="Q1580" s="107">
        <f t="shared" si="2943"/>
        <v>930</v>
      </c>
      <c r="R1580" s="107">
        <f t="shared" ref="R1580:W1580" si="2946">R1581+R1582+R1583</f>
        <v>930</v>
      </c>
      <c r="S1580" s="107">
        <f t="shared" si="2946"/>
        <v>930</v>
      </c>
      <c r="T1580" s="107">
        <f t="shared" ref="T1580:U1580" si="2947">T1581+T1582+T1583</f>
        <v>900</v>
      </c>
      <c r="U1580" s="107">
        <f t="shared" si="2947"/>
        <v>900</v>
      </c>
      <c r="V1580" s="107">
        <f t="shared" si="2946"/>
        <v>0</v>
      </c>
      <c r="W1580" s="107">
        <f t="shared" si="2946"/>
        <v>0</v>
      </c>
      <c r="X1580" s="107">
        <f t="shared" ref="X1580:Y1580" si="2948">X1581+X1582+X1583</f>
        <v>0</v>
      </c>
      <c r="Y1580" s="107">
        <f t="shared" si="2948"/>
        <v>0</v>
      </c>
    </row>
    <row r="1581" spans="1:29" ht="15" x14ac:dyDescent="0.2">
      <c r="A1581" s="109" t="s">
        <v>615</v>
      </c>
      <c r="B1581" s="94" t="s">
        <v>792</v>
      </c>
      <c r="C1581" s="94">
        <v>11</v>
      </c>
      <c r="D1581" s="109" t="s">
        <v>31</v>
      </c>
      <c r="E1581" s="110">
        <v>3211</v>
      </c>
      <c r="F1581" s="142" t="s">
        <v>42</v>
      </c>
      <c r="G1581" s="132"/>
      <c r="H1581" s="398">
        <v>1000</v>
      </c>
      <c r="I1581" s="398">
        <f t="shared" ref="I1581:I1583" si="2949">H1581</f>
        <v>1000</v>
      </c>
      <c r="J1581" s="398">
        <v>19908</v>
      </c>
      <c r="K1581" s="398">
        <f t="shared" ref="K1581:K1583" si="2950">J1581</f>
        <v>19908</v>
      </c>
      <c r="L1581" s="402">
        <v>19908</v>
      </c>
      <c r="M1581" s="398">
        <f t="shared" ref="M1581:M1583" si="2951">L1581</f>
        <v>19908</v>
      </c>
      <c r="N1581" s="402">
        <v>1000</v>
      </c>
      <c r="O1581" s="398">
        <f t="shared" ref="O1581:O1583" si="2952">N1581</f>
        <v>1000</v>
      </c>
      <c r="P1581" s="398">
        <v>664</v>
      </c>
      <c r="Q1581" s="398">
        <f t="shared" ref="Q1581:Q1583" si="2953">P1581</f>
        <v>664</v>
      </c>
      <c r="R1581" s="408">
        <v>664</v>
      </c>
      <c r="S1581" s="398">
        <f t="shared" ref="S1581:S1583" si="2954">R1581</f>
        <v>664</v>
      </c>
      <c r="T1581" s="408">
        <v>700</v>
      </c>
      <c r="U1581" s="398">
        <f t="shared" ref="U1581:U1583" si="2955">T1581</f>
        <v>700</v>
      </c>
      <c r="V1581" s="398"/>
      <c r="W1581" s="398">
        <f t="shared" ref="W1581:W1583" si="2956">V1581</f>
        <v>0</v>
      </c>
      <c r="X1581" s="398"/>
      <c r="Y1581" s="398">
        <f t="shared" ref="Y1581:Y1583" si="2957">X1581</f>
        <v>0</v>
      </c>
      <c r="Z1581" s="139"/>
      <c r="AA1581" s="139"/>
      <c r="AB1581" s="139"/>
      <c r="AC1581" s="139"/>
    </row>
    <row r="1582" spans="1:29" ht="30" x14ac:dyDescent="0.2">
      <c r="A1582" s="109" t="s">
        <v>615</v>
      </c>
      <c r="B1582" s="124" t="s">
        <v>792</v>
      </c>
      <c r="C1582" s="124">
        <v>11</v>
      </c>
      <c r="D1582" s="109" t="s">
        <v>31</v>
      </c>
      <c r="E1582" s="110">
        <v>3212</v>
      </c>
      <c r="F1582" s="142" t="s">
        <v>43</v>
      </c>
      <c r="G1582" s="111"/>
      <c r="H1582" s="398">
        <v>0</v>
      </c>
      <c r="I1582" s="398">
        <f t="shared" si="2949"/>
        <v>0</v>
      </c>
      <c r="J1582" s="398">
        <v>133</v>
      </c>
      <c r="K1582" s="398">
        <f t="shared" si="2950"/>
        <v>133</v>
      </c>
      <c r="L1582" s="409">
        <v>133</v>
      </c>
      <c r="M1582" s="398">
        <f t="shared" si="2951"/>
        <v>133</v>
      </c>
      <c r="N1582" s="409">
        <v>100</v>
      </c>
      <c r="O1582" s="398">
        <f t="shared" si="2952"/>
        <v>100</v>
      </c>
      <c r="P1582" s="398">
        <v>133</v>
      </c>
      <c r="Q1582" s="398">
        <f t="shared" si="2953"/>
        <v>133</v>
      </c>
      <c r="R1582" s="409">
        <v>133</v>
      </c>
      <c r="S1582" s="398">
        <f t="shared" si="2954"/>
        <v>133</v>
      </c>
      <c r="T1582" s="409">
        <v>100</v>
      </c>
      <c r="U1582" s="398">
        <f t="shared" si="2955"/>
        <v>100</v>
      </c>
      <c r="V1582" s="398"/>
      <c r="W1582" s="398">
        <f t="shared" si="2956"/>
        <v>0</v>
      </c>
      <c r="X1582" s="398"/>
      <c r="Y1582" s="398">
        <f t="shared" si="2957"/>
        <v>0</v>
      </c>
    </row>
    <row r="1583" spans="1:29" s="139" customFormat="1" ht="15" x14ac:dyDescent="0.2">
      <c r="A1583" s="109" t="s">
        <v>615</v>
      </c>
      <c r="B1583" s="124" t="s">
        <v>792</v>
      </c>
      <c r="C1583" s="124">
        <v>11</v>
      </c>
      <c r="D1583" s="109" t="s">
        <v>31</v>
      </c>
      <c r="E1583" s="110">
        <v>3213</v>
      </c>
      <c r="F1583" s="142" t="s">
        <v>44</v>
      </c>
      <c r="G1583" s="111"/>
      <c r="H1583" s="398">
        <v>0</v>
      </c>
      <c r="I1583" s="398">
        <f t="shared" si="2949"/>
        <v>0</v>
      </c>
      <c r="J1583" s="398">
        <v>664</v>
      </c>
      <c r="K1583" s="398">
        <f t="shared" si="2950"/>
        <v>664</v>
      </c>
      <c r="L1583" s="409">
        <v>664</v>
      </c>
      <c r="M1583" s="398">
        <f t="shared" si="2951"/>
        <v>664</v>
      </c>
      <c r="N1583" s="409">
        <v>400</v>
      </c>
      <c r="O1583" s="398">
        <f t="shared" si="2952"/>
        <v>400</v>
      </c>
      <c r="P1583" s="398">
        <v>133</v>
      </c>
      <c r="Q1583" s="398">
        <f t="shared" si="2953"/>
        <v>133</v>
      </c>
      <c r="R1583" s="409">
        <v>133</v>
      </c>
      <c r="S1583" s="398">
        <f t="shared" si="2954"/>
        <v>133</v>
      </c>
      <c r="T1583" s="409">
        <v>100</v>
      </c>
      <c r="U1583" s="398">
        <f t="shared" si="2955"/>
        <v>100</v>
      </c>
      <c r="V1583" s="398"/>
      <c r="W1583" s="398">
        <f t="shared" si="2956"/>
        <v>0</v>
      </c>
      <c r="X1583" s="398"/>
      <c r="Y1583" s="398">
        <f t="shared" si="2957"/>
        <v>0</v>
      </c>
      <c r="Z1583" s="112"/>
      <c r="AA1583" s="112"/>
      <c r="AB1583" s="112"/>
      <c r="AC1583" s="112"/>
    </row>
    <row r="1584" spans="1:29" x14ac:dyDescent="0.2">
      <c r="A1584" s="104" t="s">
        <v>615</v>
      </c>
      <c r="B1584" s="103" t="s">
        <v>792</v>
      </c>
      <c r="C1584" s="103">
        <v>11</v>
      </c>
      <c r="D1584" s="104"/>
      <c r="E1584" s="105">
        <v>322</v>
      </c>
      <c r="F1584" s="141"/>
      <c r="G1584" s="106"/>
      <c r="H1584" s="107">
        <f t="shared" ref="H1584:Y1584" si="2958">H1585</f>
        <v>0</v>
      </c>
      <c r="I1584" s="107">
        <f t="shared" si="2958"/>
        <v>0</v>
      </c>
      <c r="J1584" s="107">
        <f t="shared" si="2958"/>
        <v>133</v>
      </c>
      <c r="K1584" s="107">
        <f t="shared" si="2958"/>
        <v>133</v>
      </c>
      <c r="L1584" s="107">
        <f t="shared" si="2958"/>
        <v>133</v>
      </c>
      <c r="M1584" s="107">
        <f t="shared" si="2958"/>
        <v>133</v>
      </c>
      <c r="N1584" s="107">
        <f t="shared" si="2958"/>
        <v>100</v>
      </c>
      <c r="O1584" s="107">
        <f t="shared" si="2958"/>
        <v>100</v>
      </c>
      <c r="P1584" s="107">
        <f t="shared" si="2958"/>
        <v>133</v>
      </c>
      <c r="Q1584" s="107">
        <f t="shared" si="2958"/>
        <v>133</v>
      </c>
      <c r="R1584" s="107">
        <f t="shared" si="2958"/>
        <v>133</v>
      </c>
      <c r="S1584" s="107">
        <f t="shared" si="2958"/>
        <v>133</v>
      </c>
      <c r="T1584" s="107">
        <f t="shared" si="2958"/>
        <v>100</v>
      </c>
      <c r="U1584" s="107">
        <f t="shared" si="2958"/>
        <v>100</v>
      </c>
      <c r="V1584" s="107">
        <f t="shared" si="2958"/>
        <v>0</v>
      </c>
      <c r="W1584" s="107">
        <f t="shared" si="2958"/>
        <v>0</v>
      </c>
      <c r="X1584" s="107">
        <f t="shared" si="2958"/>
        <v>0</v>
      </c>
      <c r="Y1584" s="107">
        <f t="shared" si="2958"/>
        <v>0</v>
      </c>
    </row>
    <row r="1585" spans="1:29" s="139" customFormat="1" ht="15" x14ac:dyDescent="0.2">
      <c r="A1585" s="109" t="s">
        <v>615</v>
      </c>
      <c r="B1585" s="94" t="s">
        <v>792</v>
      </c>
      <c r="C1585" s="94">
        <v>11</v>
      </c>
      <c r="D1585" s="109" t="s">
        <v>31</v>
      </c>
      <c r="E1585" s="110">
        <v>3221</v>
      </c>
      <c r="F1585" s="142" t="s">
        <v>297</v>
      </c>
      <c r="G1585" s="132"/>
      <c r="H1585" s="398">
        <v>0</v>
      </c>
      <c r="I1585" s="398">
        <f>H1585</f>
        <v>0</v>
      </c>
      <c r="J1585" s="398">
        <v>133</v>
      </c>
      <c r="K1585" s="398">
        <f>J1585</f>
        <v>133</v>
      </c>
      <c r="L1585" s="408">
        <v>133</v>
      </c>
      <c r="M1585" s="398">
        <f>L1585</f>
        <v>133</v>
      </c>
      <c r="N1585" s="408">
        <v>100</v>
      </c>
      <c r="O1585" s="398">
        <f>N1585</f>
        <v>100</v>
      </c>
      <c r="P1585" s="398">
        <v>133</v>
      </c>
      <c r="Q1585" s="398">
        <f>P1585</f>
        <v>133</v>
      </c>
      <c r="R1585" s="408">
        <v>133</v>
      </c>
      <c r="S1585" s="398">
        <f>R1585</f>
        <v>133</v>
      </c>
      <c r="T1585" s="408">
        <v>100</v>
      </c>
      <c r="U1585" s="398">
        <f>T1585</f>
        <v>100</v>
      </c>
      <c r="V1585" s="398"/>
      <c r="W1585" s="398">
        <f>V1585</f>
        <v>0</v>
      </c>
      <c r="X1585" s="398"/>
      <c r="Y1585" s="398">
        <f>X1585</f>
        <v>0</v>
      </c>
    </row>
    <row r="1586" spans="1:29" s="139" customFormat="1" x14ac:dyDescent="0.2">
      <c r="A1586" s="104" t="s">
        <v>615</v>
      </c>
      <c r="B1586" s="103" t="s">
        <v>792</v>
      </c>
      <c r="C1586" s="103">
        <v>11</v>
      </c>
      <c r="D1586" s="104"/>
      <c r="E1586" s="105">
        <v>323</v>
      </c>
      <c r="F1586" s="141"/>
      <c r="G1586" s="106"/>
      <c r="H1586" s="107">
        <f t="shared" ref="H1586:Q1586" si="2959">SUM(H1587:H1593)</f>
        <v>4300</v>
      </c>
      <c r="I1586" s="107">
        <f t="shared" si="2959"/>
        <v>4300</v>
      </c>
      <c r="J1586" s="107">
        <f t="shared" si="2959"/>
        <v>93504</v>
      </c>
      <c r="K1586" s="107">
        <f t="shared" si="2959"/>
        <v>93504</v>
      </c>
      <c r="L1586" s="107">
        <f t="shared" ref="L1586:M1586" si="2960">SUM(L1587:L1593)</f>
        <v>93504</v>
      </c>
      <c r="M1586" s="107">
        <f t="shared" si="2960"/>
        <v>93504</v>
      </c>
      <c r="N1586" s="107">
        <f t="shared" ref="N1586:O1586" si="2961">SUM(N1587:N1593)</f>
        <v>149200</v>
      </c>
      <c r="O1586" s="107">
        <f t="shared" si="2961"/>
        <v>149200</v>
      </c>
      <c r="P1586" s="107">
        <f t="shared" si="2959"/>
        <v>17388</v>
      </c>
      <c r="Q1586" s="107">
        <f t="shared" si="2959"/>
        <v>17388</v>
      </c>
      <c r="R1586" s="107">
        <f t="shared" ref="R1586:W1586" si="2962">SUM(R1587:R1593)</f>
        <v>17388</v>
      </c>
      <c r="S1586" s="107">
        <f t="shared" si="2962"/>
        <v>17388</v>
      </c>
      <c r="T1586" s="107">
        <f t="shared" ref="T1586:U1586" si="2963">SUM(T1587:T1593)</f>
        <v>17600</v>
      </c>
      <c r="U1586" s="107">
        <f t="shared" si="2963"/>
        <v>17600</v>
      </c>
      <c r="V1586" s="107">
        <f t="shared" si="2962"/>
        <v>0</v>
      </c>
      <c r="W1586" s="107">
        <f t="shared" si="2962"/>
        <v>0</v>
      </c>
      <c r="X1586" s="107">
        <f t="shared" ref="X1586:Y1586" si="2964">SUM(X1587:X1593)</f>
        <v>0</v>
      </c>
      <c r="Y1586" s="107">
        <f t="shared" si="2964"/>
        <v>0</v>
      </c>
      <c r="Z1586" s="112"/>
      <c r="AA1586" s="112"/>
      <c r="AB1586" s="112"/>
      <c r="AC1586" s="112"/>
    </row>
    <row r="1587" spans="1:29" s="139" customFormat="1" ht="15" x14ac:dyDescent="0.2">
      <c r="A1587" s="109" t="s">
        <v>615</v>
      </c>
      <c r="B1587" s="94" t="s">
        <v>792</v>
      </c>
      <c r="C1587" s="94">
        <v>11</v>
      </c>
      <c r="D1587" s="109" t="s">
        <v>31</v>
      </c>
      <c r="E1587" s="110">
        <v>3231</v>
      </c>
      <c r="F1587" s="142" t="s">
        <v>52</v>
      </c>
      <c r="G1587" s="132"/>
      <c r="H1587" s="398">
        <v>0</v>
      </c>
      <c r="I1587" s="398">
        <f t="shared" ref="I1587:I1593" si="2965">H1587</f>
        <v>0</v>
      </c>
      <c r="J1587" s="398">
        <v>133</v>
      </c>
      <c r="K1587" s="398">
        <f t="shared" ref="K1587:K1593" si="2966">J1587</f>
        <v>133</v>
      </c>
      <c r="L1587" s="408">
        <v>133</v>
      </c>
      <c r="M1587" s="398">
        <f t="shared" ref="M1587:M1593" si="2967">L1587</f>
        <v>133</v>
      </c>
      <c r="N1587" s="408">
        <v>100</v>
      </c>
      <c r="O1587" s="398">
        <f t="shared" ref="O1587:O1593" si="2968">N1587</f>
        <v>100</v>
      </c>
      <c r="P1587" s="398">
        <v>133</v>
      </c>
      <c r="Q1587" s="398">
        <f t="shared" ref="Q1587:Q1593" si="2969">P1587</f>
        <v>133</v>
      </c>
      <c r="R1587" s="408">
        <v>133</v>
      </c>
      <c r="S1587" s="398">
        <f t="shared" ref="S1587:S1593" si="2970">R1587</f>
        <v>133</v>
      </c>
      <c r="T1587" s="409">
        <v>100</v>
      </c>
      <c r="U1587" s="398">
        <f t="shared" ref="U1587:U1593" si="2971">T1587</f>
        <v>100</v>
      </c>
      <c r="V1587" s="398"/>
      <c r="W1587" s="398">
        <f t="shared" ref="W1587:W1593" si="2972">V1587</f>
        <v>0</v>
      </c>
      <c r="X1587" s="398"/>
      <c r="Y1587" s="398">
        <f t="shared" ref="Y1587:Y1593" si="2973">X1587</f>
        <v>0</v>
      </c>
    </row>
    <row r="1588" spans="1:29" s="139" customFormat="1" ht="15" x14ac:dyDescent="0.2">
      <c r="A1588" s="109" t="s">
        <v>615</v>
      </c>
      <c r="B1588" s="94" t="s">
        <v>792</v>
      </c>
      <c r="C1588" s="94">
        <v>11</v>
      </c>
      <c r="D1588" s="109" t="s">
        <v>31</v>
      </c>
      <c r="E1588" s="110">
        <v>3232</v>
      </c>
      <c r="F1588" s="142" t="s">
        <v>53</v>
      </c>
      <c r="G1588" s="132"/>
      <c r="H1588" s="398">
        <v>0</v>
      </c>
      <c r="I1588" s="398">
        <f t="shared" si="2965"/>
        <v>0</v>
      </c>
      <c r="J1588" s="398">
        <v>3982</v>
      </c>
      <c r="K1588" s="398">
        <f t="shared" si="2966"/>
        <v>3982</v>
      </c>
      <c r="L1588" s="403">
        <v>3982</v>
      </c>
      <c r="M1588" s="398">
        <f t="shared" si="2967"/>
        <v>3982</v>
      </c>
      <c r="N1588" s="403">
        <v>100</v>
      </c>
      <c r="O1588" s="398">
        <f t="shared" si="2968"/>
        <v>100</v>
      </c>
      <c r="P1588" s="398">
        <v>133</v>
      </c>
      <c r="Q1588" s="398">
        <f t="shared" si="2969"/>
        <v>133</v>
      </c>
      <c r="R1588" s="409">
        <v>133</v>
      </c>
      <c r="S1588" s="398">
        <f t="shared" si="2970"/>
        <v>133</v>
      </c>
      <c r="T1588" s="409">
        <v>100</v>
      </c>
      <c r="U1588" s="398">
        <f t="shared" si="2971"/>
        <v>100</v>
      </c>
      <c r="V1588" s="398"/>
      <c r="W1588" s="398">
        <f t="shared" si="2972"/>
        <v>0</v>
      </c>
      <c r="X1588" s="398"/>
      <c r="Y1588" s="398">
        <f t="shared" si="2973"/>
        <v>0</v>
      </c>
    </row>
    <row r="1589" spans="1:29" s="139" customFormat="1" ht="15" x14ac:dyDescent="0.2">
      <c r="A1589" s="109" t="s">
        <v>615</v>
      </c>
      <c r="B1589" s="94" t="s">
        <v>792</v>
      </c>
      <c r="C1589" s="94">
        <v>11</v>
      </c>
      <c r="D1589" s="109" t="s">
        <v>31</v>
      </c>
      <c r="E1589" s="110">
        <v>3233</v>
      </c>
      <c r="F1589" s="142" t="s">
        <v>54</v>
      </c>
      <c r="G1589" s="132"/>
      <c r="H1589" s="398">
        <v>3300</v>
      </c>
      <c r="I1589" s="398">
        <f t="shared" si="2965"/>
        <v>3300</v>
      </c>
      <c r="J1589" s="398">
        <v>13272</v>
      </c>
      <c r="K1589" s="398">
        <f t="shared" si="2966"/>
        <v>13272</v>
      </c>
      <c r="L1589" s="403">
        <v>13272</v>
      </c>
      <c r="M1589" s="398">
        <f t="shared" si="2967"/>
        <v>13272</v>
      </c>
      <c r="N1589" s="403">
        <v>12000</v>
      </c>
      <c r="O1589" s="398">
        <f t="shared" si="2968"/>
        <v>12000</v>
      </c>
      <c r="P1589" s="398">
        <v>133</v>
      </c>
      <c r="Q1589" s="398">
        <f t="shared" si="2969"/>
        <v>133</v>
      </c>
      <c r="R1589" s="409">
        <v>133</v>
      </c>
      <c r="S1589" s="398">
        <f t="shared" si="2970"/>
        <v>133</v>
      </c>
      <c r="T1589" s="409">
        <v>100</v>
      </c>
      <c r="U1589" s="398">
        <f t="shared" si="2971"/>
        <v>100</v>
      </c>
      <c r="V1589" s="398"/>
      <c r="W1589" s="398">
        <f t="shared" si="2972"/>
        <v>0</v>
      </c>
      <c r="X1589" s="398"/>
      <c r="Y1589" s="398">
        <f t="shared" si="2973"/>
        <v>0</v>
      </c>
    </row>
    <row r="1590" spans="1:29" s="139" customFormat="1" ht="15" x14ac:dyDescent="0.2">
      <c r="A1590" s="109" t="s">
        <v>615</v>
      </c>
      <c r="B1590" s="94" t="s">
        <v>792</v>
      </c>
      <c r="C1590" s="94">
        <v>11</v>
      </c>
      <c r="D1590" s="109" t="s">
        <v>31</v>
      </c>
      <c r="E1590" s="110">
        <v>3235</v>
      </c>
      <c r="F1590" s="142" t="s">
        <v>56</v>
      </c>
      <c r="G1590" s="132"/>
      <c r="H1590" s="398">
        <v>0</v>
      </c>
      <c r="I1590" s="398">
        <f t="shared" si="2965"/>
        <v>0</v>
      </c>
      <c r="J1590" s="398">
        <v>664</v>
      </c>
      <c r="K1590" s="398">
        <f t="shared" si="2966"/>
        <v>664</v>
      </c>
      <c r="L1590" s="409">
        <v>664</v>
      </c>
      <c r="M1590" s="398">
        <f t="shared" si="2967"/>
        <v>664</v>
      </c>
      <c r="N1590" s="409">
        <v>400</v>
      </c>
      <c r="O1590" s="398">
        <f t="shared" si="2968"/>
        <v>400</v>
      </c>
      <c r="P1590" s="398">
        <v>133</v>
      </c>
      <c r="Q1590" s="398">
        <f t="shared" si="2969"/>
        <v>133</v>
      </c>
      <c r="R1590" s="409">
        <v>133</v>
      </c>
      <c r="S1590" s="398">
        <f t="shared" si="2970"/>
        <v>133</v>
      </c>
      <c r="T1590" s="409">
        <v>100</v>
      </c>
      <c r="U1590" s="398">
        <f t="shared" si="2971"/>
        <v>100</v>
      </c>
      <c r="V1590" s="398"/>
      <c r="W1590" s="398">
        <f t="shared" si="2972"/>
        <v>0</v>
      </c>
      <c r="X1590" s="398"/>
      <c r="Y1590" s="398">
        <f t="shared" si="2973"/>
        <v>0</v>
      </c>
    </row>
    <row r="1591" spans="1:29" ht="15" x14ac:dyDescent="0.2">
      <c r="A1591" s="109" t="s">
        <v>615</v>
      </c>
      <c r="B1591" s="94" t="s">
        <v>792</v>
      </c>
      <c r="C1591" s="94">
        <v>11</v>
      </c>
      <c r="D1591" s="109" t="s">
        <v>31</v>
      </c>
      <c r="E1591" s="110">
        <v>3237</v>
      </c>
      <c r="F1591" s="142" t="s">
        <v>58</v>
      </c>
      <c r="G1591" s="132"/>
      <c r="H1591" s="398">
        <v>1000</v>
      </c>
      <c r="I1591" s="398">
        <f t="shared" si="2965"/>
        <v>1000</v>
      </c>
      <c r="J1591" s="398">
        <v>57071</v>
      </c>
      <c r="K1591" s="398">
        <f t="shared" si="2966"/>
        <v>57071</v>
      </c>
      <c r="L1591" s="403">
        <v>57071</v>
      </c>
      <c r="M1591" s="398">
        <f t="shared" si="2967"/>
        <v>57071</v>
      </c>
      <c r="N1591" s="403">
        <v>62500</v>
      </c>
      <c r="O1591" s="398">
        <f t="shared" si="2968"/>
        <v>62500</v>
      </c>
      <c r="P1591" s="398">
        <v>16590</v>
      </c>
      <c r="Q1591" s="398">
        <f t="shared" si="2969"/>
        <v>16590</v>
      </c>
      <c r="R1591" s="403">
        <v>16590</v>
      </c>
      <c r="S1591" s="398">
        <f t="shared" si="2970"/>
        <v>16590</v>
      </c>
      <c r="T1591" s="403">
        <v>17000</v>
      </c>
      <c r="U1591" s="398">
        <f t="shared" si="2971"/>
        <v>17000</v>
      </c>
      <c r="V1591" s="398"/>
      <c r="W1591" s="398">
        <f t="shared" si="2972"/>
        <v>0</v>
      </c>
      <c r="X1591" s="398"/>
      <c r="Y1591" s="398">
        <f t="shared" si="2973"/>
        <v>0</v>
      </c>
      <c r="Z1591" s="139"/>
      <c r="AA1591" s="139"/>
      <c r="AB1591" s="139"/>
      <c r="AC1591" s="139"/>
    </row>
    <row r="1592" spans="1:29" s="101" customFormat="1" x14ac:dyDescent="0.2">
      <c r="A1592" s="109" t="s">
        <v>615</v>
      </c>
      <c r="B1592" s="94" t="s">
        <v>792</v>
      </c>
      <c r="C1592" s="94">
        <v>11</v>
      </c>
      <c r="D1592" s="109" t="s">
        <v>31</v>
      </c>
      <c r="E1592" s="110">
        <v>3238</v>
      </c>
      <c r="F1592" s="142" t="s">
        <v>59</v>
      </c>
      <c r="G1592" s="132"/>
      <c r="H1592" s="398">
        <v>0</v>
      </c>
      <c r="I1592" s="398">
        <f t="shared" si="2965"/>
        <v>0</v>
      </c>
      <c r="J1592" s="398">
        <v>18249</v>
      </c>
      <c r="K1592" s="398">
        <f t="shared" si="2966"/>
        <v>18249</v>
      </c>
      <c r="L1592" s="403">
        <v>18249</v>
      </c>
      <c r="M1592" s="398">
        <f t="shared" si="2967"/>
        <v>18249</v>
      </c>
      <c r="N1592" s="403">
        <v>74000</v>
      </c>
      <c r="O1592" s="398">
        <f t="shared" si="2968"/>
        <v>74000</v>
      </c>
      <c r="P1592" s="398">
        <v>133</v>
      </c>
      <c r="Q1592" s="398">
        <f t="shared" si="2969"/>
        <v>133</v>
      </c>
      <c r="R1592" s="409">
        <v>133</v>
      </c>
      <c r="S1592" s="398">
        <f t="shared" si="2970"/>
        <v>133</v>
      </c>
      <c r="T1592" s="409">
        <v>100</v>
      </c>
      <c r="U1592" s="398">
        <f t="shared" si="2971"/>
        <v>100</v>
      </c>
      <c r="V1592" s="398"/>
      <c r="W1592" s="398">
        <f t="shared" si="2972"/>
        <v>0</v>
      </c>
      <c r="X1592" s="398"/>
      <c r="Y1592" s="398">
        <f t="shared" si="2973"/>
        <v>0</v>
      </c>
      <c r="Z1592" s="139"/>
      <c r="AA1592" s="139"/>
      <c r="AB1592" s="139"/>
      <c r="AC1592" s="139"/>
    </row>
    <row r="1593" spans="1:29" ht="15" x14ac:dyDescent="0.2">
      <c r="A1593" s="109" t="s">
        <v>615</v>
      </c>
      <c r="B1593" s="94" t="s">
        <v>792</v>
      </c>
      <c r="C1593" s="94">
        <v>11</v>
      </c>
      <c r="D1593" s="109" t="s">
        <v>31</v>
      </c>
      <c r="E1593" s="110">
        <v>3239</v>
      </c>
      <c r="F1593" s="142" t="s">
        <v>60</v>
      </c>
      <c r="G1593" s="111"/>
      <c r="H1593" s="398">
        <v>0</v>
      </c>
      <c r="I1593" s="398">
        <f t="shared" si="2965"/>
        <v>0</v>
      </c>
      <c r="J1593" s="398">
        <v>133</v>
      </c>
      <c r="K1593" s="398">
        <f t="shared" si="2966"/>
        <v>133</v>
      </c>
      <c r="L1593" s="409">
        <v>133</v>
      </c>
      <c r="M1593" s="398">
        <f t="shared" si="2967"/>
        <v>133</v>
      </c>
      <c r="N1593" s="409">
        <v>100</v>
      </c>
      <c r="O1593" s="398">
        <f t="shared" si="2968"/>
        <v>100</v>
      </c>
      <c r="P1593" s="398">
        <v>133</v>
      </c>
      <c r="Q1593" s="398">
        <f t="shared" si="2969"/>
        <v>133</v>
      </c>
      <c r="R1593" s="409">
        <v>133</v>
      </c>
      <c r="S1593" s="398">
        <f t="shared" si="2970"/>
        <v>133</v>
      </c>
      <c r="T1593" s="409">
        <v>100</v>
      </c>
      <c r="U1593" s="398">
        <f t="shared" si="2971"/>
        <v>100</v>
      </c>
      <c r="V1593" s="398"/>
      <c r="W1593" s="398">
        <f t="shared" si="2972"/>
        <v>0</v>
      </c>
      <c r="X1593" s="398"/>
      <c r="Y1593" s="398">
        <f t="shared" si="2973"/>
        <v>0</v>
      </c>
    </row>
    <row r="1594" spans="1:29" x14ac:dyDescent="0.2">
      <c r="A1594" s="104" t="s">
        <v>615</v>
      </c>
      <c r="B1594" s="103" t="s">
        <v>792</v>
      </c>
      <c r="C1594" s="103">
        <v>11</v>
      </c>
      <c r="D1594" s="104"/>
      <c r="E1594" s="105">
        <v>324</v>
      </c>
      <c r="F1594" s="141"/>
      <c r="G1594" s="106"/>
      <c r="H1594" s="158">
        <f t="shared" ref="H1594:Y1594" si="2974">H1595</f>
        <v>20</v>
      </c>
      <c r="I1594" s="158">
        <f t="shared" si="2974"/>
        <v>20</v>
      </c>
      <c r="J1594" s="158">
        <f t="shared" si="2974"/>
        <v>365</v>
      </c>
      <c r="K1594" s="158">
        <f t="shared" si="2974"/>
        <v>365</v>
      </c>
      <c r="L1594" s="158">
        <f t="shared" si="2974"/>
        <v>365</v>
      </c>
      <c r="M1594" s="158">
        <f t="shared" si="2974"/>
        <v>365</v>
      </c>
      <c r="N1594" s="158">
        <f t="shared" si="2974"/>
        <v>100</v>
      </c>
      <c r="O1594" s="158">
        <f t="shared" si="2974"/>
        <v>100</v>
      </c>
      <c r="P1594" s="158">
        <f t="shared" si="2974"/>
        <v>133</v>
      </c>
      <c r="Q1594" s="158">
        <f t="shared" si="2974"/>
        <v>133</v>
      </c>
      <c r="R1594" s="158">
        <f t="shared" si="2974"/>
        <v>133</v>
      </c>
      <c r="S1594" s="158">
        <f t="shared" si="2974"/>
        <v>133</v>
      </c>
      <c r="T1594" s="158">
        <f t="shared" si="2974"/>
        <v>100</v>
      </c>
      <c r="U1594" s="158">
        <f t="shared" si="2974"/>
        <v>100</v>
      </c>
      <c r="V1594" s="158">
        <f t="shared" si="2974"/>
        <v>0</v>
      </c>
      <c r="W1594" s="158">
        <f t="shared" si="2974"/>
        <v>0</v>
      </c>
      <c r="X1594" s="158">
        <f t="shared" si="2974"/>
        <v>0</v>
      </c>
      <c r="Y1594" s="158">
        <f t="shared" si="2974"/>
        <v>0</v>
      </c>
      <c r="Z1594" s="101"/>
      <c r="AA1594" s="101"/>
      <c r="AB1594" s="101"/>
      <c r="AC1594" s="101"/>
    </row>
    <row r="1595" spans="1:29" s="139" customFormat="1" ht="30" x14ac:dyDescent="0.2">
      <c r="A1595" s="109" t="s">
        <v>615</v>
      </c>
      <c r="B1595" s="94" t="s">
        <v>792</v>
      </c>
      <c r="C1595" s="94">
        <v>11</v>
      </c>
      <c r="D1595" s="109" t="s">
        <v>31</v>
      </c>
      <c r="E1595" s="110">
        <v>3241</v>
      </c>
      <c r="F1595" s="142" t="s">
        <v>205</v>
      </c>
      <c r="G1595" s="111"/>
      <c r="H1595" s="398">
        <v>20</v>
      </c>
      <c r="I1595" s="398">
        <f>H1595</f>
        <v>20</v>
      </c>
      <c r="J1595" s="398">
        <v>365</v>
      </c>
      <c r="K1595" s="398">
        <f>J1595</f>
        <v>365</v>
      </c>
      <c r="L1595" s="408">
        <v>365</v>
      </c>
      <c r="M1595" s="398">
        <f>L1595</f>
        <v>365</v>
      </c>
      <c r="N1595" s="408">
        <v>100</v>
      </c>
      <c r="O1595" s="398">
        <f>N1595</f>
        <v>100</v>
      </c>
      <c r="P1595" s="398">
        <v>133</v>
      </c>
      <c r="Q1595" s="398">
        <f>P1595</f>
        <v>133</v>
      </c>
      <c r="R1595" s="408">
        <v>133</v>
      </c>
      <c r="S1595" s="398">
        <f>R1595</f>
        <v>133</v>
      </c>
      <c r="T1595" s="409">
        <v>100</v>
      </c>
      <c r="U1595" s="398">
        <f>T1595</f>
        <v>100</v>
      </c>
      <c r="V1595" s="398"/>
      <c r="W1595" s="398">
        <f>V1595</f>
        <v>0</v>
      </c>
      <c r="X1595" s="398"/>
      <c r="Y1595" s="398">
        <f>X1595</f>
        <v>0</v>
      </c>
      <c r="Z1595" s="112"/>
      <c r="AA1595" s="112"/>
      <c r="AB1595" s="112"/>
      <c r="AC1595" s="112"/>
    </row>
    <row r="1596" spans="1:29" x14ac:dyDescent="0.2">
      <c r="A1596" s="104" t="s">
        <v>615</v>
      </c>
      <c r="B1596" s="103" t="s">
        <v>792</v>
      </c>
      <c r="C1596" s="103">
        <v>11</v>
      </c>
      <c r="D1596" s="104"/>
      <c r="E1596" s="105">
        <v>329</v>
      </c>
      <c r="F1596" s="141"/>
      <c r="G1596" s="106"/>
      <c r="H1596" s="152">
        <f t="shared" ref="H1596:Y1596" si="2975">H1597</f>
        <v>0</v>
      </c>
      <c r="I1596" s="152">
        <f t="shared" si="2975"/>
        <v>0</v>
      </c>
      <c r="J1596" s="152">
        <f t="shared" si="2975"/>
        <v>398</v>
      </c>
      <c r="K1596" s="152">
        <f t="shared" si="2975"/>
        <v>398</v>
      </c>
      <c r="L1596" s="152">
        <f t="shared" si="2975"/>
        <v>398</v>
      </c>
      <c r="M1596" s="152">
        <f t="shared" si="2975"/>
        <v>398</v>
      </c>
      <c r="N1596" s="152">
        <f t="shared" si="2975"/>
        <v>400</v>
      </c>
      <c r="O1596" s="152">
        <f t="shared" si="2975"/>
        <v>400</v>
      </c>
      <c r="P1596" s="152">
        <f t="shared" si="2975"/>
        <v>332</v>
      </c>
      <c r="Q1596" s="152">
        <f t="shared" si="2975"/>
        <v>332</v>
      </c>
      <c r="R1596" s="152">
        <f t="shared" si="2975"/>
        <v>332</v>
      </c>
      <c r="S1596" s="152">
        <f t="shared" si="2975"/>
        <v>332</v>
      </c>
      <c r="T1596" s="152">
        <f t="shared" si="2975"/>
        <v>400</v>
      </c>
      <c r="U1596" s="152">
        <f t="shared" si="2975"/>
        <v>400</v>
      </c>
      <c r="V1596" s="152">
        <f t="shared" si="2975"/>
        <v>0</v>
      </c>
      <c r="W1596" s="152">
        <f t="shared" si="2975"/>
        <v>0</v>
      </c>
      <c r="X1596" s="152">
        <f t="shared" si="2975"/>
        <v>0</v>
      </c>
      <c r="Y1596" s="152">
        <f t="shared" si="2975"/>
        <v>0</v>
      </c>
    </row>
    <row r="1597" spans="1:29" ht="15" x14ac:dyDescent="0.2">
      <c r="A1597" s="109" t="s">
        <v>615</v>
      </c>
      <c r="B1597" s="94" t="s">
        <v>792</v>
      </c>
      <c r="C1597" s="94">
        <v>11</v>
      </c>
      <c r="D1597" s="109" t="s">
        <v>31</v>
      </c>
      <c r="E1597" s="110">
        <v>3293</v>
      </c>
      <c r="F1597" s="142" t="s">
        <v>64</v>
      </c>
      <c r="G1597" s="132"/>
      <c r="H1597" s="398">
        <v>0</v>
      </c>
      <c r="I1597" s="398">
        <f>H1597</f>
        <v>0</v>
      </c>
      <c r="J1597" s="398">
        <v>398</v>
      </c>
      <c r="K1597" s="398">
        <f>J1597</f>
        <v>398</v>
      </c>
      <c r="L1597" s="408">
        <v>398</v>
      </c>
      <c r="M1597" s="398">
        <f>L1597</f>
        <v>398</v>
      </c>
      <c r="N1597" s="408">
        <v>400</v>
      </c>
      <c r="O1597" s="398">
        <f>N1597</f>
        <v>400</v>
      </c>
      <c r="P1597" s="398">
        <v>332</v>
      </c>
      <c r="Q1597" s="398">
        <f>P1597</f>
        <v>332</v>
      </c>
      <c r="R1597" s="408">
        <v>332</v>
      </c>
      <c r="S1597" s="398">
        <f>R1597</f>
        <v>332</v>
      </c>
      <c r="T1597" s="408">
        <v>400</v>
      </c>
      <c r="U1597" s="398">
        <f>T1597</f>
        <v>400</v>
      </c>
      <c r="V1597" s="398"/>
      <c r="W1597" s="398">
        <f>V1597</f>
        <v>0</v>
      </c>
      <c r="X1597" s="398"/>
      <c r="Y1597" s="398">
        <f>X1597</f>
        <v>0</v>
      </c>
      <c r="Z1597" s="139"/>
      <c r="AA1597" s="139"/>
      <c r="AB1597" s="139"/>
      <c r="AC1597" s="139"/>
    </row>
    <row r="1598" spans="1:29" x14ac:dyDescent="0.2">
      <c r="A1598" s="201" t="s">
        <v>615</v>
      </c>
      <c r="B1598" s="179" t="s">
        <v>792</v>
      </c>
      <c r="C1598" s="167">
        <v>11</v>
      </c>
      <c r="D1598" s="167"/>
      <c r="E1598" s="168">
        <v>42</v>
      </c>
      <c r="F1598" s="169"/>
      <c r="G1598" s="170"/>
      <c r="H1598" s="171">
        <f t="shared" ref="H1598:Y1598" si="2976">H1599</f>
        <v>0</v>
      </c>
      <c r="I1598" s="171">
        <f t="shared" si="2976"/>
        <v>0</v>
      </c>
      <c r="J1598" s="171">
        <f t="shared" si="2976"/>
        <v>266</v>
      </c>
      <c r="K1598" s="171">
        <f t="shared" si="2976"/>
        <v>266</v>
      </c>
      <c r="L1598" s="171">
        <f t="shared" si="2976"/>
        <v>266</v>
      </c>
      <c r="M1598" s="171">
        <f t="shared" si="2976"/>
        <v>266</v>
      </c>
      <c r="N1598" s="171">
        <f t="shared" si="2976"/>
        <v>200</v>
      </c>
      <c r="O1598" s="171">
        <f t="shared" si="2976"/>
        <v>200</v>
      </c>
      <c r="P1598" s="171">
        <f t="shared" si="2976"/>
        <v>266</v>
      </c>
      <c r="Q1598" s="171">
        <f t="shared" si="2976"/>
        <v>266</v>
      </c>
      <c r="R1598" s="171">
        <f t="shared" si="2976"/>
        <v>266</v>
      </c>
      <c r="S1598" s="171">
        <f t="shared" si="2976"/>
        <v>266</v>
      </c>
      <c r="T1598" s="171">
        <f t="shared" si="2976"/>
        <v>200</v>
      </c>
      <c r="U1598" s="171">
        <f t="shared" si="2976"/>
        <v>200</v>
      </c>
      <c r="V1598" s="171">
        <f t="shared" si="2976"/>
        <v>0</v>
      </c>
      <c r="W1598" s="171">
        <f t="shared" si="2976"/>
        <v>0</v>
      </c>
      <c r="X1598" s="171">
        <f t="shared" si="2976"/>
        <v>0</v>
      </c>
      <c r="Y1598" s="171">
        <f t="shared" si="2976"/>
        <v>0</v>
      </c>
    </row>
    <row r="1599" spans="1:29" s="139" customFormat="1" x14ac:dyDescent="0.2">
      <c r="A1599" s="104" t="s">
        <v>615</v>
      </c>
      <c r="B1599" s="103" t="s">
        <v>792</v>
      </c>
      <c r="C1599" s="103">
        <v>11</v>
      </c>
      <c r="D1599" s="104"/>
      <c r="E1599" s="105">
        <v>422</v>
      </c>
      <c r="F1599" s="141"/>
      <c r="G1599" s="106"/>
      <c r="H1599" s="152">
        <f t="shared" ref="H1599:Q1599" si="2977">H1600+H1601</f>
        <v>0</v>
      </c>
      <c r="I1599" s="152">
        <f t="shared" si="2977"/>
        <v>0</v>
      </c>
      <c r="J1599" s="152">
        <f t="shared" si="2977"/>
        <v>266</v>
      </c>
      <c r="K1599" s="152">
        <f t="shared" si="2977"/>
        <v>266</v>
      </c>
      <c r="L1599" s="152">
        <f t="shared" ref="L1599:M1599" si="2978">L1600+L1601</f>
        <v>266</v>
      </c>
      <c r="M1599" s="152">
        <f t="shared" si="2978"/>
        <v>266</v>
      </c>
      <c r="N1599" s="152">
        <f t="shared" ref="N1599:O1599" si="2979">N1600+N1601</f>
        <v>200</v>
      </c>
      <c r="O1599" s="152">
        <f t="shared" si="2979"/>
        <v>200</v>
      </c>
      <c r="P1599" s="152">
        <f t="shared" si="2977"/>
        <v>266</v>
      </c>
      <c r="Q1599" s="152">
        <f t="shared" si="2977"/>
        <v>266</v>
      </c>
      <c r="R1599" s="152">
        <f t="shared" ref="R1599:W1599" si="2980">R1600+R1601</f>
        <v>266</v>
      </c>
      <c r="S1599" s="152">
        <f t="shared" si="2980"/>
        <v>266</v>
      </c>
      <c r="T1599" s="152">
        <f t="shared" ref="T1599:U1599" si="2981">T1600+T1601</f>
        <v>200</v>
      </c>
      <c r="U1599" s="152">
        <f t="shared" si="2981"/>
        <v>200</v>
      </c>
      <c r="V1599" s="152">
        <f t="shared" si="2980"/>
        <v>0</v>
      </c>
      <c r="W1599" s="152">
        <f t="shared" si="2980"/>
        <v>0</v>
      </c>
      <c r="X1599" s="152">
        <f t="shared" ref="X1599:Y1599" si="2982">X1600+X1601</f>
        <v>0</v>
      </c>
      <c r="Y1599" s="152">
        <f t="shared" si="2982"/>
        <v>0</v>
      </c>
      <c r="Z1599" s="112"/>
      <c r="AA1599" s="112"/>
      <c r="AB1599" s="112"/>
      <c r="AC1599" s="112"/>
    </row>
    <row r="1600" spans="1:29" ht="15" x14ac:dyDescent="0.2">
      <c r="A1600" s="109" t="s">
        <v>615</v>
      </c>
      <c r="B1600" s="94" t="s">
        <v>792</v>
      </c>
      <c r="C1600" s="94">
        <v>11</v>
      </c>
      <c r="D1600" s="109" t="s">
        <v>31</v>
      </c>
      <c r="E1600" s="110">
        <v>4222</v>
      </c>
      <c r="F1600" s="142" t="s">
        <v>75</v>
      </c>
      <c r="G1600" s="111"/>
      <c r="H1600" s="398">
        <v>0</v>
      </c>
      <c r="I1600" s="398">
        <f t="shared" ref="I1600:I1601" si="2983">H1600</f>
        <v>0</v>
      </c>
      <c r="J1600" s="398">
        <v>133</v>
      </c>
      <c r="K1600" s="398">
        <f t="shared" ref="K1600:K1601" si="2984">J1600</f>
        <v>133</v>
      </c>
      <c r="L1600" s="408">
        <v>133</v>
      </c>
      <c r="M1600" s="398">
        <f t="shared" ref="M1600:M1601" si="2985">L1600</f>
        <v>133</v>
      </c>
      <c r="N1600" s="408">
        <v>100</v>
      </c>
      <c r="O1600" s="398">
        <f t="shared" ref="O1600:O1601" si="2986">N1600</f>
        <v>100</v>
      </c>
      <c r="P1600" s="398">
        <v>133</v>
      </c>
      <c r="Q1600" s="398">
        <f t="shared" ref="Q1600:Q1601" si="2987">P1600</f>
        <v>133</v>
      </c>
      <c r="R1600" s="408">
        <v>133</v>
      </c>
      <c r="S1600" s="398">
        <f t="shared" ref="S1600:S1601" si="2988">R1600</f>
        <v>133</v>
      </c>
      <c r="T1600" s="409">
        <v>100</v>
      </c>
      <c r="U1600" s="398">
        <f t="shared" ref="U1600:U1601" si="2989">T1600</f>
        <v>100</v>
      </c>
      <c r="V1600" s="398"/>
      <c r="W1600" s="398">
        <f t="shared" ref="W1600:W1601" si="2990">V1600</f>
        <v>0</v>
      </c>
      <c r="X1600" s="398"/>
      <c r="Y1600" s="398">
        <f t="shared" ref="Y1600:Y1601" si="2991">X1600</f>
        <v>0</v>
      </c>
    </row>
    <row r="1601" spans="1:29" x14ac:dyDescent="0.2">
      <c r="A1601" s="147" t="s">
        <v>615</v>
      </c>
      <c r="B1601" s="136" t="s">
        <v>792</v>
      </c>
      <c r="C1601" s="136">
        <v>11</v>
      </c>
      <c r="D1601" s="137" t="s">
        <v>31</v>
      </c>
      <c r="E1601" s="138">
        <v>4227</v>
      </c>
      <c r="F1601" s="143" t="s">
        <v>77</v>
      </c>
      <c r="G1601" s="132"/>
      <c r="H1601" s="398">
        <v>0</v>
      </c>
      <c r="I1601" s="398">
        <f t="shared" si="2983"/>
        <v>0</v>
      </c>
      <c r="J1601" s="398">
        <v>133</v>
      </c>
      <c r="K1601" s="398">
        <f t="shared" si="2984"/>
        <v>133</v>
      </c>
      <c r="L1601" s="409">
        <v>133</v>
      </c>
      <c r="M1601" s="398">
        <f t="shared" si="2985"/>
        <v>133</v>
      </c>
      <c r="N1601" s="408">
        <v>100</v>
      </c>
      <c r="O1601" s="398">
        <f t="shared" si="2986"/>
        <v>100</v>
      </c>
      <c r="P1601" s="398">
        <v>133</v>
      </c>
      <c r="Q1601" s="398">
        <f t="shared" si="2987"/>
        <v>133</v>
      </c>
      <c r="R1601" s="409">
        <v>133</v>
      </c>
      <c r="S1601" s="398">
        <f t="shared" si="2988"/>
        <v>133</v>
      </c>
      <c r="T1601" s="409">
        <v>100</v>
      </c>
      <c r="U1601" s="398">
        <f t="shared" si="2989"/>
        <v>100</v>
      </c>
      <c r="V1601" s="398"/>
      <c r="W1601" s="398">
        <f t="shared" si="2990"/>
        <v>0</v>
      </c>
      <c r="X1601" s="398"/>
      <c r="Y1601" s="398">
        <f t="shared" si="2991"/>
        <v>0</v>
      </c>
      <c r="Z1601" s="139"/>
      <c r="AA1601" s="139"/>
      <c r="AB1601" s="139"/>
      <c r="AC1601" s="139"/>
    </row>
    <row r="1602" spans="1:29" x14ac:dyDescent="0.2">
      <c r="A1602" s="201" t="s">
        <v>615</v>
      </c>
      <c r="B1602" s="179" t="s">
        <v>792</v>
      </c>
      <c r="C1602" s="167">
        <v>51</v>
      </c>
      <c r="D1602" s="167"/>
      <c r="E1602" s="168">
        <v>32</v>
      </c>
      <c r="F1602" s="169"/>
      <c r="G1602" s="170"/>
      <c r="H1602" s="171">
        <f t="shared" ref="H1602:Q1602" si="2992">H1603+H1607+H1609+H1617</f>
        <v>76873</v>
      </c>
      <c r="I1602" s="171">
        <f t="shared" si="2992"/>
        <v>0</v>
      </c>
      <c r="J1602" s="171">
        <f t="shared" si="2992"/>
        <v>77643</v>
      </c>
      <c r="K1602" s="171">
        <f t="shared" si="2992"/>
        <v>0</v>
      </c>
      <c r="L1602" s="171">
        <f t="shared" ref="L1602:M1602" si="2993">L1603+L1607+L1609+L1617</f>
        <v>77643</v>
      </c>
      <c r="M1602" s="171">
        <f t="shared" si="2993"/>
        <v>0</v>
      </c>
      <c r="N1602" s="171">
        <f t="shared" ref="N1602:O1602" si="2994">N1603+N1607+N1609+N1617</f>
        <v>350800</v>
      </c>
      <c r="O1602" s="171">
        <f t="shared" si="2994"/>
        <v>0</v>
      </c>
      <c r="P1602" s="171">
        <f t="shared" si="2992"/>
        <v>0</v>
      </c>
      <c r="Q1602" s="171">
        <f t="shared" si="2992"/>
        <v>0</v>
      </c>
      <c r="R1602" s="171">
        <f t="shared" ref="R1602:W1602" si="2995">R1603+R1607+R1609+R1617</f>
        <v>0</v>
      </c>
      <c r="S1602" s="171">
        <f t="shared" si="2995"/>
        <v>0</v>
      </c>
      <c r="T1602" s="171">
        <f t="shared" ref="T1602:U1602" si="2996">T1603+T1607+T1609+T1617</f>
        <v>0</v>
      </c>
      <c r="U1602" s="171">
        <f t="shared" si="2996"/>
        <v>0</v>
      </c>
      <c r="V1602" s="171">
        <f t="shared" si="2995"/>
        <v>0</v>
      </c>
      <c r="W1602" s="171">
        <f t="shared" si="2995"/>
        <v>0</v>
      </c>
      <c r="X1602" s="171">
        <f t="shared" ref="X1602:Y1602" si="2997">X1603+X1607+X1609+X1617</f>
        <v>0</v>
      </c>
      <c r="Y1602" s="171">
        <f t="shared" si="2997"/>
        <v>0</v>
      </c>
    </row>
    <row r="1603" spans="1:29" x14ac:dyDescent="0.2">
      <c r="A1603" s="104" t="s">
        <v>615</v>
      </c>
      <c r="B1603" s="103" t="s">
        <v>792</v>
      </c>
      <c r="C1603" s="103">
        <v>51</v>
      </c>
      <c r="D1603" s="104"/>
      <c r="E1603" s="105">
        <v>321</v>
      </c>
      <c r="F1603" s="141"/>
      <c r="G1603" s="106"/>
      <c r="H1603" s="152">
        <f t="shared" ref="H1603:Q1603" si="2998">H1604+H1605+H1606</f>
        <v>13974</v>
      </c>
      <c r="I1603" s="152">
        <f t="shared" si="2998"/>
        <v>0</v>
      </c>
      <c r="J1603" s="152">
        <f t="shared" si="2998"/>
        <v>13538</v>
      </c>
      <c r="K1603" s="152">
        <f t="shared" si="2998"/>
        <v>0</v>
      </c>
      <c r="L1603" s="152">
        <f t="shared" ref="L1603:M1603" si="2999">L1604+L1605+L1606</f>
        <v>13538</v>
      </c>
      <c r="M1603" s="152">
        <f t="shared" si="2999"/>
        <v>0</v>
      </c>
      <c r="N1603" s="152">
        <f t="shared" ref="N1603:O1603" si="3000">N1604+N1605+N1606</f>
        <v>13600</v>
      </c>
      <c r="O1603" s="152">
        <f t="shared" si="3000"/>
        <v>0</v>
      </c>
      <c r="P1603" s="152">
        <f t="shared" si="2998"/>
        <v>0</v>
      </c>
      <c r="Q1603" s="152">
        <f t="shared" si="2998"/>
        <v>0</v>
      </c>
      <c r="R1603" s="152">
        <f t="shared" ref="R1603:W1603" si="3001">R1604+R1605+R1606</f>
        <v>0</v>
      </c>
      <c r="S1603" s="152">
        <f t="shared" si="3001"/>
        <v>0</v>
      </c>
      <c r="T1603" s="152">
        <f t="shared" ref="T1603:U1603" si="3002">T1604+T1605+T1606</f>
        <v>0</v>
      </c>
      <c r="U1603" s="152">
        <f t="shared" si="3002"/>
        <v>0</v>
      </c>
      <c r="V1603" s="152">
        <f t="shared" si="3001"/>
        <v>0</v>
      </c>
      <c r="W1603" s="152">
        <f t="shared" si="3001"/>
        <v>0</v>
      </c>
      <c r="X1603" s="152">
        <f t="shared" ref="X1603:Y1603" si="3003">X1604+X1605+X1606</f>
        <v>0</v>
      </c>
      <c r="Y1603" s="152">
        <f t="shared" si="3003"/>
        <v>0</v>
      </c>
    </row>
    <row r="1604" spans="1:29" ht="15" x14ac:dyDescent="0.2">
      <c r="A1604" s="109" t="s">
        <v>615</v>
      </c>
      <c r="B1604" s="94" t="s">
        <v>792</v>
      </c>
      <c r="C1604" s="94">
        <v>51</v>
      </c>
      <c r="D1604" s="109" t="s">
        <v>31</v>
      </c>
      <c r="E1604" s="110">
        <v>3211</v>
      </c>
      <c r="F1604" s="142" t="s">
        <v>42</v>
      </c>
      <c r="G1604" s="111"/>
      <c r="H1604" s="398">
        <v>13974</v>
      </c>
      <c r="I1604" s="399"/>
      <c r="J1604" s="398">
        <v>13272</v>
      </c>
      <c r="K1604" s="399"/>
      <c r="L1604" s="402">
        <v>13272</v>
      </c>
      <c r="M1604" s="399"/>
      <c r="N1604" s="402">
        <v>11000</v>
      </c>
      <c r="O1604" s="399"/>
      <c r="P1604" s="398">
        <v>0</v>
      </c>
      <c r="Q1604" s="399"/>
      <c r="R1604" s="398"/>
      <c r="S1604" s="399"/>
      <c r="T1604" s="398"/>
      <c r="U1604" s="399"/>
      <c r="V1604" s="398"/>
      <c r="W1604" s="399"/>
      <c r="X1604" s="398"/>
      <c r="Y1604" s="399"/>
    </row>
    <row r="1605" spans="1:29" s="101" customFormat="1" ht="30" x14ac:dyDescent="0.2">
      <c r="A1605" s="109" t="s">
        <v>615</v>
      </c>
      <c r="B1605" s="124" t="s">
        <v>792</v>
      </c>
      <c r="C1605" s="124">
        <v>51</v>
      </c>
      <c r="D1605" s="109" t="s">
        <v>31</v>
      </c>
      <c r="E1605" s="110">
        <v>3212</v>
      </c>
      <c r="F1605" s="142" t="s">
        <v>43</v>
      </c>
      <c r="G1605" s="111"/>
      <c r="H1605" s="398">
        <v>0</v>
      </c>
      <c r="I1605" s="399"/>
      <c r="J1605" s="398">
        <v>133</v>
      </c>
      <c r="K1605" s="399"/>
      <c r="L1605" s="409">
        <v>133</v>
      </c>
      <c r="M1605" s="399"/>
      <c r="N1605" s="409">
        <v>100</v>
      </c>
      <c r="O1605" s="399"/>
      <c r="P1605" s="398">
        <v>0</v>
      </c>
      <c r="Q1605" s="399"/>
      <c r="R1605" s="398"/>
      <c r="S1605" s="399"/>
      <c r="T1605" s="398"/>
      <c r="U1605" s="399"/>
      <c r="V1605" s="398"/>
      <c r="W1605" s="399"/>
      <c r="X1605" s="398"/>
      <c r="Y1605" s="399"/>
      <c r="Z1605" s="112"/>
      <c r="AA1605" s="112"/>
      <c r="AB1605" s="112"/>
      <c r="AC1605" s="112"/>
    </row>
    <row r="1606" spans="1:29" ht="15" x14ac:dyDescent="0.2">
      <c r="A1606" s="109" t="s">
        <v>615</v>
      </c>
      <c r="B1606" s="124" t="s">
        <v>792</v>
      </c>
      <c r="C1606" s="124">
        <v>51</v>
      </c>
      <c r="D1606" s="109" t="s">
        <v>31</v>
      </c>
      <c r="E1606" s="110">
        <v>3213</v>
      </c>
      <c r="F1606" s="142" t="s">
        <v>44</v>
      </c>
      <c r="G1606" s="111"/>
      <c r="H1606" s="398">
        <v>0</v>
      </c>
      <c r="I1606" s="399"/>
      <c r="J1606" s="398">
        <v>133</v>
      </c>
      <c r="K1606" s="399"/>
      <c r="L1606" s="409">
        <v>133</v>
      </c>
      <c r="M1606" s="399"/>
      <c r="N1606" s="409">
        <v>2500</v>
      </c>
      <c r="O1606" s="399"/>
      <c r="P1606" s="398">
        <v>0</v>
      </c>
      <c r="Q1606" s="399"/>
      <c r="R1606" s="398"/>
      <c r="S1606" s="399"/>
      <c r="T1606" s="398"/>
      <c r="U1606" s="399"/>
      <c r="V1606" s="398"/>
      <c r="W1606" s="399"/>
      <c r="X1606" s="398"/>
      <c r="Y1606" s="399"/>
    </row>
    <row r="1607" spans="1:29" x14ac:dyDescent="0.2">
      <c r="A1607" s="104" t="s">
        <v>615</v>
      </c>
      <c r="B1607" s="103" t="s">
        <v>792</v>
      </c>
      <c r="C1607" s="103">
        <v>51</v>
      </c>
      <c r="D1607" s="104"/>
      <c r="E1607" s="105">
        <v>322</v>
      </c>
      <c r="F1607" s="141"/>
      <c r="G1607" s="106"/>
      <c r="H1607" s="152">
        <f t="shared" ref="H1607:Y1607" si="3004">H1608</f>
        <v>0</v>
      </c>
      <c r="I1607" s="152">
        <f t="shared" si="3004"/>
        <v>0</v>
      </c>
      <c r="J1607" s="152">
        <f t="shared" si="3004"/>
        <v>133</v>
      </c>
      <c r="K1607" s="152">
        <f t="shared" si="3004"/>
        <v>0</v>
      </c>
      <c r="L1607" s="152">
        <f t="shared" si="3004"/>
        <v>133</v>
      </c>
      <c r="M1607" s="152">
        <f t="shared" si="3004"/>
        <v>0</v>
      </c>
      <c r="N1607" s="152">
        <f t="shared" si="3004"/>
        <v>100</v>
      </c>
      <c r="O1607" s="152">
        <f t="shared" si="3004"/>
        <v>0</v>
      </c>
      <c r="P1607" s="152">
        <f t="shared" si="3004"/>
        <v>0</v>
      </c>
      <c r="Q1607" s="152">
        <f t="shared" si="3004"/>
        <v>0</v>
      </c>
      <c r="R1607" s="152">
        <f t="shared" si="3004"/>
        <v>0</v>
      </c>
      <c r="S1607" s="152">
        <f t="shared" si="3004"/>
        <v>0</v>
      </c>
      <c r="T1607" s="152">
        <f t="shared" si="3004"/>
        <v>0</v>
      </c>
      <c r="U1607" s="152">
        <f t="shared" si="3004"/>
        <v>0</v>
      </c>
      <c r="V1607" s="152">
        <f t="shared" si="3004"/>
        <v>0</v>
      </c>
      <c r="W1607" s="152">
        <f t="shared" si="3004"/>
        <v>0</v>
      </c>
      <c r="X1607" s="152">
        <f t="shared" si="3004"/>
        <v>0</v>
      </c>
      <c r="Y1607" s="152">
        <f t="shared" si="3004"/>
        <v>0</v>
      </c>
      <c r="Z1607" s="101"/>
      <c r="AA1607" s="101"/>
      <c r="AB1607" s="101"/>
      <c r="AC1607" s="101"/>
    </row>
    <row r="1608" spans="1:29" ht="15" x14ac:dyDescent="0.2">
      <c r="A1608" s="109" t="s">
        <v>615</v>
      </c>
      <c r="B1608" s="94" t="s">
        <v>792</v>
      </c>
      <c r="C1608" s="94">
        <v>51</v>
      </c>
      <c r="D1608" s="109" t="s">
        <v>31</v>
      </c>
      <c r="E1608" s="110">
        <v>3221</v>
      </c>
      <c r="F1608" s="142" t="s">
        <v>297</v>
      </c>
      <c r="G1608" s="111"/>
      <c r="H1608" s="398">
        <v>0</v>
      </c>
      <c r="I1608" s="399"/>
      <c r="J1608" s="398">
        <v>133</v>
      </c>
      <c r="K1608" s="399"/>
      <c r="L1608" s="408">
        <v>133</v>
      </c>
      <c r="M1608" s="399"/>
      <c r="N1608" s="408">
        <v>100</v>
      </c>
      <c r="O1608" s="399"/>
      <c r="P1608" s="398">
        <v>0</v>
      </c>
      <c r="Q1608" s="399"/>
      <c r="R1608" s="398"/>
      <c r="S1608" s="399"/>
      <c r="T1608" s="398"/>
      <c r="U1608" s="399"/>
      <c r="V1608" s="398"/>
      <c r="W1608" s="399"/>
      <c r="X1608" s="398"/>
      <c r="Y1608" s="399"/>
    </row>
    <row r="1609" spans="1:29" x14ac:dyDescent="0.2">
      <c r="A1609" s="104" t="s">
        <v>615</v>
      </c>
      <c r="B1609" s="103" t="s">
        <v>792</v>
      </c>
      <c r="C1609" s="103">
        <v>51</v>
      </c>
      <c r="D1609" s="104"/>
      <c r="E1609" s="105">
        <v>323</v>
      </c>
      <c r="F1609" s="141"/>
      <c r="G1609" s="106"/>
      <c r="H1609" s="152">
        <f t="shared" ref="H1609:Q1609" si="3005">SUM(H1610:H1616)</f>
        <v>56649</v>
      </c>
      <c r="I1609" s="152">
        <f t="shared" si="3005"/>
        <v>0</v>
      </c>
      <c r="J1609" s="152">
        <f t="shared" si="3005"/>
        <v>62645</v>
      </c>
      <c r="K1609" s="152">
        <f t="shared" si="3005"/>
        <v>0</v>
      </c>
      <c r="L1609" s="152">
        <f t="shared" ref="L1609:M1609" si="3006">SUM(L1610:L1616)</f>
        <v>62645</v>
      </c>
      <c r="M1609" s="152">
        <f t="shared" si="3006"/>
        <v>0</v>
      </c>
      <c r="N1609" s="152">
        <f t="shared" ref="N1609:O1609" si="3007">SUM(N1610:N1616)</f>
        <v>335700</v>
      </c>
      <c r="O1609" s="152">
        <f t="shared" si="3007"/>
        <v>0</v>
      </c>
      <c r="P1609" s="152">
        <f t="shared" si="3005"/>
        <v>0</v>
      </c>
      <c r="Q1609" s="152">
        <f t="shared" si="3005"/>
        <v>0</v>
      </c>
      <c r="R1609" s="152">
        <f t="shared" ref="R1609:W1609" si="3008">SUM(R1610:R1616)</f>
        <v>0</v>
      </c>
      <c r="S1609" s="152">
        <f t="shared" si="3008"/>
        <v>0</v>
      </c>
      <c r="T1609" s="152">
        <f t="shared" ref="T1609:U1609" si="3009">SUM(T1610:T1616)</f>
        <v>0</v>
      </c>
      <c r="U1609" s="152">
        <f t="shared" si="3009"/>
        <v>0</v>
      </c>
      <c r="V1609" s="152">
        <f t="shared" si="3008"/>
        <v>0</v>
      </c>
      <c r="W1609" s="152">
        <f t="shared" si="3008"/>
        <v>0</v>
      </c>
      <c r="X1609" s="152">
        <f t="shared" ref="X1609:Y1609" si="3010">SUM(X1610:X1616)</f>
        <v>0</v>
      </c>
      <c r="Y1609" s="152">
        <f t="shared" si="3010"/>
        <v>0</v>
      </c>
    </row>
    <row r="1610" spans="1:29" ht="15" x14ac:dyDescent="0.2">
      <c r="A1610" s="109" t="s">
        <v>615</v>
      </c>
      <c r="B1610" s="94" t="s">
        <v>792</v>
      </c>
      <c r="C1610" s="94">
        <v>51</v>
      </c>
      <c r="D1610" s="109" t="s">
        <v>31</v>
      </c>
      <c r="E1610" s="110">
        <v>3231</v>
      </c>
      <c r="F1610" s="142" t="s">
        <v>52</v>
      </c>
      <c r="G1610" s="111"/>
      <c r="H1610" s="398">
        <v>0</v>
      </c>
      <c r="I1610" s="399"/>
      <c r="J1610" s="398">
        <v>133</v>
      </c>
      <c r="K1610" s="399"/>
      <c r="L1610" s="408">
        <v>133</v>
      </c>
      <c r="M1610" s="399"/>
      <c r="N1610" s="409">
        <v>100</v>
      </c>
      <c r="O1610" s="399"/>
      <c r="P1610" s="398">
        <v>0</v>
      </c>
      <c r="Q1610" s="399"/>
      <c r="R1610" s="398"/>
      <c r="S1610" s="399"/>
      <c r="T1610" s="398"/>
      <c r="U1610" s="399"/>
      <c r="V1610" s="398"/>
      <c r="W1610" s="399"/>
      <c r="X1610" s="398"/>
      <c r="Y1610" s="399"/>
    </row>
    <row r="1611" spans="1:29" ht="15" x14ac:dyDescent="0.2">
      <c r="A1611" s="109" t="s">
        <v>615</v>
      </c>
      <c r="B1611" s="94" t="s">
        <v>792</v>
      </c>
      <c r="C1611" s="94">
        <v>51</v>
      </c>
      <c r="D1611" s="109" t="s">
        <v>31</v>
      </c>
      <c r="E1611" s="110">
        <v>3232</v>
      </c>
      <c r="F1611" s="142" t="s">
        <v>53</v>
      </c>
      <c r="G1611" s="111"/>
      <c r="H1611" s="398">
        <v>0</v>
      </c>
      <c r="I1611" s="399"/>
      <c r="J1611" s="398">
        <v>133</v>
      </c>
      <c r="K1611" s="399"/>
      <c r="L1611" s="403">
        <v>2654</v>
      </c>
      <c r="M1611" s="399"/>
      <c r="N1611" s="409">
        <v>100</v>
      </c>
      <c r="O1611" s="399"/>
      <c r="P1611" s="398">
        <v>0</v>
      </c>
      <c r="Q1611" s="399"/>
      <c r="R1611" s="398"/>
      <c r="S1611" s="399"/>
      <c r="T1611" s="398"/>
      <c r="U1611" s="399"/>
      <c r="V1611" s="398"/>
      <c r="W1611" s="399"/>
      <c r="X1611" s="398"/>
      <c r="Y1611" s="399"/>
    </row>
    <row r="1612" spans="1:29" ht="15" x14ac:dyDescent="0.2">
      <c r="A1612" s="109" t="s">
        <v>615</v>
      </c>
      <c r="B1612" s="94" t="s">
        <v>792</v>
      </c>
      <c r="C1612" s="94">
        <v>51</v>
      </c>
      <c r="D1612" s="109" t="s">
        <v>31</v>
      </c>
      <c r="E1612" s="110">
        <v>3233</v>
      </c>
      <c r="F1612" s="142" t="s">
        <v>54</v>
      </c>
      <c r="G1612" s="111"/>
      <c r="H1612" s="398">
        <v>16500</v>
      </c>
      <c r="I1612" s="399"/>
      <c r="J1612" s="398">
        <v>2654</v>
      </c>
      <c r="K1612" s="399"/>
      <c r="L1612" s="403">
        <v>26545</v>
      </c>
      <c r="M1612" s="399"/>
      <c r="N1612" s="403">
        <v>44500</v>
      </c>
      <c r="O1612" s="399"/>
      <c r="P1612" s="398">
        <v>0</v>
      </c>
      <c r="Q1612" s="399"/>
      <c r="R1612" s="398"/>
      <c r="S1612" s="399"/>
      <c r="T1612" s="398"/>
      <c r="U1612" s="399"/>
      <c r="V1612" s="398"/>
      <c r="W1612" s="399"/>
      <c r="X1612" s="398"/>
      <c r="Y1612" s="399"/>
    </row>
    <row r="1613" spans="1:29" ht="15" x14ac:dyDescent="0.2">
      <c r="A1613" s="109" t="s">
        <v>615</v>
      </c>
      <c r="B1613" s="94" t="s">
        <v>792</v>
      </c>
      <c r="C1613" s="94">
        <v>51</v>
      </c>
      <c r="D1613" s="109" t="s">
        <v>31</v>
      </c>
      <c r="E1613" s="110">
        <v>3235</v>
      </c>
      <c r="F1613" s="142" t="s">
        <v>56</v>
      </c>
      <c r="G1613" s="111"/>
      <c r="H1613" s="398">
        <v>0</v>
      </c>
      <c r="I1613" s="399"/>
      <c r="J1613" s="398">
        <v>26545</v>
      </c>
      <c r="K1613" s="399"/>
      <c r="L1613" s="403">
        <v>1327</v>
      </c>
      <c r="M1613" s="399"/>
      <c r="N1613" s="403">
        <v>100</v>
      </c>
      <c r="O1613" s="399"/>
      <c r="P1613" s="398">
        <v>0</v>
      </c>
      <c r="Q1613" s="399"/>
      <c r="R1613" s="398"/>
      <c r="S1613" s="399"/>
      <c r="T1613" s="398"/>
      <c r="U1613" s="399"/>
      <c r="V1613" s="398"/>
      <c r="W1613" s="399"/>
      <c r="X1613" s="398"/>
      <c r="Y1613" s="399"/>
    </row>
    <row r="1614" spans="1:29" ht="15" x14ac:dyDescent="0.2">
      <c r="A1614" s="109" t="s">
        <v>615</v>
      </c>
      <c r="B1614" s="94" t="s">
        <v>792</v>
      </c>
      <c r="C1614" s="94">
        <v>51</v>
      </c>
      <c r="D1614" s="109" t="s">
        <v>31</v>
      </c>
      <c r="E1614" s="110">
        <v>3237</v>
      </c>
      <c r="F1614" s="142" t="s">
        <v>58</v>
      </c>
      <c r="G1614" s="111"/>
      <c r="H1614" s="398">
        <v>40149</v>
      </c>
      <c r="I1614" s="399"/>
      <c r="J1614" s="398">
        <v>1327</v>
      </c>
      <c r="K1614" s="399"/>
      <c r="L1614" s="403">
        <v>29199</v>
      </c>
      <c r="M1614" s="399"/>
      <c r="N1614" s="403">
        <v>175000</v>
      </c>
      <c r="O1614" s="399"/>
      <c r="P1614" s="398">
        <v>0</v>
      </c>
      <c r="Q1614" s="399"/>
      <c r="R1614" s="398"/>
      <c r="S1614" s="399"/>
      <c r="T1614" s="398"/>
      <c r="U1614" s="399"/>
      <c r="V1614" s="398"/>
      <c r="W1614" s="399"/>
      <c r="X1614" s="398"/>
      <c r="Y1614" s="399"/>
    </row>
    <row r="1615" spans="1:29" ht="15" x14ac:dyDescent="0.2">
      <c r="A1615" s="109" t="s">
        <v>615</v>
      </c>
      <c r="B1615" s="94" t="s">
        <v>792</v>
      </c>
      <c r="C1615" s="94">
        <v>51</v>
      </c>
      <c r="D1615" s="109" t="s">
        <v>31</v>
      </c>
      <c r="E1615" s="110">
        <v>3238</v>
      </c>
      <c r="F1615" s="142" t="s">
        <v>59</v>
      </c>
      <c r="G1615" s="111"/>
      <c r="H1615" s="398">
        <v>0</v>
      </c>
      <c r="I1615" s="399"/>
      <c r="J1615" s="398">
        <v>29199</v>
      </c>
      <c r="K1615" s="399"/>
      <c r="L1615" s="403">
        <v>2654</v>
      </c>
      <c r="M1615" s="399"/>
      <c r="N1615" s="403">
        <v>115800</v>
      </c>
      <c r="O1615" s="399"/>
      <c r="P1615" s="398">
        <v>0</v>
      </c>
      <c r="Q1615" s="399"/>
      <c r="R1615" s="398"/>
      <c r="S1615" s="399"/>
      <c r="T1615" s="398"/>
      <c r="U1615" s="399"/>
      <c r="V1615" s="398"/>
      <c r="W1615" s="399"/>
      <c r="X1615" s="398"/>
      <c r="Y1615" s="399"/>
    </row>
    <row r="1616" spans="1:29" ht="15" x14ac:dyDescent="0.2">
      <c r="A1616" s="109" t="s">
        <v>615</v>
      </c>
      <c r="B1616" s="94" t="s">
        <v>792</v>
      </c>
      <c r="C1616" s="94">
        <v>51</v>
      </c>
      <c r="D1616" s="109" t="s">
        <v>31</v>
      </c>
      <c r="E1616" s="110">
        <v>3239</v>
      </c>
      <c r="F1616" s="142" t="s">
        <v>60</v>
      </c>
      <c r="G1616" s="111"/>
      <c r="H1616" s="398">
        <v>0</v>
      </c>
      <c r="I1616" s="399"/>
      <c r="J1616" s="398">
        <v>2654</v>
      </c>
      <c r="K1616" s="399"/>
      <c r="L1616" s="409">
        <v>133</v>
      </c>
      <c r="M1616" s="399"/>
      <c r="N1616" s="409">
        <v>100</v>
      </c>
      <c r="O1616" s="399"/>
      <c r="P1616" s="398">
        <v>0</v>
      </c>
      <c r="Q1616" s="399"/>
      <c r="R1616" s="398"/>
      <c r="S1616" s="399"/>
      <c r="T1616" s="398"/>
      <c r="U1616" s="399"/>
      <c r="V1616" s="398"/>
      <c r="W1616" s="399"/>
      <c r="X1616" s="398"/>
      <c r="Y1616" s="399"/>
    </row>
    <row r="1617" spans="1:29" x14ac:dyDescent="0.2">
      <c r="A1617" s="104" t="s">
        <v>615</v>
      </c>
      <c r="B1617" s="103" t="s">
        <v>792</v>
      </c>
      <c r="C1617" s="103">
        <v>51</v>
      </c>
      <c r="D1617" s="104"/>
      <c r="E1617" s="105">
        <v>329</v>
      </c>
      <c r="F1617" s="141"/>
      <c r="G1617" s="106"/>
      <c r="H1617" s="152">
        <f t="shared" ref="H1617:Y1617" si="3011">H1618</f>
        <v>6250</v>
      </c>
      <c r="I1617" s="152">
        <f t="shared" si="3011"/>
        <v>0</v>
      </c>
      <c r="J1617" s="152">
        <f t="shared" si="3011"/>
        <v>1327</v>
      </c>
      <c r="K1617" s="152">
        <f t="shared" si="3011"/>
        <v>0</v>
      </c>
      <c r="L1617" s="152">
        <f t="shared" si="3011"/>
        <v>1327</v>
      </c>
      <c r="M1617" s="152">
        <f t="shared" si="3011"/>
        <v>0</v>
      </c>
      <c r="N1617" s="152">
        <f t="shared" si="3011"/>
        <v>1400</v>
      </c>
      <c r="O1617" s="152">
        <f t="shared" si="3011"/>
        <v>0</v>
      </c>
      <c r="P1617" s="152">
        <f t="shared" si="3011"/>
        <v>0</v>
      </c>
      <c r="Q1617" s="152">
        <f t="shared" si="3011"/>
        <v>0</v>
      </c>
      <c r="R1617" s="152">
        <f t="shared" si="3011"/>
        <v>0</v>
      </c>
      <c r="S1617" s="152">
        <f t="shared" si="3011"/>
        <v>0</v>
      </c>
      <c r="T1617" s="152">
        <f t="shared" si="3011"/>
        <v>0</v>
      </c>
      <c r="U1617" s="152">
        <f t="shared" si="3011"/>
        <v>0</v>
      </c>
      <c r="V1617" s="152">
        <f t="shared" si="3011"/>
        <v>0</v>
      </c>
      <c r="W1617" s="152">
        <f t="shared" si="3011"/>
        <v>0</v>
      </c>
      <c r="X1617" s="152">
        <f t="shared" si="3011"/>
        <v>0</v>
      </c>
      <c r="Y1617" s="152">
        <f t="shared" si="3011"/>
        <v>0</v>
      </c>
    </row>
    <row r="1618" spans="1:29" ht="15" x14ac:dyDescent="0.2">
      <c r="A1618" s="109" t="s">
        <v>615</v>
      </c>
      <c r="B1618" s="94" t="s">
        <v>792</v>
      </c>
      <c r="C1618" s="94">
        <v>51</v>
      </c>
      <c r="D1618" s="109" t="s">
        <v>31</v>
      </c>
      <c r="E1618" s="110">
        <v>3293</v>
      </c>
      <c r="F1618" s="142" t="s">
        <v>64</v>
      </c>
      <c r="G1618" s="111"/>
      <c r="H1618" s="398">
        <v>6250</v>
      </c>
      <c r="I1618" s="399"/>
      <c r="J1618" s="398">
        <v>1327</v>
      </c>
      <c r="K1618" s="399"/>
      <c r="L1618" s="402">
        <v>1327</v>
      </c>
      <c r="M1618" s="399"/>
      <c r="N1618" s="402">
        <v>1400</v>
      </c>
      <c r="O1618" s="399"/>
      <c r="P1618" s="398">
        <v>0</v>
      </c>
      <c r="Q1618" s="399"/>
      <c r="R1618" s="398"/>
      <c r="S1618" s="399"/>
      <c r="T1618" s="398"/>
      <c r="U1618" s="399"/>
      <c r="V1618" s="398"/>
      <c r="W1618" s="399"/>
      <c r="X1618" s="398"/>
      <c r="Y1618" s="399"/>
    </row>
    <row r="1619" spans="1:29" x14ac:dyDescent="0.2">
      <c r="A1619" s="201" t="s">
        <v>615</v>
      </c>
      <c r="B1619" s="179" t="s">
        <v>792</v>
      </c>
      <c r="C1619" s="167">
        <v>51</v>
      </c>
      <c r="D1619" s="167"/>
      <c r="E1619" s="168">
        <v>42</v>
      </c>
      <c r="F1619" s="169"/>
      <c r="G1619" s="170"/>
      <c r="H1619" s="171">
        <f t="shared" ref="H1619:Y1619" si="3012">H1620</f>
        <v>0</v>
      </c>
      <c r="I1619" s="171">
        <f t="shared" si="3012"/>
        <v>0</v>
      </c>
      <c r="J1619" s="171">
        <f t="shared" si="3012"/>
        <v>266</v>
      </c>
      <c r="K1619" s="171">
        <f t="shared" si="3012"/>
        <v>0</v>
      </c>
      <c r="L1619" s="171">
        <f t="shared" si="3012"/>
        <v>266</v>
      </c>
      <c r="M1619" s="171">
        <f t="shared" si="3012"/>
        <v>0</v>
      </c>
      <c r="N1619" s="171">
        <f t="shared" si="3012"/>
        <v>200</v>
      </c>
      <c r="O1619" s="171">
        <f t="shared" si="3012"/>
        <v>0</v>
      </c>
      <c r="P1619" s="171">
        <f t="shared" si="3012"/>
        <v>0</v>
      </c>
      <c r="Q1619" s="171">
        <f t="shared" si="3012"/>
        <v>0</v>
      </c>
      <c r="R1619" s="171">
        <f t="shared" si="3012"/>
        <v>0</v>
      </c>
      <c r="S1619" s="171">
        <f t="shared" si="3012"/>
        <v>0</v>
      </c>
      <c r="T1619" s="171">
        <f t="shared" si="3012"/>
        <v>0</v>
      </c>
      <c r="U1619" s="171">
        <f t="shared" si="3012"/>
        <v>0</v>
      </c>
      <c r="V1619" s="171">
        <f t="shared" si="3012"/>
        <v>0</v>
      </c>
      <c r="W1619" s="171">
        <f t="shared" si="3012"/>
        <v>0</v>
      </c>
      <c r="X1619" s="171">
        <f t="shared" si="3012"/>
        <v>0</v>
      </c>
      <c r="Y1619" s="171">
        <f t="shared" si="3012"/>
        <v>0</v>
      </c>
    </row>
    <row r="1620" spans="1:29" x14ac:dyDescent="0.2">
      <c r="A1620" s="104" t="s">
        <v>615</v>
      </c>
      <c r="B1620" s="103" t="s">
        <v>792</v>
      </c>
      <c r="C1620" s="103">
        <v>51</v>
      </c>
      <c r="D1620" s="104"/>
      <c r="E1620" s="105">
        <v>422</v>
      </c>
      <c r="F1620" s="141"/>
      <c r="G1620" s="106"/>
      <c r="H1620" s="152">
        <f t="shared" ref="H1620:Q1620" si="3013">H1621+H1622</f>
        <v>0</v>
      </c>
      <c r="I1620" s="152">
        <f t="shared" si="3013"/>
        <v>0</v>
      </c>
      <c r="J1620" s="152">
        <f t="shared" si="3013"/>
        <v>266</v>
      </c>
      <c r="K1620" s="152">
        <f t="shared" si="3013"/>
        <v>0</v>
      </c>
      <c r="L1620" s="152">
        <f t="shared" ref="L1620:M1620" si="3014">L1621+L1622</f>
        <v>266</v>
      </c>
      <c r="M1620" s="152">
        <f t="shared" si="3014"/>
        <v>0</v>
      </c>
      <c r="N1620" s="152">
        <f t="shared" ref="N1620:O1620" si="3015">N1621+N1622</f>
        <v>200</v>
      </c>
      <c r="O1620" s="152">
        <f t="shared" si="3015"/>
        <v>0</v>
      </c>
      <c r="P1620" s="152">
        <f t="shared" si="3013"/>
        <v>0</v>
      </c>
      <c r="Q1620" s="152">
        <f t="shared" si="3013"/>
        <v>0</v>
      </c>
      <c r="R1620" s="152">
        <f t="shared" ref="R1620:W1620" si="3016">R1621+R1622</f>
        <v>0</v>
      </c>
      <c r="S1620" s="152">
        <f t="shared" si="3016"/>
        <v>0</v>
      </c>
      <c r="T1620" s="152">
        <f t="shared" ref="T1620:U1620" si="3017">T1621+T1622</f>
        <v>0</v>
      </c>
      <c r="U1620" s="152">
        <f t="shared" si="3017"/>
        <v>0</v>
      </c>
      <c r="V1620" s="152">
        <f t="shared" si="3016"/>
        <v>0</v>
      </c>
      <c r="W1620" s="152">
        <f t="shared" si="3016"/>
        <v>0</v>
      </c>
      <c r="X1620" s="152">
        <f t="shared" ref="X1620:Y1620" si="3018">X1621+X1622</f>
        <v>0</v>
      </c>
      <c r="Y1620" s="152">
        <f t="shared" si="3018"/>
        <v>0</v>
      </c>
    </row>
    <row r="1621" spans="1:29" s="101" customFormat="1" x14ac:dyDescent="0.2">
      <c r="A1621" s="109" t="s">
        <v>615</v>
      </c>
      <c r="B1621" s="94" t="s">
        <v>792</v>
      </c>
      <c r="C1621" s="94">
        <v>51</v>
      </c>
      <c r="D1621" s="109" t="s">
        <v>31</v>
      </c>
      <c r="E1621" s="110">
        <v>4222</v>
      </c>
      <c r="F1621" s="142" t="s">
        <v>75</v>
      </c>
      <c r="G1621" s="111"/>
      <c r="H1621" s="398">
        <v>0</v>
      </c>
      <c r="I1621" s="399"/>
      <c r="J1621" s="398">
        <v>133</v>
      </c>
      <c r="K1621" s="399"/>
      <c r="L1621" s="408">
        <v>133</v>
      </c>
      <c r="M1621" s="399"/>
      <c r="N1621" s="409">
        <v>100</v>
      </c>
      <c r="O1621" s="399"/>
      <c r="P1621" s="398">
        <v>0</v>
      </c>
      <c r="Q1621" s="399"/>
      <c r="R1621" s="398"/>
      <c r="S1621" s="399"/>
      <c r="T1621" s="398"/>
      <c r="U1621" s="399"/>
      <c r="V1621" s="398"/>
      <c r="W1621" s="399"/>
      <c r="X1621" s="398"/>
      <c r="Y1621" s="399"/>
      <c r="Z1621" s="112"/>
      <c r="AA1621" s="112"/>
      <c r="AB1621" s="112"/>
      <c r="AC1621" s="112"/>
    </row>
    <row r="1622" spans="1:29" ht="15" x14ac:dyDescent="0.2">
      <c r="A1622" s="109" t="s">
        <v>615</v>
      </c>
      <c r="B1622" s="94" t="s">
        <v>792</v>
      </c>
      <c r="C1622" s="94">
        <v>51</v>
      </c>
      <c r="D1622" s="109" t="s">
        <v>31</v>
      </c>
      <c r="E1622" s="110">
        <v>4227</v>
      </c>
      <c r="F1622" s="142" t="s">
        <v>77</v>
      </c>
      <c r="G1622" s="111"/>
      <c r="H1622" s="398">
        <v>0</v>
      </c>
      <c r="I1622" s="399"/>
      <c r="J1622" s="398">
        <v>133</v>
      </c>
      <c r="K1622" s="399"/>
      <c r="L1622" s="409">
        <v>133</v>
      </c>
      <c r="M1622" s="399"/>
      <c r="N1622" s="409">
        <v>100</v>
      </c>
      <c r="O1622" s="399"/>
      <c r="P1622" s="398">
        <v>0</v>
      </c>
      <c r="Q1622" s="399"/>
      <c r="R1622" s="398"/>
      <c r="S1622" s="399"/>
      <c r="T1622" s="398"/>
      <c r="U1622" s="399"/>
      <c r="V1622" s="398"/>
      <c r="W1622" s="399"/>
      <c r="X1622" s="398"/>
      <c r="Y1622" s="399"/>
    </row>
    <row r="1623" spans="1:29" s="139" customFormat="1" x14ac:dyDescent="0.2">
      <c r="A1623" s="201" t="s">
        <v>615</v>
      </c>
      <c r="B1623" s="179" t="s">
        <v>792</v>
      </c>
      <c r="C1623" s="167">
        <v>559</v>
      </c>
      <c r="D1623" s="167"/>
      <c r="E1623" s="168">
        <v>31</v>
      </c>
      <c r="F1623" s="169"/>
      <c r="G1623" s="170"/>
      <c r="H1623" s="171">
        <f t="shared" ref="H1623:Q1623" si="3019">H1624+H1627+H1629</f>
        <v>0</v>
      </c>
      <c r="I1623" s="171">
        <f t="shared" si="3019"/>
        <v>0</v>
      </c>
      <c r="J1623" s="171">
        <f t="shared" si="3019"/>
        <v>532</v>
      </c>
      <c r="K1623" s="171">
        <f t="shared" si="3019"/>
        <v>0</v>
      </c>
      <c r="L1623" s="171">
        <f t="shared" ref="L1623:M1623" si="3020">L1624+L1627+L1629</f>
        <v>532</v>
      </c>
      <c r="M1623" s="171">
        <f t="shared" si="3020"/>
        <v>0</v>
      </c>
      <c r="N1623" s="171">
        <f t="shared" ref="N1623:O1623" si="3021">N1624+N1627+N1629</f>
        <v>400</v>
      </c>
      <c r="O1623" s="171">
        <f t="shared" si="3021"/>
        <v>0</v>
      </c>
      <c r="P1623" s="171">
        <f t="shared" si="3019"/>
        <v>532</v>
      </c>
      <c r="Q1623" s="171">
        <f t="shared" si="3019"/>
        <v>0</v>
      </c>
      <c r="R1623" s="171">
        <f t="shared" ref="R1623:W1623" si="3022">R1624+R1627+R1629</f>
        <v>532</v>
      </c>
      <c r="S1623" s="171">
        <f t="shared" si="3022"/>
        <v>0</v>
      </c>
      <c r="T1623" s="171">
        <f t="shared" ref="T1623:U1623" si="3023">T1624+T1627+T1629</f>
        <v>400</v>
      </c>
      <c r="U1623" s="171">
        <f t="shared" si="3023"/>
        <v>0</v>
      </c>
      <c r="V1623" s="171">
        <f t="shared" si="3022"/>
        <v>0</v>
      </c>
      <c r="W1623" s="171">
        <f t="shared" si="3022"/>
        <v>0</v>
      </c>
      <c r="X1623" s="171">
        <f t="shared" ref="X1623:Y1623" si="3024">X1624+X1627+X1629</f>
        <v>0</v>
      </c>
      <c r="Y1623" s="171">
        <f t="shared" si="3024"/>
        <v>0</v>
      </c>
      <c r="Z1623" s="101"/>
      <c r="AA1623" s="101"/>
      <c r="AB1623" s="101"/>
      <c r="AC1623" s="101"/>
    </row>
    <row r="1624" spans="1:29" s="139" customFormat="1" x14ac:dyDescent="0.2">
      <c r="A1624" s="104" t="s">
        <v>615</v>
      </c>
      <c r="B1624" s="121" t="s">
        <v>792</v>
      </c>
      <c r="C1624" s="121">
        <v>559</v>
      </c>
      <c r="D1624" s="104"/>
      <c r="E1624" s="105">
        <v>311</v>
      </c>
      <c r="F1624" s="141"/>
      <c r="G1624" s="106"/>
      <c r="H1624" s="107">
        <f t="shared" ref="H1624:Q1624" si="3025">H1625+H1626</f>
        <v>0</v>
      </c>
      <c r="I1624" s="107">
        <f t="shared" si="3025"/>
        <v>0</v>
      </c>
      <c r="J1624" s="107">
        <f t="shared" si="3025"/>
        <v>266</v>
      </c>
      <c r="K1624" s="107">
        <f t="shared" si="3025"/>
        <v>0</v>
      </c>
      <c r="L1624" s="107">
        <f t="shared" ref="L1624:M1624" si="3026">L1625+L1626</f>
        <v>266</v>
      </c>
      <c r="M1624" s="107">
        <f t="shared" si="3026"/>
        <v>0</v>
      </c>
      <c r="N1624" s="107">
        <f t="shared" ref="N1624:O1624" si="3027">N1625+N1626</f>
        <v>200</v>
      </c>
      <c r="O1624" s="107">
        <f t="shared" si="3027"/>
        <v>0</v>
      </c>
      <c r="P1624" s="107">
        <f t="shared" si="3025"/>
        <v>266</v>
      </c>
      <c r="Q1624" s="107">
        <f t="shared" si="3025"/>
        <v>0</v>
      </c>
      <c r="R1624" s="107">
        <f t="shared" ref="R1624:W1624" si="3028">R1625+R1626</f>
        <v>266</v>
      </c>
      <c r="S1624" s="107">
        <f t="shared" si="3028"/>
        <v>0</v>
      </c>
      <c r="T1624" s="107">
        <f t="shared" ref="T1624:U1624" si="3029">T1625+T1626</f>
        <v>200</v>
      </c>
      <c r="U1624" s="107">
        <f t="shared" si="3029"/>
        <v>0</v>
      </c>
      <c r="V1624" s="107">
        <f t="shared" si="3028"/>
        <v>0</v>
      </c>
      <c r="W1624" s="107">
        <f t="shared" si="3028"/>
        <v>0</v>
      </c>
      <c r="X1624" s="107">
        <f t="shared" ref="X1624:Y1624" si="3030">X1625+X1626</f>
        <v>0</v>
      </c>
      <c r="Y1624" s="107">
        <f t="shared" si="3030"/>
        <v>0</v>
      </c>
      <c r="Z1624" s="112"/>
      <c r="AA1624" s="112"/>
      <c r="AB1624" s="112"/>
      <c r="AC1624" s="112"/>
    </row>
    <row r="1625" spans="1:29" ht="15" x14ac:dyDescent="0.2">
      <c r="A1625" s="109" t="s">
        <v>615</v>
      </c>
      <c r="B1625" s="124" t="s">
        <v>792</v>
      </c>
      <c r="C1625" s="124">
        <v>559</v>
      </c>
      <c r="D1625" s="109" t="s">
        <v>31</v>
      </c>
      <c r="E1625" s="110">
        <v>3111</v>
      </c>
      <c r="F1625" s="142" t="s">
        <v>33</v>
      </c>
      <c r="G1625" s="132"/>
      <c r="H1625" s="398">
        <v>0</v>
      </c>
      <c r="I1625" s="399"/>
      <c r="J1625" s="398">
        <v>133</v>
      </c>
      <c r="K1625" s="399"/>
      <c r="L1625" s="408">
        <v>133</v>
      </c>
      <c r="M1625" s="399"/>
      <c r="N1625" s="409">
        <v>100</v>
      </c>
      <c r="O1625" s="399"/>
      <c r="P1625" s="398">
        <v>133</v>
      </c>
      <c r="Q1625" s="399"/>
      <c r="R1625" s="408">
        <v>133</v>
      </c>
      <c r="S1625" s="399"/>
      <c r="T1625" s="409">
        <v>100</v>
      </c>
      <c r="U1625" s="399"/>
      <c r="V1625" s="398"/>
      <c r="W1625" s="399"/>
      <c r="X1625" s="398"/>
      <c r="Y1625" s="399"/>
      <c r="Z1625" s="139"/>
      <c r="AA1625" s="139"/>
      <c r="AB1625" s="139"/>
      <c r="AC1625" s="139"/>
    </row>
    <row r="1626" spans="1:29" s="139" customFormat="1" ht="15" x14ac:dyDescent="0.2">
      <c r="A1626" s="109" t="s">
        <v>615</v>
      </c>
      <c r="B1626" s="124" t="s">
        <v>792</v>
      </c>
      <c r="C1626" s="124">
        <v>559</v>
      </c>
      <c r="D1626" s="109" t="s">
        <v>31</v>
      </c>
      <c r="E1626" s="110">
        <v>3113</v>
      </c>
      <c r="F1626" s="142" t="s">
        <v>35</v>
      </c>
      <c r="G1626" s="132"/>
      <c r="H1626" s="398">
        <v>0</v>
      </c>
      <c r="I1626" s="399"/>
      <c r="J1626" s="398">
        <v>133</v>
      </c>
      <c r="K1626" s="399"/>
      <c r="L1626" s="409">
        <v>133</v>
      </c>
      <c r="M1626" s="399"/>
      <c r="N1626" s="409">
        <v>100</v>
      </c>
      <c r="O1626" s="399"/>
      <c r="P1626" s="398">
        <v>133</v>
      </c>
      <c r="Q1626" s="399"/>
      <c r="R1626" s="409">
        <v>133</v>
      </c>
      <c r="S1626" s="399"/>
      <c r="T1626" s="409">
        <v>100</v>
      </c>
      <c r="U1626" s="399"/>
      <c r="V1626" s="398"/>
      <c r="W1626" s="399"/>
      <c r="X1626" s="398"/>
      <c r="Y1626" s="399"/>
    </row>
    <row r="1627" spans="1:29" x14ac:dyDescent="0.2">
      <c r="A1627" s="104" t="s">
        <v>615</v>
      </c>
      <c r="B1627" s="121" t="s">
        <v>792</v>
      </c>
      <c r="C1627" s="121">
        <v>559</v>
      </c>
      <c r="D1627" s="104"/>
      <c r="E1627" s="105">
        <v>312</v>
      </c>
      <c r="F1627" s="141"/>
      <c r="G1627" s="106"/>
      <c r="H1627" s="107">
        <f t="shared" ref="H1627:Y1627" si="3031">H1628</f>
        <v>0</v>
      </c>
      <c r="I1627" s="107">
        <f t="shared" si="3031"/>
        <v>0</v>
      </c>
      <c r="J1627" s="107">
        <f t="shared" si="3031"/>
        <v>133</v>
      </c>
      <c r="K1627" s="107">
        <f t="shared" si="3031"/>
        <v>0</v>
      </c>
      <c r="L1627" s="107">
        <f t="shared" si="3031"/>
        <v>133</v>
      </c>
      <c r="M1627" s="107">
        <f t="shared" si="3031"/>
        <v>0</v>
      </c>
      <c r="N1627" s="107">
        <f t="shared" si="3031"/>
        <v>100</v>
      </c>
      <c r="O1627" s="107">
        <f t="shared" si="3031"/>
        <v>0</v>
      </c>
      <c r="P1627" s="107">
        <f t="shared" si="3031"/>
        <v>133</v>
      </c>
      <c r="Q1627" s="107">
        <f t="shared" si="3031"/>
        <v>0</v>
      </c>
      <c r="R1627" s="107">
        <f t="shared" si="3031"/>
        <v>133</v>
      </c>
      <c r="S1627" s="107">
        <f t="shared" si="3031"/>
        <v>0</v>
      </c>
      <c r="T1627" s="107">
        <f t="shared" si="3031"/>
        <v>100</v>
      </c>
      <c r="U1627" s="107">
        <f t="shared" si="3031"/>
        <v>0</v>
      </c>
      <c r="V1627" s="107">
        <f t="shared" si="3031"/>
        <v>0</v>
      </c>
      <c r="W1627" s="107">
        <f t="shared" si="3031"/>
        <v>0</v>
      </c>
      <c r="X1627" s="107">
        <f t="shared" si="3031"/>
        <v>0</v>
      </c>
      <c r="Y1627" s="107">
        <f t="shared" si="3031"/>
        <v>0</v>
      </c>
    </row>
    <row r="1628" spans="1:29" s="139" customFormat="1" ht="15" x14ac:dyDescent="0.2">
      <c r="A1628" s="109" t="s">
        <v>615</v>
      </c>
      <c r="B1628" s="124" t="s">
        <v>792</v>
      </c>
      <c r="C1628" s="124">
        <v>559</v>
      </c>
      <c r="D1628" s="109" t="s">
        <v>31</v>
      </c>
      <c r="E1628" s="110">
        <v>3121</v>
      </c>
      <c r="F1628" s="142" t="s">
        <v>471</v>
      </c>
      <c r="G1628" s="132"/>
      <c r="H1628" s="398">
        <v>0</v>
      </c>
      <c r="I1628" s="399"/>
      <c r="J1628" s="398">
        <v>133</v>
      </c>
      <c r="K1628" s="399"/>
      <c r="L1628" s="408">
        <v>133</v>
      </c>
      <c r="M1628" s="399"/>
      <c r="N1628" s="409">
        <v>100</v>
      </c>
      <c r="O1628" s="399"/>
      <c r="P1628" s="398">
        <v>133</v>
      </c>
      <c r="Q1628" s="399"/>
      <c r="R1628" s="398">
        <v>133</v>
      </c>
      <c r="S1628" s="399"/>
      <c r="T1628" s="409">
        <v>100</v>
      </c>
      <c r="U1628" s="399"/>
      <c r="V1628" s="398"/>
      <c r="W1628" s="399"/>
      <c r="X1628" s="398"/>
      <c r="Y1628" s="399"/>
    </row>
    <row r="1629" spans="1:29" x14ac:dyDescent="0.2">
      <c r="A1629" s="104" t="s">
        <v>615</v>
      </c>
      <c r="B1629" s="121" t="s">
        <v>792</v>
      </c>
      <c r="C1629" s="121">
        <v>559</v>
      </c>
      <c r="D1629" s="104"/>
      <c r="E1629" s="105">
        <v>313</v>
      </c>
      <c r="F1629" s="141"/>
      <c r="G1629" s="106"/>
      <c r="H1629" s="107">
        <f t="shared" ref="H1629:Y1629" si="3032">H1630</f>
        <v>0</v>
      </c>
      <c r="I1629" s="107">
        <f t="shared" si="3032"/>
        <v>0</v>
      </c>
      <c r="J1629" s="107">
        <f t="shared" si="3032"/>
        <v>133</v>
      </c>
      <c r="K1629" s="107">
        <f t="shared" si="3032"/>
        <v>0</v>
      </c>
      <c r="L1629" s="107">
        <f t="shared" si="3032"/>
        <v>133</v>
      </c>
      <c r="M1629" s="107">
        <f t="shared" si="3032"/>
        <v>0</v>
      </c>
      <c r="N1629" s="107">
        <f t="shared" si="3032"/>
        <v>100</v>
      </c>
      <c r="O1629" s="107">
        <f t="shared" si="3032"/>
        <v>0</v>
      </c>
      <c r="P1629" s="107">
        <f t="shared" si="3032"/>
        <v>133</v>
      </c>
      <c r="Q1629" s="107">
        <f t="shared" si="3032"/>
        <v>0</v>
      </c>
      <c r="R1629" s="107">
        <f t="shared" si="3032"/>
        <v>133</v>
      </c>
      <c r="S1629" s="107">
        <f t="shared" si="3032"/>
        <v>0</v>
      </c>
      <c r="T1629" s="107">
        <f t="shared" si="3032"/>
        <v>100</v>
      </c>
      <c r="U1629" s="107">
        <f t="shared" si="3032"/>
        <v>0</v>
      </c>
      <c r="V1629" s="107">
        <f t="shared" si="3032"/>
        <v>0</v>
      </c>
      <c r="W1629" s="107">
        <f t="shared" si="3032"/>
        <v>0</v>
      </c>
      <c r="X1629" s="107">
        <f t="shared" si="3032"/>
        <v>0</v>
      </c>
      <c r="Y1629" s="107">
        <f t="shared" si="3032"/>
        <v>0</v>
      </c>
    </row>
    <row r="1630" spans="1:29" ht="15" x14ac:dyDescent="0.2">
      <c r="A1630" s="109" t="s">
        <v>615</v>
      </c>
      <c r="B1630" s="124" t="s">
        <v>792</v>
      </c>
      <c r="C1630" s="124">
        <v>559</v>
      </c>
      <c r="D1630" s="109" t="s">
        <v>31</v>
      </c>
      <c r="E1630" s="110">
        <v>3132</v>
      </c>
      <c r="F1630" s="142" t="s">
        <v>40</v>
      </c>
      <c r="G1630" s="132"/>
      <c r="H1630" s="398">
        <v>0</v>
      </c>
      <c r="I1630" s="399"/>
      <c r="J1630" s="398">
        <v>133</v>
      </c>
      <c r="K1630" s="399"/>
      <c r="L1630" s="408">
        <v>133</v>
      </c>
      <c r="M1630" s="399"/>
      <c r="N1630" s="409">
        <v>100</v>
      </c>
      <c r="O1630" s="399"/>
      <c r="P1630" s="398">
        <v>133</v>
      </c>
      <c r="Q1630" s="399"/>
      <c r="R1630" s="408">
        <v>133</v>
      </c>
      <c r="S1630" s="399"/>
      <c r="T1630" s="409">
        <v>100</v>
      </c>
      <c r="U1630" s="399"/>
      <c r="V1630" s="398"/>
      <c r="W1630" s="399"/>
      <c r="X1630" s="398"/>
      <c r="Y1630" s="399"/>
      <c r="Z1630" s="139"/>
      <c r="AA1630" s="139"/>
      <c r="AB1630" s="139"/>
      <c r="AC1630" s="139"/>
    </row>
    <row r="1631" spans="1:29" x14ac:dyDescent="0.2">
      <c r="A1631" s="201" t="s">
        <v>615</v>
      </c>
      <c r="B1631" s="179" t="s">
        <v>792</v>
      </c>
      <c r="C1631" s="167">
        <v>559</v>
      </c>
      <c r="D1631" s="167"/>
      <c r="E1631" s="168">
        <v>32</v>
      </c>
      <c r="F1631" s="169"/>
      <c r="G1631" s="170"/>
      <c r="H1631" s="171">
        <f t="shared" ref="H1631:Q1631" si="3033">H1632+H1636+H1638+H1648+H1646</f>
        <v>0</v>
      </c>
      <c r="I1631" s="171">
        <f t="shared" si="3033"/>
        <v>0</v>
      </c>
      <c r="J1631" s="171">
        <f t="shared" si="3033"/>
        <v>381578</v>
      </c>
      <c r="K1631" s="171">
        <f t="shared" si="3033"/>
        <v>0</v>
      </c>
      <c r="L1631" s="171">
        <f t="shared" ref="L1631:M1631" si="3034">L1632+L1636+L1638+L1648+L1646</f>
        <v>381578</v>
      </c>
      <c r="M1631" s="171">
        <f t="shared" si="3034"/>
        <v>0</v>
      </c>
      <c r="N1631" s="171">
        <f t="shared" ref="N1631:O1631" si="3035">N1632+N1636+N1638+N1648+N1646</f>
        <v>269200</v>
      </c>
      <c r="O1631" s="171">
        <f t="shared" si="3035"/>
        <v>0</v>
      </c>
      <c r="P1631" s="171">
        <f t="shared" si="3033"/>
        <v>71738</v>
      </c>
      <c r="Q1631" s="171">
        <f t="shared" si="3033"/>
        <v>0</v>
      </c>
      <c r="R1631" s="171">
        <f t="shared" ref="R1631:W1631" si="3036">R1632+R1636+R1638+R1648+R1646</f>
        <v>71738</v>
      </c>
      <c r="S1631" s="171">
        <f t="shared" si="3036"/>
        <v>0</v>
      </c>
      <c r="T1631" s="171">
        <f t="shared" ref="T1631:U1631" si="3037">T1632+T1636+T1638+T1648+T1646</f>
        <v>72100</v>
      </c>
      <c r="U1631" s="171">
        <f t="shared" si="3037"/>
        <v>0</v>
      </c>
      <c r="V1631" s="171">
        <f t="shared" si="3036"/>
        <v>0</v>
      </c>
      <c r="W1631" s="171">
        <f t="shared" si="3036"/>
        <v>0</v>
      </c>
      <c r="X1631" s="171">
        <f t="shared" ref="X1631:Y1631" si="3038">X1632+X1636+X1638+X1648+X1646</f>
        <v>0</v>
      </c>
      <c r="Y1631" s="171">
        <f t="shared" si="3038"/>
        <v>0</v>
      </c>
    </row>
    <row r="1632" spans="1:29" x14ac:dyDescent="0.2">
      <c r="A1632" s="104" t="s">
        <v>615</v>
      </c>
      <c r="B1632" s="103" t="s">
        <v>792</v>
      </c>
      <c r="C1632" s="103">
        <v>559</v>
      </c>
      <c r="D1632" s="104"/>
      <c r="E1632" s="105">
        <v>321</v>
      </c>
      <c r="F1632" s="141"/>
      <c r="G1632" s="106"/>
      <c r="H1632" s="152">
        <f t="shared" ref="H1632:Q1632" si="3039">H1633+H1634+H1635</f>
        <v>0</v>
      </c>
      <c r="I1632" s="152">
        <f t="shared" si="3039"/>
        <v>0</v>
      </c>
      <c r="J1632" s="152">
        <f t="shared" si="3039"/>
        <v>69148</v>
      </c>
      <c r="K1632" s="152">
        <f t="shared" si="3039"/>
        <v>0</v>
      </c>
      <c r="L1632" s="152">
        <f t="shared" ref="L1632:M1632" si="3040">L1633+L1634+L1635</f>
        <v>69148</v>
      </c>
      <c r="M1632" s="152">
        <f t="shared" si="3040"/>
        <v>0</v>
      </c>
      <c r="N1632" s="152">
        <f t="shared" ref="N1632:O1632" si="3041">N1633+N1634+N1635</f>
        <v>52600</v>
      </c>
      <c r="O1632" s="152">
        <f t="shared" si="3041"/>
        <v>0</v>
      </c>
      <c r="P1632" s="152">
        <f t="shared" si="3039"/>
        <v>2986</v>
      </c>
      <c r="Q1632" s="152">
        <f t="shared" si="3039"/>
        <v>0</v>
      </c>
      <c r="R1632" s="152">
        <f t="shared" ref="R1632:W1632" si="3042">R1633+R1634+R1635</f>
        <v>2986</v>
      </c>
      <c r="S1632" s="152">
        <f t="shared" si="3042"/>
        <v>0</v>
      </c>
      <c r="T1632" s="152">
        <f t="shared" ref="T1632:U1632" si="3043">T1633+T1634+T1635</f>
        <v>3000</v>
      </c>
      <c r="U1632" s="152">
        <f t="shared" si="3043"/>
        <v>0</v>
      </c>
      <c r="V1632" s="152">
        <f t="shared" si="3042"/>
        <v>0</v>
      </c>
      <c r="W1632" s="152">
        <f t="shared" si="3042"/>
        <v>0</v>
      </c>
      <c r="X1632" s="152">
        <f t="shared" ref="X1632:Y1632" si="3044">X1633+X1634+X1635</f>
        <v>0</v>
      </c>
      <c r="Y1632" s="152">
        <f t="shared" si="3044"/>
        <v>0</v>
      </c>
    </row>
    <row r="1633" spans="1:29" ht="15" x14ac:dyDescent="0.2">
      <c r="A1633" s="109" t="s">
        <v>615</v>
      </c>
      <c r="B1633" s="94" t="s">
        <v>792</v>
      </c>
      <c r="C1633" s="94">
        <v>559</v>
      </c>
      <c r="D1633" s="109" t="s">
        <v>31</v>
      </c>
      <c r="E1633" s="110">
        <v>3211</v>
      </c>
      <c r="F1633" s="142" t="s">
        <v>42</v>
      </c>
      <c r="G1633" s="111"/>
      <c r="H1633" s="398">
        <v>0</v>
      </c>
      <c r="I1633" s="399"/>
      <c r="J1633" s="398">
        <v>66361</v>
      </c>
      <c r="K1633" s="399"/>
      <c r="L1633" s="402">
        <v>66361</v>
      </c>
      <c r="M1633" s="399"/>
      <c r="N1633" s="402">
        <v>50000</v>
      </c>
      <c r="O1633" s="399"/>
      <c r="P1633" s="398">
        <v>2654</v>
      </c>
      <c r="Q1633" s="399"/>
      <c r="R1633" s="402">
        <v>2654</v>
      </c>
      <c r="S1633" s="399"/>
      <c r="T1633" s="402">
        <v>2700</v>
      </c>
      <c r="U1633" s="399"/>
      <c r="V1633" s="398"/>
      <c r="W1633" s="399"/>
      <c r="X1633" s="398"/>
      <c r="Y1633" s="399"/>
    </row>
    <row r="1634" spans="1:29" s="101" customFormat="1" ht="30" x14ac:dyDescent="0.2">
      <c r="A1634" s="109" t="s">
        <v>615</v>
      </c>
      <c r="B1634" s="124" t="s">
        <v>792</v>
      </c>
      <c r="C1634" s="124">
        <v>559</v>
      </c>
      <c r="D1634" s="109" t="s">
        <v>31</v>
      </c>
      <c r="E1634" s="110">
        <v>3212</v>
      </c>
      <c r="F1634" s="142" t="s">
        <v>43</v>
      </c>
      <c r="G1634" s="111"/>
      <c r="H1634" s="398">
        <v>0</v>
      </c>
      <c r="I1634" s="399"/>
      <c r="J1634" s="398">
        <v>133</v>
      </c>
      <c r="K1634" s="399"/>
      <c r="L1634" s="409">
        <v>133</v>
      </c>
      <c r="M1634" s="399"/>
      <c r="N1634" s="409">
        <v>100</v>
      </c>
      <c r="O1634" s="399"/>
      <c r="P1634" s="398">
        <v>133</v>
      </c>
      <c r="Q1634" s="399"/>
      <c r="R1634" s="409">
        <v>133</v>
      </c>
      <c r="S1634" s="399"/>
      <c r="T1634" s="409">
        <v>100</v>
      </c>
      <c r="U1634" s="399"/>
      <c r="V1634" s="398"/>
      <c r="W1634" s="399"/>
      <c r="X1634" s="398"/>
      <c r="Y1634" s="399"/>
      <c r="Z1634" s="112"/>
      <c r="AA1634" s="112"/>
      <c r="AB1634" s="112"/>
      <c r="AC1634" s="112"/>
    </row>
    <row r="1635" spans="1:29" ht="15" x14ac:dyDescent="0.2">
      <c r="A1635" s="109" t="s">
        <v>615</v>
      </c>
      <c r="B1635" s="124" t="s">
        <v>792</v>
      </c>
      <c r="C1635" s="124">
        <v>559</v>
      </c>
      <c r="D1635" s="109" t="s">
        <v>31</v>
      </c>
      <c r="E1635" s="110">
        <v>3213</v>
      </c>
      <c r="F1635" s="142" t="s">
        <v>44</v>
      </c>
      <c r="G1635" s="111"/>
      <c r="H1635" s="398">
        <v>0</v>
      </c>
      <c r="I1635" s="399"/>
      <c r="J1635" s="398">
        <v>2654</v>
      </c>
      <c r="K1635" s="399"/>
      <c r="L1635" s="403">
        <v>2654</v>
      </c>
      <c r="M1635" s="399"/>
      <c r="N1635" s="403">
        <v>2500</v>
      </c>
      <c r="O1635" s="399"/>
      <c r="P1635" s="398">
        <v>199</v>
      </c>
      <c r="Q1635" s="399"/>
      <c r="R1635" s="409">
        <v>199</v>
      </c>
      <c r="S1635" s="399"/>
      <c r="T1635" s="409">
        <v>200</v>
      </c>
      <c r="U1635" s="399"/>
      <c r="V1635" s="398"/>
      <c r="W1635" s="399"/>
      <c r="X1635" s="398"/>
      <c r="Y1635" s="399"/>
    </row>
    <row r="1636" spans="1:29" x14ac:dyDescent="0.2">
      <c r="A1636" s="104" t="s">
        <v>615</v>
      </c>
      <c r="B1636" s="103" t="s">
        <v>792</v>
      </c>
      <c r="C1636" s="103">
        <v>559</v>
      </c>
      <c r="D1636" s="104"/>
      <c r="E1636" s="105">
        <v>322</v>
      </c>
      <c r="F1636" s="141"/>
      <c r="G1636" s="106"/>
      <c r="H1636" s="152">
        <f t="shared" ref="H1636:Y1636" si="3045">H1637</f>
        <v>0</v>
      </c>
      <c r="I1636" s="152">
        <f t="shared" si="3045"/>
        <v>0</v>
      </c>
      <c r="J1636" s="152">
        <f t="shared" si="3045"/>
        <v>1327</v>
      </c>
      <c r="K1636" s="152">
        <f t="shared" si="3045"/>
        <v>0</v>
      </c>
      <c r="L1636" s="152">
        <f t="shared" si="3045"/>
        <v>133</v>
      </c>
      <c r="M1636" s="152">
        <f t="shared" si="3045"/>
        <v>0</v>
      </c>
      <c r="N1636" s="152">
        <f t="shared" si="3045"/>
        <v>100</v>
      </c>
      <c r="O1636" s="152">
        <f t="shared" si="3045"/>
        <v>0</v>
      </c>
      <c r="P1636" s="152">
        <f t="shared" si="3045"/>
        <v>133</v>
      </c>
      <c r="Q1636" s="152">
        <f t="shared" si="3045"/>
        <v>0</v>
      </c>
      <c r="R1636" s="152">
        <f t="shared" si="3045"/>
        <v>133</v>
      </c>
      <c r="S1636" s="152">
        <f t="shared" si="3045"/>
        <v>0</v>
      </c>
      <c r="T1636" s="152">
        <f t="shared" si="3045"/>
        <v>100</v>
      </c>
      <c r="U1636" s="152">
        <f t="shared" si="3045"/>
        <v>0</v>
      </c>
      <c r="V1636" s="152">
        <f t="shared" si="3045"/>
        <v>0</v>
      </c>
      <c r="W1636" s="152">
        <f t="shared" si="3045"/>
        <v>0</v>
      </c>
      <c r="X1636" s="152">
        <f t="shared" si="3045"/>
        <v>0</v>
      </c>
      <c r="Y1636" s="152">
        <f t="shared" si="3045"/>
        <v>0</v>
      </c>
      <c r="Z1636" s="101"/>
      <c r="AA1636" s="101"/>
      <c r="AB1636" s="101"/>
      <c r="AC1636" s="101"/>
    </row>
    <row r="1637" spans="1:29" ht="15" x14ac:dyDescent="0.2">
      <c r="A1637" s="109" t="s">
        <v>615</v>
      </c>
      <c r="B1637" s="94" t="s">
        <v>792</v>
      </c>
      <c r="C1637" s="94">
        <v>559</v>
      </c>
      <c r="D1637" s="109" t="s">
        <v>31</v>
      </c>
      <c r="E1637" s="110">
        <v>3221</v>
      </c>
      <c r="F1637" s="142" t="s">
        <v>297</v>
      </c>
      <c r="G1637" s="111"/>
      <c r="H1637" s="398">
        <v>0</v>
      </c>
      <c r="I1637" s="399"/>
      <c r="J1637" s="398">
        <v>1327</v>
      </c>
      <c r="K1637" s="399"/>
      <c r="L1637" s="398">
        <v>133</v>
      </c>
      <c r="M1637" s="399"/>
      <c r="N1637" s="398">
        <v>100</v>
      </c>
      <c r="O1637" s="399"/>
      <c r="P1637" s="398">
        <v>133</v>
      </c>
      <c r="Q1637" s="399"/>
      <c r="R1637" s="398">
        <v>133</v>
      </c>
      <c r="S1637" s="399"/>
      <c r="T1637" s="398">
        <v>100</v>
      </c>
      <c r="U1637" s="399"/>
      <c r="V1637" s="398"/>
      <c r="W1637" s="399"/>
      <c r="X1637" s="398"/>
      <c r="Y1637" s="399"/>
    </row>
    <row r="1638" spans="1:29" x14ac:dyDescent="0.2">
      <c r="A1638" s="104" t="s">
        <v>615</v>
      </c>
      <c r="B1638" s="103" t="s">
        <v>792</v>
      </c>
      <c r="C1638" s="103">
        <v>559</v>
      </c>
      <c r="D1638" s="104"/>
      <c r="E1638" s="105">
        <v>323</v>
      </c>
      <c r="F1638" s="141"/>
      <c r="G1638" s="106"/>
      <c r="H1638" s="152">
        <f t="shared" ref="H1638:Q1638" si="3046">SUM(H1639:H1645)</f>
        <v>0</v>
      </c>
      <c r="I1638" s="152">
        <f t="shared" si="3046"/>
        <v>0</v>
      </c>
      <c r="J1638" s="152">
        <f t="shared" si="3046"/>
        <v>310837</v>
      </c>
      <c r="K1638" s="152">
        <f t="shared" si="3046"/>
        <v>0</v>
      </c>
      <c r="L1638" s="152">
        <f t="shared" ref="L1638:M1638" si="3047">SUM(L1639:L1645)</f>
        <v>310837</v>
      </c>
      <c r="M1638" s="152">
        <f t="shared" si="3047"/>
        <v>0</v>
      </c>
      <c r="N1638" s="152">
        <f>SUM(N1639:N1645)</f>
        <v>215400</v>
      </c>
      <c r="O1638" s="152">
        <f t="shared" ref="O1638" si="3048">SUM(O1639:O1645)</f>
        <v>0</v>
      </c>
      <c r="P1638" s="152">
        <f t="shared" si="3046"/>
        <v>67159</v>
      </c>
      <c r="Q1638" s="152">
        <f t="shared" si="3046"/>
        <v>0</v>
      </c>
      <c r="R1638" s="152">
        <f t="shared" ref="R1638:W1638" si="3049">SUM(R1639:R1645)</f>
        <v>67159</v>
      </c>
      <c r="S1638" s="152">
        <f t="shared" si="3049"/>
        <v>0</v>
      </c>
      <c r="T1638" s="152">
        <f t="shared" ref="T1638:U1638" si="3050">SUM(T1639:T1645)</f>
        <v>67600</v>
      </c>
      <c r="U1638" s="152">
        <f t="shared" si="3050"/>
        <v>0</v>
      </c>
      <c r="V1638" s="152">
        <f t="shared" si="3049"/>
        <v>0</v>
      </c>
      <c r="W1638" s="152">
        <f t="shared" si="3049"/>
        <v>0</v>
      </c>
      <c r="X1638" s="152">
        <f t="shared" ref="X1638:Y1638" si="3051">SUM(X1639:X1645)</f>
        <v>0</v>
      </c>
      <c r="Y1638" s="152">
        <f t="shared" si="3051"/>
        <v>0</v>
      </c>
    </row>
    <row r="1639" spans="1:29" ht="15" x14ac:dyDescent="0.2">
      <c r="A1639" s="109" t="s">
        <v>615</v>
      </c>
      <c r="B1639" s="94" t="s">
        <v>792</v>
      </c>
      <c r="C1639" s="94">
        <v>559</v>
      </c>
      <c r="D1639" s="109" t="s">
        <v>31</v>
      </c>
      <c r="E1639" s="110">
        <v>3231</v>
      </c>
      <c r="F1639" s="142" t="s">
        <v>52</v>
      </c>
      <c r="G1639" s="111"/>
      <c r="H1639" s="398">
        <v>0</v>
      </c>
      <c r="I1639" s="399"/>
      <c r="J1639" s="398">
        <v>133</v>
      </c>
      <c r="K1639" s="399"/>
      <c r="L1639" s="408">
        <v>133</v>
      </c>
      <c r="M1639" s="399"/>
      <c r="N1639" s="408">
        <v>100</v>
      </c>
      <c r="O1639" s="399"/>
      <c r="P1639" s="398">
        <v>133</v>
      </c>
      <c r="Q1639" s="399"/>
      <c r="R1639" s="408">
        <v>133</v>
      </c>
      <c r="S1639" s="399"/>
      <c r="T1639" s="409">
        <v>100</v>
      </c>
      <c r="U1639" s="399"/>
      <c r="V1639" s="398"/>
      <c r="W1639" s="399"/>
      <c r="X1639" s="398"/>
      <c r="Y1639" s="399"/>
    </row>
    <row r="1640" spans="1:29" ht="15" x14ac:dyDescent="0.2">
      <c r="A1640" s="109" t="s">
        <v>615</v>
      </c>
      <c r="B1640" s="94" t="s">
        <v>792</v>
      </c>
      <c r="C1640" s="94">
        <v>559</v>
      </c>
      <c r="D1640" s="109" t="s">
        <v>31</v>
      </c>
      <c r="E1640" s="110">
        <v>3232</v>
      </c>
      <c r="F1640" s="142" t="s">
        <v>53</v>
      </c>
      <c r="G1640" s="111"/>
      <c r="H1640" s="398">
        <v>0</v>
      </c>
      <c r="I1640" s="399"/>
      <c r="J1640" s="398">
        <v>13272</v>
      </c>
      <c r="K1640" s="399"/>
      <c r="L1640" s="403">
        <v>13272</v>
      </c>
      <c r="M1640" s="399"/>
      <c r="N1640" s="403">
        <v>100</v>
      </c>
      <c r="O1640" s="399"/>
      <c r="P1640" s="398">
        <v>133</v>
      </c>
      <c r="Q1640" s="399"/>
      <c r="R1640" s="409">
        <v>133</v>
      </c>
      <c r="S1640" s="399"/>
      <c r="T1640" s="409">
        <v>100</v>
      </c>
      <c r="U1640" s="399"/>
      <c r="V1640" s="398"/>
      <c r="W1640" s="399"/>
      <c r="X1640" s="398"/>
      <c r="Y1640" s="399"/>
    </row>
    <row r="1641" spans="1:29" ht="15" x14ac:dyDescent="0.2">
      <c r="A1641" s="109" t="s">
        <v>615</v>
      </c>
      <c r="B1641" s="94" t="s">
        <v>792</v>
      </c>
      <c r="C1641" s="94">
        <v>559</v>
      </c>
      <c r="D1641" s="109" t="s">
        <v>31</v>
      </c>
      <c r="E1641" s="110">
        <v>3233</v>
      </c>
      <c r="F1641" s="142" t="s">
        <v>54</v>
      </c>
      <c r="G1641" s="111"/>
      <c r="H1641" s="398">
        <v>0</v>
      </c>
      <c r="I1641" s="399"/>
      <c r="J1641" s="398">
        <v>26545</v>
      </c>
      <c r="K1641" s="399"/>
      <c r="L1641" s="403">
        <v>26545</v>
      </c>
      <c r="M1641" s="399"/>
      <c r="N1641" s="403">
        <v>20000</v>
      </c>
      <c r="O1641" s="399"/>
      <c r="P1641" s="398">
        <v>133</v>
      </c>
      <c r="Q1641" s="399"/>
      <c r="R1641" s="409">
        <v>133</v>
      </c>
      <c r="S1641" s="399"/>
      <c r="T1641" s="409">
        <v>100</v>
      </c>
      <c r="U1641" s="399"/>
      <c r="V1641" s="398"/>
      <c r="W1641" s="399"/>
      <c r="X1641" s="398"/>
      <c r="Y1641" s="399"/>
    </row>
    <row r="1642" spans="1:29" ht="15" x14ac:dyDescent="0.2">
      <c r="A1642" s="109" t="s">
        <v>615</v>
      </c>
      <c r="B1642" s="94" t="s">
        <v>792</v>
      </c>
      <c r="C1642" s="94">
        <v>559</v>
      </c>
      <c r="D1642" s="109" t="s">
        <v>31</v>
      </c>
      <c r="E1642" s="110">
        <v>3235</v>
      </c>
      <c r="F1642" s="142" t="s">
        <v>56</v>
      </c>
      <c r="G1642" s="111"/>
      <c r="H1642" s="398">
        <v>0</v>
      </c>
      <c r="I1642" s="399"/>
      <c r="J1642" s="398">
        <v>1327</v>
      </c>
      <c r="K1642" s="399"/>
      <c r="L1642" s="403">
        <v>1327</v>
      </c>
      <c r="M1642" s="399"/>
      <c r="N1642" s="403">
        <v>100</v>
      </c>
      <c r="O1642" s="399"/>
      <c r="P1642" s="398">
        <v>133</v>
      </c>
      <c r="Q1642" s="399"/>
      <c r="R1642" s="409">
        <v>133</v>
      </c>
      <c r="S1642" s="399"/>
      <c r="T1642" s="409">
        <v>100</v>
      </c>
      <c r="U1642" s="399"/>
      <c r="V1642" s="398"/>
      <c r="W1642" s="399"/>
      <c r="X1642" s="398"/>
      <c r="Y1642" s="399"/>
    </row>
    <row r="1643" spans="1:29" ht="15" x14ac:dyDescent="0.2">
      <c r="A1643" s="109" t="s">
        <v>615</v>
      </c>
      <c r="B1643" s="94" t="s">
        <v>792</v>
      </c>
      <c r="C1643" s="94">
        <v>559</v>
      </c>
      <c r="D1643" s="109" t="s">
        <v>31</v>
      </c>
      <c r="E1643" s="110">
        <v>3237</v>
      </c>
      <c r="F1643" s="142" t="s">
        <v>58</v>
      </c>
      <c r="G1643" s="111"/>
      <c r="H1643" s="398">
        <v>0</v>
      </c>
      <c r="I1643" s="399"/>
      <c r="J1643" s="398">
        <v>199084</v>
      </c>
      <c r="K1643" s="399"/>
      <c r="L1643" s="403">
        <v>199084</v>
      </c>
      <c r="M1643" s="399"/>
      <c r="N1643" s="403">
        <v>75000</v>
      </c>
      <c r="O1643" s="399"/>
      <c r="P1643" s="398">
        <v>66361</v>
      </c>
      <c r="Q1643" s="399"/>
      <c r="R1643" s="403">
        <v>66361</v>
      </c>
      <c r="S1643" s="399"/>
      <c r="T1643" s="403">
        <v>67000</v>
      </c>
      <c r="U1643" s="399"/>
      <c r="V1643" s="398"/>
      <c r="W1643" s="399"/>
      <c r="X1643" s="398"/>
      <c r="Y1643" s="399"/>
    </row>
    <row r="1644" spans="1:29" s="101" customFormat="1" x14ac:dyDescent="0.2">
      <c r="A1644" s="109" t="s">
        <v>615</v>
      </c>
      <c r="B1644" s="94" t="s">
        <v>792</v>
      </c>
      <c r="C1644" s="94">
        <v>559</v>
      </c>
      <c r="D1644" s="109" t="s">
        <v>31</v>
      </c>
      <c r="E1644" s="110">
        <v>3238</v>
      </c>
      <c r="F1644" s="142" t="s">
        <v>59</v>
      </c>
      <c r="G1644" s="111"/>
      <c r="H1644" s="398">
        <v>0</v>
      </c>
      <c r="I1644" s="399"/>
      <c r="J1644" s="398">
        <v>70343</v>
      </c>
      <c r="K1644" s="399"/>
      <c r="L1644" s="403">
        <v>70343</v>
      </c>
      <c r="M1644" s="399"/>
      <c r="N1644" s="403">
        <v>120000</v>
      </c>
      <c r="O1644" s="399"/>
      <c r="P1644" s="398">
        <v>133</v>
      </c>
      <c r="Q1644" s="399"/>
      <c r="R1644" s="409">
        <v>133</v>
      </c>
      <c r="S1644" s="399"/>
      <c r="T1644" s="409">
        <v>100</v>
      </c>
      <c r="U1644" s="399"/>
      <c r="V1644" s="398"/>
      <c r="W1644" s="399"/>
      <c r="X1644" s="398"/>
      <c r="Y1644" s="399"/>
      <c r="Z1644" s="112"/>
      <c r="AA1644" s="112"/>
      <c r="AB1644" s="112"/>
      <c r="AC1644" s="112"/>
    </row>
    <row r="1645" spans="1:29" ht="15" x14ac:dyDescent="0.2">
      <c r="A1645" s="109" t="s">
        <v>615</v>
      </c>
      <c r="B1645" s="94" t="s">
        <v>792</v>
      </c>
      <c r="C1645" s="94">
        <v>559</v>
      </c>
      <c r="D1645" s="109" t="s">
        <v>31</v>
      </c>
      <c r="E1645" s="110">
        <v>3239</v>
      </c>
      <c r="F1645" s="142" t="s">
        <v>60</v>
      </c>
      <c r="G1645" s="111"/>
      <c r="H1645" s="398">
        <v>0</v>
      </c>
      <c r="I1645" s="399"/>
      <c r="J1645" s="398">
        <v>133</v>
      </c>
      <c r="K1645" s="399"/>
      <c r="L1645" s="409">
        <v>133</v>
      </c>
      <c r="M1645" s="399"/>
      <c r="N1645" s="409">
        <v>100</v>
      </c>
      <c r="O1645" s="399"/>
      <c r="P1645" s="398">
        <v>133</v>
      </c>
      <c r="Q1645" s="399"/>
      <c r="R1645" s="409">
        <v>133</v>
      </c>
      <c r="S1645" s="399"/>
      <c r="T1645" s="409">
        <v>100</v>
      </c>
      <c r="U1645" s="399"/>
      <c r="V1645" s="398"/>
      <c r="W1645" s="399"/>
      <c r="X1645" s="398"/>
      <c r="Y1645" s="399"/>
    </row>
    <row r="1646" spans="1:29" x14ac:dyDescent="0.2">
      <c r="A1646" s="104" t="s">
        <v>615</v>
      </c>
      <c r="B1646" s="103" t="s">
        <v>792</v>
      </c>
      <c r="C1646" s="103">
        <v>559</v>
      </c>
      <c r="D1646" s="104"/>
      <c r="E1646" s="105">
        <v>324</v>
      </c>
      <c r="F1646" s="141"/>
      <c r="G1646" s="106"/>
      <c r="H1646" s="158">
        <f t="shared" ref="H1646:Y1646" si="3052">H1647</f>
        <v>0</v>
      </c>
      <c r="I1646" s="158">
        <f t="shared" si="3052"/>
        <v>0</v>
      </c>
      <c r="J1646" s="158">
        <f t="shared" si="3052"/>
        <v>133</v>
      </c>
      <c r="K1646" s="158">
        <f t="shared" si="3052"/>
        <v>0</v>
      </c>
      <c r="L1646" s="158">
        <f t="shared" si="3052"/>
        <v>133</v>
      </c>
      <c r="M1646" s="158">
        <f t="shared" si="3052"/>
        <v>0</v>
      </c>
      <c r="N1646" s="158">
        <f t="shared" si="3052"/>
        <v>100</v>
      </c>
      <c r="O1646" s="158">
        <f t="shared" si="3052"/>
        <v>0</v>
      </c>
      <c r="P1646" s="158">
        <f t="shared" si="3052"/>
        <v>133</v>
      </c>
      <c r="Q1646" s="158">
        <f t="shared" si="3052"/>
        <v>0</v>
      </c>
      <c r="R1646" s="158">
        <f t="shared" si="3052"/>
        <v>133</v>
      </c>
      <c r="S1646" s="158">
        <f t="shared" si="3052"/>
        <v>0</v>
      </c>
      <c r="T1646" s="158">
        <f t="shared" si="3052"/>
        <v>100</v>
      </c>
      <c r="U1646" s="158">
        <f t="shared" si="3052"/>
        <v>0</v>
      </c>
      <c r="V1646" s="158">
        <f t="shared" si="3052"/>
        <v>0</v>
      </c>
      <c r="W1646" s="158">
        <f t="shared" si="3052"/>
        <v>0</v>
      </c>
      <c r="X1646" s="158">
        <f t="shared" si="3052"/>
        <v>0</v>
      </c>
      <c r="Y1646" s="158">
        <f t="shared" si="3052"/>
        <v>0</v>
      </c>
      <c r="Z1646" s="101"/>
      <c r="AA1646" s="101"/>
      <c r="AB1646" s="101"/>
      <c r="AC1646" s="101"/>
    </row>
    <row r="1647" spans="1:29" ht="30" x14ac:dyDescent="0.2">
      <c r="A1647" s="109" t="s">
        <v>615</v>
      </c>
      <c r="B1647" s="94" t="s">
        <v>792</v>
      </c>
      <c r="C1647" s="94">
        <v>559</v>
      </c>
      <c r="D1647" s="109" t="s">
        <v>31</v>
      </c>
      <c r="E1647" s="110">
        <v>3241</v>
      </c>
      <c r="F1647" s="142" t="s">
        <v>205</v>
      </c>
      <c r="G1647" s="111"/>
      <c r="H1647" s="398">
        <v>0</v>
      </c>
      <c r="I1647" s="399"/>
      <c r="J1647" s="398">
        <v>133</v>
      </c>
      <c r="K1647" s="399"/>
      <c r="L1647" s="408">
        <v>133</v>
      </c>
      <c r="M1647" s="399"/>
      <c r="N1647" s="408">
        <v>100</v>
      </c>
      <c r="O1647" s="399"/>
      <c r="P1647" s="398">
        <v>133</v>
      </c>
      <c r="Q1647" s="399"/>
      <c r="R1647" s="408">
        <v>133</v>
      </c>
      <c r="S1647" s="399"/>
      <c r="T1647" s="409">
        <v>100</v>
      </c>
      <c r="U1647" s="399"/>
      <c r="V1647" s="398"/>
      <c r="W1647" s="399"/>
      <c r="X1647" s="398"/>
      <c r="Y1647" s="399"/>
    </row>
    <row r="1648" spans="1:29" x14ac:dyDescent="0.2">
      <c r="A1648" s="104" t="s">
        <v>615</v>
      </c>
      <c r="B1648" s="103" t="s">
        <v>792</v>
      </c>
      <c r="C1648" s="103">
        <v>559</v>
      </c>
      <c r="D1648" s="104"/>
      <c r="E1648" s="105">
        <v>329</v>
      </c>
      <c r="F1648" s="141"/>
      <c r="G1648" s="106"/>
      <c r="H1648" s="152">
        <f t="shared" ref="H1648:Y1648" si="3053">H1649</f>
        <v>0</v>
      </c>
      <c r="I1648" s="152">
        <f t="shared" si="3053"/>
        <v>0</v>
      </c>
      <c r="J1648" s="152">
        <f t="shared" si="3053"/>
        <v>133</v>
      </c>
      <c r="K1648" s="152">
        <f t="shared" si="3053"/>
        <v>0</v>
      </c>
      <c r="L1648" s="152">
        <f t="shared" si="3053"/>
        <v>1327</v>
      </c>
      <c r="M1648" s="152">
        <f t="shared" si="3053"/>
        <v>0</v>
      </c>
      <c r="N1648" s="152">
        <f t="shared" si="3053"/>
        <v>1000</v>
      </c>
      <c r="O1648" s="152">
        <f t="shared" si="3053"/>
        <v>0</v>
      </c>
      <c r="P1648" s="152">
        <f t="shared" si="3053"/>
        <v>1327</v>
      </c>
      <c r="Q1648" s="152">
        <f t="shared" si="3053"/>
        <v>0</v>
      </c>
      <c r="R1648" s="152">
        <f t="shared" si="3053"/>
        <v>1327</v>
      </c>
      <c r="S1648" s="152">
        <f t="shared" si="3053"/>
        <v>0</v>
      </c>
      <c r="T1648" s="152">
        <f>T1649</f>
        <v>1300</v>
      </c>
      <c r="U1648" s="152">
        <f t="shared" si="3053"/>
        <v>0</v>
      </c>
      <c r="V1648" s="152">
        <f t="shared" si="3053"/>
        <v>0</v>
      </c>
      <c r="W1648" s="152">
        <f t="shared" si="3053"/>
        <v>0</v>
      </c>
      <c r="X1648" s="152">
        <f t="shared" si="3053"/>
        <v>0</v>
      </c>
      <c r="Y1648" s="152">
        <f t="shared" si="3053"/>
        <v>0</v>
      </c>
    </row>
    <row r="1649" spans="1:29" ht="15" x14ac:dyDescent="0.2">
      <c r="A1649" s="109" t="s">
        <v>615</v>
      </c>
      <c r="B1649" s="94" t="s">
        <v>792</v>
      </c>
      <c r="C1649" s="94">
        <v>559</v>
      </c>
      <c r="D1649" s="109" t="s">
        <v>31</v>
      </c>
      <c r="E1649" s="110">
        <v>3293</v>
      </c>
      <c r="F1649" s="142" t="s">
        <v>64</v>
      </c>
      <c r="G1649" s="111"/>
      <c r="H1649" s="398">
        <v>0</v>
      </c>
      <c r="I1649" s="399"/>
      <c r="J1649" s="398">
        <v>133</v>
      </c>
      <c r="K1649" s="399"/>
      <c r="L1649" s="402">
        <v>1327</v>
      </c>
      <c r="M1649" s="399"/>
      <c r="N1649" s="402">
        <v>1000</v>
      </c>
      <c r="O1649" s="399"/>
      <c r="P1649" s="398">
        <v>1327</v>
      </c>
      <c r="Q1649" s="399"/>
      <c r="R1649" s="398">
        <v>1327</v>
      </c>
      <c r="S1649" s="399"/>
      <c r="T1649" s="398">
        <v>1300</v>
      </c>
      <c r="U1649" s="399"/>
      <c r="V1649" s="398"/>
      <c r="W1649" s="399"/>
      <c r="X1649" s="398"/>
      <c r="Y1649" s="399"/>
    </row>
    <row r="1650" spans="1:29" x14ac:dyDescent="0.2">
      <c r="A1650" s="201" t="s">
        <v>615</v>
      </c>
      <c r="B1650" s="179" t="s">
        <v>792</v>
      </c>
      <c r="C1650" s="167">
        <v>559</v>
      </c>
      <c r="D1650" s="167"/>
      <c r="E1650" s="168">
        <v>42</v>
      </c>
      <c r="F1650" s="169"/>
      <c r="G1650" s="170"/>
      <c r="H1650" s="171">
        <f t="shared" ref="H1650:Y1650" si="3054">H1651</f>
        <v>0</v>
      </c>
      <c r="I1650" s="171">
        <f t="shared" si="3054"/>
        <v>0</v>
      </c>
      <c r="J1650" s="171">
        <f t="shared" si="3054"/>
        <v>266</v>
      </c>
      <c r="K1650" s="171">
        <f t="shared" si="3054"/>
        <v>0</v>
      </c>
      <c r="L1650" s="171">
        <f t="shared" si="3054"/>
        <v>266</v>
      </c>
      <c r="M1650" s="171">
        <f t="shared" si="3054"/>
        <v>0</v>
      </c>
      <c r="N1650" s="171">
        <f t="shared" si="3054"/>
        <v>200</v>
      </c>
      <c r="O1650" s="171">
        <f t="shared" si="3054"/>
        <v>0</v>
      </c>
      <c r="P1650" s="171">
        <f t="shared" si="3054"/>
        <v>266</v>
      </c>
      <c r="Q1650" s="171">
        <f t="shared" si="3054"/>
        <v>0</v>
      </c>
      <c r="R1650" s="171">
        <f t="shared" si="3054"/>
        <v>266</v>
      </c>
      <c r="S1650" s="171">
        <f t="shared" si="3054"/>
        <v>0</v>
      </c>
      <c r="T1650" s="171">
        <f t="shared" si="3054"/>
        <v>200</v>
      </c>
      <c r="U1650" s="171">
        <f t="shared" si="3054"/>
        <v>0</v>
      </c>
      <c r="V1650" s="171">
        <f t="shared" si="3054"/>
        <v>0</v>
      </c>
      <c r="W1650" s="171">
        <f t="shared" si="3054"/>
        <v>0</v>
      </c>
      <c r="X1650" s="171">
        <f t="shared" si="3054"/>
        <v>0</v>
      </c>
      <c r="Y1650" s="171">
        <f t="shared" si="3054"/>
        <v>0</v>
      </c>
    </row>
    <row r="1651" spans="1:29" x14ac:dyDescent="0.2">
      <c r="A1651" s="104" t="s">
        <v>615</v>
      </c>
      <c r="B1651" s="103" t="s">
        <v>792</v>
      </c>
      <c r="C1651" s="103">
        <v>559</v>
      </c>
      <c r="D1651" s="104"/>
      <c r="E1651" s="105">
        <v>422</v>
      </c>
      <c r="F1651" s="141"/>
      <c r="G1651" s="106"/>
      <c r="H1651" s="152">
        <f t="shared" ref="H1651:Q1651" si="3055">H1652+H1653</f>
        <v>0</v>
      </c>
      <c r="I1651" s="152">
        <f t="shared" si="3055"/>
        <v>0</v>
      </c>
      <c r="J1651" s="152">
        <f t="shared" si="3055"/>
        <v>266</v>
      </c>
      <c r="K1651" s="152">
        <f t="shared" si="3055"/>
        <v>0</v>
      </c>
      <c r="L1651" s="152">
        <f t="shared" ref="L1651:M1651" si="3056">L1652+L1653</f>
        <v>266</v>
      </c>
      <c r="M1651" s="152">
        <f t="shared" si="3056"/>
        <v>0</v>
      </c>
      <c r="N1651" s="152">
        <f t="shared" ref="N1651:O1651" si="3057">N1652+N1653</f>
        <v>200</v>
      </c>
      <c r="O1651" s="152">
        <f t="shared" si="3057"/>
        <v>0</v>
      </c>
      <c r="P1651" s="152">
        <f t="shared" si="3055"/>
        <v>266</v>
      </c>
      <c r="Q1651" s="152">
        <f t="shared" si="3055"/>
        <v>0</v>
      </c>
      <c r="R1651" s="152">
        <f t="shared" ref="R1651:W1651" si="3058">R1652+R1653</f>
        <v>266</v>
      </c>
      <c r="S1651" s="152">
        <f t="shared" si="3058"/>
        <v>0</v>
      </c>
      <c r="T1651" s="152">
        <f t="shared" ref="T1651:U1651" si="3059">T1652+T1653</f>
        <v>200</v>
      </c>
      <c r="U1651" s="152">
        <f t="shared" si="3059"/>
        <v>0</v>
      </c>
      <c r="V1651" s="152">
        <f t="shared" si="3058"/>
        <v>0</v>
      </c>
      <c r="W1651" s="152">
        <f t="shared" si="3058"/>
        <v>0</v>
      </c>
      <c r="X1651" s="152">
        <f t="shared" ref="X1651:Y1651" si="3060">X1652+X1653</f>
        <v>0</v>
      </c>
      <c r="Y1651" s="152">
        <f t="shared" si="3060"/>
        <v>0</v>
      </c>
    </row>
    <row r="1652" spans="1:29" ht="15" x14ac:dyDescent="0.2">
      <c r="A1652" s="109" t="s">
        <v>615</v>
      </c>
      <c r="B1652" s="94" t="s">
        <v>792</v>
      </c>
      <c r="C1652" s="94">
        <v>559</v>
      </c>
      <c r="D1652" s="109" t="s">
        <v>31</v>
      </c>
      <c r="E1652" s="110">
        <v>4222</v>
      </c>
      <c r="F1652" s="142" t="s">
        <v>75</v>
      </c>
      <c r="G1652" s="111"/>
      <c r="H1652" s="398">
        <v>0</v>
      </c>
      <c r="I1652" s="399"/>
      <c r="J1652" s="398">
        <v>133</v>
      </c>
      <c r="K1652" s="399"/>
      <c r="L1652" s="408">
        <v>133</v>
      </c>
      <c r="M1652" s="399"/>
      <c r="N1652" s="408">
        <v>100</v>
      </c>
      <c r="O1652" s="399"/>
      <c r="P1652" s="398">
        <v>133</v>
      </c>
      <c r="Q1652" s="399"/>
      <c r="R1652" s="408">
        <v>133</v>
      </c>
      <c r="S1652" s="399"/>
      <c r="T1652" s="409">
        <v>100</v>
      </c>
      <c r="U1652" s="399"/>
      <c r="V1652" s="398"/>
      <c r="W1652" s="399"/>
      <c r="X1652" s="398"/>
      <c r="Y1652" s="399"/>
    </row>
    <row r="1653" spans="1:29" s="101" customFormat="1" x14ac:dyDescent="0.2">
      <c r="A1653" s="147" t="s">
        <v>615</v>
      </c>
      <c r="B1653" s="94" t="s">
        <v>792</v>
      </c>
      <c r="C1653" s="94">
        <v>559</v>
      </c>
      <c r="D1653" s="109" t="s">
        <v>31</v>
      </c>
      <c r="E1653" s="110">
        <v>4227</v>
      </c>
      <c r="F1653" s="142" t="s">
        <v>77</v>
      </c>
      <c r="G1653" s="111"/>
      <c r="H1653" s="398">
        <v>0</v>
      </c>
      <c r="I1653" s="399"/>
      <c r="J1653" s="398">
        <v>133</v>
      </c>
      <c r="K1653" s="399"/>
      <c r="L1653" s="409">
        <v>133</v>
      </c>
      <c r="M1653" s="399"/>
      <c r="N1653" s="408">
        <v>100</v>
      </c>
      <c r="O1653" s="399"/>
      <c r="P1653" s="398">
        <v>133</v>
      </c>
      <c r="Q1653" s="399"/>
      <c r="R1653" s="409">
        <v>133</v>
      </c>
      <c r="S1653" s="399"/>
      <c r="T1653" s="409">
        <v>100</v>
      </c>
      <c r="U1653" s="399"/>
      <c r="V1653" s="398"/>
      <c r="W1653" s="399"/>
      <c r="X1653" s="398"/>
      <c r="Y1653" s="399"/>
      <c r="Z1653" s="112"/>
      <c r="AA1653" s="112"/>
      <c r="AB1653" s="112"/>
      <c r="AC1653" s="112"/>
    </row>
    <row r="1654" spans="1:29" ht="56.25" x14ac:dyDescent="0.2">
      <c r="A1654" s="202" t="s">
        <v>615</v>
      </c>
      <c r="B1654" s="173" t="s">
        <v>794</v>
      </c>
      <c r="C1654" s="173"/>
      <c r="D1654" s="173"/>
      <c r="E1654" s="174"/>
      <c r="F1654" s="176" t="s">
        <v>795</v>
      </c>
      <c r="G1654" s="177" t="s">
        <v>632</v>
      </c>
      <c r="H1654" s="178">
        <f>H1675+H1684+H1655+H1668+H1660+H1695+H1663</f>
        <v>106116324</v>
      </c>
      <c r="I1654" s="178">
        <f t="shared" ref="I1654:Y1654" si="3061">I1675+I1684+I1655+I1668+I1660+I1695+I1663</f>
        <v>31180</v>
      </c>
      <c r="J1654" s="178">
        <f t="shared" si="3061"/>
        <v>181266441</v>
      </c>
      <c r="K1654" s="178">
        <f t="shared" si="3061"/>
        <v>23890</v>
      </c>
      <c r="L1654" s="178">
        <f t="shared" si="3061"/>
        <v>194600095</v>
      </c>
      <c r="M1654" s="178">
        <f t="shared" si="3061"/>
        <v>53890</v>
      </c>
      <c r="N1654" s="178">
        <f t="shared" si="3061"/>
        <v>133751392</v>
      </c>
      <c r="O1654" s="178">
        <f t="shared" si="3061"/>
        <v>25053300</v>
      </c>
      <c r="P1654" s="178">
        <f t="shared" si="3061"/>
        <v>179208972</v>
      </c>
      <c r="Q1654" s="178">
        <f t="shared" si="3061"/>
        <v>23890</v>
      </c>
      <c r="R1654" s="178">
        <f t="shared" si="3061"/>
        <v>274295333</v>
      </c>
      <c r="S1654" s="178">
        <f t="shared" si="3061"/>
        <v>32278188</v>
      </c>
      <c r="T1654" s="178">
        <f t="shared" si="3061"/>
        <v>241001998</v>
      </c>
      <c r="U1654" s="178">
        <f t="shared" si="3061"/>
        <v>62829002</v>
      </c>
      <c r="V1654" s="178">
        <f t="shared" si="3061"/>
        <v>207384409</v>
      </c>
      <c r="W1654" s="178">
        <f t="shared" si="3061"/>
        <v>32278188</v>
      </c>
      <c r="X1654" s="178">
        <f t="shared" si="3061"/>
        <v>201015998</v>
      </c>
      <c r="Y1654" s="178">
        <f t="shared" si="3061"/>
        <v>64483598</v>
      </c>
    </row>
    <row r="1655" spans="1:29" s="139" customFormat="1" x14ac:dyDescent="0.2">
      <c r="A1655" s="201" t="s">
        <v>615</v>
      </c>
      <c r="B1655" s="179" t="s">
        <v>794</v>
      </c>
      <c r="C1655" s="167">
        <v>11</v>
      </c>
      <c r="D1655" s="167"/>
      <c r="E1655" s="168">
        <v>31</v>
      </c>
      <c r="F1655" s="169"/>
      <c r="G1655" s="170"/>
      <c r="H1655" s="171">
        <f>H1656+H1658</f>
        <v>1180</v>
      </c>
      <c r="I1655" s="171">
        <f t="shared" ref="I1655:Q1655" si="3062">I1656+I1658</f>
        <v>1180</v>
      </c>
      <c r="J1655" s="171">
        <f t="shared" si="3062"/>
        <v>23890</v>
      </c>
      <c r="K1655" s="171">
        <f t="shared" si="3062"/>
        <v>23890</v>
      </c>
      <c r="L1655" s="171">
        <f t="shared" ref="L1655:M1655" si="3063">L1656+L1658</f>
        <v>23890</v>
      </c>
      <c r="M1655" s="171">
        <f t="shared" si="3063"/>
        <v>23890</v>
      </c>
      <c r="N1655" s="171">
        <f t="shared" ref="N1655:O1655" si="3064">N1656+N1658</f>
        <v>23300</v>
      </c>
      <c r="O1655" s="171">
        <f t="shared" si="3064"/>
        <v>23300</v>
      </c>
      <c r="P1655" s="171">
        <f t="shared" si="3062"/>
        <v>23890</v>
      </c>
      <c r="Q1655" s="171">
        <f t="shared" si="3062"/>
        <v>23890</v>
      </c>
      <c r="R1655" s="171">
        <f t="shared" ref="R1655:W1655" si="3065">R1656+R1658</f>
        <v>23890</v>
      </c>
      <c r="S1655" s="171">
        <f t="shared" si="3065"/>
        <v>23890</v>
      </c>
      <c r="T1655" s="171">
        <f t="shared" ref="T1655:U1655" si="3066">T1656+T1658</f>
        <v>23300</v>
      </c>
      <c r="U1655" s="171">
        <f t="shared" si="3066"/>
        <v>23300</v>
      </c>
      <c r="V1655" s="171">
        <f t="shared" si="3065"/>
        <v>23890</v>
      </c>
      <c r="W1655" s="171">
        <f t="shared" si="3065"/>
        <v>23890</v>
      </c>
      <c r="X1655" s="171">
        <f t="shared" ref="X1655:Y1655" si="3067">X1656+X1658</f>
        <v>23300</v>
      </c>
      <c r="Y1655" s="171">
        <f t="shared" si="3067"/>
        <v>23300</v>
      </c>
      <c r="Z1655" s="101"/>
      <c r="AA1655" s="101"/>
      <c r="AB1655" s="101"/>
      <c r="AC1655" s="101"/>
    </row>
    <row r="1656" spans="1:29" x14ac:dyDescent="0.2">
      <c r="A1656" s="104" t="s">
        <v>615</v>
      </c>
      <c r="B1656" s="121" t="s">
        <v>794</v>
      </c>
      <c r="C1656" s="121">
        <v>11</v>
      </c>
      <c r="D1656" s="104"/>
      <c r="E1656" s="105">
        <v>311</v>
      </c>
      <c r="F1656" s="141"/>
      <c r="G1656" s="106"/>
      <c r="H1656" s="107">
        <f>H1657</f>
        <v>1000</v>
      </c>
      <c r="I1656" s="107">
        <f t="shared" ref="I1656:Y1656" si="3068">I1657</f>
        <v>1000</v>
      </c>
      <c r="J1656" s="107">
        <f t="shared" si="3068"/>
        <v>20572</v>
      </c>
      <c r="K1656" s="107">
        <f t="shared" si="3068"/>
        <v>20572</v>
      </c>
      <c r="L1656" s="107">
        <f t="shared" si="3068"/>
        <v>20572</v>
      </c>
      <c r="M1656" s="107">
        <f t="shared" si="3068"/>
        <v>20572</v>
      </c>
      <c r="N1656" s="107">
        <f t="shared" si="3068"/>
        <v>20000</v>
      </c>
      <c r="O1656" s="107">
        <f t="shared" si="3068"/>
        <v>20000</v>
      </c>
      <c r="P1656" s="107">
        <f t="shared" si="3068"/>
        <v>20572</v>
      </c>
      <c r="Q1656" s="107">
        <f t="shared" si="3068"/>
        <v>20572</v>
      </c>
      <c r="R1656" s="107">
        <f t="shared" si="3068"/>
        <v>20572</v>
      </c>
      <c r="S1656" s="107">
        <f t="shared" si="3068"/>
        <v>20572</v>
      </c>
      <c r="T1656" s="107">
        <f t="shared" si="3068"/>
        <v>20000</v>
      </c>
      <c r="U1656" s="107">
        <f t="shared" si="3068"/>
        <v>20000</v>
      </c>
      <c r="V1656" s="107">
        <f t="shared" si="3068"/>
        <v>20572</v>
      </c>
      <c r="W1656" s="107">
        <f t="shared" si="3068"/>
        <v>20572</v>
      </c>
      <c r="X1656" s="107">
        <f t="shared" si="3068"/>
        <v>20000</v>
      </c>
      <c r="Y1656" s="107">
        <f t="shared" si="3068"/>
        <v>20000</v>
      </c>
    </row>
    <row r="1657" spans="1:29" s="139" customFormat="1" ht="15" x14ac:dyDescent="0.2">
      <c r="A1657" s="109" t="s">
        <v>615</v>
      </c>
      <c r="B1657" s="124" t="s">
        <v>794</v>
      </c>
      <c r="C1657" s="124">
        <v>11</v>
      </c>
      <c r="D1657" s="109" t="s">
        <v>31</v>
      </c>
      <c r="E1657" s="110">
        <v>3111</v>
      </c>
      <c r="F1657" s="142" t="s">
        <v>33</v>
      </c>
      <c r="G1657" s="132"/>
      <c r="H1657" s="398">
        <v>1000</v>
      </c>
      <c r="I1657" s="398">
        <f t="shared" ref="I1657" si="3069">H1657</f>
        <v>1000</v>
      </c>
      <c r="J1657" s="398">
        <v>20572</v>
      </c>
      <c r="K1657" s="398">
        <f t="shared" ref="K1657" si="3070">J1657</f>
        <v>20572</v>
      </c>
      <c r="L1657" s="402">
        <v>20572</v>
      </c>
      <c r="M1657" s="398">
        <f t="shared" ref="M1657" si="3071">L1657</f>
        <v>20572</v>
      </c>
      <c r="N1657" s="402">
        <v>20000</v>
      </c>
      <c r="O1657" s="398">
        <f t="shared" ref="O1657" si="3072">N1657</f>
        <v>20000</v>
      </c>
      <c r="P1657" s="398">
        <v>20572</v>
      </c>
      <c r="Q1657" s="398">
        <f t="shared" ref="Q1657" si="3073">P1657</f>
        <v>20572</v>
      </c>
      <c r="R1657" s="402">
        <v>20572</v>
      </c>
      <c r="S1657" s="398">
        <f t="shared" ref="S1657" si="3074">R1657</f>
        <v>20572</v>
      </c>
      <c r="T1657" s="402">
        <v>20000</v>
      </c>
      <c r="U1657" s="398">
        <f t="shared" ref="U1657" si="3075">T1657</f>
        <v>20000</v>
      </c>
      <c r="V1657" s="402">
        <v>20572</v>
      </c>
      <c r="W1657" s="398">
        <f t="shared" ref="W1657" si="3076">V1657</f>
        <v>20572</v>
      </c>
      <c r="X1657" s="402">
        <v>20000</v>
      </c>
      <c r="Y1657" s="398">
        <f t="shared" ref="Y1657" si="3077">X1657</f>
        <v>20000</v>
      </c>
    </row>
    <row r="1658" spans="1:29" s="101" customFormat="1" x14ac:dyDescent="0.2">
      <c r="A1658" s="104" t="s">
        <v>615</v>
      </c>
      <c r="B1658" s="121" t="s">
        <v>794</v>
      </c>
      <c r="C1658" s="121">
        <v>11</v>
      </c>
      <c r="D1658" s="104"/>
      <c r="E1658" s="105">
        <v>313</v>
      </c>
      <c r="F1658" s="141"/>
      <c r="G1658" s="106"/>
      <c r="H1658" s="107">
        <f t="shared" ref="H1658:Y1658" si="3078">H1659</f>
        <v>180</v>
      </c>
      <c r="I1658" s="107">
        <f t="shared" si="3078"/>
        <v>180</v>
      </c>
      <c r="J1658" s="107">
        <f t="shared" si="3078"/>
        <v>3318</v>
      </c>
      <c r="K1658" s="107">
        <f t="shared" si="3078"/>
        <v>3318</v>
      </c>
      <c r="L1658" s="107">
        <f t="shared" si="3078"/>
        <v>3318</v>
      </c>
      <c r="M1658" s="107">
        <f t="shared" si="3078"/>
        <v>3318</v>
      </c>
      <c r="N1658" s="107">
        <f t="shared" si="3078"/>
        <v>3300</v>
      </c>
      <c r="O1658" s="107">
        <f t="shared" si="3078"/>
        <v>3300</v>
      </c>
      <c r="P1658" s="107">
        <f t="shared" si="3078"/>
        <v>3318</v>
      </c>
      <c r="Q1658" s="107">
        <f t="shared" si="3078"/>
        <v>3318</v>
      </c>
      <c r="R1658" s="107">
        <f t="shared" si="3078"/>
        <v>3318</v>
      </c>
      <c r="S1658" s="107">
        <f t="shared" si="3078"/>
        <v>3318</v>
      </c>
      <c r="T1658" s="107">
        <f t="shared" si="3078"/>
        <v>3300</v>
      </c>
      <c r="U1658" s="107">
        <f t="shared" si="3078"/>
        <v>3300</v>
      </c>
      <c r="V1658" s="107">
        <f t="shared" si="3078"/>
        <v>3318</v>
      </c>
      <c r="W1658" s="107">
        <f t="shared" si="3078"/>
        <v>3318</v>
      </c>
      <c r="X1658" s="107">
        <f t="shared" si="3078"/>
        <v>3300</v>
      </c>
      <c r="Y1658" s="107">
        <f t="shared" si="3078"/>
        <v>3300</v>
      </c>
      <c r="Z1658" s="112"/>
      <c r="AA1658" s="112"/>
      <c r="AB1658" s="112"/>
      <c r="AC1658" s="112"/>
    </row>
    <row r="1659" spans="1:29" ht="15" x14ac:dyDescent="0.2">
      <c r="A1659" s="109" t="s">
        <v>615</v>
      </c>
      <c r="B1659" s="124" t="s">
        <v>794</v>
      </c>
      <c r="C1659" s="124">
        <v>11</v>
      </c>
      <c r="D1659" s="109" t="s">
        <v>31</v>
      </c>
      <c r="E1659" s="110">
        <v>3132</v>
      </c>
      <c r="F1659" s="142" t="s">
        <v>40</v>
      </c>
      <c r="G1659" s="132"/>
      <c r="H1659" s="398">
        <v>180</v>
      </c>
      <c r="I1659" s="398">
        <f>H1659</f>
        <v>180</v>
      </c>
      <c r="J1659" s="398">
        <v>3318</v>
      </c>
      <c r="K1659" s="398">
        <f>J1659</f>
        <v>3318</v>
      </c>
      <c r="L1659" s="402">
        <v>3318</v>
      </c>
      <c r="M1659" s="398">
        <f>L1659</f>
        <v>3318</v>
      </c>
      <c r="N1659" s="402">
        <v>3300</v>
      </c>
      <c r="O1659" s="398">
        <f>N1659</f>
        <v>3300</v>
      </c>
      <c r="P1659" s="398">
        <v>3318</v>
      </c>
      <c r="Q1659" s="398">
        <f>P1659</f>
        <v>3318</v>
      </c>
      <c r="R1659" s="402">
        <v>3318</v>
      </c>
      <c r="S1659" s="398">
        <f>R1659</f>
        <v>3318</v>
      </c>
      <c r="T1659" s="402">
        <v>3300</v>
      </c>
      <c r="U1659" s="398">
        <f>T1659</f>
        <v>3300</v>
      </c>
      <c r="V1659" s="402">
        <v>3318</v>
      </c>
      <c r="W1659" s="398">
        <f>V1659</f>
        <v>3318</v>
      </c>
      <c r="X1659" s="402">
        <v>3300</v>
      </c>
      <c r="Y1659" s="398">
        <f>X1659</f>
        <v>3300</v>
      </c>
      <c r="Z1659" s="139"/>
      <c r="AA1659" s="139"/>
      <c r="AB1659" s="139"/>
      <c r="AC1659" s="139"/>
    </row>
    <row r="1660" spans="1:29" s="139" customFormat="1" x14ac:dyDescent="0.2">
      <c r="A1660" s="201" t="s">
        <v>615</v>
      </c>
      <c r="B1660" s="179" t="s">
        <v>794</v>
      </c>
      <c r="C1660" s="167">
        <v>11</v>
      </c>
      <c r="D1660" s="167"/>
      <c r="E1660" s="168">
        <v>32</v>
      </c>
      <c r="F1660" s="169"/>
      <c r="G1660" s="170"/>
      <c r="H1660" s="171">
        <f>H1661</f>
        <v>30000</v>
      </c>
      <c r="I1660" s="171">
        <f t="shared" ref="I1660:Y1660" si="3079">I1661</f>
        <v>30000</v>
      </c>
      <c r="J1660" s="171">
        <f t="shared" si="3079"/>
        <v>0</v>
      </c>
      <c r="K1660" s="171">
        <f t="shared" si="3079"/>
        <v>0</v>
      </c>
      <c r="L1660" s="171">
        <f t="shared" si="3079"/>
        <v>30000</v>
      </c>
      <c r="M1660" s="171">
        <f>M1661</f>
        <v>30000</v>
      </c>
      <c r="N1660" s="171">
        <f t="shared" si="3079"/>
        <v>30000</v>
      </c>
      <c r="O1660" s="171">
        <f t="shared" si="3079"/>
        <v>30000</v>
      </c>
      <c r="P1660" s="171">
        <f t="shared" si="3079"/>
        <v>0</v>
      </c>
      <c r="Q1660" s="171">
        <f t="shared" si="3079"/>
        <v>0</v>
      </c>
      <c r="R1660" s="171">
        <f t="shared" si="3079"/>
        <v>30000</v>
      </c>
      <c r="S1660" s="171">
        <f t="shared" si="3079"/>
        <v>30000</v>
      </c>
      <c r="T1660" s="171">
        <f t="shared" si="3079"/>
        <v>30000</v>
      </c>
      <c r="U1660" s="171">
        <f t="shared" si="3079"/>
        <v>30000</v>
      </c>
      <c r="V1660" s="171">
        <f t="shared" si="3079"/>
        <v>30000</v>
      </c>
      <c r="W1660" s="171">
        <f t="shared" si="3079"/>
        <v>30000</v>
      </c>
      <c r="X1660" s="171">
        <f t="shared" si="3079"/>
        <v>30000</v>
      </c>
      <c r="Y1660" s="171">
        <f t="shared" si="3079"/>
        <v>30000</v>
      </c>
      <c r="Z1660" s="101"/>
      <c r="AA1660" s="101"/>
      <c r="AB1660" s="101"/>
      <c r="AC1660" s="101"/>
    </row>
    <row r="1661" spans="1:29" x14ac:dyDescent="0.2">
      <c r="A1661" s="104" t="s">
        <v>615</v>
      </c>
      <c r="B1661" s="121" t="s">
        <v>794</v>
      </c>
      <c r="C1661" s="121">
        <v>11</v>
      </c>
      <c r="D1661" s="104"/>
      <c r="E1661" s="105">
        <v>323</v>
      </c>
      <c r="F1661" s="141"/>
      <c r="G1661" s="106"/>
      <c r="H1661" s="107">
        <f>H1662</f>
        <v>30000</v>
      </c>
      <c r="I1661" s="107">
        <f t="shared" ref="I1661:Y1661" si="3080">I1662</f>
        <v>30000</v>
      </c>
      <c r="J1661" s="107">
        <f t="shared" si="3080"/>
        <v>0</v>
      </c>
      <c r="K1661" s="107">
        <f t="shared" si="3080"/>
        <v>0</v>
      </c>
      <c r="L1661" s="107">
        <f t="shared" si="3080"/>
        <v>30000</v>
      </c>
      <c r="M1661" s="107">
        <f t="shared" si="3080"/>
        <v>30000</v>
      </c>
      <c r="N1661" s="107">
        <f t="shared" si="3080"/>
        <v>30000</v>
      </c>
      <c r="O1661" s="107">
        <f t="shared" si="3080"/>
        <v>30000</v>
      </c>
      <c r="P1661" s="107">
        <f t="shared" si="3080"/>
        <v>0</v>
      </c>
      <c r="Q1661" s="107">
        <f t="shared" si="3080"/>
        <v>0</v>
      </c>
      <c r="R1661" s="107">
        <f t="shared" si="3080"/>
        <v>30000</v>
      </c>
      <c r="S1661" s="107">
        <f t="shared" si="3080"/>
        <v>30000</v>
      </c>
      <c r="T1661" s="107">
        <f t="shared" si="3080"/>
        <v>30000</v>
      </c>
      <c r="U1661" s="107">
        <f t="shared" si="3080"/>
        <v>30000</v>
      </c>
      <c r="V1661" s="107">
        <f t="shared" si="3080"/>
        <v>30000</v>
      </c>
      <c r="W1661" s="107">
        <f t="shared" si="3080"/>
        <v>30000</v>
      </c>
      <c r="X1661" s="107">
        <f t="shared" si="3080"/>
        <v>30000</v>
      </c>
      <c r="Y1661" s="107">
        <f t="shared" si="3080"/>
        <v>30000</v>
      </c>
    </row>
    <row r="1662" spans="1:29" s="101" customFormat="1" x14ac:dyDescent="0.2">
      <c r="A1662" s="109" t="s">
        <v>615</v>
      </c>
      <c r="B1662" s="124" t="s">
        <v>794</v>
      </c>
      <c r="C1662" s="124">
        <v>11</v>
      </c>
      <c r="D1662" s="109" t="s">
        <v>31</v>
      </c>
      <c r="E1662" s="110">
        <v>3237</v>
      </c>
      <c r="F1662" s="142" t="s">
        <v>58</v>
      </c>
      <c r="G1662" s="132"/>
      <c r="H1662" s="398">
        <v>30000</v>
      </c>
      <c r="I1662" s="398">
        <f t="shared" ref="I1662" si="3081">H1662</f>
        <v>30000</v>
      </c>
      <c r="J1662" s="398">
        <v>0</v>
      </c>
      <c r="K1662" s="398">
        <f t="shared" ref="K1662" si="3082">J1662</f>
        <v>0</v>
      </c>
      <c r="L1662" s="402">
        <v>30000</v>
      </c>
      <c r="M1662" s="398">
        <f t="shared" ref="M1662" si="3083">L1662</f>
        <v>30000</v>
      </c>
      <c r="N1662" s="402">
        <v>30000</v>
      </c>
      <c r="O1662" s="398">
        <f t="shared" ref="O1662" si="3084">N1662</f>
        <v>30000</v>
      </c>
      <c r="P1662" s="398">
        <v>0</v>
      </c>
      <c r="Q1662" s="398">
        <f t="shared" ref="Q1662" si="3085">P1662</f>
        <v>0</v>
      </c>
      <c r="R1662" s="402">
        <v>30000</v>
      </c>
      <c r="S1662" s="398">
        <f t="shared" ref="S1662" si="3086">R1662</f>
        <v>30000</v>
      </c>
      <c r="T1662" s="402">
        <v>30000</v>
      </c>
      <c r="U1662" s="398">
        <f t="shared" ref="U1662" si="3087">T1662</f>
        <v>30000</v>
      </c>
      <c r="V1662" s="402">
        <v>30000</v>
      </c>
      <c r="W1662" s="398">
        <f t="shared" ref="W1662" si="3088">V1662</f>
        <v>30000</v>
      </c>
      <c r="X1662" s="402">
        <v>30000</v>
      </c>
      <c r="Y1662" s="398">
        <f t="shared" ref="Y1662" si="3089">X1662</f>
        <v>30000</v>
      </c>
      <c r="Z1662" s="139"/>
      <c r="AA1662" s="139"/>
      <c r="AB1662" s="139"/>
      <c r="AC1662" s="139"/>
    </row>
    <row r="1663" spans="1:29" s="321" customFormat="1" x14ac:dyDescent="0.2">
      <c r="A1663" s="318" t="s">
        <v>615</v>
      </c>
      <c r="B1663" s="319" t="s">
        <v>794</v>
      </c>
      <c r="C1663" s="231">
        <v>581</v>
      </c>
      <c r="D1663" s="231"/>
      <c r="E1663" s="233">
        <v>31</v>
      </c>
      <c r="F1663" s="234"/>
      <c r="G1663" s="320"/>
      <c r="H1663" s="258">
        <f>H1664+H1666</f>
        <v>0</v>
      </c>
      <c r="I1663" s="258">
        <f t="shared" ref="I1663:Y1663" si="3090">I1664+I1666</f>
        <v>0</v>
      </c>
      <c r="J1663" s="258">
        <f t="shared" si="3090"/>
        <v>0</v>
      </c>
      <c r="K1663" s="258">
        <f t="shared" si="3090"/>
        <v>0</v>
      </c>
      <c r="L1663" s="258">
        <f t="shared" si="3090"/>
        <v>0</v>
      </c>
      <c r="M1663" s="258">
        <f t="shared" si="3090"/>
        <v>0</v>
      </c>
      <c r="N1663" s="258">
        <f t="shared" si="3090"/>
        <v>600</v>
      </c>
      <c r="O1663" s="258">
        <f t="shared" si="3090"/>
        <v>0</v>
      </c>
      <c r="P1663" s="258">
        <f t="shared" si="3090"/>
        <v>0</v>
      </c>
      <c r="Q1663" s="258">
        <f t="shared" si="3090"/>
        <v>0</v>
      </c>
      <c r="R1663" s="258">
        <f t="shared" si="3090"/>
        <v>0</v>
      </c>
      <c r="S1663" s="258">
        <f t="shared" si="3090"/>
        <v>0</v>
      </c>
      <c r="T1663" s="258">
        <f t="shared" si="3090"/>
        <v>200</v>
      </c>
      <c r="U1663" s="258">
        <f t="shared" si="3090"/>
        <v>0</v>
      </c>
      <c r="V1663" s="258">
        <f t="shared" si="3090"/>
        <v>0</v>
      </c>
      <c r="W1663" s="258">
        <f t="shared" si="3090"/>
        <v>0</v>
      </c>
      <c r="X1663" s="258">
        <f t="shared" si="3090"/>
        <v>200</v>
      </c>
      <c r="Y1663" s="258">
        <f t="shared" si="3090"/>
        <v>0</v>
      </c>
      <c r="Z1663" s="315"/>
      <c r="AA1663" s="315"/>
      <c r="AB1663" s="315"/>
      <c r="AC1663" s="315"/>
    </row>
    <row r="1664" spans="1:29" s="229" customFormat="1" x14ac:dyDescent="0.2">
      <c r="A1664" s="323" t="s">
        <v>615</v>
      </c>
      <c r="B1664" s="366" t="s">
        <v>794</v>
      </c>
      <c r="C1664" s="366">
        <v>581</v>
      </c>
      <c r="D1664" s="323"/>
      <c r="E1664" s="254">
        <v>311</v>
      </c>
      <c r="F1664" s="239"/>
      <c r="G1664" s="324"/>
      <c r="H1664" s="314">
        <f>H1665</f>
        <v>0</v>
      </c>
      <c r="I1664" s="314">
        <f t="shared" ref="I1664:Y1664" si="3091">I1665</f>
        <v>0</v>
      </c>
      <c r="J1664" s="314">
        <f t="shared" si="3091"/>
        <v>0</v>
      </c>
      <c r="K1664" s="314">
        <f t="shared" si="3091"/>
        <v>0</v>
      </c>
      <c r="L1664" s="314">
        <f t="shared" si="3091"/>
        <v>0</v>
      </c>
      <c r="M1664" s="314">
        <f t="shared" si="3091"/>
        <v>0</v>
      </c>
      <c r="N1664" s="314">
        <f t="shared" si="3091"/>
        <v>300</v>
      </c>
      <c r="O1664" s="314">
        <f t="shared" si="3091"/>
        <v>0</v>
      </c>
      <c r="P1664" s="314">
        <f t="shared" si="3091"/>
        <v>0</v>
      </c>
      <c r="Q1664" s="314">
        <f t="shared" si="3091"/>
        <v>0</v>
      </c>
      <c r="R1664" s="314">
        <f t="shared" si="3091"/>
        <v>0</v>
      </c>
      <c r="S1664" s="314">
        <f t="shared" si="3091"/>
        <v>0</v>
      </c>
      <c r="T1664" s="314">
        <f t="shared" si="3091"/>
        <v>100</v>
      </c>
      <c r="U1664" s="314">
        <f t="shared" si="3091"/>
        <v>0</v>
      </c>
      <c r="V1664" s="314">
        <f t="shared" si="3091"/>
        <v>0</v>
      </c>
      <c r="W1664" s="314">
        <f t="shared" si="3091"/>
        <v>0</v>
      </c>
      <c r="X1664" s="314">
        <f t="shared" si="3091"/>
        <v>100</v>
      </c>
      <c r="Y1664" s="314">
        <f t="shared" si="3091"/>
        <v>0</v>
      </c>
    </row>
    <row r="1665" spans="1:29" s="321" customFormat="1" ht="15" x14ac:dyDescent="0.2">
      <c r="A1665" s="244" t="s">
        <v>615</v>
      </c>
      <c r="B1665" s="367" t="s">
        <v>794</v>
      </c>
      <c r="C1665" s="367">
        <v>581</v>
      </c>
      <c r="D1665" s="244" t="s">
        <v>258</v>
      </c>
      <c r="E1665" s="245">
        <v>3111</v>
      </c>
      <c r="F1665" s="246" t="s">
        <v>33</v>
      </c>
      <c r="G1665" s="329"/>
      <c r="H1665" s="381"/>
      <c r="I1665" s="381">
        <f t="shared" ref="I1665" si="3092">H1665</f>
        <v>0</v>
      </c>
      <c r="J1665" s="381"/>
      <c r="K1665" s="381">
        <f t="shared" ref="K1665" si="3093">J1665</f>
        <v>0</v>
      </c>
      <c r="L1665" s="383"/>
      <c r="M1665" s="381">
        <f t="shared" ref="M1665" si="3094">L1665</f>
        <v>0</v>
      </c>
      <c r="N1665" s="383">
        <v>300</v>
      </c>
      <c r="O1665" s="381"/>
      <c r="P1665" s="381"/>
      <c r="Q1665" s="381">
        <f t="shared" ref="Q1665" si="3095">P1665</f>
        <v>0</v>
      </c>
      <c r="R1665" s="383"/>
      <c r="S1665" s="381">
        <f t="shared" ref="S1665" si="3096">R1665</f>
        <v>0</v>
      </c>
      <c r="T1665" s="383">
        <v>100</v>
      </c>
      <c r="U1665" s="381"/>
      <c r="V1665" s="383"/>
      <c r="W1665" s="381">
        <f t="shared" ref="W1665" si="3097">V1665</f>
        <v>0</v>
      </c>
      <c r="X1665" s="383">
        <v>100</v>
      </c>
      <c r="Y1665" s="381"/>
    </row>
    <row r="1666" spans="1:29" s="315" customFormat="1" x14ac:dyDescent="0.2">
      <c r="A1666" s="323" t="s">
        <v>615</v>
      </c>
      <c r="B1666" s="366" t="s">
        <v>794</v>
      </c>
      <c r="C1666" s="366">
        <v>581</v>
      </c>
      <c r="D1666" s="323"/>
      <c r="E1666" s="254">
        <v>313</v>
      </c>
      <c r="F1666" s="239"/>
      <c r="G1666" s="324"/>
      <c r="H1666" s="314">
        <f t="shared" ref="H1666:Y1666" si="3098">H1667</f>
        <v>0</v>
      </c>
      <c r="I1666" s="314">
        <f t="shared" si="3098"/>
        <v>0</v>
      </c>
      <c r="J1666" s="314">
        <f t="shared" si="3098"/>
        <v>0</v>
      </c>
      <c r="K1666" s="314">
        <f t="shared" si="3098"/>
        <v>0</v>
      </c>
      <c r="L1666" s="314">
        <f t="shared" si="3098"/>
        <v>0</v>
      </c>
      <c r="M1666" s="314">
        <f t="shared" si="3098"/>
        <v>0</v>
      </c>
      <c r="N1666" s="314">
        <f t="shared" si="3098"/>
        <v>300</v>
      </c>
      <c r="O1666" s="314">
        <f t="shared" si="3098"/>
        <v>0</v>
      </c>
      <c r="P1666" s="314">
        <f t="shared" si="3098"/>
        <v>0</v>
      </c>
      <c r="Q1666" s="314">
        <f t="shared" si="3098"/>
        <v>0</v>
      </c>
      <c r="R1666" s="314">
        <f t="shared" si="3098"/>
        <v>0</v>
      </c>
      <c r="S1666" s="314">
        <f t="shared" si="3098"/>
        <v>0</v>
      </c>
      <c r="T1666" s="314">
        <f t="shared" si="3098"/>
        <v>100</v>
      </c>
      <c r="U1666" s="314">
        <f t="shared" si="3098"/>
        <v>0</v>
      </c>
      <c r="V1666" s="314">
        <f t="shared" si="3098"/>
        <v>0</v>
      </c>
      <c r="W1666" s="314">
        <f t="shared" si="3098"/>
        <v>0</v>
      </c>
      <c r="X1666" s="314">
        <f t="shared" si="3098"/>
        <v>100</v>
      </c>
      <c r="Y1666" s="314">
        <f t="shared" si="3098"/>
        <v>0</v>
      </c>
      <c r="Z1666" s="229"/>
      <c r="AA1666" s="229"/>
      <c r="AB1666" s="229"/>
      <c r="AC1666" s="229"/>
    </row>
    <row r="1667" spans="1:29" s="229" customFormat="1" ht="15" x14ac:dyDescent="0.2">
      <c r="A1667" s="244" t="s">
        <v>615</v>
      </c>
      <c r="B1667" s="367" t="s">
        <v>794</v>
      </c>
      <c r="C1667" s="367">
        <v>581</v>
      </c>
      <c r="D1667" s="244" t="s">
        <v>258</v>
      </c>
      <c r="E1667" s="245">
        <v>3132</v>
      </c>
      <c r="F1667" s="246" t="s">
        <v>40</v>
      </c>
      <c r="G1667" s="329"/>
      <c r="H1667" s="381"/>
      <c r="I1667" s="381">
        <f>H1667</f>
        <v>0</v>
      </c>
      <c r="J1667" s="381"/>
      <c r="K1667" s="381">
        <f>J1667</f>
        <v>0</v>
      </c>
      <c r="L1667" s="383"/>
      <c r="M1667" s="381">
        <f t="shared" ref="M1667" si="3099">L1667</f>
        <v>0</v>
      </c>
      <c r="N1667" s="383">
        <v>300</v>
      </c>
      <c r="O1667" s="381"/>
      <c r="P1667" s="381"/>
      <c r="Q1667" s="381">
        <f>P1667</f>
        <v>0</v>
      </c>
      <c r="R1667" s="383"/>
      <c r="S1667" s="381">
        <f>R1667</f>
        <v>0</v>
      </c>
      <c r="T1667" s="383">
        <v>100</v>
      </c>
      <c r="U1667" s="381"/>
      <c r="V1667" s="383"/>
      <c r="W1667" s="381">
        <f>V1667</f>
        <v>0</v>
      </c>
      <c r="X1667" s="383">
        <v>100</v>
      </c>
      <c r="Y1667" s="381"/>
      <c r="Z1667" s="321"/>
      <c r="AA1667" s="321"/>
      <c r="AB1667" s="321"/>
      <c r="AC1667" s="321"/>
    </row>
    <row r="1668" spans="1:29" s="139" customFormat="1" x14ac:dyDescent="0.2">
      <c r="A1668" s="201" t="s">
        <v>615</v>
      </c>
      <c r="B1668" s="179" t="s">
        <v>794</v>
      </c>
      <c r="C1668" s="167">
        <v>581</v>
      </c>
      <c r="D1668" s="167"/>
      <c r="E1668" s="168">
        <v>35</v>
      </c>
      <c r="F1668" s="169"/>
      <c r="G1668" s="170"/>
      <c r="H1668" s="171">
        <f t="shared" ref="H1668:Y1668" si="3100">H1669</f>
        <v>4000</v>
      </c>
      <c r="I1668" s="171">
        <f t="shared" si="3100"/>
        <v>0</v>
      </c>
      <c r="J1668" s="171">
        <f t="shared" si="3100"/>
        <v>199084</v>
      </c>
      <c r="K1668" s="171">
        <f t="shared" si="3100"/>
        <v>0</v>
      </c>
      <c r="L1668" s="171">
        <f t="shared" si="3100"/>
        <v>132823</v>
      </c>
      <c r="M1668" s="171">
        <f t="shared" si="3100"/>
        <v>0</v>
      </c>
      <c r="N1668" s="171">
        <f t="shared" si="3100"/>
        <v>130100</v>
      </c>
      <c r="O1668" s="171">
        <f t="shared" si="3100"/>
        <v>0</v>
      </c>
      <c r="P1668" s="171">
        <f t="shared" si="3100"/>
        <v>995421</v>
      </c>
      <c r="Q1668" s="171">
        <f t="shared" si="3100"/>
        <v>0</v>
      </c>
      <c r="R1668" s="171">
        <f t="shared" si="3100"/>
        <v>663714</v>
      </c>
      <c r="S1668" s="171">
        <f t="shared" si="3100"/>
        <v>0</v>
      </c>
      <c r="T1668" s="171">
        <f t="shared" si="3100"/>
        <v>660100</v>
      </c>
      <c r="U1668" s="171">
        <f t="shared" si="3100"/>
        <v>0</v>
      </c>
      <c r="V1668" s="171">
        <f t="shared" si="3100"/>
        <v>663714</v>
      </c>
      <c r="W1668" s="171">
        <f t="shared" si="3100"/>
        <v>0</v>
      </c>
      <c r="X1668" s="171">
        <f t="shared" si="3100"/>
        <v>130100</v>
      </c>
      <c r="Y1668" s="171">
        <f t="shared" si="3100"/>
        <v>0</v>
      </c>
      <c r="Z1668" s="112"/>
      <c r="AA1668" s="112"/>
      <c r="AB1668" s="112"/>
      <c r="AC1668" s="112"/>
    </row>
    <row r="1669" spans="1:29" x14ac:dyDescent="0.2">
      <c r="A1669" s="118" t="s">
        <v>615</v>
      </c>
      <c r="B1669" s="102" t="s">
        <v>794</v>
      </c>
      <c r="C1669" s="103">
        <v>581</v>
      </c>
      <c r="D1669" s="104"/>
      <c r="E1669" s="105">
        <v>353</v>
      </c>
      <c r="F1669" s="141"/>
      <c r="G1669" s="106"/>
      <c r="H1669" s="107">
        <f>H1674+H1670+H1671+H1672+H1673</f>
        <v>4000</v>
      </c>
      <c r="I1669" s="107">
        <f t="shared" ref="I1669:Y1669" si="3101">I1674+I1670+I1671+I1672+I1673</f>
        <v>0</v>
      </c>
      <c r="J1669" s="107">
        <f t="shared" si="3101"/>
        <v>199084</v>
      </c>
      <c r="K1669" s="107">
        <f t="shared" si="3101"/>
        <v>0</v>
      </c>
      <c r="L1669" s="107">
        <f t="shared" si="3101"/>
        <v>132823</v>
      </c>
      <c r="M1669" s="107">
        <f t="shared" si="3101"/>
        <v>0</v>
      </c>
      <c r="N1669" s="107">
        <f t="shared" si="3101"/>
        <v>130100</v>
      </c>
      <c r="O1669" s="107">
        <f t="shared" si="3101"/>
        <v>0</v>
      </c>
      <c r="P1669" s="107">
        <f t="shared" si="3101"/>
        <v>995421</v>
      </c>
      <c r="Q1669" s="107">
        <f t="shared" si="3101"/>
        <v>0</v>
      </c>
      <c r="R1669" s="107">
        <f t="shared" si="3101"/>
        <v>663714</v>
      </c>
      <c r="S1669" s="107">
        <f t="shared" si="3101"/>
        <v>0</v>
      </c>
      <c r="T1669" s="107">
        <f t="shared" si="3101"/>
        <v>660100</v>
      </c>
      <c r="U1669" s="107">
        <f t="shared" si="3101"/>
        <v>0</v>
      </c>
      <c r="V1669" s="107">
        <f t="shared" si="3101"/>
        <v>663714</v>
      </c>
      <c r="W1669" s="107">
        <f t="shared" si="3101"/>
        <v>0</v>
      </c>
      <c r="X1669" s="107">
        <f t="shared" si="3101"/>
        <v>130100</v>
      </c>
      <c r="Y1669" s="107">
        <f t="shared" si="3101"/>
        <v>0</v>
      </c>
      <c r="Z1669" s="101"/>
      <c r="AA1669" s="101"/>
      <c r="AB1669" s="101"/>
      <c r="AC1669" s="101"/>
    </row>
    <row r="1670" spans="1:29" s="101" customFormat="1" ht="30" x14ac:dyDescent="0.2">
      <c r="A1670" s="147" t="s">
        <v>615</v>
      </c>
      <c r="B1670" s="136" t="s">
        <v>794</v>
      </c>
      <c r="C1670" s="136">
        <v>581</v>
      </c>
      <c r="D1670" s="137" t="s">
        <v>258</v>
      </c>
      <c r="E1670" s="138">
        <v>3531</v>
      </c>
      <c r="F1670" s="143" t="s">
        <v>786</v>
      </c>
      <c r="G1670" s="132"/>
      <c r="H1670" s="398">
        <v>1000</v>
      </c>
      <c r="I1670" s="399"/>
      <c r="J1670" s="398"/>
      <c r="K1670" s="399"/>
      <c r="L1670" s="406"/>
      <c r="M1670" s="399"/>
      <c r="N1670" s="406"/>
      <c r="O1670" s="399"/>
      <c r="P1670" s="398"/>
      <c r="Q1670" s="399"/>
      <c r="R1670" s="406"/>
      <c r="S1670" s="399"/>
      <c r="T1670" s="406"/>
      <c r="U1670" s="399"/>
      <c r="V1670" s="406"/>
      <c r="W1670" s="399"/>
      <c r="X1670" s="406"/>
      <c r="Y1670" s="399"/>
      <c r="Z1670" s="139"/>
      <c r="AA1670" s="139"/>
      <c r="AB1670" s="139"/>
      <c r="AC1670" s="139"/>
    </row>
    <row r="1671" spans="1:29" s="101" customFormat="1" ht="30" x14ac:dyDescent="0.2">
      <c r="A1671" s="147" t="s">
        <v>615</v>
      </c>
      <c r="B1671" s="136" t="s">
        <v>794</v>
      </c>
      <c r="C1671" s="136">
        <v>581</v>
      </c>
      <c r="D1671" s="137" t="s">
        <v>101</v>
      </c>
      <c r="E1671" s="138">
        <v>3531</v>
      </c>
      <c r="F1671" s="143" t="s">
        <v>786</v>
      </c>
      <c r="G1671" s="132"/>
      <c r="H1671" s="398">
        <v>1000</v>
      </c>
      <c r="I1671" s="399"/>
      <c r="J1671" s="398"/>
      <c r="K1671" s="399"/>
      <c r="L1671" s="406"/>
      <c r="M1671" s="399"/>
      <c r="N1671" s="406"/>
      <c r="O1671" s="399"/>
      <c r="P1671" s="398"/>
      <c r="Q1671" s="399"/>
      <c r="R1671" s="406"/>
      <c r="S1671" s="399"/>
      <c r="T1671" s="406"/>
      <c r="U1671" s="399"/>
      <c r="V1671" s="406"/>
      <c r="W1671" s="399"/>
      <c r="X1671" s="406"/>
      <c r="Y1671" s="399"/>
      <c r="Z1671" s="139"/>
      <c r="AA1671" s="139"/>
      <c r="AB1671" s="139"/>
      <c r="AC1671" s="139"/>
    </row>
    <row r="1672" spans="1:29" s="101" customFormat="1" ht="30" x14ac:dyDescent="0.2">
      <c r="A1672" s="147" t="s">
        <v>615</v>
      </c>
      <c r="B1672" s="136" t="s">
        <v>794</v>
      </c>
      <c r="C1672" s="136">
        <v>581</v>
      </c>
      <c r="D1672" s="137" t="s">
        <v>270</v>
      </c>
      <c r="E1672" s="138">
        <v>3531</v>
      </c>
      <c r="F1672" s="143" t="s">
        <v>786</v>
      </c>
      <c r="G1672" s="132"/>
      <c r="H1672" s="398">
        <v>1000</v>
      </c>
      <c r="I1672" s="399"/>
      <c r="J1672" s="398"/>
      <c r="K1672" s="399"/>
      <c r="L1672" s="406"/>
      <c r="M1672" s="399"/>
      <c r="N1672" s="406"/>
      <c r="O1672" s="399"/>
      <c r="P1672" s="398"/>
      <c r="Q1672" s="399"/>
      <c r="R1672" s="406"/>
      <c r="S1672" s="399"/>
      <c r="T1672" s="406"/>
      <c r="U1672" s="399"/>
      <c r="V1672" s="406"/>
      <c r="W1672" s="399"/>
      <c r="X1672" s="406"/>
      <c r="Y1672" s="399"/>
      <c r="Z1672" s="139"/>
      <c r="AA1672" s="139"/>
      <c r="AB1672" s="139"/>
      <c r="AC1672" s="139"/>
    </row>
    <row r="1673" spans="1:29" s="101" customFormat="1" ht="30" x14ac:dyDescent="0.2">
      <c r="A1673" s="147" t="s">
        <v>615</v>
      </c>
      <c r="B1673" s="136" t="s">
        <v>794</v>
      </c>
      <c r="C1673" s="136">
        <v>581</v>
      </c>
      <c r="D1673" s="137" t="s">
        <v>296</v>
      </c>
      <c r="E1673" s="138">
        <v>3531</v>
      </c>
      <c r="F1673" s="143" t="s">
        <v>786</v>
      </c>
      <c r="G1673" s="132"/>
      <c r="H1673" s="398">
        <v>1000</v>
      </c>
      <c r="I1673" s="399"/>
      <c r="J1673" s="398"/>
      <c r="K1673" s="399"/>
      <c r="L1673" s="406"/>
      <c r="M1673" s="399"/>
      <c r="N1673" s="406"/>
      <c r="O1673" s="399"/>
      <c r="P1673" s="398"/>
      <c r="Q1673" s="399"/>
      <c r="R1673" s="406"/>
      <c r="S1673" s="399"/>
      <c r="T1673" s="406"/>
      <c r="U1673" s="399"/>
      <c r="V1673" s="406"/>
      <c r="W1673" s="399"/>
      <c r="X1673" s="406"/>
      <c r="Y1673" s="399"/>
      <c r="Z1673" s="139"/>
      <c r="AA1673" s="139"/>
      <c r="AB1673" s="139"/>
      <c r="AC1673" s="139"/>
    </row>
    <row r="1674" spans="1:29" s="101" customFormat="1" ht="30" x14ac:dyDescent="0.2">
      <c r="A1674" s="147" t="s">
        <v>615</v>
      </c>
      <c r="B1674" s="136" t="s">
        <v>794</v>
      </c>
      <c r="C1674" s="136">
        <v>581</v>
      </c>
      <c r="D1674" s="137" t="s">
        <v>325</v>
      </c>
      <c r="E1674" s="138">
        <v>3531</v>
      </c>
      <c r="F1674" s="143" t="s">
        <v>786</v>
      </c>
      <c r="G1674" s="132"/>
      <c r="H1674" s="398">
        <v>0</v>
      </c>
      <c r="I1674" s="399"/>
      <c r="J1674" s="398">
        <v>199084</v>
      </c>
      <c r="K1674" s="399"/>
      <c r="L1674" s="406">
        <v>132823</v>
      </c>
      <c r="M1674" s="399"/>
      <c r="N1674" s="406">
        <v>130100</v>
      </c>
      <c r="O1674" s="399"/>
      <c r="P1674" s="398">
        <v>995421</v>
      </c>
      <c r="Q1674" s="399"/>
      <c r="R1674" s="406">
        <v>663714</v>
      </c>
      <c r="S1674" s="399"/>
      <c r="T1674" s="406">
        <v>660100</v>
      </c>
      <c r="U1674" s="399"/>
      <c r="V1674" s="406">
        <v>663714</v>
      </c>
      <c r="W1674" s="399"/>
      <c r="X1674" s="406">
        <v>130100</v>
      </c>
      <c r="Y1674" s="399"/>
      <c r="Z1674" s="139"/>
      <c r="AA1674" s="139"/>
      <c r="AB1674" s="139"/>
      <c r="AC1674" s="139"/>
    </row>
    <row r="1675" spans="1:29" s="139" customFormat="1" x14ac:dyDescent="0.2">
      <c r="A1675" s="201" t="s">
        <v>615</v>
      </c>
      <c r="B1675" s="179" t="s">
        <v>794</v>
      </c>
      <c r="C1675" s="167">
        <v>581</v>
      </c>
      <c r="D1675" s="167"/>
      <c r="E1675" s="168">
        <v>36</v>
      </c>
      <c r="F1675" s="169"/>
      <c r="G1675" s="170"/>
      <c r="H1675" s="171">
        <f t="shared" ref="H1675:Y1675" si="3102">SUM(H1676)</f>
        <v>18275763</v>
      </c>
      <c r="I1675" s="171">
        <f t="shared" si="3102"/>
        <v>0</v>
      </c>
      <c r="J1675" s="171">
        <f t="shared" si="3102"/>
        <v>110495719</v>
      </c>
      <c r="K1675" s="171">
        <f t="shared" si="3102"/>
        <v>0</v>
      </c>
      <c r="L1675" s="171">
        <f t="shared" si="3102"/>
        <v>85450605</v>
      </c>
      <c r="M1675" s="171">
        <f t="shared" si="3102"/>
        <v>0</v>
      </c>
      <c r="N1675" s="171">
        <f t="shared" si="3102"/>
        <v>23653450</v>
      </c>
      <c r="O1675" s="171">
        <f t="shared" si="3102"/>
        <v>0</v>
      </c>
      <c r="P1675" s="171">
        <f t="shared" si="3102"/>
        <v>106102329</v>
      </c>
      <c r="Q1675" s="171">
        <f t="shared" si="3102"/>
        <v>0</v>
      </c>
      <c r="R1675" s="171">
        <f t="shared" si="3102"/>
        <v>88011936</v>
      </c>
      <c r="S1675" s="171">
        <f t="shared" si="3102"/>
        <v>0</v>
      </c>
      <c r="T1675" s="171">
        <f t="shared" si="3102"/>
        <v>37442451</v>
      </c>
      <c r="U1675" s="171">
        <f t="shared" si="3102"/>
        <v>0</v>
      </c>
      <c r="V1675" s="171">
        <f t="shared" si="3102"/>
        <v>64342507</v>
      </c>
      <c r="W1675" s="171">
        <f t="shared" si="3102"/>
        <v>0</v>
      </c>
      <c r="X1675" s="171">
        <f t="shared" si="3102"/>
        <v>21302100</v>
      </c>
      <c r="Y1675" s="171">
        <f t="shared" si="3102"/>
        <v>0</v>
      </c>
      <c r="Z1675" s="112"/>
      <c r="AA1675" s="112"/>
      <c r="AB1675" s="112"/>
      <c r="AC1675" s="112"/>
    </row>
    <row r="1676" spans="1:29" s="139" customFormat="1" x14ac:dyDescent="0.2">
      <c r="A1676" s="118" t="s">
        <v>615</v>
      </c>
      <c r="B1676" s="102" t="s">
        <v>794</v>
      </c>
      <c r="C1676" s="103">
        <v>581</v>
      </c>
      <c r="D1676" s="104"/>
      <c r="E1676" s="105">
        <v>368</v>
      </c>
      <c r="F1676" s="141"/>
      <c r="G1676" s="106"/>
      <c r="H1676" s="107">
        <f>SUM(H1677:H1683)</f>
        <v>18275763</v>
      </c>
      <c r="I1676" s="107">
        <f t="shared" ref="I1676:Y1676" si="3103">SUM(I1677:I1683)</f>
        <v>0</v>
      </c>
      <c r="J1676" s="107">
        <f t="shared" si="3103"/>
        <v>110495719</v>
      </c>
      <c r="K1676" s="107">
        <f t="shared" si="3103"/>
        <v>0</v>
      </c>
      <c r="L1676" s="107">
        <f t="shared" si="3103"/>
        <v>85450605</v>
      </c>
      <c r="M1676" s="107">
        <f t="shared" si="3103"/>
        <v>0</v>
      </c>
      <c r="N1676" s="107">
        <f t="shared" si="3103"/>
        <v>23653450</v>
      </c>
      <c r="O1676" s="107">
        <f t="shared" si="3103"/>
        <v>0</v>
      </c>
      <c r="P1676" s="107">
        <f t="shared" si="3103"/>
        <v>106102329</v>
      </c>
      <c r="Q1676" s="107">
        <f t="shared" si="3103"/>
        <v>0</v>
      </c>
      <c r="R1676" s="107">
        <f t="shared" si="3103"/>
        <v>88011936</v>
      </c>
      <c r="S1676" s="107">
        <f t="shared" si="3103"/>
        <v>0</v>
      </c>
      <c r="T1676" s="107">
        <f t="shared" si="3103"/>
        <v>37442451</v>
      </c>
      <c r="U1676" s="107">
        <f t="shared" si="3103"/>
        <v>0</v>
      </c>
      <c r="V1676" s="107">
        <f t="shared" si="3103"/>
        <v>64342507</v>
      </c>
      <c r="W1676" s="107">
        <f t="shared" si="3103"/>
        <v>0</v>
      </c>
      <c r="X1676" s="107">
        <f t="shared" si="3103"/>
        <v>21302100</v>
      </c>
      <c r="Y1676" s="107">
        <f t="shared" si="3103"/>
        <v>0</v>
      </c>
      <c r="Z1676" s="101"/>
      <c r="AA1676" s="101"/>
      <c r="AB1676" s="101"/>
      <c r="AC1676" s="101"/>
    </row>
    <row r="1677" spans="1:29" s="139" customFormat="1" ht="30" x14ac:dyDescent="0.2">
      <c r="A1677" s="136" t="s">
        <v>615</v>
      </c>
      <c r="B1677" s="136" t="s">
        <v>794</v>
      </c>
      <c r="C1677" s="136">
        <v>581</v>
      </c>
      <c r="D1677" s="137" t="s">
        <v>258</v>
      </c>
      <c r="E1677" s="138">
        <v>3681</v>
      </c>
      <c r="F1677" s="143" t="s">
        <v>716</v>
      </c>
      <c r="G1677" s="132"/>
      <c r="H1677" s="398">
        <v>1000</v>
      </c>
      <c r="I1677" s="399"/>
      <c r="J1677" s="398"/>
      <c r="K1677" s="399"/>
      <c r="L1677" s="408"/>
      <c r="M1677" s="399"/>
      <c r="N1677" s="408"/>
      <c r="O1677" s="399"/>
      <c r="P1677" s="398"/>
      <c r="Q1677" s="399"/>
      <c r="R1677" s="408"/>
      <c r="S1677" s="399"/>
      <c r="T1677" s="408"/>
      <c r="U1677" s="399"/>
      <c r="V1677" s="408"/>
      <c r="W1677" s="399"/>
      <c r="X1677" s="408"/>
      <c r="Y1677" s="399"/>
    </row>
    <row r="1678" spans="1:29" s="139" customFormat="1" ht="30" x14ac:dyDescent="0.2">
      <c r="A1678" s="136" t="s">
        <v>615</v>
      </c>
      <c r="B1678" s="136" t="s">
        <v>794</v>
      </c>
      <c r="C1678" s="136">
        <v>581</v>
      </c>
      <c r="D1678" s="137" t="s">
        <v>270</v>
      </c>
      <c r="E1678" s="138">
        <v>3681</v>
      </c>
      <c r="F1678" s="143" t="s">
        <v>716</v>
      </c>
      <c r="G1678" s="132"/>
      <c r="H1678" s="398">
        <v>1000</v>
      </c>
      <c r="I1678" s="399"/>
      <c r="J1678" s="398"/>
      <c r="K1678" s="399"/>
      <c r="L1678" s="408"/>
      <c r="M1678" s="399"/>
      <c r="N1678" s="408"/>
      <c r="O1678" s="399"/>
      <c r="P1678" s="398"/>
      <c r="Q1678" s="399"/>
      <c r="R1678" s="408"/>
      <c r="S1678" s="399"/>
      <c r="T1678" s="408"/>
      <c r="U1678" s="399"/>
      <c r="V1678" s="408"/>
      <c r="W1678" s="399"/>
      <c r="X1678" s="408"/>
      <c r="Y1678" s="399"/>
    </row>
    <row r="1679" spans="1:29" s="139" customFormat="1" ht="30" x14ac:dyDescent="0.2">
      <c r="A1679" s="136" t="s">
        <v>615</v>
      </c>
      <c r="B1679" s="136" t="s">
        <v>794</v>
      </c>
      <c r="C1679" s="136">
        <v>581</v>
      </c>
      <c r="D1679" s="137" t="s">
        <v>325</v>
      </c>
      <c r="E1679" s="138">
        <v>3681</v>
      </c>
      <c r="F1679" s="143" t="s">
        <v>716</v>
      </c>
      <c r="G1679" s="132"/>
      <c r="H1679" s="398">
        <v>0</v>
      </c>
      <c r="I1679" s="399"/>
      <c r="J1679" s="398">
        <v>66361</v>
      </c>
      <c r="K1679" s="399"/>
      <c r="L1679" s="408">
        <v>100</v>
      </c>
      <c r="M1679" s="399"/>
      <c r="N1679" s="408">
        <v>100</v>
      </c>
      <c r="O1679" s="399"/>
      <c r="P1679" s="398">
        <v>331807</v>
      </c>
      <c r="Q1679" s="399"/>
      <c r="R1679" s="408">
        <v>100</v>
      </c>
      <c r="S1679" s="399"/>
      <c r="T1679" s="408">
        <v>100</v>
      </c>
      <c r="U1679" s="399"/>
      <c r="V1679" s="408">
        <v>100</v>
      </c>
      <c r="W1679" s="399"/>
      <c r="X1679" s="408">
        <v>100</v>
      </c>
      <c r="Y1679" s="399"/>
    </row>
    <row r="1680" spans="1:29" s="139" customFormat="1" ht="30" x14ac:dyDescent="0.2">
      <c r="A1680" s="136" t="s">
        <v>615</v>
      </c>
      <c r="B1680" s="136" t="s">
        <v>794</v>
      </c>
      <c r="C1680" s="136">
        <v>581</v>
      </c>
      <c r="D1680" s="137" t="s">
        <v>258</v>
      </c>
      <c r="E1680" s="138">
        <v>3682</v>
      </c>
      <c r="F1680" s="143" t="s">
        <v>711</v>
      </c>
      <c r="G1680" s="132"/>
      <c r="H1680" s="398">
        <v>0</v>
      </c>
      <c r="I1680" s="399"/>
      <c r="J1680" s="398">
        <v>29308912</v>
      </c>
      <c r="K1680" s="399"/>
      <c r="L1680" s="403">
        <v>29308912</v>
      </c>
      <c r="M1680" s="399"/>
      <c r="N1680" s="435">
        <v>2764350</v>
      </c>
      <c r="O1680" s="399"/>
      <c r="P1680" s="398">
        <v>28379853</v>
      </c>
      <c r="Q1680" s="399"/>
      <c r="R1680" s="403">
        <v>28379853</v>
      </c>
      <c r="S1680" s="399"/>
      <c r="T1680" s="435">
        <v>2764351</v>
      </c>
      <c r="U1680" s="399"/>
      <c r="V1680" s="403">
        <v>10119059</v>
      </c>
      <c r="W1680" s="399"/>
      <c r="X1680" s="403">
        <v>5000000</v>
      </c>
      <c r="Y1680" s="399"/>
    </row>
    <row r="1681" spans="1:29" s="139" customFormat="1" ht="30" x14ac:dyDescent="0.2">
      <c r="A1681" s="136" t="s">
        <v>615</v>
      </c>
      <c r="B1681" s="136" t="s">
        <v>794</v>
      </c>
      <c r="C1681" s="136">
        <v>581</v>
      </c>
      <c r="D1681" s="137" t="s">
        <v>101</v>
      </c>
      <c r="E1681" s="138">
        <v>3682</v>
      </c>
      <c r="F1681" s="143" t="s">
        <v>711</v>
      </c>
      <c r="G1681" s="132"/>
      <c r="H1681" s="398">
        <v>457391</v>
      </c>
      <c r="I1681" s="399"/>
      <c r="J1681" s="398">
        <v>0</v>
      </c>
      <c r="K1681" s="399"/>
      <c r="L1681" s="409">
        <v>0</v>
      </c>
      <c r="M1681" s="399"/>
      <c r="N1681" s="409">
        <v>0</v>
      </c>
      <c r="O1681" s="399"/>
      <c r="P1681" s="398">
        <v>0</v>
      </c>
      <c r="Q1681" s="399"/>
      <c r="R1681" s="409" t="s">
        <v>760</v>
      </c>
      <c r="S1681" s="399"/>
      <c r="T1681" s="409" t="s">
        <v>760</v>
      </c>
      <c r="U1681" s="399"/>
      <c r="V1681" s="409" t="s">
        <v>760</v>
      </c>
      <c r="W1681" s="399"/>
      <c r="X1681" s="409" t="s">
        <v>760</v>
      </c>
      <c r="Y1681" s="399"/>
    </row>
    <row r="1682" spans="1:29" ht="30" x14ac:dyDescent="0.2">
      <c r="A1682" s="136" t="s">
        <v>615</v>
      </c>
      <c r="B1682" s="136" t="s">
        <v>794</v>
      </c>
      <c r="C1682" s="136">
        <v>581</v>
      </c>
      <c r="D1682" s="137" t="s">
        <v>270</v>
      </c>
      <c r="E1682" s="138">
        <v>3682</v>
      </c>
      <c r="F1682" s="143" t="s">
        <v>711</v>
      </c>
      <c r="G1682" s="132"/>
      <c r="H1682" s="398">
        <v>17816372</v>
      </c>
      <c r="I1682" s="399"/>
      <c r="J1682" s="398">
        <v>79129604</v>
      </c>
      <c r="K1682" s="399"/>
      <c r="L1682" s="403">
        <v>55641593</v>
      </c>
      <c r="M1682" s="399"/>
      <c r="N1682" s="435">
        <v>20389000</v>
      </c>
      <c r="O1682" s="399"/>
      <c r="P1682" s="398">
        <v>70754529</v>
      </c>
      <c r="Q1682" s="399"/>
      <c r="R1682" s="403">
        <v>59131983</v>
      </c>
      <c r="S1682" s="399"/>
      <c r="T1682" s="435">
        <v>34178000</v>
      </c>
      <c r="U1682" s="399"/>
      <c r="V1682" s="403">
        <v>53723348</v>
      </c>
      <c r="W1682" s="399"/>
      <c r="X1682" s="435">
        <v>15802000</v>
      </c>
      <c r="Y1682" s="399"/>
      <c r="Z1682" s="139"/>
      <c r="AA1682" s="139"/>
      <c r="AB1682" s="139"/>
      <c r="AC1682" s="139"/>
    </row>
    <row r="1683" spans="1:29" s="101" customFormat="1" ht="30" x14ac:dyDescent="0.2">
      <c r="A1683" s="136" t="s">
        <v>615</v>
      </c>
      <c r="B1683" s="136" t="s">
        <v>794</v>
      </c>
      <c r="C1683" s="136">
        <v>581</v>
      </c>
      <c r="D1683" s="137" t="s">
        <v>325</v>
      </c>
      <c r="E1683" s="138">
        <v>3682</v>
      </c>
      <c r="F1683" s="143" t="s">
        <v>711</v>
      </c>
      <c r="G1683" s="132"/>
      <c r="H1683" s="398">
        <v>0</v>
      </c>
      <c r="I1683" s="399"/>
      <c r="J1683" s="398">
        <v>1990842</v>
      </c>
      <c r="K1683" s="399"/>
      <c r="L1683" s="403">
        <v>500000</v>
      </c>
      <c r="M1683" s="399"/>
      <c r="N1683" s="403">
        <v>500000</v>
      </c>
      <c r="O1683" s="399"/>
      <c r="P1683" s="398">
        <v>6636140</v>
      </c>
      <c r="Q1683" s="399"/>
      <c r="R1683" s="403">
        <v>500000</v>
      </c>
      <c r="S1683" s="399"/>
      <c r="T1683" s="403">
        <v>500000</v>
      </c>
      <c r="U1683" s="399"/>
      <c r="V1683" s="403">
        <v>500000</v>
      </c>
      <c r="W1683" s="399"/>
      <c r="X1683" s="403">
        <v>500000</v>
      </c>
      <c r="Y1683" s="399"/>
      <c r="Z1683" s="139"/>
      <c r="AA1683" s="139"/>
      <c r="AB1683" s="139"/>
      <c r="AC1683" s="139"/>
    </row>
    <row r="1684" spans="1:29" s="139" customFormat="1" x14ac:dyDescent="0.2">
      <c r="A1684" s="201" t="s">
        <v>615</v>
      </c>
      <c r="B1684" s="179" t="s">
        <v>794</v>
      </c>
      <c r="C1684" s="167">
        <v>581</v>
      </c>
      <c r="D1684" s="167"/>
      <c r="E1684" s="168">
        <v>38</v>
      </c>
      <c r="F1684" s="169"/>
      <c r="G1684" s="170"/>
      <c r="H1684" s="171">
        <f>H1687+H1689+H1685</f>
        <v>87805381</v>
      </c>
      <c r="I1684" s="171">
        <f t="shared" ref="I1684:Y1684" si="3104">I1687+I1689+I1685</f>
        <v>0</v>
      </c>
      <c r="J1684" s="171">
        <f t="shared" si="3104"/>
        <v>70547748</v>
      </c>
      <c r="K1684" s="171">
        <f t="shared" si="3104"/>
        <v>0</v>
      </c>
      <c r="L1684" s="171">
        <f t="shared" si="3104"/>
        <v>108962777</v>
      </c>
      <c r="M1684" s="171">
        <f t="shared" si="3104"/>
        <v>0</v>
      </c>
      <c r="N1684" s="171">
        <f t="shared" si="3104"/>
        <v>84913942</v>
      </c>
      <c r="O1684" s="171">
        <f t="shared" si="3104"/>
        <v>0</v>
      </c>
      <c r="P1684" s="171">
        <f t="shared" si="3104"/>
        <v>72087332</v>
      </c>
      <c r="Q1684" s="171">
        <f t="shared" si="3104"/>
        <v>0</v>
      </c>
      <c r="R1684" s="171">
        <f t="shared" si="3104"/>
        <v>153341495</v>
      </c>
      <c r="S1684" s="171">
        <f t="shared" si="3104"/>
        <v>0</v>
      </c>
      <c r="T1684" s="171">
        <f t="shared" si="3104"/>
        <v>140070245</v>
      </c>
      <c r="U1684" s="171">
        <f t="shared" si="3104"/>
        <v>0</v>
      </c>
      <c r="V1684" s="171">
        <f t="shared" si="3104"/>
        <v>110100000</v>
      </c>
      <c r="W1684" s="171">
        <f t="shared" si="3104"/>
        <v>0</v>
      </c>
      <c r="X1684" s="171">
        <f t="shared" si="3104"/>
        <v>115100000</v>
      </c>
      <c r="Y1684" s="171">
        <f t="shared" si="3104"/>
        <v>0</v>
      </c>
      <c r="Z1684" s="112"/>
      <c r="AA1684" s="112"/>
      <c r="AB1684" s="112"/>
      <c r="AC1684" s="112"/>
    </row>
    <row r="1685" spans="1:29" s="139" customFormat="1" x14ac:dyDescent="0.2">
      <c r="A1685" s="118" t="s">
        <v>615</v>
      </c>
      <c r="B1685" s="102" t="s">
        <v>794</v>
      </c>
      <c r="C1685" s="103">
        <v>581</v>
      </c>
      <c r="D1685" s="104"/>
      <c r="E1685" s="105">
        <v>381</v>
      </c>
      <c r="F1685" s="141"/>
      <c r="G1685" s="106"/>
      <c r="H1685" s="107">
        <f t="shared" ref="H1685:Y1687" si="3105">SUM(H1686)</f>
        <v>1000</v>
      </c>
      <c r="I1685" s="107">
        <f t="shared" si="3105"/>
        <v>0</v>
      </c>
      <c r="J1685" s="107">
        <f t="shared" si="3105"/>
        <v>0</v>
      </c>
      <c r="K1685" s="107">
        <f t="shared" si="3105"/>
        <v>0</v>
      </c>
      <c r="L1685" s="107">
        <f t="shared" si="3105"/>
        <v>0</v>
      </c>
      <c r="M1685" s="107">
        <f t="shared" si="3105"/>
        <v>0</v>
      </c>
      <c r="N1685" s="107">
        <f t="shared" si="3105"/>
        <v>0</v>
      </c>
      <c r="O1685" s="107">
        <f t="shared" si="3105"/>
        <v>0</v>
      </c>
      <c r="P1685" s="107">
        <f t="shared" si="3105"/>
        <v>0</v>
      </c>
      <c r="Q1685" s="107">
        <f t="shared" si="3105"/>
        <v>0</v>
      </c>
      <c r="R1685" s="107">
        <f t="shared" si="3105"/>
        <v>0</v>
      </c>
      <c r="S1685" s="107">
        <f t="shared" si="3105"/>
        <v>0</v>
      </c>
      <c r="T1685" s="107">
        <f t="shared" si="3105"/>
        <v>0</v>
      </c>
      <c r="U1685" s="107">
        <f t="shared" si="3105"/>
        <v>0</v>
      </c>
      <c r="V1685" s="107">
        <f t="shared" si="3105"/>
        <v>0</v>
      </c>
      <c r="W1685" s="107">
        <f t="shared" si="3105"/>
        <v>0</v>
      </c>
      <c r="X1685" s="107">
        <f t="shared" si="3105"/>
        <v>0</v>
      </c>
      <c r="Y1685" s="107">
        <f t="shared" si="3105"/>
        <v>0</v>
      </c>
      <c r="Z1685" s="101"/>
      <c r="AA1685" s="101"/>
      <c r="AB1685" s="101"/>
      <c r="AC1685" s="101"/>
    </row>
    <row r="1686" spans="1:29" s="139" customFormat="1" x14ac:dyDescent="0.2">
      <c r="A1686" s="147" t="s">
        <v>615</v>
      </c>
      <c r="B1686" s="136" t="s">
        <v>794</v>
      </c>
      <c r="C1686" s="136">
        <v>581</v>
      </c>
      <c r="D1686" s="137" t="s">
        <v>101</v>
      </c>
      <c r="E1686" s="138">
        <v>3813</v>
      </c>
      <c r="F1686" s="143" t="s">
        <v>787</v>
      </c>
      <c r="G1686" s="132"/>
      <c r="H1686" s="398">
        <v>1000</v>
      </c>
      <c r="I1686" s="399"/>
      <c r="J1686" s="398"/>
      <c r="K1686" s="399"/>
      <c r="L1686" s="402"/>
      <c r="M1686" s="399"/>
      <c r="N1686" s="402"/>
      <c r="O1686" s="399"/>
      <c r="P1686" s="398"/>
      <c r="Q1686" s="399"/>
      <c r="R1686" s="402"/>
      <c r="S1686" s="399"/>
      <c r="T1686" s="402"/>
      <c r="U1686" s="399"/>
      <c r="V1686" s="398"/>
      <c r="W1686" s="399"/>
      <c r="X1686" s="398"/>
      <c r="Y1686" s="399"/>
    </row>
    <row r="1687" spans="1:29" s="139" customFormat="1" x14ac:dyDescent="0.2">
      <c r="A1687" s="118" t="s">
        <v>615</v>
      </c>
      <c r="B1687" s="102" t="s">
        <v>794</v>
      </c>
      <c r="C1687" s="103">
        <v>581</v>
      </c>
      <c r="D1687" s="104"/>
      <c r="E1687" s="105">
        <v>382</v>
      </c>
      <c r="F1687" s="141"/>
      <c r="G1687" s="106"/>
      <c r="H1687" s="107">
        <f t="shared" si="3105"/>
        <v>1327228</v>
      </c>
      <c r="I1687" s="107">
        <f t="shared" si="3105"/>
        <v>0</v>
      </c>
      <c r="J1687" s="107">
        <f t="shared" si="3105"/>
        <v>1327228</v>
      </c>
      <c r="K1687" s="107">
        <f t="shared" si="3105"/>
        <v>0</v>
      </c>
      <c r="L1687" s="107">
        <f t="shared" si="3105"/>
        <v>1500000</v>
      </c>
      <c r="M1687" s="107">
        <f t="shared" si="3105"/>
        <v>0</v>
      </c>
      <c r="N1687" s="107">
        <f t="shared" si="3105"/>
        <v>1000000</v>
      </c>
      <c r="O1687" s="107">
        <f t="shared" si="3105"/>
        <v>0</v>
      </c>
      <c r="P1687" s="107">
        <f t="shared" si="3105"/>
        <v>1327228</v>
      </c>
      <c r="Q1687" s="107">
        <f t="shared" si="3105"/>
        <v>0</v>
      </c>
      <c r="R1687" s="107">
        <f t="shared" si="3105"/>
        <v>1327228</v>
      </c>
      <c r="S1687" s="107">
        <f t="shared" si="3105"/>
        <v>0</v>
      </c>
      <c r="T1687" s="107">
        <f t="shared" si="3105"/>
        <v>1000000</v>
      </c>
      <c r="U1687" s="107">
        <f t="shared" si="3105"/>
        <v>0</v>
      </c>
      <c r="V1687" s="107">
        <f t="shared" si="3105"/>
        <v>0</v>
      </c>
      <c r="W1687" s="107">
        <f t="shared" si="3105"/>
        <v>0</v>
      </c>
      <c r="X1687" s="107">
        <f t="shared" si="3105"/>
        <v>0</v>
      </c>
      <c r="Y1687" s="107">
        <f t="shared" si="3105"/>
        <v>0</v>
      </c>
      <c r="Z1687" s="101"/>
      <c r="AA1687" s="101"/>
      <c r="AB1687" s="101"/>
      <c r="AC1687" s="101"/>
    </row>
    <row r="1688" spans="1:29" s="139" customFormat="1" x14ac:dyDescent="0.2">
      <c r="A1688" s="147" t="s">
        <v>615</v>
      </c>
      <c r="B1688" s="136" t="s">
        <v>794</v>
      </c>
      <c r="C1688" s="136">
        <v>581</v>
      </c>
      <c r="D1688" s="137" t="s">
        <v>101</v>
      </c>
      <c r="E1688" s="138">
        <v>3823</v>
      </c>
      <c r="F1688" s="143" t="s">
        <v>788</v>
      </c>
      <c r="G1688" s="132"/>
      <c r="H1688" s="398">
        <v>1327228</v>
      </c>
      <c r="I1688" s="399"/>
      <c r="J1688" s="398">
        <v>1327228</v>
      </c>
      <c r="K1688" s="399"/>
      <c r="L1688" s="402">
        <v>1500000</v>
      </c>
      <c r="M1688" s="399"/>
      <c r="N1688" s="402">
        <v>1000000</v>
      </c>
      <c r="O1688" s="399"/>
      <c r="P1688" s="398">
        <v>1327228</v>
      </c>
      <c r="Q1688" s="399"/>
      <c r="R1688" s="402">
        <v>1327228</v>
      </c>
      <c r="S1688" s="399"/>
      <c r="T1688" s="402">
        <v>1000000</v>
      </c>
      <c r="U1688" s="399"/>
      <c r="V1688" s="398"/>
      <c r="W1688" s="399"/>
      <c r="X1688" s="398"/>
      <c r="Y1688" s="399"/>
    </row>
    <row r="1689" spans="1:29" s="139" customFormat="1" x14ac:dyDescent="0.2">
      <c r="A1689" s="147" t="s">
        <v>615</v>
      </c>
      <c r="B1689" s="147" t="s">
        <v>794</v>
      </c>
      <c r="C1689" s="147">
        <v>581</v>
      </c>
      <c r="D1689" s="154"/>
      <c r="E1689" s="148">
        <v>386</v>
      </c>
      <c r="F1689" s="144"/>
      <c r="G1689" s="131"/>
      <c r="H1689" s="152">
        <f t="shared" ref="H1689:Q1689" si="3106">SUM(H1690:H1694)</f>
        <v>86477153</v>
      </c>
      <c r="I1689" s="152">
        <f t="shared" si="3106"/>
        <v>0</v>
      </c>
      <c r="J1689" s="152">
        <f t="shared" si="3106"/>
        <v>69220520</v>
      </c>
      <c r="K1689" s="152">
        <f t="shared" si="3106"/>
        <v>0</v>
      </c>
      <c r="L1689" s="152">
        <f t="shared" ref="L1689:M1689" si="3107">SUM(L1690:L1694)</f>
        <v>107462777</v>
      </c>
      <c r="M1689" s="152">
        <f t="shared" si="3107"/>
        <v>0</v>
      </c>
      <c r="N1689" s="152">
        <f t="shared" ref="N1689:O1689" si="3108">SUM(N1690:N1694)</f>
        <v>83913942</v>
      </c>
      <c r="O1689" s="152">
        <f t="shared" si="3108"/>
        <v>0</v>
      </c>
      <c r="P1689" s="152">
        <f t="shared" si="3106"/>
        <v>70760104</v>
      </c>
      <c r="Q1689" s="152">
        <f t="shared" si="3106"/>
        <v>0</v>
      </c>
      <c r="R1689" s="152">
        <f t="shared" ref="R1689:W1689" si="3109">SUM(R1690:R1694)</f>
        <v>152014267</v>
      </c>
      <c r="S1689" s="152">
        <f t="shared" si="3109"/>
        <v>0</v>
      </c>
      <c r="T1689" s="152">
        <f t="shared" ref="T1689:U1689" si="3110">SUM(T1690:T1694)</f>
        <v>139070245</v>
      </c>
      <c r="U1689" s="152">
        <f t="shared" si="3110"/>
        <v>0</v>
      </c>
      <c r="V1689" s="152">
        <f t="shared" si="3109"/>
        <v>110100000</v>
      </c>
      <c r="W1689" s="152">
        <f t="shared" si="3109"/>
        <v>0</v>
      </c>
      <c r="X1689" s="152">
        <f t="shared" ref="X1689:Y1689" si="3111">SUM(X1690:X1694)</f>
        <v>115100000</v>
      </c>
      <c r="Y1689" s="152">
        <f t="shared" si="3111"/>
        <v>0</v>
      </c>
    </row>
    <row r="1690" spans="1:29" s="139" customFormat="1" ht="15" x14ac:dyDescent="0.2">
      <c r="A1690" s="136" t="s">
        <v>615</v>
      </c>
      <c r="B1690" s="136" t="s">
        <v>794</v>
      </c>
      <c r="C1690" s="136">
        <v>581</v>
      </c>
      <c r="D1690" s="137" t="s">
        <v>258</v>
      </c>
      <c r="E1690" s="138">
        <v>3864</v>
      </c>
      <c r="F1690" s="143" t="s">
        <v>789</v>
      </c>
      <c r="G1690" s="132"/>
      <c r="H1690" s="398">
        <v>69841187</v>
      </c>
      <c r="I1690" s="399"/>
      <c r="J1690" s="398">
        <v>43523658</v>
      </c>
      <c r="K1690" s="399"/>
      <c r="L1690" s="402">
        <v>65385387</v>
      </c>
      <c r="M1690" s="399"/>
      <c r="N1690" s="402">
        <v>65013942</v>
      </c>
      <c r="O1690" s="399"/>
      <c r="P1690" s="398">
        <v>40086137</v>
      </c>
      <c r="Q1690" s="399"/>
      <c r="R1690" s="402">
        <v>80736877</v>
      </c>
      <c r="S1690" s="399"/>
      <c r="T1690" s="402">
        <v>50664351</v>
      </c>
      <c r="U1690" s="399"/>
      <c r="V1690" s="402">
        <v>42000000</v>
      </c>
      <c r="W1690" s="399"/>
      <c r="X1690" s="402">
        <v>49000000</v>
      </c>
      <c r="Y1690" s="399"/>
    </row>
    <row r="1691" spans="1:29" s="139" customFormat="1" ht="15" x14ac:dyDescent="0.2">
      <c r="A1691" s="136" t="s">
        <v>615</v>
      </c>
      <c r="B1691" s="136" t="s">
        <v>794</v>
      </c>
      <c r="C1691" s="136">
        <v>581</v>
      </c>
      <c r="D1691" s="137" t="s">
        <v>101</v>
      </c>
      <c r="E1691" s="138">
        <v>3864</v>
      </c>
      <c r="F1691" s="143" t="s">
        <v>789</v>
      </c>
      <c r="G1691" s="132"/>
      <c r="H1691" s="398">
        <v>2121840</v>
      </c>
      <c r="I1691" s="399"/>
      <c r="J1691" s="398">
        <v>6121840</v>
      </c>
      <c r="K1691" s="399"/>
      <c r="L1691" s="403">
        <v>6121840</v>
      </c>
      <c r="M1691" s="399"/>
      <c r="N1691" s="403">
        <v>3000000</v>
      </c>
      <c r="O1691" s="399"/>
      <c r="P1691" s="398">
        <v>6121840</v>
      </c>
      <c r="Q1691" s="399"/>
      <c r="R1691" s="403">
        <v>6121840</v>
      </c>
      <c r="S1691" s="399"/>
      <c r="T1691" s="403">
        <v>1000000</v>
      </c>
      <c r="U1691" s="399"/>
      <c r="V1691" s="403">
        <v>26000000</v>
      </c>
      <c r="W1691" s="399"/>
      <c r="X1691" s="403">
        <v>20000000</v>
      </c>
      <c r="Y1691" s="399"/>
    </row>
    <row r="1692" spans="1:29" s="139" customFormat="1" ht="15" x14ac:dyDescent="0.2">
      <c r="A1692" s="136" t="s">
        <v>615</v>
      </c>
      <c r="B1692" s="136" t="s">
        <v>794</v>
      </c>
      <c r="C1692" s="136">
        <v>581</v>
      </c>
      <c r="D1692" s="137" t="s">
        <v>270</v>
      </c>
      <c r="E1692" s="138">
        <v>3864</v>
      </c>
      <c r="F1692" s="143" t="s">
        <v>789</v>
      </c>
      <c r="G1692" s="132"/>
      <c r="H1692" s="398">
        <v>11556000</v>
      </c>
      <c r="I1692" s="399"/>
      <c r="J1692" s="398">
        <v>10219656</v>
      </c>
      <c r="K1692" s="399"/>
      <c r="L1692" s="403">
        <v>20173866</v>
      </c>
      <c r="M1692" s="399"/>
      <c r="N1692" s="403">
        <v>200000</v>
      </c>
      <c r="O1692" s="399"/>
      <c r="P1692" s="398">
        <v>9224235</v>
      </c>
      <c r="Q1692" s="399"/>
      <c r="R1692" s="403">
        <v>18183024</v>
      </c>
      <c r="S1692" s="399"/>
      <c r="T1692" s="403">
        <v>40405894</v>
      </c>
      <c r="U1692" s="399"/>
      <c r="V1692" s="403">
        <v>500000</v>
      </c>
      <c r="W1692" s="399"/>
      <c r="X1692" s="403">
        <v>4500000</v>
      </c>
      <c r="Y1692" s="399"/>
    </row>
    <row r="1693" spans="1:29" ht="15" x14ac:dyDescent="0.2">
      <c r="A1693" s="136" t="s">
        <v>615</v>
      </c>
      <c r="B1693" s="136" t="s">
        <v>794</v>
      </c>
      <c r="C1693" s="136">
        <v>581</v>
      </c>
      <c r="D1693" s="137" t="s">
        <v>296</v>
      </c>
      <c r="E1693" s="138">
        <v>3864</v>
      </c>
      <c r="F1693" s="143" t="s">
        <v>789</v>
      </c>
      <c r="G1693" s="132"/>
      <c r="H1693" s="398">
        <v>1391997</v>
      </c>
      <c r="I1693" s="399"/>
      <c r="J1693" s="398">
        <v>1391997</v>
      </c>
      <c r="K1693" s="399"/>
      <c r="L1693" s="403">
        <v>1800000</v>
      </c>
      <c r="M1693" s="399"/>
      <c r="N1693" s="403">
        <v>1800000</v>
      </c>
      <c r="O1693" s="399"/>
      <c r="P1693" s="398">
        <v>1391997</v>
      </c>
      <c r="Q1693" s="399"/>
      <c r="R1693" s="403">
        <v>6000000</v>
      </c>
      <c r="S1693" s="399"/>
      <c r="T1693" s="403">
        <v>6000000</v>
      </c>
      <c r="U1693" s="399"/>
      <c r="V1693" s="403">
        <v>100000</v>
      </c>
      <c r="W1693" s="399"/>
      <c r="X1693" s="403">
        <v>100000</v>
      </c>
      <c r="Y1693" s="399"/>
      <c r="Z1693" s="139"/>
      <c r="AA1693" s="139"/>
      <c r="AB1693" s="139"/>
      <c r="AC1693" s="139"/>
    </row>
    <row r="1694" spans="1:29" s="101" customFormat="1" x14ac:dyDescent="0.2">
      <c r="A1694" s="136" t="s">
        <v>615</v>
      </c>
      <c r="B1694" s="136" t="s">
        <v>794</v>
      </c>
      <c r="C1694" s="136">
        <v>581</v>
      </c>
      <c r="D1694" s="137" t="s">
        <v>325</v>
      </c>
      <c r="E1694" s="138">
        <v>3864</v>
      </c>
      <c r="F1694" s="143" t="s">
        <v>789</v>
      </c>
      <c r="G1694" s="132"/>
      <c r="H1694" s="398">
        <v>1566129</v>
      </c>
      <c r="I1694" s="398"/>
      <c r="J1694" s="398">
        <v>7963369</v>
      </c>
      <c r="K1694" s="398"/>
      <c r="L1694" s="403">
        <v>13981684</v>
      </c>
      <c r="M1694" s="398"/>
      <c r="N1694" s="403">
        <v>13900000</v>
      </c>
      <c r="O1694" s="398"/>
      <c r="P1694" s="398">
        <v>13935895</v>
      </c>
      <c r="Q1694" s="398"/>
      <c r="R1694" s="403">
        <v>40972526</v>
      </c>
      <c r="S1694" s="398"/>
      <c r="T1694" s="403">
        <v>41000000</v>
      </c>
      <c r="U1694" s="398"/>
      <c r="V1694" s="403">
        <v>41500000</v>
      </c>
      <c r="W1694" s="398"/>
      <c r="X1694" s="403">
        <v>41500000</v>
      </c>
      <c r="Y1694" s="398"/>
      <c r="Z1694" s="139"/>
      <c r="AA1694" s="139"/>
      <c r="AB1694" s="139"/>
      <c r="AC1694" s="139"/>
    </row>
    <row r="1695" spans="1:29" s="139" customFormat="1" x14ac:dyDescent="0.2">
      <c r="A1695" s="201" t="s">
        <v>615</v>
      </c>
      <c r="B1695" s="179" t="s">
        <v>794</v>
      </c>
      <c r="C1695" s="167">
        <v>815</v>
      </c>
      <c r="D1695" s="167"/>
      <c r="E1695" s="168">
        <v>36</v>
      </c>
      <c r="F1695" s="169"/>
      <c r="G1695" s="170"/>
      <c r="H1695" s="171">
        <f t="shared" ref="H1695:Y1695" si="3112">H1696+H1698</f>
        <v>0</v>
      </c>
      <c r="I1695" s="171">
        <f t="shared" si="3112"/>
        <v>0</v>
      </c>
      <c r="J1695" s="171">
        <f t="shared" si="3112"/>
        <v>0</v>
      </c>
      <c r="K1695" s="171">
        <f t="shared" si="3112"/>
        <v>0</v>
      </c>
      <c r="L1695" s="171">
        <f t="shared" si="3112"/>
        <v>0</v>
      </c>
      <c r="M1695" s="171">
        <f t="shared" si="3112"/>
        <v>0</v>
      </c>
      <c r="N1695" s="171">
        <f t="shared" si="3112"/>
        <v>25000000</v>
      </c>
      <c r="O1695" s="171">
        <f t="shared" si="3112"/>
        <v>25000000</v>
      </c>
      <c r="P1695" s="171">
        <f t="shared" si="3112"/>
        <v>0</v>
      </c>
      <c r="Q1695" s="171">
        <f t="shared" si="3112"/>
        <v>0</v>
      </c>
      <c r="R1695" s="171">
        <f t="shared" si="3112"/>
        <v>32224298</v>
      </c>
      <c r="S1695" s="171">
        <f t="shared" si="3112"/>
        <v>32224298</v>
      </c>
      <c r="T1695" s="171">
        <f t="shared" si="3112"/>
        <v>62775702</v>
      </c>
      <c r="U1695" s="171">
        <f t="shared" si="3112"/>
        <v>62775702</v>
      </c>
      <c r="V1695" s="171">
        <f t="shared" si="3112"/>
        <v>32224298</v>
      </c>
      <c r="W1695" s="171">
        <f t="shared" si="3112"/>
        <v>32224298</v>
      </c>
      <c r="X1695" s="171">
        <f t="shared" si="3112"/>
        <v>64430298</v>
      </c>
      <c r="Y1695" s="171">
        <f t="shared" si="3112"/>
        <v>64430298</v>
      </c>
      <c r="Z1695" s="112"/>
      <c r="AA1695" s="112"/>
      <c r="AB1695" s="112"/>
      <c r="AC1695" s="112"/>
    </row>
    <row r="1696" spans="1:29" s="101" customFormat="1" x14ac:dyDescent="0.2">
      <c r="A1696" s="118" t="s">
        <v>615</v>
      </c>
      <c r="B1696" s="102" t="s">
        <v>794</v>
      </c>
      <c r="C1696" s="103">
        <v>815</v>
      </c>
      <c r="D1696" s="104"/>
      <c r="E1696" s="105">
        <v>363</v>
      </c>
      <c r="F1696" s="141"/>
      <c r="G1696" s="106"/>
      <c r="H1696" s="107">
        <f t="shared" ref="H1696:Y1696" si="3113">SUM(H1697)</f>
        <v>0</v>
      </c>
      <c r="I1696" s="107">
        <f t="shared" si="3113"/>
        <v>0</v>
      </c>
      <c r="J1696" s="107">
        <f t="shared" si="3113"/>
        <v>0</v>
      </c>
      <c r="K1696" s="107">
        <f t="shared" si="3113"/>
        <v>0</v>
      </c>
      <c r="L1696" s="107">
        <f t="shared" si="3113"/>
        <v>0</v>
      </c>
      <c r="M1696" s="107">
        <f t="shared" si="3113"/>
        <v>0</v>
      </c>
      <c r="N1696" s="107">
        <f t="shared" si="3113"/>
        <v>0</v>
      </c>
      <c r="O1696" s="107">
        <f t="shared" si="3113"/>
        <v>0</v>
      </c>
      <c r="P1696" s="107">
        <f t="shared" si="3113"/>
        <v>0</v>
      </c>
      <c r="Q1696" s="107">
        <f t="shared" si="3113"/>
        <v>0</v>
      </c>
      <c r="R1696" s="107">
        <f t="shared" si="3113"/>
        <v>32224298</v>
      </c>
      <c r="S1696" s="107">
        <f t="shared" si="3113"/>
        <v>32224298</v>
      </c>
      <c r="T1696" s="107">
        <f t="shared" si="3113"/>
        <v>0</v>
      </c>
      <c r="U1696" s="107">
        <f t="shared" si="3113"/>
        <v>0</v>
      </c>
      <c r="V1696" s="107">
        <f t="shared" si="3113"/>
        <v>32224298</v>
      </c>
      <c r="W1696" s="107">
        <f t="shared" si="3113"/>
        <v>32224298</v>
      </c>
      <c r="X1696" s="107">
        <f t="shared" si="3113"/>
        <v>0</v>
      </c>
      <c r="Y1696" s="107">
        <f t="shared" si="3113"/>
        <v>0</v>
      </c>
    </row>
    <row r="1697" spans="1:29" s="101" customFormat="1" x14ac:dyDescent="0.2">
      <c r="A1697" s="109" t="s">
        <v>615</v>
      </c>
      <c r="B1697" s="124" t="s">
        <v>794</v>
      </c>
      <c r="C1697" s="124">
        <v>815</v>
      </c>
      <c r="D1697" s="109" t="s">
        <v>258</v>
      </c>
      <c r="E1697" s="110">
        <v>3632</v>
      </c>
      <c r="F1697" s="142" t="s">
        <v>183</v>
      </c>
      <c r="G1697" s="132"/>
      <c r="H1697" s="398">
        <v>0</v>
      </c>
      <c r="I1697" s="398"/>
      <c r="J1697" s="398">
        <v>0</v>
      </c>
      <c r="K1697" s="398"/>
      <c r="L1697" s="398"/>
      <c r="M1697" s="398">
        <f>L1697</f>
        <v>0</v>
      </c>
      <c r="N1697" s="398"/>
      <c r="O1697" s="398">
        <f>N1697</f>
        <v>0</v>
      </c>
      <c r="P1697" s="398"/>
      <c r="Q1697" s="398"/>
      <c r="R1697" s="398">
        <v>32224298</v>
      </c>
      <c r="S1697" s="398">
        <f>R1697</f>
        <v>32224298</v>
      </c>
      <c r="T1697" s="380"/>
      <c r="U1697" s="398">
        <f>T1697</f>
        <v>0</v>
      </c>
      <c r="V1697" s="398">
        <v>32224298</v>
      </c>
      <c r="W1697" s="398">
        <f>V1697</f>
        <v>32224298</v>
      </c>
      <c r="X1697" s="380"/>
      <c r="Y1697" s="398">
        <f>X1697</f>
        <v>0</v>
      </c>
      <c r="Z1697" s="139"/>
      <c r="AA1697" s="139"/>
      <c r="AB1697" s="139"/>
      <c r="AC1697" s="139"/>
    </row>
    <row r="1698" spans="1:29" s="101" customFormat="1" x14ac:dyDescent="0.2">
      <c r="A1698" s="118" t="s">
        <v>615</v>
      </c>
      <c r="B1698" s="102" t="s">
        <v>794</v>
      </c>
      <c r="C1698" s="103">
        <v>815</v>
      </c>
      <c r="D1698" s="104"/>
      <c r="E1698" s="105">
        <v>368</v>
      </c>
      <c r="F1698" s="141"/>
      <c r="G1698" s="106"/>
      <c r="H1698" s="107">
        <f t="shared" ref="H1698:Y1698" si="3114">SUM(H1699:H1700)</f>
        <v>0</v>
      </c>
      <c r="I1698" s="107">
        <f t="shared" si="3114"/>
        <v>0</v>
      </c>
      <c r="J1698" s="107">
        <f t="shared" si="3114"/>
        <v>0</v>
      </c>
      <c r="K1698" s="107">
        <f t="shared" si="3114"/>
        <v>0</v>
      </c>
      <c r="L1698" s="107">
        <f t="shared" si="3114"/>
        <v>0</v>
      </c>
      <c r="M1698" s="107">
        <f t="shared" si="3114"/>
        <v>0</v>
      </c>
      <c r="N1698" s="107">
        <f t="shared" si="3114"/>
        <v>25000000</v>
      </c>
      <c r="O1698" s="107">
        <f t="shared" si="3114"/>
        <v>25000000</v>
      </c>
      <c r="P1698" s="107">
        <f t="shared" si="3114"/>
        <v>0</v>
      </c>
      <c r="Q1698" s="107">
        <f t="shared" si="3114"/>
        <v>0</v>
      </c>
      <c r="R1698" s="107">
        <f t="shared" si="3114"/>
        <v>0</v>
      </c>
      <c r="S1698" s="107">
        <f t="shared" si="3114"/>
        <v>0</v>
      </c>
      <c r="T1698" s="107">
        <f t="shared" si="3114"/>
        <v>62775702</v>
      </c>
      <c r="U1698" s="107">
        <f t="shared" si="3114"/>
        <v>62775702</v>
      </c>
      <c r="V1698" s="107">
        <f t="shared" si="3114"/>
        <v>0</v>
      </c>
      <c r="W1698" s="107">
        <f t="shared" si="3114"/>
        <v>0</v>
      </c>
      <c r="X1698" s="107">
        <f t="shared" si="3114"/>
        <v>64430298</v>
      </c>
      <c r="Y1698" s="107">
        <f t="shared" si="3114"/>
        <v>64430298</v>
      </c>
    </row>
    <row r="1699" spans="1:29" s="101" customFormat="1" ht="30" x14ac:dyDescent="0.2">
      <c r="A1699" s="109" t="s">
        <v>615</v>
      </c>
      <c r="B1699" s="124" t="s">
        <v>794</v>
      </c>
      <c r="C1699" s="124">
        <v>815</v>
      </c>
      <c r="D1699" s="109" t="s">
        <v>258</v>
      </c>
      <c r="E1699" s="110">
        <v>3682</v>
      </c>
      <c r="F1699" s="142" t="s">
        <v>711</v>
      </c>
      <c r="G1699" s="132"/>
      <c r="H1699" s="310"/>
      <c r="I1699" s="310">
        <f>H1699</f>
        <v>0</v>
      </c>
      <c r="J1699" s="310"/>
      <c r="K1699" s="310">
        <f>J1699</f>
        <v>0</v>
      </c>
      <c r="L1699" s="310"/>
      <c r="M1699" s="310">
        <f>L1699</f>
        <v>0</v>
      </c>
      <c r="N1699" s="380">
        <v>25000000</v>
      </c>
      <c r="O1699" s="310">
        <f>N1699</f>
        <v>25000000</v>
      </c>
      <c r="P1699" s="310"/>
      <c r="Q1699" s="310">
        <f>P1699</f>
        <v>0</v>
      </c>
      <c r="R1699" s="310"/>
      <c r="S1699" s="310">
        <f>R1699</f>
        <v>0</v>
      </c>
      <c r="T1699" s="380">
        <v>62775702</v>
      </c>
      <c r="U1699" s="310">
        <f>T1699</f>
        <v>62775702</v>
      </c>
      <c r="V1699" s="310"/>
      <c r="W1699" s="310">
        <f>V1699</f>
        <v>0</v>
      </c>
      <c r="X1699" s="380">
        <v>22224298</v>
      </c>
      <c r="Y1699" s="310">
        <f>X1699</f>
        <v>22224298</v>
      </c>
      <c r="Z1699" s="139"/>
      <c r="AA1699" s="139"/>
      <c r="AB1699" s="139"/>
      <c r="AC1699" s="139"/>
    </row>
    <row r="1700" spans="1:29" s="101" customFormat="1" ht="30" x14ac:dyDescent="0.2">
      <c r="A1700" s="109" t="s">
        <v>615</v>
      </c>
      <c r="B1700" s="124" t="s">
        <v>794</v>
      </c>
      <c r="C1700" s="124">
        <v>815</v>
      </c>
      <c r="D1700" s="109" t="s">
        <v>270</v>
      </c>
      <c r="E1700" s="110">
        <v>3682</v>
      </c>
      <c r="F1700" s="142" t="s">
        <v>711</v>
      </c>
      <c r="G1700" s="132"/>
      <c r="H1700" s="398"/>
      <c r="I1700" s="398">
        <f>H1700</f>
        <v>0</v>
      </c>
      <c r="J1700" s="398"/>
      <c r="K1700" s="398">
        <f>J1700</f>
        <v>0</v>
      </c>
      <c r="L1700" s="398"/>
      <c r="M1700" s="398">
        <f>L1700</f>
        <v>0</v>
      </c>
      <c r="N1700" s="380"/>
      <c r="O1700" s="398">
        <f>N1700</f>
        <v>0</v>
      </c>
      <c r="P1700" s="398"/>
      <c r="Q1700" s="398">
        <f>P1700</f>
        <v>0</v>
      </c>
      <c r="R1700" s="398"/>
      <c r="S1700" s="398">
        <f>R1700</f>
        <v>0</v>
      </c>
      <c r="T1700" s="380"/>
      <c r="U1700" s="398">
        <f>T1700</f>
        <v>0</v>
      </c>
      <c r="V1700" s="398"/>
      <c r="W1700" s="398">
        <f>V1700</f>
        <v>0</v>
      </c>
      <c r="X1700" s="380">
        <v>42206000</v>
      </c>
      <c r="Y1700" s="398">
        <f>X1700</f>
        <v>42206000</v>
      </c>
      <c r="Z1700" s="139"/>
      <c r="AA1700" s="139"/>
      <c r="AB1700" s="139"/>
      <c r="AC1700" s="139"/>
    </row>
    <row r="1701" spans="1:29" ht="56.25" x14ac:dyDescent="0.2">
      <c r="A1701" s="202" t="s">
        <v>615</v>
      </c>
      <c r="B1701" s="173" t="s">
        <v>796</v>
      </c>
      <c r="C1701" s="173"/>
      <c r="D1701" s="173"/>
      <c r="E1701" s="174"/>
      <c r="F1701" s="176" t="s">
        <v>797</v>
      </c>
      <c r="G1701" s="177" t="s">
        <v>632</v>
      </c>
      <c r="H1701" s="178">
        <f>H1710+H1743+H1749+H1702+H1717+H1725+H1739+H1732+H1721+H1729+H1736</f>
        <v>108237029</v>
      </c>
      <c r="I1701" s="178">
        <f t="shared" ref="I1701:Y1701" si="3115">I1710+I1743+I1749+I1702+I1717+I1725+I1739+I1732+I1721+I1729+I1736</f>
        <v>185204</v>
      </c>
      <c r="J1701" s="178">
        <f t="shared" si="3115"/>
        <v>0</v>
      </c>
      <c r="K1701" s="178">
        <f t="shared" si="3115"/>
        <v>0</v>
      </c>
      <c r="L1701" s="178">
        <f t="shared" si="3115"/>
        <v>0</v>
      </c>
      <c r="M1701" s="178">
        <f t="shared" si="3115"/>
        <v>0</v>
      </c>
      <c r="N1701" s="178">
        <f t="shared" si="3115"/>
        <v>502000</v>
      </c>
      <c r="O1701" s="178">
        <f t="shared" si="3115"/>
        <v>502000</v>
      </c>
      <c r="P1701" s="178">
        <f t="shared" si="3115"/>
        <v>0</v>
      </c>
      <c r="Q1701" s="178">
        <f t="shared" si="3115"/>
        <v>0</v>
      </c>
      <c r="R1701" s="178">
        <f t="shared" si="3115"/>
        <v>0</v>
      </c>
      <c r="S1701" s="178">
        <f t="shared" si="3115"/>
        <v>0</v>
      </c>
      <c r="T1701" s="178">
        <f t="shared" si="3115"/>
        <v>0</v>
      </c>
      <c r="U1701" s="178">
        <f t="shared" si="3115"/>
        <v>0</v>
      </c>
      <c r="V1701" s="178">
        <f t="shared" si="3115"/>
        <v>0</v>
      </c>
      <c r="W1701" s="178">
        <f t="shared" si="3115"/>
        <v>0</v>
      </c>
      <c r="X1701" s="178">
        <f t="shared" si="3115"/>
        <v>0</v>
      </c>
      <c r="Y1701" s="178">
        <f t="shared" si="3115"/>
        <v>0</v>
      </c>
      <c r="Z1701" s="101"/>
      <c r="AA1701" s="101"/>
      <c r="AB1701" s="101"/>
      <c r="AC1701" s="101"/>
    </row>
    <row r="1702" spans="1:29" s="139" customFormat="1" x14ac:dyDescent="0.2">
      <c r="A1702" s="201" t="s">
        <v>615</v>
      </c>
      <c r="B1702" s="179" t="s">
        <v>796</v>
      </c>
      <c r="C1702" s="167">
        <v>11</v>
      </c>
      <c r="D1702" s="167"/>
      <c r="E1702" s="168">
        <v>31</v>
      </c>
      <c r="F1702" s="169"/>
      <c r="G1702" s="170"/>
      <c r="H1702" s="171">
        <f t="shared" ref="H1702:Q1702" si="3116">H1703+H1706+H1708</f>
        <v>31856</v>
      </c>
      <c r="I1702" s="171">
        <f t="shared" si="3116"/>
        <v>31856</v>
      </c>
      <c r="J1702" s="171">
        <f t="shared" si="3116"/>
        <v>0</v>
      </c>
      <c r="K1702" s="171">
        <f t="shared" si="3116"/>
        <v>0</v>
      </c>
      <c r="L1702" s="171">
        <f t="shared" ref="L1702:M1702" si="3117">L1703+L1706+L1708</f>
        <v>0</v>
      </c>
      <c r="M1702" s="171">
        <f t="shared" si="3117"/>
        <v>0</v>
      </c>
      <c r="N1702" s="171">
        <f t="shared" ref="N1702:O1702" si="3118">N1703+N1706+N1708</f>
        <v>0</v>
      </c>
      <c r="O1702" s="171">
        <f t="shared" si="3118"/>
        <v>0</v>
      </c>
      <c r="P1702" s="171">
        <f t="shared" si="3116"/>
        <v>0</v>
      </c>
      <c r="Q1702" s="171">
        <f t="shared" si="3116"/>
        <v>0</v>
      </c>
      <c r="R1702" s="171">
        <f t="shared" ref="R1702:W1702" si="3119">R1703+R1706+R1708</f>
        <v>0</v>
      </c>
      <c r="S1702" s="171">
        <f t="shared" si="3119"/>
        <v>0</v>
      </c>
      <c r="T1702" s="171">
        <f t="shared" ref="T1702:U1702" si="3120">T1703+T1706+T1708</f>
        <v>0</v>
      </c>
      <c r="U1702" s="171">
        <f t="shared" si="3120"/>
        <v>0</v>
      </c>
      <c r="V1702" s="171">
        <f t="shared" si="3119"/>
        <v>0</v>
      </c>
      <c r="W1702" s="171">
        <f t="shared" si="3119"/>
        <v>0</v>
      </c>
      <c r="X1702" s="171">
        <f t="shared" ref="X1702:Y1702" si="3121">X1703+X1706+X1708</f>
        <v>0</v>
      </c>
      <c r="Y1702" s="171">
        <f t="shared" si="3121"/>
        <v>0</v>
      </c>
      <c r="Z1702" s="101"/>
      <c r="AA1702" s="101"/>
      <c r="AB1702" s="101"/>
      <c r="AC1702" s="101"/>
    </row>
    <row r="1703" spans="1:29" s="139" customFormat="1" x14ac:dyDescent="0.2">
      <c r="A1703" s="104" t="s">
        <v>615</v>
      </c>
      <c r="B1703" s="121" t="s">
        <v>796</v>
      </c>
      <c r="C1703" s="121">
        <v>11</v>
      </c>
      <c r="D1703" s="104"/>
      <c r="E1703" s="105">
        <v>311</v>
      </c>
      <c r="F1703" s="141"/>
      <c r="G1703" s="106"/>
      <c r="H1703" s="107">
        <f t="shared" ref="H1703:Q1703" si="3122">H1704+H1705</f>
        <v>29247</v>
      </c>
      <c r="I1703" s="107">
        <f t="shared" si="3122"/>
        <v>29247</v>
      </c>
      <c r="J1703" s="107">
        <f t="shared" si="3122"/>
        <v>0</v>
      </c>
      <c r="K1703" s="107">
        <f t="shared" si="3122"/>
        <v>0</v>
      </c>
      <c r="L1703" s="107">
        <f t="shared" ref="L1703:M1703" si="3123">L1704+L1705</f>
        <v>0</v>
      </c>
      <c r="M1703" s="107">
        <f t="shared" si="3123"/>
        <v>0</v>
      </c>
      <c r="N1703" s="107">
        <f t="shared" ref="N1703:O1703" si="3124">N1704+N1705</f>
        <v>0</v>
      </c>
      <c r="O1703" s="107">
        <f t="shared" si="3124"/>
        <v>0</v>
      </c>
      <c r="P1703" s="107">
        <f t="shared" si="3122"/>
        <v>0</v>
      </c>
      <c r="Q1703" s="107">
        <f t="shared" si="3122"/>
        <v>0</v>
      </c>
      <c r="R1703" s="107">
        <f t="shared" ref="R1703:W1703" si="3125">R1704+R1705</f>
        <v>0</v>
      </c>
      <c r="S1703" s="107">
        <f t="shared" si="3125"/>
        <v>0</v>
      </c>
      <c r="T1703" s="107">
        <f t="shared" ref="T1703:U1703" si="3126">T1704+T1705</f>
        <v>0</v>
      </c>
      <c r="U1703" s="107">
        <f t="shared" si="3126"/>
        <v>0</v>
      </c>
      <c r="V1703" s="107">
        <f t="shared" si="3125"/>
        <v>0</v>
      </c>
      <c r="W1703" s="107">
        <f t="shared" si="3125"/>
        <v>0</v>
      </c>
      <c r="X1703" s="107">
        <f t="shared" ref="X1703:Y1703" si="3127">X1704+X1705</f>
        <v>0</v>
      </c>
      <c r="Y1703" s="107">
        <f t="shared" si="3127"/>
        <v>0</v>
      </c>
      <c r="Z1703" s="112"/>
      <c r="AA1703" s="112"/>
      <c r="AB1703" s="112"/>
      <c r="AC1703" s="112"/>
    </row>
    <row r="1704" spans="1:29" ht="15" x14ac:dyDescent="0.2">
      <c r="A1704" s="109" t="s">
        <v>615</v>
      </c>
      <c r="B1704" s="124" t="s">
        <v>796</v>
      </c>
      <c r="C1704" s="124">
        <v>11</v>
      </c>
      <c r="D1704" s="109" t="s">
        <v>31</v>
      </c>
      <c r="E1704" s="110">
        <v>3111</v>
      </c>
      <c r="F1704" s="142" t="s">
        <v>33</v>
      </c>
      <c r="G1704" s="132"/>
      <c r="H1704" s="398">
        <v>14184</v>
      </c>
      <c r="I1704" s="398">
        <f t="shared" ref="I1704:I1705" si="3128">H1704</f>
        <v>14184</v>
      </c>
      <c r="J1704" s="398">
        <v>0</v>
      </c>
      <c r="K1704" s="398">
        <f t="shared" ref="K1704:K1705" si="3129">J1704</f>
        <v>0</v>
      </c>
      <c r="L1704" s="398"/>
      <c r="M1704" s="398">
        <f t="shared" ref="M1704:M1705" si="3130">L1704</f>
        <v>0</v>
      </c>
      <c r="N1704" s="398"/>
      <c r="O1704" s="398">
        <f t="shared" ref="O1704:O1705" si="3131">N1704</f>
        <v>0</v>
      </c>
      <c r="P1704" s="398">
        <v>0</v>
      </c>
      <c r="Q1704" s="398">
        <f t="shared" ref="Q1704:Q1705" si="3132">P1704</f>
        <v>0</v>
      </c>
      <c r="R1704" s="398"/>
      <c r="S1704" s="398">
        <f t="shared" ref="S1704:S1705" si="3133">R1704</f>
        <v>0</v>
      </c>
      <c r="T1704" s="398"/>
      <c r="U1704" s="398">
        <f t="shared" ref="U1704:U1705" si="3134">T1704</f>
        <v>0</v>
      </c>
      <c r="V1704" s="398"/>
      <c r="W1704" s="398">
        <f t="shared" ref="W1704:W1705" si="3135">V1704</f>
        <v>0</v>
      </c>
      <c r="X1704" s="398"/>
      <c r="Y1704" s="398">
        <f t="shared" ref="Y1704:Y1705" si="3136">X1704</f>
        <v>0</v>
      </c>
      <c r="Z1704" s="139"/>
      <c r="AA1704" s="139"/>
      <c r="AB1704" s="139"/>
      <c r="AC1704" s="139"/>
    </row>
    <row r="1705" spans="1:29" s="139" customFormat="1" ht="15" x14ac:dyDescent="0.2">
      <c r="A1705" s="109" t="s">
        <v>615</v>
      </c>
      <c r="B1705" s="124" t="s">
        <v>796</v>
      </c>
      <c r="C1705" s="124">
        <v>11</v>
      </c>
      <c r="D1705" s="109" t="s">
        <v>31</v>
      </c>
      <c r="E1705" s="110">
        <v>3113</v>
      </c>
      <c r="F1705" s="142" t="s">
        <v>35</v>
      </c>
      <c r="G1705" s="132"/>
      <c r="H1705" s="398">
        <v>15063</v>
      </c>
      <c r="I1705" s="398">
        <f t="shared" si="3128"/>
        <v>15063</v>
      </c>
      <c r="J1705" s="398">
        <v>0</v>
      </c>
      <c r="K1705" s="398">
        <f t="shared" si="3129"/>
        <v>0</v>
      </c>
      <c r="L1705" s="398"/>
      <c r="M1705" s="398">
        <f t="shared" si="3130"/>
        <v>0</v>
      </c>
      <c r="N1705" s="398"/>
      <c r="O1705" s="398">
        <f t="shared" si="3131"/>
        <v>0</v>
      </c>
      <c r="P1705" s="398">
        <v>0</v>
      </c>
      <c r="Q1705" s="398">
        <f t="shared" si="3132"/>
        <v>0</v>
      </c>
      <c r="R1705" s="398"/>
      <c r="S1705" s="398">
        <f t="shared" si="3133"/>
        <v>0</v>
      </c>
      <c r="T1705" s="398"/>
      <c r="U1705" s="398">
        <f t="shared" si="3134"/>
        <v>0</v>
      </c>
      <c r="V1705" s="398"/>
      <c r="W1705" s="398">
        <f t="shared" si="3135"/>
        <v>0</v>
      </c>
      <c r="X1705" s="398"/>
      <c r="Y1705" s="398">
        <f t="shared" si="3136"/>
        <v>0</v>
      </c>
    </row>
    <row r="1706" spans="1:29" x14ac:dyDescent="0.2">
      <c r="A1706" s="104" t="s">
        <v>615</v>
      </c>
      <c r="B1706" s="121" t="s">
        <v>796</v>
      </c>
      <c r="C1706" s="121">
        <v>11</v>
      </c>
      <c r="D1706" s="104"/>
      <c r="E1706" s="105">
        <v>312</v>
      </c>
      <c r="F1706" s="141"/>
      <c r="G1706" s="106"/>
      <c r="H1706" s="107">
        <f t="shared" ref="H1706:Y1706" si="3137">H1707</f>
        <v>0</v>
      </c>
      <c r="I1706" s="107">
        <f t="shared" si="3137"/>
        <v>0</v>
      </c>
      <c r="J1706" s="107">
        <f t="shared" si="3137"/>
        <v>0</v>
      </c>
      <c r="K1706" s="107">
        <f t="shared" si="3137"/>
        <v>0</v>
      </c>
      <c r="L1706" s="107">
        <f t="shared" si="3137"/>
        <v>0</v>
      </c>
      <c r="M1706" s="107">
        <f t="shared" si="3137"/>
        <v>0</v>
      </c>
      <c r="N1706" s="107">
        <f t="shared" si="3137"/>
        <v>0</v>
      </c>
      <c r="O1706" s="107">
        <f t="shared" si="3137"/>
        <v>0</v>
      </c>
      <c r="P1706" s="107">
        <f t="shared" si="3137"/>
        <v>0</v>
      </c>
      <c r="Q1706" s="107">
        <f t="shared" si="3137"/>
        <v>0</v>
      </c>
      <c r="R1706" s="107">
        <f t="shared" si="3137"/>
        <v>0</v>
      </c>
      <c r="S1706" s="107">
        <f t="shared" si="3137"/>
        <v>0</v>
      </c>
      <c r="T1706" s="107">
        <f t="shared" si="3137"/>
        <v>0</v>
      </c>
      <c r="U1706" s="107">
        <f t="shared" si="3137"/>
        <v>0</v>
      </c>
      <c r="V1706" s="107">
        <f t="shared" si="3137"/>
        <v>0</v>
      </c>
      <c r="W1706" s="107">
        <f t="shared" si="3137"/>
        <v>0</v>
      </c>
      <c r="X1706" s="107">
        <f t="shared" si="3137"/>
        <v>0</v>
      </c>
      <c r="Y1706" s="107">
        <f t="shared" si="3137"/>
        <v>0</v>
      </c>
    </row>
    <row r="1707" spans="1:29" s="139" customFormat="1" ht="15" x14ac:dyDescent="0.2">
      <c r="A1707" s="109" t="s">
        <v>615</v>
      </c>
      <c r="B1707" s="124" t="s">
        <v>796</v>
      </c>
      <c r="C1707" s="124">
        <v>11</v>
      </c>
      <c r="D1707" s="109" t="s">
        <v>31</v>
      </c>
      <c r="E1707" s="110">
        <v>3121</v>
      </c>
      <c r="F1707" s="142" t="s">
        <v>471</v>
      </c>
      <c r="G1707" s="132"/>
      <c r="H1707" s="398">
        <v>0</v>
      </c>
      <c r="I1707" s="398">
        <f>H1707</f>
        <v>0</v>
      </c>
      <c r="J1707" s="398">
        <v>0</v>
      </c>
      <c r="K1707" s="398">
        <f>J1707</f>
        <v>0</v>
      </c>
      <c r="L1707" s="398"/>
      <c r="M1707" s="398">
        <f>L1707</f>
        <v>0</v>
      </c>
      <c r="N1707" s="398"/>
      <c r="O1707" s="398">
        <f>N1707</f>
        <v>0</v>
      </c>
      <c r="P1707" s="398">
        <v>0</v>
      </c>
      <c r="Q1707" s="398">
        <f>P1707</f>
        <v>0</v>
      </c>
      <c r="R1707" s="398"/>
      <c r="S1707" s="398">
        <f>R1707</f>
        <v>0</v>
      </c>
      <c r="T1707" s="398"/>
      <c r="U1707" s="398">
        <f>T1707</f>
        <v>0</v>
      </c>
      <c r="V1707" s="398"/>
      <c r="W1707" s="398">
        <f>V1707</f>
        <v>0</v>
      </c>
      <c r="X1707" s="398"/>
      <c r="Y1707" s="398">
        <f>X1707</f>
        <v>0</v>
      </c>
    </row>
    <row r="1708" spans="1:29" s="101" customFormat="1" x14ac:dyDescent="0.2">
      <c r="A1708" s="104" t="s">
        <v>615</v>
      </c>
      <c r="B1708" s="121" t="s">
        <v>796</v>
      </c>
      <c r="C1708" s="121">
        <v>11</v>
      </c>
      <c r="D1708" s="104"/>
      <c r="E1708" s="105">
        <v>313</v>
      </c>
      <c r="F1708" s="141"/>
      <c r="G1708" s="106"/>
      <c r="H1708" s="107">
        <f t="shared" ref="H1708:Y1708" si="3138">H1709</f>
        <v>2609</v>
      </c>
      <c r="I1708" s="107">
        <f t="shared" si="3138"/>
        <v>2609</v>
      </c>
      <c r="J1708" s="107">
        <f t="shared" si="3138"/>
        <v>0</v>
      </c>
      <c r="K1708" s="107">
        <f t="shared" si="3138"/>
        <v>0</v>
      </c>
      <c r="L1708" s="107">
        <f t="shared" si="3138"/>
        <v>0</v>
      </c>
      <c r="M1708" s="107">
        <f t="shared" si="3138"/>
        <v>0</v>
      </c>
      <c r="N1708" s="107">
        <f t="shared" si="3138"/>
        <v>0</v>
      </c>
      <c r="O1708" s="107">
        <f t="shared" si="3138"/>
        <v>0</v>
      </c>
      <c r="P1708" s="107">
        <f t="shared" si="3138"/>
        <v>0</v>
      </c>
      <c r="Q1708" s="107">
        <f t="shared" si="3138"/>
        <v>0</v>
      </c>
      <c r="R1708" s="107">
        <f t="shared" si="3138"/>
        <v>0</v>
      </c>
      <c r="S1708" s="107">
        <f t="shared" si="3138"/>
        <v>0</v>
      </c>
      <c r="T1708" s="107">
        <f t="shared" si="3138"/>
        <v>0</v>
      </c>
      <c r="U1708" s="107">
        <f t="shared" si="3138"/>
        <v>0</v>
      </c>
      <c r="V1708" s="107">
        <f t="shared" si="3138"/>
        <v>0</v>
      </c>
      <c r="W1708" s="107">
        <f t="shared" si="3138"/>
        <v>0</v>
      </c>
      <c r="X1708" s="107">
        <f t="shared" si="3138"/>
        <v>0</v>
      </c>
      <c r="Y1708" s="107">
        <f t="shared" si="3138"/>
        <v>0</v>
      </c>
      <c r="Z1708" s="112"/>
      <c r="AA1708" s="112"/>
      <c r="AB1708" s="112"/>
      <c r="AC1708" s="112"/>
    </row>
    <row r="1709" spans="1:29" ht="15" x14ac:dyDescent="0.2">
      <c r="A1709" s="109" t="s">
        <v>615</v>
      </c>
      <c r="B1709" s="124" t="s">
        <v>796</v>
      </c>
      <c r="C1709" s="124">
        <v>11</v>
      </c>
      <c r="D1709" s="109" t="s">
        <v>31</v>
      </c>
      <c r="E1709" s="110">
        <v>3132</v>
      </c>
      <c r="F1709" s="142" t="s">
        <v>40</v>
      </c>
      <c r="G1709" s="132"/>
      <c r="H1709" s="398">
        <v>2609</v>
      </c>
      <c r="I1709" s="398">
        <f>H1709</f>
        <v>2609</v>
      </c>
      <c r="J1709" s="398">
        <v>0</v>
      </c>
      <c r="K1709" s="398">
        <f>J1709</f>
        <v>0</v>
      </c>
      <c r="L1709" s="398"/>
      <c r="M1709" s="398">
        <f>L1709</f>
        <v>0</v>
      </c>
      <c r="N1709" s="398"/>
      <c r="O1709" s="398">
        <f>N1709</f>
        <v>0</v>
      </c>
      <c r="P1709" s="398">
        <v>0</v>
      </c>
      <c r="Q1709" s="398">
        <f>P1709</f>
        <v>0</v>
      </c>
      <c r="R1709" s="398"/>
      <c r="S1709" s="398">
        <f>R1709</f>
        <v>0</v>
      </c>
      <c r="T1709" s="398"/>
      <c r="U1709" s="398">
        <f>T1709</f>
        <v>0</v>
      </c>
      <c r="V1709" s="398"/>
      <c r="W1709" s="398">
        <f>V1709</f>
        <v>0</v>
      </c>
      <c r="X1709" s="398"/>
      <c r="Y1709" s="398">
        <f>X1709</f>
        <v>0</v>
      </c>
      <c r="Z1709" s="139"/>
      <c r="AA1709" s="139"/>
      <c r="AB1709" s="139"/>
      <c r="AC1709" s="139"/>
    </row>
    <row r="1710" spans="1:29" s="139" customFormat="1" x14ac:dyDescent="0.2">
      <c r="A1710" s="201" t="s">
        <v>615</v>
      </c>
      <c r="B1710" s="179" t="s">
        <v>796</v>
      </c>
      <c r="C1710" s="167">
        <v>11</v>
      </c>
      <c r="D1710" s="167"/>
      <c r="E1710" s="168">
        <v>32</v>
      </c>
      <c r="F1710" s="169"/>
      <c r="G1710" s="170"/>
      <c r="H1710" s="171">
        <f t="shared" ref="H1710:Q1710" si="3139">H1715+H1711</f>
        <v>153016</v>
      </c>
      <c r="I1710" s="171">
        <f t="shared" si="3139"/>
        <v>153016</v>
      </c>
      <c r="J1710" s="171">
        <f t="shared" si="3139"/>
        <v>0</v>
      </c>
      <c r="K1710" s="171">
        <f t="shared" si="3139"/>
        <v>0</v>
      </c>
      <c r="L1710" s="171">
        <f t="shared" ref="L1710:M1710" si="3140">L1715+L1711</f>
        <v>0</v>
      </c>
      <c r="M1710" s="171">
        <f t="shared" si="3140"/>
        <v>0</v>
      </c>
      <c r="N1710" s="171">
        <f t="shared" ref="N1710:O1710" si="3141">N1715+N1711</f>
        <v>0</v>
      </c>
      <c r="O1710" s="171">
        <f t="shared" si="3141"/>
        <v>0</v>
      </c>
      <c r="P1710" s="171">
        <f t="shared" si="3139"/>
        <v>0</v>
      </c>
      <c r="Q1710" s="171">
        <f t="shared" si="3139"/>
        <v>0</v>
      </c>
      <c r="R1710" s="171">
        <f t="shared" ref="R1710:W1710" si="3142">R1715+R1711</f>
        <v>0</v>
      </c>
      <c r="S1710" s="171">
        <f t="shared" si="3142"/>
        <v>0</v>
      </c>
      <c r="T1710" s="171">
        <f t="shared" ref="T1710:U1710" si="3143">T1715+T1711</f>
        <v>0</v>
      </c>
      <c r="U1710" s="171">
        <f t="shared" si="3143"/>
        <v>0</v>
      </c>
      <c r="V1710" s="171">
        <f t="shared" si="3142"/>
        <v>0</v>
      </c>
      <c r="W1710" s="171">
        <f t="shared" si="3142"/>
        <v>0</v>
      </c>
      <c r="X1710" s="171">
        <f t="shared" ref="X1710:Y1710" si="3144">X1715+X1711</f>
        <v>0</v>
      </c>
      <c r="Y1710" s="171">
        <f t="shared" si="3144"/>
        <v>0</v>
      </c>
      <c r="Z1710" s="101"/>
      <c r="AA1710" s="101"/>
      <c r="AB1710" s="101"/>
      <c r="AC1710" s="101"/>
    </row>
    <row r="1711" spans="1:29" s="139" customFormat="1" x14ac:dyDescent="0.2">
      <c r="A1711" s="104" t="s">
        <v>615</v>
      </c>
      <c r="B1711" s="121" t="s">
        <v>796</v>
      </c>
      <c r="C1711" s="121">
        <v>11</v>
      </c>
      <c r="D1711" s="104"/>
      <c r="E1711" s="105">
        <v>321</v>
      </c>
      <c r="F1711" s="141"/>
      <c r="G1711" s="106"/>
      <c r="H1711" s="107">
        <f t="shared" ref="H1711:Q1711" si="3145">H1712+H1713+H1714</f>
        <v>7162</v>
      </c>
      <c r="I1711" s="107">
        <f t="shared" si="3145"/>
        <v>7162</v>
      </c>
      <c r="J1711" s="107">
        <f t="shared" si="3145"/>
        <v>0</v>
      </c>
      <c r="K1711" s="107">
        <f t="shared" si="3145"/>
        <v>0</v>
      </c>
      <c r="L1711" s="107">
        <f t="shared" ref="L1711:M1711" si="3146">L1712+L1713+L1714</f>
        <v>0</v>
      </c>
      <c r="M1711" s="107">
        <f t="shared" si="3146"/>
        <v>0</v>
      </c>
      <c r="N1711" s="107">
        <f t="shared" ref="N1711:O1711" si="3147">N1712+N1713+N1714</f>
        <v>0</v>
      </c>
      <c r="O1711" s="107">
        <f t="shared" si="3147"/>
        <v>0</v>
      </c>
      <c r="P1711" s="107">
        <f t="shared" si="3145"/>
        <v>0</v>
      </c>
      <c r="Q1711" s="107">
        <f t="shared" si="3145"/>
        <v>0</v>
      </c>
      <c r="R1711" s="107">
        <f t="shared" ref="R1711:W1711" si="3148">R1712+R1713+R1714</f>
        <v>0</v>
      </c>
      <c r="S1711" s="107">
        <f t="shared" si="3148"/>
        <v>0</v>
      </c>
      <c r="T1711" s="107">
        <f t="shared" ref="T1711:U1711" si="3149">T1712+T1713+T1714</f>
        <v>0</v>
      </c>
      <c r="U1711" s="107">
        <f t="shared" si="3149"/>
        <v>0</v>
      </c>
      <c r="V1711" s="107">
        <f t="shared" si="3148"/>
        <v>0</v>
      </c>
      <c r="W1711" s="107">
        <f t="shared" si="3148"/>
        <v>0</v>
      </c>
      <c r="X1711" s="107">
        <f t="shared" ref="X1711:Y1711" si="3150">X1712+X1713+X1714</f>
        <v>0</v>
      </c>
      <c r="Y1711" s="107">
        <f t="shared" si="3150"/>
        <v>0</v>
      </c>
      <c r="Z1711" s="112"/>
      <c r="AA1711" s="112"/>
      <c r="AB1711" s="112"/>
      <c r="AC1711" s="112"/>
    </row>
    <row r="1712" spans="1:29" s="139" customFormat="1" ht="15" x14ac:dyDescent="0.2">
      <c r="A1712" s="109" t="s">
        <v>615</v>
      </c>
      <c r="B1712" s="124" t="s">
        <v>796</v>
      </c>
      <c r="C1712" s="124">
        <v>11</v>
      </c>
      <c r="D1712" s="109" t="s">
        <v>31</v>
      </c>
      <c r="E1712" s="110">
        <v>3211</v>
      </c>
      <c r="F1712" s="142" t="s">
        <v>42</v>
      </c>
      <c r="G1712" s="132"/>
      <c r="H1712" s="398">
        <v>7162</v>
      </c>
      <c r="I1712" s="398">
        <f t="shared" ref="I1712:I1714" si="3151">H1712</f>
        <v>7162</v>
      </c>
      <c r="J1712" s="398">
        <v>0</v>
      </c>
      <c r="K1712" s="398">
        <f t="shared" ref="K1712:K1714" si="3152">J1712</f>
        <v>0</v>
      </c>
      <c r="L1712" s="398"/>
      <c r="M1712" s="398">
        <f t="shared" ref="M1712:M1714" si="3153">L1712</f>
        <v>0</v>
      </c>
      <c r="N1712" s="398"/>
      <c r="O1712" s="398">
        <f t="shared" ref="O1712:O1714" si="3154">N1712</f>
        <v>0</v>
      </c>
      <c r="P1712" s="398">
        <v>0</v>
      </c>
      <c r="Q1712" s="398">
        <f t="shared" ref="Q1712:Q1714" si="3155">P1712</f>
        <v>0</v>
      </c>
      <c r="R1712" s="398"/>
      <c r="S1712" s="398">
        <f t="shared" ref="S1712:S1714" si="3156">R1712</f>
        <v>0</v>
      </c>
      <c r="T1712" s="398"/>
      <c r="U1712" s="398">
        <f t="shared" ref="U1712:U1714" si="3157">T1712</f>
        <v>0</v>
      </c>
      <c r="V1712" s="398"/>
      <c r="W1712" s="398">
        <f t="shared" ref="W1712:W1714" si="3158">V1712</f>
        <v>0</v>
      </c>
      <c r="X1712" s="398"/>
      <c r="Y1712" s="398">
        <f t="shared" ref="Y1712:Y1714" si="3159">X1712</f>
        <v>0</v>
      </c>
    </row>
    <row r="1713" spans="1:29" s="101" customFormat="1" ht="30" x14ac:dyDescent="0.2">
      <c r="A1713" s="109" t="s">
        <v>615</v>
      </c>
      <c r="B1713" s="124" t="s">
        <v>796</v>
      </c>
      <c r="C1713" s="124">
        <v>11</v>
      </c>
      <c r="D1713" s="109" t="s">
        <v>31</v>
      </c>
      <c r="E1713" s="110">
        <v>3212</v>
      </c>
      <c r="F1713" s="142" t="s">
        <v>43</v>
      </c>
      <c r="G1713" s="132"/>
      <c r="H1713" s="398">
        <v>0</v>
      </c>
      <c r="I1713" s="398">
        <f t="shared" si="3151"/>
        <v>0</v>
      </c>
      <c r="J1713" s="398">
        <v>0</v>
      </c>
      <c r="K1713" s="398">
        <f t="shared" si="3152"/>
        <v>0</v>
      </c>
      <c r="L1713" s="398"/>
      <c r="M1713" s="398">
        <f t="shared" si="3153"/>
        <v>0</v>
      </c>
      <c r="N1713" s="398"/>
      <c r="O1713" s="398">
        <f t="shared" si="3154"/>
        <v>0</v>
      </c>
      <c r="P1713" s="398">
        <v>0</v>
      </c>
      <c r="Q1713" s="398">
        <f t="shared" si="3155"/>
        <v>0</v>
      </c>
      <c r="R1713" s="398"/>
      <c r="S1713" s="398">
        <f t="shared" si="3156"/>
        <v>0</v>
      </c>
      <c r="T1713" s="398"/>
      <c r="U1713" s="398">
        <f t="shared" si="3157"/>
        <v>0</v>
      </c>
      <c r="V1713" s="398"/>
      <c r="W1713" s="398">
        <f t="shared" si="3158"/>
        <v>0</v>
      </c>
      <c r="X1713" s="398"/>
      <c r="Y1713" s="398">
        <f t="shared" si="3159"/>
        <v>0</v>
      </c>
      <c r="Z1713" s="139"/>
      <c r="AA1713" s="139"/>
      <c r="AB1713" s="139"/>
      <c r="AC1713" s="139"/>
    </row>
    <row r="1714" spans="1:29" s="139" customFormat="1" ht="15" x14ac:dyDescent="0.2">
      <c r="A1714" s="109" t="s">
        <v>615</v>
      </c>
      <c r="B1714" s="124" t="s">
        <v>796</v>
      </c>
      <c r="C1714" s="124">
        <v>11</v>
      </c>
      <c r="D1714" s="109" t="s">
        <v>31</v>
      </c>
      <c r="E1714" s="110">
        <v>3213</v>
      </c>
      <c r="F1714" s="142" t="s">
        <v>44</v>
      </c>
      <c r="G1714" s="132"/>
      <c r="H1714" s="398">
        <v>0</v>
      </c>
      <c r="I1714" s="398">
        <f t="shared" si="3151"/>
        <v>0</v>
      </c>
      <c r="J1714" s="398">
        <v>0</v>
      </c>
      <c r="K1714" s="398">
        <f t="shared" si="3152"/>
        <v>0</v>
      </c>
      <c r="L1714" s="398"/>
      <c r="M1714" s="398">
        <f t="shared" si="3153"/>
        <v>0</v>
      </c>
      <c r="N1714" s="398"/>
      <c r="O1714" s="398">
        <f t="shared" si="3154"/>
        <v>0</v>
      </c>
      <c r="P1714" s="398">
        <v>0</v>
      </c>
      <c r="Q1714" s="398">
        <f t="shared" si="3155"/>
        <v>0</v>
      </c>
      <c r="R1714" s="398"/>
      <c r="S1714" s="398">
        <f t="shared" si="3156"/>
        <v>0</v>
      </c>
      <c r="T1714" s="398"/>
      <c r="U1714" s="398">
        <f t="shared" si="3157"/>
        <v>0</v>
      </c>
      <c r="V1714" s="398"/>
      <c r="W1714" s="398">
        <f t="shared" si="3158"/>
        <v>0</v>
      </c>
      <c r="X1714" s="398"/>
      <c r="Y1714" s="398">
        <f t="shared" si="3159"/>
        <v>0</v>
      </c>
    </row>
    <row r="1715" spans="1:29" s="157" customFormat="1" x14ac:dyDescent="0.2">
      <c r="A1715" s="104" t="s">
        <v>615</v>
      </c>
      <c r="B1715" s="121" t="s">
        <v>796</v>
      </c>
      <c r="C1715" s="121">
        <v>11</v>
      </c>
      <c r="D1715" s="104"/>
      <c r="E1715" s="105">
        <v>323</v>
      </c>
      <c r="F1715" s="141"/>
      <c r="G1715" s="106"/>
      <c r="H1715" s="107">
        <f t="shared" ref="H1715:Y1715" si="3160">H1716</f>
        <v>145854</v>
      </c>
      <c r="I1715" s="107">
        <f t="shared" si="3160"/>
        <v>145854</v>
      </c>
      <c r="J1715" s="107">
        <f t="shared" si="3160"/>
        <v>0</v>
      </c>
      <c r="K1715" s="107">
        <f t="shared" si="3160"/>
        <v>0</v>
      </c>
      <c r="L1715" s="107">
        <f t="shared" si="3160"/>
        <v>0</v>
      </c>
      <c r="M1715" s="107">
        <f t="shared" si="3160"/>
        <v>0</v>
      </c>
      <c r="N1715" s="107">
        <f t="shared" si="3160"/>
        <v>0</v>
      </c>
      <c r="O1715" s="107">
        <f t="shared" si="3160"/>
        <v>0</v>
      </c>
      <c r="P1715" s="107">
        <f t="shared" si="3160"/>
        <v>0</v>
      </c>
      <c r="Q1715" s="107">
        <f t="shared" si="3160"/>
        <v>0</v>
      </c>
      <c r="R1715" s="107">
        <f t="shared" si="3160"/>
        <v>0</v>
      </c>
      <c r="S1715" s="107">
        <f t="shared" si="3160"/>
        <v>0</v>
      </c>
      <c r="T1715" s="107">
        <f t="shared" si="3160"/>
        <v>0</v>
      </c>
      <c r="U1715" s="107">
        <f t="shared" si="3160"/>
        <v>0</v>
      </c>
      <c r="V1715" s="107">
        <f t="shared" si="3160"/>
        <v>0</v>
      </c>
      <c r="W1715" s="107">
        <f t="shared" si="3160"/>
        <v>0</v>
      </c>
      <c r="X1715" s="107">
        <f t="shared" si="3160"/>
        <v>0</v>
      </c>
      <c r="Y1715" s="107">
        <f t="shared" si="3160"/>
        <v>0</v>
      </c>
      <c r="Z1715" s="101"/>
      <c r="AA1715" s="101"/>
      <c r="AB1715" s="101"/>
      <c r="AC1715" s="101"/>
    </row>
    <row r="1716" spans="1:29" s="160" customFormat="1" x14ac:dyDescent="0.2">
      <c r="A1716" s="109" t="s">
        <v>615</v>
      </c>
      <c r="B1716" s="124" t="s">
        <v>796</v>
      </c>
      <c r="C1716" s="124">
        <v>11</v>
      </c>
      <c r="D1716" s="109" t="s">
        <v>31</v>
      </c>
      <c r="E1716" s="110">
        <v>3237</v>
      </c>
      <c r="F1716" s="142" t="s">
        <v>58</v>
      </c>
      <c r="G1716" s="132"/>
      <c r="H1716" s="398">
        <v>145854</v>
      </c>
      <c r="I1716" s="398">
        <f>H1716</f>
        <v>145854</v>
      </c>
      <c r="J1716" s="398">
        <v>0</v>
      </c>
      <c r="K1716" s="398">
        <f>J1716</f>
        <v>0</v>
      </c>
      <c r="L1716" s="398"/>
      <c r="M1716" s="398">
        <f>L1716</f>
        <v>0</v>
      </c>
      <c r="N1716" s="398"/>
      <c r="O1716" s="398">
        <f>N1716</f>
        <v>0</v>
      </c>
      <c r="P1716" s="398">
        <v>0</v>
      </c>
      <c r="Q1716" s="398">
        <f>P1716</f>
        <v>0</v>
      </c>
      <c r="R1716" s="398"/>
      <c r="S1716" s="398">
        <f>R1716</f>
        <v>0</v>
      </c>
      <c r="T1716" s="398"/>
      <c r="U1716" s="398">
        <f>T1716</f>
        <v>0</v>
      </c>
      <c r="V1716" s="398"/>
      <c r="W1716" s="398">
        <f>V1716</f>
        <v>0</v>
      </c>
      <c r="X1716" s="398"/>
      <c r="Y1716" s="398">
        <f>X1716</f>
        <v>0</v>
      </c>
      <c r="Z1716" s="139"/>
      <c r="AA1716" s="139"/>
      <c r="AB1716" s="139"/>
      <c r="AC1716" s="139"/>
    </row>
    <row r="1717" spans="1:29" s="159" customFormat="1" x14ac:dyDescent="0.2">
      <c r="A1717" s="201" t="s">
        <v>615</v>
      </c>
      <c r="B1717" s="179" t="s">
        <v>796</v>
      </c>
      <c r="C1717" s="167">
        <v>11</v>
      </c>
      <c r="D1717" s="167"/>
      <c r="E1717" s="168">
        <v>35</v>
      </c>
      <c r="F1717" s="169"/>
      <c r="G1717" s="170"/>
      <c r="H1717" s="171">
        <f t="shared" ref="H1717:Y1717" si="3161">H1718</f>
        <v>0</v>
      </c>
      <c r="I1717" s="171">
        <f t="shared" si="3161"/>
        <v>0</v>
      </c>
      <c r="J1717" s="171">
        <f t="shared" si="3161"/>
        <v>0</v>
      </c>
      <c r="K1717" s="171">
        <f t="shared" si="3161"/>
        <v>0</v>
      </c>
      <c r="L1717" s="171">
        <f t="shared" si="3161"/>
        <v>0</v>
      </c>
      <c r="M1717" s="171">
        <f t="shared" si="3161"/>
        <v>0</v>
      </c>
      <c r="N1717" s="171">
        <f t="shared" si="3161"/>
        <v>0</v>
      </c>
      <c r="O1717" s="171">
        <f t="shared" si="3161"/>
        <v>0</v>
      </c>
      <c r="P1717" s="171">
        <f t="shared" si="3161"/>
        <v>0</v>
      </c>
      <c r="Q1717" s="171">
        <f t="shared" si="3161"/>
        <v>0</v>
      </c>
      <c r="R1717" s="171">
        <f t="shared" si="3161"/>
        <v>0</v>
      </c>
      <c r="S1717" s="171">
        <f t="shared" si="3161"/>
        <v>0</v>
      </c>
      <c r="T1717" s="171">
        <f t="shared" si="3161"/>
        <v>0</v>
      </c>
      <c r="U1717" s="171">
        <f t="shared" si="3161"/>
        <v>0</v>
      </c>
      <c r="V1717" s="171">
        <f t="shared" si="3161"/>
        <v>0</v>
      </c>
      <c r="W1717" s="171">
        <f t="shared" si="3161"/>
        <v>0</v>
      </c>
      <c r="X1717" s="171">
        <f t="shared" si="3161"/>
        <v>0</v>
      </c>
      <c r="Y1717" s="171">
        <f t="shared" si="3161"/>
        <v>0</v>
      </c>
      <c r="Z1717" s="157"/>
      <c r="AA1717" s="157"/>
      <c r="AB1717" s="157"/>
      <c r="AC1717" s="157"/>
    </row>
    <row r="1718" spans="1:29" s="159" customFormat="1" x14ac:dyDescent="0.2">
      <c r="A1718" s="104" t="s">
        <v>615</v>
      </c>
      <c r="B1718" s="121" t="s">
        <v>796</v>
      </c>
      <c r="C1718" s="121">
        <v>11</v>
      </c>
      <c r="D1718" s="104"/>
      <c r="E1718" s="105">
        <v>351</v>
      </c>
      <c r="F1718" s="141"/>
      <c r="G1718" s="106"/>
      <c r="H1718" s="107">
        <f t="shared" ref="H1718:Q1718" si="3162">H1719+H1720</f>
        <v>0</v>
      </c>
      <c r="I1718" s="107">
        <f t="shared" si="3162"/>
        <v>0</v>
      </c>
      <c r="J1718" s="107">
        <f t="shared" si="3162"/>
        <v>0</v>
      </c>
      <c r="K1718" s="107">
        <f t="shared" si="3162"/>
        <v>0</v>
      </c>
      <c r="L1718" s="107">
        <f t="shared" ref="L1718:M1718" si="3163">L1719+L1720</f>
        <v>0</v>
      </c>
      <c r="M1718" s="107">
        <f t="shared" si="3163"/>
        <v>0</v>
      </c>
      <c r="N1718" s="107">
        <f t="shared" ref="N1718:O1718" si="3164">N1719+N1720</f>
        <v>0</v>
      </c>
      <c r="O1718" s="107">
        <f t="shared" si="3164"/>
        <v>0</v>
      </c>
      <c r="P1718" s="107">
        <f t="shared" si="3162"/>
        <v>0</v>
      </c>
      <c r="Q1718" s="107">
        <f t="shared" si="3162"/>
        <v>0</v>
      </c>
      <c r="R1718" s="107">
        <f t="shared" ref="R1718:W1718" si="3165">R1719+R1720</f>
        <v>0</v>
      </c>
      <c r="S1718" s="107">
        <f t="shared" si="3165"/>
        <v>0</v>
      </c>
      <c r="T1718" s="107">
        <f t="shared" ref="T1718:U1718" si="3166">T1719+T1720</f>
        <v>0</v>
      </c>
      <c r="U1718" s="107">
        <f t="shared" si="3166"/>
        <v>0</v>
      </c>
      <c r="V1718" s="107">
        <f t="shared" si="3165"/>
        <v>0</v>
      </c>
      <c r="W1718" s="107">
        <f t="shared" si="3165"/>
        <v>0</v>
      </c>
      <c r="X1718" s="107">
        <f t="shared" ref="X1718:Y1718" si="3167">X1719+X1720</f>
        <v>0</v>
      </c>
      <c r="Y1718" s="107">
        <f t="shared" si="3167"/>
        <v>0</v>
      </c>
      <c r="Z1718" s="160"/>
      <c r="AA1718" s="160"/>
      <c r="AB1718" s="160"/>
      <c r="AC1718" s="160"/>
    </row>
    <row r="1719" spans="1:29" s="157" customFormat="1" ht="30" x14ac:dyDescent="0.2">
      <c r="A1719" s="109" t="s">
        <v>615</v>
      </c>
      <c r="B1719" s="124" t="s">
        <v>796</v>
      </c>
      <c r="C1719" s="124">
        <v>11</v>
      </c>
      <c r="D1719" s="109" t="s">
        <v>258</v>
      </c>
      <c r="E1719" s="110">
        <v>3512</v>
      </c>
      <c r="F1719" s="142" t="s">
        <v>281</v>
      </c>
      <c r="G1719" s="132"/>
      <c r="H1719" s="398">
        <v>0</v>
      </c>
      <c r="I1719" s="398">
        <f t="shared" ref="I1719:I1720" si="3168">H1719</f>
        <v>0</v>
      </c>
      <c r="J1719" s="398">
        <v>0</v>
      </c>
      <c r="K1719" s="398">
        <f t="shared" ref="K1719:K1720" si="3169">J1719</f>
        <v>0</v>
      </c>
      <c r="L1719" s="398"/>
      <c r="M1719" s="398">
        <f t="shared" ref="M1719:M1720" si="3170">L1719</f>
        <v>0</v>
      </c>
      <c r="N1719" s="398"/>
      <c r="O1719" s="398">
        <f t="shared" ref="O1719:O1720" si="3171">N1719</f>
        <v>0</v>
      </c>
      <c r="P1719" s="398">
        <v>0</v>
      </c>
      <c r="Q1719" s="398">
        <f t="shared" ref="Q1719:Q1720" si="3172">P1719</f>
        <v>0</v>
      </c>
      <c r="R1719" s="398"/>
      <c r="S1719" s="398">
        <f t="shared" ref="S1719:S1720" si="3173">R1719</f>
        <v>0</v>
      </c>
      <c r="T1719" s="398"/>
      <c r="U1719" s="398">
        <f t="shared" ref="U1719:U1720" si="3174">T1719</f>
        <v>0</v>
      </c>
      <c r="V1719" s="398"/>
      <c r="W1719" s="398">
        <f t="shared" ref="W1719:W1720" si="3175">V1719</f>
        <v>0</v>
      </c>
      <c r="X1719" s="398"/>
      <c r="Y1719" s="398">
        <f t="shared" ref="Y1719:Y1720" si="3176">X1719</f>
        <v>0</v>
      </c>
      <c r="Z1719" s="159"/>
      <c r="AA1719" s="159"/>
      <c r="AB1719" s="159"/>
      <c r="AC1719" s="159"/>
    </row>
    <row r="1720" spans="1:29" s="160" customFormat="1" ht="30" x14ac:dyDescent="0.2">
      <c r="A1720" s="109" t="s">
        <v>615</v>
      </c>
      <c r="B1720" s="124" t="s">
        <v>796</v>
      </c>
      <c r="C1720" s="124">
        <v>11</v>
      </c>
      <c r="D1720" s="109" t="s">
        <v>325</v>
      </c>
      <c r="E1720" s="110">
        <v>3512</v>
      </c>
      <c r="F1720" s="142" t="s">
        <v>281</v>
      </c>
      <c r="G1720" s="132"/>
      <c r="H1720" s="398">
        <v>0</v>
      </c>
      <c r="I1720" s="398">
        <f t="shared" si="3168"/>
        <v>0</v>
      </c>
      <c r="J1720" s="398">
        <v>0</v>
      </c>
      <c r="K1720" s="398">
        <f t="shared" si="3169"/>
        <v>0</v>
      </c>
      <c r="L1720" s="398"/>
      <c r="M1720" s="398">
        <f t="shared" si="3170"/>
        <v>0</v>
      </c>
      <c r="N1720" s="398"/>
      <c r="O1720" s="398">
        <f t="shared" si="3171"/>
        <v>0</v>
      </c>
      <c r="P1720" s="398">
        <v>0</v>
      </c>
      <c r="Q1720" s="398">
        <f t="shared" si="3172"/>
        <v>0</v>
      </c>
      <c r="R1720" s="398"/>
      <c r="S1720" s="398">
        <f t="shared" si="3173"/>
        <v>0</v>
      </c>
      <c r="T1720" s="398"/>
      <c r="U1720" s="398">
        <f t="shared" si="3174"/>
        <v>0</v>
      </c>
      <c r="V1720" s="398"/>
      <c r="W1720" s="398">
        <f t="shared" si="3175"/>
        <v>0</v>
      </c>
      <c r="X1720" s="398"/>
      <c r="Y1720" s="398">
        <f t="shared" si="3176"/>
        <v>0</v>
      </c>
      <c r="Z1720" s="159"/>
      <c r="AA1720" s="159"/>
      <c r="AB1720" s="159"/>
      <c r="AC1720" s="159"/>
    </row>
    <row r="1721" spans="1:29" s="159" customFormat="1" x14ac:dyDescent="0.2">
      <c r="A1721" s="201" t="s">
        <v>615</v>
      </c>
      <c r="B1721" s="179" t="s">
        <v>796</v>
      </c>
      <c r="C1721" s="167">
        <v>11</v>
      </c>
      <c r="D1721" s="167"/>
      <c r="E1721" s="168">
        <v>36</v>
      </c>
      <c r="F1721" s="169"/>
      <c r="G1721" s="170"/>
      <c r="H1721" s="171">
        <f>H1722</f>
        <v>266</v>
      </c>
      <c r="I1721" s="171">
        <f t="shared" ref="I1721:Y1721" si="3177">I1722</f>
        <v>266</v>
      </c>
      <c r="J1721" s="171">
        <f t="shared" si="3177"/>
        <v>0</v>
      </c>
      <c r="K1721" s="171">
        <f t="shared" si="3177"/>
        <v>0</v>
      </c>
      <c r="L1721" s="171">
        <f t="shared" si="3177"/>
        <v>0</v>
      </c>
      <c r="M1721" s="171">
        <f t="shared" si="3177"/>
        <v>0</v>
      </c>
      <c r="N1721" s="171">
        <f t="shared" si="3177"/>
        <v>501000</v>
      </c>
      <c r="O1721" s="171">
        <f t="shared" si="3177"/>
        <v>501000</v>
      </c>
      <c r="P1721" s="171">
        <f t="shared" si="3177"/>
        <v>0</v>
      </c>
      <c r="Q1721" s="171">
        <f t="shared" si="3177"/>
        <v>0</v>
      </c>
      <c r="R1721" s="171">
        <f t="shared" si="3177"/>
        <v>0</v>
      </c>
      <c r="S1721" s="171">
        <f t="shared" si="3177"/>
        <v>0</v>
      </c>
      <c r="T1721" s="171">
        <f t="shared" si="3177"/>
        <v>0</v>
      </c>
      <c r="U1721" s="171">
        <f t="shared" si="3177"/>
        <v>0</v>
      </c>
      <c r="V1721" s="171">
        <f t="shared" si="3177"/>
        <v>0</v>
      </c>
      <c r="W1721" s="171">
        <f t="shared" si="3177"/>
        <v>0</v>
      </c>
      <c r="X1721" s="171">
        <f t="shared" si="3177"/>
        <v>0</v>
      </c>
      <c r="Y1721" s="171">
        <f t="shared" si="3177"/>
        <v>0</v>
      </c>
      <c r="Z1721" s="157"/>
      <c r="AA1721" s="157"/>
      <c r="AB1721" s="157"/>
      <c r="AC1721" s="157"/>
    </row>
    <row r="1722" spans="1:29" s="159" customFormat="1" x14ac:dyDescent="0.2">
      <c r="A1722" s="104" t="s">
        <v>615</v>
      </c>
      <c r="B1722" s="121" t="s">
        <v>796</v>
      </c>
      <c r="C1722" s="121">
        <v>11</v>
      </c>
      <c r="D1722" s="104"/>
      <c r="E1722" s="105">
        <v>363</v>
      </c>
      <c r="F1722" s="141"/>
      <c r="G1722" s="106"/>
      <c r="H1722" s="107">
        <f t="shared" ref="H1722:Q1722" si="3178">H1723+H1724</f>
        <v>266</v>
      </c>
      <c r="I1722" s="107">
        <f t="shared" si="3178"/>
        <v>266</v>
      </c>
      <c r="J1722" s="107">
        <f t="shared" si="3178"/>
        <v>0</v>
      </c>
      <c r="K1722" s="107">
        <f t="shared" si="3178"/>
        <v>0</v>
      </c>
      <c r="L1722" s="107">
        <f t="shared" ref="L1722:M1722" si="3179">L1723+L1724</f>
        <v>0</v>
      </c>
      <c r="M1722" s="107">
        <f t="shared" si="3179"/>
        <v>0</v>
      </c>
      <c r="N1722" s="107">
        <f t="shared" ref="N1722:O1722" si="3180">N1723+N1724</f>
        <v>501000</v>
      </c>
      <c r="O1722" s="107">
        <f t="shared" si="3180"/>
        <v>501000</v>
      </c>
      <c r="P1722" s="107">
        <f t="shared" si="3178"/>
        <v>0</v>
      </c>
      <c r="Q1722" s="107">
        <f t="shared" si="3178"/>
        <v>0</v>
      </c>
      <c r="R1722" s="107">
        <f t="shared" ref="R1722:W1722" si="3181">R1723+R1724</f>
        <v>0</v>
      </c>
      <c r="S1722" s="107">
        <f t="shared" si="3181"/>
        <v>0</v>
      </c>
      <c r="T1722" s="107">
        <f t="shared" ref="T1722:U1722" si="3182">T1723+T1724</f>
        <v>0</v>
      </c>
      <c r="U1722" s="107">
        <f t="shared" si="3182"/>
        <v>0</v>
      </c>
      <c r="V1722" s="107">
        <f t="shared" si="3181"/>
        <v>0</v>
      </c>
      <c r="W1722" s="107">
        <f t="shared" si="3181"/>
        <v>0</v>
      </c>
      <c r="X1722" s="107">
        <f t="shared" ref="X1722:Y1722" si="3183">X1723+X1724</f>
        <v>0</v>
      </c>
      <c r="Y1722" s="107">
        <f t="shared" si="3183"/>
        <v>0</v>
      </c>
      <c r="Z1722" s="160"/>
      <c r="AA1722" s="160"/>
      <c r="AB1722" s="160"/>
      <c r="AC1722" s="160"/>
    </row>
    <row r="1723" spans="1:29" s="157" customFormat="1" ht="15" x14ac:dyDescent="0.2">
      <c r="A1723" s="109" t="s">
        <v>615</v>
      </c>
      <c r="B1723" s="124" t="s">
        <v>796</v>
      </c>
      <c r="C1723" s="124">
        <v>11</v>
      </c>
      <c r="D1723" s="109" t="s">
        <v>258</v>
      </c>
      <c r="E1723" s="110">
        <v>3631</v>
      </c>
      <c r="F1723" s="142" t="s">
        <v>71</v>
      </c>
      <c r="G1723" s="132"/>
      <c r="H1723" s="398">
        <v>133</v>
      </c>
      <c r="I1723" s="398">
        <f t="shared" ref="I1723:I1724" si="3184">H1723</f>
        <v>133</v>
      </c>
      <c r="J1723" s="398">
        <v>0</v>
      </c>
      <c r="K1723" s="398">
        <f t="shared" ref="K1723:K1724" si="3185">J1723</f>
        <v>0</v>
      </c>
      <c r="L1723" s="398"/>
      <c r="M1723" s="398">
        <f t="shared" ref="M1723:M1724" si="3186">L1723</f>
        <v>0</v>
      </c>
      <c r="N1723" s="398">
        <v>1000</v>
      </c>
      <c r="O1723" s="398">
        <f t="shared" ref="O1723:O1724" si="3187">N1723</f>
        <v>1000</v>
      </c>
      <c r="P1723" s="398">
        <v>0</v>
      </c>
      <c r="Q1723" s="398">
        <f t="shared" ref="Q1723:Q1724" si="3188">P1723</f>
        <v>0</v>
      </c>
      <c r="R1723" s="398"/>
      <c r="S1723" s="398">
        <f t="shared" ref="S1723:S1724" si="3189">R1723</f>
        <v>0</v>
      </c>
      <c r="T1723" s="398"/>
      <c r="U1723" s="398">
        <f t="shared" ref="U1723:U1724" si="3190">T1723</f>
        <v>0</v>
      </c>
      <c r="V1723" s="398"/>
      <c r="W1723" s="398">
        <f t="shared" ref="W1723:W1724" si="3191">V1723</f>
        <v>0</v>
      </c>
      <c r="X1723" s="398"/>
      <c r="Y1723" s="398">
        <f t="shared" ref="Y1723:Y1724" si="3192">X1723</f>
        <v>0</v>
      </c>
      <c r="Z1723" s="159"/>
      <c r="AA1723" s="159"/>
      <c r="AB1723" s="159"/>
      <c r="AC1723" s="159"/>
    </row>
    <row r="1724" spans="1:29" s="160" customFormat="1" x14ac:dyDescent="0.2">
      <c r="A1724" s="109" t="s">
        <v>615</v>
      </c>
      <c r="B1724" s="124" t="s">
        <v>796</v>
      </c>
      <c r="C1724" s="124">
        <v>11</v>
      </c>
      <c r="D1724" s="109" t="s">
        <v>258</v>
      </c>
      <c r="E1724" s="110">
        <v>3632</v>
      </c>
      <c r="F1724" s="142" t="s">
        <v>183</v>
      </c>
      <c r="G1724" s="132"/>
      <c r="H1724" s="398">
        <v>133</v>
      </c>
      <c r="I1724" s="398">
        <f t="shared" si="3184"/>
        <v>133</v>
      </c>
      <c r="J1724" s="398">
        <v>0</v>
      </c>
      <c r="K1724" s="398">
        <f t="shared" si="3185"/>
        <v>0</v>
      </c>
      <c r="L1724" s="398"/>
      <c r="M1724" s="398">
        <f t="shared" si="3186"/>
        <v>0</v>
      </c>
      <c r="N1724" s="398">
        <v>500000</v>
      </c>
      <c r="O1724" s="398">
        <f t="shared" si="3187"/>
        <v>500000</v>
      </c>
      <c r="P1724" s="398">
        <v>0</v>
      </c>
      <c r="Q1724" s="398">
        <f t="shared" si="3188"/>
        <v>0</v>
      </c>
      <c r="R1724" s="398"/>
      <c r="S1724" s="398">
        <f t="shared" si="3189"/>
        <v>0</v>
      </c>
      <c r="T1724" s="398"/>
      <c r="U1724" s="398">
        <f t="shared" si="3190"/>
        <v>0</v>
      </c>
      <c r="V1724" s="398"/>
      <c r="W1724" s="398">
        <f t="shared" si="3191"/>
        <v>0</v>
      </c>
      <c r="X1724" s="398"/>
      <c r="Y1724" s="398">
        <f t="shared" si="3192"/>
        <v>0</v>
      </c>
      <c r="Z1724" s="159"/>
      <c r="AA1724" s="159"/>
      <c r="AB1724" s="159"/>
      <c r="AC1724" s="159"/>
    </row>
    <row r="1725" spans="1:29" s="159" customFormat="1" x14ac:dyDescent="0.2">
      <c r="A1725" s="201" t="s">
        <v>615</v>
      </c>
      <c r="B1725" s="179" t="s">
        <v>796</v>
      </c>
      <c r="C1725" s="167">
        <v>11</v>
      </c>
      <c r="D1725" s="167"/>
      <c r="E1725" s="168">
        <v>38</v>
      </c>
      <c r="F1725" s="169"/>
      <c r="G1725" s="170"/>
      <c r="H1725" s="171">
        <f t="shared" ref="H1725:Y1725" si="3193">H1726</f>
        <v>66</v>
      </c>
      <c r="I1725" s="171">
        <f t="shared" si="3193"/>
        <v>66</v>
      </c>
      <c r="J1725" s="171">
        <f t="shared" si="3193"/>
        <v>0</v>
      </c>
      <c r="K1725" s="171">
        <f t="shared" si="3193"/>
        <v>0</v>
      </c>
      <c r="L1725" s="171">
        <f t="shared" si="3193"/>
        <v>0</v>
      </c>
      <c r="M1725" s="171">
        <f t="shared" si="3193"/>
        <v>0</v>
      </c>
      <c r="N1725" s="171">
        <f t="shared" si="3193"/>
        <v>1000</v>
      </c>
      <c r="O1725" s="171">
        <f t="shared" si="3193"/>
        <v>1000</v>
      </c>
      <c r="P1725" s="171">
        <f t="shared" si="3193"/>
        <v>0</v>
      </c>
      <c r="Q1725" s="171">
        <f t="shared" si="3193"/>
        <v>0</v>
      </c>
      <c r="R1725" s="171">
        <f t="shared" si="3193"/>
        <v>0</v>
      </c>
      <c r="S1725" s="171">
        <f t="shared" si="3193"/>
        <v>0</v>
      </c>
      <c r="T1725" s="171">
        <f t="shared" si="3193"/>
        <v>0</v>
      </c>
      <c r="U1725" s="171">
        <f t="shared" si="3193"/>
        <v>0</v>
      </c>
      <c r="V1725" s="171">
        <f t="shared" si="3193"/>
        <v>0</v>
      </c>
      <c r="W1725" s="171">
        <f t="shared" si="3193"/>
        <v>0</v>
      </c>
      <c r="X1725" s="171">
        <f t="shared" si="3193"/>
        <v>0</v>
      </c>
      <c r="Y1725" s="171">
        <f t="shared" si="3193"/>
        <v>0</v>
      </c>
      <c r="Z1725" s="157"/>
      <c r="AA1725" s="157"/>
      <c r="AB1725" s="157"/>
      <c r="AC1725" s="157"/>
    </row>
    <row r="1726" spans="1:29" s="159" customFormat="1" x14ac:dyDescent="0.2">
      <c r="A1726" s="104" t="s">
        <v>615</v>
      </c>
      <c r="B1726" s="121" t="s">
        <v>796</v>
      </c>
      <c r="C1726" s="121">
        <v>11</v>
      </c>
      <c r="D1726" s="104"/>
      <c r="E1726" s="105">
        <v>386</v>
      </c>
      <c r="F1726" s="141"/>
      <c r="G1726" s="106"/>
      <c r="H1726" s="107">
        <f>H1727+H1728</f>
        <v>66</v>
      </c>
      <c r="I1726" s="107">
        <f t="shared" ref="I1726:Q1726" si="3194">I1727+I1728</f>
        <v>66</v>
      </c>
      <c r="J1726" s="107">
        <f t="shared" si="3194"/>
        <v>0</v>
      </c>
      <c r="K1726" s="107">
        <f t="shared" si="3194"/>
        <v>0</v>
      </c>
      <c r="L1726" s="107">
        <f t="shared" ref="L1726:M1726" si="3195">L1727+L1728</f>
        <v>0</v>
      </c>
      <c r="M1726" s="107">
        <f t="shared" si="3195"/>
        <v>0</v>
      </c>
      <c r="N1726" s="107">
        <f t="shared" ref="N1726:O1726" si="3196">N1727+N1728</f>
        <v>1000</v>
      </c>
      <c r="O1726" s="107">
        <f t="shared" si="3196"/>
        <v>1000</v>
      </c>
      <c r="P1726" s="107">
        <f t="shared" si="3194"/>
        <v>0</v>
      </c>
      <c r="Q1726" s="107">
        <f t="shared" si="3194"/>
        <v>0</v>
      </c>
      <c r="R1726" s="107">
        <f t="shared" ref="R1726:W1726" si="3197">R1727+R1728</f>
        <v>0</v>
      </c>
      <c r="S1726" s="107">
        <f t="shared" si="3197"/>
        <v>0</v>
      </c>
      <c r="T1726" s="107">
        <f t="shared" ref="T1726:U1726" si="3198">T1727+T1728</f>
        <v>0</v>
      </c>
      <c r="U1726" s="107">
        <f t="shared" si="3198"/>
        <v>0</v>
      </c>
      <c r="V1726" s="107">
        <f t="shared" si="3197"/>
        <v>0</v>
      </c>
      <c r="W1726" s="107">
        <f t="shared" si="3197"/>
        <v>0</v>
      </c>
      <c r="X1726" s="107">
        <f t="shared" ref="X1726:Y1726" si="3199">X1727+X1728</f>
        <v>0</v>
      </c>
      <c r="Y1726" s="107">
        <f t="shared" si="3199"/>
        <v>0</v>
      </c>
      <c r="Z1726" s="160"/>
      <c r="AA1726" s="160"/>
      <c r="AB1726" s="160"/>
      <c r="AC1726" s="160"/>
    </row>
    <row r="1727" spans="1:29" ht="45" x14ac:dyDescent="0.2">
      <c r="A1727" s="109" t="s">
        <v>615</v>
      </c>
      <c r="B1727" s="124" t="s">
        <v>796</v>
      </c>
      <c r="C1727" s="124">
        <v>11</v>
      </c>
      <c r="D1727" s="109" t="s">
        <v>258</v>
      </c>
      <c r="E1727" s="110">
        <v>3861</v>
      </c>
      <c r="F1727" s="142" t="s">
        <v>277</v>
      </c>
      <c r="G1727" s="132"/>
      <c r="H1727" s="398">
        <v>66</v>
      </c>
      <c r="I1727" s="398">
        <f t="shared" ref="I1727:I1728" si="3200">H1727</f>
        <v>66</v>
      </c>
      <c r="J1727" s="398">
        <v>0</v>
      </c>
      <c r="K1727" s="398">
        <f t="shared" ref="K1727:K1728" si="3201">J1727</f>
        <v>0</v>
      </c>
      <c r="L1727" s="398"/>
      <c r="M1727" s="398">
        <f t="shared" ref="M1727:M1728" si="3202">L1727</f>
        <v>0</v>
      </c>
      <c r="N1727" s="398">
        <v>1000</v>
      </c>
      <c r="O1727" s="398">
        <f t="shared" ref="O1727:O1728" si="3203">N1727</f>
        <v>1000</v>
      </c>
      <c r="P1727" s="398">
        <v>0</v>
      </c>
      <c r="Q1727" s="398">
        <f t="shared" ref="Q1727:Q1728" si="3204">P1727</f>
        <v>0</v>
      </c>
      <c r="R1727" s="398"/>
      <c r="S1727" s="398">
        <f t="shared" ref="S1727:S1728" si="3205">R1727</f>
        <v>0</v>
      </c>
      <c r="T1727" s="398"/>
      <c r="U1727" s="398">
        <f t="shared" ref="U1727:U1728" si="3206">T1727</f>
        <v>0</v>
      </c>
      <c r="V1727" s="398"/>
      <c r="W1727" s="398">
        <f t="shared" ref="W1727:W1728" si="3207">V1727</f>
        <v>0</v>
      </c>
      <c r="X1727" s="398"/>
      <c r="Y1727" s="398">
        <f t="shared" ref="Y1727:Y1728" si="3208">X1727</f>
        <v>0</v>
      </c>
      <c r="Z1727" s="159"/>
      <c r="AA1727" s="159"/>
      <c r="AB1727" s="159"/>
      <c r="AC1727" s="159"/>
    </row>
    <row r="1728" spans="1:29" s="101" customFormat="1" ht="45" x14ac:dyDescent="0.2">
      <c r="A1728" s="109" t="s">
        <v>615</v>
      </c>
      <c r="B1728" s="124" t="s">
        <v>796</v>
      </c>
      <c r="C1728" s="124">
        <v>11</v>
      </c>
      <c r="D1728" s="109" t="s">
        <v>325</v>
      </c>
      <c r="E1728" s="138">
        <v>3861</v>
      </c>
      <c r="F1728" s="143" t="s">
        <v>277</v>
      </c>
      <c r="G1728" s="132"/>
      <c r="H1728" s="398">
        <v>0</v>
      </c>
      <c r="I1728" s="398">
        <f t="shared" si="3200"/>
        <v>0</v>
      </c>
      <c r="J1728" s="398">
        <v>0</v>
      </c>
      <c r="K1728" s="398">
        <f t="shared" si="3201"/>
        <v>0</v>
      </c>
      <c r="L1728" s="398"/>
      <c r="M1728" s="398">
        <f t="shared" si="3202"/>
        <v>0</v>
      </c>
      <c r="N1728" s="398"/>
      <c r="O1728" s="398">
        <f t="shared" si="3203"/>
        <v>0</v>
      </c>
      <c r="P1728" s="398">
        <v>0</v>
      </c>
      <c r="Q1728" s="398">
        <f t="shared" si="3204"/>
        <v>0</v>
      </c>
      <c r="R1728" s="398"/>
      <c r="S1728" s="398">
        <f t="shared" si="3205"/>
        <v>0</v>
      </c>
      <c r="T1728" s="398"/>
      <c r="U1728" s="398">
        <f t="shared" si="3206"/>
        <v>0</v>
      </c>
      <c r="V1728" s="398"/>
      <c r="W1728" s="398">
        <f t="shared" si="3207"/>
        <v>0</v>
      </c>
      <c r="X1728" s="398"/>
      <c r="Y1728" s="398">
        <f t="shared" si="3208"/>
        <v>0</v>
      </c>
      <c r="Z1728" s="159"/>
      <c r="AA1728" s="159"/>
      <c r="AB1728" s="159"/>
      <c r="AC1728" s="159"/>
    </row>
    <row r="1729" spans="1:29" s="139" customFormat="1" x14ac:dyDescent="0.2">
      <c r="A1729" s="201" t="s">
        <v>615</v>
      </c>
      <c r="B1729" s="179" t="s">
        <v>796</v>
      </c>
      <c r="C1729" s="167">
        <v>5761</v>
      </c>
      <c r="D1729" s="167"/>
      <c r="E1729" s="168">
        <v>35</v>
      </c>
      <c r="F1729" s="169"/>
      <c r="G1729" s="170"/>
      <c r="H1729" s="171">
        <f>H1730</f>
        <v>0</v>
      </c>
      <c r="I1729" s="171">
        <f t="shared" ref="I1729:Y1729" si="3209">I1730</f>
        <v>0</v>
      </c>
      <c r="J1729" s="171">
        <f t="shared" si="3209"/>
        <v>0</v>
      </c>
      <c r="K1729" s="171">
        <f t="shared" si="3209"/>
        <v>0</v>
      </c>
      <c r="L1729" s="171">
        <f t="shared" si="3209"/>
        <v>0</v>
      </c>
      <c r="M1729" s="171">
        <f t="shared" si="3209"/>
        <v>0</v>
      </c>
      <c r="N1729" s="171">
        <f t="shared" si="3209"/>
        <v>0</v>
      </c>
      <c r="O1729" s="171">
        <f t="shared" si="3209"/>
        <v>0</v>
      </c>
      <c r="P1729" s="171">
        <f t="shared" si="3209"/>
        <v>0</v>
      </c>
      <c r="Q1729" s="171">
        <f t="shared" si="3209"/>
        <v>0</v>
      </c>
      <c r="R1729" s="171">
        <f t="shared" si="3209"/>
        <v>0</v>
      </c>
      <c r="S1729" s="171">
        <f t="shared" si="3209"/>
        <v>0</v>
      </c>
      <c r="T1729" s="171">
        <f t="shared" si="3209"/>
        <v>0</v>
      </c>
      <c r="U1729" s="171">
        <f t="shared" si="3209"/>
        <v>0</v>
      </c>
      <c r="V1729" s="171">
        <f t="shared" si="3209"/>
        <v>0</v>
      </c>
      <c r="W1729" s="171">
        <f t="shared" si="3209"/>
        <v>0</v>
      </c>
      <c r="X1729" s="171">
        <f t="shared" si="3209"/>
        <v>0</v>
      </c>
      <c r="Y1729" s="171">
        <f t="shared" si="3209"/>
        <v>0</v>
      </c>
      <c r="Z1729" s="112"/>
      <c r="AA1729" s="112"/>
      <c r="AB1729" s="112"/>
      <c r="AC1729" s="112"/>
    </row>
    <row r="1730" spans="1:29" s="139" customFormat="1" x14ac:dyDescent="0.2">
      <c r="A1730" s="118" t="s">
        <v>615</v>
      </c>
      <c r="B1730" s="102" t="s">
        <v>796</v>
      </c>
      <c r="C1730" s="103">
        <v>5761</v>
      </c>
      <c r="D1730" s="104"/>
      <c r="E1730" s="105">
        <v>353</v>
      </c>
      <c r="F1730" s="141"/>
      <c r="G1730" s="106"/>
      <c r="H1730" s="107">
        <f>H1731</f>
        <v>0</v>
      </c>
      <c r="I1730" s="107">
        <f t="shared" ref="I1730:Y1730" si="3210">I1731</f>
        <v>0</v>
      </c>
      <c r="J1730" s="107">
        <f t="shared" si="3210"/>
        <v>0</v>
      </c>
      <c r="K1730" s="107">
        <f t="shared" si="3210"/>
        <v>0</v>
      </c>
      <c r="L1730" s="107">
        <f t="shared" si="3210"/>
        <v>0</v>
      </c>
      <c r="M1730" s="107">
        <f t="shared" si="3210"/>
        <v>0</v>
      </c>
      <c r="N1730" s="107">
        <f t="shared" si="3210"/>
        <v>0</v>
      </c>
      <c r="O1730" s="107">
        <f t="shared" si="3210"/>
        <v>0</v>
      </c>
      <c r="P1730" s="107">
        <f t="shared" si="3210"/>
        <v>0</v>
      </c>
      <c r="Q1730" s="107">
        <f t="shared" si="3210"/>
        <v>0</v>
      </c>
      <c r="R1730" s="107">
        <f t="shared" si="3210"/>
        <v>0</v>
      </c>
      <c r="S1730" s="107">
        <f t="shared" si="3210"/>
        <v>0</v>
      </c>
      <c r="T1730" s="107">
        <f t="shared" si="3210"/>
        <v>0</v>
      </c>
      <c r="U1730" s="107">
        <f t="shared" si="3210"/>
        <v>0</v>
      </c>
      <c r="V1730" s="107">
        <f t="shared" si="3210"/>
        <v>0</v>
      </c>
      <c r="W1730" s="107">
        <f t="shared" si="3210"/>
        <v>0</v>
      </c>
      <c r="X1730" s="107">
        <f t="shared" si="3210"/>
        <v>0</v>
      </c>
      <c r="Y1730" s="107">
        <f t="shared" si="3210"/>
        <v>0</v>
      </c>
      <c r="Z1730" s="101"/>
      <c r="AA1730" s="101"/>
      <c r="AB1730" s="101"/>
      <c r="AC1730" s="101"/>
    </row>
    <row r="1731" spans="1:29" ht="30" x14ac:dyDescent="0.2">
      <c r="A1731" s="147" t="s">
        <v>615</v>
      </c>
      <c r="B1731" s="136" t="s">
        <v>796</v>
      </c>
      <c r="C1731" s="136">
        <v>5761</v>
      </c>
      <c r="D1731" s="137" t="s">
        <v>258</v>
      </c>
      <c r="E1731" s="138">
        <v>3531</v>
      </c>
      <c r="F1731" s="143" t="s">
        <v>786</v>
      </c>
      <c r="G1731" s="132"/>
      <c r="H1731" s="398"/>
      <c r="I1731" s="399"/>
      <c r="J1731" s="398"/>
      <c r="K1731" s="399"/>
      <c r="L1731" s="398"/>
      <c r="M1731" s="399"/>
      <c r="N1731" s="398"/>
      <c r="O1731" s="399"/>
      <c r="P1731" s="398"/>
      <c r="Q1731" s="399"/>
      <c r="R1731" s="398"/>
      <c r="S1731" s="399"/>
      <c r="T1731" s="398"/>
      <c r="U1731" s="399"/>
      <c r="V1731" s="398"/>
      <c r="W1731" s="399"/>
      <c r="X1731" s="398"/>
      <c r="Y1731" s="399"/>
      <c r="Z1731" s="139"/>
      <c r="AA1731" s="139"/>
      <c r="AB1731" s="139"/>
      <c r="AC1731" s="139"/>
    </row>
    <row r="1732" spans="1:29" s="139" customFormat="1" x14ac:dyDescent="0.2">
      <c r="A1732" s="201" t="s">
        <v>615</v>
      </c>
      <c r="B1732" s="179" t="s">
        <v>796</v>
      </c>
      <c r="C1732" s="167">
        <v>5761</v>
      </c>
      <c r="D1732" s="167"/>
      <c r="E1732" s="168">
        <v>36</v>
      </c>
      <c r="F1732" s="169"/>
      <c r="G1732" s="170"/>
      <c r="H1732" s="171">
        <f t="shared" ref="H1732:Y1732" si="3211">H1733</f>
        <v>83696119</v>
      </c>
      <c r="I1732" s="171">
        <f t="shared" si="3211"/>
        <v>0</v>
      </c>
      <c r="J1732" s="171">
        <f t="shared" si="3211"/>
        <v>0</v>
      </c>
      <c r="K1732" s="171">
        <f t="shared" si="3211"/>
        <v>0</v>
      </c>
      <c r="L1732" s="171">
        <f t="shared" si="3211"/>
        <v>0</v>
      </c>
      <c r="M1732" s="171">
        <f t="shared" si="3211"/>
        <v>0</v>
      </c>
      <c r="N1732" s="171">
        <f t="shared" si="3211"/>
        <v>0</v>
      </c>
      <c r="O1732" s="171">
        <f t="shared" si="3211"/>
        <v>0</v>
      </c>
      <c r="P1732" s="171">
        <f t="shared" si="3211"/>
        <v>0</v>
      </c>
      <c r="Q1732" s="171">
        <f t="shared" si="3211"/>
        <v>0</v>
      </c>
      <c r="R1732" s="171">
        <f t="shared" si="3211"/>
        <v>0</v>
      </c>
      <c r="S1732" s="171">
        <f t="shared" si="3211"/>
        <v>0</v>
      </c>
      <c r="T1732" s="171">
        <f t="shared" si="3211"/>
        <v>0</v>
      </c>
      <c r="U1732" s="171">
        <f t="shared" si="3211"/>
        <v>0</v>
      </c>
      <c r="V1732" s="171">
        <f t="shared" si="3211"/>
        <v>0</v>
      </c>
      <c r="W1732" s="171">
        <f t="shared" si="3211"/>
        <v>0</v>
      </c>
      <c r="X1732" s="171">
        <f t="shared" si="3211"/>
        <v>0</v>
      </c>
      <c r="Y1732" s="171">
        <f t="shared" si="3211"/>
        <v>0</v>
      </c>
      <c r="Z1732" s="112"/>
      <c r="AA1732" s="112"/>
      <c r="AB1732" s="112"/>
      <c r="AC1732" s="112"/>
    </row>
    <row r="1733" spans="1:29" s="139" customFormat="1" x14ac:dyDescent="0.2">
      <c r="A1733" s="118" t="s">
        <v>615</v>
      </c>
      <c r="B1733" s="102" t="s">
        <v>796</v>
      </c>
      <c r="C1733" s="103">
        <v>5761</v>
      </c>
      <c r="D1733" s="104"/>
      <c r="E1733" s="105">
        <v>368</v>
      </c>
      <c r="F1733" s="141"/>
      <c r="G1733" s="106"/>
      <c r="H1733" s="107">
        <f t="shared" ref="H1733:Q1733" si="3212">H1734+H1735</f>
        <v>83696119</v>
      </c>
      <c r="I1733" s="107">
        <f t="shared" si="3212"/>
        <v>0</v>
      </c>
      <c r="J1733" s="107">
        <f t="shared" si="3212"/>
        <v>0</v>
      </c>
      <c r="K1733" s="107">
        <f t="shared" si="3212"/>
        <v>0</v>
      </c>
      <c r="L1733" s="107">
        <f t="shared" ref="L1733:M1733" si="3213">L1734+L1735</f>
        <v>0</v>
      </c>
      <c r="M1733" s="107">
        <f t="shared" si="3213"/>
        <v>0</v>
      </c>
      <c r="N1733" s="107">
        <f t="shared" ref="N1733:O1733" si="3214">N1734+N1735</f>
        <v>0</v>
      </c>
      <c r="O1733" s="107">
        <f t="shared" si="3214"/>
        <v>0</v>
      </c>
      <c r="P1733" s="107">
        <f t="shared" si="3212"/>
        <v>0</v>
      </c>
      <c r="Q1733" s="107">
        <f t="shared" si="3212"/>
        <v>0</v>
      </c>
      <c r="R1733" s="107">
        <f t="shared" ref="R1733:W1733" si="3215">R1734+R1735</f>
        <v>0</v>
      </c>
      <c r="S1733" s="107">
        <f t="shared" si="3215"/>
        <v>0</v>
      </c>
      <c r="T1733" s="107">
        <f t="shared" ref="T1733:U1733" si="3216">T1734+T1735</f>
        <v>0</v>
      </c>
      <c r="U1733" s="107">
        <f t="shared" si="3216"/>
        <v>0</v>
      </c>
      <c r="V1733" s="107">
        <f t="shared" si="3215"/>
        <v>0</v>
      </c>
      <c r="W1733" s="107">
        <f t="shared" si="3215"/>
        <v>0</v>
      </c>
      <c r="X1733" s="107">
        <f t="shared" ref="X1733:Y1733" si="3217">X1734+X1735</f>
        <v>0</v>
      </c>
      <c r="Y1733" s="107">
        <f t="shared" si="3217"/>
        <v>0</v>
      </c>
      <c r="Z1733" s="101"/>
      <c r="AA1733" s="101"/>
      <c r="AB1733" s="101"/>
      <c r="AC1733" s="101"/>
    </row>
    <row r="1734" spans="1:29" ht="30" x14ac:dyDescent="0.2">
      <c r="A1734" s="147" t="s">
        <v>615</v>
      </c>
      <c r="B1734" s="136" t="s">
        <v>796</v>
      </c>
      <c r="C1734" s="136">
        <v>5761</v>
      </c>
      <c r="D1734" s="137" t="s">
        <v>258</v>
      </c>
      <c r="E1734" s="138">
        <v>3681</v>
      </c>
      <c r="F1734" s="143" t="s">
        <v>716</v>
      </c>
      <c r="G1734" s="132"/>
      <c r="H1734" s="398">
        <v>663614</v>
      </c>
      <c r="I1734" s="399"/>
      <c r="J1734" s="398">
        <v>0</v>
      </c>
      <c r="K1734" s="399"/>
      <c r="L1734" s="398"/>
      <c r="M1734" s="399"/>
      <c r="N1734" s="398"/>
      <c r="O1734" s="399"/>
      <c r="P1734" s="398">
        <v>0</v>
      </c>
      <c r="Q1734" s="399"/>
      <c r="R1734" s="398"/>
      <c r="S1734" s="399"/>
      <c r="T1734" s="398"/>
      <c r="U1734" s="399"/>
      <c r="V1734" s="398"/>
      <c r="W1734" s="399"/>
      <c r="X1734" s="398"/>
      <c r="Y1734" s="399"/>
      <c r="Z1734" s="139"/>
      <c r="AA1734" s="139"/>
      <c r="AB1734" s="139"/>
      <c r="AC1734" s="139"/>
    </row>
    <row r="1735" spans="1:29" s="101" customFormat="1" ht="30" x14ac:dyDescent="0.2">
      <c r="A1735" s="147" t="s">
        <v>615</v>
      </c>
      <c r="B1735" s="136" t="s">
        <v>796</v>
      </c>
      <c r="C1735" s="136">
        <v>5761</v>
      </c>
      <c r="D1735" s="137" t="s">
        <v>258</v>
      </c>
      <c r="E1735" s="138">
        <v>3682</v>
      </c>
      <c r="F1735" s="143" t="s">
        <v>711</v>
      </c>
      <c r="G1735" s="132"/>
      <c r="H1735" s="398">
        <v>83032505</v>
      </c>
      <c r="I1735" s="399"/>
      <c r="J1735" s="398">
        <v>0</v>
      </c>
      <c r="K1735" s="399"/>
      <c r="L1735" s="398"/>
      <c r="M1735" s="399"/>
      <c r="N1735" s="398"/>
      <c r="O1735" s="399"/>
      <c r="P1735" s="398">
        <v>0</v>
      </c>
      <c r="Q1735" s="399"/>
      <c r="R1735" s="398"/>
      <c r="S1735" s="399"/>
      <c r="T1735" s="398"/>
      <c r="U1735" s="399"/>
      <c r="V1735" s="398"/>
      <c r="W1735" s="399"/>
      <c r="X1735" s="398"/>
      <c r="Y1735" s="399"/>
      <c r="Z1735" s="139"/>
      <c r="AA1735" s="139"/>
      <c r="AB1735" s="139"/>
      <c r="AC1735" s="139"/>
    </row>
    <row r="1736" spans="1:29" s="139" customFormat="1" x14ac:dyDescent="0.2">
      <c r="A1736" s="201" t="s">
        <v>615</v>
      </c>
      <c r="B1736" s="179" t="s">
        <v>796</v>
      </c>
      <c r="C1736" s="167">
        <v>5761</v>
      </c>
      <c r="D1736" s="167"/>
      <c r="E1736" s="168">
        <v>38</v>
      </c>
      <c r="F1736" s="169"/>
      <c r="G1736" s="170"/>
      <c r="H1736" s="171">
        <f>H1737</f>
        <v>0</v>
      </c>
      <c r="I1736" s="171">
        <f t="shared" ref="I1736:I1737" si="3218">I1737</f>
        <v>0</v>
      </c>
      <c r="J1736" s="171">
        <f t="shared" ref="J1736:J1737" si="3219">J1737</f>
        <v>0</v>
      </c>
      <c r="K1736" s="171">
        <f t="shared" ref="K1736:K1737" si="3220">K1737</f>
        <v>0</v>
      </c>
      <c r="L1736" s="171">
        <f t="shared" ref="L1736:L1737" si="3221">L1737</f>
        <v>0</v>
      </c>
      <c r="M1736" s="171">
        <f t="shared" ref="M1736:M1737" si="3222">M1737</f>
        <v>0</v>
      </c>
      <c r="N1736" s="171">
        <f t="shared" ref="N1736:N1737" si="3223">N1737</f>
        <v>0</v>
      </c>
      <c r="O1736" s="171">
        <f t="shared" ref="O1736:O1737" si="3224">O1737</f>
        <v>0</v>
      </c>
      <c r="P1736" s="171">
        <f t="shared" ref="P1736:P1737" si="3225">P1737</f>
        <v>0</v>
      </c>
      <c r="Q1736" s="171">
        <f t="shared" ref="Q1736:Q1737" si="3226">Q1737</f>
        <v>0</v>
      </c>
      <c r="R1736" s="171">
        <f t="shared" ref="R1736:R1737" si="3227">R1737</f>
        <v>0</v>
      </c>
      <c r="S1736" s="171">
        <f t="shared" ref="S1736:S1737" si="3228">S1737</f>
        <v>0</v>
      </c>
      <c r="T1736" s="171">
        <f t="shared" ref="T1736:T1737" si="3229">T1737</f>
        <v>0</v>
      </c>
      <c r="U1736" s="171">
        <f t="shared" ref="U1736:U1737" si="3230">U1737</f>
        <v>0</v>
      </c>
      <c r="V1736" s="171">
        <f t="shared" ref="V1736:V1737" si="3231">V1737</f>
        <v>0</v>
      </c>
      <c r="W1736" s="171">
        <f t="shared" ref="W1736:W1737" si="3232">W1737</f>
        <v>0</v>
      </c>
      <c r="X1736" s="171">
        <f t="shared" ref="X1736:X1737" si="3233">X1737</f>
        <v>0</v>
      </c>
      <c r="Y1736" s="171">
        <f t="shared" ref="Y1736:Y1737" si="3234">Y1737</f>
        <v>0</v>
      </c>
      <c r="Z1736" s="112"/>
      <c r="AA1736" s="112"/>
      <c r="AB1736" s="112"/>
      <c r="AC1736" s="112"/>
    </row>
    <row r="1737" spans="1:29" s="139" customFormat="1" x14ac:dyDescent="0.2">
      <c r="A1737" s="118" t="s">
        <v>615</v>
      </c>
      <c r="B1737" s="102" t="s">
        <v>796</v>
      </c>
      <c r="C1737" s="103">
        <v>5761</v>
      </c>
      <c r="D1737" s="104"/>
      <c r="E1737" s="105">
        <v>386</v>
      </c>
      <c r="F1737" s="141"/>
      <c r="G1737" s="106"/>
      <c r="H1737" s="107">
        <f>H1738</f>
        <v>0</v>
      </c>
      <c r="I1737" s="107">
        <f t="shared" si="3218"/>
        <v>0</v>
      </c>
      <c r="J1737" s="107">
        <f t="shared" si="3219"/>
        <v>0</v>
      </c>
      <c r="K1737" s="107">
        <f t="shared" si="3220"/>
        <v>0</v>
      </c>
      <c r="L1737" s="107">
        <f t="shared" si="3221"/>
        <v>0</v>
      </c>
      <c r="M1737" s="107">
        <f t="shared" si="3222"/>
        <v>0</v>
      </c>
      <c r="N1737" s="107">
        <f t="shared" si="3223"/>
        <v>0</v>
      </c>
      <c r="O1737" s="107">
        <f t="shared" si="3224"/>
        <v>0</v>
      </c>
      <c r="P1737" s="107">
        <f t="shared" si="3225"/>
        <v>0</v>
      </c>
      <c r="Q1737" s="107">
        <f t="shared" si="3226"/>
        <v>0</v>
      </c>
      <c r="R1737" s="107">
        <f t="shared" si="3227"/>
        <v>0</v>
      </c>
      <c r="S1737" s="107">
        <f t="shared" si="3228"/>
        <v>0</v>
      </c>
      <c r="T1737" s="107">
        <f t="shared" si="3229"/>
        <v>0</v>
      </c>
      <c r="U1737" s="107">
        <f t="shared" si="3230"/>
        <v>0</v>
      </c>
      <c r="V1737" s="107">
        <f t="shared" si="3231"/>
        <v>0</v>
      </c>
      <c r="W1737" s="107">
        <f t="shared" si="3232"/>
        <v>0</v>
      </c>
      <c r="X1737" s="107">
        <f t="shared" si="3233"/>
        <v>0</v>
      </c>
      <c r="Y1737" s="107">
        <f t="shared" si="3234"/>
        <v>0</v>
      </c>
      <c r="Z1737" s="101"/>
      <c r="AA1737" s="101"/>
      <c r="AB1737" s="101"/>
      <c r="AC1737" s="101"/>
    </row>
    <row r="1738" spans="1:29" x14ac:dyDescent="0.2">
      <c r="A1738" s="147" t="s">
        <v>615</v>
      </c>
      <c r="B1738" s="136" t="s">
        <v>796</v>
      </c>
      <c r="C1738" s="136">
        <v>5761</v>
      </c>
      <c r="D1738" s="137" t="s">
        <v>258</v>
      </c>
      <c r="E1738" s="138">
        <v>3864</v>
      </c>
      <c r="F1738" s="143" t="s">
        <v>789</v>
      </c>
      <c r="G1738" s="132"/>
      <c r="H1738" s="398"/>
      <c r="I1738" s="399"/>
      <c r="J1738" s="398"/>
      <c r="K1738" s="399"/>
      <c r="L1738" s="398"/>
      <c r="M1738" s="399"/>
      <c r="N1738" s="398"/>
      <c r="O1738" s="399"/>
      <c r="P1738" s="398"/>
      <c r="Q1738" s="399"/>
      <c r="R1738" s="398"/>
      <c r="S1738" s="399"/>
      <c r="T1738" s="398"/>
      <c r="U1738" s="399"/>
      <c r="V1738" s="398"/>
      <c r="W1738" s="399"/>
      <c r="X1738" s="398"/>
      <c r="Y1738" s="399"/>
      <c r="Z1738" s="139"/>
      <c r="AA1738" s="139"/>
      <c r="AB1738" s="139"/>
      <c r="AC1738" s="139"/>
    </row>
    <row r="1739" spans="1:29" s="139" customFormat="1" x14ac:dyDescent="0.2">
      <c r="A1739" s="201" t="s">
        <v>615</v>
      </c>
      <c r="B1739" s="179" t="s">
        <v>796</v>
      </c>
      <c r="C1739" s="167">
        <v>5762</v>
      </c>
      <c r="D1739" s="167"/>
      <c r="E1739" s="168">
        <v>35</v>
      </c>
      <c r="F1739" s="169"/>
      <c r="G1739" s="170"/>
      <c r="H1739" s="171">
        <f t="shared" ref="H1739:Y1739" si="3235">H1740</f>
        <v>1050</v>
      </c>
      <c r="I1739" s="171">
        <f t="shared" si="3235"/>
        <v>0</v>
      </c>
      <c r="J1739" s="171">
        <f t="shared" si="3235"/>
        <v>0</v>
      </c>
      <c r="K1739" s="171">
        <f t="shared" si="3235"/>
        <v>0</v>
      </c>
      <c r="L1739" s="171">
        <f t="shared" si="3235"/>
        <v>0</v>
      </c>
      <c r="M1739" s="171">
        <f t="shared" si="3235"/>
        <v>0</v>
      </c>
      <c r="N1739" s="171">
        <f t="shared" si="3235"/>
        <v>0</v>
      </c>
      <c r="O1739" s="171">
        <f t="shared" si="3235"/>
        <v>0</v>
      </c>
      <c r="P1739" s="171">
        <f t="shared" si="3235"/>
        <v>0</v>
      </c>
      <c r="Q1739" s="171">
        <f t="shared" si="3235"/>
        <v>0</v>
      </c>
      <c r="R1739" s="171">
        <f t="shared" si="3235"/>
        <v>0</v>
      </c>
      <c r="S1739" s="171">
        <f t="shared" si="3235"/>
        <v>0</v>
      </c>
      <c r="T1739" s="171">
        <f t="shared" si="3235"/>
        <v>0</v>
      </c>
      <c r="U1739" s="171">
        <f t="shared" si="3235"/>
        <v>0</v>
      </c>
      <c r="V1739" s="171">
        <f t="shared" si="3235"/>
        <v>0</v>
      </c>
      <c r="W1739" s="171">
        <f t="shared" si="3235"/>
        <v>0</v>
      </c>
      <c r="X1739" s="171">
        <f t="shared" si="3235"/>
        <v>0</v>
      </c>
      <c r="Y1739" s="171">
        <f t="shared" si="3235"/>
        <v>0</v>
      </c>
      <c r="Z1739" s="112"/>
      <c r="AA1739" s="112"/>
      <c r="AB1739" s="112"/>
      <c r="AC1739" s="112"/>
    </row>
    <row r="1740" spans="1:29" s="139" customFormat="1" x14ac:dyDescent="0.2">
      <c r="A1740" s="118" t="s">
        <v>615</v>
      </c>
      <c r="B1740" s="102" t="s">
        <v>796</v>
      </c>
      <c r="C1740" s="103">
        <v>5762</v>
      </c>
      <c r="D1740" s="104"/>
      <c r="E1740" s="105">
        <v>353</v>
      </c>
      <c r="F1740" s="141"/>
      <c r="G1740" s="106"/>
      <c r="H1740" s="107">
        <f t="shared" ref="H1740:Q1740" si="3236">H1741+H1742</f>
        <v>1050</v>
      </c>
      <c r="I1740" s="107">
        <f t="shared" si="3236"/>
        <v>0</v>
      </c>
      <c r="J1740" s="107">
        <f t="shared" si="3236"/>
        <v>0</v>
      </c>
      <c r="K1740" s="107">
        <f t="shared" si="3236"/>
        <v>0</v>
      </c>
      <c r="L1740" s="107">
        <f t="shared" ref="L1740:M1740" si="3237">L1741+L1742</f>
        <v>0</v>
      </c>
      <c r="M1740" s="107">
        <f t="shared" si="3237"/>
        <v>0</v>
      </c>
      <c r="N1740" s="107">
        <f t="shared" ref="N1740:O1740" si="3238">N1741+N1742</f>
        <v>0</v>
      </c>
      <c r="O1740" s="107">
        <f t="shared" si="3238"/>
        <v>0</v>
      </c>
      <c r="P1740" s="107">
        <f t="shared" si="3236"/>
        <v>0</v>
      </c>
      <c r="Q1740" s="107">
        <f t="shared" si="3236"/>
        <v>0</v>
      </c>
      <c r="R1740" s="107">
        <f t="shared" ref="R1740:W1740" si="3239">R1741+R1742</f>
        <v>0</v>
      </c>
      <c r="S1740" s="107">
        <f t="shared" si="3239"/>
        <v>0</v>
      </c>
      <c r="T1740" s="107">
        <f t="shared" ref="T1740:U1740" si="3240">T1741+T1742</f>
        <v>0</v>
      </c>
      <c r="U1740" s="107">
        <f t="shared" si="3240"/>
        <v>0</v>
      </c>
      <c r="V1740" s="107">
        <f t="shared" si="3239"/>
        <v>0</v>
      </c>
      <c r="W1740" s="107">
        <f t="shared" si="3239"/>
        <v>0</v>
      </c>
      <c r="X1740" s="107">
        <f t="shared" ref="X1740:Y1740" si="3241">X1741+X1742</f>
        <v>0</v>
      </c>
      <c r="Y1740" s="107">
        <f t="shared" si="3241"/>
        <v>0</v>
      </c>
      <c r="Z1740" s="101"/>
      <c r="AA1740" s="101"/>
      <c r="AB1740" s="101"/>
      <c r="AC1740" s="101"/>
    </row>
    <row r="1741" spans="1:29" s="101" customFormat="1" ht="30" x14ac:dyDescent="0.2">
      <c r="A1741" s="147" t="s">
        <v>615</v>
      </c>
      <c r="B1741" s="136" t="s">
        <v>796</v>
      </c>
      <c r="C1741" s="136">
        <v>5762</v>
      </c>
      <c r="D1741" s="137" t="s">
        <v>258</v>
      </c>
      <c r="E1741" s="138">
        <v>3531</v>
      </c>
      <c r="F1741" s="143" t="s">
        <v>786</v>
      </c>
      <c r="G1741" s="132"/>
      <c r="H1741" s="398">
        <v>50</v>
      </c>
      <c r="I1741" s="399"/>
      <c r="J1741" s="398">
        <v>0</v>
      </c>
      <c r="K1741" s="399"/>
      <c r="L1741" s="398"/>
      <c r="M1741" s="399"/>
      <c r="N1741" s="398"/>
      <c r="O1741" s="399"/>
      <c r="P1741" s="398">
        <v>0</v>
      </c>
      <c r="Q1741" s="399"/>
      <c r="R1741" s="398"/>
      <c r="S1741" s="399"/>
      <c r="T1741" s="398"/>
      <c r="U1741" s="399"/>
      <c r="V1741" s="398"/>
      <c r="W1741" s="399"/>
      <c r="X1741" s="398"/>
      <c r="Y1741" s="399"/>
      <c r="Z1741" s="139"/>
      <c r="AA1741" s="139"/>
      <c r="AB1741" s="139"/>
      <c r="AC1741" s="139"/>
    </row>
    <row r="1742" spans="1:29" s="101" customFormat="1" ht="30" x14ac:dyDescent="0.2">
      <c r="A1742" s="147" t="s">
        <v>615</v>
      </c>
      <c r="B1742" s="136" t="s">
        <v>796</v>
      </c>
      <c r="C1742" s="136">
        <v>5762</v>
      </c>
      <c r="D1742" s="137" t="s">
        <v>325</v>
      </c>
      <c r="E1742" s="138">
        <v>3531</v>
      </c>
      <c r="F1742" s="143" t="s">
        <v>786</v>
      </c>
      <c r="G1742" s="132"/>
      <c r="H1742" s="398">
        <v>1000</v>
      </c>
      <c r="I1742" s="399"/>
      <c r="J1742" s="398">
        <v>0</v>
      </c>
      <c r="K1742" s="399"/>
      <c r="L1742" s="398"/>
      <c r="M1742" s="399"/>
      <c r="N1742" s="398"/>
      <c r="O1742" s="399"/>
      <c r="P1742" s="398">
        <v>0</v>
      </c>
      <c r="Q1742" s="399"/>
      <c r="R1742" s="398"/>
      <c r="S1742" s="399"/>
      <c r="T1742" s="398"/>
      <c r="U1742" s="399"/>
      <c r="V1742" s="398"/>
      <c r="W1742" s="399"/>
      <c r="X1742" s="398"/>
      <c r="Y1742" s="399"/>
      <c r="Z1742" s="139"/>
      <c r="AA1742" s="139"/>
      <c r="AB1742" s="139"/>
      <c r="AC1742" s="139"/>
    </row>
    <row r="1743" spans="1:29" s="139" customFormat="1" x14ac:dyDescent="0.2">
      <c r="A1743" s="201" t="s">
        <v>615</v>
      </c>
      <c r="B1743" s="179" t="s">
        <v>796</v>
      </c>
      <c r="C1743" s="167">
        <v>5762</v>
      </c>
      <c r="D1743" s="167"/>
      <c r="E1743" s="168">
        <v>36</v>
      </c>
      <c r="F1743" s="169"/>
      <c r="G1743" s="170"/>
      <c r="H1743" s="171">
        <f t="shared" ref="H1743:Y1743" si="3242">H1744</f>
        <v>23636486</v>
      </c>
      <c r="I1743" s="171">
        <f t="shared" si="3242"/>
        <v>0</v>
      </c>
      <c r="J1743" s="171">
        <f t="shared" si="3242"/>
        <v>0</v>
      </c>
      <c r="K1743" s="171">
        <f t="shared" si="3242"/>
        <v>0</v>
      </c>
      <c r="L1743" s="171">
        <f t="shared" si="3242"/>
        <v>0</v>
      </c>
      <c r="M1743" s="171">
        <f t="shared" si="3242"/>
        <v>0</v>
      </c>
      <c r="N1743" s="171">
        <f t="shared" si="3242"/>
        <v>0</v>
      </c>
      <c r="O1743" s="171">
        <f t="shared" si="3242"/>
        <v>0</v>
      </c>
      <c r="P1743" s="171">
        <f t="shared" si="3242"/>
        <v>0</v>
      </c>
      <c r="Q1743" s="171">
        <f t="shared" si="3242"/>
        <v>0</v>
      </c>
      <c r="R1743" s="171">
        <f t="shared" si="3242"/>
        <v>0</v>
      </c>
      <c r="S1743" s="171">
        <f t="shared" si="3242"/>
        <v>0</v>
      </c>
      <c r="T1743" s="171">
        <f t="shared" si="3242"/>
        <v>0</v>
      </c>
      <c r="U1743" s="171">
        <f t="shared" si="3242"/>
        <v>0</v>
      </c>
      <c r="V1743" s="171">
        <f t="shared" si="3242"/>
        <v>0</v>
      </c>
      <c r="W1743" s="171">
        <f t="shared" si="3242"/>
        <v>0</v>
      </c>
      <c r="X1743" s="171">
        <f t="shared" si="3242"/>
        <v>0</v>
      </c>
      <c r="Y1743" s="171">
        <f t="shared" si="3242"/>
        <v>0</v>
      </c>
      <c r="Z1743" s="101"/>
      <c r="AA1743" s="101"/>
      <c r="AB1743" s="101"/>
      <c r="AC1743" s="101"/>
    </row>
    <row r="1744" spans="1:29" s="139" customFormat="1" x14ac:dyDescent="0.2">
      <c r="A1744" s="104" t="s">
        <v>615</v>
      </c>
      <c r="B1744" s="121" t="s">
        <v>796</v>
      </c>
      <c r="C1744" s="103">
        <v>5762</v>
      </c>
      <c r="D1744" s="104"/>
      <c r="E1744" s="105">
        <v>368</v>
      </c>
      <c r="F1744" s="141"/>
      <c r="G1744" s="106"/>
      <c r="H1744" s="107">
        <f>SUM(H1745:H1748)</f>
        <v>23636486</v>
      </c>
      <c r="I1744" s="107">
        <f t="shared" ref="I1744:W1744" si="3243">SUM(I1745:I1748)</f>
        <v>0</v>
      </c>
      <c r="J1744" s="107">
        <f t="shared" si="3243"/>
        <v>0</v>
      </c>
      <c r="K1744" s="107">
        <f t="shared" si="3243"/>
        <v>0</v>
      </c>
      <c r="L1744" s="107">
        <f t="shared" si="3243"/>
        <v>0</v>
      </c>
      <c r="M1744" s="107">
        <f t="shared" si="3243"/>
        <v>0</v>
      </c>
      <c r="N1744" s="107">
        <f t="shared" ref="N1744:O1744" si="3244">SUM(N1745:N1748)</f>
        <v>0</v>
      </c>
      <c r="O1744" s="107">
        <f t="shared" si="3244"/>
        <v>0</v>
      </c>
      <c r="P1744" s="107">
        <f t="shared" si="3243"/>
        <v>0</v>
      </c>
      <c r="Q1744" s="107">
        <f t="shared" si="3243"/>
        <v>0</v>
      </c>
      <c r="R1744" s="107">
        <f t="shared" si="3243"/>
        <v>0</v>
      </c>
      <c r="S1744" s="107">
        <f t="shared" si="3243"/>
        <v>0</v>
      </c>
      <c r="T1744" s="107">
        <f t="shared" ref="T1744:U1744" si="3245">SUM(T1745:T1748)</f>
        <v>0</v>
      </c>
      <c r="U1744" s="107">
        <f t="shared" si="3245"/>
        <v>0</v>
      </c>
      <c r="V1744" s="107">
        <f t="shared" si="3243"/>
        <v>0</v>
      </c>
      <c r="W1744" s="107">
        <f t="shared" si="3243"/>
        <v>0</v>
      </c>
      <c r="X1744" s="107">
        <f t="shared" ref="X1744:Y1744" si="3246">SUM(X1745:X1748)</f>
        <v>0</v>
      </c>
      <c r="Y1744" s="107">
        <f t="shared" si="3246"/>
        <v>0</v>
      </c>
      <c r="Z1744" s="101"/>
      <c r="AA1744" s="101"/>
      <c r="AB1744" s="101"/>
      <c r="AC1744" s="101"/>
    </row>
    <row r="1745" spans="1:29" s="139" customFormat="1" ht="30" x14ac:dyDescent="0.2">
      <c r="A1745" s="136" t="s">
        <v>615</v>
      </c>
      <c r="B1745" s="136" t="s">
        <v>796</v>
      </c>
      <c r="C1745" s="94">
        <v>5762</v>
      </c>
      <c r="D1745" s="137" t="s">
        <v>258</v>
      </c>
      <c r="E1745" s="138">
        <v>3681</v>
      </c>
      <c r="F1745" s="143" t="s">
        <v>716</v>
      </c>
      <c r="G1745" s="132"/>
      <c r="H1745" s="398">
        <v>500000</v>
      </c>
      <c r="I1745" s="399"/>
      <c r="J1745" s="398">
        <v>0</v>
      </c>
      <c r="K1745" s="399"/>
      <c r="L1745" s="398"/>
      <c r="M1745" s="399"/>
      <c r="N1745" s="398"/>
      <c r="O1745" s="399"/>
      <c r="P1745" s="398">
        <v>0</v>
      </c>
      <c r="Q1745" s="399"/>
      <c r="R1745" s="398"/>
      <c r="S1745" s="399"/>
      <c r="T1745" s="398"/>
      <c r="U1745" s="399"/>
      <c r="V1745" s="398"/>
      <c r="W1745" s="399"/>
      <c r="X1745" s="398"/>
      <c r="Y1745" s="399"/>
    </row>
    <row r="1746" spans="1:29" s="139" customFormat="1" ht="30" x14ac:dyDescent="0.2">
      <c r="A1746" s="136" t="s">
        <v>615</v>
      </c>
      <c r="B1746" s="136" t="s">
        <v>796</v>
      </c>
      <c r="C1746" s="94">
        <v>5762</v>
      </c>
      <c r="D1746" s="137" t="s">
        <v>270</v>
      </c>
      <c r="E1746" s="138">
        <v>3681</v>
      </c>
      <c r="F1746" s="143" t="s">
        <v>716</v>
      </c>
      <c r="G1746" s="132"/>
      <c r="H1746" s="398">
        <v>50</v>
      </c>
      <c r="I1746" s="399"/>
      <c r="J1746" s="398"/>
      <c r="K1746" s="399"/>
      <c r="L1746" s="398"/>
      <c r="M1746" s="399"/>
      <c r="N1746" s="398"/>
      <c r="O1746" s="399"/>
      <c r="P1746" s="398"/>
      <c r="Q1746" s="399"/>
      <c r="R1746" s="398"/>
      <c r="S1746" s="399"/>
      <c r="T1746" s="398"/>
      <c r="U1746" s="399"/>
      <c r="V1746" s="398"/>
      <c r="W1746" s="399"/>
      <c r="X1746" s="398"/>
      <c r="Y1746" s="399"/>
    </row>
    <row r="1747" spans="1:29" s="101" customFormat="1" ht="30" x14ac:dyDescent="0.2">
      <c r="A1747" s="136" t="s">
        <v>615</v>
      </c>
      <c r="B1747" s="136" t="s">
        <v>796</v>
      </c>
      <c r="C1747" s="136">
        <v>5762</v>
      </c>
      <c r="D1747" s="137" t="s">
        <v>258</v>
      </c>
      <c r="E1747" s="138">
        <v>3682</v>
      </c>
      <c r="F1747" s="143" t="s">
        <v>711</v>
      </c>
      <c r="G1747" s="132"/>
      <c r="H1747" s="398">
        <v>22851836</v>
      </c>
      <c r="I1747" s="399"/>
      <c r="J1747" s="398">
        <v>0</v>
      </c>
      <c r="K1747" s="399"/>
      <c r="L1747" s="398"/>
      <c r="M1747" s="399"/>
      <c r="N1747" s="398"/>
      <c r="O1747" s="399"/>
      <c r="P1747" s="398">
        <v>0</v>
      </c>
      <c r="Q1747" s="399"/>
      <c r="R1747" s="398"/>
      <c r="S1747" s="399"/>
      <c r="T1747" s="398"/>
      <c r="U1747" s="399"/>
      <c r="V1747" s="398"/>
      <c r="W1747" s="399"/>
      <c r="X1747" s="398"/>
      <c r="Y1747" s="399"/>
      <c r="Z1747" s="139"/>
      <c r="AA1747" s="139"/>
      <c r="AB1747" s="139"/>
      <c r="AC1747" s="139"/>
    </row>
    <row r="1748" spans="1:29" s="101" customFormat="1" ht="30" x14ac:dyDescent="0.2">
      <c r="A1748" s="136" t="s">
        <v>615</v>
      </c>
      <c r="B1748" s="136" t="s">
        <v>796</v>
      </c>
      <c r="C1748" s="136">
        <v>5762</v>
      </c>
      <c r="D1748" s="137" t="s">
        <v>270</v>
      </c>
      <c r="E1748" s="138">
        <v>3682</v>
      </c>
      <c r="F1748" s="143" t="s">
        <v>711</v>
      </c>
      <c r="G1748" s="132"/>
      <c r="H1748" s="398">
        <v>284600</v>
      </c>
      <c r="I1748" s="398"/>
      <c r="J1748" s="398"/>
      <c r="K1748" s="398"/>
      <c r="L1748" s="398"/>
      <c r="M1748" s="398"/>
      <c r="N1748" s="398"/>
      <c r="O1748" s="398"/>
      <c r="P1748" s="398"/>
      <c r="Q1748" s="398"/>
      <c r="R1748" s="398"/>
      <c r="S1748" s="398"/>
      <c r="T1748" s="398"/>
      <c r="U1748" s="398"/>
      <c r="V1748" s="398"/>
      <c r="W1748" s="398"/>
      <c r="X1748" s="398"/>
      <c r="Y1748" s="398"/>
      <c r="Z1748" s="139"/>
      <c r="AA1748" s="139"/>
      <c r="AB1748" s="139"/>
      <c r="AC1748" s="139"/>
    </row>
    <row r="1749" spans="1:29" s="139" customFormat="1" x14ac:dyDescent="0.2">
      <c r="A1749" s="201" t="s">
        <v>615</v>
      </c>
      <c r="B1749" s="179" t="s">
        <v>796</v>
      </c>
      <c r="C1749" s="167">
        <v>5762</v>
      </c>
      <c r="D1749" s="167"/>
      <c r="E1749" s="168">
        <v>38</v>
      </c>
      <c r="F1749" s="169"/>
      <c r="G1749" s="170"/>
      <c r="H1749" s="171">
        <f t="shared" ref="H1749:Y1749" si="3247">H1750</f>
        <v>718170</v>
      </c>
      <c r="I1749" s="171">
        <f t="shared" si="3247"/>
        <v>0</v>
      </c>
      <c r="J1749" s="171">
        <f t="shared" si="3247"/>
        <v>0</v>
      </c>
      <c r="K1749" s="171">
        <f t="shared" si="3247"/>
        <v>0</v>
      </c>
      <c r="L1749" s="171">
        <f t="shared" si="3247"/>
        <v>0</v>
      </c>
      <c r="M1749" s="171">
        <f t="shared" si="3247"/>
        <v>0</v>
      </c>
      <c r="N1749" s="171">
        <f t="shared" si="3247"/>
        <v>0</v>
      </c>
      <c r="O1749" s="171">
        <f t="shared" si="3247"/>
        <v>0</v>
      </c>
      <c r="P1749" s="171">
        <f t="shared" si="3247"/>
        <v>0</v>
      </c>
      <c r="Q1749" s="171">
        <f t="shared" si="3247"/>
        <v>0</v>
      </c>
      <c r="R1749" s="171">
        <f t="shared" si="3247"/>
        <v>0</v>
      </c>
      <c r="S1749" s="171">
        <f t="shared" si="3247"/>
        <v>0</v>
      </c>
      <c r="T1749" s="171">
        <f t="shared" si="3247"/>
        <v>0</v>
      </c>
      <c r="U1749" s="171">
        <f t="shared" si="3247"/>
        <v>0</v>
      </c>
      <c r="V1749" s="171">
        <f t="shared" si="3247"/>
        <v>0</v>
      </c>
      <c r="W1749" s="171">
        <f t="shared" si="3247"/>
        <v>0</v>
      </c>
      <c r="X1749" s="171">
        <f t="shared" si="3247"/>
        <v>0</v>
      </c>
      <c r="Y1749" s="171">
        <f t="shared" si="3247"/>
        <v>0</v>
      </c>
      <c r="Z1749" s="101"/>
      <c r="AA1749" s="101"/>
      <c r="AB1749" s="101"/>
      <c r="AC1749" s="101"/>
    </row>
    <row r="1750" spans="1:29" s="139" customFormat="1" x14ac:dyDescent="0.2">
      <c r="A1750" s="104" t="s">
        <v>615</v>
      </c>
      <c r="B1750" s="121" t="s">
        <v>796</v>
      </c>
      <c r="C1750" s="103">
        <v>5762</v>
      </c>
      <c r="D1750" s="104"/>
      <c r="E1750" s="105">
        <v>386</v>
      </c>
      <c r="F1750" s="141"/>
      <c r="G1750" s="106"/>
      <c r="H1750" s="107">
        <f t="shared" ref="H1750:Q1750" si="3248">H1751+H1752</f>
        <v>718170</v>
      </c>
      <c r="I1750" s="107">
        <f t="shared" si="3248"/>
        <v>0</v>
      </c>
      <c r="J1750" s="107">
        <f t="shared" si="3248"/>
        <v>0</v>
      </c>
      <c r="K1750" s="107">
        <f t="shared" si="3248"/>
        <v>0</v>
      </c>
      <c r="L1750" s="107">
        <f t="shared" ref="L1750:M1750" si="3249">L1751+L1752</f>
        <v>0</v>
      </c>
      <c r="M1750" s="107">
        <f t="shared" si="3249"/>
        <v>0</v>
      </c>
      <c r="N1750" s="107">
        <f t="shared" ref="N1750:O1750" si="3250">N1751+N1752</f>
        <v>0</v>
      </c>
      <c r="O1750" s="107">
        <f t="shared" si="3250"/>
        <v>0</v>
      </c>
      <c r="P1750" s="107">
        <f t="shared" si="3248"/>
        <v>0</v>
      </c>
      <c r="Q1750" s="107">
        <f t="shared" si="3248"/>
        <v>0</v>
      </c>
      <c r="R1750" s="107">
        <f t="shared" ref="R1750:W1750" si="3251">R1751+R1752</f>
        <v>0</v>
      </c>
      <c r="S1750" s="107">
        <f t="shared" si="3251"/>
        <v>0</v>
      </c>
      <c r="T1750" s="107">
        <f t="shared" ref="T1750:U1750" si="3252">T1751+T1752</f>
        <v>0</v>
      </c>
      <c r="U1750" s="107">
        <f t="shared" si="3252"/>
        <v>0</v>
      </c>
      <c r="V1750" s="107">
        <f t="shared" si="3251"/>
        <v>0</v>
      </c>
      <c r="W1750" s="107">
        <f t="shared" si="3251"/>
        <v>0</v>
      </c>
      <c r="X1750" s="107">
        <f t="shared" ref="X1750:Y1750" si="3253">X1751+X1752</f>
        <v>0</v>
      </c>
      <c r="Y1750" s="107">
        <f t="shared" si="3253"/>
        <v>0</v>
      </c>
      <c r="Z1750" s="101"/>
      <c r="AA1750" s="101"/>
      <c r="AB1750" s="101"/>
      <c r="AC1750" s="101"/>
    </row>
    <row r="1751" spans="1:29" s="101" customFormat="1" ht="58.5" customHeight="1" x14ac:dyDescent="0.2">
      <c r="A1751" s="136" t="s">
        <v>615</v>
      </c>
      <c r="B1751" s="136" t="s">
        <v>796</v>
      </c>
      <c r="C1751" s="136">
        <v>5762</v>
      </c>
      <c r="D1751" s="137" t="s">
        <v>258</v>
      </c>
      <c r="E1751" s="138">
        <v>3864</v>
      </c>
      <c r="F1751" s="143" t="s">
        <v>789</v>
      </c>
      <c r="G1751" s="132"/>
      <c r="H1751" s="398">
        <v>621275</v>
      </c>
      <c r="I1751" s="399"/>
      <c r="J1751" s="398">
        <v>0</v>
      </c>
      <c r="K1751" s="399"/>
      <c r="L1751" s="398"/>
      <c r="M1751" s="399"/>
      <c r="N1751" s="398"/>
      <c r="O1751" s="399"/>
      <c r="P1751" s="398">
        <v>0</v>
      </c>
      <c r="Q1751" s="399"/>
      <c r="R1751" s="398"/>
      <c r="S1751" s="399"/>
      <c r="T1751" s="398"/>
      <c r="U1751" s="399"/>
      <c r="V1751" s="398"/>
      <c r="W1751" s="399"/>
      <c r="X1751" s="398"/>
      <c r="Y1751" s="399"/>
      <c r="Z1751" s="139"/>
      <c r="AA1751" s="139"/>
      <c r="AB1751" s="139"/>
      <c r="AC1751" s="139"/>
    </row>
    <row r="1752" spans="1:29" s="101" customFormat="1" x14ac:dyDescent="0.2">
      <c r="A1752" s="136" t="s">
        <v>615</v>
      </c>
      <c r="B1752" s="136" t="s">
        <v>796</v>
      </c>
      <c r="C1752" s="136">
        <v>5762</v>
      </c>
      <c r="D1752" s="137" t="s">
        <v>325</v>
      </c>
      <c r="E1752" s="138">
        <v>3864</v>
      </c>
      <c r="F1752" s="143" t="s">
        <v>789</v>
      </c>
      <c r="G1752" s="132"/>
      <c r="H1752" s="398">
        <v>96895</v>
      </c>
      <c r="I1752" s="399"/>
      <c r="J1752" s="398">
        <v>0</v>
      </c>
      <c r="K1752" s="399"/>
      <c r="L1752" s="398"/>
      <c r="M1752" s="399"/>
      <c r="N1752" s="398"/>
      <c r="O1752" s="399"/>
      <c r="P1752" s="398">
        <v>0</v>
      </c>
      <c r="Q1752" s="399"/>
      <c r="R1752" s="398"/>
      <c r="S1752" s="399"/>
      <c r="T1752" s="398"/>
      <c r="U1752" s="399"/>
      <c r="V1752" s="398"/>
      <c r="W1752" s="399"/>
      <c r="X1752" s="398"/>
      <c r="Y1752" s="399"/>
      <c r="Z1752" s="139"/>
      <c r="AA1752" s="139"/>
      <c r="AB1752" s="139"/>
      <c r="AC1752" s="139"/>
    </row>
    <row r="1753" spans="1:29" s="101" customFormat="1" ht="56.25" x14ac:dyDescent="0.2">
      <c r="A1753" s="202" t="s">
        <v>615</v>
      </c>
      <c r="B1753" s="173" t="s">
        <v>798</v>
      </c>
      <c r="C1753" s="173"/>
      <c r="D1753" s="173"/>
      <c r="E1753" s="174"/>
      <c r="F1753" s="176" t="s">
        <v>799</v>
      </c>
      <c r="G1753" s="177" t="s">
        <v>632</v>
      </c>
      <c r="H1753" s="178">
        <f t="shared" ref="H1753:Y1753" si="3254">H1754+H1772+H1780+H1804+H1810+H1813+H1822+H1826+H1870+H1879+H1900+H1908+H1937+H1948+H1952+H1931+H1940+H1799+H1866+H1927+H1834+H1960+H1839+H1847+H1876+H1883+H1887+H1895</f>
        <v>2738472</v>
      </c>
      <c r="I1753" s="178">
        <f t="shared" si="3254"/>
        <v>443208</v>
      </c>
      <c r="J1753" s="178">
        <f t="shared" si="3254"/>
        <v>106166725</v>
      </c>
      <c r="K1753" s="178">
        <f t="shared" si="3254"/>
        <v>15883770</v>
      </c>
      <c r="L1753" s="178">
        <f t="shared" si="3254"/>
        <v>144283706</v>
      </c>
      <c r="M1753" s="178">
        <f t="shared" si="3254"/>
        <v>21455520</v>
      </c>
      <c r="N1753" s="178">
        <f t="shared" si="3254"/>
        <v>79515859</v>
      </c>
      <c r="O1753" s="178">
        <f t="shared" si="3254"/>
        <v>11695038</v>
      </c>
      <c r="P1753" s="178">
        <f t="shared" si="3254"/>
        <v>307402847</v>
      </c>
      <c r="Q1753" s="178">
        <f t="shared" si="3254"/>
        <v>44749699</v>
      </c>
      <c r="R1753" s="178">
        <f t="shared" si="3254"/>
        <v>282632221</v>
      </c>
      <c r="S1753" s="178">
        <f t="shared" si="3254"/>
        <v>41558613</v>
      </c>
      <c r="T1753" s="178">
        <f t="shared" si="3254"/>
        <v>254914783</v>
      </c>
      <c r="U1753" s="178">
        <f t="shared" si="3254"/>
        <v>37497120</v>
      </c>
      <c r="V1753" s="178">
        <f t="shared" si="3254"/>
        <v>254118901</v>
      </c>
      <c r="W1753" s="178">
        <f t="shared" si="3254"/>
        <v>36808859</v>
      </c>
      <c r="X1753" s="178">
        <f t="shared" si="3254"/>
        <v>235920987</v>
      </c>
      <c r="Y1753" s="178">
        <f t="shared" si="3254"/>
        <v>34031880</v>
      </c>
    </row>
    <row r="1754" spans="1:29" s="139" customFormat="1" x14ac:dyDescent="0.2">
      <c r="A1754" s="201" t="s">
        <v>615</v>
      </c>
      <c r="B1754" s="179" t="s">
        <v>798</v>
      </c>
      <c r="C1754" s="167">
        <v>11</v>
      </c>
      <c r="D1754" s="167"/>
      <c r="E1754" s="168">
        <v>32</v>
      </c>
      <c r="F1754" s="169"/>
      <c r="G1754" s="170"/>
      <c r="H1754" s="171">
        <f t="shared" ref="H1754:Q1754" si="3255">H1755+H1758+H1761+H1770</f>
        <v>36765</v>
      </c>
      <c r="I1754" s="171">
        <f t="shared" si="3255"/>
        <v>36765</v>
      </c>
      <c r="J1754" s="171">
        <f t="shared" si="3255"/>
        <v>63319</v>
      </c>
      <c r="K1754" s="171">
        <f t="shared" si="3255"/>
        <v>63319</v>
      </c>
      <c r="L1754" s="171">
        <f t="shared" ref="L1754:M1754" si="3256">L1755+L1758+L1761+L1770</f>
        <v>63319</v>
      </c>
      <c r="M1754" s="171">
        <f t="shared" si="3256"/>
        <v>63319</v>
      </c>
      <c r="N1754" s="171">
        <f t="shared" ref="N1754:O1754" si="3257">N1755+N1758+N1761+N1770</f>
        <v>21000</v>
      </c>
      <c r="O1754" s="171">
        <f t="shared" si="3257"/>
        <v>21000</v>
      </c>
      <c r="P1754" s="171">
        <f t="shared" si="3255"/>
        <v>63319</v>
      </c>
      <c r="Q1754" s="171">
        <f t="shared" si="3255"/>
        <v>63319</v>
      </c>
      <c r="R1754" s="171">
        <f t="shared" ref="R1754:W1754" si="3258">R1755+R1758+R1761+R1770</f>
        <v>63319</v>
      </c>
      <c r="S1754" s="171">
        <f t="shared" si="3258"/>
        <v>63319</v>
      </c>
      <c r="T1754" s="171">
        <f t="shared" ref="T1754:U1754" si="3259">T1755+T1758+T1761+T1770</f>
        <v>21000</v>
      </c>
      <c r="U1754" s="171">
        <f t="shared" si="3259"/>
        <v>21000</v>
      </c>
      <c r="V1754" s="171">
        <f t="shared" si="3258"/>
        <v>63319</v>
      </c>
      <c r="W1754" s="171">
        <f t="shared" si="3258"/>
        <v>63319</v>
      </c>
      <c r="X1754" s="171">
        <f t="shared" ref="X1754:Y1754" si="3260">X1755+X1758+X1761+X1770</f>
        <v>21000</v>
      </c>
      <c r="Y1754" s="171">
        <f t="shared" si="3260"/>
        <v>21000</v>
      </c>
      <c r="Z1754" s="101"/>
      <c r="AA1754" s="101"/>
      <c r="AB1754" s="101"/>
      <c r="AC1754" s="101"/>
    </row>
    <row r="1755" spans="1:29" s="139" customFormat="1" x14ac:dyDescent="0.2">
      <c r="A1755" s="104" t="s">
        <v>615</v>
      </c>
      <c r="B1755" s="121" t="s">
        <v>798</v>
      </c>
      <c r="C1755" s="121">
        <v>11</v>
      </c>
      <c r="D1755" s="104"/>
      <c r="E1755" s="105">
        <v>321</v>
      </c>
      <c r="F1755" s="141"/>
      <c r="G1755" s="106"/>
      <c r="H1755" s="107">
        <f t="shared" ref="H1755:Q1755" si="3261">H1756+H1757</f>
        <v>2654</v>
      </c>
      <c r="I1755" s="107">
        <f t="shared" si="3261"/>
        <v>2654</v>
      </c>
      <c r="J1755" s="107">
        <f t="shared" si="3261"/>
        <v>2654</v>
      </c>
      <c r="K1755" s="107">
        <f t="shared" si="3261"/>
        <v>2654</v>
      </c>
      <c r="L1755" s="107">
        <f t="shared" ref="L1755:M1755" si="3262">L1756+L1757</f>
        <v>2654</v>
      </c>
      <c r="M1755" s="107">
        <f t="shared" si="3262"/>
        <v>2654</v>
      </c>
      <c r="N1755" s="107">
        <f t="shared" ref="N1755:O1755" si="3263">N1756+N1757</f>
        <v>2000</v>
      </c>
      <c r="O1755" s="107">
        <f t="shared" si="3263"/>
        <v>2000</v>
      </c>
      <c r="P1755" s="107">
        <f t="shared" si="3261"/>
        <v>2654</v>
      </c>
      <c r="Q1755" s="107">
        <f t="shared" si="3261"/>
        <v>2654</v>
      </c>
      <c r="R1755" s="107">
        <f t="shared" ref="R1755:W1755" si="3264">R1756+R1757</f>
        <v>2654</v>
      </c>
      <c r="S1755" s="107">
        <f t="shared" si="3264"/>
        <v>2654</v>
      </c>
      <c r="T1755" s="107">
        <f t="shared" ref="T1755:U1755" si="3265">T1756+T1757</f>
        <v>2000</v>
      </c>
      <c r="U1755" s="107">
        <f t="shared" si="3265"/>
        <v>2000</v>
      </c>
      <c r="V1755" s="107">
        <f t="shared" si="3264"/>
        <v>2654</v>
      </c>
      <c r="W1755" s="107">
        <f t="shared" si="3264"/>
        <v>2654</v>
      </c>
      <c r="X1755" s="107">
        <f t="shared" ref="X1755:Y1755" si="3266">X1756+X1757</f>
        <v>2000</v>
      </c>
      <c r="Y1755" s="107">
        <f t="shared" si="3266"/>
        <v>2000</v>
      </c>
      <c r="Z1755" s="101"/>
      <c r="AA1755" s="101"/>
      <c r="AB1755" s="101"/>
      <c r="AC1755" s="101"/>
    </row>
    <row r="1756" spans="1:29" s="101" customFormat="1" x14ac:dyDescent="0.2">
      <c r="A1756" s="109" t="s">
        <v>615</v>
      </c>
      <c r="B1756" s="124" t="s">
        <v>798</v>
      </c>
      <c r="C1756" s="124">
        <v>11</v>
      </c>
      <c r="D1756" s="109" t="s">
        <v>31</v>
      </c>
      <c r="E1756" s="110">
        <v>3211</v>
      </c>
      <c r="F1756" s="142" t="s">
        <v>42</v>
      </c>
      <c r="G1756" s="132"/>
      <c r="H1756" s="398">
        <v>1327</v>
      </c>
      <c r="I1756" s="398">
        <f t="shared" ref="I1756:I1757" si="3267">H1756</f>
        <v>1327</v>
      </c>
      <c r="J1756" s="398">
        <v>1327</v>
      </c>
      <c r="K1756" s="398">
        <f t="shared" ref="K1756:K1757" si="3268">J1756</f>
        <v>1327</v>
      </c>
      <c r="L1756" s="402">
        <v>1327</v>
      </c>
      <c r="M1756" s="398">
        <f t="shared" ref="M1756:M1757" si="3269">L1756</f>
        <v>1327</v>
      </c>
      <c r="N1756" s="402">
        <v>1000</v>
      </c>
      <c r="O1756" s="398">
        <f t="shared" ref="O1756:O1757" si="3270">N1756</f>
        <v>1000</v>
      </c>
      <c r="P1756" s="398">
        <v>1327</v>
      </c>
      <c r="Q1756" s="398">
        <f t="shared" ref="Q1756:Q1757" si="3271">P1756</f>
        <v>1327</v>
      </c>
      <c r="R1756" s="402">
        <v>1327</v>
      </c>
      <c r="S1756" s="398">
        <f t="shared" ref="S1756:S1757" si="3272">R1756</f>
        <v>1327</v>
      </c>
      <c r="T1756" s="402">
        <v>1000</v>
      </c>
      <c r="U1756" s="398">
        <f t="shared" ref="U1756:U1757" si="3273">T1756</f>
        <v>1000</v>
      </c>
      <c r="V1756" s="402">
        <v>1327</v>
      </c>
      <c r="W1756" s="398">
        <f t="shared" ref="W1756:W1757" si="3274">V1756</f>
        <v>1327</v>
      </c>
      <c r="X1756" s="402">
        <v>1000</v>
      </c>
      <c r="Y1756" s="398">
        <f t="shared" ref="Y1756:Y1757" si="3275">X1756</f>
        <v>1000</v>
      </c>
      <c r="Z1756" s="139"/>
      <c r="AA1756" s="139"/>
      <c r="AB1756" s="139"/>
      <c r="AC1756" s="139"/>
    </row>
    <row r="1757" spans="1:29" s="139" customFormat="1" ht="15" x14ac:dyDescent="0.2">
      <c r="A1757" s="109" t="s">
        <v>615</v>
      </c>
      <c r="B1757" s="124" t="s">
        <v>798</v>
      </c>
      <c r="C1757" s="124">
        <v>11</v>
      </c>
      <c r="D1757" s="109" t="s">
        <v>31</v>
      </c>
      <c r="E1757" s="110">
        <v>3213</v>
      </c>
      <c r="F1757" s="142" t="s">
        <v>44</v>
      </c>
      <c r="G1757" s="132"/>
      <c r="H1757" s="398">
        <v>1327</v>
      </c>
      <c r="I1757" s="398">
        <f t="shared" si="3267"/>
        <v>1327</v>
      </c>
      <c r="J1757" s="398">
        <v>1327</v>
      </c>
      <c r="K1757" s="398">
        <f t="shared" si="3268"/>
        <v>1327</v>
      </c>
      <c r="L1757" s="403">
        <v>1327</v>
      </c>
      <c r="M1757" s="398">
        <f t="shared" si="3269"/>
        <v>1327</v>
      </c>
      <c r="N1757" s="402">
        <v>1000</v>
      </c>
      <c r="O1757" s="398">
        <f t="shared" si="3270"/>
        <v>1000</v>
      </c>
      <c r="P1757" s="398">
        <v>1327</v>
      </c>
      <c r="Q1757" s="398">
        <f t="shared" si="3271"/>
        <v>1327</v>
      </c>
      <c r="R1757" s="403">
        <v>1327</v>
      </c>
      <c r="S1757" s="398">
        <f t="shared" si="3272"/>
        <v>1327</v>
      </c>
      <c r="T1757" s="402">
        <v>1000</v>
      </c>
      <c r="U1757" s="398">
        <f t="shared" si="3273"/>
        <v>1000</v>
      </c>
      <c r="V1757" s="403">
        <v>1327</v>
      </c>
      <c r="W1757" s="398">
        <f t="shared" si="3274"/>
        <v>1327</v>
      </c>
      <c r="X1757" s="402">
        <v>1000</v>
      </c>
      <c r="Y1757" s="398">
        <f t="shared" si="3275"/>
        <v>1000</v>
      </c>
    </row>
    <row r="1758" spans="1:29" s="139" customFormat="1" x14ac:dyDescent="0.2">
      <c r="A1758" s="104" t="s">
        <v>615</v>
      </c>
      <c r="B1758" s="121" t="s">
        <v>798</v>
      </c>
      <c r="C1758" s="121">
        <v>11</v>
      </c>
      <c r="D1758" s="104"/>
      <c r="E1758" s="105">
        <v>322</v>
      </c>
      <c r="F1758" s="141"/>
      <c r="G1758" s="106"/>
      <c r="H1758" s="107">
        <f t="shared" ref="H1758:Q1758" si="3276">H1759+H1760</f>
        <v>2654</v>
      </c>
      <c r="I1758" s="107">
        <f t="shared" si="3276"/>
        <v>2654</v>
      </c>
      <c r="J1758" s="107">
        <f t="shared" si="3276"/>
        <v>2654</v>
      </c>
      <c r="K1758" s="107">
        <f t="shared" si="3276"/>
        <v>2654</v>
      </c>
      <c r="L1758" s="107">
        <f t="shared" ref="L1758:M1758" si="3277">L1759+L1760</f>
        <v>2654</v>
      </c>
      <c r="M1758" s="107">
        <f t="shared" si="3277"/>
        <v>2654</v>
      </c>
      <c r="N1758" s="107">
        <f t="shared" ref="N1758:O1758" si="3278">N1759+N1760</f>
        <v>2000</v>
      </c>
      <c r="O1758" s="107">
        <f t="shared" si="3278"/>
        <v>2000</v>
      </c>
      <c r="P1758" s="107">
        <f t="shared" si="3276"/>
        <v>2654</v>
      </c>
      <c r="Q1758" s="107">
        <f t="shared" si="3276"/>
        <v>2654</v>
      </c>
      <c r="R1758" s="107">
        <f t="shared" ref="R1758:W1758" si="3279">R1759+R1760</f>
        <v>2654</v>
      </c>
      <c r="S1758" s="107">
        <f t="shared" si="3279"/>
        <v>2654</v>
      </c>
      <c r="T1758" s="107">
        <f t="shared" ref="T1758:U1758" si="3280">T1759+T1760</f>
        <v>2000</v>
      </c>
      <c r="U1758" s="107">
        <f t="shared" si="3280"/>
        <v>2000</v>
      </c>
      <c r="V1758" s="107">
        <f t="shared" si="3279"/>
        <v>2654</v>
      </c>
      <c r="W1758" s="107">
        <f t="shared" si="3279"/>
        <v>2654</v>
      </c>
      <c r="X1758" s="107">
        <f t="shared" ref="X1758:Y1758" si="3281">X1759+X1760</f>
        <v>2000</v>
      </c>
      <c r="Y1758" s="107">
        <f t="shared" si="3281"/>
        <v>2000</v>
      </c>
      <c r="Z1758" s="101"/>
      <c r="AA1758" s="101"/>
      <c r="AB1758" s="101"/>
      <c r="AC1758" s="101"/>
    </row>
    <row r="1759" spans="1:29" s="101" customFormat="1" x14ac:dyDescent="0.2">
      <c r="A1759" s="109" t="s">
        <v>615</v>
      </c>
      <c r="B1759" s="124" t="s">
        <v>798</v>
      </c>
      <c r="C1759" s="124">
        <v>11</v>
      </c>
      <c r="D1759" s="109" t="s">
        <v>31</v>
      </c>
      <c r="E1759" s="110">
        <v>3221</v>
      </c>
      <c r="F1759" s="142" t="s">
        <v>297</v>
      </c>
      <c r="G1759" s="132"/>
      <c r="H1759" s="398">
        <v>1327</v>
      </c>
      <c r="I1759" s="398">
        <f t="shared" ref="I1759:I1760" si="3282">H1759</f>
        <v>1327</v>
      </c>
      <c r="J1759" s="398">
        <v>1327</v>
      </c>
      <c r="K1759" s="398">
        <f t="shared" ref="K1759:K1760" si="3283">J1759</f>
        <v>1327</v>
      </c>
      <c r="L1759" s="402">
        <v>1327</v>
      </c>
      <c r="M1759" s="398">
        <f t="shared" ref="M1759:M1760" si="3284">L1759</f>
        <v>1327</v>
      </c>
      <c r="N1759" s="402">
        <v>1000</v>
      </c>
      <c r="O1759" s="398">
        <f t="shared" ref="O1759:O1760" si="3285">N1759</f>
        <v>1000</v>
      </c>
      <c r="P1759" s="398">
        <v>1327</v>
      </c>
      <c r="Q1759" s="398">
        <f t="shared" ref="Q1759:Q1760" si="3286">P1759</f>
        <v>1327</v>
      </c>
      <c r="R1759" s="402">
        <v>1327</v>
      </c>
      <c r="S1759" s="398">
        <f t="shared" ref="S1759:S1760" si="3287">R1759</f>
        <v>1327</v>
      </c>
      <c r="T1759" s="402">
        <v>1000</v>
      </c>
      <c r="U1759" s="398">
        <f t="shared" ref="U1759:U1760" si="3288">T1759</f>
        <v>1000</v>
      </c>
      <c r="V1759" s="402">
        <v>1327</v>
      </c>
      <c r="W1759" s="398">
        <f t="shared" ref="W1759:W1760" si="3289">V1759</f>
        <v>1327</v>
      </c>
      <c r="X1759" s="402">
        <v>1000</v>
      </c>
      <c r="Y1759" s="398">
        <f t="shared" ref="Y1759:Y1760" si="3290">X1759</f>
        <v>1000</v>
      </c>
      <c r="Z1759" s="139"/>
      <c r="AA1759" s="139"/>
      <c r="AB1759" s="139"/>
      <c r="AC1759" s="139"/>
    </row>
    <row r="1760" spans="1:29" s="139" customFormat="1" ht="15" x14ac:dyDescent="0.2">
      <c r="A1760" s="109" t="s">
        <v>615</v>
      </c>
      <c r="B1760" s="124" t="s">
        <v>798</v>
      </c>
      <c r="C1760" s="124">
        <v>11</v>
      </c>
      <c r="D1760" s="109" t="s">
        <v>31</v>
      </c>
      <c r="E1760" s="110">
        <v>3223</v>
      </c>
      <c r="F1760" s="142" t="s">
        <v>48</v>
      </c>
      <c r="G1760" s="132"/>
      <c r="H1760" s="398">
        <v>1327</v>
      </c>
      <c r="I1760" s="398">
        <f t="shared" si="3282"/>
        <v>1327</v>
      </c>
      <c r="J1760" s="398">
        <v>1327</v>
      </c>
      <c r="K1760" s="398">
        <f t="shared" si="3283"/>
        <v>1327</v>
      </c>
      <c r="L1760" s="403">
        <v>1327</v>
      </c>
      <c r="M1760" s="398">
        <f t="shared" si="3284"/>
        <v>1327</v>
      </c>
      <c r="N1760" s="402">
        <v>1000</v>
      </c>
      <c r="O1760" s="398">
        <f t="shared" si="3285"/>
        <v>1000</v>
      </c>
      <c r="P1760" s="398">
        <v>1327</v>
      </c>
      <c r="Q1760" s="398">
        <f t="shared" si="3286"/>
        <v>1327</v>
      </c>
      <c r="R1760" s="403">
        <v>1327</v>
      </c>
      <c r="S1760" s="398">
        <f t="shared" si="3287"/>
        <v>1327</v>
      </c>
      <c r="T1760" s="402">
        <v>1000</v>
      </c>
      <c r="U1760" s="398">
        <f t="shared" si="3288"/>
        <v>1000</v>
      </c>
      <c r="V1760" s="403">
        <v>1327</v>
      </c>
      <c r="W1760" s="398">
        <f t="shared" si="3289"/>
        <v>1327</v>
      </c>
      <c r="X1760" s="402">
        <v>1000</v>
      </c>
      <c r="Y1760" s="398">
        <f t="shared" si="3290"/>
        <v>1000</v>
      </c>
    </row>
    <row r="1761" spans="1:29" s="139" customFormat="1" x14ac:dyDescent="0.2">
      <c r="A1761" s="104" t="s">
        <v>615</v>
      </c>
      <c r="B1761" s="121" t="s">
        <v>798</v>
      </c>
      <c r="C1761" s="121">
        <v>11</v>
      </c>
      <c r="D1761" s="104"/>
      <c r="E1761" s="105">
        <v>323</v>
      </c>
      <c r="F1761" s="141"/>
      <c r="G1761" s="106"/>
      <c r="H1761" s="107">
        <f t="shared" ref="H1761:Q1761" si="3291">SUM(H1762:H1769)</f>
        <v>31324</v>
      </c>
      <c r="I1761" s="107">
        <f t="shared" si="3291"/>
        <v>31324</v>
      </c>
      <c r="J1761" s="107">
        <f t="shared" si="3291"/>
        <v>57878</v>
      </c>
      <c r="K1761" s="107">
        <f t="shared" si="3291"/>
        <v>57878</v>
      </c>
      <c r="L1761" s="107">
        <f t="shared" ref="L1761:M1761" si="3292">SUM(L1762:L1769)</f>
        <v>57878</v>
      </c>
      <c r="M1761" s="107">
        <f t="shared" si="3292"/>
        <v>57878</v>
      </c>
      <c r="N1761" s="107">
        <f t="shared" ref="N1761:O1761" si="3293">SUM(N1762:N1769)</f>
        <v>16000</v>
      </c>
      <c r="O1761" s="107">
        <f t="shared" si="3293"/>
        <v>16000</v>
      </c>
      <c r="P1761" s="107">
        <f t="shared" si="3291"/>
        <v>57878</v>
      </c>
      <c r="Q1761" s="107">
        <f t="shared" si="3291"/>
        <v>57878</v>
      </c>
      <c r="R1761" s="107">
        <f t="shared" ref="R1761:W1761" si="3294">SUM(R1762:R1769)</f>
        <v>57878</v>
      </c>
      <c r="S1761" s="107">
        <f t="shared" si="3294"/>
        <v>57878</v>
      </c>
      <c r="T1761" s="107">
        <f t="shared" ref="T1761:U1761" si="3295">SUM(T1762:T1769)</f>
        <v>16000</v>
      </c>
      <c r="U1761" s="107">
        <f t="shared" si="3295"/>
        <v>16000</v>
      </c>
      <c r="V1761" s="107">
        <f t="shared" si="3294"/>
        <v>57878</v>
      </c>
      <c r="W1761" s="107">
        <f t="shared" si="3294"/>
        <v>57878</v>
      </c>
      <c r="X1761" s="107">
        <f t="shared" ref="X1761:Y1761" si="3296">SUM(X1762:X1769)</f>
        <v>16000</v>
      </c>
      <c r="Y1761" s="107">
        <f t="shared" si="3296"/>
        <v>16000</v>
      </c>
      <c r="Z1761" s="101"/>
      <c r="AA1761" s="101"/>
      <c r="AB1761" s="101"/>
      <c r="AC1761" s="101"/>
    </row>
    <row r="1762" spans="1:29" s="139" customFormat="1" ht="15" x14ac:dyDescent="0.2">
      <c r="A1762" s="109" t="s">
        <v>615</v>
      </c>
      <c r="B1762" s="124" t="s">
        <v>798</v>
      </c>
      <c r="C1762" s="124">
        <v>11</v>
      </c>
      <c r="D1762" s="109" t="s">
        <v>31</v>
      </c>
      <c r="E1762" s="110">
        <v>3231</v>
      </c>
      <c r="F1762" s="142" t="s">
        <v>52</v>
      </c>
      <c r="G1762" s="132"/>
      <c r="H1762" s="398">
        <v>664</v>
      </c>
      <c r="I1762" s="398">
        <f t="shared" ref="I1762:I1769" si="3297">H1762</f>
        <v>664</v>
      </c>
      <c r="J1762" s="398">
        <v>664</v>
      </c>
      <c r="K1762" s="398">
        <f t="shared" ref="K1762:K1769" si="3298">J1762</f>
        <v>664</v>
      </c>
      <c r="L1762" s="408">
        <v>664</v>
      </c>
      <c r="M1762" s="398">
        <f t="shared" ref="M1762:M1769" si="3299">L1762</f>
        <v>664</v>
      </c>
      <c r="N1762" s="408">
        <v>2000</v>
      </c>
      <c r="O1762" s="398">
        <f t="shared" ref="O1762:O1769" si="3300">N1762</f>
        <v>2000</v>
      </c>
      <c r="P1762" s="398">
        <v>664</v>
      </c>
      <c r="Q1762" s="398">
        <f t="shared" ref="Q1762:Q1769" si="3301">P1762</f>
        <v>664</v>
      </c>
      <c r="R1762" s="408">
        <v>664</v>
      </c>
      <c r="S1762" s="398">
        <f t="shared" ref="S1762:S1769" si="3302">R1762</f>
        <v>664</v>
      </c>
      <c r="T1762" s="408">
        <v>2000</v>
      </c>
      <c r="U1762" s="398">
        <f t="shared" ref="U1762:U1769" si="3303">T1762</f>
        <v>2000</v>
      </c>
      <c r="V1762" s="408">
        <v>664</v>
      </c>
      <c r="W1762" s="398">
        <f t="shared" ref="W1762:W1769" si="3304">V1762</f>
        <v>664</v>
      </c>
      <c r="X1762" s="408">
        <v>2000</v>
      </c>
      <c r="Y1762" s="398">
        <f t="shared" ref="Y1762:Y1769" si="3305">X1762</f>
        <v>2000</v>
      </c>
    </row>
    <row r="1763" spans="1:29" s="139" customFormat="1" ht="15" x14ac:dyDescent="0.2">
      <c r="A1763" s="109" t="s">
        <v>615</v>
      </c>
      <c r="B1763" s="124" t="s">
        <v>798</v>
      </c>
      <c r="C1763" s="124">
        <v>11</v>
      </c>
      <c r="D1763" s="109" t="s">
        <v>31</v>
      </c>
      <c r="E1763" s="110">
        <v>3232</v>
      </c>
      <c r="F1763" s="142" t="s">
        <v>53</v>
      </c>
      <c r="G1763" s="132"/>
      <c r="H1763" s="398">
        <v>664</v>
      </c>
      <c r="I1763" s="398">
        <f t="shared" si="3297"/>
        <v>664</v>
      </c>
      <c r="J1763" s="398">
        <v>664</v>
      </c>
      <c r="K1763" s="398">
        <f t="shared" si="3298"/>
        <v>664</v>
      </c>
      <c r="L1763" s="409">
        <v>664</v>
      </c>
      <c r="M1763" s="398">
        <f t="shared" si="3299"/>
        <v>664</v>
      </c>
      <c r="N1763" s="408">
        <v>2000</v>
      </c>
      <c r="O1763" s="398">
        <f t="shared" si="3300"/>
        <v>2000</v>
      </c>
      <c r="P1763" s="398">
        <v>664</v>
      </c>
      <c r="Q1763" s="398">
        <f t="shared" si="3301"/>
        <v>664</v>
      </c>
      <c r="R1763" s="409">
        <v>664</v>
      </c>
      <c r="S1763" s="398">
        <f t="shared" si="3302"/>
        <v>664</v>
      </c>
      <c r="T1763" s="408">
        <v>2000</v>
      </c>
      <c r="U1763" s="398">
        <f t="shared" si="3303"/>
        <v>2000</v>
      </c>
      <c r="V1763" s="409">
        <v>664</v>
      </c>
      <c r="W1763" s="398">
        <f t="shared" si="3304"/>
        <v>664</v>
      </c>
      <c r="X1763" s="408">
        <v>2000</v>
      </c>
      <c r="Y1763" s="398">
        <f t="shared" si="3305"/>
        <v>2000</v>
      </c>
    </row>
    <row r="1764" spans="1:29" s="139" customFormat="1" ht="15" x14ac:dyDescent="0.2">
      <c r="A1764" s="109" t="s">
        <v>615</v>
      </c>
      <c r="B1764" s="124" t="s">
        <v>798</v>
      </c>
      <c r="C1764" s="124">
        <v>11</v>
      </c>
      <c r="D1764" s="109" t="s">
        <v>31</v>
      </c>
      <c r="E1764" s="110">
        <v>3233</v>
      </c>
      <c r="F1764" s="142" t="s">
        <v>54</v>
      </c>
      <c r="G1764" s="132"/>
      <c r="H1764" s="398">
        <v>2654</v>
      </c>
      <c r="I1764" s="398">
        <f t="shared" si="3297"/>
        <v>2654</v>
      </c>
      <c r="J1764" s="398">
        <v>2654</v>
      </c>
      <c r="K1764" s="398">
        <f t="shared" si="3298"/>
        <v>2654</v>
      </c>
      <c r="L1764" s="403">
        <v>2654</v>
      </c>
      <c r="M1764" s="398">
        <f t="shared" si="3299"/>
        <v>2654</v>
      </c>
      <c r="N1764" s="408">
        <v>2000</v>
      </c>
      <c r="O1764" s="398">
        <f t="shared" si="3300"/>
        <v>2000</v>
      </c>
      <c r="P1764" s="398">
        <v>2654</v>
      </c>
      <c r="Q1764" s="398">
        <f t="shared" si="3301"/>
        <v>2654</v>
      </c>
      <c r="R1764" s="403">
        <v>2654</v>
      </c>
      <c r="S1764" s="398">
        <f t="shared" si="3302"/>
        <v>2654</v>
      </c>
      <c r="T1764" s="408">
        <v>2000</v>
      </c>
      <c r="U1764" s="398">
        <f t="shared" si="3303"/>
        <v>2000</v>
      </c>
      <c r="V1764" s="403">
        <v>2654</v>
      </c>
      <c r="W1764" s="398">
        <f t="shared" si="3304"/>
        <v>2654</v>
      </c>
      <c r="X1764" s="408">
        <v>2000</v>
      </c>
      <c r="Y1764" s="398">
        <f t="shared" si="3305"/>
        <v>2000</v>
      </c>
    </row>
    <row r="1765" spans="1:29" s="139" customFormat="1" ht="15" x14ac:dyDescent="0.2">
      <c r="A1765" s="109" t="s">
        <v>615</v>
      </c>
      <c r="B1765" s="124" t="s">
        <v>798</v>
      </c>
      <c r="C1765" s="124">
        <v>11</v>
      </c>
      <c r="D1765" s="109" t="s">
        <v>31</v>
      </c>
      <c r="E1765" s="110">
        <v>3234</v>
      </c>
      <c r="F1765" s="142" t="s">
        <v>55</v>
      </c>
      <c r="G1765" s="132"/>
      <c r="H1765" s="398">
        <v>398</v>
      </c>
      <c r="I1765" s="398">
        <f t="shared" si="3297"/>
        <v>398</v>
      </c>
      <c r="J1765" s="398">
        <v>398</v>
      </c>
      <c r="K1765" s="398">
        <f t="shared" si="3298"/>
        <v>398</v>
      </c>
      <c r="L1765" s="409">
        <v>398</v>
      </c>
      <c r="M1765" s="398">
        <f t="shared" si="3299"/>
        <v>398</v>
      </c>
      <c r="N1765" s="408">
        <v>2000</v>
      </c>
      <c r="O1765" s="398">
        <f t="shared" si="3300"/>
        <v>2000</v>
      </c>
      <c r="P1765" s="398">
        <v>398</v>
      </c>
      <c r="Q1765" s="398">
        <f t="shared" si="3301"/>
        <v>398</v>
      </c>
      <c r="R1765" s="409">
        <v>398</v>
      </c>
      <c r="S1765" s="398">
        <f t="shared" si="3302"/>
        <v>398</v>
      </c>
      <c r="T1765" s="408">
        <v>2000</v>
      </c>
      <c r="U1765" s="398">
        <f t="shared" si="3303"/>
        <v>2000</v>
      </c>
      <c r="V1765" s="409">
        <v>398</v>
      </c>
      <c r="W1765" s="398">
        <f t="shared" si="3304"/>
        <v>398</v>
      </c>
      <c r="X1765" s="408">
        <v>2000</v>
      </c>
      <c r="Y1765" s="398">
        <f t="shared" si="3305"/>
        <v>2000</v>
      </c>
    </row>
    <row r="1766" spans="1:29" s="139" customFormat="1" ht="15" x14ac:dyDescent="0.2">
      <c r="A1766" s="109" t="s">
        <v>615</v>
      </c>
      <c r="B1766" s="124" t="s">
        <v>798</v>
      </c>
      <c r="C1766" s="124">
        <v>11</v>
      </c>
      <c r="D1766" s="109" t="s">
        <v>31</v>
      </c>
      <c r="E1766" s="110">
        <v>3235</v>
      </c>
      <c r="F1766" s="142" t="s">
        <v>56</v>
      </c>
      <c r="G1766" s="132"/>
      <c r="H1766" s="398">
        <v>133</v>
      </c>
      <c r="I1766" s="398">
        <f t="shared" si="3297"/>
        <v>133</v>
      </c>
      <c r="J1766" s="398">
        <v>133</v>
      </c>
      <c r="K1766" s="398">
        <f t="shared" si="3298"/>
        <v>133</v>
      </c>
      <c r="L1766" s="409">
        <v>133</v>
      </c>
      <c r="M1766" s="398">
        <f t="shared" si="3299"/>
        <v>133</v>
      </c>
      <c r="N1766" s="408">
        <v>2000</v>
      </c>
      <c r="O1766" s="398">
        <f t="shared" si="3300"/>
        <v>2000</v>
      </c>
      <c r="P1766" s="398">
        <v>133</v>
      </c>
      <c r="Q1766" s="398">
        <f t="shared" si="3301"/>
        <v>133</v>
      </c>
      <c r="R1766" s="409">
        <v>133</v>
      </c>
      <c r="S1766" s="398">
        <f t="shared" si="3302"/>
        <v>133</v>
      </c>
      <c r="T1766" s="408">
        <v>2000</v>
      </c>
      <c r="U1766" s="398">
        <f t="shared" si="3303"/>
        <v>2000</v>
      </c>
      <c r="V1766" s="409">
        <v>133</v>
      </c>
      <c r="W1766" s="398">
        <f t="shared" si="3304"/>
        <v>133</v>
      </c>
      <c r="X1766" s="408">
        <v>2000</v>
      </c>
      <c r="Y1766" s="398">
        <f t="shared" si="3305"/>
        <v>2000</v>
      </c>
    </row>
    <row r="1767" spans="1:29" s="139" customFormat="1" ht="15" x14ac:dyDescent="0.2">
      <c r="A1767" s="109" t="s">
        <v>615</v>
      </c>
      <c r="B1767" s="124" t="s">
        <v>798</v>
      </c>
      <c r="C1767" s="124">
        <v>11</v>
      </c>
      <c r="D1767" s="109" t="s">
        <v>31</v>
      </c>
      <c r="E1767" s="110">
        <v>3237</v>
      </c>
      <c r="F1767" s="142" t="s">
        <v>58</v>
      </c>
      <c r="G1767" s="132"/>
      <c r="H1767" s="398">
        <v>26545</v>
      </c>
      <c r="I1767" s="398">
        <f t="shared" si="3297"/>
        <v>26545</v>
      </c>
      <c r="J1767" s="398">
        <v>53099</v>
      </c>
      <c r="K1767" s="398">
        <f t="shared" si="3298"/>
        <v>53099</v>
      </c>
      <c r="L1767" s="403">
        <v>53099</v>
      </c>
      <c r="M1767" s="398">
        <f t="shared" si="3299"/>
        <v>53099</v>
      </c>
      <c r="N1767" s="408">
        <v>2000</v>
      </c>
      <c r="O1767" s="398">
        <f t="shared" si="3300"/>
        <v>2000</v>
      </c>
      <c r="P1767" s="398">
        <v>53099</v>
      </c>
      <c r="Q1767" s="398">
        <f t="shared" si="3301"/>
        <v>53099</v>
      </c>
      <c r="R1767" s="403">
        <v>53099</v>
      </c>
      <c r="S1767" s="398">
        <f t="shared" si="3302"/>
        <v>53099</v>
      </c>
      <c r="T1767" s="408">
        <v>2000</v>
      </c>
      <c r="U1767" s="398">
        <f t="shared" si="3303"/>
        <v>2000</v>
      </c>
      <c r="V1767" s="403">
        <v>53099</v>
      </c>
      <c r="W1767" s="398">
        <f t="shared" si="3304"/>
        <v>53099</v>
      </c>
      <c r="X1767" s="408">
        <v>2000</v>
      </c>
      <c r="Y1767" s="398">
        <f t="shared" si="3305"/>
        <v>2000</v>
      </c>
    </row>
    <row r="1768" spans="1:29" s="101" customFormat="1" x14ac:dyDescent="0.2">
      <c r="A1768" s="109" t="s">
        <v>615</v>
      </c>
      <c r="B1768" s="124" t="s">
        <v>798</v>
      </c>
      <c r="C1768" s="124">
        <v>11</v>
      </c>
      <c r="D1768" s="109" t="s">
        <v>31</v>
      </c>
      <c r="E1768" s="110">
        <v>3238</v>
      </c>
      <c r="F1768" s="142" t="s">
        <v>59</v>
      </c>
      <c r="G1768" s="132"/>
      <c r="H1768" s="398">
        <v>133</v>
      </c>
      <c r="I1768" s="398">
        <f t="shared" si="3297"/>
        <v>133</v>
      </c>
      <c r="J1768" s="398">
        <v>133</v>
      </c>
      <c r="K1768" s="398">
        <f t="shared" si="3298"/>
        <v>133</v>
      </c>
      <c r="L1768" s="409">
        <v>133</v>
      </c>
      <c r="M1768" s="398">
        <f t="shared" si="3299"/>
        <v>133</v>
      </c>
      <c r="N1768" s="408">
        <v>2000</v>
      </c>
      <c r="O1768" s="398">
        <f t="shared" si="3300"/>
        <v>2000</v>
      </c>
      <c r="P1768" s="398">
        <v>133</v>
      </c>
      <c r="Q1768" s="398">
        <f t="shared" si="3301"/>
        <v>133</v>
      </c>
      <c r="R1768" s="409">
        <v>133</v>
      </c>
      <c r="S1768" s="398">
        <f t="shared" si="3302"/>
        <v>133</v>
      </c>
      <c r="T1768" s="408">
        <v>2000</v>
      </c>
      <c r="U1768" s="398">
        <f t="shared" si="3303"/>
        <v>2000</v>
      </c>
      <c r="V1768" s="409">
        <v>133</v>
      </c>
      <c r="W1768" s="398">
        <f t="shared" si="3304"/>
        <v>133</v>
      </c>
      <c r="X1768" s="408">
        <v>2000</v>
      </c>
      <c r="Y1768" s="398">
        <f t="shared" si="3305"/>
        <v>2000</v>
      </c>
      <c r="Z1768" s="139"/>
      <c r="AA1768" s="139"/>
      <c r="AB1768" s="139"/>
      <c r="AC1768" s="139"/>
    </row>
    <row r="1769" spans="1:29" s="150" customFormat="1" x14ac:dyDescent="0.2">
      <c r="A1769" s="109" t="s">
        <v>615</v>
      </c>
      <c r="B1769" s="124" t="s">
        <v>798</v>
      </c>
      <c r="C1769" s="124">
        <v>11</v>
      </c>
      <c r="D1769" s="109" t="s">
        <v>31</v>
      </c>
      <c r="E1769" s="110">
        <v>3239</v>
      </c>
      <c r="F1769" s="142" t="s">
        <v>60</v>
      </c>
      <c r="G1769" s="132"/>
      <c r="H1769" s="398">
        <v>133</v>
      </c>
      <c r="I1769" s="398">
        <f t="shared" si="3297"/>
        <v>133</v>
      </c>
      <c r="J1769" s="398">
        <v>133</v>
      </c>
      <c r="K1769" s="398">
        <f t="shared" si="3298"/>
        <v>133</v>
      </c>
      <c r="L1769" s="409">
        <v>133</v>
      </c>
      <c r="M1769" s="398">
        <f t="shared" si="3299"/>
        <v>133</v>
      </c>
      <c r="N1769" s="408">
        <v>2000</v>
      </c>
      <c r="O1769" s="398">
        <f t="shared" si="3300"/>
        <v>2000</v>
      </c>
      <c r="P1769" s="398">
        <v>133</v>
      </c>
      <c r="Q1769" s="398">
        <f t="shared" si="3301"/>
        <v>133</v>
      </c>
      <c r="R1769" s="409">
        <v>133</v>
      </c>
      <c r="S1769" s="398">
        <f t="shared" si="3302"/>
        <v>133</v>
      </c>
      <c r="T1769" s="408">
        <v>2000</v>
      </c>
      <c r="U1769" s="398">
        <f t="shared" si="3303"/>
        <v>2000</v>
      </c>
      <c r="V1769" s="409">
        <v>133</v>
      </c>
      <c r="W1769" s="398">
        <f t="shared" si="3304"/>
        <v>133</v>
      </c>
      <c r="X1769" s="408">
        <v>2000</v>
      </c>
      <c r="Y1769" s="398">
        <f t="shared" si="3305"/>
        <v>2000</v>
      </c>
      <c r="Z1769" s="139"/>
      <c r="AA1769" s="139"/>
      <c r="AB1769" s="139"/>
      <c r="AC1769" s="139"/>
    </row>
    <row r="1770" spans="1:29" s="101" customFormat="1" x14ac:dyDescent="0.2">
      <c r="A1770" s="104" t="s">
        <v>615</v>
      </c>
      <c r="B1770" s="121" t="s">
        <v>798</v>
      </c>
      <c r="C1770" s="121">
        <v>11</v>
      </c>
      <c r="D1770" s="104"/>
      <c r="E1770" s="105">
        <v>329</v>
      </c>
      <c r="F1770" s="141"/>
      <c r="G1770" s="106"/>
      <c r="H1770" s="107">
        <f t="shared" ref="H1770:Y1770" si="3306">H1771</f>
        <v>133</v>
      </c>
      <c r="I1770" s="107">
        <f t="shared" si="3306"/>
        <v>133</v>
      </c>
      <c r="J1770" s="107">
        <f t="shared" si="3306"/>
        <v>133</v>
      </c>
      <c r="K1770" s="107">
        <f t="shared" si="3306"/>
        <v>133</v>
      </c>
      <c r="L1770" s="107">
        <f t="shared" si="3306"/>
        <v>133</v>
      </c>
      <c r="M1770" s="107">
        <f t="shared" si="3306"/>
        <v>133</v>
      </c>
      <c r="N1770" s="107">
        <f t="shared" si="3306"/>
        <v>1000</v>
      </c>
      <c r="O1770" s="107">
        <f t="shared" si="3306"/>
        <v>1000</v>
      </c>
      <c r="P1770" s="107">
        <f t="shared" si="3306"/>
        <v>133</v>
      </c>
      <c r="Q1770" s="107">
        <f t="shared" si="3306"/>
        <v>133</v>
      </c>
      <c r="R1770" s="107">
        <f t="shared" si="3306"/>
        <v>133</v>
      </c>
      <c r="S1770" s="107">
        <f t="shared" si="3306"/>
        <v>133</v>
      </c>
      <c r="T1770" s="107">
        <f t="shared" si="3306"/>
        <v>1000</v>
      </c>
      <c r="U1770" s="107">
        <f t="shared" si="3306"/>
        <v>1000</v>
      </c>
      <c r="V1770" s="107">
        <f t="shared" si="3306"/>
        <v>133</v>
      </c>
      <c r="W1770" s="107">
        <f t="shared" si="3306"/>
        <v>133</v>
      </c>
      <c r="X1770" s="107">
        <f t="shared" si="3306"/>
        <v>1000</v>
      </c>
      <c r="Y1770" s="107">
        <f t="shared" si="3306"/>
        <v>1000</v>
      </c>
    </row>
    <row r="1771" spans="1:29" x14ac:dyDescent="0.2">
      <c r="A1771" s="109" t="s">
        <v>615</v>
      </c>
      <c r="B1771" s="124" t="s">
        <v>798</v>
      </c>
      <c r="C1771" s="124">
        <v>11</v>
      </c>
      <c r="D1771" s="109" t="s">
        <v>31</v>
      </c>
      <c r="E1771" s="110">
        <v>3293</v>
      </c>
      <c r="F1771" s="142" t="s">
        <v>64</v>
      </c>
      <c r="G1771" s="132"/>
      <c r="H1771" s="398">
        <v>133</v>
      </c>
      <c r="I1771" s="398">
        <f>H1771</f>
        <v>133</v>
      </c>
      <c r="J1771" s="398">
        <v>133</v>
      </c>
      <c r="K1771" s="398">
        <f>J1771</f>
        <v>133</v>
      </c>
      <c r="L1771" s="408">
        <v>133</v>
      </c>
      <c r="M1771" s="398">
        <f>L1771</f>
        <v>133</v>
      </c>
      <c r="N1771" s="402">
        <v>1000</v>
      </c>
      <c r="O1771" s="398">
        <f>N1771</f>
        <v>1000</v>
      </c>
      <c r="P1771" s="398">
        <v>133</v>
      </c>
      <c r="Q1771" s="398">
        <f>P1771</f>
        <v>133</v>
      </c>
      <c r="R1771" s="408">
        <v>133</v>
      </c>
      <c r="S1771" s="398">
        <f>R1771</f>
        <v>133</v>
      </c>
      <c r="T1771" s="402">
        <v>1000</v>
      </c>
      <c r="U1771" s="398">
        <f>T1771</f>
        <v>1000</v>
      </c>
      <c r="V1771" s="408">
        <v>133</v>
      </c>
      <c r="W1771" s="398">
        <f>V1771</f>
        <v>133</v>
      </c>
      <c r="X1771" s="402">
        <v>1000</v>
      </c>
      <c r="Y1771" s="398">
        <f>X1771</f>
        <v>1000</v>
      </c>
      <c r="Z1771" s="150"/>
      <c r="AA1771" s="150"/>
      <c r="AB1771" s="150"/>
      <c r="AC1771" s="150"/>
    </row>
    <row r="1772" spans="1:29" s="139" customFormat="1" x14ac:dyDescent="0.2">
      <c r="A1772" s="201" t="s">
        <v>615</v>
      </c>
      <c r="B1772" s="179" t="s">
        <v>798</v>
      </c>
      <c r="C1772" s="167">
        <v>12</v>
      </c>
      <c r="D1772" s="167"/>
      <c r="E1772" s="168">
        <v>31</v>
      </c>
      <c r="F1772" s="169"/>
      <c r="G1772" s="170"/>
      <c r="H1772" s="171">
        <f t="shared" ref="H1772:Q1772" si="3307">H1773+H1776+H1778</f>
        <v>243385</v>
      </c>
      <c r="I1772" s="171">
        <f t="shared" si="3307"/>
        <v>243385</v>
      </c>
      <c r="J1772" s="171">
        <f t="shared" si="3307"/>
        <v>223240</v>
      </c>
      <c r="K1772" s="171">
        <f t="shared" si="3307"/>
        <v>223240</v>
      </c>
      <c r="L1772" s="171">
        <f t="shared" ref="L1772:M1772" si="3308">L1773+L1776+L1778</f>
        <v>223240</v>
      </c>
      <c r="M1772" s="171">
        <f t="shared" si="3308"/>
        <v>223240</v>
      </c>
      <c r="N1772" s="171">
        <f t="shared" ref="N1772:O1772" si="3309">N1773+N1776+N1778</f>
        <v>239830</v>
      </c>
      <c r="O1772" s="171">
        <f t="shared" si="3309"/>
        <v>239830</v>
      </c>
      <c r="P1772" s="171">
        <f t="shared" si="3307"/>
        <v>223240</v>
      </c>
      <c r="Q1772" s="171">
        <f t="shared" si="3307"/>
        <v>223240</v>
      </c>
      <c r="R1772" s="171">
        <f t="shared" ref="R1772:W1772" si="3310">R1773+R1776+R1778</f>
        <v>223240</v>
      </c>
      <c r="S1772" s="171">
        <f t="shared" si="3310"/>
        <v>223240</v>
      </c>
      <c r="T1772" s="171">
        <f t="shared" ref="T1772:U1772" si="3311">T1773+T1776+T1778</f>
        <v>239830</v>
      </c>
      <c r="U1772" s="171">
        <f t="shared" si="3311"/>
        <v>239830</v>
      </c>
      <c r="V1772" s="171">
        <f t="shared" si="3310"/>
        <v>223240</v>
      </c>
      <c r="W1772" s="171">
        <f t="shared" si="3310"/>
        <v>223240</v>
      </c>
      <c r="X1772" s="171">
        <f t="shared" ref="X1772:Y1772" si="3312">X1773+X1776+X1778</f>
        <v>239830</v>
      </c>
      <c r="Y1772" s="171">
        <f t="shared" si="3312"/>
        <v>239830</v>
      </c>
      <c r="Z1772" s="101"/>
      <c r="AA1772" s="101"/>
      <c r="AB1772" s="101"/>
      <c r="AC1772" s="101"/>
    </row>
    <row r="1773" spans="1:29" s="139" customFormat="1" x14ac:dyDescent="0.2">
      <c r="A1773" s="104" t="s">
        <v>615</v>
      </c>
      <c r="B1773" s="121" t="s">
        <v>798</v>
      </c>
      <c r="C1773" s="121">
        <v>12</v>
      </c>
      <c r="D1773" s="104"/>
      <c r="E1773" s="105">
        <v>311</v>
      </c>
      <c r="F1773" s="141"/>
      <c r="G1773" s="106"/>
      <c r="H1773" s="107">
        <f t="shared" ref="H1773:Q1773" si="3313">H1774+H1775</f>
        <v>199894</v>
      </c>
      <c r="I1773" s="107">
        <f t="shared" si="3313"/>
        <v>199894</v>
      </c>
      <c r="J1773" s="107">
        <f t="shared" si="3313"/>
        <v>179972</v>
      </c>
      <c r="K1773" s="107">
        <f t="shared" si="3313"/>
        <v>179972</v>
      </c>
      <c r="L1773" s="107">
        <f t="shared" ref="L1773:M1773" si="3314">L1774+L1775</f>
        <v>179972</v>
      </c>
      <c r="M1773" s="107">
        <f t="shared" si="3314"/>
        <v>179972</v>
      </c>
      <c r="N1773" s="107">
        <f t="shared" ref="N1773:O1773" si="3315">N1774+N1775</f>
        <v>200300</v>
      </c>
      <c r="O1773" s="107">
        <f t="shared" si="3315"/>
        <v>200300</v>
      </c>
      <c r="P1773" s="107">
        <f t="shared" si="3313"/>
        <v>179972</v>
      </c>
      <c r="Q1773" s="107">
        <f t="shared" si="3313"/>
        <v>179972</v>
      </c>
      <c r="R1773" s="107">
        <f t="shared" ref="R1773:W1773" si="3316">R1774+R1775</f>
        <v>179972</v>
      </c>
      <c r="S1773" s="107">
        <f t="shared" si="3316"/>
        <v>179972</v>
      </c>
      <c r="T1773" s="107">
        <f t="shared" ref="T1773:U1773" si="3317">T1774+T1775</f>
        <v>200300</v>
      </c>
      <c r="U1773" s="107">
        <f t="shared" si="3317"/>
        <v>200300</v>
      </c>
      <c r="V1773" s="107">
        <f t="shared" si="3316"/>
        <v>179972</v>
      </c>
      <c r="W1773" s="107">
        <f t="shared" si="3316"/>
        <v>179972</v>
      </c>
      <c r="X1773" s="107">
        <f t="shared" ref="X1773:Y1773" si="3318">X1774+X1775</f>
        <v>200300</v>
      </c>
      <c r="Y1773" s="107">
        <f t="shared" si="3318"/>
        <v>200300</v>
      </c>
      <c r="Z1773" s="112"/>
      <c r="AA1773" s="112"/>
      <c r="AB1773" s="112"/>
      <c r="AC1773" s="112"/>
    </row>
    <row r="1774" spans="1:29" ht="15" x14ac:dyDescent="0.2">
      <c r="A1774" s="109" t="s">
        <v>615</v>
      </c>
      <c r="B1774" s="124" t="s">
        <v>798</v>
      </c>
      <c r="C1774" s="124">
        <v>12</v>
      </c>
      <c r="D1774" s="109" t="s">
        <v>31</v>
      </c>
      <c r="E1774" s="110">
        <v>3111</v>
      </c>
      <c r="F1774" s="142" t="s">
        <v>33</v>
      </c>
      <c r="G1774" s="132"/>
      <c r="H1774" s="398">
        <v>199084</v>
      </c>
      <c r="I1774" s="398">
        <f t="shared" ref="I1774:I1775" si="3319">H1774</f>
        <v>199084</v>
      </c>
      <c r="J1774" s="398">
        <v>179176</v>
      </c>
      <c r="K1774" s="398">
        <f t="shared" ref="K1774:K1775" si="3320">J1774</f>
        <v>179176</v>
      </c>
      <c r="L1774" s="402">
        <v>179176</v>
      </c>
      <c r="M1774" s="398">
        <f t="shared" ref="M1774:M1775" si="3321">L1774</f>
        <v>179176</v>
      </c>
      <c r="N1774" s="402">
        <v>200000</v>
      </c>
      <c r="O1774" s="398">
        <f t="shared" ref="O1774:O1775" si="3322">N1774</f>
        <v>200000</v>
      </c>
      <c r="P1774" s="398">
        <v>179176</v>
      </c>
      <c r="Q1774" s="398">
        <f t="shared" ref="Q1774:Q1775" si="3323">P1774</f>
        <v>179176</v>
      </c>
      <c r="R1774" s="402">
        <v>179176</v>
      </c>
      <c r="S1774" s="398">
        <f t="shared" ref="S1774:S1775" si="3324">R1774</f>
        <v>179176</v>
      </c>
      <c r="T1774" s="402">
        <v>200000</v>
      </c>
      <c r="U1774" s="398">
        <f t="shared" ref="U1774:U1775" si="3325">T1774</f>
        <v>200000</v>
      </c>
      <c r="V1774" s="402">
        <v>179176</v>
      </c>
      <c r="W1774" s="398">
        <f t="shared" ref="W1774:W1775" si="3326">V1774</f>
        <v>179176</v>
      </c>
      <c r="X1774" s="402">
        <v>200000</v>
      </c>
      <c r="Y1774" s="398">
        <f t="shared" ref="Y1774:Y1775" si="3327">X1774</f>
        <v>200000</v>
      </c>
      <c r="Z1774" s="139"/>
      <c r="AA1774" s="139"/>
      <c r="AB1774" s="139"/>
      <c r="AC1774" s="139"/>
    </row>
    <row r="1775" spans="1:29" s="139" customFormat="1" ht="15" x14ac:dyDescent="0.2">
      <c r="A1775" s="109" t="s">
        <v>615</v>
      </c>
      <c r="B1775" s="124" t="s">
        <v>798</v>
      </c>
      <c r="C1775" s="124">
        <v>12</v>
      </c>
      <c r="D1775" s="109" t="s">
        <v>31</v>
      </c>
      <c r="E1775" s="110">
        <v>3113</v>
      </c>
      <c r="F1775" s="142" t="s">
        <v>35</v>
      </c>
      <c r="G1775" s="132"/>
      <c r="H1775" s="398">
        <v>810</v>
      </c>
      <c r="I1775" s="398">
        <f t="shared" si="3319"/>
        <v>810</v>
      </c>
      <c r="J1775" s="398">
        <v>796</v>
      </c>
      <c r="K1775" s="398">
        <f t="shared" si="3320"/>
        <v>796</v>
      </c>
      <c r="L1775" s="409">
        <v>796</v>
      </c>
      <c r="M1775" s="398">
        <f t="shared" si="3321"/>
        <v>796</v>
      </c>
      <c r="N1775" s="409">
        <v>300</v>
      </c>
      <c r="O1775" s="398">
        <f t="shared" si="3322"/>
        <v>300</v>
      </c>
      <c r="P1775" s="398">
        <v>796</v>
      </c>
      <c r="Q1775" s="398">
        <f t="shared" si="3323"/>
        <v>796</v>
      </c>
      <c r="R1775" s="409">
        <v>796</v>
      </c>
      <c r="S1775" s="398">
        <f t="shared" si="3324"/>
        <v>796</v>
      </c>
      <c r="T1775" s="409">
        <v>300</v>
      </c>
      <c r="U1775" s="398">
        <f t="shared" si="3325"/>
        <v>300</v>
      </c>
      <c r="V1775" s="409">
        <v>796</v>
      </c>
      <c r="W1775" s="398">
        <f t="shared" si="3326"/>
        <v>796</v>
      </c>
      <c r="X1775" s="409">
        <v>300</v>
      </c>
      <c r="Y1775" s="398">
        <f t="shared" si="3327"/>
        <v>300</v>
      </c>
    </row>
    <row r="1776" spans="1:29" x14ac:dyDescent="0.2">
      <c r="A1776" s="104" t="s">
        <v>615</v>
      </c>
      <c r="B1776" s="121" t="s">
        <v>798</v>
      </c>
      <c r="C1776" s="121">
        <v>12</v>
      </c>
      <c r="D1776" s="104"/>
      <c r="E1776" s="105">
        <v>312</v>
      </c>
      <c r="F1776" s="141"/>
      <c r="G1776" s="106"/>
      <c r="H1776" s="107">
        <f t="shared" ref="H1776:Y1776" si="3328">H1777</f>
        <v>9614</v>
      </c>
      <c r="I1776" s="107">
        <f t="shared" si="3328"/>
        <v>9614</v>
      </c>
      <c r="J1776" s="107">
        <f t="shared" si="3328"/>
        <v>3451</v>
      </c>
      <c r="K1776" s="107">
        <f t="shared" si="3328"/>
        <v>3451</v>
      </c>
      <c r="L1776" s="107">
        <f t="shared" si="3328"/>
        <v>3451</v>
      </c>
      <c r="M1776" s="107">
        <f t="shared" si="3328"/>
        <v>3451</v>
      </c>
      <c r="N1776" s="107">
        <f t="shared" si="3328"/>
        <v>6900</v>
      </c>
      <c r="O1776" s="107">
        <f t="shared" si="3328"/>
        <v>6900</v>
      </c>
      <c r="P1776" s="107">
        <f t="shared" si="3328"/>
        <v>3451</v>
      </c>
      <c r="Q1776" s="107">
        <f t="shared" si="3328"/>
        <v>3451</v>
      </c>
      <c r="R1776" s="107">
        <f t="shared" si="3328"/>
        <v>3451</v>
      </c>
      <c r="S1776" s="107">
        <f t="shared" si="3328"/>
        <v>3451</v>
      </c>
      <c r="T1776" s="107">
        <f t="shared" si="3328"/>
        <v>6900</v>
      </c>
      <c r="U1776" s="107">
        <f t="shared" si="3328"/>
        <v>6900</v>
      </c>
      <c r="V1776" s="107">
        <f t="shared" si="3328"/>
        <v>3451</v>
      </c>
      <c r="W1776" s="107">
        <f t="shared" si="3328"/>
        <v>3451</v>
      </c>
      <c r="X1776" s="107">
        <f t="shared" si="3328"/>
        <v>6900</v>
      </c>
      <c r="Y1776" s="107">
        <f t="shared" si="3328"/>
        <v>6900</v>
      </c>
    </row>
    <row r="1777" spans="1:29" s="139" customFormat="1" ht="15" x14ac:dyDescent="0.2">
      <c r="A1777" s="109" t="s">
        <v>615</v>
      </c>
      <c r="B1777" s="124" t="s">
        <v>798</v>
      </c>
      <c r="C1777" s="124">
        <v>12</v>
      </c>
      <c r="D1777" s="109" t="s">
        <v>31</v>
      </c>
      <c r="E1777" s="110">
        <v>3121</v>
      </c>
      <c r="F1777" s="142" t="s">
        <v>471</v>
      </c>
      <c r="G1777" s="132"/>
      <c r="H1777" s="398">
        <v>9614</v>
      </c>
      <c r="I1777" s="398">
        <f>H1777</f>
        <v>9614</v>
      </c>
      <c r="J1777" s="398">
        <v>3451</v>
      </c>
      <c r="K1777" s="398">
        <f>J1777</f>
        <v>3451</v>
      </c>
      <c r="L1777" s="402">
        <v>3451</v>
      </c>
      <c r="M1777" s="398">
        <f>L1777</f>
        <v>3451</v>
      </c>
      <c r="N1777" s="402">
        <v>6900</v>
      </c>
      <c r="O1777" s="398">
        <f>N1777</f>
        <v>6900</v>
      </c>
      <c r="P1777" s="398">
        <v>3451</v>
      </c>
      <c r="Q1777" s="398">
        <f>P1777</f>
        <v>3451</v>
      </c>
      <c r="R1777" s="402">
        <v>3451</v>
      </c>
      <c r="S1777" s="398">
        <f>R1777</f>
        <v>3451</v>
      </c>
      <c r="T1777" s="402">
        <v>6900</v>
      </c>
      <c r="U1777" s="398">
        <f>T1777</f>
        <v>6900</v>
      </c>
      <c r="V1777" s="402">
        <v>3451</v>
      </c>
      <c r="W1777" s="398">
        <f>V1777</f>
        <v>3451</v>
      </c>
      <c r="X1777" s="402">
        <v>6900</v>
      </c>
      <c r="Y1777" s="398">
        <f>X1777</f>
        <v>6900</v>
      </c>
    </row>
    <row r="1778" spans="1:29" x14ac:dyDescent="0.2">
      <c r="A1778" s="104" t="s">
        <v>615</v>
      </c>
      <c r="B1778" s="121" t="s">
        <v>798</v>
      </c>
      <c r="C1778" s="121">
        <v>12</v>
      </c>
      <c r="D1778" s="104"/>
      <c r="E1778" s="105">
        <v>313</v>
      </c>
      <c r="F1778" s="141"/>
      <c r="G1778" s="106"/>
      <c r="H1778" s="107">
        <f t="shared" ref="H1778:Y1778" si="3329">H1779</f>
        <v>33877</v>
      </c>
      <c r="I1778" s="107">
        <f t="shared" si="3329"/>
        <v>33877</v>
      </c>
      <c r="J1778" s="107">
        <f t="shared" si="3329"/>
        <v>39817</v>
      </c>
      <c r="K1778" s="107">
        <f t="shared" si="3329"/>
        <v>39817</v>
      </c>
      <c r="L1778" s="107">
        <f t="shared" si="3329"/>
        <v>39817</v>
      </c>
      <c r="M1778" s="107">
        <f t="shared" si="3329"/>
        <v>39817</v>
      </c>
      <c r="N1778" s="107">
        <f t="shared" si="3329"/>
        <v>32630</v>
      </c>
      <c r="O1778" s="107">
        <f t="shared" si="3329"/>
        <v>32630</v>
      </c>
      <c r="P1778" s="107">
        <f t="shared" si="3329"/>
        <v>39817</v>
      </c>
      <c r="Q1778" s="107">
        <f t="shared" si="3329"/>
        <v>39817</v>
      </c>
      <c r="R1778" s="107">
        <f t="shared" si="3329"/>
        <v>39817</v>
      </c>
      <c r="S1778" s="107">
        <f t="shared" si="3329"/>
        <v>39817</v>
      </c>
      <c r="T1778" s="107">
        <f t="shared" si="3329"/>
        <v>32630</v>
      </c>
      <c r="U1778" s="107">
        <f t="shared" si="3329"/>
        <v>32630</v>
      </c>
      <c r="V1778" s="107">
        <f t="shared" si="3329"/>
        <v>39817</v>
      </c>
      <c r="W1778" s="107">
        <f t="shared" si="3329"/>
        <v>39817</v>
      </c>
      <c r="X1778" s="107">
        <f t="shared" si="3329"/>
        <v>32630</v>
      </c>
      <c r="Y1778" s="107">
        <f t="shared" si="3329"/>
        <v>32630</v>
      </c>
    </row>
    <row r="1779" spans="1:29" ht="15" x14ac:dyDescent="0.2">
      <c r="A1779" s="109" t="s">
        <v>615</v>
      </c>
      <c r="B1779" s="124" t="s">
        <v>798</v>
      </c>
      <c r="C1779" s="124">
        <v>12</v>
      </c>
      <c r="D1779" s="109" t="s">
        <v>31</v>
      </c>
      <c r="E1779" s="110">
        <v>3132</v>
      </c>
      <c r="F1779" s="142" t="s">
        <v>40</v>
      </c>
      <c r="G1779" s="132"/>
      <c r="H1779" s="398">
        <v>33877</v>
      </c>
      <c r="I1779" s="398">
        <f>H1779</f>
        <v>33877</v>
      </c>
      <c r="J1779" s="398">
        <v>39817</v>
      </c>
      <c r="K1779" s="398">
        <f>J1779</f>
        <v>39817</v>
      </c>
      <c r="L1779" s="402">
        <v>39817</v>
      </c>
      <c r="M1779" s="398">
        <f>L1779</f>
        <v>39817</v>
      </c>
      <c r="N1779" s="402">
        <v>32630</v>
      </c>
      <c r="O1779" s="398">
        <f>N1779</f>
        <v>32630</v>
      </c>
      <c r="P1779" s="398">
        <v>39817</v>
      </c>
      <c r="Q1779" s="398">
        <f>P1779</f>
        <v>39817</v>
      </c>
      <c r="R1779" s="402">
        <v>39817</v>
      </c>
      <c r="S1779" s="398">
        <f>R1779</f>
        <v>39817</v>
      </c>
      <c r="T1779" s="402">
        <v>32630</v>
      </c>
      <c r="U1779" s="398">
        <f>T1779</f>
        <v>32630</v>
      </c>
      <c r="V1779" s="402">
        <v>39817</v>
      </c>
      <c r="W1779" s="398">
        <f>V1779</f>
        <v>39817</v>
      </c>
      <c r="X1779" s="402">
        <v>32630</v>
      </c>
      <c r="Y1779" s="398">
        <f>X1779</f>
        <v>32630</v>
      </c>
      <c r="Z1779" s="139"/>
      <c r="AA1779" s="139"/>
      <c r="AB1779" s="139"/>
      <c r="AC1779" s="139"/>
    </row>
    <row r="1780" spans="1:29" s="139" customFormat="1" x14ac:dyDescent="0.2">
      <c r="A1780" s="201" t="s">
        <v>615</v>
      </c>
      <c r="B1780" s="179" t="s">
        <v>798</v>
      </c>
      <c r="C1780" s="167">
        <v>12</v>
      </c>
      <c r="D1780" s="167"/>
      <c r="E1780" s="168">
        <v>32</v>
      </c>
      <c r="F1780" s="169"/>
      <c r="G1780" s="170"/>
      <c r="H1780" s="171">
        <f t="shared" ref="H1780:Q1780" si="3330">H1781+H1785+H1788+H1797</f>
        <v>146802</v>
      </c>
      <c r="I1780" s="171">
        <f t="shared" si="3330"/>
        <v>146802</v>
      </c>
      <c r="J1780" s="171">
        <f t="shared" si="3330"/>
        <v>519080</v>
      </c>
      <c r="K1780" s="171">
        <f t="shared" si="3330"/>
        <v>519080</v>
      </c>
      <c r="L1780" s="171">
        <f t="shared" ref="L1780:M1780" si="3331">L1781+L1785+L1788+L1797</f>
        <v>519080</v>
      </c>
      <c r="M1780" s="171">
        <f t="shared" si="3331"/>
        <v>519080</v>
      </c>
      <c r="N1780" s="171">
        <f t="shared" ref="N1780:O1780" si="3332">N1781+N1785+N1788+N1797</f>
        <v>180120</v>
      </c>
      <c r="O1780" s="171">
        <f t="shared" si="3332"/>
        <v>180120</v>
      </c>
      <c r="P1780" s="171">
        <f t="shared" si="3330"/>
        <v>519080</v>
      </c>
      <c r="Q1780" s="171">
        <f t="shared" si="3330"/>
        <v>519080</v>
      </c>
      <c r="R1780" s="171">
        <f t="shared" ref="R1780:W1780" si="3333">R1781+R1785+R1788+R1797</f>
        <v>519080</v>
      </c>
      <c r="S1780" s="171">
        <f t="shared" si="3333"/>
        <v>519080</v>
      </c>
      <c r="T1780" s="171">
        <f t="shared" ref="T1780:U1780" si="3334">T1781+T1785+T1788+T1797</f>
        <v>130120</v>
      </c>
      <c r="U1780" s="171">
        <f t="shared" si="3334"/>
        <v>130120</v>
      </c>
      <c r="V1780" s="171">
        <f t="shared" si="3333"/>
        <v>519080</v>
      </c>
      <c r="W1780" s="171">
        <f t="shared" si="3333"/>
        <v>519080</v>
      </c>
      <c r="X1780" s="171">
        <f t="shared" ref="X1780:Y1780" si="3335">X1781+X1785+X1788+X1797</f>
        <v>180120</v>
      </c>
      <c r="Y1780" s="171">
        <f t="shared" si="3335"/>
        <v>180120</v>
      </c>
      <c r="Z1780" s="112"/>
      <c r="AA1780" s="112"/>
      <c r="AB1780" s="112"/>
      <c r="AC1780" s="112"/>
    </row>
    <row r="1781" spans="1:29" s="139" customFormat="1" x14ac:dyDescent="0.2">
      <c r="A1781" s="104" t="s">
        <v>615</v>
      </c>
      <c r="B1781" s="121" t="s">
        <v>798</v>
      </c>
      <c r="C1781" s="121">
        <v>12</v>
      </c>
      <c r="D1781" s="104"/>
      <c r="E1781" s="105">
        <v>321</v>
      </c>
      <c r="F1781" s="141"/>
      <c r="G1781" s="106"/>
      <c r="H1781" s="107">
        <f t="shared" ref="H1781:Q1781" si="3336">H1782+H1783+H1784</f>
        <v>15204</v>
      </c>
      <c r="I1781" s="107">
        <f t="shared" si="3336"/>
        <v>15204</v>
      </c>
      <c r="J1781" s="107">
        <f t="shared" si="3336"/>
        <v>32518</v>
      </c>
      <c r="K1781" s="107">
        <f t="shared" si="3336"/>
        <v>32518</v>
      </c>
      <c r="L1781" s="107">
        <f t="shared" ref="L1781:M1781" si="3337">L1782+L1783+L1784</f>
        <v>32518</v>
      </c>
      <c r="M1781" s="107">
        <f t="shared" si="3337"/>
        <v>32518</v>
      </c>
      <c r="N1781" s="107">
        <f t="shared" ref="N1781:O1781" si="3338">N1782+N1783+N1784</f>
        <v>12650</v>
      </c>
      <c r="O1781" s="107">
        <f t="shared" si="3338"/>
        <v>12650</v>
      </c>
      <c r="P1781" s="107">
        <f t="shared" si="3336"/>
        <v>32518</v>
      </c>
      <c r="Q1781" s="107">
        <f t="shared" si="3336"/>
        <v>32518</v>
      </c>
      <c r="R1781" s="107">
        <f t="shared" ref="R1781:W1781" si="3339">R1782+R1783+R1784</f>
        <v>32518</v>
      </c>
      <c r="S1781" s="107">
        <f t="shared" si="3339"/>
        <v>32518</v>
      </c>
      <c r="T1781" s="107">
        <f t="shared" ref="T1781:U1781" si="3340">T1782+T1783+T1784</f>
        <v>12650</v>
      </c>
      <c r="U1781" s="107">
        <f t="shared" si="3340"/>
        <v>12650</v>
      </c>
      <c r="V1781" s="107">
        <f t="shared" si="3339"/>
        <v>32518</v>
      </c>
      <c r="W1781" s="107">
        <f t="shared" si="3339"/>
        <v>32518</v>
      </c>
      <c r="X1781" s="107">
        <f t="shared" ref="X1781:Y1781" si="3341">X1782+X1783+X1784</f>
        <v>12650</v>
      </c>
      <c r="Y1781" s="107">
        <f t="shared" si="3341"/>
        <v>12650</v>
      </c>
      <c r="Z1781" s="112"/>
      <c r="AA1781" s="112"/>
      <c r="AB1781" s="112"/>
      <c r="AC1781" s="112"/>
    </row>
    <row r="1782" spans="1:29" s="139" customFormat="1" ht="15" x14ac:dyDescent="0.2">
      <c r="A1782" s="109" t="s">
        <v>615</v>
      </c>
      <c r="B1782" s="124" t="s">
        <v>798</v>
      </c>
      <c r="C1782" s="124">
        <v>12</v>
      </c>
      <c r="D1782" s="109" t="s">
        <v>31</v>
      </c>
      <c r="E1782" s="110">
        <v>3211</v>
      </c>
      <c r="F1782" s="142" t="s">
        <v>42</v>
      </c>
      <c r="G1782" s="132"/>
      <c r="H1782" s="398">
        <v>7039</v>
      </c>
      <c r="I1782" s="398">
        <f t="shared" ref="I1782:I1784" si="3342">H1782</f>
        <v>7039</v>
      </c>
      <c r="J1782" s="398">
        <v>15927</v>
      </c>
      <c r="K1782" s="398">
        <f t="shared" ref="K1782:K1784" si="3343">J1782</f>
        <v>15927</v>
      </c>
      <c r="L1782" s="402">
        <v>15927</v>
      </c>
      <c r="M1782" s="398">
        <f t="shared" ref="M1782:M1784" si="3344">L1782</f>
        <v>15927</v>
      </c>
      <c r="N1782" s="402">
        <v>6000</v>
      </c>
      <c r="O1782" s="398">
        <f t="shared" ref="O1782:O1784" si="3345">N1782</f>
        <v>6000</v>
      </c>
      <c r="P1782" s="398">
        <v>15927</v>
      </c>
      <c r="Q1782" s="398">
        <f t="shared" ref="Q1782:Q1784" si="3346">P1782</f>
        <v>15927</v>
      </c>
      <c r="R1782" s="402">
        <v>15927</v>
      </c>
      <c r="S1782" s="398">
        <f t="shared" ref="S1782:S1784" si="3347">R1782</f>
        <v>15927</v>
      </c>
      <c r="T1782" s="402">
        <v>6000</v>
      </c>
      <c r="U1782" s="398">
        <f t="shared" ref="U1782:U1784" si="3348">T1782</f>
        <v>6000</v>
      </c>
      <c r="V1782" s="402">
        <v>15927</v>
      </c>
      <c r="W1782" s="398">
        <f t="shared" ref="W1782:W1784" si="3349">V1782</f>
        <v>15927</v>
      </c>
      <c r="X1782" s="402">
        <v>6000</v>
      </c>
      <c r="Y1782" s="398">
        <f t="shared" ref="Y1782:Y1784" si="3350">X1782</f>
        <v>6000</v>
      </c>
    </row>
    <row r="1783" spans="1:29" ht="30" x14ac:dyDescent="0.2">
      <c r="A1783" s="109" t="s">
        <v>615</v>
      </c>
      <c r="B1783" s="124" t="s">
        <v>798</v>
      </c>
      <c r="C1783" s="124">
        <v>12</v>
      </c>
      <c r="D1783" s="109" t="s">
        <v>31</v>
      </c>
      <c r="E1783" s="110">
        <v>3212</v>
      </c>
      <c r="F1783" s="142" t="s">
        <v>43</v>
      </c>
      <c r="G1783" s="132"/>
      <c r="H1783" s="398">
        <v>4534</v>
      </c>
      <c r="I1783" s="398">
        <f t="shared" si="3342"/>
        <v>4534</v>
      </c>
      <c r="J1783" s="398">
        <v>5973</v>
      </c>
      <c r="K1783" s="398">
        <f t="shared" si="3343"/>
        <v>5973</v>
      </c>
      <c r="L1783" s="403">
        <v>5973</v>
      </c>
      <c r="M1783" s="398">
        <f t="shared" si="3344"/>
        <v>5973</v>
      </c>
      <c r="N1783" s="403">
        <v>4650</v>
      </c>
      <c r="O1783" s="398">
        <f t="shared" si="3345"/>
        <v>4650</v>
      </c>
      <c r="P1783" s="398">
        <v>5973</v>
      </c>
      <c r="Q1783" s="398">
        <f t="shared" si="3346"/>
        <v>5973</v>
      </c>
      <c r="R1783" s="403">
        <v>5973</v>
      </c>
      <c r="S1783" s="398">
        <f t="shared" si="3347"/>
        <v>5973</v>
      </c>
      <c r="T1783" s="403">
        <v>4650</v>
      </c>
      <c r="U1783" s="398">
        <f t="shared" si="3348"/>
        <v>4650</v>
      </c>
      <c r="V1783" s="403">
        <v>5973</v>
      </c>
      <c r="W1783" s="398">
        <f t="shared" si="3349"/>
        <v>5973</v>
      </c>
      <c r="X1783" s="403">
        <v>4650</v>
      </c>
      <c r="Y1783" s="398">
        <f t="shared" si="3350"/>
        <v>4650</v>
      </c>
      <c r="Z1783" s="139"/>
      <c r="AA1783" s="139"/>
      <c r="AB1783" s="139"/>
      <c r="AC1783" s="139"/>
    </row>
    <row r="1784" spans="1:29" s="139" customFormat="1" ht="15" x14ac:dyDescent="0.2">
      <c r="A1784" s="109" t="s">
        <v>615</v>
      </c>
      <c r="B1784" s="124" t="s">
        <v>798</v>
      </c>
      <c r="C1784" s="124">
        <v>12</v>
      </c>
      <c r="D1784" s="109" t="s">
        <v>31</v>
      </c>
      <c r="E1784" s="110">
        <v>3213</v>
      </c>
      <c r="F1784" s="142" t="s">
        <v>44</v>
      </c>
      <c r="G1784" s="132"/>
      <c r="H1784" s="398">
        <v>3631</v>
      </c>
      <c r="I1784" s="398">
        <f t="shared" si="3342"/>
        <v>3631</v>
      </c>
      <c r="J1784" s="398">
        <v>10618</v>
      </c>
      <c r="K1784" s="398">
        <f t="shared" si="3343"/>
        <v>10618</v>
      </c>
      <c r="L1784" s="403">
        <v>10618</v>
      </c>
      <c r="M1784" s="398">
        <f t="shared" si="3344"/>
        <v>10618</v>
      </c>
      <c r="N1784" s="403">
        <v>2000</v>
      </c>
      <c r="O1784" s="398">
        <f t="shared" si="3345"/>
        <v>2000</v>
      </c>
      <c r="P1784" s="398">
        <v>10618</v>
      </c>
      <c r="Q1784" s="398">
        <f t="shared" si="3346"/>
        <v>10618</v>
      </c>
      <c r="R1784" s="403">
        <v>10618</v>
      </c>
      <c r="S1784" s="398">
        <f t="shared" si="3347"/>
        <v>10618</v>
      </c>
      <c r="T1784" s="403">
        <v>2000</v>
      </c>
      <c r="U1784" s="398">
        <f t="shared" si="3348"/>
        <v>2000</v>
      </c>
      <c r="V1784" s="403">
        <v>10618</v>
      </c>
      <c r="W1784" s="398">
        <f t="shared" si="3349"/>
        <v>10618</v>
      </c>
      <c r="X1784" s="403">
        <v>2000</v>
      </c>
      <c r="Y1784" s="398">
        <f t="shared" si="3350"/>
        <v>2000</v>
      </c>
    </row>
    <row r="1785" spans="1:29" s="139" customFormat="1" x14ac:dyDescent="0.2">
      <c r="A1785" s="104" t="s">
        <v>615</v>
      </c>
      <c r="B1785" s="121" t="s">
        <v>798</v>
      </c>
      <c r="C1785" s="121">
        <v>12</v>
      </c>
      <c r="D1785" s="104"/>
      <c r="E1785" s="105">
        <v>322</v>
      </c>
      <c r="F1785" s="141"/>
      <c r="G1785" s="106"/>
      <c r="H1785" s="107">
        <f t="shared" ref="H1785:Q1785" si="3351">H1786+H1787</f>
        <v>3626</v>
      </c>
      <c r="I1785" s="107">
        <f t="shared" si="3351"/>
        <v>3626</v>
      </c>
      <c r="J1785" s="107">
        <f t="shared" si="3351"/>
        <v>9689</v>
      </c>
      <c r="K1785" s="107">
        <f t="shared" si="3351"/>
        <v>9689</v>
      </c>
      <c r="L1785" s="107">
        <f t="shared" ref="L1785:M1785" si="3352">L1786+L1787</f>
        <v>9689</v>
      </c>
      <c r="M1785" s="107">
        <f t="shared" si="3352"/>
        <v>9689</v>
      </c>
      <c r="N1785" s="107">
        <f t="shared" ref="N1785:O1785" si="3353">N1786+N1787</f>
        <v>6470</v>
      </c>
      <c r="O1785" s="107">
        <f t="shared" si="3353"/>
        <v>6470</v>
      </c>
      <c r="P1785" s="107">
        <f t="shared" si="3351"/>
        <v>9689</v>
      </c>
      <c r="Q1785" s="107">
        <f t="shared" si="3351"/>
        <v>9689</v>
      </c>
      <c r="R1785" s="107">
        <f t="shared" ref="R1785:W1785" si="3354">R1786+R1787</f>
        <v>9689</v>
      </c>
      <c r="S1785" s="107">
        <f t="shared" si="3354"/>
        <v>9689</v>
      </c>
      <c r="T1785" s="107">
        <f t="shared" ref="T1785:U1785" si="3355">T1786+T1787</f>
        <v>6470</v>
      </c>
      <c r="U1785" s="107">
        <f t="shared" si="3355"/>
        <v>6470</v>
      </c>
      <c r="V1785" s="107">
        <f t="shared" si="3354"/>
        <v>9689</v>
      </c>
      <c r="W1785" s="107">
        <f t="shared" si="3354"/>
        <v>9689</v>
      </c>
      <c r="X1785" s="107">
        <f t="shared" ref="X1785:Y1785" si="3356">X1786+X1787</f>
        <v>6470</v>
      </c>
      <c r="Y1785" s="107">
        <f t="shared" si="3356"/>
        <v>6470</v>
      </c>
      <c r="Z1785" s="112"/>
      <c r="AA1785" s="112"/>
      <c r="AB1785" s="112"/>
      <c r="AC1785" s="112"/>
    </row>
    <row r="1786" spans="1:29" ht="15" x14ac:dyDescent="0.2">
      <c r="A1786" s="109" t="s">
        <v>615</v>
      </c>
      <c r="B1786" s="124" t="s">
        <v>798</v>
      </c>
      <c r="C1786" s="124">
        <v>12</v>
      </c>
      <c r="D1786" s="109" t="s">
        <v>31</v>
      </c>
      <c r="E1786" s="110">
        <v>3221</v>
      </c>
      <c r="F1786" s="142" t="s">
        <v>297</v>
      </c>
      <c r="G1786" s="132"/>
      <c r="H1786" s="398">
        <v>835</v>
      </c>
      <c r="I1786" s="398">
        <f t="shared" ref="I1786:I1787" si="3357">H1786</f>
        <v>835</v>
      </c>
      <c r="J1786" s="398">
        <v>1062</v>
      </c>
      <c r="K1786" s="398">
        <f t="shared" ref="K1786:K1787" si="3358">J1786</f>
        <v>1062</v>
      </c>
      <c r="L1786" s="402">
        <v>1062</v>
      </c>
      <c r="M1786" s="398">
        <f t="shared" ref="M1786:M1787" si="3359">L1786</f>
        <v>1062</v>
      </c>
      <c r="N1786" s="402">
        <v>1370</v>
      </c>
      <c r="O1786" s="398">
        <f t="shared" ref="O1786:O1787" si="3360">N1786</f>
        <v>1370</v>
      </c>
      <c r="P1786" s="398">
        <v>1062</v>
      </c>
      <c r="Q1786" s="398">
        <f t="shared" ref="Q1786:Q1787" si="3361">P1786</f>
        <v>1062</v>
      </c>
      <c r="R1786" s="402">
        <v>1062</v>
      </c>
      <c r="S1786" s="398">
        <f t="shared" ref="S1786:S1787" si="3362">R1786</f>
        <v>1062</v>
      </c>
      <c r="T1786" s="402">
        <v>1370</v>
      </c>
      <c r="U1786" s="398">
        <f t="shared" ref="U1786:U1787" si="3363">T1786</f>
        <v>1370</v>
      </c>
      <c r="V1786" s="402">
        <v>1062</v>
      </c>
      <c r="W1786" s="398">
        <f t="shared" ref="W1786:W1787" si="3364">V1786</f>
        <v>1062</v>
      </c>
      <c r="X1786" s="402">
        <v>1370</v>
      </c>
      <c r="Y1786" s="398">
        <f t="shared" ref="Y1786:Y1787" si="3365">X1786</f>
        <v>1370</v>
      </c>
      <c r="Z1786" s="139"/>
      <c r="AA1786" s="139"/>
      <c r="AB1786" s="139"/>
      <c r="AC1786" s="139"/>
    </row>
    <row r="1787" spans="1:29" s="139" customFormat="1" ht="15" x14ac:dyDescent="0.2">
      <c r="A1787" s="109" t="s">
        <v>615</v>
      </c>
      <c r="B1787" s="124" t="s">
        <v>798</v>
      </c>
      <c r="C1787" s="124">
        <v>12</v>
      </c>
      <c r="D1787" s="109" t="s">
        <v>31</v>
      </c>
      <c r="E1787" s="110">
        <v>3223</v>
      </c>
      <c r="F1787" s="142" t="s">
        <v>48</v>
      </c>
      <c r="G1787" s="132"/>
      <c r="H1787" s="398">
        <v>2791</v>
      </c>
      <c r="I1787" s="398">
        <f t="shared" si="3357"/>
        <v>2791</v>
      </c>
      <c r="J1787" s="398">
        <v>8627</v>
      </c>
      <c r="K1787" s="398">
        <f t="shared" si="3358"/>
        <v>8627</v>
      </c>
      <c r="L1787" s="403">
        <v>8627</v>
      </c>
      <c r="M1787" s="398">
        <f t="shared" si="3359"/>
        <v>8627</v>
      </c>
      <c r="N1787" s="403">
        <v>5100</v>
      </c>
      <c r="O1787" s="398">
        <f t="shared" si="3360"/>
        <v>5100</v>
      </c>
      <c r="P1787" s="398">
        <v>8627</v>
      </c>
      <c r="Q1787" s="398">
        <f t="shared" si="3361"/>
        <v>8627</v>
      </c>
      <c r="R1787" s="403">
        <v>8627</v>
      </c>
      <c r="S1787" s="398">
        <f t="shared" si="3362"/>
        <v>8627</v>
      </c>
      <c r="T1787" s="403">
        <v>5100</v>
      </c>
      <c r="U1787" s="398">
        <f t="shared" si="3363"/>
        <v>5100</v>
      </c>
      <c r="V1787" s="403">
        <v>8627</v>
      </c>
      <c r="W1787" s="398">
        <f t="shared" si="3364"/>
        <v>8627</v>
      </c>
      <c r="X1787" s="403">
        <v>5100</v>
      </c>
      <c r="Y1787" s="398">
        <f t="shared" si="3365"/>
        <v>5100</v>
      </c>
    </row>
    <row r="1788" spans="1:29" s="139" customFormat="1" x14ac:dyDescent="0.2">
      <c r="A1788" s="104" t="s">
        <v>615</v>
      </c>
      <c r="B1788" s="121" t="s">
        <v>798</v>
      </c>
      <c r="C1788" s="121">
        <v>12</v>
      </c>
      <c r="D1788" s="104"/>
      <c r="E1788" s="105">
        <v>323</v>
      </c>
      <c r="F1788" s="141"/>
      <c r="G1788" s="106"/>
      <c r="H1788" s="107">
        <f t="shared" ref="H1788:Q1788" si="3366">SUM(H1789:H1796)</f>
        <v>124774</v>
      </c>
      <c r="I1788" s="107">
        <f t="shared" si="3366"/>
        <v>124774</v>
      </c>
      <c r="J1788" s="107">
        <f t="shared" si="3366"/>
        <v>475280</v>
      </c>
      <c r="K1788" s="107">
        <f t="shared" si="3366"/>
        <v>475280</v>
      </c>
      <c r="L1788" s="107">
        <f t="shared" ref="L1788:M1788" si="3367">SUM(L1789:L1796)</f>
        <v>475280</v>
      </c>
      <c r="M1788" s="107">
        <f t="shared" si="3367"/>
        <v>475280</v>
      </c>
      <c r="N1788" s="107">
        <f t="shared" ref="N1788:O1788" si="3368">SUM(N1789:N1796)</f>
        <v>159950</v>
      </c>
      <c r="O1788" s="107">
        <f t="shared" si="3368"/>
        <v>159950</v>
      </c>
      <c r="P1788" s="107">
        <f t="shared" si="3366"/>
        <v>475280</v>
      </c>
      <c r="Q1788" s="107">
        <f t="shared" si="3366"/>
        <v>475280</v>
      </c>
      <c r="R1788" s="107">
        <f t="shared" ref="R1788:W1788" si="3369">SUM(R1789:R1796)</f>
        <v>475280</v>
      </c>
      <c r="S1788" s="107">
        <f t="shared" si="3369"/>
        <v>475280</v>
      </c>
      <c r="T1788" s="107">
        <f t="shared" ref="T1788:U1788" si="3370">SUM(T1789:T1796)</f>
        <v>109950</v>
      </c>
      <c r="U1788" s="107">
        <f t="shared" si="3370"/>
        <v>109950</v>
      </c>
      <c r="V1788" s="107">
        <f t="shared" si="3369"/>
        <v>475280</v>
      </c>
      <c r="W1788" s="107">
        <f t="shared" si="3369"/>
        <v>475280</v>
      </c>
      <c r="X1788" s="107">
        <f t="shared" ref="X1788:Y1788" si="3371">SUM(X1789:X1796)</f>
        <v>159950</v>
      </c>
      <c r="Y1788" s="107">
        <f t="shared" si="3371"/>
        <v>159950</v>
      </c>
      <c r="Z1788" s="112"/>
      <c r="AA1788" s="112"/>
      <c r="AB1788" s="112"/>
      <c r="AC1788" s="112"/>
    </row>
    <row r="1789" spans="1:29" s="139" customFormat="1" ht="15" x14ac:dyDescent="0.2">
      <c r="A1789" s="109" t="s">
        <v>615</v>
      </c>
      <c r="B1789" s="124" t="s">
        <v>798</v>
      </c>
      <c r="C1789" s="124">
        <v>12</v>
      </c>
      <c r="D1789" s="109" t="s">
        <v>31</v>
      </c>
      <c r="E1789" s="110">
        <v>3231</v>
      </c>
      <c r="F1789" s="142" t="s">
        <v>52</v>
      </c>
      <c r="G1789" s="132"/>
      <c r="H1789" s="398">
        <v>663</v>
      </c>
      <c r="I1789" s="398">
        <f t="shared" ref="I1789:I1796" si="3372">H1789</f>
        <v>663</v>
      </c>
      <c r="J1789" s="398">
        <v>2124</v>
      </c>
      <c r="K1789" s="398">
        <f t="shared" ref="K1789:K1796" si="3373">J1789</f>
        <v>2124</v>
      </c>
      <c r="L1789" s="402">
        <v>2124</v>
      </c>
      <c r="M1789" s="398">
        <f t="shared" ref="M1789:M1796" si="3374">L1789</f>
        <v>2124</v>
      </c>
      <c r="N1789" s="402">
        <v>4000</v>
      </c>
      <c r="O1789" s="398">
        <f t="shared" ref="O1789:O1796" si="3375">N1789</f>
        <v>4000</v>
      </c>
      <c r="P1789" s="398">
        <v>2124</v>
      </c>
      <c r="Q1789" s="398">
        <f t="shared" ref="Q1789:Q1796" si="3376">P1789</f>
        <v>2124</v>
      </c>
      <c r="R1789" s="402">
        <v>2124</v>
      </c>
      <c r="S1789" s="398">
        <f t="shared" ref="S1789:S1796" si="3377">R1789</f>
        <v>2124</v>
      </c>
      <c r="T1789" s="402">
        <v>4000</v>
      </c>
      <c r="U1789" s="398">
        <f t="shared" ref="U1789:U1796" si="3378">T1789</f>
        <v>4000</v>
      </c>
      <c r="V1789" s="402">
        <v>2124</v>
      </c>
      <c r="W1789" s="398">
        <f t="shared" ref="W1789:W1796" si="3379">V1789</f>
        <v>2124</v>
      </c>
      <c r="X1789" s="402">
        <v>4000</v>
      </c>
      <c r="Y1789" s="398">
        <f t="shared" ref="Y1789:Y1796" si="3380">X1789</f>
        <v>4000</v>
      </c>
    </row>
    <row r="1790" spans="1:29" s="139" customFormat="1" ht="15" x14ac:dyDescent="0.2">
      <c r="A1790" s="109" t="s">
        <v>615</v>
      </c>
      <c r="B1790" s="124" t="s">
        <v>798</v>
      </c>
      <c r="C1790" s="124">
        <v>12</v>
      </c>
      <c r="D1790" s="109" t="s">
        <v>31</v>
      </c>
      <c r="E1790" s="110">
        <v>3232</v>
      </c>
      <c r="F1790" s="142" t="s">
        <v>53</v>
      </c>
      <c r="G1790" s="132"/>
      <c r="H1790" s="398">
        <v>11049</v>
      </c>
      <c r="I1790" s="398">
        <f t="shared" si="3372"/>
        <v>11049</v>
      </c>
      <c r="J1790" s="398">
        <v>15927</v>
      </c>
      <c r="K1790" s="398">
        <f t="shared" si="3373"/>
        <v>15927</v>
      </c>
      <c r="L1790" s="403">
        <v>15927</v>
      </c>
      <c r="M1790" s="398">
        <f t="shared" si="3374"/>
        <v>15927</v>
      </c>
      <c r="N1790" s="403">
        <v>13400</v>
      </c>
      <c r="O1790" s="398">
        <f t="shared" si="3375"/>
        <v>13400</v>
      </c>
      <c r="P1790" s="398">
        <v>15927</v>
      </c>
      <c r="Q1790" s="398">
        <f t="shared" si="3376"/>
        <v>15927</v>
      </c>
      <c r="R1790" s="403">
        <v>15927</v>
      </c>
      <c r="S1790" s="398">
        <f t="shared" si="3377"/>
        <v>15927</v>
      </c>
      <c r="T1790" s="403">
        <v>13400</v>
      </c>
      <c r="U1790" s="398">
        <f t="shared" si="3378"/>
        <v>13400</v>
      </c>
      <c r="V1790" s="403">
        <v>15927</v>
      </c>
      <c r="W1790" s="398">
        <f t="shared" si="3379"/>
        <v>15927</v>
      </c>
      <c r="X1790" s="403">
        <v>13400</v>
      </c>
      <c r="Y1790" s="398">
        <f t="shared" si="3380"/>
        <v>13400</v>
      </c>
    </row>
    <row r="1791" spans="1:29" s="139" customFormat="1" ht="15" x14ac:dyDescent="0.2">
      <c r="A1791" s="109" t="s">
        <v>615</v>
      </c>
      <c r="B1791" s="124" t="s">
        <v>798</v>
      </c>
      <c r="C1791" s="124">
        <v>12</v>
      </c>
      <c r="D1791" s="109" t="s">
        <v>31</v>
      </c>
      <c r="E1791" s="110">
        <v>3233</v>
      </c>
      <c r="F1791" s="142" t="s">
        <v>54</v>
      </c>
      <c r="G1791" s="132"/>
      <c r="H1791" s="398">
        <v>46775</v>
      </c>
      <c r="I1791" s="398">
        <f t="shared" si="3372"/>
        <v>46775</v>
      </c>
      <c r="J1791" s="398">
        <v>59062</v>
      </c>
      <c r="K1791" s="398">
        <f t="shared" si="3373"/>
        <v>59062</v>
      </c>
      <c r="L1791" s="403">
        <v>59062</v>
      </c>
      <c r="M1791" s="398">
        <f t="shared" si="3374"/>
        <v>59062</v>
      </c>
      <c r="N1791" s="403">
        <v>40000</v>
      </c>
      <c r="O1791" s="398">
        <f t="shared" si="3375"/>
        <v>40000</v>
      </c>
      <c r="P1791" s="398">
        <v>59062</v>
      </c>
      <c r="Q1791" s="398">
        <f t="shared" si="3376"/>
        <v>59062</v>
      </c>
      <c r="R1791" s="403">
        <v>59062</v>
      </c>
      <c r="S1791" s="398">
        <f t="shared" si="3377"/>
        <v>59062</v>
      </c>
      <c r="T1791" s="403">
        <v>40000</v>
      </c>
      <c r="U1791" s="398">
        <f t="shared" si="3378"/>
        <v>40000</v>
      </c>
      <c r="V1791" s="403">
        <v>59062</v>
      </c>
      <c r="W1791" s="398">
        <f t="shared" si="3379"/>
        <v>59062</v>
      </c>
      <c r="X1791" s="403">
        <v>40000</v>
      </c>
      <c r="Y1791" s="398">
        <f t="shared" si="3380"/>
        <v>40000</v>
      </c>
    </row>
    <row r="1792" spans="1:29" s="139" customFormat="1" ht="15" x14ac:dyDescent="0.2">
      <c r="A1792" s="109" t="s">
        <v>615</v>
      </c>
      <c r="B1792" s="124" t="s">
        <v>798</v>
      </c>
      <c r="C1792" s="124">
        <v>12</v>
      </c>
      <c r="D1792" s="109" t="s">
        <v>31</v>
      </c>
      <c r="E1792" s="110">
        <v>3234</v>
      </c>
      <c r="F1792" s="142" t="s">
        <v>55</v>
      </c>
      <c r="G1792" s="132"/>
      <c r="H1792" s="398">
        <v>790</v>
      </c>
      <c r="I1792" s="398">
        <f t="shared" si="3372"/>
        <v>790</v>
      </c>
      <c r="J1792" s="398">
        <v>796</v>
      </c>
      <c r="K1792" s="398">
        <f t="shared" si="3373"/>
        <v>796</v>
      </c>
      <c r="L1792" s="409">
        <v>796</v>
      </c>
      <c r="M1792" s="398">
        <f t="shared" si="3374"/>
        <v>796</v>
      </c>
      <c r="N1792" s="409">
        <v>450</v>
      </c>
      <c r="O1792" s="398">
        <f t="shared" si="3375"/>
        <v>450</v>
      </c>
      <c r="P1792" s="398">
        <v>796</v>
      </c>
      <c r="Q1792" s="398">
        <f t="shared" si="3376"/>
        <v>796</v>
      </c>
      <c r="R1792" s="409">
        <v>796</v>
      </c>
      <c r="S1792" s="398">
        <f t="shared" si="3377"/>
        <v>796</v>
      </c>
      <c r="T1792" s="409">
        <v>450</v>
      </c>
      <c r="U1792" s="398">
        <f t="shared" si="3378"/>
        <v>450</v>
      </c>
      <c r="V1792" s="409">
        <v>796</v>
      </c>
      <c r="W1792" s="398">
        <f t="shared" si="3379"/>
        <v>796</v>
      </c>
      <c r="X1792" s="409">
        <v>450</v>
      </c>
      <c r="Y1792" s="398">
        <f t="shared" si="3380"/>
        <v>450</v>
      </c>
    </row>
    <row r="1793" spans="1:29" s="139" customFormat="1" ht="15" x14ac:dyDescent="0.2">
      <c r="A1793" s="109" t="s">
        <v>615</v>
      </c>
      <c r="B1793" s="124" t="s">
        <v>798</v>
      </c>
      <c r="C1793" s="124">
        <v>12</v>
      </c>
      <c r="D1793" s="109" t="s">
        <v>31</v>
      </c>
      <c r="E1793" s="110">
        <v>3235</v>
      </c>
      <c r="F1793" s="142" t="s">
        <v>56</v>
      </c>
      <c r="G1793" s="132"/>
      <c r="H1793" s="398">
        <v>2217</v>
      </c>
      <c r="I1793" s="398">
        <f t="shared" si="3372"/>
        <v>2217</v>
      </c>
      <c r="J1793" s="398">
        <v>9821</v>
      </c>
      <c r="K1793" s="398">
        <f t="shared" si="3373"/>
        <v>9821</v>
      </c>
      <c r="L1793" s="403">
        <v>9821</v>
      </c>
      <c r="M1793" s="398">
        <f t="shared" si="3374"/>
        <v>9821</v>
      </c>
      <c r="N1793" s="403">
        <v>750</v>
      </c>
      <c r="O1793" s="398">
        <f t="shared" si="3375"/>
        <v>750</v>
      </c>
      <c r="P1793" s="398">
        <v>9821</v>
      </c>
      <c r="Q1793" s="398">
        <f t="shared" si="3376"/>
        <v>9821</v>
      </c>
      <c r="R1793" s="403">
        <v>9821</v>
      </c>
      <c r="S1793" s="398">
        <f t="shared" si="3377"/>
        <v>9821</v>
      </c>
      <c r="T1793" s="403">
        <v>750</v>
      </c>
      <c r="U1793" s="398">
        <f t="shared" si="3378"/>
        <v>750</v>
      </c>
      <c r="V1793" s="403">
        <v>9821</v>
      </c>
      <c r="W1793" s="398">
        <f t="shared" si="3379"/>
        <v>9821</v>
      </c>
      <c r="X1793" s="403">
        <v>750</v>
      </c>
      <c r="Y1793" s="398">
        <f t="shared" si="3380"/>
        <v>750</v>
      </c>
    </row>
    <row r="1794" spans="1:29" s="139" customFormat="1" ht="15" x14ac:dyDescent="0.2">
      <c r="A1794" s="109" t="s">
        <v>615</v>
      </c>
      <c r="B1794" s="124" t="s">
        <v>798</v>
      </c>
      <c r="C1794" s="124">
        <v>12</v>
      </c>
      <c r="D1794" s="109" t="s">
        <v>31</v>
      </c>
      <c r="E1794" s="110">
        <v>3237</v>
      </c>
      <c r="F1794" s="142" t="s">
        <v>58</v>
      </c>
      <c r="G1794" s="132"/>
      <c r="H1794" s="398">
        <v>54223</v>
      </c>
      <c r="I1794" s="398">
        <f t="shared" si="3372"/>
        <v>54223</v>
      </c>
      <c r="J1794" s="398">
        <v>378260</v>
      </c>
      <c r="K1794" s="398">
        <f t="shared" si="3373"/>
        <v>378260</v>
      </c>
      <c r="L1794" s="403">
        <v>378260</v>
      </c>
      <c r="M1794" s="398">
        <f t="shared" si="3374"/>
        <v>378260</v>
      </c>
      <c r="N1794" s="403">
        <v>100000</v>
      </c>
      <c r="O1794" s="398">
        <f t="shared" si="3375"/>
        <v>100000</v>
      </c>
      <c r="P1794" s="398">
        <v>378260</v>
      </c>
      <c r="Q1794" s="398">
        <f t="shared" si="3376"/>
        <v>378260</v>
      </c>
      <c r="R1794" s="403">
        <v>378260</v>
      </c>
      <c r="S1794" s="398">
        <f t="shared" si="3377"/>
        <v>378260</v>
      </c>
      <c r="T1794" s="403">
        <v>50000</v>
      </c>
      <c r="U1794" s="398">
        <f t="shared" si="3378"/>
        <v>50000</v>
      </c>
      <c r="V1794" s="403">
        <v>378260</v>
      </c>
      <c r="W1794" s="398">
        <f t="shared" si="3379"/>
        <v>378260</v>
      </c>
      <c r="X1794" s="403">
        <v>100000</v>
      </c>
      <c r="Y1794" s="398">
        <f t="shared" si="3380"/>
        <v>100000</v>
      </c>
    </row>
    <row r="1795" spans="1:29" ht="15" x14ac:dyDescent="0.2">
      <c r="A1795" s="109" t="s">
        <v>615</v>
      </c>
      <c r="B1795" s="124" t="s">
        <v>798</v>
      </c>
      <c r="C1795" s="124">
        <v>12</v>
      </c>
      <c r="D1795" s="109" t="s">
        <v>31</v>
      </c>
      <c r="E1795" s="110">
        <v>3238</v>
      </c>
      <c r="F1795" s="142" t="s">
        <v>59</v>
      </c>
      <c r="G1795" s="132"/>
      <c r="H1795" s="398">
        <v>7335</v>
      </c>
      <c r="I1795" s="398">
        <f t="shared" si="3372"/>
        <v>7335</v>
      </c>
      <c r="J1795" s="398">
        <v>7432</v>
      </c>
      <c r="K1795" s="398">
        <f t="shared" si="3373"/>
        <v>7432</v>
      </c>
      <c r="L1795" s="403">
        <v>7432</v>
      </c>
      <c r="M1795" s="398">
        <f t="shared" si="3374"/>
        <v>7432</v>
      </c>
      <c r="N1795" s="403">
        <v>1000</v>
      </c>
      <c r="O1795" s="398">
        <f t="shared" si="3375"/>
        <v>1000</v>
      </c>
      <c r="P1795" s="398">
        <v>7432</v>
      </c>
      <c r="Q1795" s="398">
        <f t="shared" si="3376"/>
        <v>7432</v>
      </c>
      <c r="R1795" s="403">
        <v>7432</v>
      </c>
      <c r="S1795" s="398">
        <f t="shared" si="3377"/>
        <v>7432</v>
      </c>
      <c r="T1795" s="403">
        <v>1000</v>
      </c>
      <c r="U1795" s="398">
        <f t="shared" si="3378"/>
        <v>1000</v>
      </c>
      <c r="V1795" s="403">
        <v>7432</v>
      </c>
      <c r="W1795" s="398">
        <f t="shared" si="3379"/>
        <v>7432</v>
      </c>
      <c r="X1795" s="403">
        <v>1000</v>
      </c>
      <c r="Y1795" s="398">
        <f t="shared" si="3380"/>
        <v>1000</v>
      </c>
      <c r="Z1795" s="139"/>
      <c r="AA1795" s="139"/>
      <c r="AB1795" s="139"/>
      <c r="AC1795" s="139"/>
    </row>
    <row r="1796" spans="1:29" s="139" customFormat="1" ht="15" x14ac:dyDescent="0.2">
      <c r="A1796" s="109" t="s">
        <v>615</v>
      </c>
      <c r="B1796" s="124" t="s">
        <v>798</v>
      </c>
      <c r="C1796" s="124">
        <v>12</v>
      </c>
      <c r="D1796" s="109" t="s">
        <v>31</v>
      </c>
      <c r="E1796" s="110">
        <v>3239</v>
      </c>
      <c r="F1796" s="142" t="s">
        <v>60</v>
      </c>
      <c r="G1796" s="132"/>
      <c r="H1796" s="398">
        <v>1722</v>
      </c>
      <c r="I1796" s="398">
        <f t="shared" si="3372"/>
        <v>1722</v>
      </c>
      <c r="J1796" s="398">
        <v>1858</v>
      </c>
      <c r="K1796" s="398">
        <f t="shared" si="3373"/>
        <v>1858</v>
      </c>
      <c r="L1796" s="403">
        <v>1858</v>
      </c>
      <c r="M1796" s="398">
        <f t="shared" si="3374"/>
        <v>1858</v>
      </c>
      <c r="N1796" s="403">
        <v>350</v>
      </c>
      <c r="O1796" s="398">
        <f t="shared" si="3375"/>
        <v>350</v>
      </c>
      <c r="P1796" s="398">
        <v>1858</v>
      </c>
      <c r="Q1796" s="398">
        <f t="shared" si="3376"/>
        <v>1858</v>
      </c>
      <c r="R1796" s="403">
        <v>1858</v>
      </c>
      <c r="S1796" s="398">
        <f t="shared" si="3377"/>
        <v>1858</v>
      </c>
      <c r="T1796" s="403">
        <v>350</v>
      </c>
      <c r="U1796" s="398">
        <f t="shared" si="3378"/>
        <v>350</v>
      </c>
      <c r="V1796" s="403">
        <v>1858</v>
      </c>
      <c r="W1796" s="398">
        <f t="shared" si="3379"/>
        <v>1858</v>
      </c>
      <c r="X1796" s="403">
        <v>350</v>
      </c>
      <c r="Y1796" s="398">
        <f t="shared" si="3380"/>
        <v>350</v>
      </c>
    </row>
    <row r="1797" spans="1:29" s="101" customFormat="1" x14ac:dyDescent="0.2">
      <c r="A1797" s="104" t="s">
        <v>615</v>
      </c>
      <c r="B1797" s="121" t="s">
        <v>798</v>
      </c>
      <c r="C1797" s="121">
        <v>12</v>
      </c>
      <c r="D1797" s="104"/>
      <c r="E1797" s="105">
        <v>329</v>
      </c>
      <c r="F1797" s="141"/>
      <c r="G1797" s="106"/>
      <c r="H1797" s="107">
        <f t="shared" ref="H1797:Y1797" si="3381">H1798</f>
        <v>3198</v>
      </c>
      <c r="I1797" s="107">
        <f t="shared" si="3381"/>
        <v>3198</v>
      </c>
      <c r="J1797" s="107">
        <f t="shared" si="3381"/>
        <v>1593</v>
      </c>
      <c r="K1797" s="107">
        <f t="shared" si="3381"/>
        <v>1593</v>
      </c>
      <c r="L1797" s="107">
        <f t="shared" si="3381"/>
        <v>1593</v>
      </c>
      <c r="M1797" s="107">
        <f t="shared" si="3381"/>
        <v>1593</v>
      </c>
      <c r="N1797" s="107">
        <f t="shared" si="3381"/>
        <v>1050</v>
      </c>
      <c r="O1797" s="107">
        <f t="shared" si="3381"/>
        <v>1050</v>
      </c>
      <c r="P1797" s="107">
        <f t="shared" si="3381"/>
        <v>1593</v>
      </c>
      <c r="Q1797" s="107">
        <f t="shared" si="3381"/>
        <v>1593</v>
      </c>
      <c r="R1797" s="107">
        <f t="shared" si="3381"/>
        <v>1593</v>
      </c>
      <c r="S1797" s="107">
        <f t="shared" si="3381"/>
        <v>1593</v>
      </c>
      <c r="T1797" s="107">
        <f t="shared" si="3381"/>
        <v>1050</v>
      </c>
      <c r="U1797" s="107">
        <f t="shared" si="3381"/>
        <v>1050</v>
      </c>
      <c r="V1797" s="107">
        <f t="shared" si="3381"/>
        <v>1593</v>
      </c>
      <c r="W1797" s="107">
        <f t="shared" si="3381"/>
        <v>1593</v>
      </c>
      <c r="X1797" s="107">
        <f t="shared" si="3381"/>
        <v>1050</v>
      </c>
      <c r="Y1797" s="107">
        <f t="shared" si="3381"/>
        <v>1050</v>
      </c>
      <c r="Z1797" s="112"/>
      <c r="AA1797" s="112"/>
      <c r="AB1797" s="112"/>
      <c r="AC1797" s="112"/>
    </row>
    <row r="1798" spans="1:29" ht="15" x14ac:dyDescent="0.2">
      <c r="A1798" s="109" t="s">
        <v>615</v>
      </c>
      <c r="B1798" s="124" t="s">
        <v>798</v>
      </c>
      <c r="C1798" s="124">
        <v>12</v>
      </c>
      <c r="D1798" s="109" t="s">
        <v>31</v>
      </c>
      <c r="E1798" s="110">
        <v>3293</v>
      </c>
      <c r="F1798" s="142" t="s">
        <v>64</v>
      </c>
      <c r="G1798" s="132"/>
      <c r="H1798" s="398">
        <v>3198</v>
      </c>
      <c r="I1798" s="398">
        <f>H1798</f>
        <v>3198</v>
      </c>
      <c r="J1798" s="398">
        <v>1593</v>
      </c>
      <c r="K1798" s="398">
        <f>J1798</f>
        <v>1593</v>
      </c>
      <c r="L1798" s="402">
        <v>1593</v>
      </c>
      <c r="M1798" s="398">
        <f>L1798</f>
        <v>1593</v>
      </c>
      <c r="N1798" s="402">
        <v>1050</v>
      </c>
      <c r="O1798" s="398">
        <f>N1798</f>
        <v>1050</v>
      </c>
      <c r="P1798" s="398">
        <v>1593</v>
      </c>
      <c r="Q1798" s="398">
        <f>P1798</f>
        <v>1593</v>
      </c>
      <c r="R1798" s="402">
        <v>1593</v>
      </c>
      <c r="S1798" s="398">
        <f>R1798</f>
        <v>1593</v>
      </c>
      <c r="T1798" s="402">
        <v>1050</v>
      </c>
      <c r="U1798" s="398">
        <f>T1798</f>
        <v>1050</v>
      </c>
      <c r="V1798" s="402">
        <v>1593</v>
      </c>
      <c r="W1798" s="398">
        <f>V1798</f>
        <v>1593</v>
      </c>
      <c r="X1798" s="402">
        <v>1050</v>
      </c>
      <c r="Y1798" s="398">
        <f>X1798</f>
        <v>1050</v>
      </c>
      <c r="Z1798" s="139"/>
      <c r="AA1798" s="139"/>
      <c r="AB1798" s="139"/>
      <c r="AC1798" s="139"/>
    </row>
    <row r="1799" spans="1:29" x14ac:dyDescent="0.2">
      <c r="A1799" s="201" t="s">
        <v>615</v>
      </c>
      <c r="B1799" s="179" t="s">
        <v>798</v>
      </c>
      <c r="C1799" s="167">
        <v>12</v>
      </c>
      <c r="D1799" s="167"/>
      <c r="E1799" s="168">
        <v>35</v>
      </c>
      <c r="F1799" s="169"/>
      <c r="G1799" s="170"/>
      <c r="H1799" s="171">
        <f t="shared" ref="H1799:Y1799" si="3382">H1800</f>
        <v>0</v>
      </c>
      <c r="I1799" s="171">
        <f t="shared" si="3382"/>
        <v>0</v>
      </c>
      <c r="J1799" s="171">
        <f t="shared" si="3382"/>
        <v>66362</v>
      </c>
      <c r="K1799" s="171">
        <f t="shared" si="3382"/>
        <v>66362</v>
      </c>
      <c r="L1799" s="171">
        <f t="shared" si="3382"/>
        <v>289917</v>
      </c>
      <c r="M1799" s="171">
        <f t="shared" si="3382"/>
        <v>289917</v>
      </c>
      <c r="N1799" s="171">
        <f t="shared" si="3382"/>
        <v>80785</v>
      </c>
      <c r="O1799" s="171">
        <f t="shared" si="3382"/>
        <v>80785</v>
      </c>
      <c r="P1799" s="171">
        <f t="shared" si="3382"/>
        <v>79634</v>
      </c>
      <c r="Q1799" s="171">
        <f t="shared" si="3382"/>
        <v>79634</v>
      </c>
      <c r="R1799" s="171">
        <f t="shared" si="3382"/>
        <v>622289</v>
      </c>
      <c r="S1799" s="171">
        <f t="shared" si="3382"/>
        <v>622289</v>
      </c>
      <c r="T1799" s="171">
        <f t="shared" si="3382"/>
        <v>70008</v>
      </c>
      <c r="U1799" s="171">
        <f t="shared" si="3382"/>
        <v>70008</v>
      </c>
      <c r="V1799" s="171">
        <f t="shared" si="3382"/>
        <v>27472</v>
      </c>
      <c r="W1799" s="171">
        <f t="shared" si="3382"/>
        <v>27472</v>
      </c>
      <c r="X1799" s="171">
        <f t="shared" si="3382"/>
        <v>16100</v>
      </c>
      <c r="Y1799" s="171">
        <f t="shared" si="3382"/>
        <v>16100</v>
      </c>
      <c r="Z1799" s="101"/>
      <c r="AA1799" s="101"/>
      <c r="AB1799" s="101"/>
      <c r="AC1799" s="101"/>
    </row>
    <row r="1800" spans="1:29" s="139" customFormat="1" x14ac:dyDescent="0.2">
      <c r="A1800" s="104" t="s">
        <v>615</v>
      </c>
      <c r="B1800" s="121" t="s">
        <v>798</v>
      </c>
      <c r="C1800" s="121">
        <v>12</v>
      </c>
      <c r="D1800" s="104"/>
      <c r="E1800" s="105">
        <v>351</v>
      </c>
      <c r="F1800" s="141"/>
      <c r="G1800" s="106"/>
      <c r="H1800" s="107">
        <f>SUM(H1801:H1803)</f>
        <v>0</v>
      </c>
      <c r="I1800" s="107">
        <f t="shared" ref="I1800:W1800" si="3383">SUM(I1801:I1803)</f>
        <v>0</v>
      </c>
      <c r="J1800" s="107">
        <f t="shared" si="3383"/>
        <v>66362</v>
      </c>
      <c r="K1800" s="107">
        <f t="shared" si="3383"/>
        <v>66362</v>
      </c>
      <c r="L1800" s="107">
        <f t="shared" si="3383"/>
        <v>289917</v>
      </c>
      <c r="M1800" s="107">
        <f t="shared" si="3383"/>
        <v>289917</v>
      </c>
      <c r="N1800" s="107">
        <f t="shared" ref="N1800:O1800" si="3384">SUM(N1801:N1803)</f>
        <v>80785</v>
      </c>
      <c r="O1800" s="107">
        <f t="shared" si="3384"/>
        <v>80785</v>
      </c>
      <c r="P1800" s="107">
        <f t="shared" si="3383"/>
        <v>79634</v>
      </c>
      <c r="Q1800" s="107">
        <f t="shared" si="3383"/>
        <v>79634</v>
      </c>
      <c r="R1800" s="107">
        <f t="shared" si="3383"/>
        <v>622289</v>
      </c>
      <c r="S1800" s="107">
        <f t="shared" si="3383"/>
        <v>622289</v>
      </c>
      <c r="T1800" s="107">
        <f t="shared" ref="T1800:U1800" si="3385">SUM(T1801:T1803)</f>
        <v>70008</v>
      </c>
      <c r="U1800" s="107">
        <f t="shared" si="3385"/>
        <v>70008</v>
      </c>
      <c r="V1800" s="107">
        <f t="shared" si="3383"/>
        <v>27472</v>
      </c>
      <c r="W1800" s="107">
        <f t="shared" si="3383"/>
        <v>27472</v>
      </c>
      <c r="X1800" s="107">
        <f t="shared" ref="X1800:Y1800" si="3386">SUM(X1801:X1803)</f>
        <v>16100</v>
      </c>
      <c r="Y1800" s="107">
        <f t="shared" si="3386"/>
        <v>16100</v>
      </c>
      <c r="Z1800" s="112"/>
      <c r="AA1800" s="112"/>
      <c r="AB1800" s="112"/>
      <c r="AC1800" s="112"/>
    </row>
    <row r="1801" spans="1:29" s="139" customFormat="1" ht="30" x14ac:dyDescent="0.2">
      <c r="A1801" s="109" t="s">
        <v>615</v>
      </c>
      <c r="B1801" s="124" t="s">
        <v>798</v>
      </c>
      <c r="C1801" s="124">
        <v>12</v>
      </c>
      <c r="D1801" s="109" t="s">
        <v>258</v>
      </c>
      <c r="E1801" s="110">
        <v>3512</v>
      </c>
      <c r="F1801" s="142" t="s">
        <v>281</v>
      </c>
      <c r="G1801" s="106"/>
      <c r="H1801" s="401">
        <v>0</v>
      </c>
      <c r="I1801" s="401">
        <f>H1801</f>
        <v>0</v>
      </c>
      <c r="J1801" s="401">
        <v>0</v>
      </c>
      <c r="K1801" s="401">
        <f>J1801</f>
        <v>0</v>
      </c>
      <c r="L1801" s="401">
        <v>100</v>
      </c>
      <c r="M1801" s="401">
        <f>L1801</f>
        <v>100</v>
      </c>
      <c r="N1801" s="401">
        <v>100</v>
      </c>
      <c r="O1801" s="401">
        <f>N1801</f>
        <v>100</v>
      </c>
      <c r="P1801" s="401">
        <v>0</v>
      </c>
      <c r="Q1801" s="401">
        <f>P1801</f>
        <v>0</v>
      </c>
      <c r="R1801" s="401">
        <v>100</v>
      </c>
      <c r="S1801" s="401">
        <f>R1801</f>
        <v>100</v>
      </c>
      <c r="T1801" s="401">
        <v>100</v>
      </c>
      <c r="U1801" s="401">
        <f>T1801</f>
        <v>100</v>
      </c>
      <c r="V1801" s="401">
        <v>100</v>
      </c>
      <c r="W1801" s="401">
        <f>V1801</f>
        <v>100</v>
      </c>
      <c r="X1801" s="401">
        <v>100</v>
      </c>
      <c r="Y1801" s="401">
        <f>X1801</f>
        <v>100</v>
      </c>
      <c r="Z1801" s="112"/>
      <c r="AA1801" s="112"/>
      <c r="AB1801" s="112"/>
      <c r="AC1801" s="112"/>
    </row>
    <row r="1802" spans="1:29" ht="30" x14ac:dyDescent="0.2">
      <c r="A1802" s="109" t="s">
        <v>615</v>
      </c>
      <c r="B1802" s="124" t="s">
        <v>798</v>
      </c>
      <c r="C1802" s="124">
        <v>12</v>
      </c>
      <c r="D1802" s="109" t="s">
        <v>270</v>
      </c>
      <c r="E1802" s="110">
        <v>3512</v>
      </c>
      <c r="F1802" s="142" t="s">
        <v>281</v>
      </c>
      <c r="G1802" s="132"/>
      <c r="H1802" s="398">
        <v>0</v>
      </c>
      <c r="I1802" s="398">
        <f t="shared" ref="I1802:I1803" si="3387">H1802</f>
        <v>0</v>
      </c>
      <c r="J1802" s="398">
        <v>39817</v>
      </c>
      <c r="K1802" s="398">
        <f t="shared" ref="K1802:K1803" si="3388">J1802</f>
        <v>39817</v>
      </c>
      <c r="L1802" s="406">
        <v>39817</v>
      </c>
      <c r="M1802" s="398">
        <f t="shared" ref="M1802:M1803" si="3389">L1802</f>
        <v>39817</v>
      </c>
      <c r="N1802" s="406">
        <v>39908</v>
      </c>
      <c r="O1802" s="398">
        <f t="shared" ref="O1802:O1803" si="3390">N1802</f>
        <v>39908</v>
      </c>
      <c r="P1802" s="398">
        <v>53089</v>
      </c>
      <c r="Q1802" s="398">
        <f t="shared" ref="Q1802:Q1803" si="3391">P1802</f>
        <v>53089</v>
      </c>
      <c r="R1802" s="406">
        <v>67189</v>
      </c>
      <c r="S1802" s="398">
        <f t="shared" ref="S1802:S1803" si="3392">R1802</f>
        <v>67189</v>
      </c>
      <c r="T1802" s="406">
        <v>63908</v>
      </c>
      <c r="U1802" s="398">
        <f t="shared" ref="U1802:U1803" si="3393">T1802</f>
        <v>63908</v>
      </c>
      <c r="V1802" s="406">
        <v>27372</v>
      </c>
      <c r="W1802" s="398">
        <f t="shared" ref="W1802:W1803" si="3394">V1802</f>
        <v>27372</v>
      </c>
      <c r="X1802" s="406">
        <v>10000</v>
      </c>
      <c r="Y1802" s="398">
        <f t="shared" ref="Y1802:Y1803" si="3395">X1802</f>
        <v>10000</v>
      </c>
      <c r="Z1802" s="139"/>
      <c r="AA1802" s="139"/>
      <c r="AB1802" s="139"/>
      <c r="AC1802" s="139"/>
    </row>
    <row r="1803" spans="1:29" s="139" customFormat="1" ht="30" x14ac:dyDescent="0.2">
      <c r="A1803" s="109" t="s">
        <v>615</v>
      </c>
      <c r="B1803" s="124" t="s">
        <v>798</v>
      </c>
      <c r="C1803" s="124">
        <v>12</v>
      </c>
      <c r="D1803" s="109" t="s">
        <v>325</v>
      </c>
      <c r="E1803" s="110">
        <v>3512</v>
      </c>
      <c r="F1803" s="142" t="s">
        <v>281</v>
      </c>
      <c r="G1803" s="132"/>
      <c r="H1803" s="398">
        <v>0</v>
      </c>
      <c r="I1803" s="398">
        <f t="shared" si="3387"/>
        <v>0</v>
      </c>
      <c r="J1803" s="398">
        <v>26545</v>
      </c>
      <c r="K1803" s="398">
        <f t="shared" si="3388"/>
        <v>26545</v>
      </c>
      <c r="L1803" s="411">
        <v>250000</v>
      </c>
      <c r="M1803" s="398">
        <f t="shared" si="3389"/>
        <v>250000</v>
      </c>
      <c r="N1803" s="411">
        <v>40777</v>
      </c>
      <c r="O1803" s="398">
        <f t="shared" si="3390"/>
        <v>40777</v>
      </c>
      <c r="P1803" s="398">
        <v>26545</v>
      </c>
      <c r="Q1803" s="398">
        <f t="shared" si="3391"/>
        <v>26545</v>
      </c>
      <c r="R1803" s="411">
        <v>555000</v>
      </c>
      <c r="S1803" s="398">
        <f t="shared" si="3392"/>
        <v>555000</v>
      </c>
      <c r="T1803" s="411">
        <v>6000</v>
      </c>
      <c r="U1803" s="398">
        <f t="shared" si="3393"/>
        <v>6000</v>
      </c>
      <c r="V1803" s="412">
        <v>0</v>
      </c>
      <c r="W1803" s="398">
        <f t="shared" si="3394"/>
        <v>0</v>
      </c>
      <c r="X1803" s="412">
        <v>6000</v>
      </c>
      <c r="Y1803" s="398">
        <f t="shared" si="3395"/>
        <v>6000</v>
      </c>
    </row>
    <row r="1804" spans="1:29" s="139" customFormat="1" x14ac:dyDescent="0.2">
      <c r="A1804" s="201" t="s">
        <v>615</v>
      </c>
      <c r="B1804" s="179" t="s">
        <v>798</v>
      </c>
      <c r="C1804" s="167">
        <v>12</v>
      </c>
      <c r="D1804" s="167"/>
      <c r="E1804" s="168">
        <v>36</v>
      </c>
      <c r="F1804" s="169"/>
      <c r="G1804" s="170"/>
      <c r="H1804" s="171">
        <f t="shared" ref="H1804:Y1804" si="3396">H1805</f>
        <v>0</v>
      </c>
      <c r="I1804" s="171">
        <f t="shared" si="3396"/>
        <v>0</v>
      </c>
      <c r="J1804" s="171">
        <f t="shared" si="3396"/>
        <v>13232477</v>
      </c>
      <c r="K1804" s="171">
        <f t="shared" si="3396"/>
        <v>13232477</v>
      </c>
      <c r="L1804" s="171">
        <f t="shared" si="3396"/>
        <v>15570306</v>
      </c>
      <c r="M1804" s="171">
        <f t="shared" si="3396"/>
        <v>15570306</v>
      </c>
      <c r="N1804" s="171">
        <f t="shared" si="3396"/>
        <v>8143504</v>
      </c>
      <c r="O1804" s="171">
        <f t="shared" si="3396"/>
        <v>8143504</v>
      </c>
      <c r="P1804" s="171">
        <f t="shared" si="3396"/>
        <v>40523127</v>
      </c>
      <c r="Q1804" s="171">
        <f t="shared" si="3396"/>
        <v>40523127</v>
      </c>
      <c r="R1804" s="171">
        <f t="shared" si="3396"/>
        <v>30889420</v>
      </c>
      <c r="S1804" s="171">
        <f t="shared" si="3396"/>
        <v>30889420</v>
      </c>
      <c r="T1804" s="171">
        <f t="shared" si="3396"/>
        <v>24278227</v>
      </c>
      <c r="U1804" s="171">
        <f t="shared" si="3396"/>
        <v>24278227</v>
      </c>
      <c r="V1804" s="171">
        <f t="shared" si="3396"/>
        <v>34401116</v>
      </c>
      <c r="W1804" s="171">
        <f t="shared" si="3396"/>
        <v>34401116</v>
      </c>
      <c r="X1804" s="171">
        <f t="shared" si="3396"/>
        <v>28950380</v>
      </c>
      <c r="Y1804" s="171">
        <f t="shared" si="3396"/>
        <v>28950380</v>
      </c>
      <c r="Z1804" s="112"/>
      <c r="AA1804" s="112"/>
      <c r="AB1804" s="112"/>
      <c r="AC1804" s="112"/>
    </row>
    <row r="1805" spans="1:29" s="139" customFormat="1" x14ac:dyDescent="0.2">
      <c r="A1805" s="154" t="s">
        <v>615</v>
      </c>
      <c r="B1805" s="147" t="s">
        <v>798</v>
      </c>
      <c r="C1805" s="147">
        <v>12</v>
      </c>
      <c r="D1805" s="154"/>
      <c r="E1805" s="148">
        <v>363</v>
      </c>
      <c r="F1805" s="144"/>
      <c r="G1805" s="131"/>
      <c r="H1805" s="152">
        <f t="shared" ref="H1805:Q1805" si="3397">SUM(H1806:H1809)</f>
        <v>0</v>
      </c>
      <c r="I1805" s="152">
        <f t="shared" si="3397"/>
        <v>0</v>
      </c>
      <c r="J1805" s="152">
        <f t="shared" si="3397"/>
        <v>13232477</v>
      </c>
      <c r="K1805" s="152">
        <f t="shared" si="3397"/>
        <v>13232477</v>
      </c>
      <c r="L1805" s="152">
        <f t="shared" ref="L1805:M1805" si="3398">SUM(L1806:L1809)</f>
        <v>15570306</v>
      </c>
      <c r="M1805" s="152">
        <f t="shared" si="3398"/>
        <v>15570306</v>
      </c>
      <c r="N1805" s="152">
        <f t="shared" ref="N1805:O1805" si="3399">SUM(N1806:N1809)</f>
        <v>8143504</v>
      </c>
      <c r="O1805" s="152">
        <f t="shared" si="3399"/>
        <v>8143504</v>
      </c>
      <c r="P1805" s="152">
        <f t="shared" si="3397"/>
        <v>40523127</v>
      </c>
      <c r="Q1805" s="152">
        <f t="shared" si="3397"/>
        <v>40523127</v>
      </c>
      <c r="R1805" s="152">
        <f t="shared" ref="R1805:W1805" si="3400">SUM(R1806:R1809)</f>
        <v>30889420</v>
      </c>
      <c r="S1805" s="152">
        <f t="shared" si="3400"/>
        <v>30889420</v>
      </c>
      <c r="T1805" s="152">
        <f t="shared" ref="T1805:U1805" si="3401">SUM(T1806:T1809)</f>
        <v>24278227</v>
      </c>
      <c r="U1805" s="152">
        <f t="shared" si="3401"/>
        <v>24278227</v>
      </c>
      <c r="V1805" s="152">
        <f t="shared" si="3400"/>
        <v>34401116</v>
      </c>
      <c r="W1805" s="152">
        <f t="shared" si="3400"/>
        <v>34401116</v>
      </c>
      <c r="X1805" s="152">
        <f t="shared" ref="X1805:Y1805" si="3402">SUM(X1806:X1809)</f>
        <v>28950380</v>
      </c>
      <c r="Y1805" s="152">
        <f t="shared" si="3402"/>
        <v>28950380</v>
      </c>
    </row>
    <row r="1806" spans="1:29" s="139" customFormat="1" ht="15" x14ac:dyDescent="0.2">
      <c r="A1806" s="109" t="s">
        <v>615</v>
      </c>
      <c r="B1806" s="94" t="s">
        <v>798</v>
      </c>
      <c r="C1806" s="94">
        <v>12</v>
      </c>
      <c r="D1806" s="109" t="s">
        <v>258</v>
      </c>
      <c r="E1806" s="110">
        <v>3631</v>
      </c>
      <c r="F1806" s="142" t="s">
        <v>71</v>
      </c>
      <c r="G1806" s="132"/>
      <c r="H1806" s="398">
        <v>0</v>
      </c>
      <c r="I1806" s="398">
        <f t="shared" ref="I1806:I1809" si="3403">H1806</f>
        <v>0</v>
      </c>
      <c r="J1806" s="398">
        <v>106178</v>
      </c>
      <c r="K1806" s="398">
        <f t="shared" ref="K1806:K1809" si="3404">J1806</f>
        <v>106178</v>
      </c>
      <c r="L1806" s="402">
        <v>106178</v>
      </c>
      <c r="M1806" s="398">
        <f t="shared" ref="M1806:M1809" si="3405">L1806</f>
        <v>106178</v>
      </c>
      <c r="N1806" s="402">
        <v>106178</v>
      </c>
      <c r="O1806" s="398">
        <f t="shared" ref="O1806:O1809" si="3406">N1806</f>
        <v>106178</v>
      </c>
      <c r="P1806" s="398">
        <v>403379</v>
      </c>
      <c r="Q1806" s="398">
        <f t="shared" ref="Q1806:Q1809" si="3407">P1806</f>
        <v>403379</v>
      </c>
      <c r="R1806" s="402">
        <v>334044</v>
      </c>
      <c r="S1806" s="398">
        <f t="shared" ref="S1806:S1809" si="3408">R1806</f>
        <v>334044</v>
      </c>
      <c r="T1806" s="402">
        <v>334044</v>
      </c>
      <c r="U1806" s="398">
        <f t="shared" ref="U1806:U1809" si="3409">T1806</f>
        <v>334044</v>
      </c>
      <c r="V1806" s="402">
        <v>390107</v>
      </c>
      <c r="W1806" s="398">
        <f t="shared" ref="W1806:W1809" si="3410">V1806</f>
        <v>390107</v>
      </c>
      <c r="X1806" s="402">
        <v>390107</v>
      </c>
      <c r="Y1806" s="398">
        <f t="shared" ref="Y1806:Y1809" si="3411">X1806</f>
        <v>390107</v>
      </c>
    </row>
    <row r="1807" spans="1:29" s="139" customFormat="1" ht="15" x14ac:dyDescent="0.2">
      <c r="A1807" s="109" t="s">
        <v>615</v>
      </c>
      <c r="B1807" s="94" t="s">
        <v>798</v>
      </c>
      <c r="C1807" s="94">
        <v>12</v>
      </c>
      <c r="D1807" s="109" t="s">
        <v>270</v>
      </c>
      <c r="E1807" s="110">
        <v>3631</v>
      </c>
      <c r="F1807" s="142" t="s">
        <v>71</v>
      </c>
      <c r="G1807" s="132"/>
      <c r="H1807" s="398">
        <v>0</v>
      </c>
      <c r="I1807" s="398">
        <f t="shared" si="3403"/>
        <v>0</v>
      </c>
      <c r="J1807" s="398">
        <v>16604</v>
      </c>
      <c r="K1807" s="398">
        <f t="shared" si="3404"/>
        <v>16604</v>
      </c>
      <c r="L1807" s="403">
        <v>202651</v>
      </c>
      <c r="M1807" s="398">
        <f t="shared" si="3405"/>
        <v>202651</v>
      </c>
      <c r="N1807" s="403">
        <v>41624</v>
      </c>
      <c r="O1807" s="398">
        <f t="shared" si="3406"/>
        <v>41624</v>
      </c>
      <c r="P1807" s="398">
        <v>13286</v>
      </c>
      <c r="Q1807" s="398">
        <f t="shared" si="3407"/>
        <v>13286</v>
      </c>
      <c r="R1807" s="403">
        <v>181316</v>
      </c>
      <c r="S1807" s="398">
        <f t="shared" si="3408"/>
        <v>181316</v>
      </c>
      <c r="T1807" s="403">
        <v>40954</v>
      </c>
      <c r="U1807" s="398">
        <f t="shared" si="3409"/>
        <v>40954</v>
      </c>
      <c r="V1807" s="403">
        <v>55273</v>
      </c>
      <c r="W1807" s="398">
        <f t="shared" si="3410"/>
        <v>55273</v>
      </c>
      <c r="X1807" s="403">
        <v>55173</v>
      </c>
      <c r="Y1807" s="398">
        <f t="shared" si="3411"/>
        <v>55173</v>
      </c>
    </row>
    <row r="1808" spans="1:29" s="139" customFormat="1" ht="15" x14ac:dyDescent="0.2">
      <c r="A1808" s="109" t="s">
        <v>615</v>
      </c>
      <c r="B1808" s="94" t="s">
        <v>798</v>
      </c>
      <c r="C1808" s="94">
        <v>12</v>
      </c>
      <c r="D1808" s="109" t="s">
        <v>258</v>
      </c>
      <c r="E1808" s="110">
        <v>3632</v>
      </c>
      <c r="F1808" s="142" t="s">
        <v>183</v>
      </c>
      <c r="G1808" s="132"/>
      <c r="H1808" s="398">
        <v>0</v>
      </c>
      <c r="I1808" s="398">
        <f t="shared" si="3403"/>
        <v>0</v>
      </c>
      <c r="J1808" s="398">
        <v>5308912</v>
      </c>
      <c r="K1808" s="398">
        <f t="shared" si="3404"/>
        <v>5308912</v>
      </c>
      <c r="L1808" s="403">
        <v>5308912</v>
      </c>
      <c r="M1808" s="398">
        <f t="shared" si="3405"/>
        <v>5308912</v>
      </c>
      <c r="N1808" s="403">
        <v>1855206</v>
      </c>
      <c r="O1808" s="398">
        <f t="shared" si="3406"/>
        <v>1855206</v>
      </c>
      <c r="P1808" s="398">
        <v>19818122</v>
      </c>
      <c r="Q1808" s="398">
        <f t="shared" si="3407"/>
        <v>19818122</v>
      </c>
      <c r="R1808" s="403">
        <v>16385049</v>
      </c>
      <c r="S1808" s="398">
        <f t="shared" si="3408"/>
        <v>16385049</v>
      </c>
      <c r="T1808" s="403">
        <v>16385049</v>
      </c>
      <c r="U1808" s="398">
        <f t="shared" si="3409"/>
        <v>16385049</v>
      </c>
      <c r="V1808" s="403">
        <v>19685399</v>
      </c>
      <c r="W1808" s="398">
        <f t="shared" si="3410"/>
        <v>19685399</v>
      </c>
      <c r="X1808" s="403">
        <v>17685399</v>
      </c>
      <c r="Y1808" s="398">
        <f t="shared" si="3411"/>
        <v>17685399</v>
      </c>
    </row>
    <row r="1809" spans="1:29" s="101" customFormat="1" x14ac:dyDescent="0.2">
      <c r="A1809" s="109" t="s">
        <v>615</v>
      </c>
      <c r="B1809" s="94" t="s">
        <v>798</v>
      </c>
      <c r="C1809" s="94">
        <v>12</v>
      </c>
      <c r="D1809" s="109" t="s">
        <v>270</v>
      </c>
      <c r="E1809" s="110">
        <v>3632</v>
      </c>
      <c r="F1809" s="142" t="s">
        <v>183</v>
      </c>
      <c r="G1809" s="132"/>
      <c r="H1809" s="398">
        <v>0</v>
      </c>
      <c r="I1809" s="398">
        <f t="shared" si="3403"/>
        <v>0</v>
      </c>
      <c r="J1809" s="398">
        <v>7800783</v>
      </c>
      <c r="K1809" s="398">
        <f t="shared" si="3404"/>
        <v>7800783</v>
      </c>
      <c r="L1809" s="403">
        <v>9952565</v>
      </c>
      <c r="M1809" s="398">
        <f t="shared" si="3405"/>
        <v>9952565</v>
      </c>
      <c r="N1809" s="403">
        <v>6140496</v>
      </c>
      <c r="O1809" s="398">
        <f t="shared" si="3406"/>
        <v>6140496</v>
      </c>
      <c r="P1809" s="398">
        <v>20288340</v>
      </c>
      <c r="Q1809" s="398">
        <f t="shared" si="3407"/>
        <v>20288340</v>
      </c>
      <c r="R1809" s="403">
        <v>13989011</v>
      </c>
      <c r="S1809" s="398">
        <f t="shared" si="3408"/>
        <v>13989011</v>
      </c>
      <c r="T1809" s="403">
        <v>7518180</v>
      </c>
      <c r="U1809" s="398">
        <f t="shared" si="3409"/>
        <v>7518180</v>
      </c>
      <c r="V1809" s="403">
        <v>14270337</v>
      </c>
      <c r="W1809" s="398">
        <f t="shared" si="3410"/>
        <v>14270337</v>
      </c>
      <c r="X1809" s="403">
        <v>10819701</v>
      </c>
      <c r="Y1809" s="398">
        <f t="shared" si="3411"/>
        <v>10819701</v>
      </c>
      <c r="Z1809" s="139"/>
      <c r="AA1809" s="139"/>
      <c r="AB1809" s="139"/>
      <c r="AC1809" s="139"/>
    </row>
    <row r="1810" spans="1:29" s="139" customFormat="1" x14ac:dyDescent="0.2">
      <c r="A1810" s="201" t="s">
        <v>615</v>
      </c>
      <c r="B1810" s="179" t="s">
        <v>798</v>
      </c>
      <c r="C1810" s="167">
        <v>12</v>
      </c>
      <c r="D1810" s="167"/>
      <c r="E1810" s="168">
        <v>37</v>
      </c>
      <c r="F1810" s="169"/>
      <c r="G1810" s="170"/>
      <c r="H1810" s="171">
        <f t="shared" ref="H1810:X1814" si="3412">H1811</f>
        <v>4500</v>
      </c>
      <c r="I1810" s="171">
        <f t="shared" si="3412"/>
        <v>4500</v>
      </c>
      <c r="J1810" s="171">
        <f t="shared" si="3412"/>
        <v>3584</v>
      </c>
      <c r="K1810" s="171">
        <f t="shared" si="3412"/>
        <v>3584</v>
      </c>
      <c r="L1810" s="171">
        <f t="shared" si="3412"/>
        <v>3584</v>
      </c>
      <c r="M1810" s="171">
        <f t="shared" si="3412"/>
        <v>3584</v>
      </c>
      <c r="N1810" s="171">
        <f t="shared" si="3412"/>
        <v>4500</v>
      </c>
      <c r="O1810" s="171">
        <f t="shared" si="3412"/>
        <v>4500</v>
      </c>
      <c r="P1810" s="171">
        <f t="shared" si="3412"/>
        <v>3584</v>
      </c>
      <c r="Q1810" s="171">
        <f t="shared" si="3412"/>
        <v>3584</v>
      </c>
      <c r="R1810" s="171">
        <f t="shared" si="3412"/>
        <v>3584</v>
      </c>
      <c r="S1810" s="171">
        <f t="shared" si="3412"/>
        <v>3584</v>
      </c>
      <c r="T1810" s="171">
        <f t="shared" si="3412"/>
        <v>4500</v>
      </c>
      <c r="U1810" s="171">
        <f t="shared" si="3412"/>
        <v>4500</v>
      </c>
      <c r="V1810" s="171">
        <f t="shared" si="3412"/>
        <v>3584</v>
      </c>
      <c r="W1810" s="171">
        <f t="shared" si="3412"/>
        <v>3584</v>
      </c>
      <c r="X1810" s="171">
        <f t="shared" si="3412"/>
        <v>4500</v>
      </c>
      <c r="Y1810" s="171">
        <f t="shared" ref="X1810:Y1814" si="3413">Y1811</f>
        <v>4500</v>
      </c>
    </row>
    <row r="1811" spans="1:29" x14ac:dyDescent="0.2">
      <c r="A1811" s="154" t="s">
        <v>615</v>
      </c>
      <c r="B1811" s="147" t="s">
        <v>798</v>
      </c>
      <c r="C1811" s="147">
        <v>12</v>
      </c>
      <c r="D1811" s="154"/>
      <c r="E1811" s="148">
        <v>372</v>
      </c>
      <c r="F1811" s="144"/>
      <c r="G1811" s="131"/>
      <c r="H1811" s="152">
        <f t="shared" si="3412"/>
        <v>4500</v>
      </c>
      <c r="I1811" s="152">
        <f t="shared" si="3412"/>
        <v>4500</v>
      </c>
      <c r="J1811" s="152">
        <f t="shared" si="3412"/>
        <v>3584</v>
      </c>
      <c r="K1811" s="152">
        <f t="shared" si="3412"/>
        <v>3584</v>
      </c>
      <c r="L1811" s="152">
        <f t="shared" si="3412"/>
        <v>3584</v>
      </c>
      <c r="M1811" s="152">
        <f t="shared" si="3412"/>
        <v>3584</v>
      </c>
      <c r="N1811" s="152">
        <f t="shared" si="3412"/>
        <v>4500</v>
      </c>
      <c r="O1811" s="152">
        <f t="shared" si="3412"/>
        <v>4500</v>
      </c>
      <c r="P1811" s="152">
        <f t="shared" si="3412"/>
        <v>3584</v>
      </c>
      <c r="Q1811" s="152">
        <f t="shared" si="3412"/>
        <v>3584</v>
      </c>
      <c r="R1811" s="152">
        <f t="shared" si="3412"/>
        <v>3584</v>
      </c>
      <c r="S1811" s="152">
        <f t="shared" si="3412"/>
        <v>3584</v>
      </c>
      <c r="T1811" s="152">
        <f t="shared" si="3412"/>
        <v>4500</v>
      </c>
      <c r="U1811" s="152">
        <f t="shared" si="3412"/>
        <v>4500</v>
      </c>
      <c r="V1811" s="152">
        <f t="shared" si="3412"/>
        <v>3584</v>
      </c>
      <c r="W1811" s="152">
        <f t="shared" si="3412"/>
        <v>3584</v>
      </c>
      <c r="X1811" s="152">
        <f t="shared" si="3413"/>
        <v>4500</v>
      </c>
      <c r="Y1811" s="152">
        <f t="shared" si="3413"/>
        <v>4500</v>
      </c>
      <c r="Z1811" s="101"/>
      <c r="AA1811" s="101"/>
      <c r="AB1811" s="101"/>
      <c r="AC1811" s="101"/>
    </row>
    <row r="1812" spans="1:29" s="101" customFormat="1" x14ac:dyDescent="0.2">
      <c r="A1812" s="109" t="s">
        <v>615</v>
      </c>
      <c r="B1812" s="94" t="s">
        <v>798</v>
      </c>
      <c r="C1812" s="94">
        <v>12</v>
      </c>
      <c r="D1812" s="109" t="s">
        <v>31</v>
      </c>
      <c r="E1812" s="110">
        <v>3721</v>
      </c>
      <c r="F1812" s="142" t="s">
        <v>138</v>
      </c>
      <c r="G1812" s="132"/>
      <c r="H1812" s="398">
        <v>4500</v>
      </c>
      <c r="I1812" s="398">
        <f>H1812</f>
        <v>4500</v>
      </c>
      <c r="J1812" s="398">
        <v>3584</v>
      </c>
      <c r="K1812" s="398">
        <f>J1812</f>
        <v>3584</v>
      </c>
      <c r="L1812" s="402">
        <v>3584</v>
      </c>
      <c r="M1812" s="398">
        <f>L1812</f>
        <v>3584</v>
      </c>
      <c r="N1812" s="402">
        <v>4500</v>
      </c>
      <c r="O1812" s="398">
        <f>N1812</f>
        <v>4500</v>
      </c>
      <c r="P1812" s="398">
        <v>3584</v>
      </c>
      <c r="Q1812" s="398">
        <f>P1812</f>
        <v>3584</v>
      </c>
      <c r="R1812" s="402">
        <v>3584</v>
      </c>
      <c r="S1812" s="398">
        <f>R1812</f>
        <v>3584</v>
      </c>
      <c r="T1812" s="402">
        <v>4500</v>
      </c>
      <c r="U1812" s="398">
        <f>T1812</f>
        <v>4500</v>
      </c>
      <c r="V1812" s="402">
        <v>3584</v>
      </c>
      <c r="W1812" s="398">
        <f>V1812</f>
        <v>3584</v>
      </c>
      <c r="X1812" s="402">
        <v>4500</v>
      </c>
      <c r="Y1812" s="398">
        <f>X1812</f>
        <v>4500</v>
      </c>
      <c r="Z1812" s="139"/>
      <c r="AA1812" s="139"/>
      <c r="AB1812" s="139"/>
      <c r="AC1812" s="139"/>
    </row>
    <row r="1813" spans="1:29" s="139" customFormat="1" x14ac:dyDescent="0.2">
      <c r="A1813" s="201" t="s">
        <v>615</v>
      </c>
      <c r="B1813" s="179" t="s">
        <v>798</v>
      </c>
      <c r="C1813" s="167">
        <v>12</v>
      </c>
      <c r="D1813" s="167"/>
      <c r="E1813" s="168">
        <v>38</v>
      </c>
      <c r="F1813" s="169"/>
      <c r="G1813" s="170"/>
      <c r="H1813" s="171">
        <f t="shared" ref="H1813:Q1813" si="3414">H1814+H1816+H1818</f>
        <v>0</v>
      </c>
      <c r="I1813" s="171">
        <f t="shared" si="3414"/>
        <v>0</v>
      </c>
      <c r="J1813" s="171">
        <f t="shared" si="3414"/>
        <v>1724210</v>
      </c>
      <c r="K1813" s="171">
        <f t="shared" si="3414"/>
        <v>1724210</v>
      </c>
      <c r="L1813" s="171">
        <f t="shared" ref="L1813:M1813" si="3415">L1814+L1816+L1818</f>
        <v>4734310</v>
      </c>
      <c r="M1813" s="171">
        <f t="shared" si="3415"/>
        <v>4734310</v>
      </c>
      <c r="N1813" s="171">
        <f t="shared" ref="N1813:O1813" si="3416">N1814+N1816+N1818</f>
        <v>3019449</v>
      </c>
      <c r="O1813" s="171">
        <f t="shared" si="3416"/>
        <v>3019449</v>
      </c>
      <c r="P1813" s="171">
        <f t="shared" si="3414"/>
        <v>3286217</v>
      </c>
      <c r="Q1813" s="171">
        <f t="shared" si="3414"/>
        <v>3286217</v>
      </c>
      <c r="R1813" s="171">
        <f t="shared" ref="R1813:W1813" si="3417">R1814+R1816+R1818</f>
        <v>9185917</v>
      </c>
      <c r="S1813" s="171">
        <f t="shared" si="3417"/>
        <v>9185917</v>
      </c>
      <c r="T1813" s="171">
        <f t="shared" ref="T1813:U1813" si="3418">T1814+T1816+T1818</f>
        <v>12735135</v>
      </c>
      <c r="U1813" s="171">
        <f t="shared" si="3418"/>
        <v>12735135</v>
      </c>
      <c r="V1813" s="171">
        <f t="shared" si="3417"/>
        <v>1519284</v>
      </c>
      <c r="W1813" s="171">
        <f t="shared" si="3417"/>
        <v>1519284</v>
      </c>
      <c r="X1813" s="171">
        <f t="shared" ref="X1813:Y1813" si="3419">X1814+X1816+X1818</f>
        <v>4614100</v>
      </c>
      <c r="Y1813" s="171">
        <f t="shared" si="3419"/>
        <v>4614100</v>
      </c>
      <c r="Z1813" s="112"/>
      <c r="AA1813" s="112"/>
      <c r="AB1813" s="112"/>
      <c r="AC1813" s="112"/>
    </row>
    <row r="1814" spans="1:29" s="101" customFormat="1" x14ac:dyDescent="0.2">
      <c r="A1814" s="154" t="s">
        <v>615</v>
      </c>
      <c r="B1814" s="147" t="s">
        <v>798</v>
      </c>
      <c r="C1814" s="147">
        <v>12</v>
      </c>
      <c r="D1814" s="154"/>
      <c r="E1814" s="148">
        <v>381</v>
      </c>
      <c r="F1814" s="144"/>
      <c r="G1814" s="131"/>
      <c r="H1814" s="152">
        <f t="shared" si="3412"/>
        <v>0</v>
      </c>
      <c r="I1814" s="152">
        <f t="shared" si="3412"/>
        <v>0</v>
      </c>
      <c r="J1814" s="152">
        <f t="shared" si="3412"/>
        <v>47780</v>
      </c>
      <c r="K1814" s="152">
        <f t="shared" si="3412"/>
        <v>47780</v>
      </c>
      <c r="L1814" s="152">
        <f t="shared" si="3412"/>
        <v>57780</v>
      </c>
      <c r="M1814" s="152">
        <f t="shared" si="3412"/>
        <v>57780</v>
      </c>
      <c r="N1814" s="152">
        <f t="shared" si="3412"/>
        <v>57780</v>
      </c>
      <c r="O1814" s="152">
        <f t="shared" si="3412"/>
        <v>57780</v>
      </c>
      <c r="P1814" s="152">
        <f t="shared" si="3412"/>
        <v>27872</v>
      </c>
      <c r="Q1814" s="152">
        <f t="shared" si="3412"/>
        <v>27872</v>
      </c>
      <c r="R1814" s="152">
        <f t="shared" si="3412"/>
        <v>107872</v>
      </c>
      <c r="S1814" s="152">
        <f t="shared" si="3412"/>
        <v>107872</v>
      </c>
      <c r="T1814" s="152">
        <f t="shared" si="3412"/>
        <v>107854</v>
      </c>
      <c r="U1814" s="152">
        <f t="shared" si="3412"/>
        <v>107854</v>
      </c>
      <c r="V1814" s="152">
        <f t="shared" si="3412"/>
        <v>20000</v>
      </c>
      <c r="W1814" s="152">
        <f t="shared" si="3412"/>
        <v>20000</v>
      </c>
      <c r="X1814" s="152">
        <f t="shared" si="3413"/>
        <v>20000</v>
      </c>
      <c r="Y1814" s="152">
        <f t="shared" si="3413"/>
        <v>20000</v>
      </c>
    </row>
    <row r="1815" spans="1:29" s="139" customFormat="1" ht="15" x14ac:dyDescent="0.2">
      <c r="A1815" s="109" t="s">
        <v>615</v>
      </c>
      <c r="B1815" s="94" t="s">
        <v>798</v>
      </c>
      <c r="C1815" s="94">
        <v>12</v>
      </c>
      <c r="D1815" s="109" t="s">
        <v>101</v>
      </c>
      <c r="E1815" s="110">
        <v>3811</v>
      </c>
      <c r="F1815" s="142" t="s">
        <v>73</v>
      </c>
      <c r="G1815" s="132"/>
      <c r="H1815" s="398">
        <v>0</v>
      </c>
      <c r="I1815" s="398">
        <f>H1815</f>
        <v>0</v>
      </c>
      <c r="J1815" s="398">
        <v>47780</v>
      </c>
      <c r="K1815" s="398">
        <f>J1815</f>
        <v>47780</v>
      </c>
      <c r="L1815" s="402">
        <v>57780</v>
      </c>
      <c r="M1815" s="398">
        <f>L1815</f>
        <v>57780</v>
      </c>
      <c r="N1815" s="402">
        <v>57780</v>
      </c>
      <c r="O1815" s="398">
        <f>N1815</f>
        <v>57780</v>
      </c>
      <c r="P1815" s="398">
        <v>27872</v>
      </c>
      <c r="Q1815" s="398">
        <f>P1815</f>
        <v>27872</v>
      </c>
      <c r="R1815" s="402">
        <v>107872</v>
      </c>
      <c r="S1815" s="398">
        <f>R1815</f>
        <v>107872</v>
      </c>
      <c r="T1815" s="402">
        <v>107854</v>
      </c>
      <c r="U1815" s="398">
        <f>T1815</f>
        <v>107854</v>
      </c>
      <c r="V1815" s="402">
        <v>20000</v>
      </c>
      <c r="W1815" s="398">
        <f>V1815</f>
        <v>20000</v>
      </c>
      <c r="X1815" s="402">
        <v>20000</v>
      </c>
      <c r="Y1815" s="398">
        <f>X1815</f>
        <v>20000</v>
      </c>
    </row>
    <row r="1816" spans="1:29" s="101" customFormat="1" x14ac:dyDescent="0.2">
      <c r="A1816" s="154" t="s">
        <v>615</v>
      </c>
      <c r="B1816" s="147" t="s">
        <v>798</v>
      </c>
      <c r="C1816" s="147">
        <v>12</v>
      </c>
      <c r="D1816" s="154"/>
      <c r="E1816" s="148">
        <v>382</v>
      </c>
      <c r="F1816" s="144"/>
      <c r="G1816" s="131"/>
      <c r="H1816" s="152">
        <f t="shared" ref="H1816:Y1816" si="3420">SUM(H1817:H1817)</f>
        <v>0</v>
      </c>
      <c r="I1816" s="152">
        <f t="shared" si="3420"/>
        <v>0</v>
      </c>
      <c r="J1816" s="152">
        <f t="shared" si="3420"/>
        <v>880094</v>
      </c>
      <c r="K1816" s="152">
        <f t="shared" si="3420"/>
        <v>880094</v>
      </c>
      <c r="L1816" s="152">
        <f t="shared" si="3420"/>
        <v>1278262</v>
      </c>
      <c r="M1816" s="152">
        <f t="shared" si="3420"/>
        <v>1278262</v>
      </c>
      <c r="N1816" s="152">
        <f t="shared" si="3420"/>
        <v>1078262</v>
      </c>
      <c r="O1816" s="152">
        <f t="shared" si="3420"/>
        <v>1078262</v>
      </c>
      <c r="P1816" s="152">
        <f t="shared" si="3420"/>
        <v>2063840</v>
      </c>
      <c r="Q1816" s="152">
        <f t="shared" si="3420"/>
        <v>2063840</v>
      </c>
      <c r="R1816" s="152">
        <f t="shared" si="3420"/>
        <v>2771508</v>
      </c>
      <c r="S1816" s="152">
        <f t="shared" si="3420"/>
        <v>2771508</v>
      </c>
      <c r="T1816" s="152">
        <f t="shared" si="3420"/>
        <v>3433181</v>
      </c>
      <c r="U1816" s="152">
        <f t="shared" si="3420"/>
        <v>3433181</v>
      </c>
      <c r="V1816" s="152">
        <f t="shared" si="3420"/>
        <v>800000</v>
      </c>
      <c r="W1816" s="152">
        <f t="shared" si="3420"/>
        <v>800000</v>
      </c>
      <c r="X1816" s="152">
        <f t="shared" si="3420"/>
        <v>500000</v>
      </c>
      <c r="Y1816" s="152">
        <f t="shared" si="3420"/>
        <v>500000</v>
      </c>
    </row>
    <row r="1817" spans="1:29" s="101" customFormat="1" x14ac:dyDescent="0.2">
      <c r="A1817" s="109" t="s">
        <v>615</v>
      </c>
      <c r="B1817" s="94" t="s">
        <v>798</v>
      </c>
      <c r="C1817" s="94">
        <v>12</v>
      </c>
      <c r="D1817" s="109" t="s">
        <v>101</v>
      </c>
      <c r="E1817" s="110">
        <v>3821</v>
      </c>
      <c r="F1817" s="142" t="s">
        <v>102</v>
      </c>
      <c r="G1817" s="132"/>
      <c r="H1817" s="398">
        <v>0</v>
      </c>
      <c r="I1817" s="398">
        <f>H1817</f>
        <v>0</v>
      </c>
      <c r="J1817" s="398">
        <v>880094</v>
      </c>
      <c r="K1817" s="398">
        <f>J1817</f>
        <v>880094</v>
      </c>
      <c r="L1817" s="402">
        <v>1278262</v>
      </c>
      <c r="M1817" s="398">
        <f>L1817</f>
        <v>1278262</v>
      </c>
      <c r="N1817" s="402">
        <v>1078262</v>
      </c>
      <c r="O1817" s="398">
        <f>N1817</f>
        <v>1078262</v>
      </c>
      <c r="P1817" s="398">
        <v>2063840</v>
      </c>
      <c r="Q1817" s="398">
        <f>P1817</f>
        <v>2063840</v>
      </c>
      <c r="R1817" s="402">
        <v>2771508</v>
      </c>
      <c r="S1817" s="398">
        <f>R1817</f>
        <v>2771508</v>
      </c>
      <c r="T1817" s="402">
        <v>3433181</v>
      </c>
      <c r="U1817" s="398">
        <f>T1817</f>
        <v>3433181</v>
      </c>
      <c r="V1817" s="402">
        <v>800000</v>
      </c>
      <c r="W1817" s="398">
        <f>V1817</f>
        <v>800000</v>
      </c>
      <c r="X1817" s="402">
        <v>500000</v>
      </c>
      <c r="Y1817" s="398">
        <f>X1817</f>
        <v>500000</v>
      </c>
      <c r="Z1817" s="139"/>
      <c r="AA1817" s="139"/>
      <c r="AB1817" s="139"/>
      <c r="AC1817" s="139"/>
    </row>
    <row r="1818" spans="1:29" s="139" customFormat="1" x14ac:dyDescent="0.2">
      <c r="A1818" s="154" t="s">
        <v>615</v>
      </c>
      <c r="B1818" s="147" t="s">
        <v>798</v>
      </c>
      <c r="C1818" s="147">
        <v>12</v>
      </c>
      <c r="D1818" s="154"/>
      <c r="E1818" s="148">
        <v>386</v>
      </c>
      <c r="F1818" s="144"/>
      <c r="G1818" s="131"/>
      <c r="H1818" s="152">
        <f>SUM(H1819:H1821)</f>
        <v>0</v>
      </c>
      <c r="I1818" s="152">
        <f t="shared" ref="I1818:W1818" si="3421">SUM(I1819:I1821)</f>
        <v>0</v>
      </c>
      <c r="J1818" s="152">
        <f t="shared" si="3421"/>
        <v>796336</v>
      </c>
      <c r="K1818" s="152">
        <f t="shared" si="3421"/>
        <v>796336</v>
      </c>
      <c r="L1818" s="152">
        <f t="shared" si="3421"/>
        <v>3398268</v>
      </c>
      <c r="M1818" s="152">
        <f t="shared" si="3421"/>
        <v>3398268</v>
      </c>
      <c r="N1818" s="152">
        <f t="shared" ref="N1818:O1818" si="3422">SUM(N1819:N1821)</f>
        <v>1883407</v>
      </c>
      <c r="O1818" s="152">
        <f t="shared" si="3422"/>
        <v>1883407</v>
      </c>
      <c r="P1818" s="152">
        <f t="shared" si="3421"/>
        <v>1194505</v>
      </c>
      <c r="Q1818" s="152">
        <f t="shared" si="3421"/>
        <v>1194505</v>
      </c>
      <c r="R1818" s="152">
        <f t="shared" si="3421"/>
        <v>6306537</v>
      </c>
      <c r="S1818" s="152">
        <f t="shared" si="3421"/>
        <v>6306537</v>
      </c>
      <c r="T1818" s="152">
        <f t="shared" ref="T1818:U1818" si="3423">SUM(T1819:T1821)</f>
        <v>9194100</v>
      </c>
      <c r="U1818" s="152">
        <f t="shared" si="3423"/>
        <v>9194100</v>
      </c>
      <c r="V1818" s="152">
        <f t="shared" si="3421"/>
        <v>699284</v>
      </c>
      <c r="W1818" s="152">
        <f t="shared" si="3421"/>
        <v>699284</v>
      </c>
      <c r="X1818" s="152">
        <f t="shared" ref="X1818:Y1818" si="3424">SUM(X1819:X1821)</f>
        <v>4094100</v>
      </c>
      <c r="Y1818" s="152">
        <f t="shared" si="3424"/>
        <v>4094100</v>
      </c>
      <c r="Z1818" s="101"/>
      <c r="AA1818" s="101"/>
      <c r="AB1818" s="101"/>
      <c r="AC1818" s="101"/>
    </row>
    <row r="1819" spans="1:29" s="139" customFormat="1" ht="45" x14ac:dyDescent="0.2">
      <c r="A1819" s="109" t="s">
        <v>615</v>
      </c>
      <c r="B1819" s="94" t="s">
        <v>798</v>
      </c>
      <c r="C1819" s="94">
        <v>12</v>
      </c>
      <c r="D1819" s="137" t="s">
        <v>258</v>
      </c>
      <c r="E1819" s="110">
        <v>3861</v>
      </c>
      <c r="F1819" s="142" t="s">
        <v>277</v>
      </c>
      <c r="G1819" s="131"/>
      <c r="H1819" s="401">
        <v>0</v>
      </c>
      <c r="I1819" s="413"/>
      <c r="J1819" s="413"/>
      <c r="K1819" s="413"/>
      <c r="L1819" s="401">
        <v>100</v>
      </c>
      <c r="M1819" s="401">
        <f>L1819</f>
        <v>100</v>
      </c>
      <c r="N1819" s="401">
        <v>100</v>
      </c>
      <c r="O1819" s="401">
        <f>N1819</f>
        <v>100</v>
      </c>
      <c r="P1819" s="401">
        <v>0</v>
      </c>
      <c r="Q1819" s="401">
        <f>P1819</f>
        <v>0</v>
      </c>
      <c r="R1819" s="401">
        <v>100</v>
      </c>
      <c r="S1819" s="401">
        <f>R1819</f>
        <v>100</v>
      </c>
      <c r="T1819" s="401">
        <v>100</v>
      </c>
      <c r="U1819" s="401">
        <f>T1819</f>
        <v>100</v>
      </c>
      <c r="V1819" s="401">
        <v>100</v>
      </c>
      <c r="W1819" s="401">
        <f>V1819</f>
        <v>100</v>
      </c>
      <c r="X1819" s="401">
        <v>100</v>
      </c>
      <c r="Y1819" s="401">
        <f>X1819</f>
        <v>100</v>
      </c>
      <c r="Z1819" s="101"/>
      <c r="AA1819" s="101"/>
      <c r="AB1819" s="101"/>
      <c r="AC1819" s="101"/>
    </row>
    <row r="1820" spans="1:29" ht="45" x14ac:dyDescent="0.2">
      <c r="A1820" s="109" t="s">
        <v>615</v>
      </c>
      <c r="B1820" s="94" t="s">
        <v>798</v>
      </c>
      <c r="C1820" s="94">
        <v>12</v>
      </c>
      <c r="D1820" s="109" t="s">
        <v>325</v>
      </c>
      <c r="E1820" s="110">
        <v>3861</v>
      </c>
      <c r="F1820" s="142" t="s">
        <v>277</v>
      </c>
      <c r="G1820" s="132"/>
      <c r="H1820" s="398">
        <v>0</v>
      </c>
      <c r="I1820" s="398">
        <f t="shared" ref="I1820:I1821" si="3425">H1820</f>
        <v>0</v>
      </c>
      <c r="J1820" s="398">
        <v>398168</v>
      </c>
      <c r="K1820" s="398">
        <f t="shared" ref="K1820:K1821" si="3426">J1820</f>
        <v>398168</v>
      </c>
      <c r="L1820" s="398">
        <v>398168</v>
      </c>
      <c r="M1820" s="398">
        <f t="shared" ref="M1820:M1821" si="3427">L1820</f>
        <v>398168</v>
      </c>
      <c r="N1820" s="398">
        <v>1534223</v>
      </c>
      <c r="O1820" s="398">
        <f t="shared" ref="O1820:O1821" si="3428">N1820</f>
        <v>1534223</v>
      </c>
      <c r="P1820" s="398">
        <v>398168</v>
      </c>
      <c r="Q1820" s="398">
        <f t="shared" ref="Q1820:Q1821" si="3429">P1820</f>
        <v>398168</v>
      </c>
      <c r="R1820" s="398">
        <v>1296437</v>
      </c>
      <c r="S1820" s="398">
        <f t="shared" ref="S1820:S1821" si="3430">R1820</f>
        <v>1296437</v>
      </c>
      <c r="T1820" s="398">
        <v>7644000</v>
      </c>
      <c r="U1820" s="398">
        <f t="shared" ref="U1820:U1821" si="3431">T1820</f>
        <v>7644000</v>
      </c>
      <c r="V1820" s="398">
        <v>699184</v>
      </c>
      <c r="W1820" s="398">
        <f t="shared" ref="W1820:W1821" si="3432">V1820</f>
        <v>699184</v>
      </c>
      <c r="X1820" s="398">
        <v>4044000</v>
      </c>
      <c r="Y1820" s="398">
        <f t="shared" ref="Y1820:Y1821" si="3433">X1820</f>
        <v>4044000</v>
      </c>
      <c r="Z1820" s="139"/>
      <c r="AA1820" s="139"/>
      <c r="AB1820" s="139"/>
      <c r="AC1820" s="139"/>
    </row>
    <row r="1821" spans="1:29" ht="45" x14ac:dyDescent="0.2">
      <c r="A1821" s="109" t="s">
        <v>615</v>
      </c>
      <c r="B1821" s="94" t="s">
        <v>798</v>
      </c>
      <c r="C1821" s="94">
        <v>12</v>
      </c>
      <c r="D1821" s="109" t="s">
        <v>270</v>
      </c>
      <c r="E1821" s="110">
        <v>3861</v>
      </c>
      <c r="F1821" s="142" t="s">
        <v>277</v>
      </c>
      <c r="G1821" s="132"/>
      <c r="H1821" s="398">
        <v>0</v>
      </c>
      <c r="I1821" s="398">
        <f t="shared" si="3425"/>
        <v>0</v>
      </c>
      <c r="J1821" s="398">
        <v>398168</v>
      </c>
      <c r="K1821" s="398">
        <f t="shared" si="3426"/>
        <v>398168</v>
      </c>
      <c r="L1821" s="398">
        <v>3000000</v>
      </c>
      <c r="M1821" s="398">
        <f t="shared" si="3427"/>
        <v>3000000</v>
      </c>
      <c r="N1821" s="398">
        <v>349084</v>
      </c>
      <c r="O1821" s="398">
        <f t="shared" si="3428"/>
        <v>349084</v>
      </c>
      <c r="P1821" s="398">
        <v>796337</v>
      </c>
      <c r="Q1821" s="398">
        <f t="shared" si="3429"/>
        <v>796337</v>
      </c>
      <c r="R1821" s="398">
        <v>5010000</v>
      </c>
      <c r="S1821" s="398">
        <f t="shared" si="3430"/>
        <v>5010000</v>
      </c>
      <c r="T1821" s="398">
        <v>1550000</v>
      </c>
      <c r="U1821" s="398">
        <f t="shared" si="3431"/>
        <v>1550000</v>
      </c>
      <c r="V1821" s="398">
        <v>0</v>
      </c>
      <c r="W1821" s="398">
        <f t="shared" si="3432"/>
        <v>0</v>
      </c>
      <c r="X1821" s="398">
        <v>50000</v>
      </c>
      <c r="Y1821" s="398">
        <f t="shared" si="3433"/>
        <v>50000</v>
      </c>
      <c r="Z1821" s="139"/>
      <c r="AA1821" s="139"/>
      <c r="AB1821" s="139"/>
      <c r="AC1821" s="139"/>
    </row>
    <row r="1822" spans="1:29" s="139" customFormat="1" x14ac:dyDescent="0.2">
      <c r="A1822" s="201" t="s">
        <v>615</v>
      </c>
      <c r="B1822" s="179" t="s">
        <v>798</v>
      </c>
      <c r="C1822" s="167">
        <v>12</v>
      </c>
      <c r="D1822" s="167"/>
      <c r="E1822" s="168">
        <v>41</v>
      </c>
      <c r="F1822" s="169"/>
      <c r="G1822" s="170"/>
      <c r="H1822" s="171">
        <f t="shared" ref="H1822:Y1822" si="3434">H1823</f>
        <v>266</v>
      </c>
      <c r="I1822" s="171">
        <f t="shared" si="3434"/>
        <v>266</v>
      </c>
      <c r="J1822" s="171">
        <f t="shared" si="3434"/>
        <v>7300</v>
      </c>
      <c r="K1822" s="171">
        <f t="shared" si="3434"/>
        <v>7300</v>
      </c>
      <c r="L1822" s="171">
        <f t="shared" si="3434"/>
        <v>7300</v>
      </c>
      <c r="M1822" s="171">
        <f t="shared" si="3434"/>
        <v>7300</v>
      </c>
      <c r="N1822" s="171">
        <f t="shared" si="3434"/>
        <v>200</v>
      </c>
      <c r="O1822" s="171">
        <f t="shared" si="3434"/>
        <v>200</v>
      </c>
      <c r="P1822" s="171">
        <f t="shared" si="3434"/>
        <v>7300</v>
      </c>
      <c r="Q1822" s="171">
        <f t="shared" si="3434"/>
        <v>7300</v>
      </c>
      <c r="R1822" s="171">
        <f t="shared" si="3434"/>
        <v>7300</v>
      </c>
      <c r="S1822" s="171">
        <f t="shared" si="3434"/>
        <v>7300</v>
      </c>
      <c r="T1822" s="171">
        <f t="shared" si="3434"/>
        <v>200</v>
      </c>
      <c r="U1822" s="171">
        <f t="shared" si="3434"/>
        <v>200</v>
      </c>
      <c r="V1822" s="171">
        <f t="shared" si="3434"/>
        <v>7300</v>
      </c>
      <c r="W1822" s="171">
        <f t="shared" si="3434"/>
        <v>7300</v>
      </c>
      <c r="X1822" s="171">
        <f t="shared" si="3434"/>
        <v>200</v>
      </c>
      <c r="Y1822" s="171">
        <f t="shared" si="3434"/>
        <v>200</v>
      </c>
      <c r="Z1822" s="112"/>
      <c r="AA1822" s="112"/>
      <c r="AB1822" s="112"/>
      <c r="AC1822" s="112"/>
    </row>
    <row r="1823" spans="1:29" s="139" customFormat="1" x14ac:dyDescent="0.2">
      <c r="A1823" s="104" t="s">
        <v>615</v>
      </c>
      <c r="B1823" s="121" t="s">
        <v>798</v>
      </c>
      <c r="C1823" s="121">
        <v>12</v>
      </c>
      <c r="D1823" s="104"/>
      <c r="E1823" s="105">
        <v>412</v>
      </c>
      <c r="F1823" s="141"/>
      <c r="G1823" s="106"/>
      <c r="H1823" s="107">
        <f t="shared" ref="H1823:Q1823" si="3435">H1824+H1825</f>
        <v>266</v>
      </c>
      <c r="I1823" s="107">
        <f t="shared" si="3435"/>
        <v>266</v>
      </c>
      <c r="J1823" s="107">
        <f t="shared" si="3435"/>
        <v>7300</v>
      </c>
      <c r="K1823" s="107">
        <f t="shared" si="3435"/>
        <v>7300</v>
      </c>
      <c r="L1823" s="107">
        <f t="shared" ref="L1823:M1823" si="3436">L1824+L1825</f>
        <v>7300</v>
      </c>
      <c r="M1823" s="107">
        <f t="shared" si="3436"/>
        <v>7300</v>
      </c>
      <c r="N1823" s="107">
        <f t="shared" ref="N1823:O1823" si="3437">N1824+N1825</f>
        <v>200</v>
      </c>
      <c r="O1823" s="107">
        <f t="shared" si="3437"/>
        <v>200</v>
      </c>
      <c r="P1823" s="107">
        <f t="shared" si="3435"/>
        <v>7300</v>
      </c>
      <c r="Q1823" s="107">
        <f t="shared" si="3435"/>
        <v>7300</v>
      </c>
      <c r="R1823" s="107">
        <f t="shared" ref="R1823:W1823" si="3438">R1824+R1825</f>
        <v>7300</v>
      </c>
      <c r="S1823" s="107">
        <f t="shared" si="3438"/>
        <v>7300</v>
      </c>
      <c r="T1823" s="107">
        <f t="shared" ref="T1823:U1823" si="3439">T1824+T1825</f>
        <v>200</v>
      </c>
      <c r="U1823" s="107">
        <f t="shared" si="3439"/>
        <v>200</v>
      </c>
      <c r="V1823" s="107">
        <f t="shared" si="3438"/>
        <v>7300</v>
      </c>
      <c r="W1823" s="107">
        <f t="shared" si="3438"/>
        <v>7300</v>
      </c>
      <c r="X1823" s="107">
        <f t="shared" ref="X1823:Y1823" si="3440">X1824+X1825</f>
        <v>200</v>
      </c>
      <c r="Y1823" s="107">
        <f t="shared" si="3440"/>
        <v>200</v>
      </c>
      <c r="Z1823" s="112"/>
      <c r="AA1823" s="112"/>
      <c r="AB1823" s="112"/>
      <c r="AC1823" s="112"/>
    </row>
    <row r="1824" spans="1:29" ht="15" x14ac:dyDescent="0.2">
      <c r="A1824" s="109" t="s">
        <v>615</v>
      </c>
      <c r="B1824" s="124" t="s">
        <v>798</v>
      </c>
      <c r="C1824" s="124">
        <v>12</v>
      </c>
      <c r="D1824" s="109" t="s">
        <v>31</v>
      </c>
      <c r="E1824" s="110">
        <v>4123</v>
      </c>
      <c r="F1824" s="142" t="s">
        <v>83</v>
      </c>
      <c r="G1824" s="132"/>
      <c r="H1824" s="398">
        <v>133</v>
      </c>
      <c r="I1824" s="398">
        <f t="shared" ref="I1824:I1825" si="3441">H1824</f>
        <v>133</v>
      </c>
      <c r="J1824" s="398">
        <v>664</v>
      </c>
      <c r="K1824" s="398">
        <f t="shared" ref="K1824:K1825" si="3442">J1824</f>
        <v>664</v>
      </c>
      <c r="L1824" s="408">
        <v>664</v>
      </c>
      <c r="M1824" s="398">
        <f t="shared" ref="M1824:M1825" si="3443">L1824</f>
        <v>664</v>
      </c>
      <c r="N1824" s="408">
        <v>100</v>
      </c>
      <c r="O1824" s="398">
        <f t="shared" ref="O1824:O1825" si="3444">N1824</f>
        <v>100</v>
      </c>
      <c r="P1824" s="398">
        <v>664</v>
      </c>
      <c r="Q1824" s="398">
        <f t="shared" ref="Q1824:Q1825" si="3445">P1824</f>
        <v>664</v>
      </c>
      <c r="R1824" s="408">
        <v>664</v>
      </c>
      <c r="S1824" s="398">
        <f t="shared" ref="S1824:S1825" si="3446">R1824</f>
        <v>664</v>
      </c>
      <c r="T1824" s="408">
        <v>100</v>
      </c>
      <c r="U1824" s="398">
        <f t="shared" ref="U1824:U1825" si="3447">T1824</f>
        <v>100</v>
      </c>
      <c r="V1824" s="408">
        <v>664</v>
      </c>
      <c r="W1824" s="398">
        <f t="shared" ref="W1824:W1825" si="3448">V1824</f>
        <v>664</v>
      </c>
      <c r="X1824" s="408">
        <v>100</v>
      </c>
      <c r="Y1824" s="398">
        <f t="shared" ref="Y1824:Y1825" si="3449">X1824</f>
        <v>100</v>
      </c>
      <c r="Z1824" s="139"/>
      <c r="AA1824" s="139"/>
      <c r="AB1824" s="139"/>
      <c r="AC1824" s="139"/>
    </row>
    <row r="1825" spans="1:29" ht="15" x14ac:dyDescent="0.2">
      <c r="A1825" s="109" t="s">
        <v>615</v>
      </c>
      <c r="B1825" s="124" t="s">
        <v>798</v>
      </c>
      <c r="C1825" s="124">
        <v>12</v>
      </c>
      <c r="D1825" s="109" t="s">
        <v>31</v>
      </c>
      <c r="E1825" s="110">
        <v>4126</v>
      </c>
      <c r="F1825" s="142" t="s">
        <v>84</v>
      </c>
      <c r="G1825" s="132"/>
      <c r="H1825" s="398">
        <v>133</v>
      </c>
      <c r="I1825" s="398">
        <f t="shared" si="3441"/>
        <v>133</v>
      </c>
      <c r="J1825" s="398">
        <v>6636</v>
      </c>
      <c r="K1825" s="398">
        <f t="shared" si="3442"/>
        <v>6636</v>
      </c>
      <c r="L1825" s="403">
        <v>6636</v>
      </c>
      <c r="M1825" s="398">
        <f t="shared" si="3443"/>
        <v>6636</v>
      </c>
      <c r="N1825" s="403">
        <v>100</v>
      </c>
      <c r="O1825" s="398">
        <f t="shared" si="3444"/>
        <v>100</v>
      </c>
      <c r="P1825" s="398">
        <v>6636</v>
      </c>
      <c r="Q1825" s="398">
        <f t="shared" si="3445"/>
        <v>6636</v>
      </c>
      <c r="R1825" s="403">
        <v>6636</v>
      </c>
      <c r="S1825" s="398">
        <f t="shared" si="3446"/>
        <v>6636</v>
      </c>
      <c r="T1825" s="403">
        <v>100</v>
      </c>
      <c r="U1825" s="398">
        <f t="shared" si="3447"/>
        <v>100</v>
      </c>
      <c r="V1825" s="403">
        <v>6636</v>
      </c>
      <c r="W1825" s="398">
        <f t="shared" si="3448"/>
        <v>6636</v>
      </c>
      <c r="X1825" s="403">
        <v>100</v>
      </c>
      <c r="Y1825" s="398">
        <f t="shared" si="3449"/>
        <v>100</v>
      </c>
      <c r="Z1825" s="139"/>
      <c r="AA1825" s="139"/>
      <c r="AB1825" s="139"/>
      <c r="AC1825" s="139"/>
    </row>
    <row r="1826" spans="1:29" s="139" customFormat="1" x14ac:dyDescent="0.2">
      <c r="A1826" s="201" t="s">
        <v>615</v>
      </c>
      <c r="B1826" s="179" t="s">
        <v>798</v>
      </c>
      <c r="C1826" s="167">
        <v>12</v>
      </c>
      <c r="D1826" s="167"/>
      <c r="E1826" s="168">
        <v>42</v>
      </c>
      <c r="F1826" s="169"/>
      <c r="G1826" s="170"/>
      <c r="H1826" s="171">
        <f t="shared" ref="H1826:Q1826" si="3450">H1827+H1832</f>
        <v>11207</v>
      </c>
      <c r="I1826" s="171">
        <f t="shared" si="3450"/>
        <v>11207</v>
      </c>
      <c r="J1826" s="171">
        <f t="shared" si="3450"/>
        <v>44198</v>
      </c>
      <c r="K1826" s="171">
        <f t="shared" si="3450"/>
        <v>44198</v>
      </c>
      <c r="L1826" s="171">
        <f t="shared" ref="L1826:M1826" si="3451">L1827+L1832</f>
        <v>44198</v>
      </c>
      <c r="M1826" s="171">
        <f t="shared" si="3451"/>
        <v>44198</v>
      </c>
      <c r="N1826" s="171">
        <f t="shared" ref="N1826:O1826" si="3452">N1827+N1832</f>
        <v>5450</v>
      </c>
      <c r="O1826" s="171">
        <f t="shared" si="3452"/>
        <v>5450</v>
      </c>
      <c r="P1826" s="171">
        <f t="shared" si="3450"/>
        <v>44198</v>
      </c>
      <c r="Q1826" s="171">
        <f t="shared" si="3450"/>
        <v>44198</v>
      </c>
      <c r="R1826" s="171">
        <f t="shared" ref="R1826:W1826" si="3453">R1827+R1832</f>
        <v>44198</v>
      </c>
      <c r="S1826" s="171">
        <f t="shared" si="3453"/>
        <v>44198</v>
      </c>
      <c r="T1826" s="171">
        <f t="shared" ref="T1826:U1826" si="3454">T1827+T1832</f>
        <v>7750</v>
      </c>
      <c r="U1826" s="171">
        <f t="shared" si="3454"/>
        <v>7750</v>
      </c>
      <c r="V1826" s="171">
        <f t="shared" si="3453"/>
        <v>44198</v>
      </c>
      <c r="W1826" s="171">
        <f t="shared" si="3453"/>
        <v>44198</v>
      </c>
      <c r="X1826" s="171">
        <f t="shared" ref="X1826:Y1826" si="3455">X1827+X1832</f>
        <v>5450</v>
      </c>
      <c r="Y1826" s="171">
        <f t="shared" si="3455"/>
        <v>5450</v>
      </c>
      <c r="Z1826" s="112"/>
      <c r="AA1826" s="112"/>
      <c r="AB1826" s="112"/>
      <c r="AC1826" s="112"/>
    </row>
    <row r="1827" spans="1:29" s="139" customFormat="1" x14ac:dyDescent="0.2">
      <c r="A1827" s="104" t="s">
        <v>615</v>
      </c>
      <c r="B1827" s="121" t="s">
        <v>798</v>
      </c>
      <c r="C1827" s="121">
        <v>12</v>
      </c>
      <c r="D1827" s="104"/>
      <c r="E1827" s="105">
        <v>422</v>
      </c>
      <c r="F1827" s="141"/>
      <c r="G1827" s="106"/>
      <c r="H1827" s="107">
        <f t="shared" ref="H1827:Q1827" si="3456">SUM(H1828:H1831)</f>
        <v>6164</v>
      </c>
      <c r="I1827" s="107">
        <f t="shared" si="3456"/>
        <v>6164</v>
      </c>
      <c r="J1827" s="107">
        <f t="shared" si="3456"/>
        <v>44065</v>
      </c>
      <c r="K1827" s="107">
        <f t="shared" si="3456"/>
        <v>44065</v>
      </c>
      <c r="L1827" s="107">
        <f t="shared" ref="L1827:M1827" si="3457">SUM(L1828:L1831)</f>
        <v>44065</v>
      </c>
      <c r="M1827" s="107">
        <f t="shared" si="3457"/>
        <v>44065</v>
      </c>
      <c r="N1827" s="107">
        <f t="shared" ref="N1827:O1827" si="3458">SUM(N1828:N1831)</f>
        <v>5350</v>
      </c>
      <c r="O1827" s="107">
        <f t="shared" si="3458"/>
        <v>5350</v>
      </c>
      <c r="P1827" s="107">
        <f t="shared" si="3456"/>
        <v>44065</v>
      </c>
      <c r="Q1827" s="107">
        <f t="shared" si="3456"/>
        <v>44065</v>
      </c>
      <c r="R1827" s="107">
        <f t="shared" ref="R1827:W1827" si="3459">SUM(R1828:R1831)</f>
        <v>44065</v>
      </c>
      <c r="S1827" s="107">
        <f t="shared" si="3459"/>
        <v>44065</v>
      </c>
      <c r="T1827" s="107">
        <f t="shared" ref="T1827:U1827" si="3460">SUM(T1828:T1831)</f>
        <v>7650</v>
      </c>
      <c r="U1827" s="107">
        <f t="shared" si="3460"/>
        <v>7650</v>
      </c>
      <c r="V1827" s="107">
        <f t="shared" si="3459"/>
        <v>44065</v>
      </c>
      <c r="W1827" s="107">
        <f t="shared" si="3459"/>
        <v>44065</v>
      </c>
      <c r="X1827" s="107">
        <f t="shared" ref="X1827:Y1827" si="3461">SUM(X1828:X1831)</f>
        <v>5350</v>
      </c>
      <c r="Y1827" s="107">
        <f t="shared" si="3461"/>
        <v>5350</v>
      </c>
      <c r="Z1827" s="112"/>
      <c r="AA1827" s="112"/>
      <c r="AB1827" s="112"/>
      <c r="AC1827" s="112"/>
    </row>
    <row r="1828" spans="1:29" s="139" customFormat="1" ht="15" x14ac:dyDescent="0.2">
      <c r="A1828" s="109" t="s">
        <v>615</v>
      </c>
      <c r="B1828" s="124" t="s">
        <v>798</v>
      </c>
      <c r="C1828" s="124">
        <v>12</v>
      </c>
      <c r="D1828" s="109" t="s">
        <v>31</v>
      </c>
      <c r="E1828" s="110">
        <v>4221</v>
      </c>
      <c r="F1828" s="142" t="s">
        <v>74</v>
      </c>
      <c r="G1828" s="132"/>
      <c r="H1828" s="398">
        <v>4500</v>
      </c>
      <c r="I1828" s="398">
        <f t="shared" ref="I1828:I1831" si="3462">H1828</f>
        <v>4500</v>
      </c>
      <c r="J1828" s="398">
        <v>4513</v>
      </c>
      <c r="K1828" s="398">
        <f t="shared" ref="K1828:K1831" si="3463">J1828</f>
        <v>4513</v>
      </c>
      <c r="L1828" s="402">
        <v>4513</v>
      </c>
      <c r="M1828" s="398">
        <f t="shared" ref="M1828:M1831" si="3464">L1828</f>
        <v>4513</v>
      </c>
      <c r="N1828" s="402">
        <v>4600</v>
      </c>
      <c r="O1828" s="398">
        <f t="shared" ref="O1828:O1831" si="3465">N1828</f>
        <v>4600</v>
      </c>
      <c r="P1828" s="398">
        <v>4513</v>
      </c>
      <c r="Q1828" s="398">
        <f t="shared" ref="Q1828:Q1831" si="3466">P1828</f>
        <v>4513</v>
      </c>
      <c r="R1828" s="402">
        <v>4513</v>
      </c>
      <c r="S1828" s="398">
        <f t="shared" ref="S1828:S1831" si="3467">R1828</f>
        <v>4513</v>
      </c>
      <c r="T1828" s="402">
        <v>6900</v>
      </c>
      <c r="U1828" s="398">
        <f t="shared" ref="U1828:U1831" si="3468">T1828</f>
        <v>6900</v>
      </c>
      <c r="V1828" s="402">
        <v>4513</v>
      </c>
      <c r="W1828" s="398">
        <f t="shared" ref="W1828:W1831" si="3469">V1828</f>
        <v>4513</v>
      </c>
      <c r="X1828" s="402">
        <v>4600</v>
      </c>
      <c r="Y1828" s="398">
        <f t="shared" ref="Y1828:Y1831" si="3470">X1828</f>
        <v>4600</v>
      </c>
    </row>
    <row r="1829" spans="1:29" s="139" customFormat="1" ht="15" x14ac:dyDescent="0.2">
      <c r="A1829" s="109" t="s">
        <v>615</v>
      </c>
      <c r="B1829" s="124" t="s">
        <v>798</v>
      </c>
      <c r="C1829" s="124">
        <v>12</v>
      </c>
      <c r="D1829" s="109" t="s">
        <v>31</v>
      </c>
      <c r="E1829" s="110">
        <v>4222</v>
      </c>
      <c r="F1829" s="142" t="s">
        <v>75</v>
      </c>
      <c r="G1829" s="132"/>
      <c r="H1829" s="398">
        <v>1000</v>
      </c>
      <c r="I1829" s="398">
        <f t="shared" si="3462"/>
        <v>1000</v>
      </c>
      <c r="J1829" s="398">
        <v>133</v>
      </c>
      <c r="K1829" s="398">
        <f t="shared" si="3463"/>
        <v>133</v>
      </c>
      <c r="L1829" s="409">
        <v>133</v>
      </c>
      <c r="M1829" s="398">
        <f t="shared" si="3464"/>
        <v>133</v>
      </c>
      <c r="N1829" s="409">
        <v>100</v>
      </c>
      <c r="O1829" s="398">
        <f t="shared" si="3465"/>
        <v>100</v>
      </c>
      <c r="P1829" s="398">
        <v>133</v>
      </c>
      <c r="Q1829" s="398">
        <f t="shared" si="3466"/>
        <v>133</v>
      </c>
      <c r="R1829" s="409">
        <v>133</v>
      </c>
      <c r="S1829" s="398">
        <f t="shared" si="3467"/>
        <v>133</v>
      </c>
      <c r="T1829" s="409">
        <v>100</v>
      </c>
      <c r="U1829" s="398">
        <f t="shared" si="3468"/>
        <v>100</v>
      </c>
      <c r="V1829" s="409">
        <v>133</v>
      </c>
      <c r="W1829" s="398">
        <f t="shared" si="3469"/>
        <v>133</v>
      </c>
      <c r="X1829" s="409">
        <v>100</v>
      </c>
      <c r="Y1829" s="398">
        <f t="shared" si="3470"/>
        <v>100</v>
      </c>
    </row>
    <row r="1830" spans="1:29" ht="15" x14ac:dyDescent="0.2">
      <c r="A1830" s="109" t="s">
        <v>615</v>
      </c>
      <c r="B1830" s="124" t="s">
        <v>798</v>
      </c>
      <c r="C1830" s="124">
        <v>12</v>
      </c>
      <c r="D1830" s="109" t="s">
        <v>31</v>
      </c>
      <c r="E1830" s="110">
        <v>4223</v>
      </c>
      <c r="F1830" s="142" t="s">
        <v>76</v>
      </c>
      <c r="G1830" s="132"/>
      <c r="H1830" s="398">
        <v>531</v>
      </c>
      <c r="I1830" s="398">
        <f t="shared" si="3462"/>
        <v>531</v>
      </c>
      <c r="J1830" s="398">
        <v>39286</v>
      </c>
      <c r="K1830" s="398">
        <f t="shared" si="3463"/>
        <v>39286</v>
      </c>
      <c r="L1830" s="403">
        <v>39286</v>
      </c>
      <c r="M1830" s="398">
        <f t="shared" si="3464"/>
        <v>39286</v>
      </c>
      <c r="N1830" s="403">
        <v>550</v>
      </c>
      <c r="O1830" s="398">
        <f t="shared" si="3465"/>
        <v>550</v>
      </c>
      <c r="P1830" s="398">
        <v>39286</v>
      </c>
      <c r="Q1830" s="398">
        <f t="shared" si="3466"/>
        <v>39286</v>
      </c>
      <c r="R1830" s="403">
        <v>39286</v>
      </c>
      <c r="S1830" s="398">
        <f t="shared" si="3467"/>
        <v>39286</v>
      </c>
      <c r="T1830" s="403">
        <v>550</v>
      </c>
      <c r="U1830" s="398">
        <f t="shared" si="3468"/>
        <v>550</v>
      </c>
      <c r="V1830" s="403">
        <v>39286</v>
      </c>
      <c r="W1830" s="398">
        <f t="shared" si="3469"/>
        <v>39286</v>
      </c>
      <c r="X1830" s="403">
        <v>550</v>
      </c>
      <c r="Y1830" s="398">
        <f t="shared" si="3470"/>
        <v>550</v>
      </c>
      <c r="Z1830" s="139"/>
      <c r="AA1830" s="139"/>
      <c r="AB1830" s="139"/>
      <c r="AC1830" s="139"/>
    </row>
    <row r="1831" spans="1:29" s="139" customFormat="1" ht="15" x14ac:dyDescent="0.2">
      <c r="A1831" s="109" t="s">
        <v>615</v>
      </c>
      <c r="B1831" s="124" t="s">
        <v>798</v>
      </c>
      <c r="C1831" s="124">
        <v>12</v>
      </c>
      <c r="D1831" s="109" t="s">
        <v>31</v>
      </c>
      <c r="E1831" s="110">
        <v>4227</v>
      </c>
      <c r="F1831" s="142" t="s">
        <v>77</v>
      </c>
      <c r="G1831" s="132"/>
      <c r="H1831" s="398">
        <v>133</v>
      </c>
      <c r="I1831" s="398">
        <f t="shared" si="3462"/>
        <v>133</v>
      </c>
      <c r="J1831" s="398">
        <v>133</v>
      </c>
      <c r="K1831" s="398">
        <f t="shared" si="3463"/>
        <v>133</v>
      </c>
      <c r="L1831" s="409">
        <v>133</v>
      </c>
      <c r="M1831" s="398">
        <f t="shared" si="3464"/>
        <v>133</v>
      </c>
      <c r="N1831" s="409">
        <v>100</v>
      </c>
      <c r="O1831" s="398">
        <f t="shared" si="3465"/>
        <v>100</v>
      </c>
      <c r="P1831" s="398">
        <v>133</v>
      </c>
      <c r="Q1831" s="398">
        <f t="shared" si="3466"/>
        <v>133</v>
      </c>
      <c r="R1831" s="409">
        <v>133</v>
      </c>
      <c r="S1831" s="398">
        <f t="shared" si="3467"/>
        <v>133</v>
      </c>
      <c r="T1831" s="409">
        <v>100</v>
      </c>
      <c r="U1831" s="398">
        <f t="shared" si="3468"/>
        <v>100</v>
      </c>
      <c r="V1831" s="409">
        <v>133</v>
      </c>
      <c r="W1831" s="398">
        <f t="shared" si="3469"/>
        <v>133</v>
      </c>
      <c r="X1831" s="409">
        <v>100</v>
      </c>
      <c r="Y1831" s="398">
        <f t="shared" si="3470"/>
        <v>100</v>
      </c>
    </row>
    <row r="1832" spans="1:29" x14ac:dyDescent="0.2">
      <c r="A1832" s="104" t="s">
        <v>615</v>
      </c>
      <c r="B1832" s="121" t="s">
        <v>798</v>
      </c>
      <c r="C1832" s="121">
        <v>12</v>
      </c>
      <c r="D1832" s="104"/>
      <c r="E1832" s="105">
        <v>423</v>
      </c>
      <c r="F1832" s="141"/>
      <c r="G1832" s="106"/>
      <c r="H1832" s="107">
        <f t="shared" ref="H1832:Y1832" si="3471">H1833</f>
        <v>5043</v>
      </c>
      <c r="I1832" s="107">
        <f t="shared" si="3471"/>
        <v>5043</v>
      </c>
      <c r="J1832" s="107">
        <f t="shared" si="3471"/>
        <v>133</v>
      </c>
      <c r="K1832" s="107">
        <f t="shared" si="3471"/>
        <v>133</v>
      </c>
      <c r="L1832" s="107">
        <f t="shared" si="3471"/>
        <v>133</v>
      </c>
      <c r="M1832" s="107">
        <f t="shared" si="3471"/>
        <v>133</v>
      </c>
      <c r="N1832" s="107">
        <f t="shared" si="3471"/>
        <v>100</v>
      </c>
      <c r="O1832" s="107">
        <f t="shared" si="3471"/>
        <v>100</v>
      </c>
      <c r="P1832" s="107">
        <f t="shared" si="3471"/>
        <v>133</v>
      </c>
      <c r="Q1832" s="107">
        <f t="shared" si="3471"/>
        <v>133</v>
      </c>
      <c r="R1832" s="107">
        <f t="shared" si="3471"/>
        <v>133</v>
      </c>
      <c r="S1832" s="107">
        <f t="shared" si="3471"/>
        <v>133</v>
      </c>
      <c r="T1832" s="107">
        <f t="shared" si="3471"/>
        <v>100</v>
      </c>
      <c r="U1832" s="107">
        <f t="shared" si="3471"/>
        <v>100</v>
      </c>
      <c r="V1832" s="107">
        <f t="shared" si="3471"/>
        <v>133</v>
      </c>
      <c r="W1832" s="107">
        <f t="shared" si="3471"/>
        <v>133</v>
      </c>
      <c r="X1832" s="107">
        <f t="shared" si="3471"/>
        <v>100</v>
      </c>
      <c r="Y1832" s="107">
        <f t="shared" si="3471"/>
        <v>100</v>
      </c>
    </row>
    <row r="1833" spans="1:29" ht="15" x14ac:dyDescent="0.2">
      <c r="A1833" s="109" t="s">
        <v>615</v>
      </c>
      <c r="B1833" s="124" t="s">
        <v>798</v>
      </c>
      <c r="C1833" s="124">
        <v>12</v>
      </c>
      <c r="D1833" s="109" t="s">
        <v>31</v>
      </c>
      <c r="E1833" s="110">
        <v>4231</v>
      </c>
      <c r="F1833" s="142" t="s">
        <v>241</v>
      </c>
      <c r="G1833" s="132"/>
      <c r="H1833" s="398">
        <v>5043</v>
      </c>
      <c r="I1833" s="398">
        <f>H1833</f>
        <v>5043</v>
      </c>
      <c r="J1833" s="398">
        <v>133</v>
      </c>
      <c r="K1833" s="398">
        <f>J1833</f>
        <v>133</v>
      </c>
      <c r="L1833" s="408">
        <v>133</v>
      </c>
      <c r="M1833" s="398">
        <f>L1833</f>
        <v>133</v>
      </c>
      <c r="N1833" s="408">
        <v>100</v>
      </c>
      <c r="O1833" s="398">
        <f>N1833</f>
        <v>100</v>
      </c>
      <c r="P1833" s="398">
        <v>133</v>
      </c>
      <c r="Q1833" s="398">
        <f>P1833</f>
        <v>133</v>
      </c>
      <c r="R1833" s="408">
        <v>133</v>
      </c>
      <c r="S1833" s="398">
        <f>R1833</f>
        <v>133</v>
      </c>
      <c r="T1833" s="408">
        <v>100</v>
      </c>
      <c r="U1833" s="398">
        <f>T1833</f>
        <v>100</v>
      </c>
      <c r="V1833" s="408">
        <v>133</v>
      </c>
      <c r="W1833" s="398">
        <f>V1833</f>
        <v>133</v>
      </c>
      <c r="X1833" s="408">
        <v>100</v>
      </c>
      <c r="Y1833" s="398">
        <f>X1833</f>
        <v>100</v>
      </c>
      <c r="Z1833" s="139"/>
      <c r="AA1833" s="139"/>
      <c r="AB1833" s="139"/>
      <c r="AC1833" s="139"/>
    </row>
    <row r="1834" spans="1:29" s="139" customFormat="1" x14ac:dyDescent="0.2">
      <c r="A1834" s="201" t="s">
        <v>615</v>
      </c>
      <c r="B1834" s="179" t="s">
        <v>798</v>
      </c>
      <c r="C1834" s="167">
        <v>12</v>
      </c>
      <c r="D1834" s="167"/>
      <c r="E1834" s="168">
        <v>45</v>
      </c>
      <c r="F1834" s="169"/>
      <c r="G1834" s="170"/>
      <c r="H1834" s="171">
        <f t="shared" ref="H1834:Q1834" si="3472">H1835+H1837</f>
        <v>283</v>
      </c>
      <c r="I1834" s="171">
        <f t="shared" si="3472"/>
        <v>283</v>
      </c>
      <c r="J1834" s="171">
        <f t="shared" si="3472"/>
        <v>0</v>
      </c>
      <c r="K1834" s="171">
        <f t="shared" si="3472"/>
        <v>0</v>
      </c>
      <c r="L1834" s="171">
        <f t="shared" ref="L1834:M1834" si="3473">L1835+L1837</f>
        <v>266</v>
      </c>
      <c r="M1834" s="171">
        <f t="shared" si="3473"/>
        <v>266</v>
      </c>
      <c r="N1834" s="171">
        <f t="shared" ref="N1834:O1834" si="3474">N1835+N1837</f>
        <v>200</v>
      </c>
      <c r="O1834" s="171">
        <f t="shared" si="3474"/>
        <v>200</v>
      </c>
      <c r="P1834" s="171">
        <f t="shared" si="3472"/>
        <v>0</v>
      </c>
      <c r="Q1834" s="171">
        <f t="shared" si="3472"/>
        <v>0</v>
      </c>
      <c r="R1834" s="171">
        <f t="shared" ref="R1834:W1834" si="3475">R1835+R1837</f>
        <v>266</v>
      </c>
      <c r="S1834" s="171">
        <f t="shared" si="3475"/>
        <v>266</v>
      </c>
      <c r="T1834" s="171">
        <f t="shared" ref="T1834:U1834" si="3476">T1835+T1837</f>
        <v>10350</v>
      </c>
      <c r="U1834" s="171">
        <f t="shared" si="3476"/>
        <v>10350</v>
      </c>
      <c r="V1834" s="171">
        <f t="shared" si="3475"/>
        <v>266</v>
      </c>
      <c r="W1834" s="171">
        <f t="shared" si="3475"/>
        <v>266</v>
      </c>
      <c r="X1834" s="171">
        <f t="shared" ref="X1834:Y1834" si="3477">X1835+X1837</f>
        <v>200</v>
      </c>
      <c r="Y1834" s="171">
        <f t="shared" si="3477"/>
        <v>200</v>
      </c>
      <c r="Z1834" s="112"/>
      <c r="AA1834" s="112"/>
      <c r="AB1834" s="112"/>
      <c r="AC1834" s="112"/>
    </row>
    <row r="1835" spans="1:29" x14ac:dyDescent="0.2">
      <c r="A1835" s="104" t="s">
        <v>615</v>
      </c>
      <c r="B1835" s="121" t="s">
        <v>798</v>
      </c>
      <c r="C1835" s="121">
        <v>12</v>
      </c>
      <c r="D1835" s="104"/>
      <c r="E1835" s="105">
        <v>451</v>
      </c>
      <c r="F1835" s="141"/>
      <c r="G1835" s="106"/>
      <c r="H1835" s="107">
        <f t="shared" ref="H1835:Y1835" si="3478">H1836</f>
        <v>150</v>
      </c>
      <c r="I1835" s="107">
        <f t="shared" si="3478"/>
        <v>150</v>
      </c>
      <c r="J1835" s="107">
        <f t="shared" si="3478"/>
        <v>0</v>
      </c>
      <c r="K1835" s="107">
        <f t="shared" si="3478"/>
        <v>0</v>
      </c>
      <c r="L1835" s="107">
        <f t="shared" si="3478"/>
        <v>133</v>
      </c>
      <c r="M1835" s="107">
        <f t="shared" si="3478"/>
        <v>133</v>
      </c>
      <c r="N1835" s="107">
        <f t="shared" si="3478"/>
        <v>100</v>
      </c>
      <c r="O1835" s="107">
        <f t="shared" si="3478"/>
        <v>100</v>
      </c>
      <c r="P1835" s="107">
        <f t="shared" si="3478"/>
        <v>0</v>
      </c>
      <c r="Q1835" s="107">
        <f t="shared" si="3478"/>
        <v>0</v>
      </c>
      <c r="R1835" s="107">
        <f t="shared" si="3478"/>
        <v>133</v>
      </c>
      <c r="S1835" s="107">
        <f t="shared" si="3478"/>
        <v>133</v>
      </c>
      <c r="T1835" s="107">
        <f t="shared" si="3478"/>
        <v>10200</v>
      </c>
      <c r="U1835" s="107">
        <f t="shared" si="3478"/>
        <v>10200</v>
      </c>
      <c r="V1835" s="107">
        <f t="shared" si="3478"/>
        <v>133</v>
      </c>
      <c r="W1835" s="107">
        <f t="shared" si="3478"/>
        <v>133</v>
      </c>
      <c r="X1835" s="107">
        <f t="shared" si="3478"/>
        <v>100</v>
      </c>
      <c r="Y1835" s="107">
        <f t="shared" si="3478"/>
        <v>100</v>
      </c>
    </row>
    <row r="1836" spans="1:29" s="139" customFormat="1" ht="15" x14ac:dyDescent="0.2">
      <c r="A1836" s="109" t="s">
        <v>615</v>
      </c>
      <c r="B1836" s="124" t="s">
        <v>798</v>
      </c>
      <c r="C1836" s="124">
        <v>12</v>
      </c>
      <c r="D1836" s="109" t="s">
        <v>31</v>
      </c>
      <c r="E1836" s="110">
        <v>4511</v>
      </c>
      <c r="F1836" s="142" t="s">
        <v>91</v>
      </c>
      <c r="G1836" s="132"/>
      <c r="H1836" s="398">
        <v>150</v>
      </c>
      <c r="I1836" s="398">
        <f>H1836</f>
        <v>150</v>
      </c>
      <c r="J1836" s="398">
        <v>0</v>
      </c>
      <c r="K1836" s="398">
        <f>J1836</f>
        <v>0</v>
      </c>
      <c r="L1836" s="408">
        <v>133</v>
      </c>
      <c r="M1836" s="398">
        <f>L1836</f>
        <v>133</v>
      </c>
      <c r="N1836" s="408">
        <v>100</v>
      </c>
      <c r="O1836" s="398">
        <f>N1836</f>
        <v>100</v>
      </c>
      <c r="P1836" s="398">
        <v>0</v>
      </c>
      <c r="Q1836" s="398">
        <f>P1836</f>
        <v>0</v>
      </c>
      <c r="R1836" s="408">
        <v>133</v>
      </c>
      <c r="S1836" s="398">
        <f>R1836</f>
        <v>133</v>
      </c>
      <c r="T1836" s="408">
        <v>10200</v>
      </c>
      <c r="U1836" s="398">
        <f>T1836</f>
        <v>10200</v>
      </c>
      <c r="V1836" s="408">
        <v>133</v>
      </c>
      <c r="W1836" s="398">
        <f>V1836</f>
        <v>133</v>
      </c>
      <c r="X1836" s="408">
        <v>100</v>
      </c>
      <c r="Y1836" s="398">
        <f>X1836</f>
        <v>100</v>
      </c>
    </row>
    <row r="1837" spans="1:29" x14ac:dyDescent="0.2">
      <c r="A1837" s="104" t="s">
        <v>615</v>
      </c>
      <c r="B1837" s="121" t="s">
        <v>798</v>
      </c>
      <c r="C1837" s="121">
        <v>12</v>
      </c>
      <c r="D1837" s="104"/>
      <c r="E1837" s="105">
        <v>452</v>
      </c>
      <c r="F1837" s="141"/>
      <c r="G1837" s="106"/>
      <c r="H1837" s="107">
        <f t="shared" ref="H1837:Y1837" si="3479">H1838</f>
        <v>133</v>
      </c>
      <c r="I1837" s="107">
        <f t="shared" si="3479"/>
        <v>133</v>
      </c>
      <c r="J1837" s="107">
        <f t="shared" si="3479"/>
        <v>0</v>
      </c>
      <c r="K1837" s="107">
        <f t="shared" si="3479"/>
        <v>0</v>
      </c>
      <c r="L1837" s="107">
        <f t="shared" si="3479"/>
        <v>133</v>
      </c>
      <c r="M1837" s="107">
        <f t="shared" si="3479"/>
        <v>133</v>
      </c>
      <c r="N1837" s="107">
        <f t="shared" si="3479"/>
        <v>100</v>
      </c>
      <c r="O1837" s="107">
        <f t="shared" si="3479"/>
        <v>100</v>
      </c>
      <c r="P1837" s="107">
        <f t="shared" si="3479"/>
        <v>0</v>
      </c>
      <c r="Q1837" s="107">
        <f t="shared" si="3479"/>
        <v>0</v>
      </c>
      <c r="R1837" s="107">
        <f t="shared" si="3479"/>
        <v>133</v>
      </c>
      <c r="S1837" s="107">
        <f t="shared" si="3479"/>
        <v>133</v>
      </c>
      <c r="T1837" s="107">
        <f t="shared" si="3479"/>
        <v>150</v>
      </c>
      <c r="U1837" s="107">
        <f t="shared" si="3479"/>
        <v>150</v>
      </c>
      <c r="V1837" s="107">
        <f t="shared" si="3479"/>
        <v>133</v>
      </c>
      <c r="W1837" s="107">
        <f t="shared" si="3479"/>
        <v>133</v>
      </c>
      <c r="X1837" s="107">
        <f t="shared" si="3479"/>
        <v>100</v>
      </c>
      <c r="Y1837" s="107">
        <f t="shared" si="3479"/>
        <v>100</v>
      </c>
    </row>
    <row r="1838" spans="1:29" s="101" customFormat="1" x14ac:dyDescent="0.2">
      <c r="A1838" s="109" t="s">
        <v>615</v>
      </c>
      <c r="B1838" s="124" t="s">
        <v>798</v>
      </c>
      <c r="C1838" s="124">
        <v>12</v>
      </c>
      <c r="D1838" s="109" t="s">
        <v>31</v>
      </c>
      <c r="E1838" s="110">
        <v>4521</v>
      </c>
      <c r="F1838" s="142" t="s">
        <v>92</v>
      </c>
      <c r="G1838" s="132"/>
      <c r="H1838" s="398">
        <v>133</v>
      </c>
      <c r="I1838" s="398">
        <f>H1838</f>
        <v>133</v>
      </c>
      <c r="J1838" s="398">
        <v>0</v>
      </c>
      <c r="K1838" s="398">
        <f>J1838</f>
        <v>0</v>
      </c>
      <c r="L1838" s="408">
        <v>133</v>
      </c>
      <c r="M1838" s="398">
        <f>L1838</f>
        <v>133</v>
      </c>
      <c r="N1838" s="408">
        <v>100</v>
      </c>
      <c r="O1838" s="398">
        <f>N1838</f>
        <v>100</v>
      </c>
      <c r="P1838" s="398">
        <v>0</v>
      </c>
      <c r="Q1838" s="398">
        <f>P1838</f>
        <v>0</v>
      </c>
      <c r="R1838" s="408">
        <v>133</v>
      </c>
      <c r="S1838" s="398">
        <f>R1838</f>
        <v>133</v>
      </c>
      <c r="T1838" s="408">
        <v>150</v>
      </c>
      <c r="U1838" s="398">
        <f>T1838</f>
        <v>150</v>
      </c>
      <c r="V1838" s="408">
        <v>133</v>
      </c>
      <c r="W1838" s="398">
        <f>V1838</f>
        <v>133</v>
      </c>
      <c r="X1838" s="408">
        <v>100</v>
      </c>
      <c r="Y1838" s="398">
        <f>X1838</f>
        <v>100</v>
      </c>
      <c r="Z1838" s="139"/>
      <c r="AA1838" s="139"/>
      <c r="AB1838" s="139"/>
      <c r="AC1838" s="139"/>
    </row>
    <row r="1839" spans="1:29" s="229" customFormat="1" x14ac:dyDescent="0.2">
      <c r="A1839" s="318" t="s">
        <v>615</v>
      </c>
      <c r="B1839" s="319" t="s">
        <v>798</v>
      </c>
      <c r="C1839" s="231">
        <v>562</v>
      </c>
      <c r="D1839" s="231"/>
      <c r="E1839" s="233">
        <v>31</v>
      </c>
      <c r="F1839" s="234"/>
      <c r="G1839" s="320"/>
      <c r="H1839" s="258">
        <f t="shared" ref="H1839:Y1839" si="3480">H1840+H1843+H1845</f>
        <v>0</v>
      </c>
      <c r="I1839" s="258">
        <f t="shared" si="3480"/>
        <v>0</v>
      </c>
      <c r="J1839" s="258">
        <f t="shared" si="3480"/>
        <v>0</v>
      </c>
      <c r="K1839" s="258">
        <f t="shared" si="3480"/>
        <v>0</v>
      </c>
      <c r="L1839" s="258">
        <f t="shared" si="3480"/>
        <v>0</v>
      </c>
      <c r="M1839" s="258">
        <f t="shared" si="3480"/>
        <v>0</v>
      </c>
      <c r="N1839" s="258">
        <f t="shared" si="3480"/>
        <v>0</v>
      </c>
      <c r="O1839" s="258">
        <f t="shared" si="3480"/>
        <v>0</v>
      </c>
      <c r="P1839" s="258">
        <f t="shared" si="3480"/>
        <v>0</v>
      </c>
      <c r="Q1839" s="258">
        <f t="shared" si="3480"/>
        <v>0</v>
      </c>
      <c r="R1839" s="258">
        <f t="shared" si="3480"/>
        <v>0</v>
      </c>
      <c r="S1839" s="258">
        <f t="shared" si="3480"/>
        <v>0</v>
      </c>
      <c r="T1839" s="258">
        <f t="shared" si="3480"/>
        <v>0</v>
      </c>
      <c r="U1839" s="258">
        <f t="shared" si="3480"/>
        <v>0</v>
      </c>
      <c r="V1839" s="258">
        <f t="shared" si="3480"/>
        <v>0</v>
      </c>
      <c r="W1839" s="258">
        <f t="shared" si="3480"/>
        <v>0</v>
      </c>
      <c r="X1839" s="258">
        <f t="shared" si="3480"/>
        <v>1358800</v>
      </c>
      <c r="Y1839" s="258">
        <f t="shared" si="3480"/>
        <v>0</v>
      </c>
    </row>
    <row r="1840" spans="1:29" s="229" customFormat="1" x14ac:dyDescent="0.2">
      <c r="A1840" s="249" t="s">
        <v>615</v>
      </c>
      <c r="B1840" s="368" t="s">
        <v>798</v>
      </c>
      <c r="C1840" s="368">
        <v>562</v>
      </c>
      <c r="D1840" s="249"/>
      <c r="E1840" s="250">
        <v>311</v>
      </c>
      <c r="F1840" s="335"/>
      <c r="G1840" s="336"/>
      <c r="H1840" s="257">
        <f t="shared" ref="H1840:Y1840" si="3481">H1841+H1842</f>
        <v>0</v>
      </c>
      <c r="I1840" s="257">
        <f t="shared" si="3481"/>
        <v>0</v>
      </c>
      <c r="J1840" s="257">
        <f t="shared" si="3481"/>
        <v>0</v>
      </c>
      <c r="K1840" s="257">
        <f t="shared" si="3481"/>
        <v>0</v>
      </c>
      <c r="L1840" s="257">
        <f t="shared" si="3481"/>
        <v>0</v>
      </c>
      <c r="M1840" s="257">
        <f t="shared" si="3481"/>
        <v>0</v>
      </c>
      <c r="N1840" s="257">
        <f t="shared" si="3481"/>
        <v>0</v>
      </c>
      <c r="O1840" s="257">
        <f t="shared" si="3481"/>
        <v>0</v>
      </c>
      <c r="P1840" s="257">
        <f t="shared" si="3481"/>
        <v>0</v>
      </c>
      <c r="Q1840" s="257">
        <f t="shared" si="3481"/>
        <v>0</v>
      </c>
      <c r="R1840" s="257">
        <f t="shared" si="3481"/>
        <v>0</v>
      </c>
      <c r="S1840" s="257">
        <f t="shared" si="3481"/>
        <v>0</v>
      </c>
      <c r="T1840" s="257">
        <f t="shared" si="3481"/>
        <v>0</v>
      </c>
      <c r="U1840" s="257">
        <f t="shared" si="3481"/>
        <v>0</v>
      </c>
      <c r="V1840" s="257">
        <f t="shared" si="3481"/>
        <v>0</v>
      </c>
      <c r="W1840" s="257">
        <f t="shared" si="3481"/>
        <v>0</v>
      </c>
      <c r="X1840" s="257">
        <f t="shared" si="3481"/>
        <v>1134700</v>
      </c>
      <c r="Y1840" s="257">
        <f t="shared" si="3481"/>
        <v>0</v>
      </c>
    </row>
    <row r="1841" spans="1:25" s="229" customFormat="1" ht="15" x14ac:dyDescent="0.2">
      <c r="A1841" s="244" t="s">
        <v>615</v>
      </c>
      <c r="B1841" s="367" t="s">
        <v>798</v>
      </c>
      <c r="C1841" s="367">
        <v>562</v>
      </c>
      <c r="D1841" s="244" t="s">
        <v>31</v>
      </c>
      <c r="E1841" s="245">
        <v>3111</v>
      </c>
      <c r="F1841" s="246" t="s">
        <v>33</v>
      </c>
      <c r="G1841" s="330"/>
      <c r="H1841" s="381"/>
      <c r="I1841" s="382"/>
      <c r="J1841" s="381"/>
      <c r="K1841" s="382"/>
      <c r="L1841" s="383"/>
      <c r="M1841" s="382"/>
      <c r="N1841" s="383"/>
      <c r="O1841" s="382"/>
      <c r="P1841" s="381"/>
      <c r="Q1841" s="382"/>
      <c r="R1841" s="383"/>
      <c r="S1841" s="382"/>
      <c r="T1841" s="383"/>
      <c r="U1841" s="382"/>
      <c r="V1841" s="383"/>
      <c r="W1841" s="382"/>
      <c r="X1841" s="383">
        <v>1133000</v>
      </c>
      <c r="Y1841" s="382"/>
    </row>
    <row r="1842" spans="1:25" s="229" customFormat="1" ht="15" x14ac:dyDescent="0.2">
      <c r="A1842" s="244" t="s">
        <v>615</v>
      </c>
      <c r="B1842" s="367" t="s">
        <v>798</v>
      </c>
      <c r="C1842" s="367">
        <v>562</v>
      </c>
      <c r="D1842" s="244" t="s">
        <v>31</v>
      </c>
      <c r="E1842" s="245">
        <v>3113</v>
      </c>
      <c r="F1842" s="246" t="s">
        <v>35</v>
      </c>
      <c r="G1842" s="330"/>
      <c r="H1842" s="381"/>
      <c r="I1842" s="382"/>
      <c r="J1842" s="381"/>
      <c r="K1842" s="382"/>
      <c r="L1842" s="384"/>
      <c r="M1842" s="382"/>
      <c r="N1842" s="384"/>
      <c r="O1842" s="382"/>
      <c r="P1842" s="381"/>
      <c r="Q1842" s="382"/>
      <c r="R1842" s="384"/>
      <c r="S1842" s="382"/>
      <c r="T1842" s="384"/>
      <c r="U1842" s="382"/>
      <c r="V1842" s="384"/>
      <c r="W1842" s="382"/>
      <c r="X1842" s="384">
        <v>1700</v>
      </c>
      <c r="Y1842" s="382"/>
    </row>
    <row r="1843" spans="1:25" s="229" customFormat="1" x14ac:dyDescent="0.2">
      <c r="A1843" s="323" t="s">
        <v>615</v>
      </c>
      <c r="B1843" s="366" t="s">
        <v>798</v>
      </c>
      <c r="C1843" s="366">
        <v>562</v>
      </c>
      <c r="D1843" s="323"/>
      <c r="E1843" s="254">
        <v>312</v>
      </c>
      <c r="F1843" s="239"/>
      <c r="G1843" s="324"/>
      <c r="H1843" s="314">
        <f t="shared" ref="H1843:Y1843" si="3482">H1844</f>
        <v>0</v>
      </c>
      <c r="I1843" s="314">
        <f t="shared" si="3482"/>
        <v>0</v>
      </c>
      <c r="J1843" s="314">
        <f t="shared" si="3482"/>
        <v>0</v>
      </c>
      <c r="K1843" s="314">
        <f t="shared" si="3482"/>
        <v>0</v>
      </c>
      <c r="L1843" s="314">
        <f t="shared" si="3482"/>
        <v>0</v>
      </c>
      <c r="M1843" s="314">
        <f t="shared" si="3482"/>
        <v>0</v>
      </c>
      <c r="N1843" s="314">
        <f t="shared" si="3482"/>
        <v>0</v>
      </c>
      <c r="O1843" s="314">
        <f t="shared" si="3482"/>
        <v>0</v>
      </c>
      <c r="P1843" s="314">
        <f t="shared" si="3482"/>
        <v>0</v>
      </c>
      <c r="Q1843" s="314">
        <f t="shared" si="3482"/>
        <v>0</v>
      </c>
      <c r="R1843" s="314">
        <f t="shared" si="3482"/>
        <v>0</v>
      </c>
      <c r="S1843" s="314">
        <f t="shared" si="3482"/>
        <v>0</v>
      </c>
      <c r="T1843" s="314">
        <f t="shared" si="3482"/>
        <v>0</v>
      </c>
      <c r="U1843" s="314">
        <f t="shared" si="3482"/>
        <v>0</v>
      </c>
      <c r="V1843" s="314">
        <f t="shared" si="3482"/>
        <v>0</v>
      </c>
      <c r="W1843" s="314">
        <f t="shared" si="3482"/>
        <v>0</v>
      </c>
      <c r="X1843" s="314">
        <f t="shared" si="3482"/>
        <v>39100</v>
      </c>
      <c r="Y1843" s="314">
        <f t="shared" si="3482"/>
        <v>0</v>
      </c>
    </row>
    <row r="1844" spans="1:25" s="229" customFormat="1" ht="15" x14ac:dyDescent="0.2">
      <c r="A1844" s="244" t="s">
        <v>615</v>
      </c>
      <c r="B1844" s="367" t="s">
        <v>798</v>
      </c>
      <c r="C1844" s="367">
        <v>562</v>
      </c>
      <c r="D1844" s="244" t="s">
        <v>31</v>
      </c>
      <c r="E1844" s="245">
        <v>3121</v>
      </c>
      <c r="F1844" s="246" t="s">
        <v>471</v>
      </c>
      <c r="G1844" s="330"/>
      <c r="H1844" s="381"/>
      <c r="I1844" s="382"/>
      <c r="J1844" s="381"/>
      <c r="K1844" s="382"/>
      <c r="L1844" s="383"/>
      <c r="M1844" s="382"/>
      <c r="N1844" s="383"/>
      <c r="O1844" s="382"/>
      <c r="P1844" s="381"/>
      <c r="Q1844" s="382"/>
      <c r="R1844" s="383"/>
      <c r="S1844" s="382"/>
      <c r="T1844" s="383"/>
      <c r="U1844" s="382"/>
      <c r="V1844" s="383"/>
      <c r="W1844" s="382"/>
      <c r="X1844" s="383">
        <v>39100</v>
      </c>
      <c r="Y1844" s="382"/>
    </row>
    <row r="1845" spans="1:25" s="229" customFormat="1" x14ac:dyDescent="0.2">
      <c r="A1845" s="323" t="s">
        <v>615</v>
      </c>
      <c r="B1845" s="366" t="s">
        <v>798</v>
      </c>
      <c r="C1845" s="366">
        <v>562</v>
      </c>
      <c r="D1845" s="323"/>
      <c r="E1845" s="254">
        <v>313</v>
      </c>
      <c r="F1845" s="239"/>
      <c r="G1845" s="324"/>
      <c r="H1845" s="314">
        <f t="shared" ref="H1845:Y1845" si="3483">H1846</f>
        <v>0</v>
      </c>
      <c r="I1845" s="314">
        <f t="shared" si="3483"/>
        <v>0</v>
      </c>
      <c r="J1845" s="314">
        <f t="shared" si="3483"/>
        <v>0</v>
      </c>
      <c r="K1845" s="314">
        <f t="shared" si="3483"/>
        <v>0</v>
      </c>
      <c r="L1845" s="314">
        <f t="shared" si="3483"/>
        <v>0</v>
      </c>
      <c r="M1845" s="314">
        <f t="shared" si="3483"/>
        <v>0</v>
      </c>
      <c r="N1845" s="314">
        <f t="shared" si="3483"/>
        <v>0</v>
      </c>
      <c r="O1845" s="314">
        <f t="shared" si="3483"/>
        <v>0</v>
      </c>
      <c r="P1845" s="314">
        <f t="shared" si="3483"/>
        <v>0</v>
      </c>
      <c r="Q1845" s="314">
        <f t="shared" si="3483"/>
        <v>0</v>
      </c>
      <c r="R1845" s="314">
        <f t="shared" si="3483"/>
        <v>0</v>
      </c>
      <c r="S1845" s="314">
        <f t="shared" si="3483"/>
        <v>0</v>
      </c>
      <c r="T1845" s="314">
        <f t="shared" si="3483"/>
        <v>0</v>
      </c>
      <c r="U1845" s="314">
        <f t="shared" si="3483"/>
        <v>0</v>
      </c>
      <c r="V1845" s="314">
        <f t="shared" si="3483"/>
        <v>0</v>
      </c>
      <c r="W1845" s="314">
        <f t="shared" si="3483"/>
        <v>0</v>
      </c>
      <c r="X1845" s="314">
        <f t="shared" si="3483"/>
        <v>185000</v>
      </c>
      <c r="Y1845" s="314">
        <f t="shared" si="3483"/>
        <v>0</v>
      </c>
    </row>
    <row r="1846" spans="1:25" s="229" customFormat="1" ht="15" x14ac:dyDescent="0.2">
      <c r="A1846" s="244" t="s">
        <v>615</v>
      </c>
      <c r="B1846" s="367" t="s">
        <v>798</v>
      </c>
      <c r="C1846" s="367">
        <v>562</v>
      </c>
      <c r="D1846" s="244" t="s">
        <v>31</v>
      </c>
      <c r="E1846" s="245">
        <v>3132</v>
      </c>
      <c r="F1846" s="246" t="s">
        <v>40</v>
      </c>
      <c r="G1846" s="330"/>
      <c r="H1846" s="381"/>
      <c r="I1846" s="382"/>
      <c r="J1846" s="381"/>
      <c r="K1846" s="382"/>
      <c r="L1846" s="383"/>
      <c r="M1846" s="382"/>
      <c r="N1846" s="383"/>
      <c r="O1846" s="382"/>
      <c r="P1846" s="381"/>
      <c r="Q1846" s="382"/>
      <c r="R1846" s="383"/>
      <c r="S1846" s="382"/>
      <c r="T1846" s="383"/>
      <c r="U1846" s="382"/>
      <c r="V1846" s="383"/>
      <c r="W1846" s="382"/>
      <c r="X1846" s="383">
        <v>185000</v>
      </c>
      <c r="Y1846" s="382"/>
    </row>
    <row r="1847" spans="1:25" s="229" customFormat="1" x14ac:dyDescent="0.2">
      <c r="A1847" s="318" t="s">
        <v>615</v>
      </c>
      <c r="B1847" s="319" t="s">
        <v>798</v>
      </c>
      <c r="C1847" s="231">
        <v>562</v>
      </c>
      <c r="D1847" s="231"/>
      <c r="E1847" s="233">
        <v>32</v>
      </c>
      <c r="F1847" s="234"/>
      <c r="G1847" s="320"/>
      <c r="H1847" s="258">
        <f t="shared" ref="H1847:Y1847" si="3484">H1848+H1852+H1855+H1864</f>
        <v>0</v>
      </c>
      <c r="I1847" s="258">
        <f t="shared" si="3484"/>
        <v>0</v>
      </c>
      <c r="J1847" s="258">
        <f t="shared" si="3484"/>
        <v>0</v>
      </c>
      <c r="K1847" s="258">
        <f t="shared" si="3484"/>
        <v>0</v>
      </c>
      <c r="L1847" s="258">
        <f t="shared" si="3484"/>
        <v>0</v>
      </c>
      <c r="M1847" s="258">
        <f t="shared" si="3484"/>
        <v>0</v>
      </c>
      <c r="N1847" s="258">
        <f t="shared" si="3484"/>
        <v>0</v>
      </c>
      <c r="O1847" s="258">
        <f t="shared" si="3484"/>
        <v>0</v>
      </c>
      <c r="P1847" s="258">
        <f t="shared" si="3484"/>
        <v>0</v>
      </c>
      <c r="Q1847" s="258">
        <f t="shared" si="3484"/>
        <v>0</v>
      </c>
      <c r="R1847" s="258">
        <f t="shared" si="3484"/>
        <v>0</v>
      </c>
      <c r="S1847" s="258">
        <f t="shared" si="3484"/>
        <v>0</v>
      </c>
      <c r="T1847" s="258">
        <f t="shared" si="3484"/>
        <v>0</v>
      </c>
      <c r="U1847" s="258">
        <f t="shared" si="3484"/>
        <v>0</v>
      </c>
      <c r="V1847" s="258">
        <f t="shared" si="3484"/>
        <v>0</v>
      </c>
      <c r="W1847" s="258">
        <f t="shared" si="3484"/>
        <v>0</v>
      </c>
      <c r="X1847" s="258">
        <f t="shared" si="3484"/>
        <v>904949</v>
      </c>
      <c r="Y1847" s="258">
        <f t="shared" si="3484"/>
        <v>0</v>
      </c>
    </row>
    <row r="1848" spans="1:25" s="229" customFormat="1" x14ac:dyDescent="0.2">
      <c r="A1848" s="323" t="s">
        <v>615</v>
      </c>
      <c r="B1848" s="366" t="s">
        <v>798</v>
      </c>
      <c r="C1848" s="366">
        <v>562</v>
      </c>
      <c r="D1848" s="323"/>
      <c r="E1848" s="254">
        <v>321</v>
      </c>
      <c r="F1848" s="239"/>
      <c r="G1848" s="324"/>
      <c r="H1848" s="314">
        <f t="shared" ref="H1848:Y1848" si="3485">SUM(H1849:H1851)</f>
        <v>0</v>
      </c>
      <c r="I1848" s="314">
        <f t="shared" si="3485"/>
        <v>0</v>
      </c>
      <c r="J1848" s="314">
        <f t="shared" si="3485"/>
        <v>0</v>
      </c>
      <c r="K1848" s="314">
        <f t="shared" si="3485"/>
        <v>0</v>
      </c>
      <c r="L1848" s="314">
        <f t="shared" si="3485"/>
        <v>0</v>
      </c>
      <c r="M1848" s="314">
        <f t="shared" si="3485"/>
        <v>0</v>
      </c>
      <c r="N1848" s="314">
        <f t="shared" si="3485"/>
        <v>0</v>
      </c>
      <c r="O1848" s="314">
        <f t="shared" si="3485"/>
        <v>0</v>
      </c>
      <c r="P1848" s="314">
        <f t="shared" si="3485"/>
        <v>0</v>
      </c>
      <c r="Q1848" s="314">
        <f t="shared" si="3485"/>
        <v>0</v>
      </c>
      <c r="R1848" s="314">
        <f t="shared" si="3485"/>
        <v>0</v>
      </c>
      <c r="S1848" s="314">
        <f t="shared" si="3485"/>
        <v>0</v>
      </c>
      <c r="T1848" s="314">
        <f t="shared" si="3485"/>
        <v>0</v>
      </c>
      <c r="U1848" s="314">
        <f t="shared" si="3485"/>
        <v>0</v>
      </c>
      <c r="V1848" s="314">
        <f t="shared" si="3485"/>
        <v>0</v>
      </c>
      <c r="W1848" s="314">
        <f t="shared" si="3485"/>
        <v>0</v>
      </c>
      <c r="X1848" s="314">
        <f t="shared" si="3485"/>
        <v>300</v>
      </c>
      <c r="Y1848" s="314">
        <f t="shared" si="3485"/>
        <v>0</v>
      </c>
    </row>
    <row r="1849" spans="1:25" s="229" customFormat="1" ht="15" x14ac:dyDescent="0.2">
      <c r="A1849" s="244" t="s">
        <v>615</v>
      </c>
      <c r="B1849" s="367" t="s">
        <v>798</v>
      </c>
      <c r="C1849" s="367">
        <v>562</v>
      </c>
      <c r="D1849" s="244" t="s">
        <v>31</v>
      </c>
      <c r="E1849" s="245">
        <v>3211</v>
      </c>
      <c r="F1849" s="246" t="s">
        <v>42</v>
      </c>
      <c r="G1849" s="330"/>
      <c r="H1849" s="381"/>
      <c r="I1849" s="382"/>
      <c r="J1849" s="381"/>
      <c r="K1849" s="382"/>
      <c r="L1849" s="383"/>
      <c r="M1849" s="382"/>
      <c r="N1849" s="383"/>
      <c r="O1849" s="382"/>
      <c r="P1849" s="381"/>
      <c r="Q1849" s="382"/>
      <c r="R1849" s="383"/>
      <c r="S1849" s="382"/>
      <c r="T1849" s="383"/>
      <c r="U1849" s="382"/>
      <c r="V1849" s="383"/>
      <c r="W1849" s="382"/>
      <c r="X1849" s="383">
        <v>100</v>
      </c>
      <c r="Y1849" s="382"/>
    </row>
    <row r="1850" spans="1:25" s="229" customFormat="1" ht="30" x14ac:dyDescent="0.2">
      <c r="A1850" s="244" t="s">
        <v>615</v>
      </c>
      <c r="B1850" s="367" t="s">
        <v>798</v>
      </c>
      <c r="C1850" s="367">
        <v>562</v>
      </c>
      <c r="D1850" s="244" t="s">
        <v>31</v>
      </c>
      <c r="E1850" s="245">
        <v>3212</v>
      </c>
      <c r="F1850" s="246" t="s">
        <v>43</v>
      </c>
      <c r="G1850" s="330"/>
      <c r="H1850" s="381"/>
      <c r="I1850" s="382"/>
      <c r="J1850" s="381"/>
      <c r="K1850" s="382"/>
      <c r="L1850" s="384"/>
      <c r="M1850" s="382"/>
      <c r="N1850" s="384"/>
      <c r="O1850" s="382"/>
      <c r="P1850" s="381"/>
      <c r="Q1850" s="382"/>
      <c r="R1850" s="384"/>
      <c r="S1850" s="382"/>
      <c r="T1850" s="384"/>
      <c r="U1850" s="382"/>
      <c r="V1850" s="384"/>
      <c r="W1850" s="382"/>
      <c r="X1850" s="384">
        <v>100</v>
      </c>
      <c r="Y1850" s="382"/>
    </row>
    <row r="1851" spans="1:25" s="229" customFormat="1" ht="15" x14ac:dyDescent="0.2">
      <c r="A1851" s="244" t="s">
        <v>615</v>
      </c>
      <c r="B1851" s="367" t="s">
        <v>798</v>
      </c>
      <c r="C1851" s="367">
        <v>562</v>
      </c>
      <c r="D1851" s="244" t="s">
        <v>31</v>
      </c>
      <c r="E1851" s="245">
        <v>3213</v>
      </c>
      <c r="F1851" s="246" t="s">
        <v>44</v>
      </c>
      <c r="G1851" s="330"/>
      <c r="H1851" s="381"/>
      <c r="I1851" s="382"/>
      <c r="J1851" s="381"/>
      <c r="K1851" s="382"/>
      <c r="L1851" s="384"/>
      <c r="M1851" s="382"/>
      <c r="N1851" s="384"/>
      <c r="O1851" s="382"/>
      <c r="P1851" s="381"/>
      <c r="Q1851" s="382"/>
      <c r="R1851" s="384"/>
      <c r="S1851" s="382"/>
      <c r="T1851" s="384"/>
      <c r="U1851" s="382"/>
      <c r="V1851" s="384"/>
      <c r="W1851" s="382"/>
      <c r="X1851" s="384">
        <v>100</v>
      </c>
      <c r="Y1851" s="382"/>
    </row>
    <row r="1852" spans="1:25" s="229" customFormat="1" x14ac:dyDescent="0.2">
      <c r="A1852" s="323" t="s">
        <v>615</v>
      </c>
      <c r="B1852" s="366" t="s">
        <v>798</v>
      </c>
      <c r="C1852" s="366">
        <v>562</v>
      </c>
      <c r="D1852" s="323"/>
      <c r="E1852" s="254">
        <v>322</v>
      </c>
      <c r="F1852" s="239"/>
      <c r="G1852" s="324"/>
      <c r="H1852" s="314">
        <f t="shared" ref="H1852:Y1852" si="3486">SUM(H1853:H1854)</f>
        <v>0</v>
      </c>
      <c r="I1852" s="314">
        <f t="shared" si="3486"/>
        <v>0</v>
      </c>
      <c r="J1852" s="314">
        <f t="shared" si="3486"/>
        <v>0</v>
      </c>
      <c r="K1852" s="314">
        <f t="shared" si="3486"/>
        <v>0</v>
      </c>
      <c r="L1852" s="314">
        <f t="shared" si="3486"/>
        <v>0</v>
      </c>
      <c r="M1852" s="314">
        <f t="shared" si="3486"/>
        <v>0</v>
      </c>
      <c r="N1852" s="314">
        <f t="shared" si="3486"/>
        <v>0</v>
      </c>
      <c r="O1852" s="314">
        <f t="shared" si="3486"/>
        <v>0</v>
      </c>
      <c r="P1852" s="314">
        <f t="shared" si="3486"/>
        <v>0</v>
      </c>
      <c r="Q1852" s="314">
        <f t="shared" si="3486"/>
        <v>0</v>
      </c>
      <c r="R1852" s="314">
        <f t="shared" si="3486"/>
        <v>0</v>
      </c>
      <c r="S1852" s="314">
        <f t="shared" si="3486"/>
        <v>0</v>
      </c>
      <c r="T1852" s="314">
        <f t="shared" si="3486"/>
        <v>0</v>
      </c>
      <c r="U1852" s="314">
        <f t="shared" si="3486"/>
        <v>0</v>
      </c>
      <c r="V1852" s="314">
        <f t="shared" si="3486"/>
        <v>0</v>
      </c>
      <c r="W1852" s="314">
        <f t="shared" si="3486"/>
        <v>0</v>
      </c>
      <c r="X1852" s="314">
        <f t="shared" si="3486"/>
        <v>200</v>
      </c>
      <c r="Y1852" s="314">
        <f t="shared" si="3486"/>
        <v>0</v>
      </c>
    </row>
    <row r="1853" spans="1:25" s="229" customFormat="1" ht="15" x14ac:dyDescent="0.2">
      <c r="A1853" s="244" t="s">
        <v>615</v>
      </c>
      <c r="B1853" s="367" t="s">
        <v>798</v>
      </c>
      <c r="C1853" s="367">
        <v>562</v>
      </c>
      <c r="D1853" s="244" t="s">
        <v>31</v>
      </c>
      <c r="E1853" s="245">
        <v>3221</v>
      </c>
      <c r="F1853" s="246" t="s">
        <v>297</v>
      </c>
      <c r="G1853" s="330"/>
      <c r="H1853" s="381"/>
      <c r="I1853" s="382"/>
      <c r="J1853" s="381"/>
      <c r="K1853" s="382"/>
      <c r="L1853" s="383"/>
      <c r="M1853" s="382"/>
      <c r="N1853" s="383"/>
      <c r="O1853" s="382"/>
      <c r="P1853" s="381"/>
      <c r="Q1853" s="382"/>
      <c r="R1853" s="383"/>
      <c r="S1853" s="382"/>
      <c r="T1853" s="383"/>
      <c r="U1853" s="382"/>
      <c r="V1853" s="383"/>
      <c r="W1853" s="382"/>
      <c r="X1853" s="384">
        <v>100</v>
      </c>
      <c r="Y1853" s="382"/>
    </row>
    <row r="1854" spans="1:25" s="229" customFormat="1" ht="15" x14ac:dyDescent="0.2">
      <c r="A1854" s="244" t="s">
        <v>615</v>
      </c>
      <c r="B1854" s="367" t="s">
        <v>798</v>
      </c>
      <c r="C1854" s="367">
        <v>562</v>
      </c>
      <c r="D1854" s="244" t="s">
        <v>31</v>
      </c>
      <c r="E1854" s="245">
        <v>3223</v>
      </c>
      <c r="F1854" s="246" t="s">
        <v>48</v>
      </c>
      <c r="G1854" s="330"/>
      <c r="H1854" s="381"/>
      <c r="I1854" s="382"/>
      <c r="J1854" s="381"/>
      <c r="K1854" s="382"/>
      <c r="L1854" s="384"/>
      <c r="M1854" s="382"/>
      <c r="N1854" s="384"/>
      <c r="O1854" s="382"/>
      <c r="P1854" s="381"/>
      <c r="Q1854" s="382"/>
      <c r="R1854" s="384"/>
      <c r="S1854" s="382"/>
      <c r="T1854" s="384"/>
      <c r="U1854" s="382"/>
      <c r="V1854" s="384"/>
      <c r="W1854" s="382"/>
      <c r="X1854" s="384">
        <v>100</v>
      </c>
      <c r="Y1854" s="382"/>
    </row>
    <row r="1855" spans="1:25" s="229" customFormat="1" x14ac:dyDescent="0.2">
      <c r="A1855" s="323" t="s">
        <v>615</v>
      </c>
      <c r="B1855" s="366" t="s">
        <v>798</v>
      </c>
      <c r="C1855" s="366">
        <v>562</v>
      </c>
      <c r="D1855" s="323"/>
      <c r="E1855" s="254">
        <v>323</v>
      </c>
      <c r="F1855" s="239"/>
      <c r="G1855" s="324"/>
      <c r="H1855" s="314">
        <f t="shared" ref="H1855:Y1855" si="3487">SUM(H1856:H1863)</f>
        <v>0</v>
      </c>
      <c r="I1855" s="314">
        <f t="shared" si="3487"/>
        <v>0</v>
      </c>
      <c r="J1855" s="314">
        <f t="shared" si="3487"/>
        <v>0</v>
      </c>
      <c r="K1855" s="314">
        <f t="shared" si="3487"/>
        <v>0</v>
      </c>
      <c r="L1855" s="314">
        <f t="shared" si="3487"/>
        <v>0</v>
      </c>
      <c r="M1855" s="314">
        <f t="shared" si="3487"/>
        <v>0</v>
      </c>
      <c r="N1855" s="314">
        <f t="shared" si="3487"/>
        <v>0</v>
      </c>
      <c r="O1855" s="314">
        <f t="shared" si="3487"/>
        <v>0</v>
      </c>
      <c r="P1855" s="314">
        <f t="shared" si="3487"/>
        <v>0</v>
      </c>
      <c r="Q1855" s="314">
        <f t="shared" si="3487"/>
        <v>0</v>
      </c>
      <c r="R1855" s="314">
        <f t="shared" si="3487"/>
        <v>0</v>
      </c>
      <c r="S1855" s="314">
        <f t="shared" si="3487"/>
        <v>0</v>
      </c>
      <c r="T1855" s="314">
        <f t="shared" si="3487"/>
        <v>0</v>
      </c>
      <c r="U1855" s="314">
        <f t="shared" si="3487"/>
        <v>0</v>
      </c>
      <c r="V1855" s="314">
        <f t="shared" si="3487"/>
        <v>0</v>
      </c>
      <c r="W1855" s="314">
        <f t="shared" si="3487"/>
        <v>0</v>
      </c>
      <c r="X1855" s="314">
        <f t="shared" si="3487"/>
        <v>904349</v>
      </c>
      <c r="Y1855" s="314">
        <f t="shared" si="3487"/>
        <v>0</v>
      </c>
    </row>
    <row r="1856" spans="1:25" s="229" customFormat="1" ht="15" x14ac:dyDescent="0.2">
      <c r="A1856" s="244" t="s">
        <v>615</v>
      </c>
      <c r="B1856" s="367" t="s">
        <v>798</v>
      </c>
      <c r="C1856" s="367">
        <v>562</v>
      </c>
      <c r="D1856" s="244" t="s">
        <v>31</v>
      </c>
      <c r="E1856" s="245">
        <v>3231</v>
      </c>
      <c r="F1856" s="246" t="s">
        <v>52</v>
      </c>
      <c r="G1856" s="330"/>
      <c r="H1856" s="381"/>
      <c r="I1856" s="382"/>
      <c r="J1856" s="381"/>
      <c r="K1856" s="382"/>
      <c r="L1856" s="383"/>
      <c r="M1856" s="382"/>
      <c r="N1856" s="383"/>
      <c r="O1856" s="382"/>
      <c r="P1856" s="381"/>
      <c r="Q1856" s="382"/>
      <c r="R1856" s="383"/>
      <c r="S1856" s="382"/>
      <c r="T1856" s="383"/>
      <c r="U1856" s="382"/>
      <c r="V1856" s="383"/>
      <c r="W1856" s="382"/>
      <c r="X1856" s="383">
        <v>22207</v>
      </c>
      <c r="Y1856" s="382"/>
    </row>
    <row r="1857" spans="1:29" s="229" customFormat="1" ht="15" x14ac:dyDescent="0.2">
      <c r="A1857" s="244" t="s">
        <v>615</v>
      </c>
      <c r="B1857" s="367" t="s">
        <v>798</v>
      </c>
      <c r="C1857" s="367">
        <v>562</v>
      </c>
      <c r="D1857" s="244" t="s">
        <v>31</v>
      </c>
      <c r="E1857" s="245">
        <v>3232</v>
      </c>
      <c r="F1857" s="246" t="s">
        <v>53</v>
      </c>
      <c r="G1857" s="330"/>
      <c r="H1857" s="381"/>
      <c r="I1857" s="382"/>
      <c r="J1857" s="381"/>
      <c r="K1857" s="382"/>
      <c r="L1857" s="384"/>
      <c r="M1857" s="382"/>
      <c r="N1857" s="384"/>
      <c r="O1857" s="382"/>
      <c r="P1857" s="381"/>
      <c r="Q1857" s="382"/>
      <c r="R1857" s="384"/>
      <c r="S1857" s="382"/>
      <c r="T1857" s="384"/>
      <c r="U1857" s="382"/>
      <c r="V1857" s="384"/>
      <c r="W1857" s="382"/>
      <c r="X1857" s="384">
        <v>75757</v>
      </c>
      <c r="Y1857" s="382"/>
    </row>
    <row r="1858" spans="1:29" s="229" customFormat="1" ht="15" x14ac:dyDescent="0.2">
      <c r="A1858" s="244" t="s">
        <v>615</v>
      </c>
      <c r="B1858" s="367" t="s">
        <v>798</v>
      </c>
      <c r="C1858" s="367">
        <v>562</v>
      </c>
      <c r="D1858" s="244" t="s">
        <v>31</v>
      </c>
      <c r="E1858" s="245">
        <v>3233</v>
      </c>
      <c r="F1858" s="246" t="s">
        <v>54</v>
      </c>
      <c r="G1858" s="330"/>
      <c r="H1858" s="381"/>
      <c r="I1858" s="382"/>
      <c r="J1858" s="381"/>
      <c r="K1858" s="382"/>
      <c r="L1858" s="384"/>
      <c r="M1858" s="382"/>
      <c r="N1858" s="384"/>
      <c r="O1858" s="382"/>
      <c r="P1858" s="381"/>
      <c r="Q1858" s="382"/>
      <c r="R1858" s="384"/>
      <c r="S1858" s="382"/>
      <c r="T1858" s="384"/>
      <c r="U1858" s="382"/>
      <c r="V1858" s="384"/>
      <c r="W1858" s="382"/>
      <c r="X1858" s="384">
        <v>226000</v>
      </c>
      <c r="Y1858" s="382"/>
    </row>
    <row r="1859" spans="1:29" s="229" customFormat="1" ht="15" x14ac:dyDescent="0.2">
      <c r="A1859" s="244" t="s">
        <v>615</v>
      </c>
      <c r="B1859" s="367" t="s">
        <v>798</v>
      </c>
      <c r="C1859" s="367">
        <v>562</v>
      </c>
      <c r="D1859" s="244" t="s">
        <v>31</v>
      </c>
      <c r="E1859" s="245">
        <v>3234</v>
      </c>
      <c r="F1859" s="246" t="s">
        <v>55</v>
      </c>
      <c r="G1859" s="330"/>
      <c r="H1859" s="381"/>
      <c r="I1859" s="382"/>
      <c r="J1859" s="381"/>
      <c r="K1859" s="382"/>
      <c r="L1859" s="384"/>
      <c r="M1859" s="382"/>
      <c r="N1859" s="384"/>
      <c r="O1859" s="382"/>
      <c r="P1859" s="381"/>
      <c r="Q1859" s="382"/>
      <c r="R1859" s="384"/>
      <c r="S1859" s="382"/>
      <c r="T1859" s="384"/>
      <c r="U1859" s="382"/>
      <c r="V1859" s="384"/>
      <c r="W1859" s="382"/>
      <c r="X1859" s="384">
        <v>2550</v>
      </c>
      <c r="Y1859" s="382"/>
    </row>
    <row r="1860" spans="1:29" s="229" customFormat="1" ht="15" x14ac:dyDescent="0.2">
      <c r="A1860" s="244" t="s">
        <v>615</v>
      </c>
      <c r="B1860" s="367" t="s">
        <v>798</v>
      </c>
      <c r="C1860" s="367">
        <v>562</v>
      </c>
      <c r="D1860" s="244" t="s">
        <v>31</v>
      </c>
      <c r="E1860" s="245">
        <v>3235</v>
      </c>
      <c r="F1860" s="246" t="s">
        <v>56</v>
      </c>
      <c r="G1860" s="330"/>
      <c r="H1860" s="381"/>
      <c r="I1860" s="382"/>
      <c r="J1860" s="381"/>
      <c r="K1860" s="382"/>
      <c r="L1860" s="384"/>
      <c r="M1860" s="382"/>
      <c r="N1860" s="384"/>
      <c r="O1860" s="382"/>
      <c r="P1860" s="381"/>
      <c r="Q1860" s="382"/>
      <c r="R1860" s="384"/>
      <c r="S1860" s="382"/>
      <c r="T1860" s="384"/>
      <c r="U1860" s="382"/>
      <c r="V1860" s="384"/>
      <c r="W1860" s="382"/>
      <c r="X1860" s="384">
        <v>4250</v>
      </c>
      <c r="Y1860" s="382"/>
    </row>
    <row r="1861" spans="1:29" s="229" customFormat="1" ht="15" x14ac:dyDescent="0.2">
      <c r="A1861" s="244" t="s">
        <v>615</v>
      </c>
      <c r="B1861" s="367" t="s">
        <v>798</v>
      </c>
      <c r="C1861" s="367">
        <v>562</v>
      </c>
      <c r="D1861" s="244" t="s">
        <v>31</v>
      </c>
      <c r="E1861" s="245">
        <v>3237</v>
      </c>
      <c r="F1861" s="246" t="s">
        <v>58</v>
      </c>
      <c r="G1861" s="330"/>
      <c r="H1861" s="381"/>
      <c r="I1861" s="382"/>
      <c r="J1861" s="381"/>
      <c r="K1861" s="382"/>
      <c r="L1861" s="384"/>
      <c r="M1861" s="382"/>
      <c r="N1861" s="384"/>
      <c r="O1861" s="382"/>
      <c r="P1861" s="381"/>
      <c r="Q1861" s="382"/>
      <c r="R1861" s="384"/>
      <c r="S1861" s="382"/>
      <c r="T1861" s="384"/>
      <c r="U1861" s="382"/>
      <c r="V1861" s="384"/>
      <c r="W1861" s="382"/>
      <c r="X1861" s="384">
        <v>566000</v>
      </c>
      <c r="Y1861" s="382"/>
    </row>
    <row r="1862" spans="1:29" s="229" customFormat="1" ht="15" x14ac:dyDescent="0.2">
      <c r="A1862" s="244" t="s">
        <v>615</v>
      </c>
      <c r="B1862" s="367" t="s">
        <v>798</v>
      </c>
      <c r="C1862" s="367">
        <v>562</v>
      </c>
      <c r="D1862" s="244" t="s">
        <v>31</v>
      </c>
      <c r="E1862" s="245">
        <v>3238</v>
      </c>
      <c r="F1862" s="246" t="s">
        <v>59</v>
      </c>
      <c r="G1862" s="330"/>
      <c r="H1862" s="381"/>
      <c r="I1862" s="382"/>
      <c r="J1862" s="381"/>
      <c r="K1862" s="382"/>
      <c r="L1862" s="384"/>
      <c r="M1862" s="382"/>
      <c r="N1862" s="384"/>
      <c r="O1862" s="382"/>
      <c r="P1862" s="381"/>
      <c r="Q1862" s="382"/>
      <c r="R1862" s="384"/>
      <c r="S1862" s="382"/>
      <c r="T1862" s="384"/>
      <c r="U1862" s="382"/>
      <c r="V1862" s="384"/>
      <c r="W1862" s="382"/>
      <c r="X1862" s="384">
        <v>5635</v>
      </c>
      <c r="Y1862" s="382"/>
    </row>
    <row r="1863" spans="1:29" s="229" customFormat="1" ht="15" x14ac:dyDescent="0.2">
      <c r="A1863" s="244" t="s">
        <v>615</v>
      </c>
      <c r="B1863" s="367" t="s">
        <v>798</v>
      </c>
      <c r="C1863" s="367">
        <v>562</v>
      </c>
      <c r="D1863" s="244" t="s">
        <v>31</v>
      </c>
      <c r="E1863" s="245">
        <v>3239</v>
      </c>
      <c r="F1863" s="246" t="s">
        <v>60</v>
      </c>
      <c r="G1863" s="330"/>
      <c r="H1863" s="381"/>
      <c r="I1863" s="382"/>
      <c r="J1863" s="381"/>
      <c r="K1863" s="382"/>
      <c r="L1863" s="384"/>
      <c r="M1863" s="382"/>
      <c r="N1863" s="384"/>
      <c r="O1863" s="382"/>
      <c r="P1863" s="381"/>
      <c r="Q1863" s="382"/>
      <c r="R1863" s="384"/>
      <c r="S1863" s="382"/>
      <c r="T1863" s="384"/>
      <c r="U1863" s="382"/>
      <c r="V1863" s="384"/>
      <c r="W1863" s="382"/>
      <c r="X1863" s="384">
        <v>1950</v>
      </c>
      <c r="Y1863" s="382"/>
    </row>
    <row r="1864" spans="1:29" s="229" customFormat="1" x14ac:dyDescent="0.2">
      <c r="A1864" s="323" t="s">
        <v>615</v>
      </c>
      <c r="B1864" s="366" t="s">
        <v>798</v>
      </c>
      <c r="C1864" s="366">
        <v>562</v>
      </c>
      <c r="D1864" s="323"/>
      <c r="E1864" s="254">
        <v>329</v>
      </c>
      <c r="F1864" s="239"/>
      <c r="G1864" s="324"/>
      <c r="H1864" s="314">
        <f t="shared" ref="H1864:Y1864" si="3488">H1865</f>
        <v>0</v>
      </c>
      <c r="I1864" s="314">
        <f t="shared" si="3488"/>
        <v>0</v>
      </c>
      <c r="J1864" s="314">
        <f t="shared" si="3488"/>
        <v>0</v>
      </c>
      <c r="K1864" s="314">
        <f t="shared" si="3488"/>
        <v>0</v>
      </c>
      <c r="L1864" s="314">
        <f t="shared" si="3488"/>
        <v>0</v>
      </c>
      <c r="M1864" s="314">
        <f t="shared" si="3488"/>
        <v>0</v>
      </c>
      <c r="N1864" s="314">
        <f t="shared" si="3488"/>
        <v>0</v>
      </c>
      <c r="O1864" s="314">
        <f t="shared" si="3488"/>
        <v>0</v>
      </c>
      <c r="P1864" s="314">
        <f t="shared" si="3488"/>
        <v>0</v>
      </c>
      <c r="Q1864" s="314">
        <f t="shared" si="3488"/>
        <v>0</v>
      </c>
      <c r="R1864" s="314">
        <f t="shared" si="3488"/>
        <v>0</v>
      </c>
      <c r="S1864" s="314">
        <f t="shared" si="3488"/>
        <v>0</v>
      </c>
      <c r="T1864" s="314">
        <f t="shared" si="3488"/>
        <v>0</v>
      </c>
      <c r="U1864" s="314">
        <f t="shared" si="3488"/>
        <v>0</v>
      </c>
      <c r="V1864" s="314">
        <f t="shared" si="3488"/>
        <v>0</v>
      </c>
      <c r="W1864" s="314">
        <f t="shared" si="3488"/>
        <v>0</v>
      </c>
      <c r="X1864" s="314">
        <f t="shared" si="3488"/>
        <v>100</v>
      </c>
      <c r="Y1864" s="314">
        <f t="shared" si="3488"/>
        <v>0</v>
      </c>
    </row>
    <row r="1865" spans="1:29" s="229" customFormat="1" ht="15" x14ac:dyDescent="0.2">
      <c r="A1865" s="244" t="s">
        <v>615</v>
      </c>
      <c r="B1865" s="367" t="s">
        <v>798</v>
      </c>
      <c r="C1865" s="367">
        <v>562</v>
      </c>
      <c r="D1865" s="244" t="s">
        <v>31</v>
      </c>
      <c r="E1865" s="245">
        <v>3293</v>
      </c>
      <c r="F1865" s="246" t="s">
        <v>64</v>
      </c>
      <c r="G1865" s="330"/>
      <c r="H1865" s="381"/>
      <c r="I1865" s="382"/>
      <c r="J1865" s="381"/>
      <c r="K1865" s="382"/>
      <c r="L1865" s="383"/>
      <c r="M1865" s="382"/>
      <c r="N1865" s="383"/>
      <c r="O1865" s="382"/>
      <c r="P1865" s="381"/>
      <c r="Q1865" s="382"/>
      <c r="R1865" s="383"/>
      <c r="S1865" s="382"/>
      <c r="T1865" s="383"/>
      <c r="U1865" s="382"/>
      <c r="V1865" s="383"/>
      <c r="W1865" s="382"/>
      <c r="X1865" s="383">
        <v>100</v>
      </c>
      <c r="Y1865" s="382"/>
    </row>
    <row r="1866" spans="1:29" s="315" customFormat="1" x14ac:dyDescent="0.2">
      <c r="A1866" s="318" t="s">
        <v>615</v>
      </c>
      <c r="B1866" s="319" t="s">
        <v>798</v>
      </c>
      <c r="C1866" s="231">
        <v>562</v>
      </c>
      <c r="D1866" s="231"/>
      <c r="E1866" s="233">
        <v>35</v>
      </c>
      <c r="F1866" s="234"/>
      <c r="G1866" s="320"/>
      <c r="H1866" s="258">
        <f t="shared" ref="H1866:Y1866" si="3489">H1867</f>
        <v>0</v>
      </c>
      <c r="I1866" s="258">
        <f t="shared" si="3489"/>
        <v>0</v>
      </c>
      <c r="J1866" s="258">
        <f t="shared" si="3489"/>
        <v>112814</v>
      </c>
      <c r="K1866" s="258">
        <f t="shared" si="3489"/>
        <v>0</v>
      </c>
      <c r="L1866" s="258">
        <f t="shared" si="3489"/>
        <v>112914</v>
      </c>
      <c r="M1866" s="258">
        <f t="shared" si="3489"/>
        <v>0</v>
      </c>
      <c r="N1866" s="258">
        <f t="shared" si="3489"/>
        <v>113430</v>
      </c>
      <c r="O1866" s="258">
        <f t="shared" si="3489"/>
        <v>0</v>
      </c>
      <c r="P1866" s="258">
        <f t="shared" si="3489"/>
        <v>112814</v>
      </c>
      <c r="Q1866" s="258">
        <f t="shared" si="3489"/>
        <v>0</v>
      </c>
      <c r="R1866" s="258">
        <f t="shared" si="3489"/>
        <v>112914</v>
      </c>
      <c r="S1866" s="258">
        <f t="shared" si="3489"/>
        <v>0</v>
      </c>
      <c r="T1866" s="258">
        <f t="shared" si="3489"/>
        <v>113430</v>
      </c>
      <c r="U1866" s="258">
        <f t="shared" si="3489"/>
        <v>0</v>
      </c>
      <c r="V1866" s="258">
        <f t="shared" si="3489"/>
        <v>100</v>
      </c>
      <c r="W1866" s="258">
        <f t="shared" si="3489"/>
        <v>0</v>
      </c>
      <c r="X1866" s="258">
        <f t="shared" si="3489"/>
        <v>100</v>
      </c>
      <c r="Y1866" s="258">
        <f t="shared" si="3489"/>
        <v>0</v>
      </c>
      <c r="Z1866" s="229"/>
      <c r="AA1866" s="229"/>
      <c r="AB1866" s="229"/>
      <c r="AC1866" s="229"/>
    </row>
    <row r="1867" spans="1:29" s="321" customFormat="1" x14ac:dyDescent="0.2">
      <c r="A1867" s="236" t="s">
        <v>615</v>
      </c>
      <c r="B1867" s="322" t="s">
        <v>798</v>
      </c>
      <c r="C1867" s="237">
        <v>562</v>
      </c>
      <c r="D1867" s="323"/>
      <c r="E1867" s="254">
        <v>353</v>
      </c>
      <c r="F1867" s="239"/>
      <c r="G1867" s="324"/>
      <c r="H1867" s="314">
        <f>H1869+H1868</f>
        <v>0</v>
      </c>
      <c r="I1867" s="314">
        <f t="shared" ref="I1867:W1867" si="3490">I1869+I1868</f>
        <v>0</v>
      </c>
      <c r="J1867" s="314">
        <f t="shared" si="3490"/>
        <v>112814</v>
      </c>
      <c r="K1867" s="314">
        <f t="shared" si="3490"/>
        <v>0</v>
      </c>
      <c r="L1867" s="314">
        <f t="shared" si="3490"/>
        <v>112914</v>
      </c>
      <c r="M1867" s="314">
        <f t="shared" si="3490"/>
        <v>0</v>
      </c>
      <c r="N1867" s="314">
        <f t="shared" ref="N1867:O1867" si="3491">N1869+N1868</f>
        <v>113430</v>
      </c>
      <c r="O1867" s="314">
        <f t="shared" si="3491"/>
        <v>0</v>
      </c>
      <c r="P1867" s="314">
        <f t="shared" si="3490"/>
        <v>112814</v>
      </c>
      <c r="Q1867" s="314">
        <f t="shared" si="3490"/>
        <v>0</v>
      </c>
      <c r="R1867" s="314">
        <f t="shared" si="3490"/>
        <v>112914</v>
      </c>
      <c r="S1867" s="314">
        <f t="shared" si="3490"/>
        <v>0</v>
      </c>
      <c r="T1867" s="314">
        <f t="shared" ref="T1867:U1867" si="3492">T1869+T1868</f>
        <v>113430</v>
      </c>
      <c r="U1867" s="314">
        <f t="shared" si="3492"/>
        <v>0</v>
      </c>
      <c r="V1867" s="314">
        <f t="shared" si="3490"/>
        <v>100</v>
      </c>
      <c r="W1867" s="314">
        <f t="shared" si="3490"/>
        <v>0</v>
      </c>
      <c r="X1867" s="314">
        <f t="shared" ref="X1867:Y1867" si="3493">X1869+X1868</f>
        <v>100</v>
      </c>
      <c r="Y1867" s="314">
        <f t="shared" si="3493"/>
        <v>0</v>
      </c>
      <c r="Z1867" s="315"/>
      <c r="AA1867" s="315"/>
      <c r="AB1867" s="315"/>
      <c r="AC1867" s="315"/>
    </row>
    <row r="1868" spans="1:29" s="229" customFormat="1" ht="30" x14ac:dyDescent="0.2">
      <c r="A1868" s="256" t="s">
        <v>615</v>
      </c>
      <c r="B1868" s="327" t="s">
        <v>798</v>
      </c>
      <c r="C1868" s="243">
        <v>562</v>
      </c>
      <c r="D1868" s="244" t="s">
        <v>258</v>
      </c>
      <c r="E1868" s="252">
        <v>3531</v>
      </c>
      <c r="F1868" s="253" t="s">
        <v>786</v>
      </c>
      <c r="G1868" s="324"/>
      <c r="H1868" s="389">
        <v>0</v>
      </c>
      <c r="I1868" s="389">
        <v>0</v>
      </c>
      <c r="J1868" s="414"/>
      <c r="K1868" s="415"/>
      <c r="L1868" s="385">
        <v>100</v>
      </c>
      <c r="M1868" s="382"/>
      <c r="N1868" s="385">
        <v>100</v>
      </c>
      <c r="O1868" s="382"/>
      <c r="P1868" s="389">
        <v>0</v>
      </c>
      <c r="Q1868" s="382"/>
      <c r="R1868" s="389">
        <v>100</v>
      </c>
      <c r="S1868" s="382"/>
      <c r="T1868" s="389">
        <v>100</v>
      </c>
      <c r="U1868" s="382"/>
      <c r="V1868" s="389">
        <v>100</v>
      </c>
      <c r="W1868" s="382"/>
      <c r="X1868" s="389">
        <v>100</v>
      </c>
      <c r="Y1868" s="382"/>
      <c r="Z1868" s="315"/>
      <c r="AA1868" s="315"/>
      <c r="AB1868" s="315"/>
      <c r="AC1868" s="315"/>
    </row>
    <row r="1869" spans="1:29" s="229" customFormat="1" ht="30" x14ac:dyDescent="0.2">
      <c r="A1869" s="256" t="s">
        <v>615</v>
      </c>
      <c r="B1869" s="327" t="s">
        <v>798</v>
      </c>
      <c r="C1869" s="243">
        <v>562</v>
      </c>
      <c r="D1869" s="328" t="s">
        <v>270</v>
      </c>
      <c r="E1869" s="252">
        <v>3531</v>
      </c>
      <c r="F1869" s="253" t="s">
        <v>786</v>
      </c>
      <c r="G1869" s="329"/>
      <c r="H1869" s="381">
        <v>0</v>
      </c>
      <c r="I1869" s="382"/>
      <c r="J1869" s="381">
        <v>112814</v>
      </c>
      <c r="K1869" s="382"/>
      <c r="L1869" s="384">
        <v>112814</v>
      </c>
      <c r="M1869" s="382"/>
      <c r="N1869" s="384">
        <v>113330</v>
      </c>
      <c r="O1869" s="382"/>
      <c r="P1869" s="384">
        <v>112814</v>
      </c>
      <c r="Q1869" s="382"/>
      <c r="R1869" s="384">
        <v>112814</v>
      </c>
      <c r="S1869" s="382"/>
      <c r="T1869" s="384">
        <v>113330</v>
      </c>
      <c r="U1869" s="382"/>
      <c r="V1869" s="381">
        <v>0</v>
      </c>
      <c r="W1869" s="382"/>
      <c r="X1869" s="381">
        <v>0</v>
      </c>
      <c r="Y1869" s="382"/>
      <c r="Z1869" s="321"/>
      <c r="AA1869" s="321"/>
      <c r="AB1869" s="321"/>
      <c r="AC1869" s="321"/>
    </row>
    <row r="1870" spans="1:29" s="321" customFormat="1" x14ac:dyDescent="0.2">
      <c r="A1870" s="318" t="s">
        <v>615</v>
      </c>
      <c r="B1870" s="319" t="s">
        <v>798</v>
      </c>
      <c r="C1870" s="231">
        <v>562</v>
      </c>
      <c r="D1870" s="231"/>
      <c r="E1870" s="233">
        <v>36</v>
      </c>
      <c r="F1870" s="234"/>
      <c r="G1870" s="320"/>
      <c r="H1870" s="258">
        <f t="shared" ref="H1870:Y1870" si="3494">H1871</f>
        <v>0</v>
      </c>
      <c r="I1870" s="258">
        <f t="shared" si="3494"/>
        <v>0</v>
      </c>
      <c r="J1870" s="258">
        <f t="shared" si="3494"/>
        <v>55805548</v>
      </c>
      <c r="K1870" s="258">
        <f t="shared" si="3494"/>
        <v>0</v>
      </c>
      <c r="L1870" s="258">
        <f t="shared" si="3494"/>
        <v>70042963</v>
      </c>
      <c r="M1870" s="258">
        <f t="shared" si="3494"/>
        <v>0</v>
      </c>
      <c r="N1870" s="258">
        <f t="shared" si="3494"/>
        <v>38809538</v>
      </c>
      <c r="O1870" s="258">
        <f t="shared" si="3494"/>
        <v>0</v>
      </c>
      <c r="P1870" s="258">
        <f t="shared" si="3494"/>
        <v>102224186</v>
      </c>
      <c r="Q1870" s="258">
        <f t="shared" si="3494"/>
        <v>0</v>
      </c>
      <c r="R1870" s="258">
        <f t="shared" si="3494"/>
        <v>88517098</v>
      </c>
      <c r="S1870" s="258">
        <f t="shared" si="3494"/>
        <v>0</v>
      </c>
      <c r="T1870" s="258">
        <f t="shared" si="3494"/>
        <v>53432644</v>
      </c>
      <c r="U1870" s="258">
        <f t="shared" si="3494"/>
        <v>0</v>
      </c>
      <c r="V1870" s="258">
        <f t="shared" si="3494"/>
        <v>111281708</v>
      </c>
      <c r="W1870" s="258">
        <f t="shared" si="3494"/>
        <v>0</v>
      </c>
      <c r="X1870" s="258">
        <f t="shared" si="3494"/>
        <v>96549487</v>
      </c>
      <c r="Y1870" s="258">
        <f t="shared" si="3494"/>
        <v>0</v>
      </c>
      <c r="Z1870" s="229"/>
      <c r="AA1870" s="229"/>
      <c r="AB1870" s="229"/>
      <c r="AC1870" s="229"/>
    </row>
    <row r="1871" spans="1:29" s="321" customFormat="1" x14ac:dyDescent="0.2">
      <c r="A1871" s="323" t="s">
        <v>615</v>
      </c>
      <c r="B1871" s="237" t="s">
        <v>798</v>
      </c>
      <c r="C1871" s="237">
        <v>562</v>
      </c>
      <c r="D1871" s="323"/>
      <c r="E1871" s="254">
        <v>368</v>
      </c>
      <c r="F1871" s="239"/>
      <c r="G1871" s="324"/>
      <c r="H1871" s="314">
        <f t="shared" ref="H1871:Q1871" si="3495">H1872+H1873+H1874+H1875</f>
        <v>0</v>
      </c>
      <c r="I1871" s="314">
        <f t="shared" si="3495"/>
        <v>0</v>
      </c>
      <c r="J1871" s="314">
        <f t="shared" si="3495"/>
        <v>55805548</v>
      </c>
      <c r="K1871" s="314">
        <f t="shared" si="3495"/>
        <v>0</v>
      </c>
      <c r="L1871" s="314">
        <f t="shared" ref="L1871:M1871" si="3496">L1872+L1873+L1874+L1875</f>
        <v>70042963</v>
      </c>
      <c r="M1871" s="314">
        <f t="shared" si="3496"/>
        <v>0</v>
      </c>
      <c r="N1871" s="314">
        <f t="shared" ref="N1871:O1871" si="3497">N1872+N1873+N1874+N1875</f>
        <v>38809538</v>
      </c>
      <c r="O1871" s="314">
        <f t="shared" si="3497"/>
        <v>0</v>
      </c>
      <c r="P1871" s="314">
        <f t="shared" si="3495"/>
        <v>102224186</v>
      </c>
      <c r="Q1871" s="314">
        <f t="shared" si="3495"/>
        <v>0</v>
      </c>
      <c r="R1871" s="314">
        <f t="shared" ref="R1871:W1871" si="3498">R1872+R1873+R1874+R1875</f>
        <v>88517098</v>
      </c>
      <c r="S1871" s="314">
        <f t="shared" si="3498"/>
        <v>0</v>
      </c>
      <c r="T1871" s="314">
        <f t="shared" ref="T1871:U1871" si="3499">T1872+T1873+T1874+T1875</f>
        <v>53432644</v>
      </c>
      <c r="U1871" s="314">
        <f t="shared" si="3499"/>
        <v>0</v>
      </c>
      <c r="V1871" s="314">
        <f t="shared" si="3498"/>
        <v>111281708</v>
      </c>
      <c r="W1871" s="314">
        <f t="shared" si="3498"/>
        <v>0</v>
      </c>
      <c r="X1871" s="314">
        <f t="shared" ref="X1871:Y1871" si="3500">X1872+X1873+X1874+X1875</f>
        <v>96549487</v>
      </c>
      <c r="Y1871" s="314">
        <f t="shared" si="3500"/>
        <v>0</v>
      </c>
      <c r="Z1871" s="229"/>
      <c r="AA1871" s="229"/>
      <c r="AB1871" s="229"/>
      <c r="AC1871" s="229"/>
    </row>
    <row r="1872" spans="1:29" s="321" customFormat="1" ht="30" x14ac:dyDescent="0.2">
      <c r="A1872" s="244" t="s">
        <v>615</v>
      </c>
      <c r="B1872" s="243" t="s">
        <v>798</v>
      </c>
      <c r="C1872" s="243">
        <v>562</v>
      </c>
      <c r="D1872" s="244" t="s">
        <v>258</v>
      </c>
      <c r="E1872" s="245">
        <v>3681</v>
      </c>
      <c r="F1872" s="246" t="s">
        <v>716</v>
      </c>
      <c r="G1872" s="329"/>
      <c r="H1872" s="381">
        <v>0</v>
      </c>
      <c r="I1872" s="382"/>
      <c r="J1872" s="381">
        <v>225629</v>
      </c>
      <c r="K1872" s="382"/>
      <c r="L1872" s="383">
        <v>225629</v>
      </c>
      <c r="M1872" s="382"/>
      <c r="N1872" s="383">
        <v>225629</v>
      </c>
      <c r="O1872" s="382"/>
      <c r="P1872" s="381">
        <v>794044</v>
      </c>
      <c r="Q1872" s="382"/>
      <c r="R1872" s="383">
        <v>397022</v>
      </c>
      <c r="S1872" s="382"/>
      <c r="T1872" s="383">
        <v>397022</v>
      </c>
      <c r="U1872" s="382"/>
      <c r="V1872" s="383">
        <v>794044</v>
      </c>
      <c r="W1872" s="382"/>
      <c r="X1872" s="383">
        <v>794044</v>
      </c>
      <c r="Y1872" s="382"/>
    </row>
    <row r="1873" spans="1:29" s="321" customFormat="1" ht="30" x14ac:dyDescent="0.2">
      <c r="A1873" s="244" t="s">
        <v>615</v>
      </c>
      <c r="B1873" s="243" t="s">
        <v>798</v>
      </c>
      <c r="C1873" s="243">
        <v>562</v>
      </c>
      <c r="D1873" s="244" t="s">
        <v>270</v>
      </c>
      <c r="E1873" s="245">
        <v>3681</v>
      </c>
      <c r="F1873" s="246" t="s">
        <v>716</v>
      </c>
      <c r="G1873" s="329"/>
      <c r="H1873" s="381">
        <v>0</v>
      </c>
      <c r="I1873" s="382"/>
      <c r="J1873" s="381">
        <v>94047</v>
      </c>
      <c r="K1873" s="382"/>
      <c r="L1873" s="384">
        <v>1187935</v>
      </c>
      <c r="M1873" s="382"/>
      <c r="N1873" s="384">
        <v>247662</v>
      </c>
      <c r="O1873" s="382"/>
      <c r="P1873" s="381">
        <v>115814</v>
      </c>
      <c r="Q1873" s="382"/>
      <c r="R1873" s="384">
        <v>1065465</v>
      </c>
      <c r="S1873" s="382"/>
      <c r="T1873" s="384">
        <v>242500</v>
      </c>
      <c r="U1873" s="382"/>
      <c r="V1873" s="384">
        <v>354057</v>
      </c>
      <c r="W1873" s="382"/>
      <c r="X1873" s="384">
        <v>325850</v>
      </c>
      <c r="Y1873" s="382"/>
    </row>
    <row r="1874" spans="1:29" s="321" customFormat="1" ht="30" x14ac:dyDescent="0.2">
      <c r="A1874" s="244" t="s">
        <v>615</v>
      </c>
      <c r="B1874" s="243" t="s">
        <v>798</v>
      </c>
      <c r="C1874" s="243">
        <v>562</v>
      </c>
      <c r="D1874" s="244" t="s">
        <v>258</v>
      </c>
      <c r="E1874" s="245">
        <v>3682</v>
      </c>
      <c r="F1874" s="246" t="s">
        <v>711</v>
      </c>
      <c r="G1874" s="329"/>
      <c r="H1874" s="381">
        <v>0</v>
      </c>
      <c r="I1874" s="382"/>
      <c r="J1874" s="381">
        <v>11281439</v>
      </c>
      <c r="K1874" s="382"/>
      <c r="L1874" s="384">
        <v>11281439</v>
      </c>
      <c r="M1874" s="382"/>
      <c r="N1874" s="384">
        <v>3395420</v>
      </c>
      <c r="O1874" s="382"/>
      <c r="P1874" s="381">
        <v>45774305</v>
      </c>
      <c r="Q1874" s="382"/>
      <c r="R1874" s="384">
        <v>22887152</v>
      </c>
      <c r="S1874" s="382"/>
      <c r="T1874" s="384">
        <v>22887152</v>
      </c>
      <c r="U1874" s="382"/>
      <c r="V1874" s="384">
        <v>45774305</v>
      </c>
      <c r="W1874" s="382"/>
      <c r="X1874" s="384">
        <v>45774305</v>
      </c>
      <c r="Y1874" s="382"/>
    </row>
    <row r="1875" spans="1:29" s="229" customFormat="1" ht="30" x14ac:dyDescent="0.2">
      <c r="A1875" s="244" t="s">
        <v>615</v>
      </c>
      <c r="B1875" s="243" t="s">
        <v>798</v>
      </c>
      <c r="C1875" s="243">
        <v>562</v>
      </c>
      <c r="D1875" s="244" t="s">
        <v>270</v>
      </c>
      <c r="E1875" s="245">
        <v>3682</v>
      </c>
      <c r="F1875" s="246" t="s">
        <v>711</v>
      </c>
      <c r="G1875" s="329"/>
      <c r="H1875" s="381">
        <v>0</v>
      </c>
      <c r="I1875" s="382"/>
      <c r="J1875" s="381">
        <v>44204433</v>
      </c>
      <c r="K1875" s="382"/>
      <c r="L1875" s="384">
        <v>57347960</v>
      </c>
      <c r="M1875" s="382"/>
      <c r="N1875" s="384">
        <v>34940827</v>
      </c>
      <c r="O1875" s="382"/>
      <c r="P1875" s="381">
        <v>55540023</v>
      </c>
      <c r="Q1875" s="382"/>
      <c r="R1875" s="384">
        <v>64167459</v>
      </c>
      <c r="S1875" s="382"/>
      <c r="T1875" s="384">
        <v>29905970</v>
      </c>
      <c r="U1875" s="382"/>
      <c r="V1875" s="384">
        <v>64359302</v>
      </c>
      <c r="W1875" s="382"/>
      <c r="X1875" s="384">
        <v>49655288</v>
      </c>
      <c r="Y1875" s="382"/>
      <c r="Z1875" s="321"/>
      <c r="AA1875" s="321"/>
      <c r="AB1875" s="321"/>
      <c r="AC1875" s="321"/>
    </row>
    <row r="1876" spans="1:29" s="229" customFormat="1" x14ac:dyDescent="0.2">
      <c r="A1876" s="318" t="s">
        <v>615</v>
      </c>
      <c r="B1876" s="319" t="s">
        <v>798</v>
      </c>
      <c r="C1876" s="231">
        <v>562</v>
      </c>
      <c r="D1876" s="231"/>
      <c r="E1876" s="233">
        <v>37</v>
      </c>
      <c r="F1876" s="234"/>
      <c r="G1876" s="320"/>
      <c r="H1876" s="258">
        <f t="shared" ref="H1876:X1877" si="3501">H1877</f>
        <v>0</v>
      </c>
      <c r="I1876" s="258">
        <f t="shared" si="3501"/>
        <v>0</v>
      </c>
      <c r="J1876" s="258">
        <f t="shared" si="3501"/>
        <v>0</v>
      </c>
      <c r="K1876" s="258">
        <f t="shared" si="3501"/>
        <v>0</v>
      </c>
      <c r="L1876" s="258">
        <f t="shared" si="3501"/>
        <v>0</v>
      </c>
      <c r="M1876" s="258">
        <f t="shared" si="3501"/>
        <v>0</v>
      </c>
      <c r="N1876" s="258">
        <f t="shared" si="3501"/>
        <v>0</v>
      </c>
      <c r="O1876" s="258">
        <f t="shared" si="3501"/>
        <v>0</v>
      </c>
      <c r="P1876" s="258">
        <f t="shared" si="3501"/>
        <v>0</v>
      </c>
      <c r="Q1876" s="258">
        <f t="shared" si="3501"/>
        <v>0</v>
      </c>
      <c r="R1876" s="258">
        <f t="shared" si="3501"/>
        <v>0</v>
      </c>
      <c r="S1876" s="258">
        <f t="shared" si="3501"/>
        <v>0</v>
      </c>
      <c r="T1876" s="258">
        <f t="shared" si="3501"/>
        <v>0</v>
      </c>
      <c r="U1876" s="258">
        <f t="shared" si="3501"/>
        <v>0</v>
      </c>
      <c r="V1876" s="258">
        <f t="shared" si="3501"/>
        <v>0</v>
      </c>
      <c r="W1876" s="258">
        <f t="shared" si="3501"/>
        <v>0</v>
      </c>
      <c r="X1876" s="258">
        <f t="shared" si="3501"/>
        <v>100</v>
      </c>
      <c r="Y1876" s="258">
        <f t="shared" ref="X1876:Y1877" si="3502">Y1877</f>
        <v>0</v>
      </c>
    </row>
    <row r="1877" spans="1:29" s="229" customFormat="1" x14ac:dyDescent="0.2">
      <c r="A1877" s="323" t="s">
        <v>615</v>
      </c>
      <c r="B1877" s="366" t="s">
        <v>798</v>
      </c>
      <c r="C1877" s="366">
        <v>562</v>
      </c>
      <c r="D1877" s="323"/>
      <c r="E1877" s="254">
        <v>372</v>
      </c>
      <c r="F1877" s="239"/>
      <c r="G1877" s="324"/>
      <c r="H1877" s="314">
        <f t="shared" si="3501"/>
        <v>0</v>
      </c>
      <c r="I1877" s="314">
        <f t="shared" si="3501"/>
        <v>0</v>
      </c>
      <c r="J1877" s="314">
        <f t="shared" si="3501"/>
        <v>0</v>
      </c>
      <c r="K1877" s="314">
        <f t="shared" si="3501"/>
        <v>0</v>
      </c>
      <c r="L1877" s="314">
        <f t="shared" si="3501"/>
        <v>0</v>
      </c>
      <c r="M1877" s="314">
        <f t="shared" si="3501"/>
        <v>0</v>
      </c>
      <c r="N1877" s="314">
        <f t="shared" si="3501"/>
        <v>0</v>
      </c>
      <c r="O1877" s="314">
        <f t="shared" si="3501"/>
        <v>0</v>
      </c>
      <c r="P1877" s="314">
        <f t="shared" si="3501"/>
        <v>0</v>
      </c>
      <c r="Q1877" s="314">
        <f t="shared" si="3501"/>
        <v>0</v>
      </c>
      <c r="R1877" s="314">
        <f t="shared" si="3501"/>
        <v>0</v>
      </c>
      <c r="S1877" s="314">
        <f t="shared" si="3501"/>
        <v>0</v>
      </c>
      <c r="T1877" s="314">
        <f t="shared" si="3501"/>
        <v>0</v>
      </c>
      <c r="U1877" s="314">
        <f t="shared" si="3501"/>
        <v>0</v>
      </c>
      <c r="V1877" s="314">
        <f t="shared" si="3501"/>
        <v>0</v>
      </c>
      <c r="W1877" s="314">
        <f t="shared" si="3501"/>
        <v>0</v>
      </c>
      <c r="X1877" s="314">
        <f t="shared" si="3502"/>
        <v>100</v>
      </c>
      <c r="Y1877" s="314">
        <f t="shared" si="3502"/>
        <v>0</v>
      </c>
    </row>
    <row r="1878" spans="1:29" s="229" customFormat="1" ht="15" x14ac:dyDescent="0.2">
      <c r="A1878" s="244" t="s">
        <v>615</v>
      </c>
      <c r="B1878" s="367" t="s">
        <v>798</v>
      </c>
      <c r="C1878" s="367">
        <v>562</v>
      </c>
      <c r="D1878" s="244" t="s">
        <v>31</v>
      </c>
      <c r="E1878" s="245">
        <v>3721</v>
      </c>
      <c r="F1878" s="246" t="s">
        <v>138</v>
      </c>
      <c r="G1878" s="330"/>
      <c r="H1878" s="381"/>
      <c r="I1878" s="382"/>
      <c r="J1878" s="381"/>
      <c r="K1878" s="382"/>
      <c r="L1878" s="383"/>
      <c r="M1878" s="382"/>
      <c r="N1878" s="383">
        <v>0</v>
      </c>
      <c r="O1878" s="382"/>
      <c r="P1878" s="381"/>
      <c r="Q1878" s="382"/>
      <c r="R1878" s="383"/>
      <c r="S1878" s="382"/>
      <c r="T1878" s="383">
        <v>0</v>
      </c>
      <c r="U1878" s="382"/>
      <c r="V1878" s="383"/>
      <c r="W1878" s="382"/>
      <c r="X1878" s="383">
        <v>100</v>
      </c>
      <c r="Y1878" s="382"/>
    </row>
    <row r="1879" spans="1:29" s="229" customFormat="1" x14ac:dyDescent="0.2">
      <c r="A1879" s="318" t="s">
        <v>615</v>
      </c>
      <c r="B1879" s="319" t="s">
        <v>798</v>
      </c>
      <c r="C1879" s="231">
        <v>562</v>
      </c>
      <c r="D1879" s="231"/>
      <c r="E1879" s="233">
        <v>38</v>
      </c>
      <c r="F1879" s="234"/>
      <c r="G1879" s="320"/>
      <c r="H1879" s="258">
        <f>H1880</f>
        <v>0</v>
      </c>
      <c r="I1879" s="258">
        <f t="shared" ref="I1879:Y1879" si="3503">I1880</f>
        <v>0</v>
      </c>
      <c r="J1879" s="258">
        <f t="shared" si="3503"/>
        <v>1128144</v>
      </c>
      <c r="K1879" s="258">
        <f t="shared" si="3503"/>
        <v>0</v>
      </c>
      <c r="L1879" s="258">
        <f t="shared" si="3503"/>
        <v>1128244</v>
      </c>
      <c r="M1879" s="258">
        <f t="shared" si="3503"/>
        <v>0</v>
      </c>
      <c r="N1879" s="258">
        <f t="shared" si="3503"/>
        <v>850100</v>
      </c>
      <c r="O1879" s="258">
        <f t="shared" si="3503"/>
        <v>0</v>
      </c>
      <c r="P1879" s="258">
        <f t="shared" si="3503"/>
        <v>1128144</v>
      </c>
      <c r="Q1879" s="258">
        <f t="shared" si="3503"/>
        <v>0</v>
      </c>
      <c r="R1879" s="258">
        <f t="shared" si="3503"/>
        <v>1128244</v>
      </c>
      <c r="S1879" s="258">
        <f t="shared" si="3503"/>
        <v>0</v>
      </c>
      <c r="T1879" s="258">
        <f t="shared" si="3503"/>
        <v>850100</v>
      </c>
      <c r="U1879" s="258">
        <f t="shared" si="3503"/>
        <v>0</v>
      </c>
      <c r="V1879" s="258">
        <f t="shared" si="3503"/>
        <v>100</v>
      </c>
      <c r="W1879" s="258">
        <f t="shared" si="3503"/>
        <v>0</v>
      </c>
      <c r="X1879" s="258">
        <f t="shared" si="3503"/>
        <v>100</v>
      </c>
      <c r="Y1879" s="258">
        <f t="shared" si="3503"/>
        <v>0</v>
      </c>
      <c r="Z1879" s="321"/>
      <c r="AA1879" s="321"/>
      <c r="AB1879" s="321"/>
      <c r="AC1879" s="321"/>
    </row>
    <row r="1880" spans="1:29" s="229" customFormat="1" x14ac:dyDescent="0.2">
      <c r="A1880" s="323" t="s">
        <v>615</v>
      </c>
      <c r="B1880" s="366" t="s">
        <v>798</v>
      </c>
      <c r="C1880" s="366">
        <v>562</v>
      </c>
      <c r="D1880" s="323"/>
      <c r="E1880" s="254">
        <v>386</v>
      </c>
      <c r="F1880" s="239"/>
      <c r="G1880" s="324"/>
      <c r="H1880" s="314">
        <f>H1882+H1881</f>
        <v>0</v>
      </c>
      <c r="I1880" s="314">
        <f t="shared" ref="I1880:W1880" si="3504">I1882+I1881</f>
        <v>0</v>
      </c>
      <c r="J1880" s="314">
        <f t="shared" si="3504"/>
        <v>1128144</v>
      </c>
      <c r="K1880" s="314">
        <f t="shared" si="3504"/>
        <v>0</v>
      </c>
      <c r="L1880" s="314">
        <f t="shared" si="3504"/>
        <v>1128244</v>
      </c>
      <c r="M1880" s="255">
        <f t="shared" si="3504"/>
        <v>0</v>
      </c>
      <c r="N1880" s="314">
        <f t="shared" ref="N1880:O1880" si="3505">N1882+N1881</f>
        <v>850100</v>
      </c>
      <c r="O1880" s="255">
        <f t="shared" si="3505"/>
        <v>0</v>
      </c>
      <c r="P1880" s="314">
        <f t="shared" si="3504"/>
        <v>1128144</v>
      </c>
      <c r="Q1880" s="314">
        <f t="shared" si="3504"/>
        <v>0</v>
      </c>
      <c r="R1880" s="314">
        <f t="shared" si="3504"/>
        <v>1128244</v>
      </c>
      <c r="S1880" s="314">
        <f t="shared" si="3504"/>
        <v>0</v>
      </c>
      <c r="T1880" s="314">
        <f t="shared" ref="T1880:U1880" si="3506">T1882+T1881</f>
        <v>850100</v>
      </c>
      <c r="U1880" s="314">
        <f t="shared" si="3506"/>
        <v>0</v>
      </c>
      <c r="V1880" s="314">
        <f t="shared" si="3504"/>
        <v>100</v>
      </c>
      <c r="W1880" s="314">
        <f t="shared" si="3504"/>
        <v>0</v>
      </c>
      <c r="X1880" s="314">
        <f t="shared" ref="X1880:Y1880" si="3507">X1882+X1881</f>
        <v>100</v>
      </c>
      <c r="Y1880" s="314">
        <f t="shared" si="3507"/>
        <v>0</v>
      </c>
    </row>
    <row r="1881" spans="1:29" s="229" customFormat="1" ht="15" x14ac:dyDescent="0.2">
      <c r="A1881" s="244" t="s">
        <v>615</v>
      </c>
      <c r="B1881" s="367" t="s">
        <v>798</v>
      </c>
      <c r="C1881" s="367">
        <v>562</v>
      </c>
      <c r="D1881" s="244" t="s">
        <v>258</v>
      </c>
      <c r="E1881" s="245">
        <v>3864</v>
      </c>
      <c r="F1881" s="246" t="s">
        <v>789</v>
      </c>
      <c r="G1881" s="324"/>
      <c r="H1881" s="389">
        <v>0</v>
      </c>
      <c r="I1881" s="382"/>
      <c r="J1881" s="389">
        <v>0</v>
      </c>
      <c r="K1881" s="382"/>
      <c r="L1881" s="385">
        <v>100</v>
      </c>
      <c r="M1881" s="382"/>
      <c r="N1881" s="385">
        <v>100</v>
      </c>
      <c r="O1881" s="382"/>
      <c r="P1881" s="389">
        <v>0</v>
      </c>
      <c r="Q1881" s="382"/>
      <c r="R1881" s="385">
        <v>100</v>
      </c>
      <c r="S1881" s="382"/>
      <c r="T1881" s="385">
        <v>100</v>
      </c>
      <c r="U1881" s="382"/>
      <c r="V1881" s="385">
        <v>100</v>
      </c>
      <c r="W1881" s="382"/>
      <c r="X1881" s="385">
        <v>100</v>
      </c>
      <c r="Y1881" s="382"/>
    </row>
    <row r="1882" spans="1:29" s="229" customFormat="1" ht="15" x14ac:dyDescent="0.2">
      <c r="A1882" s="244" t="s">
        <v>615</v>
      </c>
      <c r="B1882" s="367" t="s">
        <v>798</v>
      </c>
      <c r="C1882" s="367">
        <v>562</v>
      </c>
      <c r="D1882" s="244" t="s">
        <v>270</v>
      </c>
      <c r="E1882" s="245">
        <v>3864</v>
      </c>
      <c r="F1882" s="246" t="s">
        <v>789</v>
      </c>
      <c r="G1882" s="329"/>
      <c r="H1882" s="381">
        <v>0</v>
      </c>
      <c r="I1882" s="382"/>
      <c r="J1882" s="381">
        <v>1128144</v>
      </c>
      <c r="K1882" s="382"/>
      <c r="L1882" s="384">
        <v>1128144</v>
      </c>
      <c r="M1882" s="382"/>
      <c r="N1882" s="384">
        <v>850000</v>
      </c>
      <c r="O1882" s="382"/>
      <c r="P1882" s="381">
        <v>1128144</v>
      </c>
      <c r="Q1882" s="382"/>
      <c r="R1882" s="384">
        <v>1128144</v>
      </c>
      <c r="S1882" s="382"/>
      <c r="T1882" s="384">
        <v>850000</v>
      </c>
      <c r="U1882" s="382"/>
      <c r="V1882" s="384">
        <v>0</v>
      </c>
      <c r="W1882" s="382"/>
      <c r="X1882" s="384">
        <v>0</v>
      </c>
      <c r="Y1882" s="382"/>
    </row>
    <row r="1883" spans="1:29" s="315" customFormat="1" x14ac:dyDescent="0.2">
      <c r="A1883" s="318" t="s">
        <v>615</v>
      </c>
      <c r="B1883" s="319" t="s">
        <v>798</v>
      </c>
      <c r="C1883" s="231">
        <v>562</v>
      </c>
      <c r="D1883" s="231"/>
      <c r="E1883" s="233">
        <v>41</v>
      </c>
      <c r="F1883" s="234"/>
      <c r="G1883" s="320"/>
      <c r="H1883" s="258">
        <f t="shared" ref="H1883:Y1883" si="3508">H1884</f>
        <v>0</v>
      </c>
      <c r="I1883" s="258">
        <f t="shared" si="3508"/>
        <v>0</v>
      </c>
      <c r="J1883" s="258">
        <f t="shared" si="3508"/>
        <v>0</v>
      </c>
      <c r="K1883" s="258">
        <f t="shared" si="3508"/>
        <v>0</v>
      </c>
      <c r="L1883" s="258">
        <f t="shared" si="3508"/>
        <v>0</v>
      </c>
      <c r="M1883" s="258">
        <f t="shared" si="3508"/>
        <v>0</v>
      </c>
      <c r="N1883" s="258">
        <f t="shared" si="3508"/>
        <v>0</v>
      </c>
      <c r="O1883" s="258">
        <f t="shared" si="3508"/>
        <v>0</v>
      </c>
      <c r="P1883" s="258">
        <f t="shared" si="3508"/>
        <v>0</v>
      </c>
      <c r="Q1883" s="258">
        <f t="shared" si="3508"/>
        <v>0</v>
      </c>
      <c r="R1883" s="258">
        <f t="shared" si="3508"/>
        <v>0</v>
      </c>
      <c r="S1883" s="258">
        <f t="shared" si="3508"/>
        <v>0</v>
      </c>
      <c r="T1883" s="258">
        <f t="shared" si="3508"/>
        <v>0</v>
      </c>
      <c r="U1883" s="258">
        <f t="shared" si="3508"/>
        <v>0</v>
      </c>
      <c r="V1883" s="258">
        <f t="shared" si="3508"/>
        <v>0</v>
      </c>
      <c r="W1883" s="258">
        <f t="shared" si="3508"/>
        <v>0</v>
      </c>
      <c r="X1883" s="258">
        <f t="shared" si="3508"/>
        <v>200</v>
      </c>
      <c r="Y1883" s="258">
        <f t="shared" si="3508"/>
        <v>0</v>
      </c>
    </row>
    <row r="1884" spans="1:29" s="315" customFormat="1" x14ac:dyDescent="0.2">
      <c r="A1884" s="323" t="s">
        <v>615</v>
      </c>
      <c r="B1884" s="366" t="s">
        <v>798</v>
      </c>
      <c r="C1884" s="366">
        <v>562</v>
      </c>
      <c r="D1884" s="323"/>
      <c r="E1884" s="254">
        <v>412</v>
      </c>
      <c r="F1884" s="239"/>
      <c r="G1884" s="324"/>
      <c r="H1884" s="314">
        <f t="shared" ref="H1884:Y1884" si="3509">H1885+H1886</f>
        <v>0</v>
      </c>
      <c r="I1884" s="314">
        <f t="shared" si="3509"/>
        <v>0</v>
      </c>
      <c r="J1884" s="314">
        <f t="shared" si="3509"/>
        <v>0</v>
      </c>
      <c r="K1884" s="314">
        <f t="shared" si="3509"/>
        <v>0</v>
      </c>
      <c r="L1884" s="314">
        <f t="shared" si="3509"/>
        <v>0</v>
      </c>
      <c r="M1884" s="314">
        <f t="shared" si="3509"/>
        <v>0</v>
      </c>
      <c r="N1884" s="314">
        <f t="shared" si="3509"/>
        <v>0</v>
      </c>
      <c r="O1884" s="314">
        <f t="shared" si="3509"/>
        <v>0</v>
      </c>
      <c r="P1884" s="314">
        <f t="shared" si="3509"/>
        <v>0</v>
      </c>
      <c r="Q1884" s="314">
        <f t="shared" si="3509"/>
        <v>0</v>
      </c>
      <c r="R1884" s="314">
        <f t="shared" si="3509"/>
        <v>0</v>
      </c>
      <c r="S1884" s="314">
        <f t="shared" si="3509"/>
        <v>0</v>
      </c>
      <c r="T1884" s="314">
        <f t="shared" si="3509"/>
        <v>0</v>
      </c>
      <c r="U1884" s="314">
        <f t="shared" si="3509"/>
        <v>0</v>
      </c>
      <c r="V1884" s="314">
        <f t="shared" si="3509"/>
        <v>0</v>
      </c>
      <c r="W1884" s="314">
        <f t="shared" si="3509"/>
        <v>0</v>
      </c>
      <c r="X1884" s="314">
        <f t="shared" si="3509"/>
        <v>200</v>
      </c>
      <c r="Y1884" s="314">
        <f t="shared" si="3509"/>
        <v>0</v>
      </c>
    </row>
    <row r="1885" spans="1:29" s="229" customFormat="1" ht="15" x14ac:dyDescent="0.2">
      <c r="A1885" s="244" t="s">
        <v>615</v>
      </c>
      <c r="B1885" s="367" t="s">
        <v>798</v>
      </c>
      <c r="C1885" s="367">
        <v>562</v>
      </c>
      <c r="D1885" s="244" t="s">
        <v>31</v>
      </c>
      <c r="E1885" s="245">
        <v>4123</v>
      </c>
      <c r="F1885" s="246" t="s">
        <v>83</v>
      </c>
      <c r="G1885" s="330"/>
      <c r="H1885" s="381"/>
      <c r="I1885" s="382"/>
      <c r="J1885" s="381"/>
      <c r="K1885" s="382"/>
      <c r="L1885" s="383"/>
      <c r="M1885" s="382"/>
      <c r="N1885" s="383">
        <v>0</v>
      </c>
      <c r="O1885" s="382"/>
      <c r="P1885" s="381"/>
      <c r="Q1885" s="382"/>
      <c r="R1885" s="383"/>
      <c r="S1885" s="382"/>
      <c r="T1885" s="383">
        <v>0</v>
      </c>
      <c r="U1885" s="382"/>
      <c r="V1885" s="383"/>
      <c r="W1885" s="382"/>
      <c r="X1885" s="383">
        <v>100</v>
      </c>
      <c r="Y1885" s="382"/>
    </row>
    <row r="1886" spans="1:29" s="229" customFormat="1" ht="15" x14ac:dyDescent="0.2">
      <c r="A1886" s="244" t="s">
        <v>615</v>
      </c>
      <c r="B1886" s="367" t="s">
        <v>798</v>
      </c>
      <c r="C1886" s="367">
        <v>562</v>
      </c>
      <c r="D1886" s="244" t="s">
        <v>31</v>
      </c>
      <c r="E1886" s="245">
        <v>4126</v>
      </c>
      <c r="F1886" s="246" t="s">
        <v>84</v>
      </c>
      <c r="G1886" s="330"/>
      <c r="H1886" s="381"/>
      <c r="I1886" s="382"/>
      <c r="J1886" s="381"/>
      <c r="K1886" s="382"/>
      <c r="L1886" s="384"/>
      <c r="M1886" s="382"/>
      <c r="N1886" s="383">
        <v>0</v>
      </c>
      <c r="O1886" s="382"/>
      <c r="P1886" s="381"/>
      <c r="Q1886" s="382"/>
      <c r="R1886" s="384"/>
      <c r="S1886" s="382"/>
      <c r="T1886" s="383">
        <v>0</v>
      </c>
      <c r="U1886" s="382"/>
      <c r="V1886" s="384"/>
      <c r="W1886" s="382"/>
      <c r="X1886" s="384">
        <v>100</v>
      </c>
      <c r="Y1886" s="382"/>
    </row>
    <row r="1887" spans="1:29" s="315" customFormat="1" x14ac:dyDescent="0.2">
      <c r="A1887" s="318" t="s">
        <v>615</v>
      </c>
      <c r="B1887" s="319" t="s">
        <v>798</v>
      </c>
      <c r="C1887" s="231">
        <v>562</v>
      </c>
      <c r="D1887" s="231"/>
      <c r="E1887" s="233">
        <v>42</v>
      </c>
      <c r="F1887" s="234"/>
      <c r="G1887" s="320"/>
      <c r="H1887" s="258">
        <f t="shared" ref="H1887:Y1887" si="3510">H1888+H1893</f>
        <v>0</v>
      </c>
      <c r="I1887" s="258">
        <f t="shared" si="3510"/>
        <v>0</v>
      </c>
      <c r="J1887" s="258">
        <f t="shared" si="3510"/>
        <v>0</v>
      </c>
      <c r="K1887" s="258">
        <f t="shared" si="3510"/>
        <v>0</v>
      </c>
      <c r="L1887" s="258">
        <f t="shared" si="3510"/>
        <v>0</v>
      </c>
      <c r="M1887" s="258">
        <f t="shared" si="3510"/>
        <v>0</v>
      </c>
      <c r="N1887" s="258">
        <f t="shared" si="3510"/>
        <v>0</v>
      </c>
      <c r="O1887" s="258">
        <f t="shared" si="3510"/>
        <v>0</v>
      </c>
      <c r="P1887" s="258">
        <f t="shared" si="3510"/>
        <v>0</v>
      </c>
      <c r="Q1887" s="258">
        <f t="shared" si="3510"/>
        <v>0</v>
      </c>
      <c r="R1887" s="258">
        <f t="shared" si="3510"/>
        <v>0</v>
      </c>
      <c r="S1887" s="258">
        <f t="shared" si="3510"/>
        <v>0</v>
      </c>
      <c r="T1887" s="258">
        <f t="shared" si="3510"/>
        <v>0</v>
      </c>
      <c r="U1887" s="258">
        <f t="shared" si="3510"/>
        <v>0</v>
      </c>
      <c r="V1887" s="258">
        <f t="shared" si="3510"/>
        <v>0</v>
      </c>
      <c r="W1887" s="258">
        <f t="shared" si="3510"/>
        <v>0</v>
      </c>
      <c r="X1887" s="258">
        <f t="shared" si="3510"/>
        <v>500</v>
      </c>
      <c r="Y1887" s="258">
        <f t="shared" si="3510"/>
        <v>0</v>
      </c>
    </row>
    <row r="1888" spans="1:29" s="315" customFormat="1" x14ac:dyDescent="0.2">
      <c r="A1888" s="323" t="s">
        <v>615</v>
      </c>
      <c r="B1888" s="366" t="s">
        <v>798</v>
      </c>
      <c r="C1888" s="366">
        <v>562</v>
      </c>
      <c r="D1888" s="323"/>
      <c r="E1888" s="254">
        <v>422</v>
      </c>
      <c r="F1888" s="239"/>
      <c r="G1888" s="324"/>
      <c r="H1888" s="314">
        <f t="shared" ref="H1888:Y1888" si="3511">SUM(H1889:H1892)</f>
        <v>0</v>
      </c>
      <c r="I1888" s="314">
        <f t="shared" si="3511"/>
        <v>0</v>
      </c>
      <c r="J1888" s="314">
        <f t="shared" si="3511"/>
        <v>0</v>
      </c>
      <c r="K1888" s="314">
        <f t="shared" si="3511"/>
        <v>0</v>
      </c>
      <c r="L1888" s="314">
        <f t="shared" si="3511"/>
        <v>0</v>
      </c>
      <c r="M1888" s="314">
        <f t="shared" si="3511"/>
        <v>0</v>
      </c>
      <c r="N1888" s="314">
        <f t="shared" si="3511"/>
        <v>0</v>
      </c>
      <c r="O1888" s="314">
        <f t="shared" si="3511"/>
        <v>0</v>
      </c>
      <c r="P1888" s="314">
        <f t="shared" si="3511"/>
        <v>0</v>
      </c>
      <c r="Q1888" s="314">
        <f t="shared" si="3511"/>
        <v>0</v>
      </c>
      <c r="R1888" s="314">
        <f t="shared" si="3511"/>
        <v>0</v>
      </c>
      <c r="S1888" s="314">
        <f t="shared" si="3511"/>
        <v>0</v>
      </c>
      <c r="T1888" s="314">
        <f t="shared" si="3511"/>
        <v>0</v>
      </c>
      <c r="U1888" s="314">
        <f t="shared" si="3511"/>
        <v>0</v>
      </c>
      <c r="V1888" s="314">
        <f t="shared" si="3511"/>
        <v>0</v>
      </c>
      <c r="W1888" s="314">
        <f t="shared" si="3511"/>
        <v>0</v>
      </c>
      <c r="X1888" s="314">
        <f t="shared" si="3511"/>
        <v>400</v>
      </c>
      <c r="Y1888" s="314">
        <f t="shared" si="3511"/>
        <v>0</v>
      </c>
    </row>
    <row r="1889" spans="1:25" s="229" customFormat="1" ht="15" x14ac:dyDescent="0.2">
      <c r="A1889" s="244" t="s">
        <v>615</v>
      </c>
      <c r="B1889" s="367" t="s">
        <v>798</v>
      </c>
      <c r="C1889" s="367">
        <v>562</v>
      </c>
      <c r="D1889" s="244" t="s">
        <v>31</v>
      </c>
      <c r="E1889" s="245">
        <v>4221</v>
      </c>
      <c r="F1889" s="246" t="s">
        <v>74</v>
      </c>
      <c r="G1889" s="330"/>
      <c r="H1889" s="381"/>
      <c r="I1889" s="382"/>
      <c r="J1889" s="381"/>
      <c r="K1889" s="382"/>
      <c r="L1889" s="383"/>
      <c r="M1889" s="382"/>
      <c r="N1889" s="383">
        <v>0</v>
      </c>
      <c r="O1889" s="382"/>
      <c r="P1889" s="381"/>
      <c r="Q1889" s="382"/>
      <c r="R1889" s="383"/>
      <c r="S1889" s="382"/>
      <c r="T1889" s="383">
        <v>0</v>
      </c>
      <c r="U1889" s="382"/>
      <c r="V1889" s="383"/>
      <c r="W1889" s="382"/>
      <c r="X1889" s="384">
        <v>100</v>
      </c>
      <c r="Y1889" s="382"/>
    </row>
    <row r="1890" spans="1:25" s="229" customFormat="1" ht="15" x14ac:dyDescent="0.2">
      <c r="A1890" s="244" t="s">
        <v>615</v>
      </c>
      <c r="B1890" s="367" t="s">
        <v>798</v>
      </c>
      <c r="C1890" s="367">
        <v>562</v>
      </c>
      <c r="D1890" s="244" t="s">
        <v>31</v>
      </c>
      <c r="E1890" s="245">
        <v>4222</v>
      </c>
      <c r="F1890" s="246" t="s">
        <v>75</v>
      </c>
      <c r="G1890" s="330"/>
      <c r="H1890" s="381"/>
      <c r="I1890" s="382"/>
      <c r="J1890" s="381"/>
      <c r="K1890" s="382"/>
      <c r="L1890" s="386"/>
      <c r="M1890" s="382"/>
      <c r="N1890" s="383">
        <v>0</v>
      </c>
      <c r="O1890" s="382"/>
      <c r="P1890" s="381"/>
      <c r="Q1890" s="382"/>
      <c r="R1890" s="386"/>
      <c r="S1890" s="382"/>
      <c r="T1890" s="383">
        <v>0</v>
      </c>
      <c r="U1890" s="382"/>
      <c r="V1890" s="386"/>
      <c r="W1890" s="382"/>
      <c r="X1890" s="384">
        <v>100</v>
      </c>
      <c r="Y1890" s="382"/>
    </row>
    <row r="1891" spans="1:25" s="229" customFormat="1" ht="15" x14ac:dyDescent="0.2">
      <c r="A1891" s="244" t="s">
        <v>615</v>
      </c>
      <c r="B1891" s="367" t="s">
        <v>798</v>
      </c>
      <c r="C1891" s="367">
        <v>562</v>
      </c>
      <c r="D1891" s="244" t="s">
        <v>31</v>
      </c>
      <c r="E1891" s="245">
        <v>4223</v>
      </c>
      <c r="F1891" s="246" t="s">
        <v>76</v>
      </c>
      <c r="G1891" s="330"/>
      <c r="H1891" s="381"/>
      <c r="I1891" s="382"/>
      <c r="J1891" s="381"/>
      <c r="K1891" s="382"/>
      <c r="L1891" s="384"/>
      <c r="M1891" s="382"/>
      <c r="N1891" s="383">
        <v>0</v>
      </c>
      <c r="O1891" s="382"/>
      <c r="P1891" s="381"/>
      <c r="Q1891" s="382"/>
      <c r="R1891" s="384"/>
      <c r="S1891" s="382"/>
      <c r="T1891" s="383">
        <v>0</v>
      </c>
      <c r="U1891" s="382"/>
      <c r="V1891" s="384"/>
      <c r="W1891" s="382"/>
      <c r="X1891" s="384">
        <v>100</v>
      </c>
      <c r="Y1891" s="382"/>
    </row>
    <row r="1892" spans="1:25" s="229" customFormat="1" ht="15" x14ac:dyDescent="0.2">
      <c r="A1892" s="244" t="s">
        <v>615</v>
      </c>
      <c r="B1892" s="367" t="s">
        <v>798</v>
      </c>
      <c r="C1892" s="367">
        <v>562</v>
      </c>
      <c r="D1892" s="244" t="s">
        <v>31</v>
      </c>
      <c r="E1892" s="245">
        <v>4227</v>
      </c>
      <c r="F1892" s="246" t="s">
        <v>77</v>
      </c>
      <c r="G1892" s="330"/>
      <c r="H1892" s="381"/>
      <c r="I1892" s="382"/>
      <c r="J1892" s="381"/>
      <c r="K1892" s="382"/>
      <c r="L1892" s="386"/>
      <c r="M1892" s="382"/>
      <c r="N1892" s="383">
        <v>0</v>
      </c>
      <c r="O1892" s="382"/>
      <c r="P1892" s="381"/>
      <c r="Q1892" s="382"/>
      <c r="R1892" s="386"/>
      <c r="S1892" s="382"/>
      <c r="T1892" s="383">
        <v>0</v>
      </c>
      <c r="U1892" s="382"/>
      <c r="V1892" s="386"/>
      <c r="W1892" s="382"/>
      <c r="X1892" s="384">
        <v>100</v>
      </c>
      <c r="Y1892" s="382"/>
    </row>
    <row r="1893" spans="1:25" s="315" customFormat="1" x14ac:dyDescent="0.2">
      <c r="A1893" s="323" t="s">
        <v>615</v>
      </c>
      <c r="B1893" s="366" t="s">
        <v>798</v>
      </c>
      <c r="C1893" s="366">
        <v>562</v>
      </c>
      <c r="D1893" s="323"/>
      <c r="E1893" s="254">
        <v>423</v>
      </c>
      <c r="F1893" s="239"/>
      <c r="G1893" s="324"/>
      <c r="H1893" s="314">
        <f t="shared" ref="H1893:Y1893" si="3512">H1894</f>
        <v>0</v>
      </c>
      <c r="I1893" s="314">
        <f t="shared" si="3512"/>
        <v>0</v>
      </c>
      <c r="J1893" s="314">
        <f t="shared" si="3512"/>
        <v>0</v>
      </c>
      <c r="K1893" s="314">
        <f t="shared" si="3512"/>
        <v>0</v>
      </c>
      <c r="L1893" s="314">
        <f t="shared" si="3512"/>
        <v>0</v>
      </c>
      <c r="M1893" s="314">
        <f t="shared" si="3512"/>
        <v>0</v>
      </c>
      <c r="N1893" s="314">
        <f t="shared" si="3512"/>
        <v>0</v>
      </c>
      <c r="O1893" s="314">
        <f t="shared" si="3512"/>
        <v>0</v>
      </c>
      <c r="P1893" s="314">
        <f t="shared" si="3512"/>
        <v>0</v>
      </c>
      <c r="Q1893" s="314">
        <f t="shared" si="3512"/>
        <v>0</v>
      </c>
      <c r="R1893" s="314">
        <f t="shared" si="3512"/>
        <v>0</v>
      </c>
      <c r="S1893" s="314">
        <f t="shared" si="3512"/>
        <v>0</v>
      </c>
      <c r="T1893" s="314">
        <f t="shared" si="3512"/>
        <v>0</v>
      </c>
      <c r="U1893" s="314">
        <f t="shared" si="3512"/>
        <v>0</v>
      </c>
      <c r="V1893" s="314">
        <f t="shared" si="3512"/>
        <v>0</v>
      </c>
      <c r="W1893" s="314">
        <f t="shared" si="3512"/>
        <v>0</v>
      </c>
      <c r="X1893" s="314">
        <f t="shared" si="3512"/>
        <v>100</v>
      </c>
      <c r="Y1893" s="314">
        <f t="shared" si="3512"/>
        <v>0</v>
      </c>
    </row>
    <row r="1894" spans="1:25" s="229" customFormat="1" ht="15" x14ac:dyDescent="0.2">
      <c r="A1894" s="244" t="s">
        <v>615</v>
      </c>
      <c r="B1894" s="367" t="s">
        <v>798</v>
      </c>
      <c r="C1894" s="367">
        <v>562</v>
      </c>
      <c r="D1894" s="244" t="s">
        <v>31</v>
      </c>
      <c r="E1894" s="245">
        <v>4231</v>
      </c>
      <c r="F1894" s="246" t="s">
        <v>241</v>
      </c>
      <c r="G1894" s="330"/>
      <c r="H1894" s="381"/>
      <c r="I1894" s="382"/>
      <c r="J1894" s="381"/>
      <c r="K1894" s="382"/>
      <c r="L1894" s="385"/>
      <c r="M1894" s="382"/>
      <c r="N1894" s="383">
        <v>0</v>
      </c>
      <c r="O1894" s="382"/>
      <c r="P1894" s="381"/>
      <c r="Q1894" s="382"/>
      <c r="R1894" s="385"/>
      <c r="S1894" s="382"/>
      <c r="T1894" s="383">
        <v>0</v>
      </c>
      <c r="U1894" s="382"/>
      <c r="V1894" s="385"/>
      <c r="W1894" s="382"/>
      <c r="X1894" s="384">
        <v>100</v>
      </c>
      <c r="Y1894" s="382"/>
    </row>
    <row r="1895" spans="1:25" s="315" customFormat="1" x14ac:dyDescent="0.2">
      <c r="A1895" s="318" t="s">
        <v>615</v>
      </c>
      <c r="B1895" s="319" t="s">
        <v>798</v>
      </c>
      <c r="C1895" s="231">
        <v>562</v>
      </c>
      <c r="D1895" s="231"/>
      <c r="E1895" s="233">
        <v>45</v>
      </c>
      <c r="F1895" s="234"/>
      <c r="G1895" s="320"/>
      <c r="H1895" s="258">
        <f t="shared" ref="H1895:Y1895" si="3513">H1896+H1898</f>
        <v>0</v>
      </c>
      <c r="I1895" s="258">
        <f t="shared" si="3513"/>
        <v>0</v>
      </c>
      <c r="J1895" s="258">
        <f t="shared" si="3513"/>
        <v>0</v>
      </c>
      <c r="K1895" s="258">
        <f t="shared" si="3513"/>
        <v>0</v>
      </c>
      <c r="L1895" s="258">
        <f t="shared" si="3513"/>
        <v>0</v>
      </c>
      <c r="M1895" s="258">
        <f t="shared" si="3513"/>
        <v>0</v>
      </c>
      <c r="N1895" s="258">
        <f t="shared" si="3513"/>
        <v>0</v>
      </c>
      <c r="O1895" s="258">
        <f t="shared" si="3513"/>
        <v>0</v>
      </c>
      <c r="P1895" s="258">
        <f t="shared" si="3513"/>
        <v>0</v>
      </c>
      <c r="Q1895" s="258">
        <f t="shared" si="3513"/>
        <v>0</v>
      </c>
      <c r="R1895" s="258">
        <f t="shared" si="3513"/>
        <v>0</v>
      </c>
      <c r="S1895" s="258">
        <f t="shared" si="3513"/>
        <v>0</v>
      </c>
      <c r="T1895" s="258">
        <f t="shared" si="3513"/>
        <v>0</v>
      </c>
      <c r="U1895" s="258">
        <f t="shared" si="3513"/>
        <v>0</v>
      </c>
      <c r="V1895" s="258">
        <f t="shared" si="3513"/>
        <v>0</v>
      </c>
      <c r="W1895" s="258">
        <f t="shared" si="3513"/>
        <v>0</v>
      </c>
      <c r="X1895" s="258">
        <f t="shared" si="3513"/>
        <v>200</v>
      </c>
      <c r="Y1895" s="258">
        <f t="shared" si="3513"/>
        <v>0</v>
      </c>
    </row>
    <row r="1896" spans="1:25" s="315" customFormat="1" x14ac:dyDescent="0.2">
      <c r="A1896" s="323" t="s">
        <v>615</v>
      </c>
      <c r="B1896" s="366" t="s">
        <v>798</v>
      </c>
      <c r="C1896" s="366">
        <v>562</v>
      </c>
      <c r="D1896" s="323"/>
      <c r="E1896" s="254">
        <v>451</v>
      </c>
      <c r="F1896" s="239"/>
      <c r="G1896" s="324"/>
      <c r="H1896" s="314">
        <f t="shared" ref="H1896:Y1896" si="3514">H1897</f>
        <v>0</v>
      </c>
      <c r="I1896" s="314">
        <f t="shared" si="3514"/>
        <v>0</v>
      </c>
      <c r="J1896" s="314">
        <f t="shared" si="3514"/>
        <v>0</v>
      </c>
      <c r="K1896" s="314">
        <f t="shared" si="3514"/>
        <v>0</v>
      </c>
      <c r="L1896" s="314">
        <f t="shared" si="3514"/>
        <v>0</v>
      </c>
      <c r="M1896" s="314">
        <f t="shared" si="3514"/>
        <v>0</v>
      </c>
      <c r="N1896" s="314">
        <f t="shared" si="3514"/>
        <v>0</v>
      </c>
      <c r="O1896" s="314">
        <f t="shared" si="3514"/>
        <v>0</v>
      </c>
      <c r="P1896" s="314">
        <f t="shared" si="3514"/>
        <v>0</v>
      </c>
      <c r="Q1896" s="314">
        <f t="shared" si="3514"/>
        <v>0</v>
      </c>
      <c r="R1896" s="314">
        <f t="shared" si="3514"/>
        <v>0</v>
      </c>
      <c r="S1896" s="314">
        <f t="shared" si="3514"/>
        <v>0</v>
      </c>
      <c r="T1896" s="314">
        <f t="shared" si="3514"/>
        <v>0</v>
      </c>
      <c r="U1896" s="314">
        <f t="shared" si="3514"/>
        <v>0</v>
      </c>
      <c r="V1896" s="314">
        <f t="shared" si="3514"/>
        <v>0</v>
      </c>
      <c r="W1896" s="314">
        <f t="shared" si="3514"/>
        <v>0</v>
      </c>
      <c r="X1896" s="314">
        <f t="shared" si="3514"/>
        <v>100</v>
      </c>
      <c r="Y1896" s="314">
        <f t="shared" si="3514"/>
        <v>0</v>
      </c>
    </row>
    <row r="1897" spans="1:25" s="229" customFormat="1" ht="15" x14ac:dyDescent="0.2">
      <c r="A1897" s="244" t="s">
        <v>615</v>
      </c>
      <c r="B1897" s="367" t="s">
        <v>798</v>
      </c>
      <c r="C1897" s="367">
        <v>562</v>
      </c>
      <c r="D1897" s="244" t="s">
        <v>31</v>
      </c>
      <c r="E1897" s="245">
        <v>4511</v>
      </c>
      <c r="F1897" s="246" t="s">
        <v>91</v>
      </c>
      <c r="G1897" s="330"/>
      <c r="H1897" s="381"/>
      <c r="I1897" s="382"/>
      <c r="J1897" s="381"/>
      <c r="K1897" s="382"/>
      <c r="L1897" s="385"/>
      <c r="M1897" s="382"/>
      <c r="N1897" s="383">
        <v>0</v>
      </c>
      <c r="O1897" s="382"/>
      <c r="P1897" s="381"/>
      <c r="Q1897" s="382"/>
      <c r="R1897" s="385"/>
      <c r="S1897" s="382"/>
      <c r="T1897" s="383">
        <v>0</v>
      </c>
      <c r="U1897" s="382"/>
      <c r="V1897" s="385"/>
      <c r="W1897" s="382"/>
      <c r="X1897" s="384">
        <v>100</v>
      </c>
      <c r="Y1897" s="382"/>
    </row>
    <row r="1898" spans="1:25" s="315" customFormat="1" x14ac:dyDescent="0.25">
      <c r="A1898" s="323" t="s">
        <v>615</v>
      </c>
      <c r="B1898" s="366" t="s">
        <v>798</v>
      </c>
      <c r="C1898" s="366">
        <v>562</v>
      </c>
      <c r="D1898" s="323"/>
      <c r="E1898" s="254">
        <v>452</v>
      </c>
      <c r="F1898" s="239"/>
      <c r="G1898" s="324"/>
      <c r="H1898" s="314">
        <f t="shared" ref="H1898:Y1898" si="3515">H1899</f>
        <v>0</v>
      </c>
      <c r="I1898" s="314">
        <f t="shared" si="3515"/>
        <v>0</v>
      </c>
      <c r="J1898" s="314">
        <f t="shared" si="3515"/>
        <v>0</v>
      </c>
      <c r="K1898" s="314">
        <f t="shared" si="3515"/>
        <v>0</v>
      </c>
      <c r="L1898" s="314">
        <f t="shared" si="3515"/>
        <v>0</v>
      </c>
      <c r="M1898" s="314">
        <f t="shared" si="3515"/>
        <v>0</v>
      </c>
      <c r="N1898" s="369">
        <v>0</v>
      </c>
      <c r="O1898" s="314">
        <f t="shared" si="3515"/>
        <v>0</v>
      </c>
      <c r="P1898" s="314">
        <f t="shared" si="3515"/>
        <v>0</v>
      </c>
      <c r="Q1898" s="314">
        <f t="shared" si="3515"/>
        <v>0</v>
      </c>
      <c r="R1898" s="314">
        <f t="shared" si="3515"/>
        <v>0</v>
      </c>
      <c r="S1898" s="314">
        <f t="shared" si="3515"/>
        <v>0</v>
      </c>
      <c r="T1898" s="369">
        <v>0</v>
      </c>
      <c r="U1898" s="314">
        <f t="shared" si="3515"/>
        <v>0</v>
      </c>
      <c r="V1898" s="314">
        <f t="shared" si="3515"/>
        <v>0</v>
      </c>
      <c r="W1898" s="314">
        <f t="shared" si="3515"/>
        <v>0</v>
      </c>
      <c r="X1898" s="314">
        <f t="shared" si="3515"/>
        <v>100</v>
      </c>
      <c r="Y1898" s="314">
        <f t="shared" si="3515"/>
        <v>0</v>
      </c>
    </row>
    <row r="1899" spans="1:25" s="229" customFormat="1" ht="15" x14ac:dyDescent="0.2">
      <c r="A1899" s="244" t="s">
        <v>615</v>
      </c>
      <c r="B1899" s="367" t="s">
        <v>798</v>
      </c>
      <c r="C1899" s="367">
        <v>562</v>
      </c>
      <c r="D1899" s="244" t="s">
        <v>31</v>
      </c>
      <c r="E1899" s="245">
        <v>4521</v>
      </c>
      <c r="F1899" s="246" t="s">
        <v>92</v>
      </c>
      <c r="G1899" s="330"/>
      <c r="H1899" s="381"/>
      <c r="I1899" s="382"/>
      <c r="J1899" s="381"/>
      <c r="K1899" s="382"/>
      <c r="L1899" s="385"/>
      <c r="M1899" s="382"/>
      <c r="N1899" s="383">
        <v>0</v>
      </c>
      <c r="O1899" s="382"/>
      <c r="P1899" s="381"/>
      <c r="Q1899" s="382"/>
      <c r="R1899" s="385"/>
      <c r="S1899" s="382"/>
      <c r="T1899" s="385">
        <v>0</v>
      </c>
      <c r="U1899" s="382"/>
      <c r="V1899" s="385"/>
      <c r="W1899" s="382"/>
      <c r="X1899" s="384">
        <v>100</v>
      </c>
      <c r="Y1899" s="382"/>
    </row>
    <row r="1900" spans="1:25" s="229" customFormat="1" x14ac:dyDescent="0.2">
      <c r="A1900" s="318" t="s">
        <v>615</v>
      </c>
      <c r="B1900" s="319" t="s">
        <v>798</v>
      </c>
      <c r="C1900" s="231">
        <v>563</v>
      </c>
      <c r="D1900" s="231"/>
      <c r="E1900" s="233">
        <v>31</v>
      </c>
      <c r="F1900" s="234"/>
      <c r="G1900" s="320"/>
      <c r="H1900" s="258">
        <f t="shared" ref="H1900:Q1900" si="3516">H1901+H1904+H1906</f>
        <v>1380092</v>
      </c>
      <c r="I1900" s="258">
        <f t="shared" si="3516"/>
        <v>0</v>
      </c>
      <c r="J1900" s="258">
        <f t="shared" si="3516"/>
        <v>1264981</v>
      </c>
      <c r="K1900" s="258">
        <f t="shared" si="3516"/>
        <v>0</v>
      </c>
      <c r="L1900" s="258">
        <f t="shared" ref="L1900:N1900" si="3517">L1901+L1904+L1906</f>
        <v>1264981</v>
      </c>
      <c r="M1900" s="258">
        <f t="shared" si="3517"/>
        <v>0</v>
      </c>
      <c r="N1900" s="258">
        <f t="shared" si="3517"/>
        <v>1358800</v>
      </c>
      <c r="O1900" s="258">
        <f t="shared" ref="O1900" si="3518">O1901+O1904+O1906</f>
        <v>0</v>
      </c>
      <c r="P1900" s="258">
        <f t="shared" si="3516"/>
        <v>1264981</v>
      </c>
      <c r="Q1900" s="258">
        <f t="shared" si="3516"/>
        <v>0</v>
      </c>
      <c r="R1900" s="258">
        <f t="shared" ref="R1900:W1900" si="3519">R1901+R1904+R1906</f>
        <v>1264981</v>
      </c>
      <c r="S1900" s="258">
        <f t="shared" si="3519"/>
        <v>0</v>
      </c>
      <c r="T1900" s="258">
        <f t="shared" ref="T1900:U1900" si="3520">T1901+T1904+T1906</f>
        <v>1358800</v>
      </c>
      <c r="U1900" s="258">
        <f t="shared" si="3520"/>
        <v>0</v>
      </c>
      <c r="V1900" s="258">
        <f t="shared" si="3519"/>
        <v>1264981</v>
      </c>
      <c r="W1900" s="258">
        <f t="shared" si="3519"/>
        <v>0</v>
      </c>
      <c r="X1900" s="258">
        <f t="shared" ref="X1900:Y1900" si="3521">X1901+X1904+X1906</f>
        <v>400</v>
      </c>
      <c r="Y1900" s="258">
        <f t="shared" si="3521"/>
        <v>0</v>
      </c>
    </row>
    <row r="1901" spans="1:25" s="229" customFormat="1" x14ac:dyDescent="0.2">
      <c r="A1901" s="249" t="s">
        <v>615</v>
      </c>
      <c r="B1901" s="368" t="s">
        <v>798</v>
      </c>
      <c r="C1901" s="368">
        <v>563</v>
      </c>
      <c r="D1901" s="249"/>
      <c r="E1901" s="250">
        <v>311</v>
      </c>
      <c r="F1901" s="335"/>
      <c r="G1901" s="336"/>
      <c r="H1901" s="257">
        <f t="shared" ref="H1901:Q1901" si="3522">H1902+H1903</f>
        <v>1132728</v>
      </c>
      <c r="I1901" s="257">
        <f t="shared" si="3522"/>
        <v>0</v>
      </c>
      <c r="J1901" s="257">
        <f t="shared" si="3522"/>
        <v>1019842</v>
      </c>
      <c r="K1901" s="257">
        <f t="shared" si="3522"/>
        <v>0</v>
      </c>
      <c r="L1901" s="257">
        <f t="shared" ref="L1901:M1901" si="3523">L1902+L1903</f>
        <v>1019842</v>
      </c>
      <c r="M1901" s="257">
        <f t="shared" si="3523"/>
        <v>0</v>
      </c>
      <c r="N1901" s="257">
        <f t="shared" ref="N1901:O1901" si="3524">N1902+N1903</f>
        <v>1134700</v>
      </c>
      <c r="O1901" s="257">
        <f t="shared" si="3524"/>
        <v>0</v>
      </c>
      <c r="P1901" s="257">
        <f t="shared" si="3522"/>
        <v>1019842</v>
      </c>
      <c r="Q1901" s="257">
        <f t="shared" si="3522"/>
        <v>0</v>
      </c>
      <c r="R1901" s="257">
        <f t="shared" ref="R1901:W1901" si="3525">R1902+R1903</f>
        <v>1019842</v>
      </c>
      <c r="S1901" s="257">
        <f t="shared" si="3525"/>
        <v>0</v>
      </c>
      <c r="T1901" s="257">
        <f t="shared" ref="T1901:U1901" si="3526">T1902+T1903</f>
        <v>1134700</v>
      </c>
      <c r="U1901" s="257">
        <f t="shared" si="3526"/>
        <v>0</v>
      </c>
      <c r="V1901" s="257">
        <f t="shared" si="3525"/>
        <v>1019842</v>
      </c>
      <c r="W1901" s="257">
        <f t="shared" si="3525"/>
        <v>0</v>
      </c>
      <c r="X1901" s="257">
        <f t="shared" ref="X1901:Y1901" si="3527">X1902+X1903</f>
        <v>200</v>
      </c>
      <c r="Y1901" s="257">
        <f t="shared" si="3527"/>
        <v>0</v>
      </c>
    </row>
    <row r="1902" spans="1:25" s="229" customFormat="1" ht="15" x14ac:dyDescent="0.2">
      <c r="A1902" s="244" t="s">
        <v>615</v>
      </c>
      <c r="B1902" s="367" t="s">
        <v>798</v>
      </c>
      <c r="C1902" s="367">
        <v>563</v>
      </c>
      <c r="D1902" s="244" t="s">
        <v>31</v>
      </c>
      <c r="E1902" s="245">
        <v>3111</v>
      </c>
      <c r="F1902" s="246" t="s">
        <v>33</v>
      </c>
      <c r="G1902" s="330"/>
      <c r="H1902" s="381">
        <v>1128143</v>
      </c>
      <c r="I1902" s="382"/>
      <c r="J1902" s="381">
        <v>1015329</v>
      </c>
      <c r="K1902" s="382"/>
      <c r="L1902" s="383">
        <v>1015329</v>
      </c>
      <c r="M1902" s="382"/>
      <c r="N1902" s="383">
        <v>1133000</v>
      </c>
      <c r="O1902" s="382"/>
      <c r="P1902" s="381">
        <v>1015329</v>
      </c>
      <c r="Q1902" s="382"/>
      <c r="R1902" s="383">
        <v>1015329</v>
      </c>
      <c r="S1902" s="382"/>
      <c r="T1902" s="383">
        <v>1133000</v>
      </c>
      <c r="U1902" s="382"/>
      <c r="V1902" s="383">
        <v>1015329</v>
      </c>
      <c r="W1902" s="382"/>
      <c r="X1902" s="383">
        <v>100</v>
      </c>
      <c r="Y1902" s="382"/>
    </row>
    <row r="1903" spans="1:25" s="229" customFormat="1" ht="15" x14ac:dyDescent="0.2">
      <c r="A1903" s="244" t="s">
        <v>615</v>
      </c>
      <c r="B1903" s="367" t="s">
        <v>798</v>
      </c>
      <c r="C1903" s="367">
        <v>563</v>
      </c>
      <c r="D1903" s="244" t="s">
        <v>31</v>
      </c>
      <c r="E1903" s="245">
        <v>3113</v>
      </c>
      <c r="F1903" s="246" t="s">
        <v>35</v>
      </c>
      <c r="G1903" s="330"/>
      <c r="H1903" s="381">
        <v>4585</v>
      </c>
      <c r="I1903" s="382"/>
      <c r="J1903" s="381">
        <v>4513</v>
      </c>
      <c r="K1903" s="382"/>
      <c r="L1903" s="384">
        <v>4513</v>
      </c>
      <c r="M1903" s="382"/>
      <c r="N1903" s="384">
        <v>1700</v>
      </c>
      <c r="O1903" s="382"/>
      <c r="P1903" s="381">
        <v>4513</v>
      </c>
      <c r="Q1903" s="382"/>
      <c r="R1903" s="384">
        <v>4513</v>
      </c>
      <c r="S1903" s="382"/>
      <c r="T1903" s="384">
        <v>1700</v>
      </c>
      <c r="U1903" s="382"/>
      <c r="V1903" s="384">
        <v>4513</v>
      </c>
      <c r="W1903" s="382"/>
      <c r="X1903" s="384">
        <v>100</v>
      </c>
      <c r="Y1903" s="382"/>
    </row>
    <row r="1904" spans="1:25" s="229" customFormat="1" x14ac:dyDescent="0.2">
      <c r="A1904" s="323" t="s">
        <v>615</v>
      </c>
      <c r="B1904" s="366" t="s">
        <v>798</v>
      </c>
      <c r="C1904" s="366">
        <v>563</v>
      </c>
      <c r="D1904" s="323"/>
      <c r="E1904" s="254">
        <v>312</v>
      </c>
      <c r="F1904" s="239"/>
      <c r="G1904" s="324"/>
      <c r="H1904" s="314">
        <f t="shared" ref="H1904:Y1904" si="3528">H1905</f>
        <v>54475</v>
      </c>
      <c r="I1904" s="314">
        <f t="shared" si="3528"/>
        <v>0</v>
      </c>
      <c r="J1904" s="314">
        <f t="shared" si="3528"/>
        <v>19510</v>
      </c>
      <c r="K1904" s="314">
        <f t="shared" si="3528"/>
        <v>0</v>
      </c>
      <c r="L1904" s="314">
        <f t="shared" si="3528"/>
        <v>19510</v>
      </c>
      <c r="M1904" s="314">
        <f t="shared" si="3528"/>
        <v>0</v>
      </c>
      <c r="N1904" s="314">
        <f t="shared" si="3528"/>
        <v>39100</v>
      </c>
      <c r="O1904" s="314">
        <f t="shared" si="3528"/>
        <v>0</v>
      </c>
      <c r="P1904" s="314">
        <f t="shared" si="3528"/>
        <v>19510</v>
      </c>
      <c r="Q1904" s="314">
        <f t="shared" si="3528"/>
        <v>0</v>
      </c>
      <c r="R1904" s="314">
        <f t="shared" si="3528"/>
        <v>19510</v>
      </c>
      <c r="S1904" s="314">
        <f t="shared" si="3528"/>
        <v>0</v>
      </c>
      <c r="T1904" s="314">
        <f t="shared" si="3528"/>
        <v>39100</v>
      </c>
      <c r="U1904" s="314">
        <f t="shared" si="3528"/>
        <v>0</v>
      </c>
      <c r="V1904" s="314">
        <f t="shared" si="3528"/>
        <v>19510</v>
      </c>
      <c r="W1904" s="314">
        <f t="shared" si="3528"/>
        <v>0</v>
      </c>
      <c r="X1904" s="314">
        <f t="shared" si="3528"/>
        <v>100</v>
      </c>
      <c r="Y1904" s="314">
        <f t="shared" si="3528"/>
        <v>0</v>
      </c>
    </row>
    <row r="1905" spans="1:25" s="229" customFormat="1" ht="15" x14ac:dyDescent="0.2">
      <c r="A1905" s="244" t="s">
        <v>615</v>
      </c>
      <c r="B1905" s="367" t="s">
        <v>798</v>
      </c>
      <c r="C1905" s="367">
        <v>563</v>
      </c>
      <c r="D1905" s="244" t="s">
        <v>31</v>
      </c>
      <c r="E1905" s="245">
        <v>3121</v>
      </c>
      <c r="F1905" s="246" t="s">
        <v>471</v>
      </c>
      <c r="G1905" s="330"/>
      <c r="H1905" s="381">
        <v>54475</v>
      </c>
      <c r="I1905" s="382"/>
      <c r="J1905" s="381">
        <v>19510</v>
      </c>
      <c r="K1905" s="382"/>
      <c r="L1905" s="383">
        <v>19510</v>
      </c>
      <c r="M1905" s="382"/>
      <c r="N1905" s="383">
        <v>39100</v>
      </c>
      <c r="O1905" s="382"/>
      <c r="P1905" s="381">
        <v>19510</v>
      </c>
      <c r="Q1905" s="382"/>
      <c r="R1905" s="383">
        <v>19510</v>
      </c>
      <c r="S1905" s="382"/>
      <c r="T1905" s="383">
        <v>39100</v>
      </c>
      <c r="U1905" s="382"/>
      <c r="V1905" s="383">
        <v>19510</v>
      </c>
      <c r="W1905" s="382"/>
      <c r="X1905" s="384">
        <v>100</v>
      </c>
      <c r="Y1905" s="382"/>
    </row>
    <row r="1906" spans="1:25" s="229" customFormat="1" x14ac:dyDescent="0.2">
      <c r="A1906" s="323" t="s">
        <v>615</v>
      </c>
      <c r="B1906" s="366" t="s">
        <v>798</v>
      </c>
      <c r="C1906" s="366">
        <v>563</v>
      </c>
      <c r="D1906" s="323"/>
      <c r="E1906" s="254">
        <v>313</v>
      </c>
      <c r="F1906" s="239"/>
      <c r="G1906" s="324"/>
      <c r="H1906" s="314">
        <f t="shared" ref="H1906:Y1906" si="3529">H1907</f>
        <v>192889</v>
      </c>
      <c r="I1906" s="314">
        <f t="shared" si="3529"/>
        <v>0</v>
      </c>
      <c r="J1906" s="314">
        <f t="shared" si="3529"/>
        <v>225629</v>
      </c>
      <c r="K1906" s="314">
        <f t="shared" si="3529"/>
        <v>0</v>
      </c>
      <c r="L1906" s="314">
        <f t="shared" si="3529"/>
        <v>225629</v>
      </c>
      <c r="M1906" s="314">
        <f t="shared" si="3529"/>
        <v>0</v>
      </c>
      <c r="N1906" s="314">
        <f t="shared" si="3529"/>
        <v>185000</v>
      </c>
      <c r="O1906" s="314">
        <f t="shared" si="3529"/>
        <v>0</v>
      </c>
      <c r="P1906" s="314">
        <f t="shared" si="3529"/>
        <v>225629</v>
      </c>
      <c r="Q1906" s="314">
        <f t="shared" si="3529"/>
        <v>0</v>
      </c>
      <c r="R1906" s="314">
        <f t="shared" si="3529"/>
        <v>225629</v>
      </c>
      <c r="S1906" s="314">
        <f t="shared" si="3529"/>
        <v>0</v>
      </c>
      <c r="T1906" s="314">
        <f t="shared" si="3529"/>
        <v>185000</v>
      </c>
      <c r="U1906" s="314">
        <f t="shared" si="3529"/>
        <v>0</v>
      </c>
      <c r="V1906" s="314">
        <f t="shared" si="3529"/>
        <v>225629</v>
      </c>
      <c r="W1906" s="314">
        <f t="shared" si="3529"/>
        <v>0</v>
      </c>
      <c r="X1906" s="314">
        <f t="shared" si="3529"/>
        <v>100</v>
      </c>
      <c r="Y1906" s="314">
        <f t="shared" si="3529"/>
        <v>0</v>
      </c>
    </row>
    <row r="1907" spans="1:25" s="229" customFormat="1" ht="15" x14ac:dyDescent="0.2">
      <c r="A1907" s="244" t="s">
        <v>615</v>
      </c>
      <c r="B1907" s="367" t="s">
        <v>798</v>
      </c>
      <c r="C1907" s="367">
        <v>563</v>
      </c>
      <c r="D1907" s="244" t="s">
        <v>31</v>
      </c>
      <c r="E1907" s="245">
        <v>3132</v>
      </c>
      <c r="F1907" s="246" t="s">
        <v>40</v>
      </c>
      <c r="G1907" s="330"/>
      <c r="H1907" s="381">
        <v>192889</v>
      </c>
      <c r="I1907" s="382"/>
      <c r="J1907" s="381">
        <v>225629</v>
      </c>
      <c r="K1907" s="382"/>
      <c r="L1907" s="383">
        <v>225629</v>
      </c>
      <c r="M1907" s="382"/>
      <c r="N1907" s="383">
        <v>185000</v>
      </c>
      <c r="O1907" s="382"/>
      <c r="P1907" s="381">
        <v>225629</v>
      </c>
      <c r="Q1907" s="382"/>
      <c r="R1907" s="383">
        <v>225629</v>
      </c>
      <c r="S1907" s="382"/>
      <c r="T1907" s="383">
        <v>185000</v>
      </c>
      <c r="U1907" s="382"/>
      <c r="V1907" s="383">
        <v>225629</v>
      </c>
      <c r="W1907" s="382"/>
      <c r="X1907" s="384">
        <v>100</v>
      </c>
      <c r="Y1907" s="382"/>
    </row>
    <row r="1908" spans="1:25" s="229" customFormat="1" x14ac:dyDescent="0.2">
      <c r="A1908" s="318" t="s">
        <v>615</v>
      </c>
      <c r="B1908" s="319" t="s">
        <v>798</v>
      </c>
      <c r="C1908" s="231">
        <v>563</v>
      </c>
      <c r="D1908" s="231"/>
      <c r="E1908" s="233">
        <v>32</v>
      </c>
      <c r="F1908" s="234"/>
      <c r="G1908" s="320"/>
      <c r="H1908" s="258">
        <f t="shared" ref="H1908:Q1908" si="3530">H1909+H1913+H1916+H1925</f>
        <v>824739</v>
      </c>
      <c r="I1908" s="258">
        <f t="shared" si="3530"/>
        <v>0</v>
      </c>
      <c r="J1908" s="258">
        <f t="shared" si="3530"/>
        <v>2903047</v>
      </c>
      <c r="K1908" s="258">
        <f t="shared" si="3530"/>
        <v>0</v>
      </c>
      <c r="L1908" s="258">
        <f t="shared" ref="L1908:M1908" si="3531">L1909+L1913+L1916+L1925</f>
        <v>2903047</v>
      </c>
      <c r="M1908" s="258">
        <f t="shared" si="3531"/>
        <v>0</v>
      </c>
      <c r="N1908" s="258">
        <f t="shared" ref="N1908:O1908" si="3532">N1909+N1913+N1916+N1925</f>
        <v>1017374</v>
      </c>
      <c r="O1908" s="258">
        <f t="shared" si="3532"/>
        <v>0</v>
      </c>
      <c r="P1908" s="258">
        <f t="shared" si="3530"/>
        <v>2903047</v>
      </c>
      <c r="Q1908" s="258">
        <f t="shared" si="3530"/>
        <v>0</v>
      </c>
      <c r="R1908" s="258">
        <f t="shared" ref="R1908:W1908" si="3533">R1909+R1913+R1916+R1925</f>
        <v>2903047</v>
      </c>
      <c r="S1908" s="258">
        <f t="shared" si="3533"/>
        <v>0</v>
      </c>
      <c r="T1908" s="258">
        <f t="shared" ref="T1908:U1908" si="3534">T1909+T1913+T1916+T1925</f>
        <v>734374</v>
      </c>
      <c r="U1908" s="258">
        <f t="shared" si="3534"/>
        <v>0</v>
      </c>
      <c r="V1908" s="258">
        <f t="shared" si="3533"/>
        <v>2903047</v>
      </c>
      <c r="W1908" s="258">
        <f t="shared" si="3533"/>
        <v>0</v>
      </c>
      <c r="X1908" s="258">
        <f t="shared" ref="X1908:Y1908" si="3535">X1909+X1913+X1916+X1925</f>
        <v>113825</v>
      </c>
      <c r="Y1908" s="258">
        <f t="shared" si="3535"/>
        <v>0</v>
      </c>
    </row>
    <row r="1909" spans="1:25" s="229" customFormat="1" x14ac:dyDescent="0.2">
      <c r="A1909" s="323" t="s">
        <v>615</v>
      </c>
      <c r="B1909" s="366" t="s">
        <v>798</v>
      </c>
      <c r="C1909" s="366">
        <v>563</v>
      </c>
      <c r="D1909" s="323"/>
      <c r="E1909" s="254">
        <v>321</v>
      </c>
      <c r="F1909" s="239"/>
      <c r="G1909" s="324"/>
      <c r="H1909" s="314">
        <f t="shared" ref="H1909:Q1909" si="3536">SUM(H1910:H1912)</f>
        <v>86164</v>
      </c>
      <c r="I1909" s="314">
        <f t="shared" si="3536"/>
        <v>0</v>
      </c>
      <c r="J1909" s="314">
        <f t="shared" si="3536"/>
        <v>183821</v>
      </c>
      <c r="K1909" s="314">
        <f t="shared" si="3536"/>
        <v>0</v>
      </c>
      <c r="L1909" s="314">
        <f t="shared" ref="L1909:M1909" si="3537">SUM(L1910:L1912)</f>
        <v>183821</v>
      </c>
      <c r="M1909" s="314">
        <f t="shared" si="3537"/>
        <v>0</v>
      </c>
      <c r="N1909" s="314">
        <f t="shared" ref="N1909:O1909" si="3538">SUM(N1910:N1912)</f>
        <v>71315</v>
      </c>
      <c r="O1909" s="314">
        <f t="shared" si="3538"/>
        <v>0</v>
      </c>
      <c r="P1909" s="314">
        <f t="shared" si="3536"/>
        <v>183821</v>
      </c>
      <c r="Q1909" s="314">
        <f t="shared" si="3536"/>
        <v>0</v>
      </c>
      <c r="R1909" s="314">
        <f t="shared" ref="R1909:W1909" si="3539">SUM(R1910:R1912)</f>
        <v>183821</v>
      </c>
      <c r="S1909" s="314">
        <f t="shared" si="3539"/>
        <v>0</v>
      </c>
      <c r="T1909" s="314">
        <f t="shared" ref="T1909:U1909" si="3540">SUM(T1910:T1912)</f>
        <v>71315</v>
      </c>
      <c r="U1909" s="314">
        <f t="shared" si="3540"/>
        <v>0</v>
      </c>
      <c r="V1909" s="314">
        <f t="shared" si="3539"/>
        <v>183821</v>
      </c>
      <c r="W1909" s="314">
        <f t="shared" si="3539"/>
        <v>0</v>
      </c>
      <c r="X1909" s="314">
        <f t="shared" ref="X1909:Y1909" si="3541">SUM(X1910:X1912)</f>
        <v>71315</v>
      </c>
      <c r="Y1909" s="314">
        <f t="shared" si="3541"/>
        <v>0</v>
      </c>
    </row>
    <row r="1910" spans="1:25" s="229" customFormat="1" ht="15" x14ac:dyDescent="0.2">
      <c r="A1910" s="244" t="s">
        <v>615</v>
      </c>
      <c r="B1910" s="367" t="s">
        <v>798</v>
      </c>
      <c r="C1910" s="367">
        <v>563</v>
      </c>
      <c r="D1910" s="244" t="s">
        <v>31</v>
      </c>
      <c r="E1910" s="245">
        <v>3211</v>
      </c>
      <c r="F1910" s="246" t="s">
        <v>42</v>
      </c>
      <c r="G1910" s="330"/>
      <c r="H1910" s="381">
        <v>39890</v>
      </c>
      <c r="I1910" s="382"/>
      <c r="J1910" s="381">
        <v>90252</v>
      </c>
      <c r="K1910" s="382"/>
      <c r="L1910" s="383">
        <v>90252</v>
      </c>
      <c r="M1910" s="382"/>
      <c r="N1910" s="383">
        <v>34000</v>
      </c>
      <c r="O1910" s="382"/>
      <c r="P1910" s="381">
        <v>90252</v>
      </c>
      <c r="Q1910" s="382"/>
      <c r="R1910" s="383">
        <v>90252</v>
      </c>
      <c r="S1910" s="382"/>
      <c r="T1910" s="383">
        <v>34000</v>
      </c>
      <c r="U1910" s="382"/>
      <c r="V1910" s="383">
        <v>90252</v>
      </c>
      <c r="W1910" s="382"/>
      <c r="X1910" s="383">
        <v>34000</v>
      </c>
      <c r="Y1910" s="382"/>
    </row>
    <row r="1911" spans="1:25" s="229" customFormat="1" ht="30" x14ac:dyDescent="0.2">
      <c r="A1911" s="244" t="s">
        <v>615</v>
      </c>
      <c r="B1911" s="367" t="s">
        <v>798</v>
      </c>
      <c r="C1911" s="367">
        <v>563</v>
      </c>
      <c r="D1911" s="244" t="s">
        <v>31</v>
      </c>
      <c r="E1911" s="245">
        <v>3212</v>
      </c>
      <c r="F1911" s="246" t="s">
        <v>43</v>
      </c>
      <c r="G1911" s="330"/>
      <c r="H1911" s="381">
        <v>25696</v>
      </c>
      <c r="I1911" s="382"/>
      <c r="J1911" s="381">
        <v>33844</v>
      </c>
      <c r="K1911" s="382"/>
      <c r="L1911" s="384">
        <v>33844</v>
      </c>
      <c r="M1911" s="382"/>
      <c r="N1911" s="384">
        <v>26315</v>
      </c>
      <c r="O1911" s="382"/>
      <c r="P1911" s="381">
        <v>33844</v>
      </c>
      <c r="Q1911" s="382"/>
      <c r="R1911" s="384">
        <v>33844</v>
      </c>
      <c r="S1911" s="382"/>
      <c r="T1911" s="384">
        <v>26315</v>
      </c>
      <c r="U1911" s="382"/>
      <c r="V1911" s="384">
        <v>33844</v>
      </c>
      <c r="W1911" s="382"/>
      <c r="X1911" s="384">
        <v>26315</v>
      </c>
      <c r="Y1911" s="382"/>
    </row>
    <row r="1912" spans="1:25" s="229" customFormat="1" ht="15" x14ac:dyDescent="0.2">
      <c r="A1912" s="244" t="s">
        <v>615</v>
      </c>
      <c r="B1912" s="367" t="s">
        <v>798</v>
      </c>
      <c r="C1912" s="367">
        <v>563</v>
      </c>
      <c r="D1912" s="244" t="s">
        <v>31</v>
      </c>
      <c r="E1912" s="245">
        <v>3213</v>
      </c>
      <c r="F1912" s="246" t="s">
        <v>44</v>
      </c>
      <c r="G1912" s="330"/>
      <c r="H1912" s="381">
        <v>20578</v>
      </c>
      <c r="I1912" s="382"/>
      <c r="J1912" s="381">
        <v>59725</v>
      </c>
      <c r="K1912" s="382"/>
      <c r="L1912" s="384">
        <v>59725</v>
      </c>
      <c r="M1912" s="382"/>
      <c r="N1912" s="384">
        <v>11000</v>
      </c>
      <c r="O1912" s="382"/>
      <c r="P1912" s="381">
        <v>59725</v>
      </c>
      <c r="Q1912" s="382"/>
      <c r="R1912" s="384">
        <v>59725</v>
      </c>
      <c r="S1912" s="382"/>
      <c r="T1912" s="384">
        <v>11000</v>
      </c>
      <c r="U1912" s="382"/>
      <c r="V1912" s="384">
        <v>59725</v>
      </c>
      <c r="W1912" s="382"/>
      <c r="X1912" s="384">
        <v>11000</v>
      </c>
      <c r="Y1912" s="382"/>
    </row>
    <row r="1913" spans="1:25" s="229" customFormat="1" x14ac:dyDescent="0.2">
      <c r="A1913" s="323" t="s">
        <v>615</v>
      </c>
      <c r="B1913" s="366" t="s">
        <v>798</v>
      </c>
      <c r="C1913" s="366">
        <v>563</v>
      </c>
      <c r="D1913" s="323"/>
      <c r="E1913" s="254">
        <v>322</v>
      </c>
      <c r="F1913" s="239"/>
      <c r="G1913" s="324"/>
      <c r="H1913" s="314">
        <f t="shared" ref="H1913:Q1913" si="3542">SUM(H1914:H1915)</f>
        <v>21283</v>
      </c>
      <c r="I1913" s="314">
        <f t="shared" si="3542"/>
        <v>0</v>
      </c>
      <c r="J1913" s="314">
        <f t="shared" si="3542"/>
        <v>17254</v>
      </c>
      <c r="K1913" s="314">
        <f t="shared" si="3542"/>
        <v>0</v>
      </c>
      <c r="L1913" s="314">
        <f t="shared" ref="L1913:M1913" si="3543">SUM(L1914:L1915)</f>
        <v>17254</v>
      </c>
      <c r="M1913" s="314">
        <f t="shared" si="3543"/>
        <v>0</v>
      </c>
      <c r="N1913" s="314">
        <f t="shared" ref="N1913:O1913" si="3544">SUM(N1914:N1915)</f>
        <v>35760</v>
      </c>
      <c r="O1913" s="314">
        <f t="shared" si="3544"/>
        <v>0</v>
      </c>
      <c r="P1913" s="314">
        <f t="shared" si="3542"/>
        <v>17254</v>
      </c>
      <c r="Q1913" s="314">
        <f t="shared" si="3542"/>
        <v>0</v>
      </c>
      <c r="R1913" s="314">
        <f t="shared" ref="R1913:W1913" si="3545">SUM(R1914:R1915)</f>
        <v>17254</v>
      </c>
      <c r="S1913" s="314">
        <f t="shared" si="3545"/>
        <v>0</v>
      </c>
      <c r="T1913" s="314">
        <f t="shared" ref="T1913:U1913" si="3546">SUM(T1914:T1915)</f>
        <v>35760</v>
      </c>
      <c r="U1913" s="314">
        <f t="shared" si="3546"/>
        <v>0</v>
      </c>
      <c r="V1913" s="314">
        <f t="shared" si="3545"/>
        <v>17254</v>
      </c>
      <c r="W1913" s="314">
        <f t="shared" si="3545"/>
        <v>0</v>
      </c>
      <c r="X1913" s="314">
        <f t="shared" ref="X1913:Y1913" si="3547">SUM(X1914:X1915)</f>
        <v>35760</v>
      </c>
      <c r="Y1913" s="314">
        <f t="shared" si="3547"/>
        <v>0</v>
      </c>
    </row>
    <row r="1914" spans="1:25" s="229" customFormat="1" ht="15" x14ac:dyDescent="0.2">
      <c r="A1914" s="244" t="s">
        <v>615</v>
      </c>
      <c r="B1914" s="367" t="s">
        <v>798</v>
      </c>
      <c r="C1914" s="367">
        <v>563</v>
      </c>
      <c r="D1914" s="244" t="s">
        <v>31</v>
      </c>
      <c r="E1914" s="245">
        <v>3221</v>
      </c>
      <c r="F1914" s="246" t="s">
        <v>297</v>
      </c>
      <c r="G1914" s="330"/>
      <c r="H1914" s="381">
        <v>5430</v>
      </c>
      <c r="I1914" s="382"/>
      <c r="J1914" s="381">
        <v>5973</v>
      </c>
      <c r="K1914" s="382"/>
      <c r="L1914" s="383">
        <v>5973</v>
      </c>
      <c r="M1914" s="382"/>
      <c r="N1914" s="383">
        <v>7760</v>
      </c>
      <c r="O1914" s="382"/>
      <c r="P1914" s="381">
        <v>5973</v>
      </c>
      <c r="Q1914" s="382"/>
      <c r="R1914" s="383">
        <v>5973</v>
      </c>
      <c r="S1914" s="382"/>
      <c r="T1914" s="383">
        <v>7760</v>
      </c>
      <c r="U1914" s="382"/>
      <c r="V1914" s="383">
        <v>5973</v>
      </c>
      <c r="W1914" s="382"/>
      <c r="X1914" s="383">
        <v>7760</v>
      </c>
      <c r="Y1914" s="382"/>
    </row>
    <row r="1915" spans="1:25" s="229" customFormat="1" ht="15" x14ac:dyDescent="0.2">
      <c r="A1915" s="244" t="s">
        <v>615</v>
      </c>
      <c r="B1915" s="367" t="s">
        <v>798</v>
      </c>
      <c r="C1915" s="367">
        <v>563</v>
      </c>
      <c r="D1915" s="244" t="s">
        <v>31</v>
      </c>
      <c r="E1915" s="245">
        <v>3223</v>
      </c>
      <c r="F1915" s="246" t="s">
        <v>48</v>
      </c>
      <c r="G1915" s="330"/>
      <c r="H1915" s="381">
        <v>15853</v>
      </c>
      <c r="I1915" s="382"/>
      <c r="J1915" s="381">
        <v>11281</v>
      </c>
      <c r="K1915" s="382"/>
      <c r="L1915" s="384">
        <v>11281</v>
      </c>
      <c r="M1915" s="382"/>
      <c r="N1915" s="384">
        <v>28000</v>
      </c>
      <c r="O1915" s="382"/>
      <c r="P1915" s="381">
        <v>11281</v>
      </c>
      <c r="Q1915" s="382"/>
      <c r="R1915" s="384">
        <v>11281</v>
      </c>
      <c r="S1915" s="382"/>
      <c r="T1915" s="384">
        <v>28000</v>
      </c>
      <c r="U1915" s="382"/>
      <c r="V1915" s="384">
        <v>11281</v>
      </c>
      <c r="W1915" s="382"/>
      <c r="X1915" s="384">
        <v>28000</v>
      </c>
      <c r="Y1915" s="382"/>
    </row>
    <row r="1916" spans="1:25" s="229" customFormat="1" x14ac:dyDescent="0.2">
      <c r="A1916" s="323" t="s">
        <v>615</v>
      </c>
      <c r="B1916" s="366" t="s">
        <v>798</v>
      </c>
      <c r="C1916" s="366">
        <v>563</v>
      </c>
      <c r="D1916" s="323"/>
      <c r="E1916" s="254">
        <v>323</v>
      </c>
      <c r="F1916" s="239"/>
      <c r="G1916" s="324"/>
      <c r="H1916" s="314">
        <f t="shared" ref="H1916:Q1916" si="3548">SUM(H1917:H1924)</f>
        <v>699175</v>
      </c>
      <c r="I1916" s="314">
        <f t="shared" si="3548"/>
        <v>0</v>
      </c>
      <c r="J1916" s="314">
        <f t="shared" si="3548"/>
        <v>2692947</v>
      </c>
      <c r="K1916" s="314">
        <f t="shared" si="3548"/>
        <v>0</v>
      </c>
      <c r="L1916" s="314">
        <f t="shared" ref="L1916:M1916" si="3549">SUM(L1917:L1924)</f>
        <v>2692947</v>
      </c>
      <c r="M1916" s="314">
        <f t="shared" si="3549"/>
        <v>0</v>
      </c>
      <c r="N1916" s="314">
        <f t="shared" ref="N1916:O1916" si="3550">SUM(N1917:N1924)</f>
        <v>904349</v>
      </c>
      <c r="O1916" s="314">
        <f t="shared" si="3550"/>
        <v>0</v>
      </c>
      <c r="P1916" s="314">
        <f t="shared" si="3548"/>
        <v>2692947</v>
      </c>
      <c r="Q1916" s="314">
        <f t="shared" si="3548"/>
        <v>0</v>
      </c>
      <c r="R1916" s="314">
        <f t="shared" ref="R1916:W1916" si="3551">SUM(R1917:R1924)</f>
        <v>2692947</v>
      </c>
      <c r="S1916" s="314">
        <f t="shared" si="3551"/>
        <v>0</v>
      </c>
      <c r="T1916" s="314">
        <f t="shared" ref="T1916:U1916" si="3552">SUM(T1917:T1924)</f>
        <v>621349</v>
      </c>
      <c r="U1916" s="314">
        <f t="shared" si="3552"/>
        <v>0</v>
      </c>
      <c r="V1916" s="314">
        <f t="shared" si="3551"/>
        <v>2692947</v>
      </c>
      <c r="W1916" s="314">
        <f t="shared" si="3551"/>
        <v>0</v>
      </c>
      <c r="X1916" s="314">
        <f t="shared" ref="X1916:Y1916" si="3553">SUM(X1917:X1924)</f>
        <v>800</v>
      </c>
      <c r="Y1916" s="314">
        <f t="shared" si="3553"/>
        <v>0</v>
      </c>
    </row>
    <row r="1917" spans="1:25" s="229" customFormat="1" ht="15" x14ac:dyDescent="0.2">
      <c r="A1917" s="244" t="s">
        <v>615</v>
      </c>
      <c r="B1917" s="367" t="s">
        <v>798</v>
      </c>
      <c r="C1917" s="367">
        <v>563</v>
      </c>
      <c r="D1917" s="244" t="s">
        <v>31</v>
      </c>
      <c r="E1917" s="245">
        <v>3231</v>
      </c>
      <c r="F1917" s="246" t="s">
        <v>52</v>
      </c>
      <c r="G1917" s="330"/>
      <c r="H1917" s="381">
        <v>2513</v>
      </c>
      <c r="I1917" s="382"/>
      <c r="J1917" s="381">
        <v>12078</v>
      </c>
      <c r="K1917" s="382"/>
      <c r="L1917" s="383">
        <v>12078</v>
      </c>
      <c r="M1917" s="382"/>
      <c r="N1917" s="383">
        <v>22207</v>
      </c>
      <c r="O1917" s="382"/>
      <c r="P1917" s="381">
        <v>12078</v>
      </c>
      <c r="Q1917" s="382"/>
      <c r="R1917" s="383">
        <v>12078</v>
      </c>
      <c r="S1917" s="382"/>
      <c r="T1917" s="383">
        <v>22207</v>
      </c>
      <c r="U1917" s="382"/>
      <c r="V1917" s="383">
        <v>12078</v>
      </c>
      <c r="W1917" s="382"/>
      <c r="X1917" s="384">
        <v>100</v>
      </c>
      <c r="Y1917" s="382"/>
    </row>
    <row r="1918" spans="1:25" s="229" customFormat="1" ht="15" x14ac:dyDescent="0.2">
      <c r="A1918" s="244" t="s">
        <v>615</v>
      </c>
      <c r="B1918" s="367" t="s">
        <v>798</v>
      </c>
      <c r="C1918" s="367">
        <v>563</v>
      </c>
      <c r="D1918" s="244" t="s">
        <v>31</v>
      </c>
      <c r="E1918" s="245">
        <v>3232</v>
      </c>
      <c r="F1918" s="246" t="s">
        <v>53</v>
      </c>
      <c r="G1918" s="330"/>
      <c r="H1918" s="381">
        <v>67437</v>
      </c>
      <c r="I1918" s="382"/>
      <c r="J1918" s="381">
        <v>90252</v>
      </c>
      <c r="K1918" s="382"/>
      <c r="L1918" s="384">
        <v>90252</v>
      </c>
      <c r="M1918" s="382"/>
      <c r="N1918" s="384">
        <v>75757</v>
      </c>
      <c r="O1918" s="382"/>
      <c r="P1918" s="381">
        <v>90252</v>
      </c>
      <c r="Q1918" s="382"/>
      <c r="R1918" s="384">
        <v>90252</v>
      </c>
      <c r="S1918" s="382"/>
      <c r="T1918" s="384">
        <v>75757</v>
      </c>
      <c r="U1918" s="382"/>
      <c r="V1918" s="384">
        <v>90252</v>
      </c>
      <c r="W1918" s="382"/>
      <c r="X1918" s="384">
        <v>100</v>
      </c>
      <c r="Y1918" s="382"/>
    </row>
    <row r="1919" spans="1:25" s="229" customFormat="1" ht="15" x14ac:dyDescent="0.2">
      <c r="A1919" s="244" t="s">
        <v>615</v>
      </c>
      <c r="B1919" s="367" t="s">
        <v>798</v>
      </c>
      <c r="C1919" s="367">
        <v>563</v>
      </c>
      <c r="D1919" s="244" t="s">
        <v>31</v>
      </c>
      <c r="E1919" s="245">
        <v>3233</v>
      </c>
      <c r="F1919" s="246" t="s">
        <v>54</v>
      </c>
      <c r="G1919" s="330"/>
      <c r="H1919" s="381">
        <v>260055</v>
      </c>
      <c r="I1919" s="382"/>
      <c r="J1919" s="381">
        <v>334329</v>
      </c>
      <c r="K1919" s="382"/>
      <c r="L1919" s="384">
        <v>334329</v>
      </c>
      <c r="M1919" s="382"/>
      <c r="N1919" s="384">
        <v>226000</v>
      </c>
      <c r="O1919" s="382"/>
      <c r="P1919" s="381">
        <v>334329</v>
      </c>
      <c r="Q1919" s="382"/>
      <c r="R1919" s="384">
        <v>334329</v>
      </c>
      <c r="S1919" s="382"/>
      <c r="T1919" s="384">
        <v>226000</v>
      </c>
      <c r="U1919" s="382"/>
      <c r="V1919" s="384">
        <v>334329</v>
      </c>
      <c r="W1919" s="382"/>
      <c r="X1919" s="384">
        <v>100</v>
      </c>
      <c r="Y1919" s="382"/>
    </row>
    <row r="1920" spans="1:25" s="229" customFormat="1" ht="15" x14ac:dyDescent="0.2">
      <c r="A1920" s="244" t="s">
        <v>615</v>
      </c>
      <c r="B1920" s="367" t="s">
        <v>798</v>
      </c>
      <c r="C1920" s="367">
        <v>563</v>
      </c>
      <c r="D1920" s="244" t="s">
        <v>31</v>
      </c>
      <c r="E1920" s="245">
        <v>3234</v>
      </c>
      <c r="F1920" s="246" t="s">
        <v>55</v>
      </c>
      <c r="G1920" s="330"/>
      <c r="H1920" s="381">
        <v>4468</v>
      </c>
      <c r="I1920" s="382"/>
      <c r="J1920" s="381">
        <v>4513</v>
      </c>
      <c r="K1920" s="382"/>
      <c r="L1920" s="384">
        <v>4513</v>
      </c>
      <c r="M1920" s="382"/>
      <c r="N1920" s="384">
        <v>2550</v>
      </c>
      <c r="O1920" s="382"/>
      <c r="P1920" s="381">
        <v>4513</v>
      </c>
      <c r="Q1920" s="382"/>
      <c r="R1920" s="384">
        <v>4513</v>
      </c>
      <c r="S1920" s="382"/>
      <c r="T1920" s="384">
        <v>2550</v>
      </c>
      <c r="U1920" s="382"/>
      <c r="V1920" s="384">
        <v>4513</v>
      </c>
      <c r="W1920" s="382"/>
      <c r="X1920" s="384">
        <v>100</v>
      </c>
      <c r="Y1920" s="382"/>
    </row>
    <row r="1921" spans="1:30" s="229" customFormat="1" ht="15" x14ac:dyDescent="0.2">
      <c r="A1921" s="244" t="s">
        <v>615</v>
      </c>
      <c r="B1921" s="367" t="s">
        <v>798</v>
      </c>
      <c r="C1921" s="367">
        <v>563</v>
      </c>
      <c r="D1921" s="244" t="s">
        <v>31</v>
      </c>
      <c r="E1921" s="245">
        <v>3235</v>
      </c>
      <c r="F1921" s="246" t="s">
        <v>56</v>
      </c>
      <c r="G1921" s="330"/>
      <c r="H1921" s="381">
        <v>4908</v>
      </c>
      <c r="I1921" s="382"/>
      <c r="J1921" s="381">
        <v>55611</v>
      </c>
      <c r="K1921" s="382"/>
      <c r="L1921" s="384">
        <v>55611</v>
      </c>
      <c r="M1921" s="382"/>
      <c r="N1921" s="384">
        <v>4250</v>
      </c>
      <c r="O1921" s="382"/>
      <c r="P1921" s="381">
        <v>55611</v>
      </c>
      <c r="Q1921" s="382"/>
      <c r="R1921" s="384">
        <v>55611</v>
      </c>
      <c r="S1921" s="382"/>
      <c r="T1921" s="384">
        <v>4250</v>
      </c>
      <c r="U1921" s="382"/>
      <c r="V1921" s="384">
        <v>55611</v>
      </c>
      <c r="W1921" s="382"/>
      <c r="X1921" s="384">
        <v>100</v>
      </c>
      <c r="Y1921" s="382"/>
    </row>
    <row r="1922" spans="1:30" s="229" customFormat="1" ht="15" x14ac:dyDescent="0.2">
      <c r="A1922" s="244" t="s">
        <v>615</v>
      </c>
      <c r="B1922" s="367" t="s">
        <v>798</v>
      </c>
      <c r="C1922" s="367">
        <v>563</v>
      </c>
      <c r="D1922" s="244" t="s">
        <v>31</v>
      </c>
      <c r="E1922" s="245">
        <v>3237</v>
      </c>
      <c r="F1922" s="246" t="s">
        <v>58</v>
      </c>
      <c r="G1922" s="330"/>
      <c r="H1922" s="381">
        <v>308470</v>
      </c>
      <c r="I1922" s="382"/>
      <c r="J1922" s="381">
        <v>2143473</v>
      </c>
      <c r="K1922" s="382"/>
      <c r="L1922" s="384">
        <v>2143473</v>
      </c>
      <c r="M1922" s="382"/>
      <c r="N1922" s="384">
        <v>566000</v>
      </c>
      <c r="O1922" s="382"/>
      <c r="P1922" s="381">
        <v>2143473</v>
      </c>
      <c r="Q1922" s="382"/>
      <c r="R1922" s="384">
        <v>2143473</v>
      </c>
      <c r="S1922" s="382"/>
      <c r="T1922" s="384">
        <v>283000</v>
      </c>
      <c r="U1922" s="382"/>
      <c r="V1922" s="384">
        <v>2143473</v>
      </c>
      <c r="W1922" s="382"/>
      <c r="X1922" s="384">
        <v>100</v>
      </c>
      <c r="Y1922" s="382"/>
    </row>
    <row r="1923" spans="1:30" s="229" customFormat="1" ht="15" x14ac:dyDescent="0.2">
      <c r="A1923" s="244" t="s">
        <v>615</v>
      </c>
      <c r="B1923" s="367" t="s">
        <v>798</v>
      </c>
      <c r="C1923" s="367">
        <v>563</v>
      </c>
      <c r="D1923" s="244" t="s">
        <v>31</v>
      </c>
      <c r="E1923" s="245">
        <v>3238</v>
      </c>
      <c r="F1923" s="246" t="s">
        <v>59</v>
      </c>
      <c r="G1923" s="330"/>
      <c r="H1923" s="381">
        <v>41564</v>
      </c>
      <c r="I1923" s="382"/>
      <c r="J1923" s="381">
        <v>42073</v>
      </c>
      <c r="K1923" s="382"/>
      <c r="L1923" s="384">
        <v>42073</v>
      </c>
      <c r="M1923" s="382"/>
      <c r="N1923" s="384">
        <v>5635</v>
      </c>
      <c r="O1923" s="382"/>
      <c r="P1923" s="381">
        <v>42073</v>
      </c>
      <c r="Q1923" s="382"/>
      <c r="R1923" s="384">
        <v>42073</v>
      </c>
      <c r="S1923" s="382"/>
      <c r="T1923" s="384">
        <v>5635</v>
      </c>
      <c r="U1923" s="382"/>
      <c r="V1923" s="384">
        <v>42073</v>
      </c>
      <c r="W1923" s="382"/>
      <c r="X1923" s="384">
        <v>100</v>
      </c>
      <c r="Y1923" s="382"/>
    </row>
    <row r="1924" spans="1:30" s="229" customFormat="1" ht="15" x14ac:dyDescent="0.2">
      <c r="A1924" s="244" t="s">
        <v>615</v>
      </c>
      <c r="B1924" s="367" t="s">
        <v>798</v>
      </c>
      <c r="C1924" s="367">
        <v>563</v>
      </c>
      <c r="D1924" s="244" t="s">
        <v>31</v>
      </c>
      <c r="E1924" s="245">
        <v>3239</v>
      </c>
      <c r="F1924" s="246" t="s">
        <v>60</v>
      </c>
      <c r="G1924" s="330"/>
      <c r="H1924" s="381">
        <v>9760</v>
      </c>
      <c r="I1924" s="382"/>
      <c r="J1924" s="381">
        <v>10618</v>
      </c>
      <c r="K1924" s="382"/>
      <c r="L1924" s="384">
        <v>10618</v>
      </c>
      <c r="M1924" s="382"/>
      <c r="N1924" s="384">
        <v>1950</v>
      </c>
      <c r="O1924" s="382"/>
      <c r="P1924" s="381">
        <v>10618</v>
      </c>
      <c r="Q1924" s="382"/>
      <c r="R1924" s="384">
        <v>10618</v>
      </c>
      <c r="S1924" s="382"/>
      <c r="T1924" s="384">
        <v>1950</v>
      </c>
      <c r="U1924" s="382"/>
      <c r="V1924" s="384">
        <v>10618</v>
      </c>
      <c r="W1924" s="382"/>
      <c r="X1924" s="384">
        <v>100</v>
      </c>
      <c r="Y1924" s="382"/>
    </row>
    <row r="1925" spans="1:30" s="229" customFormat="1" x14ac:dyDescent="0.2">
      <c r="A1925" s="323" t="s">
        <v>615</v>
      </c>
      <c r="B1925" s="366" t="s">
        <v>798</v>
      </c>
      <c r="C1925" s="366">
        <v>563</v>
      </c>
      <c r="D1925" s="323"/>
      <c r="E1925" s="254">
        <v>329</v>
      </c>
      <c r="F1925" s="239"/>
      <c r="G1925" s="324"/>
      <c r="H1925" s="314">
        <f t="shared" ref="H1925:Y1925" si="3554">H1926</f>
        <v>18117</v>
      </c>
      <c r="I1925" s="314">
        <f t="shared" si="3554"/>
        <v>0</v>
      </c>
      <c r="J1925" s="314">
        <f t="shared" si="3554"/>
        <v>9025</v>
      </c>
      <c r="K1925" s="314">
        <f t="shared" si="3554"/>
        <v>0</v>
      </c>
      <c r="L1925" s="314">
        <f t="shared" si="3554"/>
        <v>9025</v>
      </c>
      <c r="M1925" s="314">
        <f t="shared" si="3554"/>
        <v>0</v>
      </c>
      <c r="N1925" s="314">
        <f t="shared" si="3554"/>
        <v>5950</v>
      </c>
      <c r="O1925" s="314">
        <f t="shared" si="3554"/>
        <v>0</v>
      </c>
      <c r="P1925" s="314">
        <f t="shared" si="3554"/>
        <v>9025</v>
      </c>
      <c r="Q1925" s="314">
        <f t="shared" si="3554"/>
        <v>0</v>
      </c>
      <c r="R1925" s="314">
        <f t="shared" si="3554"/>
        <v>9025</v>
      </c>
      <c r="S1925" s="314">
        <f t="shared" si="3554"/>
        <v>0</v>
      </c>
      <c r="T1925" s="314">
        <f t="shared" si="3554"/>
        <v>5950</v>
      </c>
      <c r="U1925" s="314">
        <f t="shared" si="3554"/>
        <v>0</v>
      </c>
      <c r="V1925" s="314">
        <f t="shared" si="3554"/>
        <v>9025</v>
      </c>
      <c r="W1925" s="314">
        <f t="shared" si="3554"/>
        <v>0</v>
      </c>
      <c r="X1925" s="314">
        <f t="shared" si="3554"/>
        <v>5950</v>
      </c>
      <c r="Y1925" s="314">
        <f t="shared" si="3554"/>
        <v>0</v>
      </c>
    </row>
    <row r="1926" spans="1:30" s="229" customFormat="1" ht="15" x14ac:dyDescent="0.2">
      <c r="A1926" s="244" t="s">
        <v>615</v>
      </c>
      <c r="B1926" s="367" t="s">
        <v>798</v>
      </c>
      <c r="C1926" s="367">
        <v>563</v>
      </c>
      <c r="D1926" s="244" t="s">
        <v>31</v>
      </c>
      <c r="E1926" s="245">
        <v>3293</v>
      </c>
      <c r="F1926" s="246" t="s">
        <v>64</v>
      </c>
      <c r="G1926" s="330"/>
      <c r="H1926" s="381">
        <v>18117</v>
      </c>
      <c r="I1926" s="382"/>
      <c r="J1926" s="381">
        <v>9025</v>
      </c>
      <c r="K1926" s="382"/>
      <c r="L1926" s="383">
        <v>9025</v>
      </c>
      <c r="M1926" s="382"/>
      <c r="N1926" s="383">
        <v>5950</v>
      </c>
      <c r="O1926" s="382"/>
      <c r="P1926" s="381">
        <v>9025</v>
      </c>
      <c r="Q1926" s="382"/>
      <c r="R1926" s="383">
        <v>9025</v>
      </c>
      <c r="S1926" s="382"/>
      <c r="T1926" s="383">
        <v>5950</v>
      </c>
      <c r="U1926" s="382"/>
      <c r="V1926" s="383">
        <v>9025</v>
      </c>
      <c r="W1926" s="382"/>
      <c r="X1926" s="383">
        <v>5950</v>
      </c>
      <c r="Y1926" s="382"/>
    </row>
    <row r="1927" spans="1:30" s="229" customFormat="1" x14ac:dyDescent="0.2">
      <c r="A1927" s="318" t="s">
        <v>615</v>
      </c>
      <c r="B1927" s="319" t="s">
        <v>798</v>
      </c>
      <c r="C1927" s="231">
        <v>563</v>
      </c>
      <c r="D1927" s="231"/>
      <c r="E1927" s="233">
        <v>35</v>
      </c>
      <c r="F1927" s="234"/>
      <c r="G1927" s="320"/>
      <c r="H1927" s="258">
        <f t="shared" ref="H1927:Y1927" si="3555">H1928</f>
        <v>0</v>
      </c>
      <c r="I1927" s="258">
        <f t="shared" si="3555"/>
        <v>0</v>
      </c>
      <c r="J1927" s="258">
        <f t="shared" si="3555"/>
        <v>261464</v>
      </c>
      <c r="K1927" s="258">
        <f t="shared" si="3555"/>
        <v>0</v>
      </c>
      <c r="L1927" s="258">
        <f t="shared" si="3555"/>
        <v>1512814</v>
      </c>
      <c r="M1927" s="258">
        <f t="shared" si="3555"/>
        <v>0</v>
      </c>
      <c r="N1927" s="258">
        <f t="shared" si="3555"/>
        <v>343886</v>
      </c>
      <c r="O1927" s="258">
        <f t="shared" si="3555"/>
        <v>0</v>
      </c>
      <c r="P1927" s="258">
        <f t="shared" si="3555"/>
        <v>335789</v>
      </c>
      <c r="Q1927" s="258">
        <f t="shared" si="3555"/>
        <v>0</v>
      </c>
      <c r="R1927" s="258">
        <f t="shared" si="3555"/>
        <v>3411239</v>
      </c>
      <c r="S1927" s="258">
        <f t="shared" si="3555"/>
        <v>0</v>
      </c>
      <c r="T1927" s="258">
        <f t="shared" si="3555"/>
        <v>282814</v>
      </c>
      <c r="U1927" s="258">
        <f t="shared" si="3555"/>
        <v>0</v>
      </c>
      <c r="V1927" s="258">
        <f t="shared" si="3555"/>
        <v>153425</v>
      </c>
      <c r="W1927" s="258">
        <f t="shared" si="3555"/>
        <v>0</v>
      </c>
      <c r="X1927" s="258">
        <f t="shared" si="3555"/>
        <v>91000</v>
      </c>
      <c r="Y1927" s="258">
        <f t="shared" si="3555"/>
        <v>0</v>
      </c>
    </row>
    <row r="1928" spans="1:30" s="229" customFormat="1" x14ac:dyDescent="0.2">
      <c r="A1928" s="323" t="s">
        <v>615</v>
      </c>
      <c r="B1928" s="366" t="s">
        <v>798</v>
      </c>
      <c r="C1928" s="366">
        <v>563</v>
      </c>
      <c r="D1928" s="323"/>
      <c r="E1928" s="254">
        <v>353</v>
      </c>
      <c r="F1928" s="239"/>
      <c r="G1928" s="324"/>
      <c r="H1928" s="314">
        <f t="shared" ref="H1928:Q1928" si="3556">SUM(H1929:H1930)</f>
        <v>0</v>
      </c>
      <c r="I1928" s="314">
        <f t="shared" si="3556"/>
        <v>0</v>
      </c>
      <c r="J1928" s="314">
        <f t="shared" si="3556"/>
        <v>261464</v>
      </c>
      <c r="K1928" s="314">
        <f t="shared" si="3556"/>
        <v>0</v>
      </c>
      <c r="L1928" s="314">
        <f t="shared" ref="L1928:M1928" si="3557">SUM(L1929:L1930)</f>
        <v>1512814</v>
      </c>
      <c r="M1928" s="314">
        <f t="shared" si="3557"/>
        <v>0</v>
      </c>
      <c r="N1928" s="314">
        <f t="shared" ref="N1928:O1928" si="3558">SUM(N1929:N1930)</f>
        <v>343886</v>
      </c>
      <c r="O1928" s="314">
        <f t="shared" si="3558"/>
        <v>0</v>
      </c>
      <c r="P1928" s="314">
        <f t="shared" si="3556"/>
        <v>335789</v>
      </c>
      <c r="Q1928" s="314">
        <f t="shared" si="3556"/>
        <v>0</v>
      </c>
      <c r="R1928" s="314">
        <f t="shared" ref="R1928:W1928" si="3559">SUM(R1929:R1930)</f>
        <v>3411239</v>
      </c>
      <c r="S1928" s="314">
        <f t="shared" si="3559"/>
        <v>0</v>
      </c>
      <c r="T1928" s="314">
        <f t="shared" ref="T1928:U1928" si="3560">SUM(T1929:T1930)</f>
        <v>282814</v>
      </c>
      <c r="U1928" s="314">
        <f t="shared" si="3560"/>
        <v>0</v>
      </c>
      <c r="V1928" s="314">
        <f t="shared" si="3559"/>
        <v>153425</v>
      </c>
      <c r="W1928" s="314">
        <f t="shared" si="3559"/>
        <v>0</v>
      </c>
      <c r="X1928" s="314">
        <f t="shared" ref="X1928:Y1928" si="3561">SUM(X1929:X1930)</f>
        <v>91000</v>
      </c>
      <c r="Y1928" s="314">
        <f t="shared" si="3561"/>
        <v>0</v>
      </c>
    </row>
    <row r="1929" spans="1:30" s="229" customFormat="1" ht="30" x14ac:dyDescent="0.2">
      <c r="A1929" s="244" t="s">
        <v>615</v>
      </c>
      <c r="B1929" s="367" t="s">
        <v>798</v>
      </c>
      <c r="C1929" s="367">
        <v>563</v>
      </c>
      <c r="D1929" s="244" t="s">
        <v>270</v>
      </c>
      <c r="E1929" s="245">
        <v>3531</v>
      </c>
      <c r="F1929" s="246" t="s">
        <v>786</v>
      </c>
      <c r="G1929" s="330"/>
      <c r="H1929" s="381">
        <v>0</v>
      </c>
      <c r="I1929" s="382"/>
      <c r="J1929" s="381">
        <v>112814</v>
      </c>
      <c r="K1929" s="382"/>
      <c r="L1929" s="383">
        <v>112814</v>
      </c>
      <c r="M1929" s="382"/>
      <c r="N1929" s="383">
        <v>112814</v>
      </c>
      <c r="O1929" s="382"/>
      <c r="P1929" s="381">
        <v>187139</v>
      </c>
      <c r="Q1929" s="382"/>
      <c r="R1929" s="383">
        <v>266239</v>
      </c>
      <c r="S1929" s="382"/>
      <c r="T1929" s="383">
        <v>248814</v>
      </c>
      <c r="U1929" s="382"/>
      <c r="V1929" s="383">
        <v>153425</v>
      </c>
      <c r="W1929" s="382"/>
      <c r="X1929" s="383">
        <v>57000</v>
      </c>
      <c r="Y1929" s="382"/>
    </row>
    <row r="1930" spans="1:30" s="229" customFormat="1" ht="30" x14ac:dyDescent="0.2">
      <c r="A1930" s="244" t="s">
        <v>615</v>
      </c>
      <c r="B1930" s="367" t="s">
        <v>798</v>
      </c>
      <c r="C1930" s="367">
        <v>563</v>
      </c>
      <c r="D1930" s="244" t="s">
        <v>325</v>
      </c>
      <c r="E1930" s="245">
        <v>3531</v>
      </c>
      <c r="F1930" s="246" t="s">
        <v>786</v>
      </c>
      <c r="G1930" s="330"/>
      <c r="H1930" s="381">
        <v>0</v>
      </c>
      <c r="I1930" s="382"/>
      <c r="J1930" s="381">
        <v>148650</v>
      </c>
      <c r="K1930" s="382"/>
      <c r="L1930" s="384">
        <v>1400000</v>
      </c>
      <c r="M1930" s="382"/>
      <c r="N1930" s="384">
        <v>231072</v>
      </c>
      <c r="O1930" s="382"/>
      <c r="P1930" s="381">
        <v>148650</v>
      </c>
      <c r="Q1930" s="382"/>
      <c r="R1930" s="384">
        <v>3145000</v>
      </c>
      <c r="S1930" s="382"/>
      <c r="T1930" s="384">
        <v>34000</v>
      </c>
      <c r="U1930" s="382"/>
      <c r="V1930" s="386">
        <v>0</v>
      </c>
      <c r="W1930" s="382"/>
      <c r="X1930" s="386">
        <v>34000</v>
      </c>
      <c r="Y1930" s="382"/>
    </row>
    <row r="1931" spans="1:30" s="229" customFormat="1" x14ac:dyDescent="0.2">
      <c r="A1931" s="318" t="s">
        <v>615</v>
      </c>
      <c r="B1931" s="319" t="s">
        <v>798</v>
      </c>
      <c r="C1931" s="231">
        <v>563</v>
      </c>
      <c r="D1931" s="231"/>
      <c r="E1931" s="233">
        <v>36</v>
      </c>
      <c r="F1931" s="234"/>
      <c r="G1931" s="320"/>
      <c r="H1931" s="258">
        <f t="shared" ref="H1931:Y1931" si="3562">H1932</f>
        <v>0</v>
      </c>
      <c r="I1931" s="258">
        <f t="shared" si="3562"/>
        <v>0</v>
      </c>
      <c r="J1931" s="258">
        <f t="shared" si="3562"/>
        <v>19854801</v>
      </c>
      <c r="K1931" s="258">
        <f t="shared" si="3562"/>
        <v>0</v>
      </c>
      <c r="L1931" s="258">
        <f t="shared" si="3562"/>
        <v>19854801</v>
      </c>
      <c r="M1931" s="258">
        <f t="shared" si="3562"/>
        <v>0</v>
      </c>
      <c r="N1931" s="258">
        <f t="shared" si="3562"/>
        <v>9013405</v>
      </c>
      <c r="O1931" s="258">
        <f t="shared" si="3562"/>
        <v>0</v>
      </c>
      <c r="P1931" s="258">
        <f t="shared" si="3562"/>
        <v>136896276</v>
      </c>
      <c r="Q1931" s="258">
        <f t="shared" si="3562"/>
        <v>0</v>
      </c>
      <c r="R1931" s="258">
        <f t="shared" si="3562"/>
        <v>92553553</v>
      </c>
      <c r="S1931" s="258">
        <f t="shared" si="3562"/>
        <v>0</v>
      </c>
      <c r="T1931" s="258">
        <f t="shared" si="3562"/>
        <v>90169359</v>
      </c>
      <c r="U1931" s="258">
        <f t="shared" si="3562"/>
        <v>0</v>
      </c>
      <c r="V1931" s="258">
        <f t="shared" si="3562"/>
        <v>92825394</v>
      </c>
      <c r="W1931" s="258">
        <f t="shared" si="3562"/>
        <v>0</v>
      </c>
      <c r="X1931" s="258">
        <f t="shared" si="3562"/>
        <v>76668796</v>
      </c>
      <c r="Y1931" s="258">
        <f t="shared" si="3562"/>
        <v>0</v>
      </c>
    </row>
    <row r="1932" spans="1:30" s="229" customFormat="1" x14ac:dyDescent="0.2">
      <c r="A1932" s="323" t="s">
        <v>615</v>
      </c>
      <c r="B1932" s="366" t="s">
        <v>798</v>
      </c>
      <c r="C1932" s="366">
        <v>563</v>
      </c>
      <c r="D1932" s="323"/>
      <c r="E1932" s="254">
        <v>368</v>
      </c>
      <c r="F1932" s="239"/>
      <c r="G1932" s="324"/>
      <c r="H1932" s="314">
        <f t="shared" ref="H1932:Q1932" si="3563">SUM(H1933:H1936)</f>
        <v>0</v>
      </c>
      <c r="I1932" s="314">
        <f t="shared" si="3563"/>
        <v>0</v>
      </c>
      <c r="J1932" s="314">
        <f t="shared" si="3563"/>
        <v>19854801</v>
      </c>
      <c r="K1932" s="314">
        <f t="shared" si="3563"/>
        <v>0</v>
      </c>
      <c r="L1932" s="314">
        <f t="shared" ref="L1932:M1932" si="3564">SUM(L1933:L1936)</f>
        <v>19854801</v>
      </c>
      <c r="M1932" s="314">
        <f t="shared" si="3564"/>
        <v>0</v>
      </c>
      <c r="N1932" s="314">
        <f t="shared" ref="N1932:O1932" si="3565">SUM(N1933:N1936)</f>
        <v>9013405</v>
      </c>
      <c r="O1932" s="314">
        <f t="shared" si="3565"/>
        <v>0</v>
      </c>
      <c r="P1932" s="314">
        <f t="shared" si="3563"/>
        <v>136896276</v>
      </c>
      <c r="Q1932" s="314">
        <f t="shared" si="3563"/>
        <v>0</v>
      </c>
      <c r="R1932" s="314">
        <f t="shared" ref="R1932:W1932" si="3566">SUM(R1933:R1936)</f>
        <v>92553553</v>
      </c>
      <c r="S1932" s="314">
        <f t="shared" si="3566"/>
        <v>0</v>
      </c>
      <c r="T1932" s="314">
        <f t="shared" ref="T1932:U1932" si="3567">SUM(T1933:T1936)</f>
        <v>90169359</v>
      </c>
      <c r="U1932" s="314">
        <f t="shared" si="3567"/>
        <v>0</v>
      </c>
      <c r="V1932" s="314">
        <f t="shared" si="3566"/>
        <v>92825394</v>
      </c>
      <c r="W1932" s="314">
        <f t="shared" si="3566"/>
        <v>0</v>
      </c>
      <c r="X1932" s="314">
        <f t="shared" ref="X1932:Y1932" si="3568">SUM(X1933:X1936)</f>
        <v>76668796</v>
      </c>
      <c r="Y1932" s="314">
        <f t="shared" si="3568"/>
        <v>0</v>
      </c>
    </row>
    <row r="1933" spans="1:30" s="229" customFormat="1" ht="30" x14ac:dyDescent="0.2">
      <c r="A1933" s="244" t="s">
        <v>615</v>
      </c>
      <c r="B1933" s="367" t="s">
        <v>798</v>
      </c>
      <c r="C1933" s="367">
        <v>563</v>
      </c>
      <c r="D1933" s="244" t="s">
        <v>258</v>
      </c>
      <c r="E1933" s="245">
        <v>3681</v>
      </c>
      <c r="F1933" s="246" t="s">
        <v>716</v>
      </c>
      <c r="G1933" s="330"/>
      <c r="H1933" s="381">
        <v>0</v>
      </c>
      <c r="I1933" s="382"/>
      <c r="J1933" s="381">
        <v>388878</v>
      </c>
      <c r="K1933" s="382"/>
      <c r="L1933" s="383">
        <v>388878</v>
      </c>
      <c r="M1933" s="382"/>
      <c r="N1933" s="383">
        <v>388878</v>
      </c>
      <c r="O1933" s="382"/>
      <c r="P1933" s="381">
        <v>1504160</v>
      </c>
      <c r="Q1933" s="382"/>
      <c r="R1933" s="383">
        <v>1504160</v>
      </c>
      <c r="S1933" s="382"/>
      <c r="T1933" s="383">
        <v>1504160</v>
      </c>
      <c r="U1933" s="382"/>
      <c r="V1933" s="383">
        <v>1416563</v>
      </c>
      <c r="W1933" s="382"/>
      <c r="X1933" s="383">
        <v>1416563</v>
      </c>
      <c r="Y1933" s="382"/>
    </row>
    <row r="1934" spans="1:30" s="229" customFormat="1" ht="30" x14ac:dyDescent="0.2">
      <c r="A1934" s="244" t="s">
        <v>615</v>
      </c>
      <c r="B1934" s="367" t="s">
        <v>798</v>
      </c>
      <c r="C1934" s="367">
        <v>563</v>
      </c>
      <c r="D1934" s="244" t="s">
        <v>270</v>
      </c>
      <c r="E1934" s="245">
        <v>3681</v>
      </c>
      <c r="F1934" s="246" t="s">
        <v>716</v>
      </c>
      <c r="G1934" s="330"/>
      <c r="H1934" s="381"/>
      <c r="I1934" s="382"/>
      <c r="J1934" s="381"/>
      <c r="K1934" s="382"/>
      <c r="L1934" s="383"/>
      <c r="M1934" s="382"/>
      <c r="N1934" s="383">
        <v>28200</v>
      </c>
      <c r="O1934" s="382"/>
      <c r="P1934" s="381"/>
      <c r="Q1934" s="382"/>
      <c r="R1934" s="383"/>
      <c r="S1934" s="382"/>
      <c r="T1934" s="383">
        <v>28200</v>
      </c>
      <c r="U1934" s="382"/>
      <c r="V1934" s="383"/>
      <c r="W1934" s="382"/>
      <c r="X1934" s="383">
        <v>28200</v>
      </c>
      <c r="Y1934" s="382"/>
      <c r="AD1934" s="281"/>
    </row>
    <row r="1935" spans="1:30" s="229" customFormat="1" ht="30" x14ac:dyDescent="0.2">
      <c r="A1935" s="244" t="s">
        <v>615</v>
      </c>
      <c r="B1935" s="367" t="s">
        <v>798</v>
      </c>
      <c r="C1935" s="367">
        <v>563</v>
      </c>
      <c r="D1935" s="244" t="s">
        <v>258</v>
      </c>
      <c r="E1935" s="245">
        <v>3682</v>
      </c>
      <c r="F1935" s="246" t="s">
        <v>711</v>
      </c>
      <c r="G1935" s="330"/>
      <c r="H1935" s="381">
        <v>0</v>
      </c>
      <c r="I1935" s="382"/>
      <c r="J1935" s="381">
        <v>19465923</v>
      </c>
      <c r="K1935" s="382"/>
      <c r="L1935" s="384">
        <v>19465923</v>
      </c>
      <c r="M1935" s="382"/>
      <c r="N1935" s="384">
        <v>7781027</v>
      </c>
      <c r="O1935" s="382"/>
      <c r="P1935" s="381">
        <v>74049293</v>
      </c>
      <c r="Q1935" s="382"/>
      <c r="R1935" s="384">
        <v>74049293</v>
      </c>
      <c r="S1935" s="382"/>
      <c r="T1935" s="384">
        <v>74049293</v>
      </c>
      <c r="U1935" s="382"/>
      <c r="V1935" s="384">
        <v>72642431</v>
      </c>
      <c r="W1935" s="382"/>
      <c r="X1935" s="384">
        <v>61309100</v>
      </c>
      <c r="Y1935" s="382"/>
    </row>
    <row r="1936" spans="1:30" s="229" customFormat="1" ht="30" x14ac:dyDescent="0.2">
      <c r="A1936" s="244" t="s">
        <v>615</v>
      </c>
      <c r="B1936" s="367" t="s">
        <v>798</v>
      </c>
      <c r="C1936" s="367">
        <v>563</v>
      </c>
      <c r="D1936" s="244" t="s">
        <v>270</v>
      </c>
      <c r="E1936" s="245">
        <v>3682</v>
      </c>
      <c r="F1936" s="246" t="s">
        <v>711</v>
      </c>
      <c r="G1936" s="330"/>
      <c r="H1936" s="381">
        <v>0</v>
      </c>
      <c r="I1936" s="382"/>
      <c r="J1936" s="381">
        <v>0</v>
      </c>
      <c r="K1936" s="382"/>
      <c r="L1936" s="386">
        <v>0</v>
      </c>
      <c r="M1936" s="382"/>
      <c r="N1936" s="386">
        <v>815300</v>
      </c>
      <c r="O1936" s="382"/>
      <c r="P1936" s="381">
        <v>61342823</v>
      </c>
      <c r="Q1936" s="382"/>
      <c r="R1936" s="384">
        <v>17000100</v>
      </c>
      <c r="S1936" s="382"/>
      <c r="T1936" s="384">
        <v>14587706</v>
      </c>
      <c r="U1936" s="382"/>
      <c r="V1936" s="384">
        <v>18766400</v>
      </c>
      <c r="W1936" s="382"/>
      <c r="X1936" s="384">
        <v>13914933</v>
      </c>
      <c r="Y1936" s="382"/>
    </row>
    <row r="1937" spans="1:25" s="229" customFormat="1" x14ac:dyDescent="0.2">
      <c r="A1937" s="318" t="s">
        <v>615</v>
      </c>
      <c r="B1937" s="319" t="s">
        <v>798</v>
      </c>
      <c r="C1937" s="231">
        <v>563</v>
      </c>
      <c r="D1937" s="231"/>
      <c r="E1937" s="233">
        <v>37</v>
      </c>
      <c r="F1937" s="234"/>
      <c r="G1937" s="320"/>
      <c r="H1937" s="258">
        <f t="shared" ref="H1937:X1938" si="3569">H1938</f>
        <v>25500</v>
      </c>
      <c r="I1937" s="258">
        <f t="shared" si="3569"/>
        <v>0</v>
      </c>
      <c r="J1937" s="258">
        <f t="shared" si="3569"/>
        <v>20307</v>
      </c>
      <c r="K1937" s="258">
        <f t="shared" si="3569"/>
        <v>0</v>
      </c>
      <c r="L1937" s="258">
        <f t="shared" si="3569"/>
        <v>20307</v>
      </c>
      <c r="M1937" s="258">
        <f t="shared" si="3569"/>
        <v>0</v>
      </c>
      <c r="N1937" s="258">
        <f t="shared" si="3569"/>
        <v>25500</v>
      </c>
      <c r="O1937" s="258">
        <f t="shared" si="3569"/>
        <v>0</v>
      </c>
      <c r="P1937" s="258">
        <f t="shared" si="3569"/>
        <v>20307</v>
      </c>
      <c r="Q1937" s="258">
        <f t="shared" si="3569"/>
        <v>0</v>
      </c>
      <c r="R1937" s="258">
        <f t="shared" si="3569"/>
        <v>20307</v>
      </c>
      <c r="S1937" s="258">
        <f t="shared" si="3569"/>
        <v>0</v>
      </c>
      <c r="T1937" s="258">
        <f t="shared" si="3569"/>
        <v>25500</v>
      </c>
      <c r="U1937" s="258">
        <f t="shared" si="3569"/>
        <v>0</v>
      </c>
      <c r="V1937" s="258">
        <f t="shared" si="3569"/>
        <v>20307</v>
      </c>
      <c r="W1937" s="258">
        <f t="shared" si="3569"/>
        <v>0</v>
      </c>
      <c r="X1937" s="258">
        <f t="shared" si="3569"/>
        <v>25500</v>
      </c>
      <c r="Y1937" s="258">
        <f t="shared" ref="X1937:Y1938" si="3570">Y1938</f>
        <v>0</v>
      </c>
    </row>
    <row r="1938" spans="1:25" s="229" customFormat="1" x14ac:dyDescent="0.2">
      <c r="A1938" s="323" t="s">
        <v>615</v>
      </c>
      <c r="B1938" s="366" t="s">
        <v>798</v>
      </c>
      <c r="C1938" s="366">
        <v>563</v>
      </c>
      <c r="D1938" s="323"/>
      <c r="E1938" s="254">
        <v>372</v>
      </c>
      <c r="F1938" s="239"/>
      <c r="G1938" s="324"/>
      <c r="H1938" s="314">
        <f t="shared" si="3569"/>
        <v>25500</v>
      </c>
      <c r="I1938" s="314">
        <f t="shared" si="3569"/>
        <v>0</v>
      </c>
      <c r="J1938" s="314">
        <f t="shared" si="3569"/>
        <v>20307</v>
      </c>
      <c r="K1938" s="314">
        <f t="shared" si="3569"/>
        <v>0</v>
      </c>
      <c r="L1938" s="314">
        <f t="shared" si="3569"/>
        <v>20307</v>
      </c>
      <c r="M1938" s="314">
        <f t="shared" si="3569"/>
        <v>0</v>
      </c>
      <c r="N1938" s="314">
        <f t="shared" si="3569"/>
        <v>25500</v>
      </c>
      <c r="O1938" s="314">
        <f t="shared" si="3569"/>
        <v>0</v>
      </c>
      <c r="P1938" s="314">
        <f t="shared" si="3569"/>
        <v>20307</v>
      </c>
      <c r="Q1938" s="314">
        <f t="shared" si="3569"/>
        <v>0</v>
      </c>
      <c r="R1938" s="314">
        <f t="shared" si="3569"/>
        <v>20307</v>
      </c>
      <c r="S1938" s="314">
        <f t="shared" si="3569"/>
        <v>0</v>
      </c>
      <c r="T1938" s="314">
        <f t="shared" si="3569"/>
        <v>25500</v>
      </c>
      <c r="U1938" s="314">
        <f t="shared" si="3569"/>
        <v>0</v>
      </c>
      <c r="V1938" s="314">
        <f t="shared" si="3569"/>
        <v>20307</v>
      </c>
      <c r="W1938" s="314">
        <f t="shared" si="3569"/>
        <v>0</v>
      </c>
      <c r="X1938" s="314">
        <f t="shared" si="3570"/>
        <v>25500</v>
      </c>
      <c r="Y1938" s="314">
        <f t="shared" si="3570"/>
        <v>0</v>
      </c>
    </row>
    <row r="1939" spans="1:25" s="229" customFormat="1" ht="15" x14ac:dyDescent="0.2">
      <c r="A1939" s="244" t="s">
        <v>615</v>
      </c>
      <c r="B1939" s="367" t="s">
        <v>798</v>
      </c>
      <c r="C1939" s="367">
        <v>563</v>
      </c>
      <c r="D1939" s="244" t="s">
        <v>31</v>
      </c>
      <c r="E1939" s="245">
        <v>3721</v>
      </c>
      <c r="F1939" s="246" t="s">
        <v>138</v>
      </c>
      <c r="G1939" s="330"/>
      <c r="H1939" s="381">
        <v>25500</v>
      </c>
      <c r="I1939" s="382"/>
      <c r="J1939" s="381">
        <v>20307</v>
      </c>
      <c r="K1939" s="382"/>
      <c r="L1939" s="383">
        <v>20307</v>
      </c>
      <c r="M1939" s="382"/>
      <c r="N1939" s="383">
        <v>25500</v>
      </c>
      <c r="O1939" s="382"/>
      <c r="P1939" s="381">
        <v>20307</v>
      </c>
      <c r="Q1939" s="382"/>
      <c r="R1939" s="383">
        <v>20307</v>
      </c>
      <c r="S1939" s="382"/>
      <c r="T1939" s="383">
        <v>25500</v>
      </c>
      <c r="U1939" s="382"/>
      <c r="V1939" s="383">
        <v>20307</v>
      </c>
      <c r="W1939" s="382"/>
      <c r="X1939" s="383">
        <v>25500</v>
      </c>
      <c r="Y1939" s="382"/>
    </row>
    <row r="1940" spans="1:25" s="229" customFormat="1" x14ac:dyDescent="0.2">
      <c r="A1940" s="318" t="s">
        <v>615</v>
      </c>
      <c r="B1940" s="319" t="s">
        <v>798</v>
      </c>
      <c r="C1940" s="231">
        <v>563</v>
      </c>
      <c r="D1940" s="231"/>
      <c r="E1940" s="233">
        <v>38</v>
      </c>
      <c r="F1940" s="234"/>
      <c r="G1940" s="320"/>
      <c r="H1940" s="258">
        <f t="shared" ref="H1940:Q1940" si="3571">H1941+H1943+H1945</f>
        <v>0</v>
      </c>
      <c r="I1940" s="258">
        <f t="shared" si="3571"/>
        <v>0</v>
      </c>
      <c r="J1940" s="258">
        <f t="shared" si="3571"/>
        <v>8642379</v>
      </c>
      <c r="K1940" s="258">
        <f t="shared" si="3571"/>
        <v>0</v>
      </c>
      <c r="L1940" s="258">
        <f t="shared" ref="L1940:M1940" si="3572">L1941+L1943+L1945</f>
        <v>25698379</v>
      </c>
      <c r="M1940" s="258">
        <f t="shared" si="3572"/>
        <v>0</v>
      </c>
      <c r="N1940" s="258">
        <f t="shared" ref="N1940:O1940" si="3573">N1941+N1943+N1945</f>
        <v>16258971</v>
      </c>
      <c r="O1940" s="258">
        <f t="shared" si="3573"/>
        <v>0</v>
      </c>
      <c r="P1940" s="258">
        <f t="shared" si="3571"/>
        <v>17478134</v>
      </c>
      <c r="Q1940" s="258">
        <f t="shared" si="3571"/>
        <v>0</v>
      </c>
      <c r="R1940" s="258">
        <f t="shared" ref="R1940:W1940" si="3574">R1941+R1943+R1945</f>
        <v>50872489</v>
      </c>
      <c r="S1940" s="258">
        <f t="shared" si="3574"/>
        <v>0</v>
      </c>
      <c r="T1940" s="258">
        <f t="shared" ref="T1940:U1940" si="3575">T1941+T1943+T1945</f>
        <v>70350285</v>
      </c>
      <c r="U1940" s="258">
        <f t="shared" si="3575"/>
        <v>0</v>
      </c>
      <c r="V1940" s="258">
        <f t="shared" si="3574"/>
        <v>8571244</v>
      </c>
      <c r="W1940" s="258">
        <f t="shared" si="3574"/>
        <v>0</v>
      </c>
      <c r="X1940" s="258">
        <f t="shared" ref="X1940:Y1940" si="3576">X1941+X1943+X1945</f>
        <v>26145333</v>
      </c>
      <c r="Y1940" s="258">
        <f t="shared" si="3576"/>
        <v>0</v>
      </c>
    </row>
    <row r="1941" spans="1:25" s="229" customFormat="1" x14ac:dyDescent="0.2">
      <c r="A1941" s="323" t="s">
        <v>615</v>
      </c>
      <c r="B1941" s="366" t="s">
        <v>798</v>
      </c>
      <c r="C1941" s="366">
        <v>563</v>
      </c>
      <c r="D1941" s="323"/>
      <c r="E1941" s="254">
        <v>381</v>
      </c>
      <c r="F1941" s="239"/>
      <c r="G1941" s="324"/>
      <c r="H1941" s="314">
        <f t="shared" ref="H1941:Y1941" si="3577">H1942</f>
        <v>0</v>
      </c>
      <c r="I1941" s="314">
        <f t="shared" si="3577"/>
        <v>0</v>
      </c>
      <c r="J1941" s="314">
        <f t="shared" si="3577"/>
        <v>270662</v>
      </c>
      <c r="K1941" s="314">
        <f t="shared" si="3577"/>
        <v>0</v>
      </c>
      <c r="L1941" s="314">
        <f t="shared" si="3577"/>
        <v>326662</v>
      </c>
      <c r="M1941" s="314">
        <f t="shared" si="3577"/>
        <v>0</v>
      </c>
      <c r="N1941" s="314">
        <f t="shared" si="3577"/>
        <v>326662</v>
      </c>
      <c r="O1941" s="314">
        <f t="shared" si="3577"/>
        <v>0</v>
      </c>
      <c r="P1941" s="314">
        <f t="shared" si="3577"/>
        <v>157807</v>
      </c>
      <c r="Q1941" s="314">
        <f t="shared" si="3577"/>
        <v>0</v>
      </c>
      <c r="R1941" s="314">
        <f t="shared" si="3577"/>
        <v>607807</v>
      </c>
      <c r="S1941" s="314">
        <f t="shared" si="3577"/>
        <v>0</v>
      </c>
      <c r="T1941" s="314">
        <f t="shared" si="3577"/>
        <v>607807</v>
      </c>
      <c r="U1941" s="314">
        <f t="shared" si="3577"/>
        <v>0</v>
      </c>
      <c r="V1941" s="314">
        <f t="shared" si="3577"/>
        <v>113000</v>
      </c>
      <c r="W1941" s="314">
        <f t="shared" si="3577"/>
        <v>0</v>
      </c>
      <c r="X1941" s="314">
        <f t="shared" si="3577"/>
        <v>113000</v>
      </c>
      <c r="Y1941" s="314">
        <f t="shared" si="3577"/>
        <v>0</v>
      </c>
    </row>
    <row r="1942" spans="1:25" s="229" customFormat="1" ht="15" x14ac:dyDescent="0.2">
      <c r="A1942" s="244" t="s">
        <v>615</v>
      </c>
      <c r="B1942" s="367" t="s">
        <v>798</v>
      </c>
      <c r="C1942" s="367">
        <v>563</v>
      </c>
      <c r="D1942" s="244" t="s">
        <v>101</v>
      </c>
      <c r="E1942" s="245">
        <v>3813</v>
      </c>
      <c r="F1942" s="246" t="s">
        <v>787</v>
      </c>
      <c r="G1942" s="330"/>
      <c r="H1942" s="381">
        <v>0</v>
      </c>
      <c r="I1942" s="382"/>
      <c r="J1942" s="381">
        <v>270662</v>
      </c>
      <c r="K1942" s="382"/>
      <c r="L1942" s="383">
        <v>326662</v>
      </c>
      <c r="M1942" s="382"/>
      <c r="N1942" s="383">
        <v>326662</v>
      </c>
      <c r="O1942" s="382"/>
      <c r="P1942" s="381">
        <v>157807</v>
      </c>
      <c r="Q1942" s="382"/>
      <c r="R1942" s="383">
        <v>607807</v>
      </c>
      <c r="S1942" s="382"/>
      <c r="T1942" s="383">
        <v>607807</v>
      </c>
      <c r="U1942" s="382"/>
      <c r="V1942" s="383">
        <v>113000</v>
      </c>
      <c r="W1942" s="382"/>
      <c r="X1942" s="383">
        <v>113000</v>
      </c>
      <c r="Y1942" s="382"/>
    </row>
    <row r="1943" spans="1:25" s="229" customFormat="1" x14ac:dyDescent="0.2">
      <c r="A1943" s="323" t="s">
        <v>615</v>
      </c>
      <c r="B1943" s="366" t="s">
        <v>798</v>
      </c>
      <c r="C1943" s="366">
        <v>563</v>
      </c>
      <c r="D1943" s="323"/>
      <c r="E1943" s="254">
        <v>382</v>
      </c>
      <c r="F1943" s="239"/>
      <c r="G1943" s="324"/>
      <c r="H1943" s="314">
        <f t="shared" ref="H1943:Y1943" si="3578">H1944</f>
        <v>0</v>
      </c>
      <c r="I1943" s="314">
        <f t="shared" si="3578"/>
        <v>0</v>
      </c>
      <c r="J1943" s="314">
        <f t="shared" si="3578"/>
        <v>4987285</v>
      </c>
      <c r="K1943" s="314">
        <f t="shared" si="3578"/>
        <v>0</v>
      </c>
      <c r="L1943" s="314">
        <f t="shared" si="3578"/>
        <v>7243573</v>
      </c>
      <c r="M1943" s="314">
        <f t="shared" si="3578"/>
        <v>0</v>
      </c>
      <c r="N1943" s="314">
        <f t="shared" si="3578"/>
        <v>6110237</v>
      </c>
      <c r="O1943" s="314">
        <f t="shared" si="3578"/>
        <v>0</v>
      </c>
      <c r="P1943" s="314">
        <f t="shared" si="3578"/>
        <v>11679607</v>
      </c>
      <c r="Q1943" s="314">
        <f t="shared" si="3578"/>
        <v>0</v>
      </c>
      <c r="R1943" s="314">
        <f t="shared" si="3578"/>
        <v>15690150</v>
      </c>
      <c r="S1943" s="314">
        <f t="shared" si="3578"/>
        <v>0</v>
      </c>
      <c r="T1943" s="314">
        <f t="shared" si="3578"/>
        <v>18531812</v>
      </c>
      <c r="U1943" s="314">
        <f t="shared" si="3578"/>
        <v>0</v>
      </c>
      <c r="V1943" s="314">
        <f t="shared" si="3578"/>
        <v>4530000</v>
      </c>
      <c r="W1943" s="314">
        <f t="shared" si="3578"/>
        <v>0</v>
      </c>
      <c r="X1943" s="314">
        <f t="shared" si="3578"/>
        <v>2833333</v>
      </c>
      <c r="Y1943" s="314">
        <f t="shared" si="3578"/>
        <v>0</v>
      </c>
    </row>
    <row r="1944" spans="1:25" s="229" customFormat="1" ht="15" x14ac:dyDescent="0.2">
      <c r="A1944" s="244" t="s">
        <v>615</v>
      </c>
      <c r="B1944" s="367" t="s">
        <v>798</v>
      </c>
      <c r="C1944" s="367">
        <v>563</v>
      </c>
      <c r="D1944" s="244" t="s">
        <v>101</v>
      </c>
      <c r="E1944" s="245">
        <v>3823</v>
      </c>
      <c r="F1944" s="246" t="s">
        <v>788</v>
      </c>
      <c r="G1944" s="330"/>
      <c r="H1944" s="381">
        <v>0</v>
      </c>
      <c r="I1944" s="382"/>
      <c r="J1944" s="381">
        <v>4987285</v>
      </c>
      <c r="K1944" s="382"/>
      <c r="L1944" s="383">
        <v>7243573</v>
      </c>
      <c r="M1944" s="382"/>
      <c r="N1944" s="383">
        <v>6110237</v>
      </c>
      <c r="O1944" s="382"/>
      <c r="P1944" s="381">
        <v>11679607</v>
      </c>
      <c r="Q1944" s="382"/>
      <c r="R1944" s="383">
        <v>15690150</v>
      </c>
      <c r="S1944" s="382"/>
      <c r="T1944" s="383">
        <v>18531812</v>
      </c>
      <c r="U1944" s="382"/>
      <c r="V1944" s="383">
        <v>4530000</v>
      </c>
      <c r="W1944" s="382"/>
      <c r="X1944" s="383">
        <v>2833333</v>
      </c>
      <c r="Y1944" s="382"/>
    </row>
    <row r="1945" spans="1:25" s="229" customFormat="1" x14ac:dyDescent="0.2">
      <c r="A1945" s="323" t="s">
        <v>615</v>
      </c>
      <c r="B1945" s="366" t="s">
        <v>798</v>
      </c>
      <c r="C1945" s="366">
        <v>563</v>
      </c>
      <c r="D1945" s="323"/>
      <c r="E1945" s="254">
        <v>386</v>
      </c>
      <c r="F1945" s="239"/>
      <c r="G1945" s="324"/>
      <c r="H1945" s="314">
        <f>H1946+H1947</f>
        <v>0</v>
      </c>
      <c r="I1945" s="314">
        <f t="shared" ref="I1945:Q1945" si="3579">I1946+I1947</f>
        <v>0</v>
      </c>
      <c r="J1945" s="314">
        <f t="shared" si="3579"/>
        <v>3384432</v>
      </c>
      <c r="K1945" s="314">
        <f t="shared" si="3579"/>
        <v>0</v>
      </c>
      <c r="L1945" s="314">
        <f t="shared" ref="L1945:M1945" si="3580">L1946+L1947</f>
        <v>18128144</v>
      </c>
      <c r="M1945" s="314">
        <f t="shared" si="3580"/>
        <v>0</v>
      </c>
      <c r="N1945" s="314">
        <f t="shared" ref="N1945:O1945" si="3581">N1946+N1947</f>
        <v>9822072</v>
      </c>
      <c r="O1945" s="314">
        <f t="shared" si="3581"/>
        <v>0</v>
      </c>
      <c r="P1945" s="314">
        <f t="shared" si="3579"/>
        <v>5640720</v>
      </c>
      <c r="Q1945" s="314">
        <f t="shared" si="3579"/>
        <v>0</v>
      </c>
      <c r="R1945" s="314">
        <f t="shared" ref="R1945:W1945" si="3582">R1946+R1947</f>
        <v>34574532</v>
      </c>
      <c r="S1945" s="314">
        <f t="shared" si="3582"/>
        <v>0</v>
      </c>
      <c r="T1945" s="314">
        <f t="shared" ref="T1945:U1945" si="3583">T1946+T1947</f>
        <v>51210666</v>
      </c>
      <c r="U1945" s="314">
        <f t="shared" si="3583"/>
        <v>0</v>
      </c>
      <c r="V1945" s="314">
        <f t="shared" si="3582"/>
        <v>3928244</v>
      </c>
      <c r="W1945" s="314">
        <f t="shared" si="3582"/>
        <v>0</v>
      </c>
      <c r="X1945" s="314">
        <f t="shared" ref="X1945:Y1945" si="3584">X1946+X1947</f>
        <v>23199000</v>
      </c>
      <c r="Y1945" s="314">
        <f t="shared" si="3584"/>
        <v>0</v>
      </c>
    </row>
    <row r="1946" spans="1:25" s="229" customFormat="1" ht="15" x14ac:dyDescent="0.2">
      <c r="A1946" s="244" t="s">
        <v>615</v>
      </c>
      <c r="B1946" s="367" t="s">
        <v>798</v>
      </c>
      <c r="C1946" s="367">
        <v>563</v>
      </c>
      <c r="D1946" s="244" t="s">
        <v>270</v>
      </c>
      <c r="E1946" s="245">
        <v>3864</v>
      </c>
      <c r="F1946" s="246" t="s">
        <v>789</v>
      </c>
      <c r="G1946" s="330"/>
      <c r="H1946" s="381">
        <v>0</v>
      </c>
      <c r="I1946" s="382"/>
      <c r="J1946" s="381">
        <v>1128144</v>
      </c>
      <c r="K1946" s="382"/>
      <c r="L1946" s="383">
        <v>1128144</v>
      </c>
      <c r="M1946" s="382"/>
      <c r="N1946" s="383">
        <v>1128144</v>
      </c>
      <c r="O1946" s="382"/>
      <c r="P1946" s="381">
        <v>3384432</v>
      </c>
      <c r="Q1946" s="382"/>
      <c r="R1946" s="383">
        <v>6184532</v>
      </c>
      <c r="S1946" s="382"/>
      <c r="T1946" s="383">
        <v>7894666</v>
      </c>
      <c r="U1946" s="382"/>
      <c r="V1946" s="383">
        <v>3928244</v>
      </c>
      <c r="W1946" s="382"/>
      <c r="X1946" s="383">
        <v>283000</v>
      </c>
      <c r="Y1946" s="382"/>
    </row>
    <row r="1947" spans="1:25" s="229" customFormat="1" ht="15" x14ac:dyDescent="0.2">
      <c r="A1947" s="244" t="s">
        <v>615</v>
      </c>
      <c r="B1947" s="367" t="s">
        <v>798</v>
      </c>
      <c r="C1947" s="367">
        <v>563</v>
      </c>
      <c r="D1947" s="244" t="s">
        <v>325</v>
      </c>
      <c r="E1947" s="245">
        <v>3864</v>
      </c>
      <c r="F1947" s="246" t="s">
        <v>789</v>
      </c>
      <c r="G1947" s="330"/>
      <c r="H1947" s="381">
        <v>0</v>
      </c>
      <c r="I1947" s="382"/>
      <c r="J1947" s="381">
        <v>2256288</v>
      </c>
      <c r="K1947" s="382"/>
      <c r="L1947" s="384">
        <v>17000000</v>
      </c>
      <c r="M1947" s="382"/>
      <c r="N1947" s="384">
        <v>8693928</v>
      </c>
      <c r="O1947" s="382"/>
      <c r="P1947" s="381">
        <v>2256288</v>
      </c>
      <c r="Q1947" s="382"/>
      <c r="R1947" s="384">
        <v>28390000</v>
      </c>
      <c r="S1947" s="382"/>
      <c r="T1947" s="384">
        <v>43316000</v>
      </c>
      <c r="U1947" s="382"/>
      <c r="V1947" s="386">
        <v>0</v>
      </c>
      <c r="W1947" s="382"/>
      <c r="X1947" s="383">
        <v>22916000</v>
      </c>
      <c r="Y1947" s="382"/>
    </row>
    <row r="1948" spans="1:25" s="229" customFormat="1" x14ac:dyDescent="0.2">
      <c r="A1948" s="318" t="s">
        <v>615</v>
      </c>
      <c r="B1948" s="319" t="s">
        <v>798</v>
      </c>
      <c r="C1948" s="231">
        <v>563</v>
      </c>
      <c r="D1948" s="231"/>
      <c r="E1948" s="233">
        <v>41</v>
      </c>
      <c r="F1948" s="234"/>
      <c r="G1948" s="320"/>
      <c r="H1948" s="258">
        <f t="shared" ref="H1948:Y1948" si="3585">H1949</f>
        <v>1328</v>
      </c>
      <c r="I1948" s="258">
        <f t="shared" si="3585"/>
        <v>0</v>
      </c>
      <c r="J1948" s="258">
        <f t="shared" si="3585"/>
        <v>41277</v>
      </c>
      <c r="K1948" s="258">
        <f t="shared" si="3585"/>
        <v>0</v>
      </c>
      <c r="L1948" s="258">
        <f t="shared" si="3585"/>
        <v>41277</v>
      </c>
      <c r="M1948" s="258">
        <f t="shared" si="3585"/>
        <v>0</v>
      </c>
      <c r="N1948" s="258">
        <f t="shared" si="3585"/>
        <v>200</v>
      </c>
      <c r="O1948" s="258">
        <f t="shared" si="3585"/>
        <v>0</v>
      </c>
      <c r="P1948" s="258">
        <f t="shared" si="3585"/>
        <v>41277</v>
      </c>
      <c r="Q1948" s="258">
        <f t="shared" si="3585"/>
        <v>0</v>
      </c>
      <c r="R1948" s="258">
        <f t="shared" si="3585"/>
        <v>41277</v>
      </c>
      <c r="S1948" s="258">
        <f t="shared" si="3585"/>
        <v>0</v>
      </c>
      <c r="T1948" s="258">
        <f t="shared" si="3585"/>
        <v>200</v>
      </c>
      <c r="U1948" s="258">
        <f t="shared" si="3585"/>
        <v>0</v>
      </c>
      <c r="V1948" s="258">
        <f t="shared" si="3585"/>
        <v>41277</v>
      </c>
      <c r="W1948" s="258">
        <f t="shared" si="3585"/>
        <v>0</v>
      </c>
      <c r="X1948" s="258">
        <f t="shared" si="3585"/>
        <v>200</v>
      </c>
      <c r="Y1948" s="258">
        <f t="shared" si="3585"/>
        <v>0</v>
      </c>
    </row>
    <row r="1949" spans="1:25" s="229" customFormat="1" x14ac:dyDescent="0.2">
      <c r="A1949" s="323" t="s">
        <v>615</v>
      </c>
      <c r="B1949" s="366" t="s">
        <v>798</v>
      </c>
      <c r="C1949" s="366">
        <v>563</v>
      </c>
      <c r="D1949" s="323"/>
      <c r="E1949" s="254">
        <v>412</v>
      </c>
      <c r="F1949" s="239"/>
      <c r="G1949" s="324"/>
      <c r="H1949" s="314">
        <f t="shared" ref="H1949:Q1949" si="3586">H1950+H1951</f>
        <v>1328</v>
      </c>
      <c r="I1949" s="314">
        <f t="shared" si="3586"/>
        <v>0</v>
      </c>
      <c r="J1949" s="314">
        <f t="shared" si="3586"/>
        <v>41277</v>
      </c>
      <c r="K1949" s="314">
        <f t="shared" si="3586"/>
        <v>0</v>
      </c>
      <c r="L1949" s="314">
        <f t="shared" ref="L1949:M1949" si="3587">L1950+L1951</f>
        <v>41277</v>
      </c>
      <c r="M1949" s="314">
        <f t="shared" si="3587"/>
        <v>0</v>
      </c>
      <c r="N1949" s="314">
        <f t="shared" ref="N1949:O1949" si="3588">N1950+N1951</f>
        <v>200</v>
      </c>
      <c r="O1949" s="314">
        <f t="shared" si="3588"/>
        <v>0</v>
      </c>
      <c r="P1949" s="314">
        <f t="shared" si="3586"/>
        <v>41277</v>
      </c>
      <c r="Q1949" s="314">
        <f t="shared" si="3586"/>
        <v>0</v>
      </c>
      <c r="R1949" s="314">
        <f t="shared" ref="R1949:W1949" si="3589">R1950+R1951</f>
        <v>41277</v>
      </c>
      <c r="S1949" s="314">
        <f t="shared" si="3589"/>
        <v>0</v>
      </c>
      <c r="T1949" s="314">
        <f t="shared" ref="T1949:U1949" si="3590">T1950+T1951</f>
        <v>200</v>
      </c>
      <c r="U1949" s="314">
        <f t="shared" si="3590"/>
        <v>0</v>
      </c>
      <c r="V1949" s="314">
        <f t="shared" si="3589"/>
        <v>41277</v>
      </c>
      <c r="W1949" s="314">
        <f t="shared" si="3589"/>
        <v>0</v>
      </c>
      <c r="X1949" s="314">
        <f t="shared" ref="X1949:Y1949" si="3591">X1950+X1951</f>
        <v>200</v>
      </c>
      <c r="Y1949" s="314">
        <f t="shared" si="3591"/>
        <v>0</v>
      </c>
    </row>
    <row r="1950" spans="1:25" s="229" customFormat="1" ht="15" x14ac:dyDescent="0.2">
      <c r="A1950" s="244" t="s">
        <v>615</v>
      </c>
      <c r="B1950" s="367" t="s">
        <v>798</v>
      </c>
      <c r="C1950" s="367">
        <v>563</v>
      </c>
      <c r="D1950" s="244" t="s">
        <v>31</v>
      </c>
      <c r="E1950" s="245">
        <v>4123</v>
      </c>
      <c r="F1950" s="246" t="s">
        <v>83</v>
      </c>
      <c r="G1950" s="330"/>
      <c r="H1950" s="381">
        <v>664</v>
      </c>
      <c r="I1950" s="382"/>
      <c r="J1950" s="381">
        <v>3716</v>
      </c>
      <c r="K1950" s="382"/>
      <c r="L1950" s="383">
        <v>3716</v>
      </c>
      <c r="M1950" s="382"/>
      <c r="N1950" s="383">
        <v>100</v>
      </c>
      <c r="O1950" s="382"/>
      <c r="P1950" s="381">
        <v>3716</v>
      </c>
      <c r="Q1950" s="382"/>
      <c r="R1950" s="383">
        <v>3716</v>
      </c>
      <c r="S1950" s="382"/>
      <c r="T1950" s="383">
        <v>100</v>
      </c>
      <c r="U1950" s="382"/>
      <c r="V1950" s="383">
        <v>3716</v>
      </c>
      <c r="W1950" s="382"/>
      <c r="X1950" s="383">
        <v>100</v>
      </c>
      <c r="Y1950" s="382"/>
    </row>
    <row r="1951" spans="1:25" s="229" customFormat="1" ht="15" x14ac:dyDescent="0.2">
      <c r="A1951" s="244" t="s">
        <v>615</v>
      </c>
      <c r="B1951" s="367" t="s">
        <v>798</v>
      </c>
      <c r="C1951" s="367">
        <v>563</v>
      </c>
      <c r="D1951" s="244" t="s">
        <v>31</v>
      </c>
      <c r="E1951" s="245">
        <v>4126</v>
      </c>
      <c r="F1951" s="246" t="s">
        <v>84</v>
      </c>
      <c r="G1951" s="330"/>
      <c r="H1951" s="381">
        <v>664</v>
      </c>
      <c r="I1951" s="382"/>
      <c r="J1951" s="381">
        <v>37561</v>
      </c>
      <c r="K1951" s="382"/>
      <c r="L1951" s="384">
        <v>37561</v>
      </c>
      <c r="M1951" s="382"/>
      <c r="N1951" s="383">
        <v>100</v>
      </c>
      <c r="O1951" s="382"/>
      <c r="P1951" s="381">
        <v>37561</v>
      </c>
      <c r="Q1951" s="382"/>
      <c r="R1951" s="384">
        <v>37561</v>
      </c>
      <c r="S1951" s="382"/>
      <c r="T1951" s="383">
        <v>100</v>
      </c>
      <c r="U1951" s="382"/>
      <c r="V1951" s="384">
        <v>37561</v>
      </c>
      <c r="W1951" s="382"/>
      <c r="X1951" s="383">
        <v>100</v>
      </c>
      <c r="Y1951" s="382"/>
    </row>
    <row r="1952" spans="1:25" s="229" customFormat="1" x14ac:dyDescent="0.2">
      <c r="A1952" s="318" t="s">
        <v>615</v>
      </c>
      <c r="B1952" s="319" t="s">
        <v>798</v>
      </c>
      <c r="C1952" s="231">
        <v>563</v>
      </c>
      <c r="D1952" s="231"/>
      <c r="E1952" s="233">
        <v>42</v>
      </c>
      <c r="F1952" s="234"/>
      <c r="G1952" s="320"/>
      <c r="H1952" s="258">
        <f t="shared" ref="H1952:Q1952" si="3592">H1953+H1958</f>
        <v>62622</v>
      </c>
      <c r="I1952" s="258">
        <f t="shared" si="3592"/>
        <v>0</v>
      </c>
      <c r="J1952" s="258">
        <f t="shared" si="3592"/>
        <v>248193</v>
      </c>
      <c r="K1952" s="258">
        <f t="shared" si="3592"/>
        <v>0</v>
      </c>
      <c r="L1952" s="258">
        <f t="shared" ref="L1952:M1952" si="3593">L1953+L1958</f>
        <v>248193</v>
      </c>
      <c r="M1952" s="258">
        <f t="shared" si="3593"/>
        <v>0</v>
      </c>
      <c r="N1952" s="258">
        <f t="shared" ref="N1952:O1952" si="3594">N1953+N1958</f>
        <v>29417</v>
      </c>
      <c r="O1952" s="258">
        <f t="shared" si="3594"/>
        <v>0</v>
      </c>
      <c r="P1952" s="258">
        <f t="shared" si="3592"/>
        <v>248193</v>
      </c>
      <c r="Q1952" s="258">
        <f t="shared" si="3592"/>
        <v>0</v>
      </c>
      <c r="R1952" s="258">
        <f t="shared" ref="R1952:W1952" si="3595">R1953+R1958</f>
        <v>248193</v>
      </c>
      <c r="S1952" s="258">
        <f t="shared" si="3595"/>
        <v>0</v>
      </c>
      <c r="T1952" s="258">
        <f t="shared" ref="T1952:U1952" si="3596">T1953+T1958</f>
        <v>42417</v>
      </c>
      <c r="U1952" s="258">
        <f t="shared" si="3596"/>
        <v>0</v>
      </c>
      <c r="V1952" s="258">
        <f t="shared" si="3595"/>
        <v>248193</v>
      </c>
      <c r="W1952" s="258">
        <f t="shared" si="3595"/>
        <v>0</v>
      </c>
      <c r="X1952" s="258">
        <f t="shared" ref="X1952:Y1952" si="3597">X1953+X1958</f>
        <v>29417</v>
      </c>
      <c r="Y1952" s="258">
        <f t="shared" si="3597"/>
        <v>0</v>
      </c>
    </row>
    <row r="1953" spans="1:29" s="229" customFormat="1" x14ac:dyDescent="0.2">
      <c r="A1953" s="323" t="s">
        <v>615</v>
      </c>
      <c r="B1953" s="366" t="s">
        <v>798</v>
      </c>
      <c r="C1953" s="366">
        <v>563</v>
      </c>
      <c r="D1953" s="323"/>
      <c r="E1953" s="254">
        <v>422</v>
      </c>
      <c r="F1953" s="239"/>
      <c r="G1953" s="324"/>
      <c r="H1953" s="314">
        <f t="shared" ref="H1953:Q1953" si="3598">SUM(H1954:H1957)</f>
        <v>34087</v>
      </c>
      <c r="I1953" s="314">
        <f t="shared" si="3598"/>
        <v>0</v>
      </c>
      <c r="J1953" s="314">
        <f t="shared" si="3598"/>
        <v>248060</v>
      </c>
      <c r="K1953" s="314">
        <f t="shared" si="3598"/>
        <v>0</v>
      </c>
      <c r="L1953" s="314">
        <f t="shared" ref="L1953:M1953" si="3599">SUM(L1954:L1957)</f>
        <v>248060</v>
      </c>
      <c r="M1953" s="314">
        <f t="shared" si="3599"/>
        <v>0</v>
      </c>
      <c r="N1953" s="314">
        <f t="shared" ref="N1953:O1953" si="3600">SUM(N1954:N1957)</f>
        <v>29317</v>
      </c>
      <c r="O1953" s="314">
        <f t="shared" si="3600"/>
        <v>0</v>
      </c>
      <c r="P1953" s="314">
        <f t="shared" si="3598"/>
        <v>248060</v>
      </c>
      <c r="Q1953" s="314">
        <f t="shared" si="3598"/>
        <v>0</v>
      </c>
      <c r="R1953" s="314">
        <f t="shared" ref="R1953:W1953" si="3601">SUM(R1954:R1957)</f>
        <v>248060</v>
      </c>
      <c r="S1953" s="314">
        <f t="shared" si="3601"/>
        <v>0</v>
      </c>
      <c r="T1953" s="314">
        <f t="shared" ref="T1953:U1953" si="3602">SUM(T1954:T1957)</f>
        <v>42317</v>
      </c>
      <c r="U1953" s="314">
        <f t="shared" si="3602"/>
        <v>0</v>
      </c>
      <c r="V1953" s="314">
        <f t="shared" si="3601"/>
        <v>248060</v>
      </c>
      <c r="W1953" s="314">
        <f t="shared" si="3601"/>
        <v>0</v>
      </c>
      <c r="X1953" s="314">
        <f t="shared" ref="X1953:Y1953" si="3603">SUM(X1954:X1957)</f>
        <v>29317</v>
      </c>
      <c r="Y1953" s="314">
        <f t="shared" si="3603"/>
        <v>0</v>
      </c>
    </row>
    <row r="1954" spans="1:29" s="229" customFormat="1" ht="15" x14ac:dyDescent="0.2">
      <c r="A1954" s="244" t="s">
        <v>615</v>
      </c>
      <c r="B1954" s="367" t="s">
        <v>798</v>
      </c>
      <c r="C1954" s="367">
        <v>563</v>
      </c>
      <c r="D1954" s="244" t="s">
        <v>31</v>
      </c>
      <c r="E1954" s="245">
        <v>4221</v>
      </c>
      <c r="F1954" s="246" t="s">
        <v>74</v>
      </c>
      <c r="G1954" s="330"/>
      <c r="H1954" s="381">
        <v>25500</v>
      </c>
      <c r="I1954" s="382"/>
      <c r="J1954" s="381">
        <v>25483</v>
      </c>
      <c r="K1954" s="382"/>
      <c r="L1954" s="383">
        <v>25483</v>
      </c>
      <c r="M1954" s="382"/>
      <c r="N1954" s="383">
        <v>26032</v>
      </c>
      <c r="O1954" s="382"/>
      <c r="P1954" s="381">
        <v>25483</v>
      </c>
      <c r="Q1954" s="382"/>
      <c r="R1954" s="383">
        <v>25483</v>
      </c>
      <c r="S1954" s="382"/>
      <c r="T1954" s="383">
        <v>39032</v>
      </c>
      <c r="U1954" s="382"/>
      <c r="V1954" s="383">
        <v>25483</v>
      </c>
      <c r="W1954" s="382"/>
      <c r="X1954" s="383">
        <v>26032</v>
      </c>
      <c r="Y1954" s="382"/>
    </row>
    <row r="1955" spans="1:29" s="229" customFormat="1" ht="15" x14ac:dyDescent="0.2">
      <c r="A1955" s="244" t="s">
        <v>615</v>
      </c>
      <c r="B1955" s="367" t="s">
        <v>798</v>
      </c>
      <c r="C1955" s="367">
        <v>563</v>
      </c>
      <c r="D1955" s="244" t="s">
        <v>31</v>
      </c>
      <c r="E1955" s="245">
        <v>4222</v>
      </c>
      <c r="F1955" s="246" t="s">
        <v>75</v>
      </c>
      <c r="G1955" s="330"/>
      <c r="H1955" s="381">
        <v>5667</v>
      </c>
      <c r="I1955" s="382"/>
      <c r="J1955" s="381">
        <v>133</v>
      </c>
      <c r="K1955" s="382"/>
      <c r="L1955" s="386">
        <v>133</v>
      </c>
      <c r="M1955" s="382"/>
      <c r="N1955" s="386">
        <v>100</v>
      </c>
      <c r="O1955" s="382"/>
      <c r="P1955" s="381">
        <v>133</v>
      </c>
      <c r="Q1955" s="382"/>
      <c r="R1955" s="386">
        <v>133</v>
      </c>
      <c r="S1955" s="382"/>
      <c r="T1955" s="386">
        <v>100</v>
      </c>
      <c r="U1955" s="382"/>
      <c r="V1955" s="386">
        <v>133</v>
      </c>
      <c r="W1955" s="382"/>
      <c r="X1955" s="386">
        <v>100</v>
      </c>
      <c r="Y1955" s="382"/>
    </row>
    <row r="1956" spans="1:29" s="229" customFormat="1" ht="15" x14ac:dyDescent="0.2">
      <c r="A1956" s="244" t="s">
        <v>615</v>
      </c>
      <c r="B1956" s="367" t="s">
        <v>798</v>
      </c>
      <c r="C1956" s="367">
        <v>563</v>
      </c>
      <c r="D1956" s="244" t="s">
        <v>31</v>
      </c>
      <c r="E1956" s="245">
        <v>4223</v>
      </c>
      <c r="F1956" s="246" t="s">
        <v>76</v>
      </c>
      <c r="G1956" s="330"/>
      <c r="H1956" s="381">
        <v>2787</v>
      </c>
      <c r="I1956" s="382"/>
      <c r="J1956" s="381">
        <v>222311</v>
      </c>
      <c r="K1956" s="382"/>
      <c r="L1956" s="384">
        <v>222311</v>
      </c>
      <c r="M1956" s="382"/>
      <c r="N1956" s="384">
        <v>3085</v>
      </c>
      <c r="O1956" s="382"/>
      <c r="P1956" s="381">
        <v>222311</v>
      </c>
      <c r="Q1956" s="382"/>
      <c r="R1956" s="384">
        <v>222311</v>
      </c>
      <c r="S1956" s="382"/>
      <c r="T1956" s="384">
        <v>3085</v>
      </c>
      <c r="U1956" s="382"/>
      <c r="V1956" s="384">
        <v>222311</v>
      </c>
      <c r="W1956" s="382"/>
      <c r="X1956" s="384">
        <v>3085</v>
      </c>
      <c r="Y1956" s="382"/>
    </row>
    <row r="1957" spans="1:29" s="229" customFormat="1" ht="15" x14ac:dyDescent="0.2">
      <c r="A1957" s="244" t="s">
        <v>615</v>
      </c>
      <c r="B1957" s="367" t="s">
        <v>798</v>
      </c>
      <c r="C1957" s="367">
        <v>563</v>
      </c>
      <c r="D1957" s="244" t="s">
        <v>31</v>
      </c>
      <c r="E1957" s="245">
        <v>4227</v>
      </c>
      <c r="F1957" s="246" t="s">
        <v>77</v>
      </c>
      <c r="G1957" s="330"/>
      <c r="H1957" s="381">
        <v>133</v>
      </c>
      <c r="I1957" s="382"/>
      <c r="J1957" s="381">
        <v>133</v>
      </c>
      <c r="K1957" s="382"/>
      <c r="L1957" s="386">
        <v>133</v>
      </c>
      <c r="M1957" s="382"/>
      <c r="N1957" s="386">
        <v>100</v>
      </c>
      <c r="O1957" s="382"/>
      <c r="P1957" s="381">
        <v>133</v>
      </c>
      <c r="Q1957" s="382"/>
      <c r="R1957" s="386">
        <v>133</v>
      </c>
      <c r="S1957" s="382"/>
      <c r="T1957" s="386">
        <v>100</v>
      </c>
      <c r="U1957" s="382"/>
      <c r="V1957" s="386">
        <v>133</v>
      </c>
      <c r="W1957" s="382"/>
      <c r="X1957" s="386">
        <v>100</v>
      </c>
      <c r="Y1957" s="382"/>
    </row>
    <row r="1958" spans="1:29" s="229" customFormat="1" x14ac:dyDescent="0.2">
      <c r="A1958" s="323" t="s">
        <v>615</v>
      </c>
      <c r="B1958" s="366" t="s">
        <v>798</v>
      </c>
      <c r="C1958" s="366">
        <v>563</v>
      </c>
      <c r="D1958" s="323"/>
      <c r="E1958" s="254">
        <v>423</v>
      </c>
      <c r="F1958" s="239"/>
      <c r="G1958" s="324"/>
      <c r="H1958" s="314">
        <f t="shared" ref="H1958:Y1958" si="3604">H1959</f>
        <v>28535</v>
      </c>
      <c r="I1958" s="314">
        <f t="shared" si="3604"/>
        <v>0</v>
      </c>
      <c r="J1958" s="314">
        <f t="shared" si="3604"/>
        <v>133</v>
      </c>
      <c r="K1958" s="314">
        <f t="shared" si="3604"/>
        <v>0</v>
      </c>
      <c r="L1958" s="314">
        <f t="shared" si="3604"/>
        <v>133</v>
      </c>
      <c r="M1958" s="314">
        <f t="shared" si="3604"/>
        <v>0</v>
      </c>
      <c r="N1958" s="314">
        <f t="shared" si="3604"/>
        <v>100</v>
      </c>
      <c r="O1958" s="314">
        <f t="shared" si="3604"/>
        <v>0</v>
      </c>
      <c r="P1958" s="314">
        <f t="shared" si="3604"/>
        <v>133</v>
      </c>
      <c r="Q1958" s="314">
        <f t="shared" si="3604"/>
        <v>0</v>
      </c>
      <c r="R1958" s="314">
        <f t="shared" si="3604"/>
        <v>133</v>
      </c>
      <c r="S1958" s="314">
        <f t="shared" si="3604"/>
        <v>0</v>
      </c>
      <c r="T1958" s="314">
        <f t="shared" si="3604"/>
        <v>100</v>
      </c>
      <c r="U1958" s="314">
        <f t="shared" si="3604"/>
        <v>0</v>
      </c>
      <c r="V1958" s="314">
        <f t="shared" si="3604"/>
        <v>133</v>
      </c>
      <c r="W1958" s="314">
        <f t="shared" si="3604"/>
        <v>0</v>
      </c>
      <c r="X1958" s="314">
        <f t="shared" si="3604"/>
        <v>100</v>
      </c>
      <c r="Y1958" s="314">
        <f t="shared" si="3604"/>
        <v>0</v>
      </c>
    </row>
    <row r="1959" spans="1:29" s="229" customFormat="1" ht="15" x14ac:dyDescent="0.2">
      <c r="A1959" s="244" t="s">
        <v>615</v>
      </c>
      <c r="B1959" s="367" t="s">
        <v>798</v>
      </c>
      <c r="C1959" s="367">
        <v>563</v>
      </c>
      <c r="D1959" s="244" t="s">
        <v>31</v>
      </c>
      <c r="E1959" s="245">
        <v>4231</v>
      </c>
      <c r="F1959" s="246" t="s">
        <v>241</v>
      </c>
      <c r="G1959" s="330"/>
      <c r="H1959" s="381">
        <v>28535</v>
      </c>
      <c r="I1959" s="382"/>
      <c r="J1959" s="381">
        <v>133</v>
      </c>
      <c r="K1959" s="382"/>
      <c r="L1959" s="385">
        <v>133</v>
      </c>
      <c r="M1959" s="382"/>
      <c r="N1959" s="386">
        <v>100</v>
      </c>
      <c r="O1959" s="382"/>
      <c r="P1959" s="381">
        <v>133</v>
      </c>
      <c r="Q1959" s="382"/>
      <c r="R1959" s="385">
        <v>133</v>
      </c>
      <c r="S1959" s="382"/>
      <c r="T1959" s="386">
        <v>100</v>
      </c>
      <c r="U1959" s="382"/>
      <c r="V1959" s="385">
        <v>133</v>
      </c>
      <c r="W1959" s="382"/>
      <c r="X1959" s="386">
        <v>100</v>
      </c>
      <c r="Y1959" s="382"/>
    </row>
    <row r="1960" spans="1:29" s="229" customFormat="1" x14ac:dyDescent="0.2">
      <c r="A1960" s="318" t="s">
        <v>615</v>
      </c>
      <c r="B1960" s="319" t="s">
        <v>798</v>
      </c>
      <c r="C1960" s="231">
        <v>563</v>
      </c>
      <c r="D1960" s="231"/>
      <c r="E1960" s="233">
        <v>45</v>
      </c>
      <c r="F1960" s="234"/>
      <c r="G1960" s="320"/>
      <c r="H1960" s="258">
        <f t="shared" ref="H1960:Q1960" si="3605">H1961+H1963</f>
        <v>983</v>
      </c>
      <c r="I1960" s="258">
        <f t="shared" si="3605"/>
        <v>0</v>
      </c>
      <c r="J1960" s="258">
        <f t="shared" si="3605"/>
        <v>0</v>
      </c>
      <c r="K1960" s="258">
        <f t="shared" si="3605"/>
        <v>0</v>
      </c>
      <c r="L1960" s="258">
        <f t="shared" ref="L1960:M1960" si="3606">L1961+L1963</f>
        <v>266</v>
      </c>
      <c r="M1960" s="258">
        <f t="shared" si="3606"/>
        <v>0</v>
      </c>
      <c r="N1960" s="258">
        <f t="shared" ref="N1960:O1960" si="3607">N1961+N1963</f>
        <v>200</v>
      </c>
      <c r="O1960" s="258">
        <f t="shared" si="3607"/>
        <v>0</v>
      </c>
      <c r="P1960" s="258">
        <f t="shared" si="3605"/>
        <v>0</v>
      </c>
      <c r="Q1960" s="258">
        <f t="shared" si="3605"/>
        <v>0</v>
      </c>
      <c r="R1960" s="258">
        <f t="shared" ref="R1960:W1960" si="3608">R1961+R1963</f>
        <v>266</v>
      </c>
      <c r="S1960" s="258">
        <f t="shared" si="3608"/>
        <v>0</v>
      </c>
      <c r="T1960" s="258">
        <f t="shared" ref="T1960:U1960" si="3609">T1961+T1963</f>
        <v>57740</v>
      </c>
      <c r="U1960" s="258">
        <f t="shared" si="3609"/>
        <v>0</v>
      </c>
      <c r="V1960" s="258">
        <f t="shared" si="3608"/>
        <v>266</v>
      </c>
      <c r="W1960" s="258">
        <f t="shared" si="3608"/>
        <v>0</v>
      </c>
      <c r="X1960" s="258">
        <f t="shared" ref="X1960:Y1960" si="3610">X1961+X1963</f>
        <v>200</v>
      </c>
      <c r="Y1960" s="258">
        <f t="shared" si="3610"/>
        <v>0</v>
      </c>
    </row>
    <row r="1961" spans="1:29" s="229" customFormat="1" x14ac:dyDescent="0.2">
      <c r="A1961" s="323" t="s">
        <v>615</v>
      </c>
      <c r="B1961" s="366" t="s">
        <v>798</v>
      </c>
      <c r="C1961" s="366">
        <v>563</v>
      </c>
      <c r="D1961" s="323"/>
      <c r="E1961" s="254">
        <v>451</v>
      </c>
      <c r="F1961" s="239"/>
      <c r="G1961" s="324"/>
      <c r="H1961" s="314">
        <f t="shared" ref="H1961:Y1961" si="3611">H1962</f>
        <v>850</v>
      </c>
      <c r="I1961" s="314">
        <f t="shared" si="3611"/>
        <v>0</v>
      </c>
      <c r="J1961" s="314">
        <f t="shared" si="3611"/>
        <v>0</v>
      </c>
      <c r="K1961" s="314">
        <f t="shared" si="3611"/>
        <v>0</v>
      </c>
      <c r="L1961" s="314">
        <f t="shared" si="3611"/>
        <v>133</v>
      </c>
      <c r="M1961" s="314">
        <f t="shared" si="3611"/>
        <v>0</v>
      </c>
      <c r="N1961" s="314">
        <f t="shared" si="3611"/>
        <v>100</v>
      </c>
      <c r="O1961" s="314">
        <f t="shared" si="3611"/>
        <v>0</v>
      </c>
      <c r="P1961" s="314">
        <f t="shared" si="3611"/>
        <v>0</v>
      </c>
      <c r="Q1961" s="314">
        <f t="shared" si="3611"/>
        <v>0</v>
      </c>
      <c r="R1961" s="314">
        <f t="shared" si="3611"/>
        <v>133</v>
      </c>
      <c r="S1961" s="314">
        <f t="shared" si="3611"/>
        <v>0</v>
      </c>
      <c r="T1961" s="314">
        <f t="shared" si="3611"/>
        <v>57000</v>
      </c>
      <c r="U1961" s="314">
        <f t="shared" si="3611"/>
        <v>0</v>
      </c>
      <c r="V1961" s="314">
        <f t="shared" si="3611"/>
        <v>133</v>
      </c>
      <c r="W1961" s="314">
        <f t="shared" si="3611"/>
        <v>0</v>
      </c>
      <c r="X1961" s="314">
        <f t="shared" si="3611"/>
        <v>100</v>
      </c>
      <c r="Y1961" s="314">
        <f t="shared" si="3611"/>
        <v>0</v>
      </c>
    </row>
    <row r="1962" spans="1:29" s="229" customFormat="1" ht="15" x14ac:dyDescent="0.2">
      <c r="A1962" s="244" t="s">
        <v>615</v>
      </c>
      <c r="B1962" s="367" t="s">
        <v>798</v>
      </c>
      <c r="C1962" s="367">
        <v>563</v>
      </c>
      <c r="D1962" s="244" t="s">
        <v>31</v>
      </c>
      <c r="E1962" s="245">
        <v>4511</v>
      </c>
      <c r="F1962" s="246" t="s">
        <v>91</v>
      </c>
      <c r="G1962" s="330"/>
      <c r="H1962" s="381">
        <v>850</v>
      </c>
      <c r="I1962" s="382"/>
      <c r="J1962" s="381">
        <v>0</v>
      </c>
      <c r="K1962" s="382"/>
      <c r="L1962" s="385">
        <v>133</v>
      </c>
      <c r="M1962" s="382"/>
      <c r="N1962" s="386">
        <v>100</v>
      </c>
      <c r="O1962" s="382"/>
      <c r="P1962" s="381">
        <v>0</v>
      </c>
      <c r="Q1962" s="382"/>
      <c r="R1962" s="385">
        <v>133</v>
      </c>
      <c r="S1962" s="382"/>
      <c r="T1962" s="386">
        <v>57000</v>
      </c>
      <c r="U1962" s="382"/>
      <c r="V1962" s="385">
        <v>133</v>
      </c>
      <c r="W1962" s="382"/>
      <c r="X1962" s="386">
        <v>100</v>
      </c>
      <c r="Y1962" s="382"/>
    </row>
    <row r="1963" spans="1:29" s="229" customFormat="1" x14ac:dyDescent="0.2">
      <c r="A1963" s="323" t="s">
        <v>615</v>
      </c>
      <c r="B1963" s="366" t="s">
        <v>798</v>
      </c>
      <c r="C1963" s="366">
        <v>563</v>
      </c>
      <c r="D1963" s="323"/>
      <c r="E1963" s="254">
        <v>452</v>
      </c>
      <c r="F1963" s="239"/>
      <c r="G1963" s="324"/>
      <c r="H1963" s="314">
        <f t="shared" ref="H1963:Y1963" si="3612">H1964</f>
        <v>133</v>
      </c>
      <c r="I1963" s="314">
        <f t="shared" si="3612"/>
        <v>0</v>
      </c>
      <c r="J1963" s="314">
        <f t="shared" si="3612"/>
        <v>0</v>
      </c>
      <c r="K1963" s="314">
        <f t="shared" si="3612"/>
        <v>0</v>
      </c>
      <c r="L1963" s="314">
        <f t="shared" si="3612"/>
        <v>133</v>
      </c>
      <c r="M1963" s="314">
        <f t="shared" si="3612"/>
        <v>0</v>
      </c>
      <c r="N1963" s="314">
        <f t="shared" si="3612"/>
        <v>100</v>
      </c>
      <c r="O1963" s="314">
        <f t="shared" si="3612"/>
        <v>0</v>
      </c>
      <c r="P1963" s="314">
        <f t="shared" si="3612"/>
        <v>0</v>
      </c>
      <c r="Q1963" s="314">
        <f t="shared" si="3612"/>
        <v>0</v>
      </c>
      <c r="R1963" s="314">
        <f t="shared" si="3612"/>
        <v>133</v>
      </c>
      <c r="S1963" s="314">
        <f t="shared" si="3612"/>
        <v>0</v>
      </c>
      <c r="T1963" s="314">
        <f t="shared" si="3612"/>
        <v>740</v>
      </c>
      <c r="U1963" s="314">
        <f t="shared" si="3612"/>
        <v>0</v>
      </c>
      <c r="V1963" s="314">
        <f t="shared" si="3612"/>
        <v>133</v>
      </c>
      <c r="W1963" s="314">
        <f t="shared" si="3612"/>
        <v>0</v>
      </c>
      <c r="X1963" s="314">
        <f t="shared" si="3612"/>
        <v>100</v>
      </c>
      <c r="Y1963" s="314">
        <f t="shared" si="3612"/>
        <v>0</v>
      </c>
    </row>
    <row r="1964" spans="1:29" s="229" customFormat="1" ht="15" x14ac:dyDescent="0.2">
      <c r="A1964" s="244" t="s">
        <v>615</v>
      </c>
      <c r="B1964" s="367" t="s">
        <v>798</v>
      </c>
      <c r="C1964" s="367">
        <v>563</v>
      </c>
      <c r="D1964" s="244" t="s">
        <v>31</v>
      </c>
      <c r="E1964" s="245">
        <v>4521</v>
      </c>
      <c r="F1964" s="246" t="s">
        <v>92</v>
      </c>
      <c r="G1964" s="330"/>
      <c r="H1964" s="381">
        <v>133</v>
      </c>
      <c r="I1964" s="382"/>
      <c r="J1964" s="381">
        <v>0</v>
      </c>
      <c r="K1964" s="382"/>
      <c r="L1964" s="385">
        <v>133</v>
      </c>
      <c r="M1964" s="382"/>
      <c r="N1964" s="386">
        <v>100</v>
      </c>
      <c r="O1964" s="382"/>
      <c r="P1964" s="381">
        <v>0</v>
      </c>
      <c r="Q1964" s="382"/>
      <c r="R1964" s="385">
        <v>133</v>
      </c>
      <c r="S1964" s="382"/>
      <c r="T1964" s="386">
        <v>740</v>
      </c>
      <c r="U1964" s="382"/>
      <c r="V1964" s="385">
        <v>133</v>
      </c>
      <c r="W1964" s="382"/>
      <c r="X1964" s="386">
        <v>100</v>
      </c>
      <c r="Y1964" s="382"/>
    </row>
    <row r="1965" spans="1:29" x14ac:dyDescent="0.2">
      <c r="A1965" s="204" t="s">
        <v>800</v>
      </c>
      <c r="B1965" s="460" t="s">
        <v>801</v>
      </c>
      <c r="C1965" s="460"/>
      <c r="D1965" s="460"/>
      <c r="E1965" s="460"/>
      <c r="F1965" s="460"/>
      <c r="G1965" s="127"/>
      <c r="H1965" s="99">
        <f t="shared" ref="H1965:W1965" si="3613">H1966+H2013+H2019+H2031</f>
        <v>68951838</v>
      </c>
      <c r="I1965" s="99">
        <f t="shared" si="3613"/>
        <v>68951838</v>
      </c>
      <c r="J1965" s="99">
        <f t="shared" si="3613"/>
        <v>47618833</v>
      </c>
      <c r="K1965" s="99">
        <f t="shared" si="3613"/>
        <v>47618833</v>
      </c>
      <c r="L1965" s="99">
        <f t="shared" si="3613"/>
        <v>62931300</v>
      </c>
      <c r="M1965" s="99">
        <f t="shared" si="3613"/>
        <v>62931300</v>
      </c>
      <c r="N1965" s="99">
        <f t="shared" ref="N1965:O1965" si="3614">N1966+N2013+N2019+N2031</f>
        <v>59731300</v>
      </c>
      <c r="O1965" s="99">
        <f t="shared" si="3614"/>
        <v>59731300</v>
      </c>
      <c r="P1965" s="99">
        <f t="shared" si="3613"/>
        <v>47393205</v>
      </c>
      <c r="Q1965" s="99">
        <f t="shared" si="3613"/>
        <v>47393205</v>
      </c>
      <c r="R1965" s="99">
        <f t="shared" si="3613"/>
        <v>62631300</v>
      </c>
      <c r="S1965" s="99">
        <f t="shared" si="3613"/>
        <v>62631300</v>
      </c>
      <c r="T1965" s="99">
        <f t="shared" ref="T1965:U1965" si="3615">T1966+T2013+T2019+T2031</f>
        <v>59931300</v>
      </c>
      <c r="U1965" s="99">
        <f t="shared" si="3615"/>
        <v>59931300</v>
      </c>
      <c r="V1965" s="99">
        <f t="shared" si="3613"/>
        <v>62411300</v>
      </c>
      <c r="W1965" s="99">
        <f t="shared" si="3613"/>
        <v>62411300</v>
      </c>
      <c r="X1965" s="99">
        <f t="shared" ref="X1965:Y1965" si="3616">X1966+X2013+X2019+X2031</f>
        <v>60811300</v>
      </c>
      <c r="Y1965" s="99">
        <f t="shared" si="3616"/>
        <v>60811300</v>
      </c>
      <c r="Z1965" s="107">
        <v>59731300</v>
      </c>
      <c r="AA1965" s="107">
        <v>59931300</v>
      </c>
      <c r="AB1965" s="107">
        <v>60811300</v>
      </c>
      <c r="AC1965" s="474" t="s">
        <v>802</v>
      </c>
    </row>
    <row r="1966" spans="1:29" s="101" customFormat="1" ht="67.5" x14ac:dyDescent="0.2">
      <c r="A1966" s="202" t="s">
        <v>800</v>
      </c>
      <c r="B1966" s="173" t="s">
        <v>468</v>
      </c>
      <c r="C1966" s="173"/>
      <c r="D1966" s="173"/>
      <c r="E1966" s="174"/>
      <c r="F1966" s="176" t="s">
        <v>803</v>
      </c>
      <c r="G1966" s="177" t="s">
        <v>636</v>
      </c>
      <c r="H1966" s="178">
        <f t="shared" ref="H1966:Q1966" si="3617">H1967+H1974+H2004+H2008</f>
        <v>557209</v>
      </c>
      <c r="I1966" s="178">
        <f t="shared" si="3617"/>
        <v>557209</v>
      </c>
      <c r="J1966" s="178">
        <f t="shared" si="3617"/>
        <v>450872</v>
      </c>
      <c r="K1966" s="178">
        <f t="shared" si="3617"/>
        <v>450872</v>
      </c>
      <c r="L1966" s="178">
        <f t="shared" ref="L1966:M1966" si="3618">L1967+L1974+L2004+L2008</f>
        <v>562330</v>
      </c>
      <c r="M1966" s="178">
        <f t="shared" si="3618"/>
        <v>562330</v>
      </c>
      <c r="N1966" s="178">
        <f t="shared" ref="N1966:O1966" si="3619">N1967+N1974+N2004+N2008</f>
        <v>551130</v>
      </c>
      <c r="O1966" s="178">
        <f t="shared" si="3619"/>
        <v>551130</v>
      </c>
      <c r="P1966" s="178">
        <f t="shared" si="3617"/>
        <v>450873</v>
      </c>
      <c r="Q1966" s="178">
        <f t="shared" si="3617"/>
        <v>450873</v>
      </c>
      <c r="R1966" s="178">
        <f t="shared" ref="R1966:W1966" si="3620">R1967+R1974+R2004+R2008</f>
        <v>562330</v>
      </c>
      <c r="S1966" s="178">
        <f t="shared" si="3620"/>
        <v>562330</v>
      </c>
      <c r="T1966" s="178">
        <f t="shared" ref="T1966:U1966" si="3621">T1967+T1974+T2004+T2008</f>
        <v>547030</v>
      </c>
      <c r="U1966" s="178">
        <f t="shared" si="3621"/>
        <v>547030</v>
      </c>
      <c r="V1966" s="178">
        <f t="shared" si="3620"/>
        <v>562330</v>
      </c>
      <c r="W1966" s="178">
        <f t="shared" si="3620"/>
        <v>562330</v>
      </c>
      <c r="X1966" s="178">
        <f t="shared" ref="X1966:Y1966" si="3622">X1967+X1974+X2004+X2008</f>
        <v>547030</v>
      </c>
      <c r="Y1966" s="178">
        <f t="shared" si="3622"/>
        <v>547030</v>
      </c>
      <c r="Z1966" s="284">
        <f>Z1965-O1965</f>
        <v>0</v>
      </c>
      <c r="AA1966" s="284">
        <f>AA1965-U1965</f>
        <v>0</v>
      </c>
      <c r="AB1966" s="284">
        <f>AB1965-Y1965</f>
        <v>0</v>
      </c>
      <c r="AC1966" s="475"/>
    </row>
    <row r="1967" spans="1:29" s="139" customFormat="1" x14ac:dyDescent="0.2">
      <c r="A1967" s="201" t="s">
        <v>800</v>
      </c>
      <c r="B1967" s="179" t="s">
        <v>468</v>
      </c>
      <c r="C1967" s="167">
        <v>11</v>
      </c>
      <c r="D1967" s="167"/>
      <c r="E1967" s="168">
        <v>31</v>
      </c>
      <c r="F1967" s="169"/>
      <c r="G1967" s="170"/>
      <c r="H1967" s="171">
        <f t="shared" ref="H1967:Q1967" si="3623">H1968+H1970+H1972</f>
        <v>338444</v>
      </c>
      <c r="I1967" s="171">
        <f t="shared" si="3623"/>
        <v>338444</v>
      </c>
      <c r="J1967" s="171">
        <f t="shared" si="3623"/>
        <v>323844</v>
      </c>
      <c r="K1967" s="171">
        <f t="shared" si="3623"/>
        <v>323844</v>
      </c>
      <c r="L1967" s="171">
        <f t="shared" ref="L1967:M1967" si="3624">L1968+L1970+L1972</f>
        <v>373700</v>
      </c>
      <c r="M1967" s="171">
        <f t="shared" si="3624"/>
        <v>373700</v>
      </c>
      <c r="N1967" s="171">
        <f t="shared" ref="N1967:O1967" si="3625">N1968+N1970+N1972</f>
        <v>384700</v>
      </c>
      <c r="O1967" s="171">
        <f t="shared" si="3625"/>
        <v>384700</v>
      </c>
      <c r="P1967" s="171">
        <f t="shared" si="3623"/>
        <v>323844</v>
      </c>
      <c r="Q1967" s="171">
        <f t="shared" si="3623"/>
        <v>323844</v>
      </c>
      <c r="R1967" s="171">
        <f t="shared" ref="R1967:W1967" si="3626">R1968+R1970+R1972</f>
        <v>373700</v>
      </c>
      <c r="S1967" s="171">
        <f t="shared" si="3626"/>
        <v>373700</v>
      </c>
      <c r="T1967" s="171">
        <f t="shared" ref="T1967:U1967" si="3627">T1968+T1970+T1972</f>
        <v>384700</v>
      </c>
      <c r="U1967" s="171">
        <f t="shared" si="3627"/>
        <v>384700</v>
      </c>
      <c r="V1967" s="171">
        <f t="shared" si="3626"/>
        <v>373700</v>
      </c>
      <c r="W1967" s="171">
        <f t="shared" si="3626"/>
        <v>373700</v>
      </c>
      <c r="X1967" s="171">
        <f t="shared" ref="X1967:Y1967" si="3628">X1968+X1970+X1972</f>
        <v>384700</v>
      </c>
      <c r="Y1967" s="171">
        <f t="shared" si="3628"/>
        <v>384700</v>
      </c>
      <c r="Z1967" s="112"/>
      <c r="AA1967" s="112"/>
      <c r="AB1967" s="112"/>
      <c r="AC1967" s="112"/>
    </row>
    <row r="1968" spans="1:29" s="101" customFormat="1" x14ac:dyDescent="0.2">
      <c r="A1968" s="118" t="s">
        <v>800</v>
      </c>
      <c r="B1968" s="102" t="s">
        <v>468</v>
      </c>
      <c r="C1968" s="103">
        <v>11</v>
      </c>
      <c r="D1968" s="104"/>
      <c r="E1968" s="105">
        <v>311</v>
      </c>
      <c r="F1968" s="141"/>
      <c r="G1968" s="106"/>
      <c r="H1968" s="107">
        <f t="shared" ref="H1968:Y1968" si="3629">SUM(H1969)</f>
        <v>280091</v>
      </c>
      <c r="I1968" s="107">
        <f t="shared" si="3629"/>
        <v>280091</v>
      </c>
      <c r="J1968" s="107">
        <f t="shared" si="3629"/>
        <v>270091</v>
      </c>
      <c r="K1968" s="107">
        <f t="shared" si="3629"/>
        <v>270091</v>
      </c>
      <c r="L1968" s="107">
        <f t="shared" si="3629"/>
        <v>310800</v>
      </c>
      <c r="M1968" s="107">
        <f t="shared" si="3629"/>
        <v>310800</v>
      </c>
      <c r="N1968" s="107">
        <f t="shared" si="3629"/>
        <v>320000</v>
      </c>
      <c r="O1968" s="107">
        <f t="shared" si="3629"/>
        <v>320000</v>
      </c>
      <c r="P1968" s="107">
        <f t="shared" si="3629"/>
        <v>270091</v>
      </c>
      <c r="Q1968" s="107">
        <f t="shared" si="3629"/>
        <v>270091</v>
      </c>
      <c r="R1968" s="107">
        <f t="shared" si="3629"/>
        <v>310800</v>
      </c>
      <c r="S1968" s="107">
        <f t="shared" si="3629"/>
        <v>310800</v>
      </c>
      <c r="T1968" s="107">
        <f t="shared" si="3629"/>
        <v>320000</v>
      </c>
      <c r="U1968" s="107">
        <f t="shared" si="3629"/>
        <v>320000</v>
      </c>
      <c r="V1968" s="107">
        <f t="shared" si="3629"/>
        <v>310800</v>
      </c>
      <c r="W1968" s="107">
        <f t="shared" si="3629"/>
        <v>310800</v>
      </c>
      <c r="X1968" s="107">
        <f t="shared" si="3629"/>
        <v>320000</v>
      </c>
      <c r="Y1968" s="107">
        <f t="shared" si="3629"/>
        <v>320000</v>
      </c>
    </row>
    <row r="1969" spans="1:29" s="139" customFormat="1" ht="15" x14ac:dyDescent="0.2">
      <c r="A1969" s="95" t="s">
        <v>800</v>
      </c>
      <c r="B1969" s="93" t="s">
        <v>468</v>
      </c>
      <c r="C1969" s="94">
        <v>11</v>
      </c>
      <c r="D1969" s="109" t="s">
        <v>101</v>
      </c>
      <c r="E1969" s="110">
        <v>3111</v>
      </c>
      <c r="F1969" s="142" t="s">
        <v>33</v>
      </c>
      <c r="G1969" s="132"/>
      <c r="H1969" s="398">
        <v>280091</v>
      </c>
      <c r="I1969" s="398">
        <f>H1969</f>
        <v>280091</v>
      </c>
      <c r="J1969" s="398">
        <v>270091</v>
      </c>
      <c r="K1969" s="398">
        <f>J1969</f>
        <v>270091</v>
      </c>
      <c r="L1969" s="402">
        <v>310800</v>
      </c>
      <c r="M1969" s="398">
        <f>L1969</f>
        <v>310800</v>
      </c>
      <c r="N1969" s="402">
        <v>320000</v>
      </c>
      <c r="O1969" s="398">
        <f>N1969</f>
        <v>320000</v>
      </c>
      <c r="P1969" s="398">
        <v>270091</v>
      </c>
      <c r="Q1969" s="398">
        <f>P1969</f>
        <v>270091</v>
      </c>
      <c r="R1969" s="402">
        <v>310800</v>
      </c>
      <c r="S1969" s="398">
        <f>R1969</f>
        <v>310800</v>
      </c>
      <c r="T1969" s="402">
        <v>320000</v>
      </c>
      <c r="U1969" s="398">
        <f>T1969</f>
        <v>320000</v>
      </c>
      <c r="V1969" s="402">
        <v>310800</v>
      </c>
      <c r="W1969" s="398">
        <f>V1969</f>
        <v>310800</v>
      </c>
      <c r="X1969" s="402">
        <v>320000</v>
      </c>
      <c r="Y1969" s="398">
        <f>X1969</f>
        <v>320000</v>
      </c>
    </row>
    <row r="1970" spans="1:29" s="101" customFormat="1" x14ac:dyDescent="0.2">
      <c r="A1970" s="118" t="s">
        <v>800</v>
      </c>
      <c r="B1970" s="102" t="s">
        <v>468</v>
      </c>
      <c r="C1970" s="103">
        <v>11</v>
      </c>
      <c r="D1970" s="104"/>
      <c r="E1970" s="105">
        <v>312</v>
      </c>
      <c r="F1970" s="141"/>
      <c r="G1970" s="106"/>
      <c r="H1970" s="149">
        <f t="shared" ref="H1970:Y1970" si="3630">SUM(H1971)</f>
        <v>11627</v>
      </c>
      <c r="I1970" s="149">
        <f t="shared" si="3630"/>
        <v>11627</v>
      </c>
      <c r="J1970" s="149">
        <f t="shared" si="3630"/>
        <v>8627</v>
      </c>
      <c r="K1970" s="149">
        <f t="shared" si="3630"/>
        <v>8627</v>
      </c>
      <c r="L1970" s="149">
        <f t="shared" si="3630"/>
        <v>11000</v>
      </c>
      <c r="M1970" s="149">
        <f t="shared" si="3630"/>
        <v>11000</v>
      </c>
      <c r="N1970" s="149">
        <f t="shared" si="3630"/>
        <v>13200</v>
      </c>
      <c r="O1970" s="149">
        <f t="shared" si="3630"/>
        <v>13200</v>
      </c>
      <c r="P1970" s="149">
        <f t="shared" si="3630"/>
        <v>8627</v>
      </c>
      <c r="Q1970" s="149">
        <f t="shared" si="3630"/>
        <v>8627</v>
      </c>
      <c r="R1970" s="149">
        <f t="shared" si="3630"/>
        <v>11000</v>
      </c>
      <c r="S1970" s="149">
        <f t="shared" si="3630"/>
        <v>11000</v>
      </c>
      <c r="T1970" s="149">
        <f t="shared" si="3630"/>
        <v>13200</v>
      </c>
      <c r="U1970" s="149">
        <f t="shared" si="3630"/>
        <v>13200</v>
      </c>
      <c r="V1970" s="149">
        <f t="shared" si="3630"/>
        <v>11000</v>
      </c>
      <c r="W1970" s="149">
        <f t="shared" si="3630"/>
        <v>11000</v>
      </c>
      <c r="X1970" s="149">
        <f t="shared" si="3630"/>
        <v>13200</v>
      </c>
      <c r="Y1970" s="149">
        <f t="shared" si="3630"/>
        <v>13200</v>
      </c>
    </row>
    <row r="1971" spans="1:29" s="139" customFormat="1" ht="15" x14ac:dyDescent="0.2">
      <c r="A1971" s="95" t="s">
        <v>800</v>
      </c>
      <c r="B1971" s="93" t="s">
        <v>468</v>
      </c>
      <c r="C1971" s="94">
        <v>11</v>
      </c>
      <c r="D1971" s="109" t="s">
        <v>101</v>
      </c>
      <c r="E1971" s="110">
        <v>3121</v>
      </c>
      <c r="F1971" s="142" t="s">
        <v>471</v>
      </c>
      <c r="G1971" s="132"/>
      <c r="H1971" s="398">
        <v>11627</v>
      </c>
      <c r="I1971" s="398">
        <f>H1971</f>
        <v>11627</v>
      </c>
      <c r="J1971" s="398">
        <v>8627</v>
      </c>
      <c r="K1971" s="398">
        <f>J1971</f>
        <v>8627</v>
      </c>
      <c r="L1971" s="402">
        <v>11000</v>
      </c>
      <c r="M1971" s="398">
        <f>L1971</f>
        <v>11000</v>
      </c>
      <c r="N1971" s="402">
        <v>13200</v>
      </c>
      <c r="O1971" s="398">
        <f>N1971</f>
        <v>13200</v>
      </c>
      <c r="P1971" s="398">
        <v>8627</v>
      </c>
      <c r="Q1971" s="398">
        <f>P1971</f>
        <v>8627</v>
      </c>
      <c r="R1971" s="402">
        <v>11000</v>
      </c>
      <c r="S1971" s="398">
        <f>R1971</f>
        <v>11000</v>
      </c>
      <c r="T1971" s="402">
        <v>13200</v>
      </c>
      <c r="U1971" s="398">
        <f>T1971</f>
        <v>13200</v>
      </c>
      <c r="V1971" s="402">
        <v>11000</v>
      </c>
      <c r="W1971" s="398">
        <f>V1971</f>
        <v>11000</v>
      </c>
      <c r="X1971" s="402">
        <v>13200</v>
      </c>
      <c r="Y1971" s="398">
        <f>X1971</f>
        <v>13200</v>
      </c>
    </row>
    <row r="1972" spans="1:29" x14ac:dyDescent="0.2">
      <c r="A1972" s="118" t="s">
        <v>800</v>
      </c>
      <c r="B1972" s="102" t="s">
        <v>468</v>
      </c>
      <c r="C1972" s="103">
        <v>11</v>
      </c>
      <c r="D1972" s="104"/>
      <c r="E1972" s="105">
        <v>313</v>
      </c>
      <c r="F1972" s="141"/>
      <c r="G1972" s="106"/>
      <c r="H1972" s="149">
        <f t="shared" ref="H1972:Y1972" si="3631">SUM(H1973:H1973)</f>
        <v>46726</v>
      </c>
      <c r="I1972" s="149">
        <f t="shared" si="3631"/>
        <v>46726</v>
      </c>
      <c r="J1972" s="149">
        <f t="shared" si="3631"/>
        <v>45126</v>
      </c>
      <c r="K1972" s="149">
        <f t="shared" si="3631"/>
        <v>45126</v>
      </c>
      <c r="L1972" s="149">
        <f t="shared" si="3631"/>
        <v>51900</v>
      </c>
      <c r="M1972" s="149">
        <f t="shared" si="3631"/>
        <v>51900</v>
      </c>
      <c r="N1972" s="149">
        <f t="shared" si="3631"/>
        <v>51500</v>
      </c>
      <c r="O1972" s="149">
        <f t="shared" si="3631"/>
        <v>51500</v>
      </c>
      <c r="P1972" s="149">
        <f t="shared" si="3631"/>
        <v>45126</v>
      </c>
      <c r="Q1972" s="149">
        <f t="shared" si="3631"/>
        <v>45126</v>
      </c>
      <c r="R1972" s="149">
        <f t="shared" si="3631"/>
        <v>51900</v>
      </c>
      <c r="S1972" s="149">
        <f t="shared" si="3631"/>
        <v>51900</v>
      </c>
      <c r="T1972" s="149">
        <f t="shared" si="3631"/>
        <v>51500</v>
      </c>
      <c r="U1972" s="149">
        <f t="shared" si="3631"/>
        <v>51500</v>
      </c>
      <c r="V1972" s="149">
        <f t="shared" si="3631"/>
        <v>51900</v>
      </c>
      <c r="W1972" s="149">
        <f t="shared" si="3631"/>
        <v>51900</v>
      </c>
      <c r="X1972" s="149">
        <f t="shared" si="3631"/>
        <v>51500</v>
      </c>
      <c r="Y1972" s="149">
        <f t="shared" si="3631"/>
        <v>51500</v>
      </c>
      <c r="Z1972" s="101"/>
      <c r="AA1972" s="101"/>
      <c r="AB1972" s="101"/>
      <c r="AC1972" s="101"/>
    </row>
    <row r="1973" spans="1:29" s="101" customFormat="1" x14ac:dyDescent="0.2">
      <c r="A1973" s="95" t="s">
        <v>800</v>
      </c>
      <c r="B1973" s="93" t="s">
        <v>468</v>
      </c>
      <c r="C1973" s="94">
        <v>11</v>
      </c>
      <c r="D1973" s="109" t="s">
        <v>101</v>
      </c>
      <c r="E1973" s="110">
        <v>3132</v>
      </c>
      <c r="F1973" s="142" t="s">
        <v>40</v>
      </c>
      <c r="G1973" s="132"/>
      <c r="H1973" s="398">
        <v>46726</v>
      </c>
      <c r="I1973" s="398">
        <f>H1973</f>
        <v>46726</v>
      </c>
      <c r="J1973" s="398">
        <v>45126</v>
      </c>
      <c r="K1973" s="398">
        <f>J1973</f>
        <v>45126</v>
      </c>
      <c r="L1973" s="402">
        <v>51900</v>
      </c>
      <c r="M1973" s="398">
        <f>L1973</f>
        <v>51900</v>
      </c>
      <c r="N1973" s="402">
        <v>51500</v>
      </c>
      <c r="O1973" s="398">
        <f>N1973</f>
        <v>51500</v>
      </c>
      <c r="P1973" s="398">
        <v>45126</v>
      </c>
      <c r="Q1973" s="398">
        <f>P1973</f>
        <v>45126</v>
      </c>
      <c r="R1973" s="402">
        <v>51900</v>
      </c>
      <c r="S1973" s="398">
        <f>R1973</f>
        <v>51900</v>
      </c>
      <c r="T1973" s="402">
        <v>51500</v>
      </c>
      <c r="U1973" s="398">
        <f>T1973</f>
        <v>51500</v>
      </c>
      <c r="V1973" s="402">
        <v>51900</v>
      </c>
      <c r="W1973" s="398">
        <f>V1973</f>
        <v>51900</v>
      </c>
      <c r="X1973" s="402">
        <v>51500</v>
      </c>
      <c r="Y1973" s="398">
        <f>X1973</f>
        <v>51500</v>
      </c>
      <c r="Z1973" s="139"/>
      <c r="AA1973" s="139"/>
      <c r="AB1973" s="139"/>
      <c r="AC1973" s="139"/>
    </row>
    <row r="1974" spans="1:29" s="139" customFormat="1" x14ac:dyDescent="0.2">
      <c r="A1974" s="201" t="s">
        <v>800</v>
      </c>
      <c r="B1974" s="179" t="s">
        <v>468</v>
      </c>
      <c r="C1974" s="167">
        <v>11</v>
      </c>
      <c r="D1974" s="167"/>
      <c r="E1974" s="168">
        <v>32</v>
      </c>
      <c r="F1974" s="169"/>
      <c r="G1974" s="170"/>
      <c r="H1974" s="171">
        <f t="shared" ref="H1974:Q1974" si="3632">H1975+H1980+H1985+H1994+H1996</f>
        <v>211451</v>
      </c>
      <c r="I1974" s="171">
        <f t="shared" si="3632"/>
        <v>211451</v>
      </c>
      <c r="J1974" s="171">
        <f t="shared" si="3632"/>
        <v>123114</v>
      </c>
      <c r="K1974" s="171">
        <f t="shared" si="3632"/>
        <v>123114</v>
      </c>
      <c r="L1974" s="171">
        <f t="shared" ref="L1974:M1974" si="3633">L1975+L1980+L1985+L1994+L1996</f>
        <v>182770</v>
      </c>
      <c r="M1974" s="171">
        <f t="shared" si="3633"/>
        <v>182770</v>
      </c>
      <c r="N1974" s="171">
        <f t="shared" ref="N1974:O1974" si="3634">N1975+N1980+N1985+N1994+N1996</f>
        <v>153570</v>
      </c>
      <c r="O1974" s="171">
        <f t="shared" si="3634"/>
        <v>153570</v>
      </c>
      <c r="P1974" s="171">
        <f t="shared" si="3632"/>
        <v>123115</v>
      </c>
      <c r="Q1974" s="171">
        <f t="shared" si="3632"/>
        <v>123115</v>
      </c>
      <c r="R1974" s="171">
        <f t="shared" ref="R1974:W1974" si="3635">R1975+R1980+R1985+R1994+R1996</f>
        <v>182770</v>
      </c>
      <c r="S1974" s="171">
        <f t="shared" si="3635"/>
        <v>182770</v>
      </c>
      <c r="T1974" s="171">
        <f t="shared" ref="T1974:U1974" si="3636">T1975+T1980+T1985+T1994+T1996</f>
        <v>153470</v>
      </c>
      <c r="U1974" s="171">
        <f t="shared" si="3636"/>
        <v>153470</v>
      </c>
      <c r="V1974" s="171">
        <f t="shared" si="3635"/>
        <v>182770</v>
      </c>
      <c r="W1974" s="171">
        <f t="shared" si="3635"/>
        <v>182770</v>
      </c>
      <c r="X1974" s="171">
        <f t="shared" ref="X1974:Y1974" si="3637">X1975+X1980+X1985+X1994+X1996</f>
        <v>153470</v>
      </c>
      <c r="Y1974" s="171">
        <f t="shared" si="3637"/>
        <v>153470</v>
      </c>
      <c r="Z1974" s="112"/>
      <c r="AA1974" s="112"/>
      <c r="AB1974" s="112"/>
      <c r="AC1974" s="112"/>
    </row>
    <row r="1975" spans="1:29" s="139" customFormat="1" x14ac:dyDescent="0.2">
      <c r="A1975" s="118" t="s">
        <v>800</v>
      </c>
      <c r="B1975" s="102" t="s">
        <v>468</v>
      </c>
      <c r="C1975" s="103">
        <v>11</v>
      </c>
      <c r="D1975" s="104"/>
      <c r="E1975" s="105">
        <v>321</v>
      </c>
      <c r="F1975" s="141"/>
      <c r="G1975" s="106"/>
      <c r="H1975" s="107">
        <f t="shared" ref="H1975:Q1975" si="3638">SUM(H1976:H1979)</f>
        <v>19154</v>
      </c>
      <c r="I1975" s="107">
        <f t="shared" si="3638"/>
        <v>19154</v>
      </c>
      <c r="J1975" s="107">
        <f t="shared" si="3638"/>
        <v>16853</v>
      </c>
      <c r="K1975" s="107">
        <f t="shared" si="3638"/>
        <v>16853</v>
      </c>
      <c r="L1975" s="107">
        <f t="shared" ref="L1975:M1975" si="3639">SUM(L1976:L1979)</f>
        <v>19910</v>
      </c>
      <c r="M1975" s="107">
        <f t="shared" si="3639"/>
        <v>19910</v>
      </c>
      <c r="N1975" s="107">
        <f t="shared" ref="N1975:O1975" si="3640">SUM(N1976:N1979)</f>
        <v>21070</v>
      </c>
      <c r="O1975" s="107">
        <f t="shared" si="3640"/>
        <v>21070</v>
      </c>
      <c r="P1975" s="107">
        <f t="shared" si="3638"/>
        <v>16854</v>
      </c>
      <c r="Q1975" s="107">
        <f t="shared" si="3638"/>
        <v>16854</v>
      </c>
      <c r="R1975" s="107">
        <f t="shared" ref="R1975:W1975" si="3641">SUM(R1976:R1979)</f>
        <v>19910</v>
      </c>
      <c r="S1975" s="107">
        <f t="shared" si="3641"/>
        <v>19910</v>
      </c>
      <c r="T1975" s="107">
        <f t="shared" ref="T1975:U1975" si="3642">SUM(T1976:T1979)</f>
        <v>21070</v>
      </c>
      <c r="U1975" s="107">
        <f t="shared" si="3642"/>
        <v>21070</v>
      </c>
      <c r="V1975" s="107">
        <f t="shared" si="3641"/>
        <v>19910</v>
      </c>
      <c r="W1975" s="107">
        <f t="shared" si="3641"/>
        <v>19910</v>
      </c>
      <c r="X1975" s="107">
        <f t="shared" ref="X1975:Y1975" si="3643">SUM(X1976:X1979)</f>
        <v>21070</v>
      </c>
      <c r="Y1975" s="107">
        <f t="shared" si="3643"/>
        <v>21070</v>
      </c>
      <c r="Z1975" s="101"/>
      <c r="AA1975" s="101"/>
      <c r="AB1975" s="101"/>
      <c r="AC1975" s="101"/>
    </row>
    <row r="1976" spans="1:29" s="139" customFormat="1" ht="15" x14ac:dyDescent="0.2">
      <c r="A1976" s="95" t="s">
        <v>800</v>
      </c>
      <c r="B1976" s="93" t="s">
        <v>468</v>
      </c>
      <c r="C1976" s="94">
        <v>11</v>
      </c>
      <c r="D1976" s="109" t="s">
        <v>101</v>
      </c>
      <c r="E1976" s="110">
        <v>3211</v>
      </c>
      <c r="F1976" s="142" t="s">
        <v>42</v>
      </c>
      <c r="G1976" s="132"/>
      <c r="H1976" s="398">
        <v>10616</v>
      </c>
      <c r="I1976" s="398">
        <f t="shared" ref="I1976:I1979" si="3644">H1976</f>
        <v>10616</v>
      </c>
      <c r="J1976" s="398">
        <v>10615</v>
      </c>
      <c r="K1976" s="398">
        <f t="shared" ref="K1976:K1979" si="3645">J1976</f>
        <v>10615</v>
      </c>
      <c r="L1976" s="402">
        <v>10600</v>
      </c>
      <c r="M1976" s="398">
        <f t="shared" ref="M1976:M1979" si="3646">L1976</f>
        <v>10600</v>
      </c>
      <c r="N1976" s="402">
        <v>10600</v>
      </c>
      <c r="O1976" s="398">
        <f t="shared" ref="O1976:O1979" si="3647">N1976</f>
        <v>10600</v>
      </c>
      <c r="P1976" s="398">
        <v>10616</v>
      </c>
      <c r="Q1976" s="398">
        <f t="shared" ref="Q1976:Q1979" si="3648">P1976</f>
        <v>10616</v>
      </c>
      <c r="R1976" s="402">
        <v>10600</v>
      </c>
      <c r="S1976" s="398">
        <f t="shared" ref="S1976:S1979" si="3649">R1976</f>
        <v>10600</v>
      </c>
      <c r="T1976" s="402">
        <v>10600</v>
      </c>
      <c r="U1976" s="398">
        <f t="shared" ref="U1976:U1979" si="3650">T1976</f>
        <v>10600</v>
      </c>
      <c r="V1976" s="402">
        <v>10600</v>
      </c>
      <c r="W1976" s="398">
        <f t="shared" ref="W1976:W1979" si="3651">V1976</f>
        <v>10600</v>
      </c>
      <c r="X1976" s="402">
        <v>10600</v>
      </c>
      <c r="Y1976" s="398">
        <f t="shared" ref="Y1976:Y1979" si="3652">X1976</f>
        <v>10600</v>
      </c>
    </row>
    <row r="1977" spans="1:29" s="139" customFormat="1" ht="30" x14ac:dyDescent="0.2">
      <c r="A1977" s="95" t="s">
        <v>800</v>
      </c>
      <c r="B1977" s="93" t="s">
        <v>468</v>
      </c>
      <c r="C1977" s="94">
        <v>11</v>
      </c>
      <c r="D1977" s="109" t="s">
        <v>101</v>
      </c>
      <c r="E1977" s="110">
        <v>3212</v>
      </c>
      <c r="F1977" s="142" t="s">
        <v>43</v>
      </c>
      <c r="G1977" s="132"/>
      <c r="H1977" s="398">
        <v>5182</v>
      </c>
      <c r="I1977" s="398">
        <f t="shared" si="3644"/>
        <v>5182</v>
      </c>
      <c r="J1977" s="398">
        <v>3982</v>
      </c>
      <c r="K1977" s="398">
        <f t="shared" si="3645"/>
        <v>3982</v>
      </c>
      <c r="L1977" s="403">
        <v>5840</v>
      </c>
      <c r="M1977" s="398">
        <f t="shared" si="3646"/>
        <v>5840</v>
      </c>
      <c r="N1977" s="403">
        <v>7000</v>
      </c>
      <c r="O1977" s="398">
        <f t="shared" si="3647"/>
        <v>7000</v>
      </c>
      <c r="P1977" s="398">
        <v>3982</v>
      </c>
      <c r="Q1977" s="398">
        <f t="shared" si="3648"/>
        <v>3982</v>
      </c>
      <c r="R1977" s="403">
        <v>5840</v>
      </c>
      <c r="S1977" s="398">
        <f t="shared" si="3649"/>
        <v>5840</v>
      </c>
      <c r="T1977" s="403">
        <v>7000</v>
      </c>
      <c r="U1977" s="398">
        <f t="shared" si="3650"/>
        <v>7000</v>
      </c>
      <c r="V1977" s="403">
        <v>5840</v>
      </c>
      <c r="W1977" s="398">
        <f t="shared" si="3651"/>
        <v>5840</v>
      </c>
      <c r="X1977" s="403">
        <v>7000</v>
      </c>
      <c r="Y1977" s="398">
        <f t="shared" si="3652"/>
        <v>7000</v>
      </c>
    </row>
    <row r="1978" spans="1:29" s="101" customFormat="1" x14ac:dyDescent="0.2">
      <c r="A1978" s="95" t="s">
        <v>800</v>
      </c>
      <c r="B1978" s="93" t="s">
        <v>468</v>
      </c>
      <c r="C1978" s="94">
        <v>11</v>
      </c>
      <c r="D1978" s="109" t="s">
        <v>101</v>
      </c>
      <c r="E1978" s="110">
        <v>3213</v>
      </c>
      <c r="F1978" s="142" t="s">
        <v>44</v>
      </c>
      <c r="G1978" s="132"/>
      <c r="H1978" s="398">
        <v>3091</v>
      </c>
      <c r="I1978" s="398">
        <f t="shared" si="3644"/>
        <v>3091</v>
      </c>
      <c r="J1978" s="398">
        <v>1991</v>
      </c>
      <c r="K1978" s="398">
        <f t="shared" si="3645"/>
        <v>1991</v>
      </c>
      <c r="L1978" s="403">
        <v>3200</v>
      </c>
      <c r="M1978" s="398">
        <f t="shared" si="3646"/>
        <v>3200</v>
      </c>
      <c r="N1978" s="403">
        <v>3200</v>
      </c>
      <c r="O1978" s="398">
        <f t="shared" si="3647"/>
        <v>3200</v>
      </c>
      <c r="P1978" s="398">
        <v>1991</v>
      </c>
      <c r="Q1978" s="398">
        <f t="shared" si="3648"/>
        <v>1991</v>
      </c>
      <c r="R1978" s="403">
        <v>3200</v>
      </c>
      <c r="S1978" s="398">
        <f t="shared" si="3649"/>
        <v>3200</v>
      </c>
      <c r="T1978" s="403">
        <v>3200</v>
      </c>
      <c r="U1978" s="398">
        <f t="shared" si="3650"/>
        <v>3200</v>
      </c>
      <c r="V1978" s="403">
        <v>3200</v>
      </c>
      <c r="W1978" s="398">
        <f t="shared" si="3651"/>
        <v>3200</v>
      </c>
      <c r="X1978" s="403">
        <v>3200</v>
      </c>
      <c r="Y1978" s="398">
        <f t="shared" si="3652"/>
        <v>3200</v>
      </c>
      <c r="Z1978" s="139"/>
      <c r="AA1978" s="139"/>
      <c r="AB1978" s="139"/>
      <c r="AC1978" s="139"/>
    </row>
    <row r="1979" spans="1:29" s="139" customFormat="1" ht="15" x14ac:dyDescent="0.2">
      <c r="A1979" s="95" t="s">
        <v>800</v>
      </c>
      <c r="B1979" s="93" t="s">
        <v>468</v>
      </c>
      <c r="C1979" s="94">
        <v>11</v>
      </c>
      <c r="D1979" s="109" t="s">
        <v>101</v>
      </c>
      <c r="E1979" s="110">
        <v>3214</v>
      </c>
      <c r="F1979" s="142" t="s">
        <v>45</v>
      </c>
      <c r="G1979" s="132"/>
      <c r="H1979" s="398">
        <v>265</v>
      </c>
      <c r="I1979" s="398">
        <f t="shared" si="3644"/>
        <v>265</v>
      </c>
      <c r="J1979" s="398">
        <v>265</v>
      </c>
      <c r="K1979" s="398">
        <f t="shared" si="3645"/>
        <v>265</v>
      </c>
      <c r="L1979" s="409">
        <v>270</v>
      </c>
      <c r="M1979" s="398">
        <f t="shared" si="3646"/>
        <v>270</v>
      </c>
      <c r="N1979" s="409">
        <v>270</v>
      </c>
      <c r="O1979" s="398">
        <f t="shared" si="3647"/>
        <v>270</v>
      </c>
      <c r="P1979" s="398">
        <v>265</v>
      </c>
      <c r="Q1979" s="398">
        <f t="shared" si="3648"/>
        <v>265</v>
      </c>
      <c r="R1979" s="409">
        <v>270</v>
      </c>
      <c r="S1979" s="398">
        <f t="shared" si="3649"/>
        <v>270</v>
      </c>
      <c r="T1979" s="409">
        <v>270</v>
      </c>
      <c r="U1979" s="398">
        <f t="shared" si="3650"/>
        <v>270</v>
      </c>
      <c r="V1979" s="409">
        <v>270</v>
      </c>
      <c r="W1979" s="398">
        <f t="shared" si="3651"/>
        <v>270</v>
      </c>
      <c r="X1979" s="409">
        <v>270</v>
      </c>
      <c r="Y1979" s="398">
        <f t="shared" si="3652"/>
        <v>270</v>
      </c>
    </row>
    <row r="1980" spans="1:29" s="139" customFormat="1" x14ac:dyDescent="0.2">
      <c r="A1980" s="118" t="s">
        <v>800</v>
      </c>
      <c r="B1980" s="102" t="s">
        <v>468</v>
      </c>
      <c r="C1980" s="103">
        <v>11</v>
      </c>
      <c r="D1980" s="104"/>
      <c r="E1980" s="105">
        <v>322</v>
      </c>
      <c r="F1980" s="141"/>
      <c r="G1980" s="106"/>
      <c r="H1980" s="108">
        <f t="shared" ref="H1980:Q1980" si="3653">SUM(H1981:H1984)</f>
        <v>17415</v>
      </c>
      <c r="I1980" s="108">
        <f t="shared" si="3653"/>
        <v>17415</v>
      </c>
      <c r="J1980" s="108">
        <f t="shared" si="3653"/>
        <v>10565</v>
      </c>
      <c r="K1980" s="108">
        <f t="shared" si="3653"/>
        <v>10565</v>
      </c>
      <c r="L1980" s="108">
        <f t="shared" ref="L1980:M1980" si="3654">SUM(L1981:L1984)</f>
        <v>12510</v>
      </c>
      <c r="M1980" s="108">
        <f t="shared" si="3654"/>
        <v>12510</v>
      </c>
      <c r="N1980" s="108">
        <f t="shared" ref="N1980:O1980" si="3655">SUM(N1981:N1984)</f>
        <v>17400</v>
      </c>
      <c r="O1980" s="108">
        <f t="shared" si="3655"/>
        <v>17400</v>
      </c>
      <c r="P1980" s="108">
        <f t="shared" si="3653"/>
        <v>10565</v>
      </c>
      <c r="Q1980" s="108">
        <f t="shared" si="3653"/>
        <v>10565</v>
      </c>
      <c r="R1980" s="108">
        <f t="shared" ref="R1980:W1980" si="3656">SUM(R1981:R1984)</f>
        <v>12510</v>
      </c>
      <c r="S1980" s="108">
        <f t="shared" si="3656"/>
        <v>12510</v>
      </c>
      <c r="T1980" s="108">
        <f t="shared" ref="T1980:U1980" si="3657">SUM(T1981:T1984)</f>
        <v>17400</v>
      </c>
      <c r="U1980" s="108">
        <f t="shared" si="3657"/>
        <v>17400</v>
      </c>
      <c r="V1980" s="108">
        <f t="shared" si="3656"/>
        <v>12510</v>
      </c>
      <c r="W1980" s="108">
        <f t="shared" si="3656"/>
        <v>12510</v>
      </c>
      <c r="X1980" s="108">
        <f t="shared" ref="X1980:Y1980" si="3658">SUM(X1981:X1984)</f>
        <v>17400</v>
      </c>
      <c r="Y1980" s="108">
        <f t="shared" si="3658"/>
        <v>17400</v>
      </c>
      <c r="Z1980" s="101"/>
      <c r="AA1980" s="101"/>
      <c r="AB1980" s="101"/>
      <c r="AC1980" s="101"/>
    </row>
    <row r="1981" spans="1:29" s="139" customFormat="1" ht="15" x14ac:dyDescent="0.2">
      <c r="A1981" s="95" t="s">
        <v>800</v>
      </c>
      <c r="B1981" s="93" t="s">
        <v>468</v>
      </c>
      <c r="C1981" s="94">
        <v>11</v>
      </c>
      <c r="D1981" s="109" t="s">
        <v>101</v>
      </c>
      <c r="E1981" s="110">
        <v>3221</v>
      </c>
      <c r="F1981" s="142" t="s">
        <v>297</v>
      </c>
      <c r="G1981" s="132"/>
      <c r="H1981" s="398">
        <v>3053</v>
      </c>
      <c r="I1981" s="398">
        <f t="shared" ref="I1981:I1984" si="3659">H1981</f>
        <v>3053</v>
      </c>
      <c r="J1981" s="398">
        <v>3053</v>
      </c>
      <c r="K1981" s="398">
        <f t="shared" ref="K1981:K1984" si="3660">J1981</f>
        <v>3053</v>
      </c>
      <c r="L1981" s="402">
        <v>3100</v>
      </c>
      <c r="M1981" s="398">
        <f t="shared" ref="M1981:M1984" si="3661">L1981</f>
        <v>3100</v>
      </c>
      <c r="N1981" s="402">
        <v>3100</v>
      </c>
      <c r="O1981" s="398">
        <f t="shared" ref="O1981:O1984" si="3662">N1981</f>
        <v>3100</v>
      </c>
      <c r="P1981" s="398">
        <v>3053</v>
      </c>
      <c r="Q1981" s="398">
        <f t="shared" ref="Q1981:Q1984" si="3663">P1981</f>
        <v>3053</v>
      </c>
      <c r="R1981" s="402">
        <v>3100</v>
      </c>
      <c r="S1981" s="398">
        <f t="shared" ref="S1981:S1984" si="3664">R1981</f>
        <v>3100</v>
      </c>
      <c r="T1981" s="402">
        <v>3100</v>
      </c>
      <c r="U1981" s="398">
        <f t="shared" ref="U1981:U1984" si="3665">T1981</f>
        <v>3100</v>
      </c>
      <c r="V1981" s="402">
        <v>3100</v>
      </c>
      <c r="W1981" s="398">
        <f t="shared" ref="W1981:W1984" si="3666">V1981</f>
        <v>3100</v>
      </c>
      <c r="X1981" s="402">
        <v>3100</v>
      </c>
      <c r="Y1981" s="398">
        <f t="shared" ref="Y1981:Y1984" si="3667">X1981</f>
        <v>3100</v>
      </c>
    </row>
    <row r="1982" spans="1:29" s="139" customFormat="1" ht="15" x14ac:dyDescent="0.2">
      <c r="A1982" s="95" t="s">
        <v>800</v>
      </c>
      <c r="B1982" s="93" t="s">
        <v>468</v>
      </c>
      <c r="C1982" s="94">
        <v>11</v>
      </c>
      <c r="D1982" s="109" t="s">
        <v>101</v>
      </c>
      <c r="E1982" s="110">
        <v>3223</v>
      </c>
      <c r="F1982" s="142" t="s">
        <v>48</v>
      </c>
      <c r="G1982" s="132"/>
      <c r="H1982" s="398">
        <v>12557</v>
      </c>
      <c r="I1982" s="398">
        <f t="shared" si="3659"/>
        <v>12557</v>
      </c>
      <c r="J1982" s="398">
        <v>5707</v>
      </c>
      <c r="K1982" s="398">
        <f t="shared" si="3660"/>
        <v>5707</v>
      </c>
      <c r="L1982" s="403">
        <v>8000</v>
      </c>
      <c r="M1982" s="398">
        <f t="shared" si="3661"/>
        <v>8000</v>
      </c>
      <c r="N1982" s="403">
        <v>12600</v>
      </c>
      <c r="O1982" s="398">
        <f t="shared" si="3662"/>
        <v>12600</v>
      </c>
      <c r="P1982" s="398">
        <v>5707</v>
      </c>
      <c r="Q1982" s="398">
        <f t="shared" si="3663"/>
        <v>5707</v>
      </c>
      <c r="R1982" s="403">
        <v>8000</v>
      </c>
      <c r="S1982" s="398">
        <f t="shared" si="3664"/>
        <v>8000</v>
      </c>
      <c r="T1982" s="403">
        <v>12600</v>
      </c>
      <c r="U1982" s="398">
        <f t="shared" si="3665"/>
        <v>12600</v>
      </c>
      <c r="V1982" s="403">
        <v>8000</v>
      </c>
      <c r="W1982" s="398">
        <f t="shared" si="3666"/>
        <v>8000</v>
      </c>
      <c r="X1982" s="403">
        <v>12600</v>
      </c>
      <c r="Y1982" s="398">
        <f t="shared" si="3667"/>
        <v>12600</v>
      </c>
    </row>
    <row r="1983" spans="1:29" s="101" customFormat="1" ht="30" x14ac:dyDescent="0.2">
      <c r="A1983" s="95" t="s">
        <v>800</v>
      </c>
      <c r="B1983" s="93" t="s">
        <v>468</v>
      </c>
      <c r="C1983" s="94">
        <v>11</v>
      </c>
      <c r="D1983" s="109" t="s">
        <v>101</v>
      </c>
      <c r="E1983" s="110">
        <v>3224</v>
      </c>
      <c r="F1983" s="142" t="s">
        <v>155</v>
      </c>
      <c r="G1983" s="132"/>
      <c r="H1983" s="398">
        <v>212</v>
      </c>
      <c r="I1983" s="398">
        <f t="shared" si="3659"/>
        <v>212</v>
      </c>
      <c r="J1983" s="398">
        <v>212</v>
      </c>
      <c r="K1983" s="398">
        <f t="shared" si="3660"/>
        <v>212</v>
      </c>
      <c r="L1983" s="409">
        <v>210</v>
      </c>
      <c r="M1983" s="398">
        <f t="shared" si="3661"/>
        <v>210</v>
      </c>
      <c r="N1983" s="409">
        <v>200</v>
      </c>
      <c r="O1983" s="398">
        <f t="shared" si="3662"/>
        <v>200</v>
      </c>
      <c r="P1983" s="398">
        <v>212</v>
      </c>
      <c r="Q1983" s="398">
        <f t="shared" si="3663"/>
        <v>212</v>
      </c>
      <c r="R1983" s="409">
        <v>210</v>
      </c>
      <c r="S1983" s="398">
        <f t="shared" si="3664"/>
        <v>210</v>
      </c>
      <c r="T1983" s="409">
        <v>200</v>
      </c>
      <c r="U1983" s="398">
        <f t="shared" si="3665"/>
        <v>200</v>
      </c>
      <c r="V1983" s="409">
        <v>210</v>
      </c>
      <c r="W1983" s="398">
        <f t="shared" si="3666"/>
        <v>210</v>
      </c>
      <c r="X1983" s="409">
        <v>200</v>
      </c>
      <c r="Y1983" s="398">
        <f t="shared" si="3667"/>
        <v>200</v>
      </c>
      <c r="Z1983" s="139"/>
      <c r="AA1983" s="139"/>
      <c r="AB1983" s="139"/>
      <c r="AC1983" s="139"/>
    </row>
    <row r="1984" spans="1:29" s="139" customFormat="1" ht="15" x14ac:dyDescent="0.2">
      <c r="A1984" s="95" t="s">
        <v>800</v>
      </c>
      <c r="B1984" s="93" t="s">
        <v>468</v>
      </c>
      <c r="C1984" s="94">
        <v>11</v>
      </c>
      <c r="D1984" s="109" t="s">
        <v>101</v>
      </c>
      <c r="E1984" s="110">
        <v>3225</v>
      </c>
      <c r="F1984" s="142" t="s">
        <v>473</v>
      </c>
      <c r="G1984" s="132"/>
      <c r="H1984" s="398">
        <v>1593</v>
      </c>
      <c r="I1984" s="398">
        <f t="shared" si="3659"/>
        <v>1593</v>
      </c>
      <c r="J1984" s="398">
        <v>1593</v>
      </c>
      <c r="K1984" s="398">
        <f t="shared" si="3660"/>
        <v>1593</v>
      </c>
      <c r="L1984" s="403">
        <v>1200</v>
      </c>
      <c r="M1984" s="398">
        <f t="shared" si="3661"/>
        <v>1200</v>
      </c>
      <c r="N1984" s="403">
        <v>1500</v>
      </c>
      <c r="O1984" s="398">
        <f t="shared" si="3662"/>
        <v>1500</v>
      </c>
      <c r="P1984" s="398">
        <v>1593</v>
      </c>
      <c r="Q1984" s="398">
        <f t="shared" si="3663"/>
        <v>1593</v>
      </c>
      <c r="R1984" s="403">
        <v>1200</v>
      </c>
      <c r="S1984" s="398">
        <f t="shared" si="3664"/>
        <v>1200</v>
      </c>
      <c r="T1984" s="403">
        <v>1500</v>
      </c>
      <c r="U1984" s="398">
        <f t="shared" si="3665"/>
        <v>1500</v>
      </c>
      <c r="V1984" s="403">
        <v>1200</v>
      </c>
      <c r="W1984" s="398">
        <f t="shared" si="3666"/>
        <v>1200</v>
      </c>
      <c r="X1984" s="403">
        <v>1500</v>
      </c>
      <c r="Y1984" s="398">
        <f t="shared" si="3667"/>
        <v>1500</v>
      </c>
    </row>
    <row r="1985" spans="1:29" s="139" customFormat="1" x14ac:dyDescent="0.2">
      <c r="A1985" s="118" t="s">
        <v>800</v>
      </c>
      <c r="B1985" s="102" t="s">
        <v>468</v>
      </c>
      <c r="C1985" s="103">
        <v>11</v>
      </c>
      <c r="D1985" s="104"/>
      <c r="E1985" s="105">
        <v>323</v>
      </c>
      <c r="F1985" s="141"/>
      <c r="G1985" s="106"/>
      <c r="H1985" s="108">
        <f t="shared" ref="H1985:Q1985" si="3668">SUM(H1986:H1993)</f>
        <v>131828</v>
      </c>
      <c r="I1985" s="108">
        <f t="shared" si="3668"/>
        <v>131828</v>
      </c>
      <c r="J1985" s="108">
        <f t="shared" si="3668"/>
        <v>56342</v>
      </c>
      <c r="K1985" s="108">
        <f t="shared" si="3668"/>
        <v>56342</v>
      </c>
      <c r="L1985" s="108">
        <f t="shared" ref="L1985:M1985" si="3669">SUM(L1986:L1993)</f>
        <v>109550</v>
      </c>
      <c r="M1985" s="108">
        <f t="shared" si="3669"/>
        <v>109550</v>
      </c>
      <c r="N1985" s="108">
        <f t="shared" ref="N1985:O1985" si="3670">SUM(N1986:N1993)</f>
        <v>72100</v>
      </c>
      <c r="O1985" s="108">
        <f t="shared" si="3670"/>
        <v>72100</v>
      </c>
      <c r="P1985" s="108">
        <f t="shared" si="3668"/>
        <v>56342</v>
      </c>
      <c r="Q1985" s="108">
        <f t="shared" si="3668"/>
        <v>56342</v>
      </c>
      <c r="R1985" s="108">
        <f t="shared" ref="R1985:W1985" si="3671">SUM(R1986:R1993)</f>
        <v>109550</v>
      </c>
      <c r="S1985" s="108">
        <f t="shared" si="3671"/>
        <v>109550</v>
      </c>
      <c r="T1985" s="108">
        <f t="shared" ref="T1985:U1985" si="3672">SUM(T1986:T1993)</f>
        <v>72000</v>
      </c>
      <c r="U1985" s="108">
        <f t="shared" si="3672"/>
        <v>72000</v>
      </c>
      <c r="V1985" s="108">
        <f t="shared" si="3671"/>
        <v>109550</v>
      </c>
      <c r="W1985" s="108">
        <f t="shared" si="3671"/>
        <v>109550</v>
      </c>
      <c r="X1985" s="108">
        <f t="shared" ref="X1985:Y1985" si="3673">SUM(X1986:X1993)</f>
        <v>72000</v>
      </c>
      <c r="Y1985" s="108">
        <f t="shared" si="3673"/>
        <v>72000</v>
      </c>
      <c r="Z1985" s="101"/>
      <c r="AA1985" s="101"/>
      <c r="AB1985" s="101"/>
      <c r="AC1985" s="101"/>
    </row>
    <row r="1986" spans="1:29" s="139" customFormat="1" ht="15" x14ac:dyDescent="0.2">
      <c r="A1986" s="95" t="s">
        <v>800</v>
      </c>
      <c r="B1986" s="93" t="s">
        <v>468</v>
      </c>
      <c r="C1986" s="94">
        <v>11</v>
      </c>
      <c r="D1986" s="109" t="s">
        <v>101</v>
      </c>
      <c r="E1986" s="110">
        <v>3231</v>
      </c>
      <c r="F1986" s="142" t="s">
        <v>52</v>
      </c>
      <c r="G1986" s="132"/>
      <c r="H1986" s="398">
        <v>7973</v>
      </c>
      <c r="I1986" s="398">
        <f t="shared" ref="I1986:I1993" si="3674">H1986</f>
        <v>7973</v>
      </c>
      <c r="J1986" s="398">
        <v>5973</v>
      </c>
      <c r="K1986" s="398">
        <f t="shared" ref="K1986:K1993" si="3675">J1986</f>
        <v>5973</v>
      </c>
      <c r="L1986" s="402">
        <v>6000</v>
      </c>
      <c r="M1986" s="398">
        <f t="shared" ref="M1986:M1993" si="3676">L1986</f>
        <v>6000</v>
      </c>
      <c r="N1986" s="402">
        <v>8100</v>
      </c>
      <c r="O1986" s="398">
        <f t="shared" ref="O1986:O1993" si="3677">N1986</f>
        <v>8100</v>
      </c>
      <c r="P1986" s="398">
        <v>5973</v>
      </c>
      <c r="Q1986" s="398">
        <f t="shared" ref="Q1986:Q1993" si="3678">P1986</f>
        <v>5973</v>
      </c>
      <c r="R1986" s="402">
        <v>6000</v>
      </c>
      <c r="S1986" s="398">
        <f t="shared" ref="S1986:S1993" si="3679">R1986</f>
        <v>6000</v>
      </c>
      <c r="T1986" s="402">
        <v>8000</v>
      </c>
      <c r="U1986" s="398">
        <f t="shared" ref="U1986:U1993" si="3680">T1986</f>
        <v>8000</v>
      </c>
      <c r="V1986" s="402">
        <v>6000</v>
      </c>
      <c r="W1986" s="398">
        <f t="shared" ref="W1986:W1993" si="3681">V1986</f>
        <v>6000</v>
      </c>
      <c r="X1986" s="402">
        <v>8000</v>
      </c>
      <c r="Y1986" s="398">
        <f t="shared" ref="Y1986:Y1993" si="3682">X1986</f>
        <v>8000</v>
      </c>
    </row>
    <row r="1987" spans="1:29" s="139" customFormat="1" ht="15" x14ac:dyDescent="0.2">
      <c r="A1987" s="95" t="s">
        <v>800</v>
      </c>
      <c r="B1987" s="93" t="s">
        <v>468</v>
      </c>
      <c r="C1987" s="94">
        <v>11</v>
      </c>
      <c r="D1987" s="109" t="s">
        <v>101</v>
      </c>
      <c r="E1987" s="110">
        <v>3232</v>
      </c>
      <c r="F1987" s="142" t="s">
        <v>53</v>
      </c>
      <c r="G1987" s="132"/>
      <c r="H1987" s="398">
        <v>8542</v>
      </c>
      <c r="I1987" s="398">
        <f t="shared" si="3674"/>
        <v>8542</v>
      </c>
      <c r="J1987" s="398">
        <v>5442</v>
      </c>
      <c r="K1987" s="398">
        <f t="shared" si="3675"/>
        <v>5442</v>
      </c>
      <c r="L1987" s="403">
        <v>9800</v>
      </c>
      <c r="M1987" s="398">
        <f t="shared" si="3676"/>
        <v>9800</v>
      </c>
      <c r="N1987" s="403">
        <v>8600</v>
      </c>
      <c r="O1987" s="398">
        <f t="shared" si="3677"/>
        <v>8600</v>
      </c>
      <c r="P1987" s="398">
        <v>5442</v>
      </c>
      <c r="Q1987" s="398">
        <f t="shared" si="3678"/>
        <v>5442</v>
      </c>
      <c r="R1987" s="403">
        <v>9800</v>
      </c>
      <c r="S1987" s="398">
        <f t="shared" si="3679"/>
        <v>9800</v>
      </c>
      <c r="T1987" s="403">
        <v>8600</v>
      </c>
      <c r="U1987" s="398">
        <f t="shared" si="3680"/>
        <v>8600</v>
      </c>
      <c r="V1987" s="403">
        <v>9800</v>
      </c>
      <c r="W1987" s="398">
        <f t="shared" si="3681"/>
        <v>9800</v>
      </c>
      <c r="X1987" s="403">
        <v>8600</v>
      </c>
      <c r="Y1987" s="398">
        <f t="shared" si="3682"/>
        <v>8600</v>
      </c>
    </row>
    <row r="1988" spans="1:29" s="139" customFormat="1" ht="15" x14ac:dyDescent="0.2">
      <c r="A1988" s="95" t="s">
        <v>800</v>
      </c>
      <c r="B1988" s="93" t="s">
        <v>468</v>
      </c>
      <c r="C1988" s="94">
        <v>11</v>
      </c>
      <c r="D1988" s="109" t="s">
        <v>101</v>
      </c>
      <c r="E1988" s="110">
        <v>3233</v>
      </c>
      <c r="F1988" s="142" t="s">
        <v>54</v>
      </c>
      <c r="G1988" s="132"/>
      <c r="H1988" s="398">
        <v>3982</v>
      </c>
      <c r="I1988" s="398">
        <f t="shared" si="3674"/>
        <v>3982</v>
      </c>
      <c r="J1988" s="398">
        <v>3982</v>
      </c>
      <c r="K1988" s="398">
        <f t="shared" si="3675"/>
        <v>3982</v>
      </c>
      <c r="L1988" s="403">
        <v>4000</v>
      </c>
      <c r="M1988" s="398">
        <f t="shared" si="3676"/>
        <v>4000</v>
      </c>
      <c r="N1988" s="403">
        <v>4000</v>
      </c>
      <c r="O1988" s="398">
        <f t="shared" si="3677"/>
        <v>4000</v>
      </c>
      <c r="P1988" s="398">
        <v>3982</v>
      </c>
      <c r="Q1988" s="398">
        <f t="shared" si="3678"/>
        <v>3982</v>
      </c>
      <c r="R1988" s="403">
        <v>4000</v>
      </c>
      <c r="S1988" s="398">
        <f t="shared" si="3679"/>
        <v>4000</v>
      </c>
      <c r="T1988" s="403">
        <v>4000</v>
      </c>
      <c r="U1988" s="398">
        <f t="shared" si="3680"/>
        <v>4000</v>
      </c>
      <c r="V1988" s="403">
        <v>4000</v>
      </c>
      <c r="W1988" s="398">
        <f t="shared" si="3681"/>
        <v>4000</v>
      </c>
      <c r="X1988" s="403">
        <v>4000</v>
      </c>
      <c r="Y1988" s="398">
        <f t="shared" si="3682"/>
        <v>4000</v>
      </c>
    </row>
    <row r="1989" spans="1:29" s="139" customFormat="1" ht="15" x14ac:dyDescent="0.2">
      <c r="A1989" s="95" t="s">
        <v>800</v>
      </c>
      <c r="B1989" s="93" t="s">
        <v>468</v>
      </c>
      <c r="C1989" s="94">
        <v>11</v>
      </c>
      <c r="D1989" s="109" t="s">
        <v>101</v>
      </c>
      <c r="E1989" s="110">
        <v>3234</v>
      </c>
      <c r="F1989" s="142" t="s">
        <v>55</v>
      </c>
      <c r="G1989" s="132"/>
      <c r="H1989" s="398">
        <v>4114</v>
      </c>
      <c r="I1989" s="398">
        <f t="shared" si="3674"/>
        <v>4114</v>
      </c>
      <c r="J1989" s="398">
        <v>4114</v>
      </c>
      <c r="K1989" s="398">
        <f t="shared" si="3675"/>
        <v>4114</v>
      </c>
      <c r="L1989" s="403">
        <v>4100</v>
      </c>
      <c r="M1989" s="398">
        <f t="shared" si="3676"/>
        <v>4100</v>
      </c>
      <c r="N1989" s="403">
        <v>4200</v>
      </c>
      <c r="O1989" s="398">
        <f t="shared" si="3677"/>
        <v>4200</v>
      </c>
      <c r="P1989" s="398">
        <v>4114</v>
      </c>
      <c r="Q1989" s="398">
        <f t="shared" si="3678"/>
        <v>4114</v>
      </c>
      <c r="R1989" s="403">
        <v>4100</v>
      </c>
      <c r="S1989" s="398">
        <f t="shared" si="3679"/>
        <v>4100</v>
      </c>
      <c r="T1989" s="403">
        <v>4200</v>
      </c>
      <c r="U1989" s="398">
        <f t="shared" si="3680"/>
        <v>4200</v>
      </c>
      <c r="V1989" s="403">
        <v>4100</v>
      </c>
      <c r="W1989" s="398">
        <f t="shared" si="3681"/>
        <v>4100</v>
      </c>
      <c r="X1989" s="403">
        <v>4200</v>
      </c>
      <c r="Y1989" s="398">
        <f t="shared" si="3682"/>
        <v>4200</v>
      </c>
    </row>
    <row r="1990" spans="1:29" s="139" customFormat="1" ht="15" x14ac:dyDescent="0.2">
      <c r="A1990" s="95" t="s">
        <v>800</v>
      </c>
      <c r="B1990" s="93" t="s">
        <v>468</v>
      </c>
      <c r="C1990" s="94">
        <v>11</v>
      </c>
      <c r="D1990" s="109" t="s">
        <v>101</v>
      </c>
      <c r="E1990" s="110">
        <v>3236</v>
      </c>
      <c r="F1990" s="142" t="s">
        <v>57</v>
      </c>
      <c r="G1990" s="132"/>
      <c r="H1990" s="398">
        <v>1927</v>
      </c>
      <c r="I1990" s="398">
        <f t="shared" si="3674"/>
        <v>1927</v>
      </c>
      <c r="J1990" s="398">
        <v>332</v>
      </c>
      <c r="K1990" s="398">
        <f t="shared" si="3675"/>
        <v>332</v>
      </c>
      <c r="L1990" s="403">
        <v>1350</v>
      </c>
      <c r="M1990" s="398">
        <f t="shared" si="3676"/>
        <v>1350</v>
      </c>
      <c r="N1990" s="403">
        <v>1500</v>
      </c>
      <c r="O1990" s="398">
        <f t="shared" si="3677"/>
        <v>1500</v>
      </c>
      <c r="P1990" s="398">
        <v>332</v>
      </c>
      <c r="Q1990" s="398">
        <f t="shared" si="3678"/>
        <v>332</v>
      </c>
      <c r="R1990" s="403">
        <v>1350</v>
      </c>
      <c r="S1990" s="398">
        <f t="shared" si="3679"/>
        <v>1350</v>
      </c>
      <c r="T1990" s="403">
        <v>1500</v>
      </c>
      <c r="U1990" s="398">
        <f t="shared" si="3680"/>
        <v>1500</v>
      </c>
      <c r="V1990" s="403">
        <v>1350</v>
      </c>
      <c r="W1990" s="398">
        <f t="shared" si="3681"/>
        <v>1350</v>
      </c>
      <c r="X1990" s="403">
        <v>1500</v>
      </c>
      <c r="Y1990" s="398">
        <f t="shared" si="3682"/>
        <v>1500</v>
      </c>
    </row>
    <row r="1991" spans="1:29" s="139" customFormat="1" ht="15" x14ac:dyDescent="0.2">
      <c r="A1991" s="95" t="s">
        <v>800</v>
      </c>
      <c r="B1991" s="93" t="s">
        <v>468</v>
      </c>
      <c r="C1991" s="94">
        <v>11</v>
      </c>
      <c r="D1991" s="109" t="s">
        <v>101</v>
      </c>
      <c r="E1991" s="110">
        <v>3237</v>
      </c>
      <c r="F1991" s="142" t="s">
        <v>58</v>
      </c>
      <c r="G1991" s="132"/>
      <c r="H1991" s="398">
        <v>91381</v>
      </c>
      <c r="I1991" s="398">
        <f t="shared" si="3674"/>
        <v>91381</v>
      </c>
      <c r="J1991" s="398">
        <v>23890</v>
      </c>
      <c r="K1991" s="398">
        <f t="shared" si="3675"/>
        <v>23890</v>
      </c>
      <c r="L1991" s="403">
        <v>70000</v>
      </c>
      <c r="M1991" s="398">
        <f t="shared" si="3676"/>
        <v>70000</v>
      </c>
      <c r="N1991" s="403">
        <v>30000</v>
      </c>
      <c r="O1991" s="398">
        <f t="shared" si="3677"/>
        <v>30000</v>
      </c>
      <c r="P1991" s="398">
        <v>23890</v>
      </c>
      <c r="Q1991" s="398">
        <f t="shared" si="3678"/>
        <v>23890</v>
      </c>
      <c r="R1991" s="403">
        <v>70000</v>
      </c>
      <c r="S1991" s="398">
        <f t="shared" si="3679"/>
        <v>70000</v>
      </c>
      <c r="T1991" s="403">
        <v>30000</v>
      </c>
      <c r="U1991" s="398">
        <f t="shared" si="3680"/>
        <v>30000</v>
      </c>
      <c r="V1991" s="403">
        <v>70000</v>
      </c>
      <c r="W1991" s="398">
        <f t="shared" si="3681"/>
        <v>70000</v>
      </c>
      <c r="X1991" s="403">
        <v>30000</v>
      </c>
      <c r="Y1991" s="398">
        <f t="shared" si="3682"/>
        <v>30000</v>
      </c>
    </row>
    <row r="1992" spans="1:29" s="101" customFormat="1" x14ac:dyDescent="0.2">
      <c r="A1992" s="95" t="s">
        <v>800</v>
      </c>
      <c r="B1992" s="93" t="s">
        <v>468</v>
      </c>
      <c r="C1992" s="94">
        <v>11</v>
      </c>
      <c r="D1992" s="109" t="s">
        <v>101</v>
      </c>
      <c r="E1992" s="110">
        <v>3238</v>
      </c>
      <c r="F1992" s="142" t="s">
        <v>59</v>
      </c>
      <c r="G1992" s="132"/>
      <c r="H1992" s="398">
        <v>3318</v>
      </c>
      <c r="I1992" s="398">
        <f t="shared" si="3674"/>
        <v>3318</v>
      </c>
      <c r="J1992" s="398">
        <v>3318</v>
      </c>
      <c r="K1992" s="398">
        <f t="shared" si="3675"/>
        <v>3318</v>
      </c>
      <c r="L1992" s="403">
        <v>5000</v>
      </c>
      <c r="M1992" s="398">
        <f t="shared" si="3676"/>
        <v>5000</v>
      </c>
      <c r="N1992" s="403">
        <v>5000</v>
      </c>
      <c r="O1992" s="398">
        <f t="shared" si="3677"/>
        <v>5000</v>
      </c>
      <c r="P1992" s="398">
        <v>3318</v>
      </c>
      <c r="Q1992" s="398">
        <f t="shared" si="3678"/>
        <v>3318</v>
      </c>
      <c r="R1992" s="403">
        <v>5000</v>
      </c>
      <c r="S1992" s="398">
        <f t="shared" si="3679"/>
        <v>5000</v>
      </c>
      <c r="T1992" s="403">
        <v>5000</v>
      </c>
      <c r="U1992" s="398">
        <f t="shared" si="3680"/>
        <v>5000</v>
      </c>
      <c r="V1992" s="403">
        <v>5000</v>
      </c>
      <c r="W1992" s="398">
        <f t="shared" si="3681"/>
        <v>5000</v>
      </c>
      <c r="X1992" s="403">
        <v>5000</v>
      </c>
      <c r="Y1992" s="398">
        <f t="shared" si="3682"/>
        <v>5000</v>
      </c>
      <c r="Z1992" s="139"/>
      <c r="AA1992" s="139"/>
      <c r="AB1992" s="139"/>
      <c r="AC1992" s="139"/>
    </row>
    <row r="1993" spans="1:29" s="139" customFormat="1" ht="15" x14ac:dyDescent="0.2">
      <c r="A1993" s="95" t="s">
        <v>800</v>
      </c>
      <c r="B1993" s="93" t="s">
        <v>468</v>
      </c>
      <c r="C1993" s="94">
        <v>11</v>
      </c>
      <c r="D1993" s="109" t="s">
        <v>101</v>
      </c>
      <c r="E1993" s="110">
        <v>3239</v>
      </c>
      <c r="F1993" s="142" t="s">
        <v>60</v>
      </c>
      <c r="G1993" s="132"/>
      <c r="H1993" s="398">
        <v>10591</v>
      </c>
      <c r="I1993" s="398">
        <f t="shared" si="3674"/>
        <v>10591</v>
      </c>
      <c r="J1993" s="398">
        <v>9291</v>
      </c>
      <c r="K1993" s="398">
        <f t="shared" si="3675"/>
        <v>9291</v>
      </c>
      <c r="L1993" s="403">
        <v>9300</v>
      </c>
      <c r="M1993" s="398">
        <f t="shared" si="3676"/>
        <v>9300</v>
      </c>
      <c r="N1993" s="403">
        <v>10700</v>
      </c>
      <c r="O1993" s="398">
        <f t="shared" si="3677"/>
        <v>10700</v>
      </c>
      <c r="P1993" s="398">
        <v>9291</v>
      </c>
      <c r="Q1993" s="398">
        <f t="shared" si="3678"/>
        <v>9291</v>
      </c>
      <c r="R1993" s="403">
        <v>9300</v>
      </c>
      <c r="S1993" s="398">
        <f t="shared" si="3679"/>
        <v>9300</v>
      </c>
      <c r="T1993" s="403">
        <v>10700</v>
      </c>
      <c r="U1993" s="398">
        <f t="shared" si="3680"/>
        <v>10700</v>
      </c>
      <c r="V1993" s="403">
        <v>9300</v>
      </c>
      <c r="W1993" s="398">
        <f t="shared" si="3681"/>
        <v>9300</v>
      </c>
      <c r="X1993" s="403">
        <v>10700</v>
      </c>
      <c r="Y1993" s="398">
        <f t="shared" si="3682"/>
        <v>10700</v>
      </c>
    </row>
    <row r="1994" spans="1:29" s="101" customFormat="1" x14ac:dyDescent="0.2">
      <c r="A1994" s="118" t="s">
        <v>800</v>
      </c>
      <c r="B1994" s="102" t="s">
        <v>468</v>
      </c>
      <c r="C1994" s="103">
        <v>11</v>
      </c>
      <c r="D1994" s="104"/>
      <c r="E1994" s="105">
        <v>324</v>
      </c>
      <c r="F1994" s="141"/>
      <c r="G1994" s="106"/>
      <c r="H1994" s="108">
        <f t="shared" ref="H1994:Y1994" si="3683">SUM(H1995)</f>
        <v>531</v>
      </c>
      <c r="I1994" s="108">
        <f t="shared" si="3683"/>
        <v>531</v>
      </c>
      <c r="J1994" s="108">
        <f t="shared" si="3683"/>
        <v>531</v>
      </c>
      <c r="K1994" s="108">
        <f t="shared" si="3683"/>
        <v>531</v>
      </c>
      <c r="L1994" s="108">
        <f t="shared" si="3683"/>
        <v>500</v>
      </c>
      <c r="M1994" s="108">
        <f t="shared" si="3683"/>
        <v>500</v>
      </c>
      <c r="N1994" s="108">
        <f t="shared" si="3683"/>
        <v>500</v>
      </c>
      <c r="O1994" s="108">
        <f t="shared" si="3683"/>
        <v>500</v>
      </c>
      <c r="P1994" s="108">
        <f t="shared" si="3683"/>
        <v>531</v>
      </c>
      <c r="Q1994" s="108">
        <f t="shared" si="3683"/>
        <v>531</v>
      </c>
      <c r="R1994" s="108">
        <f t="shared" si="3683"/>
        <v>500</v>
      </c>
      <c r="S1994" s="108">
        <f t="shared" si="3683"/>
        <v>500</v>
      </c>
      <c r="T1994" s="108">
        <f t="shared" si="3683"/>
        <v>500</v>
      </c>
      <c r="U1994" s="108">
        <f t="shared" si="3683"/>
        <v>500</v>
      </c>
      <c r="V1994" s="108">
        <f t="shared" si="3683"/>
        <v>500</v>
      </c>
      <c r="W1994" s="108">
        <f t="shared" si="3683"/>
        <v>500</v>
      </c>
      <c r="X1994" s="108">
        <f t="shared" si="3683"/>
        <v>500</v>
      </c>
      <c r="Y1994" s="108">
        <f t="shared" si="3683"/>
        <v>500</v>
      </c>
    </row>
    <row r="1995" spans="1:29" s="139" customFormat="1" ht="30" x14ac:dyDescent="0.2">
      <c r="A1995" s="95" t="s">
        <v>800</v>
      </c>
      <c r="B1995" s="93" t="s">
        <v>468</v>
      </c>
      <c r="C1995" s="94">
        <v>11</v>
      </c>
      <c r="D1995" s="109" t="s">
        <v>101</v>
      </c>
      <c r="E1995" s="110">
        <v>3241</v>
      </c>
      <c r="F1995" s="142" t="s">
        <v>205</v>
      </c>
      <c r="G1995" s="132"/>
      <c r="H1995" s="398">
        <v>531</v>
      </c>
      <c r="I1995" s="398">
        <f>H1995</f>
        <v>531</v>
      </c>
      <c r="J1995" s="398">
        <v>531</v>
      </c>
      <c r="K1995" s="398">
        <f>J1995</f>
        <v>531</v>
      </c>
      <c r="L1995" s="408">
        <v>500</v>
      </c>
      <c r="M1995" s="398">
        <f>L1995</f>
        <v>500</v>
      </c>
      <c r="N1995" s="408">
        <v>500</v>
      </c>
      <c r="O1995" s="398">
        <f>N1995</f>
        <v>500</v>
      </c>
      <c r="P1995" s="398">
        <v>531</v>
      </c>
      <c r="Q1995" s="398">
        <f>P1995</f>
        <v>531</v>
      </c>
      <c r="R1995" s="408">
        <v>500</v>
      </c>
      <c r="S1995" s="398">
        <f>R1995</f>
        <v>500</v>
      </c>
      <c r="T1995" s="408">
        <v>500</v>
      </c>
      <c r="U1995" s="398">
        <f>T1995</f>
        <v>500</v>
      </c>
      <c r="V1995" s="408">
        <v>500</v>
      </c>
      <c r="W1995" s="398">
        <f>V1995</f>
        <v>500</v>
      </c>
      <c r="X1995" s="408">
        <v>500</v>
      </c>
      <c r="Y1995" s="398">
        <f>X1995</f>
        <v>500</v>
      </c>
    </row>
    <row r="1996" spans="1:29" s="139" customFormat="1" x14ac:dyDescent="0.2">
      <c r="A1996" s="118" t="s">
        <v>800</v>
      </c>
      <c r="B1996" s="102" t="s">
        <v>468</v>
      </c>
      <c r="C1996" s="103">
        <v>11</v>
      </c>
      <c r="D1996" s="104"/>
      <c r="E1996" s="105">
        <v>329</v>
      </c>
      <c r="F1996" s="141"/>
      <c r="G1996" s="106"/>
      <c r="H1996" s="107">
        <f t="shared" ref="H1996:Q1996" si="3684">H1997+H1998+H1999+H2000+H2001+H2002+H2003</f>
        <v>42523</v>
      </c>
      <c r="I1996" s="107">
        <f t="shared" si="3684"/>
        <v>42523</v>
      </c>
      <c r="J1996" s="107">
        <f t="shared" si="3684"/>
        <v>38823</v>
      </c>
      <c r="K1996" s="107">
        <f t="shared" si="3684"/>
        <v>38823</v>
      </c>
      <c r="L1996" s="107">
        <f t="shared" ref="L1996:M1996" si="3685">L1997+L1998+L1999+L2000+L2001+L2002+L2003</f>
        <v>40300</v>
      </c>
      <c r="M1996" s="107">
        <f t="shared" si="3685"/>
        <v>40300</v>
      </c>
      <c r="N1996" s="107">
        <f t="shared" ref="N1996:O1996" si="3686">N1997+N1998+N1999+N2000+N2001+N2002+N2003</f>
        <v>42500</v>
      </c>
      <c r="O1996" s="107">
        <f t="shared" si="3686"/>
        <v>42500</v>
      </c>
      <c r="P1996" s="107">
        <f t="shared" si="3684"/>
        <v>38823</v>
      </c>
      <c r="Q1996" s="107">
        <f t="shared" si="3684"/>
        <v>38823</v>
      </c>
      <c r="R1996" s="107">
        <f t="shared" ref="R1996:W1996" si="3687">R1997+R1998+R1999+R2000+R2001+R2002+R2003</f>
        <v>40300</v>
      </c>
      <c r="S1996" s="107">
        <f t="shared" si="3687"/>
        <v>40300</v>
      </c>
      <c r="T1996" s="107">
        <f t="shared" ref="T1996:U1996" si="3688">T1997+T1998+T1999+T2000+T2001+T2002+T2003</f>
        <v>42500</v>
      </c>
      <c r="U1996" s="107">
        <f t="shared" si="3688"/>
        <v>42500</v>
      </c>
      <c r="V1996" s="107">
        <f t="shared" si="3687"/>
        <v>40300</v>
      </c>
      <c r="W1996" s="107">
        <f t="shared" si="3687"/>
        <v>40300</v>
      </c>
      <c r="X1996" s="107">
        <f t="shared" ref="X1996:Y1996" si="3689">X1997+X1998+X1999+X2000+X2001+X2002+X2003</f>
        <v>42500</v>
      </c>
      <c r="Y1996" s="107">
        <f t="shared" si="3689"/>
        <v>42500</v>
      </c>
      <c r="Z1996" s="101"/>
      <c r="AA1996" s="101"/>
      <c r="AB1996" s="101"/>
      <c r="AC1996" s="101"/>
    </row>
    <row r="1997" spans="1:29" s="139" customFormat="1" ht="30" x14ac:dyDescent="0.2">
      <c r="A1997" s="95" t="s">
        <v>800</v>
      </c>
      <c r="B1997" s="93" t="s">
        <v>468</v>
      </c>
      <c r="C1997" s="94">
        <v>11</v>
      </c>
      <c r="D1997" s="109" t="s">
        <v>101</v>
      </c>
      <c r="E1997" s="110">
        <v>3291</v>
      </c>
      <c r="F1997" s="142" t="s">
        <v>474</v>
      </c>
      <c r="G1997" s="132"/>
      <c r="H1997" s="398">
        <v>28943</v>
      </c>
      <c r="I1997" s="398">
        <f t="shared" ref="I1997:I2003" si="3690">H1997</f>
        <v>28943</v>
      </c>
      <c r="J1997" s="398">
        <v>26943</v>
      </c>
      <c r="K1997" s="398">
        <f t="shared" ref="K1997:K2003" si="3691">J1997</f>
        <v>26943</v>
      </c>
      <c r="L1997" s="402">
        <v>28500</v>
      </c>
      <c r="M1997" s="398">
        <f t="shared" ref="M1997:M2003" si="3692">L1997</f>
        <v>28500</v>
      </c>
      <c r="N1997" s="402">
        <v>29000</v>
      </c>
      <c r="O1997" s="398">
        <f t="shared" ref="O1997:O2003" si="3693">N1997</f>
        <v>29000</v>
      </c>
      <c r="P1997" s="398">
        <v>26943</v>
      </c>
      <c r="Q1997" s="398">
        <f t="shared" ref="Q1997:Q2003" si="3694">P1997</f>
        <v>26943</v>
      </c>
      <c r="R1997" s="402">
        <v>28500</v>
      </c>
      <c r="S1997" s="398">
        <f t="shared" ref="S1997:S2003" si="3695">R1997</f>
        <v>28500</v>
      </c>
      <c r="T1997" s="402">
        <v>29000</v>
      </c>
      <c r="U1997" s="398">
        <f t="shared" ref="U1997:U2003" si="3696">T1997</f>
        <v>29000</v>
      </c>
      <c r="V1997" s="402">
        <v>28500</v>
      </c>
      <c r="W1997" s="398">
        <f t="shared" ref="W1997:W2003" si="3697">V1997</f>
        <v>28500</v>
      </c>
      <c r="X1997" s="402">
        <v>29000</v>
      </c>
      <c r="Y1997" s="398">
        <f t="shared" ref="Y1997:Y2003" si="3698">X1997</f>
        <v>29000</v>
      </c>
    </row>
    <row r="1998" spans="1:29" s="139" customFormat="1" ht="15" x14ac:dyDescent="0.2">
      <c r="A1998" s="95" t="s">
        <v>800</v>
      </c>
      <c r="B1998" s="93" t="s">
        <v>468</v>
      </c>
      <c r="C1998" s="94">
        <v>11</v>
      </c>
      <c r="D1998" s="109" t="s">
        <v>101</v>
      </c>
      <c r="E1998" s="110">
        <v>3292</v>
      </c>
      <c r="F1998" s="142" t="s">
        <v>63</v>
      </c>
      <c r="G1998" s="132"/>
      <c r="H1998" s="398">
        <v>398</v>
      </c>
      <c r="I1998" s="398">
        <f t="shared" si="3690"/>
        <v>398</v>
      </c>
      <c r="J1998" s="398">
        <v>398</v>
      </c>
      <c r="K1998" s="398">
        <f t="shared" si="3691"/>
        <v>398</v>
      </c>
      <c r="L1998" s="409">
        <v>400</v>
      </c>
      <c r="M1998" s="398">
        <f t="shared" si="3692"/>
        <v>400</v>
      </c>
      <c r="N1998" s="409">
        <v>400</v>
      </c>
      <c r="O1998" s="398">
        <f t="shared" si="3693"/>
        <v>400</v>
      </c>
      <c r="P1998" s="398">
        <v>398</v>
      </c>
      <c r="Q1998" s="398">
        <f t="shared" si="3694"/>
        <v>398</v>
      </c>
      <c r="R1998" s="409">
        <v>400</v>
      </c>
      <c r="S1998" s="398">
        <f t="shared" si="3695"/>
        <v>400</v>
      </c>
      <c r="T1998" s="409">
        <v>400</v>
      </c>
      <c r="U1998" s="398">
        <f t="shared" si="3696"/>
        <v>400</v>
      </c>
      <c r="V1998" s="409">
        <v>400</v>
      </c>
      <c r="W1998" s="398">
        <f t="shared" si="3697"/>
        <v>400</v>
      </c>
      <c r="X1998" s="409">
        <v>400</v>
      </c>
      <c r="Y1998" s="398">
        <f t="shared" si="3698"/>
        <v>400</v>
      </c>
    </row>
    <row r="1999" spans="1:29" s="139" customFormat="1" ht="15" x14ac:dyDescent="0.2">
      <c r="A1999" s="95" t="s">
        <v>800</v>
      </c>
      <c r="B1999" s="93" t="s">
        <v>468</v>
      </c>
      <c r="C1999" s="94">
        <v>11</v>
      </c>
      <c r="D1999" s="109" t="s">
        <v>101</v>
      </c>
      <c r="E1999" s="110">
        <v>3293</v>
      </c>
      <c r="F1999" s="142" t="s">
        <v>64</v>
      </c>
      <c r="G1999" s="132"/>
      <c r="H1999" s="398">
        <v>3982</v>
      </c>
      <c r="I1999" s="398">
        <f t="shared" si="3690"/>
        <v>3982</v>
      </c>
      <c r="J1999" s="398">
        <v>3982</v>
      </c>
      <c r="K1999" s="398">
        <f t="shared" si="3691"/>
        <v>3982</v>
      </c>
      <c r="L1999" s="403">
        <v>3900</v>
      </c>
      <c r="M1999" s="398">
        <f t="shared" si="3692"/>
        <v>3900</v>
      </c>
      <c r="N1999" s="403">
        <v>3900</v>
      </c>
      <c r="O1999" s="398">
        <f t="shared" si="3693"/>
        <v>3900</v>
      </c>
      <c r="P1999" s="398">
        <v>3982</v>
      </c>
      <c r="Q1999" s="398">
        <f t="shared" si="3694"/>
        <v>3982</v>
      </c>
      <c r="R1999" s="403">
        <v>3900</v>
      </c>
      <c r="S1999" s="398">
        <f t="shared" si="3695"/>
        <v>3900</v>
      </c>
      <c r="T1999" s="403">
        <v>3900</v>
      </c>
      <c r="U1999" s="398">
        <f t="shared" si="3696"/>
        <v>3900</v>
      </c>
      <c r="V1999" s="403">
        <v>3900</v>
      </c>
      <c r="W1999" s="398">
        <f t="shared" si="3697"/>
        <v>3900</v>
      </c>
      <c r="X1999" s="403">
        <v>3900</v>
      </c>
      <c r="Y1999" s="398">
        <f t="shared" si="3698"/>
        <v>3900</v>
      </c>
    </row>
    <row r="2000" spans="1:29" s="139" customFormat="1" ht="15" x14ac:dyDescent="0.2">
      <c r="A2000" s="95" t="s">
        <v>800</v>
      </c>
      <c r="B2000" s="93" t="s">
        <v>468</v>
      </c>
      <c r="C2000" s="94">
        <v>11</v>
      </c>
      <c r="D2000" s="109" t="s">
        <v>101</v>
      </c>
      <c r="E2000" s="110">
        <v>3294</v>
      </c>
      <c r="F2000" s="142" t="s">
        <v>619</v>
      </c>
      <c r="G2000" s="132"/>
      <c r="H2000" s="398">
        <v>465</v>
      </c>
      <c r="I2000" s="398">
        <f t="shared" si="3690"/>
        <v>465</v>
      </c>
      <c r="J2000" s="398">
        <v>465</v>
      </c>
      <c r="K2000" s="398">
        <f t="shared" si="3691"/>
        <v>465</v>
      </c>
      <c r="L2000" s="409">
        <v>500</v>
      </c>
      <c r="M2000" s="398">
        <f t="shared" si="3692"/>
        <v>500</v>
      </c>
      <c r="N2000" s="409">
        <v>500</v>
      </c>
      <c r="O2000" s="398">
        <f t="shared" si="3693"/>
        <v>500</v>
      </c>
      <c r="P2000" s="398">
        <v>465</v>
      </c>
      <c r="Q2000" s="398">
        <f t="shared" si="3694"/>
        <v>465</v>
      </c>
      <c r="R2000" s="409">
        <v>500</v>
      </c>
      <c r="S2000" s="398">
        <f t="shared" si="3695"/>
        <v>500</v>
      </c>
      <c r="T2000" s="409">
        <v>500</v>
      </c>
      <c r="U2000" s="398">
        <f t="shared" si="3696"/>
        <v>500</v>
      </c>
      <c r="V2000" s="409">
        <v>500</v>
      </c>
      <c r="W2000" s="398">
        <f t="shared" si="3697"/>
        <v>500</v>
      </c>
      <c r="X2000" s="409">
        <v>500</v>
      </c>
      <c r="Y2000" s="398">
        <f t="shared" si="3698"/>
        <v>500</v>
      </c>
    </row>
    <row r="2001" spans="1:29" s="139" customFormat="1" ht="15" x14ac:dyDescent="0.2">
      <c r="A2001" s="95" t="s">
        <v>800</v>
      </c>
      <c r="B2001" s="93" t="s">
        <v>468</v>
      </c>
      <c r="C2001" s="94">
        <v>11</v>
      </c>
      <c r="D2001" s="109" t="s">
        <v>101</v>
      </c>
      <c r="E2001" s="110">
        <v>3295</v>
      </c>
      <c r="F2001" s="142" t="s">
        <v>66</v>
      </c>
      <c r="G2001" s="132"/>
      <c r="H2001" s="398">
        <v>2964</v>
      </c>
      <c r="I2001" s="398">
        <f t="shared" si="3690"/>
        <v>2964</v>
      </c>
      <c r="J2001" s="398">
        <v>664</v>
      </c>
      <c r="K2001" s="398">
        <f t="shared" si="3691"/>
        <v>664</v>
      </c>
      <c r="L2001" s="409">
        <v>700</v>
      </c>
      <c r="M2001" s="398">
        <f t="shared" si="3692"/>
        <v>700</v>
      </c>
      <c r="N2001" s="409">
        <v>3000</v>
      </c>
      <c r="O2001" s="398">
        <f t="shared" si="3693"/>
        <v>3000</v>
      </c>
      <c r="P2001" s="398">
        <v>664</v>
      </c>
      <c r="Q2001" s="398">
        <f t="shared" si="3694"/>
        <v>664</v>
      </c>
      <c r="R2001" s="409">
        <v>700</v>
      </c>
      <c r="S2001" s="398">
        <f t="shared" si="3695"/>
        <v>700</v>
      </c>
      <c r="T2001" s="409">
        <v>3000</v>
      </c>
      <c r="U2001" s="398">
        <f t="shared" si="3696"/>
        <v>3000</v>
      </c>
      <c r="V2001" s="409">
        <v>700</v>
      </c>
      <c r="W2001" s="398">
        <f t="shared" si="3697"/>
        <v>700</v>
      </c>
      <c r="X2001" s="409">
        <v>3000</v>
      </c>
      <c r="Y2001" s="398">
        <f t="shared" si="3698"/>
        <v>3000</v>
      </c>
    </row>
    <row r="2002" spans="1:29" ht="15" x14ac:dyDescent="0.2">
      <c r="A2002" s="95" t="s">
        <v>800</v>
      </c>
      <c r="B2002" s="93" t="s">
        <v>468</v>
      </c>
      <c r="C2002" s="94">
        <v>11</v>
      </c>
      <c r="D2002" s="109" t="s">
        <v>101</v>
      </c>
      <c r="E2002" s="110">
        <v>3296</v>
      </c>
      <c r="F2002" s="142" t="s">
        <v>621</v>
      </c>
      <c r="G2002" s="132"/>
      <c r="H2002" s="398">
        <v>5373</v>
      </c>
      <c r="I2002" s="398">
        <f t="shared" si="3690"/>
        <v>5373</v>
      </c>
      <c r="J2002" s="398">
        <v>5973</v>
      </c>
      <c r="K2002" s="398">
        <f t="shared" si="3691"/>
        <v>5973</v>
      </c>
      <c r="L2002" s="403">
        <v>5300</v>
      </c>
      <c r="M2002" s="398">
        <f t="shared" si="3692"/>
        <v>5300</v>
      </c>
      <c r="N2002" s="403">
        <v>5300</v>
      </c>
      <c r="O2002" s="398">
        <f t="shared" si="3693"/>
        <v>5300</v>
      </c>
      <c r="P2002" s="398">
        <v>5973</v>
      </c>
      <c r="Q2002" s="398">
        <f t="shared" si="3694"/>
        <v>5973</v>
      </c>
      <c r="R2002" s="403">
        <v>5300</v>
      </c>
      <c r="S2002" s="398">
        <f t="shared" si="3695"/>
        <v>5300</v>
      </c>
      <c r="T2002" s="403">
        <v>5300</v>
      </c>
      <c r="U2002" s="398">
        <f t="shared" si="3696"/>
        <v>5300</v>
      </c>
      <c r="V2002" s="403">
        <v>5300</v>
      </c>
      <c r="W2002" s="398">
        <f t="shared" si="3697"/>
        <v>5300</v>
      </c>
      <c r="X2002" s="403">
        <v>5300</v>
      </c>
      <c r="Y2002" s="398">
        <f t="shared" si="3698"/>
        <v>5300</v>
      </c>
      <c r="Z2002" s="139"/>
      <c r="AA2002" s="139"/>
      <c r="AB2002" s="139"/>
      <c r="AC2002" s="139"/>
    </row>
    <row r="2003" spans="1:29" s="101" customFormat="1" x14ac:dyDescent="0.2">
      <c r="A2003" s="95" t="s">
        <v>800</v>
      </c>
      <c r="B2003" s="93" t="s">
        <v>468</v>
      </c>
      <c r="C2003" s="94">
        <v>11</v>
      </c>
      <c r="D2003" s="109" t="s">
        <v>101</v>
      </c>
      <c r="E2003" s="110">
        <v>3299</v>
      </c>
      <c r="F2003" s="142" t="s">
        <v>67</v>
      </c>
      <c r="G2003" s="132"/>
      <c r="H2003" s="398">
        <v>398</v>
      </c>
      <c r="I2003" s="398">
        <f t="shared" si="3690"/>
        <v>398</v>
      </c>
      <c r="J2003" s="398">
        <v>398</v>
      </c>
      <c r="K2003" s="398">
        <f t="shared" si="3691"/>
        <v>398</v>
      </c>
      <c r="L2003" s="403">
        <v>1000</v>
      </c>
      <c r="M2003" s="398">
        <f t="shared" si="3692"/>
        <v>1000</v>
      </c>
      <c r="N2003" s="403">
        <v>400</v>
      </c>
      <c r="O2003" s="398">
        <f t="shared" si="3693"/>
        <v>400</v>
      </c>
      <c r="P2003" s="398">
        <v>398</v>
      </c>
      <c r="Q2003" s="398">
        <f t="shared" si="3694"/>
        <v>398</v>
      </c>
      <c r="R2003" s="403">
        <v>1000</v>
      </c>
      <c r="S2003" s="398">
        <f t="shared" si="3695"/>
        <v>1000</v>
      </c>
      <c r="T2003" s="403">
        <v>400</v>
      </c>
      <c r="U2003" s="398">
        <f t="shared" si="3696"/>
        <v>400</v>
      </c>
      <c r="V2003" s="403">
        <v>1000</v>
      </c>
      <c r="W2003" s="398">
        <f t="shared" si="3697"/>
        <v>1000</v>
      </c>
      <c r="X2003" s="403">
        <v>400</v>
      </c>
      <c r="Y2003" s="398">
        <f t="shared" si="3698"/>
        <v>400</v>
      </c>
      <c r="Z2003" s="139"/>
      <c r="AA2003" s="139"/>
      <c r="AB2003" s="139"/>
      <c r="AC2003" s="139"/>
    </row>
    <row r="2004" spans="1:29" s="165" customFormat="1" x14ac:dyDescent="0.2">
      <c r="A2004" s="201" t="s">
        <v>800</v>
      </c>
      <c r="B2004" s="179" t="s">
        <v>468</v>
      </c>
      <c r="C2004" s="167">
        <v>11</v>
      </c>
      <c r="D2004" s="167"/>
      <c r="E2004" s="168">
        <v>34</v>
      </c>
      <c r="F2004" s="169"/>
      <c r="G2004" s="170"/>
      <c r="H2004" s="171">
        <f t="shared" ref="H2004:Y2004" si="3699">H2005</f>
        <v>331</v>
      </c>
      <c r="I2004" s="171">
        <f t="shared" si="3699"/>
        <v>331</v>
      </c>
      <c r="J2004" s="171">
        <f t="shared" si="3699"/>
        <v>331</v>
      </c>
      <c r="K2004" s="171">
        <f t="shared" si="3699"/>
        <v>331</v>
      </c>
      <c r="L2004" s="171">
        <f t="shared" si="3699"/>
        <v>260</v>
      </c>
      <c r="M2004" s="171">
        <f t="shared" si="3699"/>
        <v>260</v>
      </c>
      <c r="N2004" s="171">
        <f t="shared" si="3699"/>
        <v>260</v>
      </c>
      <c r="O2004" s="171">
        <f t="shared" si="3699"/>
        <v>260</v>
      </c>
      <c r="P2004" s="171">
        <f t="shared" si="3699"/>
        <v>331</v>
      </c>
      <c r="Q2004" s="171">
        <f t="shared" si="3699"/>
        <v>331</v>
      </c>
      <c r="R2004" s="171">
        <f t="shared" si="3699"/>
        <v>260</v>
      </c>
      <c r="S2004" s="171">
        <f t="shared" si="3699"/>
        <v>260</v>
      </c>
      <c r="T2004" s="171">
        <f t="shared" si="3699"/>
        <v>260</v>
      </c>
      <c r="U2004" s="171">
        <f t="shared" si="3699"/>
        <v>260</v>
      </c>
      <c r="V2004" s="171">
        <f t="shared" si="3699"/>
        <v>260</v>
      </c>
      <c r="W2004" s="171">
        <f t="shared" si="3699"/>
        <v>260</v>
      </c>
      <c r="X2004" s="171">
        <f t="shared" si="3699"/>
        <v>260</v>
      </c>
      <c r="Y2004" s="171">
        <f t="shared" si="3699"/>
        <v>260</v>
      </c>
      <c r="Z2004" s="112"/>
      <c r="AA2004" s="112"/>
      <c r="AB2004" s="112"/>
      <c r="AC2004" s="112"/>
    </row>
    <row r="2005" spans="1:29" s="139" customFormat="1" x14ac:dyDescent="0.2">
      <c r="A2005" s="118" t="s">
        <v>800</v>
      </c>
      <c r="B2005" s="102" t="s">
        <v>468</v>
      </c>
      <c r="C2005" s="103">
        <v>11</v>
      </c>
      <c r="D2005" s="104"/>
      <c r="E2005" s="105">
        <v>343</v>
      </c>
      <c r="F2005" s="141"/>
      <c r="G2005" s="106"/>
      <c r="H2005" s="108">
        <f t="shared" ref="H2005:Q2005" si="3700">SUM(H2006:H2007)</f>
        <v>331</v>
      </c>
      <c r="I2005" s="108">
        <f t="shared" si="3700"/>
        <v>331</v>
      </c>
      <c r="J2005" s="108">
        <f t="shared" si="3700"/>
        <v>331</v>
      </c>
      <c r="K2005" s="108">
        <f t="shared" si="3700"/>
        <v>331</v>
      </c>
      <c r="L2005" s="108">
        <f t="shared" ref="L2005:M2005" si="3701">SUM(L2006:L2007)</f>
        <v>260</v>
      </c>
      <c r="M2005" s="108">
        <f t="shared" si="3701"/>
        <v>260</v>
      </c>
      <c r="N2005" s="108">
        <f t="shared" ref="N2005:O2005" si="3702">SUM(N2006:N2007)</f>
        <v>260</v>
      </c>
      <c r="O2005" s="108">
        <f t="shared" si="3702"/>
        <v>260</v>
      </c>
      <c r="P2005" s="108">
        <f t="shared" si="3700"/>
        <v>331</v>
      </c>
      <c r="Q2005" s="108">
        <f t="shared" si="3700"/>
        <v>331</v>
      </c>
      <c r="R2005" s="108">
        <f t="shared" ref="R2005:W2005" si="3703">SUM(R2006:R2007)</f>
        <v>260</v>
      </c>
      <c r="S2005" s="108">
        <f t="shared" si="3703"/>
        <v>260</v>
      </c>
      <c r="T2005" s="108">
        <f t="shared" ref="T2005:U2005" si="3704">SUM(T2006:T2007)</f>
        <v>260</v>
      </c>
      <c r="U2005" s="108">
        <f t="shared" si="3704"/>
        <v>260</v>
      </c>
      <c r="V2005" s="108">
        <f t="shared" si="3703"/>
        <v>260</v>
      </c>
      <c r="W2005" s="108">
        <f t="shared" si="3703"/>
        <v>260</v>
      </c>
      <c r="X2005" s="108">
        <f t="shared" ref="X2005:Y2005" si="3705">SUM(X2006:X2007)</f>
        <v>260</v>
      </c>
      <c r="Y2005" s="108">
        <f t="shared" si="3705"/>
        <v>260</v>
      </c>
      <c r="Z2005" s="101"/>
      <c r="AA2005" s="101"/>
      <c r="AB2005" s="101"/>
      <c r="AC2005" s="101"/>
    </row>
    <row r="2006" spans="1:29" x14ac:dyDescent="0.2">
      <c r="A2006" s="95" t="s">
        <v>800</v>
      </c>
      <c r="B2006" s="93" t="s">
        <v>468</v>
      </c>
      <c r="C2006" s="94">
        <v>11</v>
      </c>
      <c r="D2006" s="109" t="s">
        <v>101</v>
      </c>
      <c r="E2006" s="110">
        <v>3431</v>
      </c>
      <c r="F2006" s="142" t="s">
        <v>68</v>
      </c>
      <c r="G2006" s="132"/>
      <c r="H2006" s="398">
        <v>66</v>
      </c>
      <c r="I2006" s="398">
        <f t="shared" ref="I2006:I2007" si="3706">H2006</f>
        <v>66</v>
      </c>
      <c r="J2006" s="398">
        <v>66</v>
      </c>
      <c r="K2006" s="398">
        <f t="shared" ref="K2006:K2007" si="3707">J2006</f>
        <v>66</v>
      </c>
      <c r="L2006" s="408">
        <v>60</v>
      </c>
      <c r="M2006" s="398">
        <f t="shared" ref="M2006:M2007" si="3708">L2006</f>
        <v>60</v>
      </c>
      <c r="N2006" s="408">
        <v>60</v>
      </c>
      <c r="O2006" s="398">
        <f t="shared" ref="O2006:O2007" si="3709">N2006</f>
        <v>60</v>
      </c>
      <c r="P2006" s="398">
        <v>66</v>
      </c>
      <c r="Q2006" s="398">
        <f t="shared" ref="Q2006:Q2007" si="3710">P2006</f>
        <v>66</v>
      </c>
      <c r="R2006" s="408">
        <v>60</v>
      </c>
      <c r="S2006" s="398">
        <f t="shared" ref="S2006:S2007" si="3711">R2006</f>
        <v>60</v>
      </c>
      <c r="T2006" s="408">
        <v>60</v>
      </c>
      <c r="U2006" s="398">
        <f t="shared" ref="U2006:U2007" si="3712">T2006</f>
        <v>60</v>
      </c>
      <c r="V2006" s="408">
        <v>60</v>
      </c>
      <c r="W2006" s="398">
        <f t="shared" ref="W2006:W2007" si="3713">V2006</f>
        <v>60</v>
      </c>
      <c r="X2006" s="408">
        <v>60</v>
      </c>
      <c r="Y2006" s="398">
        <f t="shared" ref="Y2006:Y2007" si="3714">X2006</f>
        <v>60</v>
      </c>
      <c r="Z2006" s="165"/>
      <c r="AA2006" s="165"/>
      <c r="AB2006" s="165"/>
      <c r="AC2006" s="165"/>
    </row>
    <row r="2007" spans="1:29" s="101" customFormat="1" x14ac:dyDescent="0.2">
      <c r="A2007" s="95" t="s">
        <v>800</v>
      </c>
      <c r="B2007" s="93" t="s">
        <v>468</v>
      </c>
      <c r="C2007" s="94">
        <v>11</v>
      </c>
      <c r="D2007" s="109" t="s">
        <v>101</v>
      </c>
      <c r="E2007" s="110">
        <v>3433</v>
      </c>
      <c r="F2007" s="142" t="s">
        <v>69</v>
      </c>
      <c r="G2007" s="132"/>
      <c r="H2007" s="398">
        <v>265</v>
      </c>
      <c r="I2007" s="398">
        <f t="shared" si="3706"/>
        <v>265</v>
      </c>
      <c r="J2007" s="398">
        <v>265</v>
      </c>
      <c r="K2007" s="398">
        <f t="shared" si="3707"/>
        <v>265</v>
      </c>
      <c r="L2007" s="409">
        <v>200</v>
      </c>
      <c r="M2007" s="398">
        <f t="shared" si="3708"/>
        <v>200</v>
      </c>
      <c r="N2007" s="409">
        <v>200</v>
      </c>
      <c r="O2007" s="398">
        <f t="shared" si="3709"/>
        <v>200</v>
      </c>
      <c r="P2007" s="398">
        <v>265</v>
      </c>
      <c r="Q2007" s="398">
        <f t="shared" si="3710"/>
        <v>265</v>
      </c>
      <c r="R2007" s="409">
        <v>200</v>
      </c>
      <c r="S2007" s="398">
        <f t="shared" si="3711"/>
        <v>200</v>
      </c>
      <c r="T2007" s="409">
        <v>200</v>
      </c>
      <c r="U2007" s="398">
        <f t="shared" si="3712"/>
        <v>200</v>
      </c>
      <c r="V2007" s="409">
        <v>200</v>
      </c>
      <c r="W2007" s="398">
        <f t="shared" si="3713"/>
        <v>200</v>
      </c>
      <c r="X2007" s="409">
        <v>200</v>
      </c>
      <c r="Y2007" s="398">
        <f t="shared" si="3714"/>
        <v>200</v>
      </c>
      <c r="Z2007" s="139"/>
      <c r="AA2007" s="139"/>
      <c r="AB2007" s="139"/>
      <c r="AC2007" s="139"/>
    </row>
    <row r="2008" spans="1:29" s="139" customFormat="1" x14ac:dyDescent="0.2">
      <c r="A2008" s="201" t="s">
        <v>800</v>
      </c>
      <c r="B2008" s="179" t="s">
        <v>468</v>
      </c>
      <c r="C2008" s="167">
        <v>11</v>
      </c>
      <c r="D2008" s="167"/>
      <c r="E2008" s="168">
        <v>42</v>
      </c>
      <c r="F2008" s="169"/>
      <c r="G2008" s="170"/>
      <c r="H2008" s="171">
        <f t="shared" ref="H2008:Q2008" si="3715">H2009+H2011</f>
        <v>6983</v>
      </c>
      <c r="I2008" s="171">
        <f t="shared" si="3715"/>
        <v>6983</v>
      </c>
      <c r="J2008" s="171">
        <f t="shared" si="3715"/>
        <v>3583</v>
      </c>
      <c r="K2008" s="171">
        <f t="shared" si="3715"/>
        <v>3583</v>
      </c>
      <c r="L2008" s="171">
        <f t="shared" ref="L2008:M2008" si="3716">L2009+L2011</f>
        <v>5600</v>
      </c>
      <c r="M2008" s="171">
        <f t="shared" si="3716"/>
        <v>5600</v>
      </c>
      <c r="N2008" s="171">
        <f t="shared" ref="N2008:O2008" si="3717">N2009+N2011</f>
        <v>12600</v>
      </c>
      <c r="O2008" s="171">
        <f t="shared" si="3717"/>
        <v>12600</v>
      </c>
      <c r="P2008" s="171">
        <f t="shared" si="3715"/>
        <v>3583</v>
      </c>
      <c r="Q2008" s="171">
        <f t="shared" si="3715"/>
        <v>3583</v>
      </c>
      <c r="R2008" s="171">
        <f t="shared" ref="R2008:W2008" si="3718">R2009+R2011</f>
        <v>5600</v>
      </c>
      <c r="S2008" s="171">
        <f t="shared" si="3718"/>
        <v>5600</v>
      </c>
      <c r="T2008" s="171">
        <f t="shared" ref="T2008:U2008" si="3719">T2009+T2011</f>
        <v>8600</v>
      </c>
      <c r="U2008" s="171">
        <f t="shared" si="3719"/>
        <v>8600</v>
      </c>
      <c r="V2008" s="171">
        <f t="shared" si="3718"/>
        <v>5600</v>
      </c>
      <c r="W2008" s="171">
        <f t="shared" si="3718"/>
        <v>5600</v>
      </c>
      <c r="X2008" s="171">
        <f t="shared" ref="X2008:Y2008" si="3720">X2009+X2011</f>
        <v>8600</v>
      </c>
      <c r="Y2008" s="171">
        <f t="shared" si="3720"/>
        <v>8600</v>
      </c>
      <c r="Z2008" s="112"/>
      <c r="AA2008" s="112"/>
      <c r="AB2008" s="112"/>
      <c r="AC2008" s="112"/>
    </row>
    <row r="2009" spans="1:29" s="101" customFormat="1" x14ac:dyDescent="0.2">
      <c r="A2009" s="118" t="s">
        <v>800</v>
      </c>
      <c r="B2009" s="102" t="s">
        <v>468</v>
      </c>
      <c r="C2009" s="103">
        <v>11</v>
      </c>
      <c r="D2009" s="104"/>
      <c r="E2009" s="105">
        <v>422</v>
      </c>
      <c r="F2009" s="141"/>
      <c r="G2009" s="106"/>
      <c r="H2009" s="108">
        <f t="shared" ref="H2009:Y2009" si="3721">SUM(H2010)</f>
        <v>6318</v>
      </c>
      <c r="I2009" s="108">
        <f t="shared" si="3721"/>
        <v>6318</v>
      </c>
      <c r="J2009" s="108">
        <f t="shared" si="3721"/>
        <v>3318</v>
      </c>
      <c r="K2009" s="108">
        <f t="shared" si="3721"/>
        <v>3318</v>
      </c>
      <c r="L2009" s="108">
        <f t="shared" si="3721"/>
        <v>5000</v>
      </c>
      <c r="M2009" s="108">
        <f t="shared" si="3721"/>
        <v>5000</v>
      </c>
      <c r="N2009" s="108">
        <f t="shared" si="3721"/>
        <v>12000</v>
      </c>
      <c r="O2009" s="108">
        <f t="shared" si="3721"/>
        <v>12000</v>
      </c>
      <c r="P2009" s="108">
        <f t="shared" si="3721"/>
        <v>3318</v>
      </c>
      <c r="Q2009" s="108">
        <f t="shared" si="3721"/>
        <v>3318</v>
      </c>
      <c r="R2009" s="108">
        <f t="shared" si="3721"/>
        <v>5000</v>
      </c>
      <c r="S2009" s="108">
        <f t="shared" si="3721"/>
        <v>5000</v>
      </c>
      <c r="T2009" s="108">
        <f t="shared" si="3721"/>
        <v>8000</v>
      </c>
      <c r="U2009" s="108">
        <f t="shared" si="3721"/>
        <v>8000</v>
      </c>
      <c r="V2009" s="108">
        <f t="shared" si="3721"/>
        <v>5000</v>
      </c>
      <c r="W2009" s="108">
        <f t="shared" si="3721"/>
        <v>5000</v>
      </c>
      <c r="X2009" s="108">
        <f t="shared" si="3721"/>
        <v>8000</v>
      </c>
      <c r="Y2009" s="108">
        <f t="shared" si="3721"/>
        <v>8000</v>
      </c>
    </row>
    <row r="2010" spans="1:29" s="139" customFormat="1" ht="15" x14ac:dyDescent="0.2">
      <c r="A2010" s="95" t="s">
        <v>800</v>
      </c>
      <c r="B2010" s="93" t="s">
        <v>468</v>
      </c>
      <c r="C2010" s="94">
        <v>11</v>
      </c>
      <c r="D2010" s="109" t="s">
        <v>101</v>
      </c>
      <c r="E2010" s="110">
        <v>4221</v>
      </c>
      <c r="F2010" s="142" t="s">
        <v>74</v>
      </c>
      <c r="G2010" s="132"/>
      <c r="H2010" s="398">
        <v>6318</v>
      </c>
      <c r="I2010" s="398">
        <f>H2010</f>
        <v>6318</v>
      </c>
      <c r="J2010" s="398">
        <v>3318</v>
      </c>
      <c r="K2010" s="398">
        <f>J2010</f>
        <v>3318</v>
      </c>
      <c r="L2010" s="402">
        <v>5000</v>
      </c>
      <c r="M2010" s="398">
        <f>L2010</f>
        <v>5000</v>
      </c>
      <c r="N2010" s="402">
        <v>12000</v>
      </c>
      <c r="O2010" s="398">
        <f>N2010</f>
        <v>12000</v>
      </c>
      <c r="P2010" s="398">
        <v>3318</v>
      </c>
      <c r="Q2010" s="398">
        <f>P2010</f>
        <v>3318</v>
      </c>
      <c r="R2010" s="402">
        <v>5000</v>
      </c>
      <c r="S2010" s="398">
        <f>R2010</f>
        <v>5000</v>
      </c>
      <c r="T2010" s="402">
        <v>8000</v>
      </c>
      <c r="U2010" s="398">
        <f>T2010</f>
        <v>8000</v>
      </c>
      <c r="V2010" s="402">
        <v>5000</v>
      </c>
      <c r="W2010" s="398">
        <f>V2010</f>
        <v>5000</v>
      </c>
      <c r="X2010" s="402">
        <v>8000</v>
      </c>
      <c r="Y2010" s="398">
        <f>X2010</f>
        <v>8000</v>
      </c>
    </row>
    <row r="2011" spans="1:29" x14ac:dyDescent="0.2">
      <c r="A2011" s="118" t="s">
        <v>800</v>
      </c>
      <c r="B2011" s="102" t="s">
        <v>468</v>
      </c>
      <c r="C2011" s="103">
        <v>11</v>
      </c>
      <c r="D2011" s="104"/>
      <c r="E2011" s="105">
        <v>426</v>
      </c>
      <c r="F2011" s="141"/>
      <c r="G2011" s="106"/>
      <c r="H2011" s="108">
        <f t="shared" ref="H2011:Y2011" si="3722">SUM(H2012)</f>
        <v>665</v>
      </c>
      <c r="I2011" s="108">
        <f t="shared" si="3722"/>
        <v>665</v>
      </c>
      <c r="J2011" s="108">
        <f t="shared" si="3722"/>
        <v>265</v>
      </c>
      <c r="K2011" s="108">
        <f t="shared" si="3722"/>
        <v>265</v>
      </c>
      <c r="L2011" s="108">
        <f t="shared" si="3722"/>
        <v>600</v>
      </c>
      <c r="M2011" s="108">
        <f t="shared" si="3722"/>
        <v>600</v>
      </c>
      <c r="N2011" s="108">
        <f t="shared" si="3722"/>
        <v>600</v>
      </c>
      <c r="O2011" s="108">
        <f t="shared" si="3722"/>
        <v>600</v>
      </c>
      <c r="P2011" s="108">
        <f t="shared" si="3722"/>
        <v>265</v>
      </c>
      <c r="Q2011" s="108">
        <f t="shared" si="3722"/>
        <v>265</v>
      </c>
      <c r="R2011" s="108">
        <f t="shared" si="3722"/>
        <v>600</v>
      </c>
      <c r="S2011" s="108">
        <f t="shared" si="3722"/>
        <v>600</v>
      </c>
      <c r="T2011" s="108">
        <f t="shared" si="3722"/>
        <v>600</v>
      </c>
      <c r="U2011" s="108">
        <f t="shared" si="3722"/>
        <v>600</v>
      </c>
      <c r="V2011" s="108">
        <f t="shared" si="3722"/>
        <v>600</v>
      </c>
      <c r="W2011" s="108">
        <f t="shared" si="3722"/>
        <v>600</v>
      </c>
      <c r="X2011" s="108">
        <f t="shared" si="3722"/>
        <v>600</v>
      </c>
      <c r="Y2011" s="108">
        <f t="shared" si="3722"/>
        <v>600</v>
      </c>
      <c r="Z2011" s="101"/>
      <c r="AA2011" s="101"/>
      <c r="AB2011" s="101"/>
      <c r="AC2011" s="101"/>
    </row>
    <row r="2012" spans="1:29" ht="15" x14ac:dyDescent="0.2">
      <c r="A2012" s="95" t="s">
        <v>800</v>
      </c>
      <c r="B2012" s="93" t="s">
        <v>468</v>
      </c>
      <c r="C2012" s="94">
        <v>11</v>
      </c>
      <c r="D2012" s="109" t="s">
        <v>101</v>
      </c>
      <c r="E2012" s="110">
        <v>4262</v>
      </c>
      <c r="F2012" s="142" t="s">
        <v>86</v>
      </c>
      <c r="G2012" s="132"/>
      <c r="H2012" s="398">
        <v>665</v>
      </c>
      <c r="I2012" s="398">
        <f>H2012</f>
        <v>665</v>
      </c>
      <c r="J2012" s="398">
        <v>265</v>
      </c>
      <c r="K2012" s="398">
        <f>J2012</f>
        <v>265</v>
      </c>
      <c r="L2012" s="408">
        <v>600</v>
      </c>
      <c r="M2012" s="398">
        <f>L2012</f>
        <v>600</v>
      </c>
      <c r="N2012" s="408">
        <v>600</v>
      </c>
      <c r="O2012" s="398">
        <f>N2012</f>
        <v>600</v>
      </c>
      <c r="P2012" s="398">
        <v>265</v>
      </c>
      <c r="Q2012" s="398">
        <f>P2012</f>
        <v>265</v>
      </c>
      <c r="R2012" s="408">
        <v>600</v>
      </c>
      <c r="S2012" s="398">
        <f>R2012</f>
        <v>600</v>
      </c>
      <c r="T2012" s="408">
        <v>600</v>
      </c>
      <c r="U2012" s="398">
        <f>T2012</f>
        <v>600</v>
      </c>
      <c r="V2012" s="408">
        <v>600</v>
      </c>
      <c r="W2012" s="398">
        <f>V2012</f>
        <v>600</v>
      </c>
      <c r="X2012" s="408">
        <v>600</v>
      </c>
      <c r="Y2012" s="398">
        <f>X2012</f>
        <v>600</v>
      </c>
      <c r="Z2012" s="139"/>
      <c r="AA2012" s="139"/>
      <c r="AB2012" s="139"/>
      <c r="AC2012" s="139"/>
    </row>
    <row r="2013" spans="1:29" s="101" customFormat="1" ht="67.5" x14ac:dyDescent="0.2">
      <c r="A2013" s="202" t="s">
        <v>800</v>
      </c>
      <c r="B2013" s="173" t="s">
        <v>477</v>
      </c>
      <c r="C2013" s="173"/>
      <c r="D2013" s="173"/>
      <c r="E2013" s="174"/>
      <c r="F2013" s="176" t="s">
        <v>476</v>
      </c>
      <c r="G2013" s="177" t="s">
        <v>636</v>
      </c>
      <c r="H2013" s="178">
        <f t="shared" ref="H2013:Y2013" si="3723">H2014</f>
        <v>67552983</v>
      </c>
      <c r="I2013" s="178">
        <f t="shared" si="3723"/>
        <v>67552983</v>
      </c>
      <c r="J2013" s="178">
        <f t="shared" si="3723"/>
        <v>46452983</v>
      </c>
      <c r="K2013" s="178">
        <f t="shared" si="3723"/>
        <v>46452983</v>
      </c>
      <c r="L2013" s="178">
        <f t="shared" si="3723"/>
        <v>61380000</v>
      </c>
      <c r="M2013" s="178">
        <f t="shared" si="3723"/>
        <v>61380000</v>
      </c>
      <c r="N2013" s="178">
        <f t="shared" si="3723"/>
        <v>58191000</v>
      </c>
      <c r="O2013" s="178">
        <f t="shared" si="3723"/>
        <v>58191000</v>
      </c>
      <c r="P2013" s="178">
        <f t="shared" si="3723"/>
        <v>46452983</v>
      </c>
      <c r="Q2013" s="178">
        <f t="shared" si="3723"/>
        <v>46452983</v>
      </c>
      <c r="R2013" s="178">
        <f t="shared" si="3723"/>
        <v>61380000</v>
      </c>
      <c r="S2013" s="178">
        <f t="shared" si="3723"/>
        <v>61380000</v>
      </c>
      <c r="T2013" s="178">
        <f t="shared" si="3723"/>
        <v>58695100</v>
      </c>
      <c r="U2013" s="178">
        <f t="shared" si="3723"/>
        <v>58695100</v>
      </c>
      <c r="V2013" s="178">
        <f t="shared" si="3723"/>
        <v>61380000</v>
      </c>
      <c r="W2013" s="178">
        <f t="shared" si="3723"/>
        <v>61380000</v>
      </c>
      <c r="X2013" s="178">
        <f t="shared" si="3723"/>
        <v>59795100</v>
      </c>
      <c r="Y2013" s="178">
        <f t="shared" si="3723"/>
        <v>59795100</v>
      </c>
      <c r="Z2013" s="112"/>
      <c r="AA2013" s="112"/>
      <c r="AB2013" s="112"/>
      <c r="AC2013" s="112"/>
    </row>
    <row r="2014" spans="1:29" s="139" customFormat="1" x14ac:dyDescent="0.2">
      <c r="A2014" s="201" t="s">
        <v>800</v>
      </c>
      <c r="B2014" s="179" t="s">
        <v>477</v>
      </c>
      <c r="C2014" s="167">
        <v>11</v>
      </c>
      <c r="D2014" s="167"/>
      <c r="E2014" s="168">
        <v>35</v>
      </c>
      <c r="F2014" s="169"/>
      <c r="G2014" s="170"/>
      <c r="H2014" s="171">
        <f t="shared" ref="H2014:Q2014" si="3724">H2015+H2017</f>
        <v>67552983</v>
      </c>
      <c r="I2014" s="171">
        <f t="shared" si="3724"/>
        <v>67552983</v>
      </c>
      <c r="J2014" s="171">
        <f t="shared" si="3724"/>
        <v>46452983</v>
      </c>
      <c r="K2014" s="171">
        <f t="shared" si="3724"/>
        <v>46452983</v>
      </c>
      <c r="L2014" s="171">
        <f t="shared" ref="L2014:M2014" si="3725">L2015+L2017</f>
        <v>61380000</v>
      </c>
      <c r="M2014" s="171">
        <f t="shared" si="3725"/>
        <v>61380000</v>
      </c>
      <c r="N2014" s="171">
        <f t="shared" ref="N2014:O2014" si="3726">N2015+N2017</f>
        <v>58191000</v>
      </c>
      <c r="O2014" s="171">
        <f t="shared" si="3726"/>
        <v>58191000</v>
      </c>
      <c r="P2014" s="171">
        <f t="shared" si="3724"/>
        <v>46452983</v>
      </c>
      <c r="Q2014" s="171">
        <f t="shared" si="3724"/>
        <v>46452983</v>
      </c>
      <c r="R2014" s="171">
        <f t="shared" ref="R2014:W2014" si="3727">R2015+R2017</f>
        <v>61380000</v>
      </c>
      <c r="S2014" s="171">
        <f t="shared" si="3727"/>
        <v>61380000</v>
      </c>
      <c r="T2014" s="171">
        <f t="shared" ref="T2014:U2014" si="3728">T2015+T2017</f>
        <v>58695100</v>
      </c>
      <c r="U2014" s="171">
        <f t="shared" si="3728"/>
        <v>58695100</v>
      </c>
      <c r="V2014" s="171">
        <f t="shared" si="3727"/>
        <v>61380000</v>
      </c>
      <c r="W2014" s="171">
        <f t="shared" si="3727"/>
        <v>61380000</v>
      </c>
      <c r="X2014" s="171">
        <f t="shared" ref="X2014:Y2014" si="3729">X2015+X2017</f>
        <v>59795100</v>
      </c>
      <c r="Y2014" s="171">
        <f t="shared" si="3729"/>
        <v>59795100</v>
      </c>
      <c r="Z2014" s="112"/>
      <c r="AA2014" s="112"/>
      <c r="AB2014" s="112"/>
      <c r="AC2014" s="112"/>
    </row>
    <row r="2015" spans="1:29" x14ac:dyDescent="0.2">
      <c r="A2015" s="118" t="s">
        <v>800</v>
      </c>
      <c r="B2015" s="102" t="s">
        <v>477</v>
      </c>
      <c r="C2015" s="103">
        <v>11</v>
      </c>
      <c r="D2015" s="118"/>
      <c r="E2015" s="105">
        <v>351</v>
      </c>
      <c r="F2015" s="141"/>
      <c r="G2015" s="106"/>
      <c r="H2015" s="107">
        <f t="shared" ref="H2015:Y2015" si="3730">SUM(H2016)</f>
        <v>56935158</v>
      </c>
      <c r="I2015" s="107">
        <f t="shared" si="3730"/>
        <v>56935158</v>
      </c>
      <c r="J2015" s="107">
        <f t="shared" si="3730"/>
        <v>35835158</v>
      </c>
      <c r="K2015" s="107">
        <f t="shared" si="3730"/>
        <v>35835158</v>
      </c>
      <c r="L2015" s="107">
        <f t="shared" si="3730"/>
        <v>49700000</v>
      </c>
      <c r="M2015" s="107">
        <f t="shared" si="3730"/>
        <v>49700000</v>
      </c>
      <c r="N2015" s="107">
        <f t="shared" si="3730"/>
        <v>45147000</v>
      </c>
      <c r="O2015" s="107">
        <f t="shared" si="3730"/>
        <v>45147000</v>
      </c>
      <c r="P2015" s="107">
        <f t="shared" si="3730"/>
        <v>35835158</v>
      </c>
      <c r="Q2015" s="107">
        <f t="shared" si="3730"/>
        <v>35835158</v>
      </c>
      <c r="R2015" s="107">
        <f t="shared" si="3730"/>
        <v>49700000</v>
      </c>
      <c r="S2015" s="107">
        <f t="shared" si="3730"/>
        <v>49700000</v>
      </c>
      <c r="T2015" s="107">
        <f t="shared" si="3730"/>
        <v>45350100</v>
      </c>
      <c r="U2015" s="107">
        <f t="shared" si="3730"/>
        <v>45350100</v>
      </c>
      <c r="V2015" s="107">
        <f t="shared" si="3730"/>
        <v>49700000</v>
      </c>
      <c r="W2015" s="107">
        <f t="shared" si="3730"/>
        <v>49700000</v>
      </c>
      <c r="X2015" s="107">
        <f t="shared" si="3730"/>
        <v>46401100</v>
      </c>
      <c r="Y2015" s="107">
        <f t="shared" si="3730"/>
        <v>46401100</v>
      </c>
      <c r="Z2015" s="101"/>
      <c r="AA2015" s="101"/>
      <c r="AB2015" s="101"/>
      <c r="AC2015" s="101"/>
    </row>
    <row r="2016" spans="1:29" s="139" customFormat="1" ht="30" x14ac:dyDescent="0.2">
      <c r="A2016" s="95" t="s">
        <v>800</v>
      </c>
      <c r="B2016" s="93" t="s">
        <v>477</v>
      </c>
      <c r="C2016" s="94">
        <v>11</v>
      </c>
      <c r="D2016" s="95" t="s">
        <v>101</v>
      </c>
      <c r="E2016" s="110">
        <v>3512</v>
      </c>
      <c r="F2016" s="142" t="s">
        <v>281</v>
      </c>
      <c r="G2016" s="132"/>
      <c r="H2016" s="398">
        <v>56935158</v>
      </c>
      <c r="I2016" s="398">
        <f>H2016</f>
        <v>56935158</v>
      </c>
      <c r="J2016" s="398">
        <v>35835158</v>
      </c>
      <c r="K2016" s="398">
        <f>J2016</f>
        <v>35835158</v>
      </c>
      <c r="L2016" s="406">
        <v>49700000</v>
      </c>
      <c r="M2016" s="398">
        <f>L2016</f>
        <v>49700000</v>
      </c>
      <c r="N2016" s="406">
        <v>45147000</v>
      </c>
      <c r="O2016" s="398">
        <f>N2016</f>
        <v>45147000</v>
      </c>
      <c r="P2016" s="398">
        <v>35835158</v>
      </c>
      <c r="Q2016" s="398">
        <f>P2016</f>
        <v>35835158</v>
      </c>
      <c r="R2016" s="406">
        <v>49700000</v>
      </c>
      <c r="S2016" s="398">
        <f>R2016</f>
        <v>49700000</v>
      </c>
      <c r="T2016" s="406">
        <v>45350100</v>
      </c>
      <c r="U2016" s="398">
        <f>T2016</f>
        <v>45350100</v>
      </c>
      <c r="V2016" s="406">
        <v>49700000</v>
      </c>
      <c r="W2016" s="398">
        <f>V2016</f>
        <v>49700000</v>
      </c>
      <c r="X2016" s="406">
        <v>46401100</v>
      </c>
      <c r="Y2016" s="398">
        <f>X2016</f>
        <v>46401100</v>
      </c>
    </row>
    <row r="2017" spans="1:29" s="101" customFormat="1" x14ac:dyDescent="0.2">
      <c r="A2017" s="118" t="s">
        <v>800</v>
      </c>
      <c r="B2017" s="102" t="s">
        <v>477</v>
      </c>
      <c r="C2017" s="103">
        <v>11</v>
      </c>
      <c r="D2017" s="118"/>
      <c r="E2017" s="105">
        <v>352</v>
      </c>
      <c r="F2017" s="142"/>
      <c r="G2017" s="111"/>
      <c r="H2017" s="108">
        <f t="shared" ref="H2017:Y2017" si="3731">H2018</f>
        <v>10617825</v>
      </c>
      <c r="I2017" s="108">
        <f t="shared" si="3731"/>
        <v>10617825</v>
      </c>
      <c r="J2017" s="108">
        <f t="shared" si="3731"/>
        <v>10617825</v>
      </c>
      <c r="K2017" s="108">
        <f t="shared" si="3731"/>
        <v>10617825</v>
      </c>
      <c r="L2017" s="108">
        <f t="shared" si="3731"/>
        <v>11680000</v>
      </c>
      <c r="M2017" s="108">
        <f t="shared" si="3731"/>
        <v>11680000</v>
      </c>
      <c r="N2017" s="108">
        <f t="shared" si="3731"/>
        <v>13044000</v>
      </c>
      <c r="O2017" s="108">
        <f t="shared" si="3731"/>
        <v>13044000</v>
      </c>
      <c r="P2017" s="108">
        <f t="shared" si="3731"/>
        <v>10617825</v>
      </c>
      <c r="Q2017" s="108">
        <f t="shared" si="3731"/>
        <v>10617825</v>
      </c>
      <c r="R2017" s="108">
        <f t="shared" si="3731"/>
        <v>11680000</v>
      </c>
      <c r="S2017" s="108">
        <f t="shared" si="3731"/>
        <v>11680000</v>
      </c>
      <c r="T2017" s="108">
        <f t="shared" si="3731"/>
        <v>13345000</v>
      </c>
      <c r="U2017" s="108">
        <f t="shared" si="3731"/>
        <v>13345000</v>
      </c>
      <c r="V2017" s="108">
        <f t="shared" si="3731"/>
        <v>11680000</v>
      </c>
      <c r="W2017" s="108">
        <f t="shared" si="3731"/>
        <v>11680000</v>
      </c>
      <c r="X2017" s="108">
        <f t="shared" si="3731"/>
        <v>13394000</v>
      </c>
      <c r="Y2017" s="108">
        <f t="shared" si="3731"/>
        <v>13394000</v>
      </c>
      <c r="Z2017" s="112"/>
      <c r="AA2017" s="112"/>
      <c r="AB2017" s="112"/>
      <c r="AC2017" s="112"/>
    </row>
    <row r="2018" spans="1:29" s="101" customFormat="1" ht="30" x14ac:dyDescent="0.2">
      <c r="A2018" s="95" t="s">
        <v>800</v>
      </c>
      <c r="B2018" s="93" t="s">
        <v>477</v>
      </c>
      <c r="C2018" s="94">
        <v>11</v>
      </c>
      <c r="D2018" s="95" t="s">
        <v>101</v>
      </c>
      <c r="E2018" s="110">
        <v>3522</v>
      </c>
      <c r="F2018" s="142" t="s">
        <v>626</v>
      </c>
      <c r="G2018" s="132"/>
      <c r="H2018" s="398">
        <v>10617825</v>
      </c>
      <c r="I2018" s="398">
        <f>H2018</f>
        <v>10617825</v>
      </c>
      <c r="J2018" s="398">
        <v>10617825</v>
      </c>
      <c r="K2018" s="398">
        <f>J2018</f>
        <v>10617825</v>
      </c>
      <c r="L2018" s="406">
        <v>11680000</v>
      </c>
      <c r="M2018" s="398">
        <f>L2018</f>
        <v>11680000</v>
      </c>
      <c r="N2018" s="406">
        <v>13044000</v>
      </c>
      <c r="O2018" s="398">
        <f>N2018</f>
        <v>13044000</v>
      </c>
      <c r="P2018" s="398">
        <v>10617825</v>
      </c>
      <c r="Q2018" s="398">
        <f>P2018</f>
        <v>10617825</v>
      </c>
      <c r="R2018" s="406">
        <v>11680000</v>
      </c>
      <c r="S2018" s="398">
        <f>R2018</f>
        <v>11680000</v>
      </c>
      <c r="T2018" s="406">
        <v>13345000</v>
      </c>
      <c r="U2018" s="398">
        <f>T2018</f>
        <v>13345000</v>
      </c>
      <c r="V2018" s="406">
        <v>11680000</v>
      </c>
      <c r="W2018" s="398">
        <f>V2018</f>
        <v>11680000</v>
      </c>
      <c r="X2018" s="406">
        <v>13394000</v>
      </c>
      <c r="Y2018" s="398">
        <f>X2018</f>
        <v>13394000</v>
      </c>
      <c r="Z2018" s="139"/>
      <c r="AA2018" s="139"/>
      <c r="AB2018" s="139"/>
      <c r="AC2018" s="139"/>
    </row>
    <row r="2019" spans="1:29" s="269" customFormat="1" ht="67.5" x14ac:dyDescent="0.2">
      <c r="A2019" s="202" t="s">
        <v>800</v>
      </c>
      <c r="B2019" s="173" t="s">
        <v>479</v>
      </c>
      <c r="C2019" s="173"/>
      <c r="D2019" s="173"/>
      <c r="E2019" s="174"/>
      <c r="F2019" s="176" t="s">
        <v>79</v>
      </c>
      <c r="G2019" s="177" t="s">
        <v>636</v>
      </c>
      <c r="H2019" s="178">
        <f t="shared" ref="H2019:Y2019" si="3732">H2020</f>
        <v>18183</v>
      </c>
      <c r="I2019" s="178">
        <f t="shared" si="3732"/>
        <v>18183</v>
      </c>
      <c r="J2019" s="178">
        <f t="shared" si="3732"/>
        <v>18183</v>
      </c>
      <c r="K2019" s="178">
        <f t="shared" si="3732"/>
        <v>18183</v>
      </c>
      <c r="L2019" s="178">
        <f t="shared" si="3732"/>
        <v>18970</v>
      </c>
      <c r="M2019" s="178">
        <f t="shared" si="3732"/>
        <v>18970</v>
      </c>
      <c r="N2019" s="178">
        <f t="shared" si="3732"/>
        <v>19170</v>
      </c>
      <c r="O2019" s="178">
        <f t="shared" si="3732"/>
        <v>19170</v>
      </c>
      <c r="P2019" s="178">
        <f t="shared" si="3732"/>
        <v>18183</v>
      </c>
      <c r="Q2019" s="178">
        <f t="shared" si="3732"/>
        <v>18183</v>
      </c>
      <c r="R2019" s="178">
        <f t="shared" si="3732"/>
        <v>18970</v>
      </c>
      <c r="S2019" s="178">
        <f t="shared" si="3732"/>
        <v>18970</v>
      </c>
      <c r="T2019" s="178">
        <f t="shared" si="3732"/>
        <v>19170</v>
      </c>
      <c r="U2019" s="178">
        <f t="shared" si="3732"/>
        <v>19170</v>
      </c>
      <c r="V2019" s="178">
        <f t="shared" si="3732"/>
        <v>18970</v>
      </c>
      <c r="W2019" s="178">
        <f t="shared" si="3732"/>
        <v>18970</v>
      </c>
      <c r="X2019" s="178">
        <f t="shared" si="3732"/>
        <v>19170</v>
      </c>
      <c r="Y2019" s="178">
        <f t="shared" si="3732"/>
        <v>19170</v>
      </c>
      <c r="Z2019" s="101"/>
      <c r="AA2019" s="101"/>
      <c r="AB2019" s="101"/>
      <c r="AC2019" s="101"/>
    </row>
    <row r="2020" spans="1:29" s="269" customFormat="1" x14ac:dyDescent="0.2">
      <c r="A2020" s="201" t="s">
        <v>800</v>
      </c>
      <c r="B2020" s="179" t="s">
        <v>479</v>
      </c>
      <c r="C2020" s="167">
        <v>11</v>
      </c>
      <c r="D2020" s="167"/>
      <c r="E2020" s="168">
        <v>32</v>
      </c>
      <c r="F2020" s="169"/>
      <c r="G2020" s="170"/>
      <c r="H2020" s="171">
        <f t="shared" ref="H2020:W2020" si="3733">H2023+H2027+H2021</f>
        <v>18183</v>
      </c>
      <c r="I2020" s="171">
        <f t="shared" si="3733"/>
        <v>18183</v>
      </c>
      <c r="J2020" s="171">
        <f t="shared" si="3733"/>
        <v>18183</v>
      </c>
      <c r="K2020" s="171">
        <f t="shared" si="3733"/>
        <v>18183</v>
      </c>
      <c r="L2020" s="171">
        <f t="shared" si="3733"/>
        <v>18970</v>
      </c>
      <c r="M2020" s="171">
        <f t="shared" si="3733"/>
        <v>18970</v>
      </c>
      <c r="N2020" s="171">
        <f t="shared" ref="N2020:O2020" si="3734">N2023+N2027+N2021</f>
        <v>19170</v>
      </c>
      <c r="O2020" s="171">
        <f t="shared" si="3734"/>
        <v>19170</v>
      </c>
      <c r="P2020" s="171">
        <f t="shared" si="3733"/>
        <v>18183</v>
      </c>
      <c r="Q2020" s="171">
        <f t="shared" si="3733"/>
        <v>18183</v>
      </c>
      <c r="R2020" s="171">
        <f t="shared" si="3733"/>
        <v>18970</v>
      </c>
      <c r="S2020" s="171">
        <f t="shared" si="3733"/>
        <v>18970</v>
      </c>
      <c r="T2020" s="171">
        <f t="shared" ref="T2020:U2020" si="3735">T2023+T2027+T2021</f>
        <v>19170</v>
      </c>
      <c r="U2020" s="171">
        <f t="shared" si="3735"/>
        <v>19170</v>
      </c>
      <c r="V2020" s="171">
        <f t="shared" si="3733"/>
        <v>18970</v>
      </c>
      <c r="W2020" s="171">
        <f t="shared" si="3733"/>
        <v>18970</v>
      </c>
      <c r="X2020" s="171">
        <f t="shared" ref="X2020:Y2020" si="3736">X2023+X2027+X2021</f>
        <v>19170</v>
      </c>
      <c r="Y2020" s="171">
        <f t="shared" si="3736"/>
        <v>19170</v>
      </c>
      <c r="Z2020" s="101"/>
      <c r="AA2020" s="101"/>
      <c r="AB2020" s="101"/>
      <c r="AC2020" s="101"/>
    </row>
    <row r="2021" spans="1:29" s="101" customFormat="1" x14ac:dyDescent="0.2">
      <c r="A2021" s="118" t="s">
        <v>800</v>
      </c>
      <c r="B2021" s="102" t="s">
        <v>479</v>
      </c>
      <c r="C2021" s="103">
        <v>11</v>
      </c>
      <c r="D2021" s="118"/>
      <c r="E2021" s="113">
        <v>322</v>
      </c>
      <c r="F2021" s="142"/>
      <c r="G2021" s="267"/>
      <c r="H2021" s="268">
        <f t="shared" ref="H2021:Y2021" si="3737">H2022</f>
        <v>0</v>
      </c>
      <c r="I2021" s="268">
        <f t="shared" si="3737"/>
        <v>0</v>
      </c>
      <c r="J2021" s="268">
        <f t="shared" si="3737"/>
        <v>0</v>
      </c>
      <c r="K2021" s="268">
        <f t="shared" si="3737"/>
        <v>0</v>
      </c>
      <c r="L2021" s="268">
        <f t="shared" si="3737"/>
        <v>800</v>
      </c>
      <c r="M2021" s="268">
        <f t="shared" si="3737"/>
        <v>800</v>
      </c>
      <c r="N2021" s="268">
        <f t="shared" si="3737"/>
        <v>800</v>
      </c>
      <c r="O2021" s="268">
        <f t="shared" si="3737"/>
        <v>800</v>
      </c>
      <c r="P2021" s="268">
        <f t="shared" si="3737"/>
        <v>0</v>
      </c>
      <c r="Q2021" s="268">
        <f t="shared" si="3737"/>
        <v>0</v>
      </c>
      <c r="R2021" s="268">
        <f t="shared" si="3737"/>
        <v>800</v>
      </c>
      <c r="S2021" s="268">
        <f t="shared" si="3737"/>
        <v>800</v>
      </c>
      <c r="T2021" s="268">
        <f t="shared" si="3737"/>
        <v>800</v>
      </c>
      <c r="U2021" s="268">
        <f t="shared" si="3737"/>
        <v>800</v>
      </c>
      <c r="V2021" s="268">
        <f t="shared" si="3737"/>
        <v>800</v>
      </c>
      <c r="W2021" s="268">
        <f t="shared" si="3737"/>
        <v>800</v>
      </c>
      <c r="X2021" s="268">
        <f t="shared" si="3737"/>
        <v>800</v>
      </c>
      <c r="Y2021" s="268">
        <f t="shared" si="3737"/>
        <v>800</v>
      </c>
      <c r="Z2021" s="269"/>
      <c r="AA2021" s="269"/>
      <c r="AB2021" s="269"/>
      <c r="AC2021" s="269"/>
    </row>
    <row r="2022" spans="1:29" s="139" customFormat="1" x14ac:dyDescent="0.2">
      <c r="A2022" s="95" t="s">
        <v>800</v>
      </c>
      <c r="B2022" s="93" t="s">
        <v>479</v>
      </c>
      <c r="C2022" s="94">
        <v>11</v>
      </c>
      <c r="D2022" s="95" t="s">
        <v>101</v>
      </c>
      <c r="E2022" s="110">
        <v>3225</v>
      </c>
      <c r="F2022" s="142" t="s">
        <v>473</v>
      </c>
      <c r="G2022" s="267"/>
      <c r="H2022" s="401">
        <v>0</v>
      </c>
      <c r="I2022" s="401">
        <f>H2022</f>
        <v>0</v>
      </c>
      <c r="J2022" s="413"/>
      <c r="K2022" s="401">
        <f>J2022</f>
        <v>0</v>
      </c>
      <c r="L2022" s="401">
        <v>800</v>
      </c>
      <c r="M2022" s="401">
        <f>L2022</f>
        <v>800</v>
      </c>
      <c r="N2022" s="401">
        <v>800</v>
      </c>
      <c r="O2022" s="401">
        <f>N2022</f>
        <v>800</v>
      </c>
      <c r="P2022" s="413"/>
      <c r="Q2022" s="413"/>
      <c r="R2022" s="401">
        <v>800</v>
      </c>
      <c r="S2022" s="401">
        <f>R2022</f>
        <v>800</v>
      </c>
      <c r="T2022" s="401">
        <v>800</v>
      </c>
      <c r="U2022" s="401">
        <f>T2022</f>
        <v>800</v>
      </c>
      <c r="V2022" s="401">
        <v>800</v>
      </c>
      <c r="W2022" s="401">
        <f>V2022</f>
        <v>800</v>
      </c>
      <c r="X2022" s="401">
        <v>800</v>
      </c>
      <c r="Y2022" s="401">
        <f>X2022</f>
        <v>800</v>
      </c>
      <c r="Z2022" s="269"/>
      <c r="AA2022" s="269"/>
      <c r="AB2022" s="269"/>
      <c r="AC2022" s="269"/>
    </row>
    <row r="2023" spans="1:29" s="139" customFormat="1" x14ac:dyDescent="0.2">
      <c r="A2023" s="118" t="s">
        <v>800</v>
      </c>
      <c r="B2023" s="102" t="s">
        <v>479</v>
      </c>
      <c r="C2023" s="103">
        <v>11</v>
      </c>
      <c r="D2023" s="118"/>
      <c r="E2023" s="113">
        <v>323</v>
      </c>
      <c r="F2023" s="141"/>
      <c r="G2023" s="106"/>
      <c r="H2023" s="107">
        <f t="shared" ref="H2023:Q2023" si="3738">SUM(H2024:H2026)</f>
        <v>15529</v>
      </c>
      <c r="I2023" s="107">
        <f t="shared" si="3738"/>
        <v>15529</v>
      </c>
      <c r="J2023" s="107">
        <f t="shared" si="3738"/>
        <v>15529</v>
      </c>
      <c r="K2023" s="107">
        <f t="shared" si="3738"/>
        <v>15529</v>
      </c>
      <c r="L2023" s="107">
        <f t="shared" ref="L2023:M2023" si="3739">SUM(L2024:L2026)</f>
        <v>15500</v>
      </c>
      <c r="M2023" s="107">
        <f t="shared" si="3739"/>
        <v>15500</v>
      </c>
      <c r="N2023" s="107">
        <f t="shared" ref="N2023:O2023" si="3740">SUM(N2024:N2026)</f>
        <v>15500</v>
      </c>
      <c r="O2023" s="107">
        <f t="shared" si="3740"/>
        <v>15500</v>
      </c>
      <c r="P2023" s="107">
        <f t="shared" si="3738"/>
        <v>15529</v>
      </c>
      <c r="Q2023" s="107">
        <f t="shared" si="3738"/>
        <v>15529</v>
      </c>
      <c r="R2023" s="107">
        <f t="shared" ref="R2023:W2023" si="3741">SUM(R2024:R2026)</f>
        <v>15500</v>
      </c>
      <c r="S2023" s="107">
        <f t="shared" si="3741"/>
        <v>15500</v>
      </c>
      <c r="T2023" s="107">
        <f t="shared" ref="T2023:U2023" si="3742">SUM(T2024:T2026)</f>
        <v>15500</v>
      </c>
      <c r="U2023" s="107">
        <f t="shared" si="3742"/>
        <v>15500</v>
      </c>
      <c r="V2023" s="107">
        <f t="shared" si="3741"/>
        <v>15500</v>
      </c>
      <c r="W2023" s="107">
        <f t="shared" si="3741"/>
        <v>15500</v>
      </c>
      <c r="X2023" s="107">
        <f t="shared" ref="X2023:Y2023" si="3743">SUM(X2024:X2026)</f>
        <v>15500</v>
      </c>
      <c r="Y2023" s="107">
        <f t="shared" si="3743"/>
        <v>15500</v>
      </c>
      <c r="Z2023" s="101"/>
      <c r="AA2023" s="101"/>
      <c r="AB2023" s="101"/>
      <c r="AC2023" s="101"/>
    </row>
    <row r="2024" spans="1:29" s="139" customFormat="1" ht="15" x14ac:dyDescent="0.2">
      <c r="A2024" s="95" t="s">
        <v>800</v>
      </c>
      <c r="B2024" s="93" t="s">
        <v>479</v>
      </c>
      <c r="C2024" s="94">
        <v>11</v>
      </c>
      <c r="D2024" s="95" t="s">
        <v>101</v>
      </c>
      <c r="E2024" s="110">
        <v>3232</v>
      </c>
      <c r="F2024" s="142" t="s">
        <v>53</v>
      </c>
      <c r="G2024" s="132"/>
      <c r="H2024" s="398">
        <v>1991</v>
      </c>
      <c r="I2024" s="398">
        <f t="shared" ref="I2024:I2026" si="3744">H2024</f>
        <v>1991</v>
      </c>
      <c r="J2024" s="398">
        <v>1991</v>
      </c>
      <c r="K2024" s="398">
        <f t="shared" ref="K2024:K2026" si="3745">J2024</f>
        <v>1991</v>
      </c>
      <c r="L2024" s="402">
        <v>2000</v>
      </c>
      <c r="M2024" s="398">
        <f t="shared" ref="M2024:M2026" si="3746">L2024</f>
        <v>2000</v>
      </c>
      <c r="N2024" s="402">
        <v>2000</v>
      </c>
      <c r="O2024" s="398">
        <f t="shared" ref="O2024:O2026" si="3747">N2024</f>
        <v>2000</v>
      </c>
      <c r="P2024" s="398">
        <v>1991</v>
      </c>
      <c r="Q2024" s="398">
        <f t="shared" ref="Q2024:Q2026" si="3748">P2024</f>
        <v>1991</v>
      </c>
      <c r="R2024" s="402">
        <v>2000</v>
      </c>
      <c r="S2024" s="398">
        <f t="shared" ref="S2024:S2026" si="3749">R2024</f>
        <v>2000</v>
      </c>
      <c r="T2024" s="402">
        <v>2000</v>
      </c>
      <c r="U2024" s="398">
        <f t="shared" ref="U2024:U2026" si="3750">T2024</f>
        <v>2000</v>
      </c>
      <c r="V2024" s="402">
        <v>2000</v>
      </c>
      <c r="W2024" s="398">
        <f t="shared" ref="W2024:W2026" si="3751">V2024</f>
        <v>2000</v>
      </c>
      <c r="X2024" s="402">
        <v>2000</v>
      </c>
      <c r="Y2024" s="398">
        <f t="shared" ref="Y2024:Y2026" si="3752">X2024</f>
        <v>2000</v>
      </c>
    </row>
    <row r="2025" spans="1:29" s="101" customFormat="1" x14ac:dyDescent="0.2">
      <c r="A2025" s="95" t="s">
        <v>800</v>
      </c>
      <c r="B2025" s="93" t="s">
        <v>479</v>
      </c>
      <c r="C2025" s="94">
        <v>11</v>
      </c>
      <c r="D2025" s="95" t="s">
        <v>101</v>
      </c>
      <c r="E2025" s="110">
        <v>3235</v>
      </c>
      <c r="F2025" s="142" t="s">
        <v>56</v>
      </c>
      <c r="G2025" s="132"/>
      <c r="H2025" s="398">
        <v>12609</v>
      </c>
      <c r="I2025" s="398">
        <f t="shared" si="3744"/>
        <v>12609</v>
      </c>
      <c r="J2025" s="398">
        <v>12609</v>
      </c>
      <c r="K2025" s="398">
        <f t="shared" si="3745"/>
        <v>12609</v>
      </c>
      <c r="L2025" s="403">
        <v>12600</v>
      </c>
      <c r="M2025" s="398">
        <f t="shared" si="3746"/>
        <v>12600</v>
      </c>
      <c r="N2025" s="403">
        <v>12600</v>
      </c>
      <c r="O2025" s="398">
        <f t="shared" si="3747"/>
        <v>12600</v>
      </c>
      <c r="P2025" s="398">
        <v>12609</v>
      </c>
      <c r="Q2025" s="398">
        <f t="shared" si="3748"/>
        <v>12609</v>
      </c>
      <c r="R2025" s="403">
        <v>12600</v>
      </c>
      <c r="S2025" s="398">
        <f t="shared" si="3749"/>
        <v>12600</v>
      </c>
      <c r="T2025" s="403">
        <v>12600</v>
      </c>
      <c r="U2025" s="398">
        <f t="shared" si="3750"/>
        <v>12600</v>
      </c>
      <c r="V2025" s="403">
        <v>12600</v>
      </c>
      <c r="W2025" s="398">
        <f t="shared" si="3751"/>
        <v>12600</v>
      </c>
      <c r="X2025" s="403">
        <v>12600</v>
      </c>
      <c r="Y2025" s="398">
        <f t="shared" si="3752"/>
        <v>12600</v>
      </c>
      <c r="Z2025" s="139"/>
      <c r="AA2025" s="139"/>
      <c r="AB2025" s="139"/>
      <c r="AC2025" s="139"/>
    </row>
    <row r="2026" spans="1:29" s="139" customFormat="1" ht="15" x14ac:dyDescent="0.2">
      <c r="A2026" s="95" t="s">
        <v>800</v>
      </c>
      <c r="B2026" s="93" t="s">
        <v>479</v>
      </c>
      <c r="C2026" s="94">
        <v>11</v>
      </c>
      <c r="D2026" s="95" t="s">
        <v>101</v>
      </c>
      <c r="E2026" s="110">
        <v>3239</v>
      </c>
      <c r="F2026" s="142" t="s">
        <v>60</v>
      </c>
      <c r="G2026" s="132"/>
      <c r="H2026" s="398">
        <v>929</v>
      </c>
      <c r="I2026" s="398">
        <f t="shared" si="3744"/>
        <v>929</v>
      </c>
      <c r="J2026" s="398">
        <v>929</v>
      </c>
      <c r="K2026" s="398">
        <f t="shared" si="3745"/>
        <v>929</v>
      </c>
      <c r="L2026" s="409">
        <v>900</v>
      </c>
      <c r="M2026" s="398">
        <f t="shared" si="3746"/>
        <v>900</v>
      </c>
      <c r="N2026" s="409">
        <v>900</v>
      </c>
      <c r="O2026" s="398">
        <f t="shared" si="3747"/>
        <v>900</v>
      </c>
      <c r="P2026" s="398">
        <v>929</v>
      </c>
      <c r="Q2026" s="398">
        <f t="shared" si="3748"/>
        <v>929</v>
      </c>
      <c r="R2026" s="409">
        <v>900</v>
      </c>
      <c r="S2026" s="398">
        <f t="shared" si="3749"/>
        <v>900</v>
      </c>
      <c r="T2026" s="409">
        <v>900</v>
      </c>
      <c r="U2026" s="398">
        <f t="shared" si="3750"/>
        <v>900</v>
      </c>
      <c r="V2026" s="409">
        <v>900</v>
      </c>
      <c r="W2026" s="398">
        <f t="shared" si="3751"/>
        <v>900</v>
      </c>
      <c r="X2026" s="409">
        <v>900</v>
      </c>
      <c r="Y2026" s="398">
        <f t="shared" si="3752"/>
        <v>900</v>
      </c>
    </row>
    <row r="2027" spans="1:29" s="139" customFormat="1" x14ac:dyDescent="0.2">
      <c r="A2027" s="118" t="s">
        <v>800</v>
      </c>
      <c r="B2027" s="102" t="s">
        <v>479</v>
      </c>
      <c r="C2027" s="103">
        <v>11</v>
      </c>
      <c r="D2027" s="118"/>
      <c r="E2027" s="105">
        <v>329</v>
      </c>
      <c r="F2027" s="141"/>
      <c r="G2027" s="106"/>
      <c r="H2027" s="107">
        <f t="shared" ref="H2027:Q2027" si="3753">SUM(H2028:H2030)</f>
        <v>2654</v>
      </c>
      <c r="I2027" s="107">
        <f t="shared" si="3753"/>
        <v>2654</v>
      </c>
      <c r="J2027" s="107">
        <f t="shared" si="3753"/>
        <v>2654</v>
      </c>
      <c r="K2027" s="107">
        <f t="shared" si="3753"/>
        <v>2654</v>
      </c>
      <c r="L2027" s="107">
        <f t="shared" ref="L2027:M2027" si="3754">SUM(L2028:L2030)</f>
        <v>2670</v>
      </c>
      <c r="M2027" s="107">
        <f t="shared" si="3754"/>
        <v>2670</v>
      </c>
      <c r="N2027" s="107">
        <f t="shared" ref="N2027:O2027" si="3755">SUM(N2028:N2030)</f>
        <v>2870</v>
      </c>
      <c r="O2027" s="107">
        <f t="shared" si="3755"/>
        <v>2870</v>
      </c>
      <c r="P2027" s="107">
        <f t="shared" si="3753"/>
        <v>2654</v>
      </c>
      <c r="Q2027" s="107">
        <f t="shared" si="3753"/>
        <v>2654</v>
      </c>
      <c r="R2027" s="107">
        <f t="shared" ref="R2027:W2027" si="3756">SUM(R2028:R2030)</f>
        <v>2670</v>
      </c>
      <c r="S2027" s="107">
        <f t="shared" si="3756"/>
        <v>2670</v>
      </c>
      <c r="T2027" s="107">
        <f t="shared" ref="T2027:U2027" si="3757">SUM(T2028:T2030)</f>
        <v>2870</v>
      </c>
      <c r="U2027" s="107">
        <f t="shared" si="3757"/>
        <v>2870</v>
      </c>
      <c r="V2027" s="107">
        <f t="shared" si="3756"/>
        <v>2670</v>
      </c>
      <c r="W2027" s="107">
        <f t="shared" si="3756"/>
        <v>2670</v>
      </c>
      <c r="X2027" s="107">
        <f t="shared" ref="X2027:Y2027" si="3758">SUM(X2028:X2030)</f>
        <v>2870</v>
      </c>
      <c r="Y2027" s="107">
        <f t="shared" si="3758"/>
        <v>2870</v>
      </c>
      <c r="Z2027" s="101"/>
      <c r="AA2027" s="101"/>
      <c r="AB2027" s="101"/>
      <c r="AC2027" s="101"/>
    </row>
    <row r="2028" spans="1:29" s="101" customFormat="1" x14ac:dyDescent="0.2">
      <c r="A2028" s="95" t="s">
        <v>800</v>
      </c>
      <c r="B2028" s="93" t="s">
        <v>479</v>
      </c>
      <c r="C2028" s="94">
        <v>11</v>
      </c>
      <c r="D2028" s="95" t="s">
        <v>101</v>
      </c>
      <c r="E2028" s="110">
        <v>3292</v>
      </c>
      <c r="F2028" s="142" t="s">
        <v>63</v>
      </c>
      <c r="G2028" s="132"/>
      <c r="H2028" s="398">
        <v>2389</v>
      </c>
      <c r="I2028" s="398">
        <f t="shared" ref="I2028:I2030" si="3759">H2028</f>
        <v>2389</v>
      </c>
      <c r="J2028" s="398">
        <v>2389</v>
      </c>
      <c r="K2028" s="398">
        <f t="shared" ref="K2028:K2030" si="3760">J2028</f>
        <v>2389</v>
      </c>
      <c r="L2028" s="402">
        <v>2400</v>
      </c>
      <c r="M2028" s="398">
        <f t="shared" ref="M2028:M2030" si="3761">L2028</f>
        <v>2400</v>
      </c>
      <c r="N2028" s="402">
        <v>2400</v>
      </c>
      <c r="O2028" s="398">
        <f t="shared" ref="O2028:O2030" si="3762">N2028</f>
        <v>2400</v>
      </c>
      <c r="P2028" s="398">
        <v>2389</v>
      </c>
      <c r="Q2028" s="398">
        <f t="shared" ref="Q2028:Q2030" si="3763">P2028</f>
        <v>2389</v>
      </c>
      <c r="R2028" s="402">
        <v>2400</v>
      </c>
      <c r="S2028" s="398">
        <f t="shared" ref="S2028:S2030" si="3764">R2028</f>
        <v>2400</v>
      </c>
      <c r="T2028" s="402">
        <v>2400</v>
      </c>
      <c r="U2028" s="398">
        <f t="shared" ref="U2028:U2030" si="3765">T2028</f>
        <v>2400</v>
      </c>
      <c r="V2028" s="402">
        <v>2400</v>
      </c>
      <c r="W2028" s="398">
        <f t="shared" ref="W2028:W2030" si="3766">V2028</f>
        <v>2400</v>
      </c>
      <c r="X2028" s="402">
        <v>2400</v>
      </c>
      <c r="Y2028" s="398">
        <f t="shared" ref="Y2028:Y2030" si="3767">X2028</f>
        <v>2400</v>
      </c>
      <c r="Z2028" s="139"/>
      <c r="AA2028" s="139"/>
      <c r="AB2028" s="139"/>
      <c r="AC2028" s="139"/>
    </row>
    <row r="2029" spans="1:29" s="125" customFormat="1" x14ac:dyDescent="0.2">
      <c r="A2029" s="294" t="s">
        <v>800</v>
      </c>
      <c r="B2029" s="295" t="s">
        <v>479</v>
      </c>
      <c r="C2029" s="297">
        <v>11</v>
      </c>
      <c r="D2029" s="294" t="s">
        <v>101</v>
      </c>
      <c r="E2029" s="304">
        <v>3294</v>
      </c>
      <c r="F2029" s="298" t="s">
        <v>619</v>
      </c>
      <c r="G2029" s="296"/>
      <c r="H2029" s="416"/>
      <c r="I2029" s="416">
        <f t="shared" si="3759"/>
        <v>0</v>
      </c>
      <c r="J2029" s="416"/>
      <c r="K2029" s="416">
        <f t="shared" si="3760"/>
        <v>0</v>
      </c>
      <c r="L2029" s="417"/>
      <c r="M2029" s="416">
        <f t="shared" si="3761"/>
        <v>0</v>
      </c>
      <c r="N2029" s="417">
        <v>200</v>
      </c>
      <c r="O2029" s="416">
        <f t="shared" si="3762"/>
        <v>200</v>
      </c>
      <c r="P2029" s="416"/>
      <c r="Q2029" s="416">
        <f t="shared" si="3763"/>
        <v>0</v>
      </c>
      <c r="R2029" s="417"/>
      <c r="S2029" s="416">
        <f t="shared" si="3764"/>
        <v>0</v>
      </c>
      <c r="T2029" s="417">
        <v>200</v>
      </c>
      <c r="U2029" s="416">
        <f t="shared" si="3765"/>
        <v>200</v>
      </c>
      <c r="V2029" s="417"/>
      <c r="W2029" s="416">
        <f t="shared" si="3766"/>
        <v>0</v>
      </c>
      <c r="X2029" s="417">
        <v>200</v>
      </c>
      <c r="Y2029" s="416">
        <f t="shared" si="3767"/>
        <v>200</v>
      </c>
      <c r="Z2029" s="156"/>
      <c r="AA2029" s="156"/>
      <c r="AB2029" s="156"/>
      <c r="AC2029" s="156"/>
    </row>
    <row r="2030" spans="1:29" s="101" customFormat="1" x14ac:dyDescent="0.2">
      <c r="A2030" s="95" t="s">
        <v>800</v>
      </c>
      <c r="B2030" s="93" t="s">
        <v>479</v>
      </c>
      <c r="C2030" s="94">
        <v>11</v>
      </c>
      <c r="D2030" s="95" t="s">
        <v>101</v>
      </c>
      <c r="E2030" s="110">
        <v>3299</v>
      </c>
      <c r="F2030" s="142" t="s">
        <v>67</v>
      </c>
      <c r="G2030" s="132"/>
      <c r="H2030" s="398">
        <v>265</v>
      </c>
      <c r="I2030" s="398">
        <f t="shared" si="3759"/>
        <v>265</v>
      </c>
      <c r="J2030" s="398">
        <v>265</v>
      </c>
      <c r="K2030" s="398">
        <f t="shared" si="3760"/>
        <v>265</v>
      </c>
      <c r="L2030" s="409">
        <v>270</v>
      </c>
      <c r="M2030" s="398">
        <f t="shared" si="3761"/>
        <v>270</v>
      </c>
      <c r="N2030" s="409">
        <v>270</v>
      </c>
      <c r="O2030" s="398">
        <f t="shared" si="3762"/>
        <v>270</v>
      </c>
      <c r="P2030" s="398">
        <v>265</v>
      </c>
      <c r="Q2030" s="398">
        <f t="shared" si="3763"/>
        <v>265</v>
      </c>
      <c r="R2030" s="409">
        <v>270</v>
      </c>
      <c r="S2030" s="398">
        <f t="shared" si="3764"/>
        <v>270</v>
      </c>
      <c r="T2030" s="409">
        <v>270</v>
      </c>
      <c r="U2030" s="398">
        <f t="shared" si="3765"/>
        <v>270</v>
      </c>
      <c r="V2030" s="409">
        <v>270</v>
      </c>
      <c r="W2030" s="398">
        <f t="shared" si="3766"/>
        <v>270</v>
      </c>
      <c r="X2030" s="409">
        <v>270</v>
      </c>
      <c r="Y2030" s="398">
        <f t="shared" si="3767"/>
        <v>270</v>
      </c>
      <c r="Z2030" s="139"/>
      <c r="AA2030" s="139"/>
      <c r="AB2030" s="139"/>
      <c r="AC2030" s="139"/>
    </row>
    <row r="2031" spans="1:29" s="101" customFormat="1" ht="67.5" x14ac:dyDescent="0.2">
      <c r="A2031" s="182" t="s">
        <v>800</v>
      </c>
      <c r="B2031" s="172" t="s">
        <v>804</v>
      </c>
      <c r="C2031" s="172"/>
      <c r="D2031" s="172"/>
      <c r="E2031" s="180"/>
      <c r="F2031" s="176" t="s">
        <v>480</v>
      </c>
      <c r="G2031" s="177" t="s">
        <v>636</v>
      </c>
      <c r="H2031" s="178">
        <f t="shared" ref="H2031:Q2031" si="3768">H2032+H2036</f>
        <v>823463</v>
      </c>
      <c r="I2031" s="178">
        <f t="shared" si="3768"/>
        <v>823463</v>
      </c>
      <c r="J2031" s="178">
        <f t="shared" si="3768"/>
        <v>696795</v>
      </c>
      <c r="K2031" s="178">
        <f t="shared" si="3768"/>
        <v>696795</v>
      </c>
      <c r="L2031" s="178">
        <f t="shared" ref="L2031:M2031" si="3769">L2032+L2036</f>
        <v>970000</v>
      </c>
      <c r="M2031" s="178">
        <f t="shared" si="3769"/>
        <v>970000</v>
      </c>
      <c r="N2031" s="178">
        <f t="shared" ref="N2031:O2031" si="3770">N2032+N2036</f>
        <v>970000</v>
      </c>
      <c r="O2031" s="178">
        <f t="shared" si="3770"/>
        <v>970000</v>
      </c>
      <c r="P2031" s="178">
        <f t="shared" si="3768"/>
        <v>471166</v>
      </c>
      <c r="Q2031" s="178">
        <f t="shared" si="3768"/>
        <v>471166</v>
      </c>
      <c r="R2031" s="178">
        <f t="shared" ref="R2031:W2031" si="3771">R2032+R2036</f>
        <v>670000</v>
      </c>
      <c r="S2031" s="178">
        <f t="shared" si="3771"/>
        <v>670000</v>
      </c>
      <c r="T2031" s="178">
        <f t="shared" ref="T2031:U2031" si="3772">T2032+T2036</f>
        <v>670000</v>
      </c>
      <c r="U2031" s="178">
        <f t="shared" si="3772"/>
        <v>670000</v>
      </c>
      <c r="V2031" s="178">
        <f t="shared" si="3771"/>
        <v>450000</v>
      </c>
      <c r="W2031" s="178">
        <f t="shared" si="3771"/>
        <v>450000</v>
      </c>
      <c r="X2031" s="178">
        <f t="shared" ref="X2031:Y2031" si="3773">X2032+X2036</f>
        <v>450000</v>
      </c>
      <c r="Y2031" s="178">
        <f t="shared" si="3773"/>
        <v>450000</v>
      </c>
    </row>
    <row r="2032" spans="1:29" s="139" customFormat="1" x14ac:dyDescent="0.2">
      <c r="A2032" s="201" t="s">
        <v>800</v>
      </c>
      <c r="B2032" s="179" t="s">
        <v>804</v>
      </c>
      <c r="C2032" s="167">
        <v>11</v>
      </c>
      <c r="D2032" s="167"/>
      <c r="E2032" s="168">
        <v>32</v>
      </c>
      <c r="F2032" s="169"/>
      <c r="G2032" s="170"/>
      <c r="H2032" s="171">
        <f t="shared" ref="H2032:Y2032" si="3774">H2033</f>
        <v>375079</v>
      </c>
      <c r="I2032" s="171">
        <f t="shared" si="3774"/>
        <v>375079</v>
      </c>
      <c r="J2032" s="171">
        <f t="shared" si="3774"/>
        <v>670250</v>
      </c>
      <c r="K2032" s="171">
        <f t="shared" si="3774"/>
        <v>670250</v>
      </c>
      <c r="L2032" s="171">
        <f t="shared" si="3774"/>
        <v>920000</v>
      </c>
      <c r="M2032" s="171">
        <f t="shared" si="3774"/>
        <v>920000</v>
      </c>
      <c r="N2032" s="171">
        <f t="shared" si="3774"/>
        <v>920000</v>
      </c>
      <c r="O2032" s="171">
        <f t="shared" si="3774"/>
        <v>920000</v>
      </c>
      <c r="P2032" s="171">
        <f t="shared" si="3774"/>
        <v>444621</v>
      </c>
      <c r="Q2032" s="171">
        <f t="shared" si="3774"/>
        <v>444621</v>
      </c>
      <c r="R2032" s="171">
        <f t="shared" si="3774"/>
        <v>620000</v>
      </c>
      <c r="S2032" s="171">
        <f t="shared" si="3774"/>
        <v>620000</v>
      </c>
      <c r="T2032" s="171">
        <f t="shared" si="3774"/>
        <v>620000</v>
      </c>
      <c r="U2032" s="171">
        <f t="shared" si="3774"/>
        <v>620000</v>
      </c>
      <c r="V2032" s="171">
        <f t="shared" si="3774"/>
        <v>400000</v>
      </c>
      <c r="W2032" s="171">
        <f t="shared" si="3774"/>
        <v>400000</v>
      </c>
      <c r="X2032" s="171">
        <f t="shared" si="3774"/>
        <v>400000</v>
      </c>
      <c r="Y2032" s="171">
        <f t="shared" si="3774"/>
        <v>400000</v>
      </c>
      <c r="Z2032" s="101"/>
      <c r="AA2032" s="101"/>
      <c r="AB2032" s="101"/>
      <c r="AC2032" s="101"/>
    </row>
    <row r="2033" spans="1:29" s="139" customFormat="1" x14ac:dyDescent="0.2">
      <c r="A2033" s="118" t="s">
        <v>800</v>
      </c>
      <c r="B2033" s="102" t="s">
        <v>804</v>
      </c>
      <c r="C2033" s="102">
        <v>11</v>
      </c>
      <c r="D2033" s="118"/>
      <c r="E2033" s="113">
        <v>323</v>
      </c>
      <c r="F2033" s="141"/>
      <c r="G2033" s="106"/>
      <c r="H2033" s="107">
        <f t="shared" ref="H2033:Q2033" si="3775">H2035+H2034</f>
        <v>375079</v>
      </c>
      <c r="I2033" s="107">
        <f t="shared" si="3775"/>
        <v>375079</v>
      </c>
      <c r="J2033" s="107">
        <f t="shared" si="3775"/>
        <v>670250</v>
      </c>
      <c r="K2033" s="107">
        <f t="shared" si="3775"/>
        <v>670250</v>
      </c>
      <c r="L2033" s="107">
        <f t="shared" ref="L2033:M2033" si="3776">L2035+L2034</f>
        <v>920000</v>
      </c>
      <c r="M2033" s="107">
        <f t="shared" si="3776"/>
        <v>920000</v>
      </c>
      <c r="N2033" s="107">
        <f t="shared" ref="N2033:O2033" si="3777">N2035+N2034</f>
        <v>920000</v>
      </c>
      <c r="O2033" s="107">
        <f t="shared" si="3777"/>
        <v>920000</v>
      </c>
      <c r="P2033" s="107">
        <f t="shared" si="3775"/>
        <v>444621</v>
      </c>
      <c r="Q2033" s="107">
        <f t="shared" si="3775"/>
        <v>444621</v>
      </c>
      <c r="R2033" s="107">
        <f t="shared" ref="R2033:W2033" si="3778">R2035+R2034</f>
        <v>620000</v>
      </c>
      <c r="S2033" s="107">
        <f t="shared" si="3778"/>
        <v>620000</v>
      </c>
      <c r="T2033" s="107">
        <f t="shared" ref="T2033:U2033" si="3779">T2035+T2034</f>
        <v>620000</v>
      </c>
      <c r="U2033" s="107">
        <f t="shared" si="3779"/>
        <v>620000</v>
      </c>
      <c r="V2033" s="107">
        <f t="shared" si="3778"/>
        <v>400000</v>
      </c>
      <c r="W2033" s="107">
        <f t="shared" si="3778"/>
        <v>400000</v>
      </c>
      <c r="X2033" s="107">
        <f t="shared" ref="X2033:Y2033" si="3780">X2035+X2034</f>
        <v>400000</v>
      </c>
      <c r="Y2033" s="107">
        <f t="shared" si="3780"/>
        <v>400000</v>
      </c>
      <c r="Z2033" s="101"/>
      <c r="AA2033" s="101"/>
      <c r="AB2033" s="101"/>
      <c r="AC2033" s="101"/>
    </row>
    <row r="2034" spans="1:29" ht="15" x14ac:dyDescent="0.2">
      <c r="A2034" s="95" t="s">
        <v>800</v>
      </c>
      <c r="B2034" s="93" t="s">
        <v>804</v>
      </c>
      <c r="C2034" s="93">
        <v>11</v>
      </c>
      <c r="D2034" s="95" t="s">
        <v>101</v>
      </c>
      <c r="E2034" s="119">
        <v>3238</v>
      </c>
      <c r="F2034" s="142" t="s">
        <v>59</v>
      </c>
      <c r="G2034" s="132"/>
      <c r="H2034" s="398">
        <v>112814</v>
      </c>
      <c r="I2034" s="398">
        <f t="shared" ref="I2034:I2035" si="3781">H2034</f>
        <v>112814</v>
      </c>
      <c r="J2034" s="398">
        <v>112814</v>
      </c>
      <c r="K2034" s="398">
        <f t="shared" ref="K2034:K2035" si="3782">J2034</f>
        <v>112814</v>
      </c>
      <c r="L2034" s="402">
        <v>170000</v>
      </c>
      <c r="M2034" s="398">
        <f t="shared" ref="M2034:M2035" si="3783">L2034</f>
        <v>170000</v>
      </c>
      <c r="N2034" s="402">
        <v>170000</v>
      </c>
      <c r="O2034" s="398">
        <f t="shared" ref="O2034:O2035" si="3784">N2034</f>
        <v>170000</v>
      </c>
      <c r="P2034" s="398">
        <v>112814</v>
      </c>
      <c r="Q2034" s="398">
        <f t="shared" ref="Q2034:Q2035" si="3785">P2034</f>
        <v>112814</v>
      </c>
      <c r="R2034" s="402">
        <v>170000</v>
      </c>
      <c r="S2034" s="398">
        <f t="shared" ref="S2034:S2035" si="3786">R2034</f>
        <v>170000</v>
      </c>
      <c r="T2034" s="402">
        <v>170000</v>
      </c>
      <c r="U2034" s="398">
        <f t="shared" ref="U2034:U2035" si="3787">T2034</f>
        <v>170000</v>
      </c>
      <c r="V2034" s="402">
        <v>170000</v>
      </c>
      <c r="W2034" s="398">
        <f t="shared" ref="W2034:W2035" si="3788">V2034</f>
        <v>170000</v>
      </c>
      <c r="X2034" s="402">
        <v>170000</v>
      </c>
      <c r="Y2034" s="398">
        <f t="shared" ref="Y2034:Y2035" si="3789">X2034</f>
        <v>170000</v>
      </c>
      <c r="Z2034" s="139"/>
      <c r="AA2034" s="139"/>
      <c r="AB2034" s="139"/>
      <c r="AC2034" s="139"/>
    </row>
    <row r="2035" spans="1:29" ht="15" x14ac:dyDescent="0.2">
      <c r="A2035" s="95" t="s">
        <v>800</v>
      </c>
      <c r="B2035" s="93" t="s">
        <v>804</v>
      </c>
      <c r="C2035" s="93">
        <v>11</v>
      </c>
      <c r="D2035" s="95" t="s">
        <v>101</v>
      </c>
      <c r="E2035" s="119">
        <v>3239</v>
      </c>
      <c r="F2035" s="142" t="s">
        <v>60</v>
      </c>
      <c r="G2035" s="132"/>
      <c r="H2035" s="398">
        <v>262265</v>
      </c>
      <c r="I2035" s="398">
        <f t="shared" si="3781"/>
        <v>262265</v>
      </c>
      <c r="J2035" s="398">
        <v>557436</v>
      </c>
      <c r="K2035" s="398">
        <f t="shared" si="3782"/>
        <v>557436</v>
      </c>
      <c r="L2035" s="403">
        <v>750000</v>
      </c>
      <c r="M2035" s="398">
        <f t="shared" si="3783"/>
        <v>750000</v>
      </c>
      <c r="N2035" s="403">
        <v>750000</v>
      </c>
      <c r="O2035" s="398">
        <f t="shared" si="3784"/>
        <v>750000</v>
      </c>
      <c r="P2035" s="398">
        <v>331807</v>
      </c>
      <c r="Q2035" s="398">
        <f t="shared" si="3785"/>
        <v>331807</v>
      </c>
      <c r="R2035" s="403">
        <v>450000</v>
      </c>
      <c r="S2035" s="398">
        <f t="shared" si="3786"/>
        <v>450000</v>
      </c>
      <c r="T2035" s="403">
        <v>450000</v>
      </c>
      <c r="U2035" s="398">
        <f t="shared" si="3787"/>
        <v>450000</v>
      </c>
      <c r="V2035" s="403">
        <v>230000</v>
      </c>
      <c r="W2035" s="398">
        <f t="shared" si="3788"/>
        <v>230000</v>
      </c>
      <c r="X2035" s="403">
        <v>230000</v>
      </c>
      <c r="Y2035" s="398">
        <f t="shared" si="3789"/>
        <v>230000</v>
      </c>
      <c r="Z2035" s="139"/>
      <c r="AA2035" s="139"/>
      <c r="AB2035" s="139"/>
      <c r="AC2035" s="139"/>
    </row>
    <row r="2036" spans="1:29" s="139" customFormat="1" x14ac:dyDescent="0.2">
      <c r="A2036" s="201" t="s">
        <v>800</v>
      </c>
      <c r="B2036" s="179" t="s">
        <v>804</v>
      </c>
      <c r="C2036" s="167">
        <v>11</v>
      </c>
      <c r="D2036" s="167"/>
      <c r="E2036" s="168">
        <v>42</v>
      </c>
      <c r="F2036" s="169"/>
      <c r="G2036" s="170"/>
      <c r="H2036" s="171">
        <f t="shared" ref="H2036:X2037" si="3790">H2037</f>
        <v>448384</v>
      </c>
      <c r="I2036" s="171">
        <f t="shared" si="3790"/>
        <v>448384</v>
      </c>
      <c r="J2036" s="171">
        <f t="shared" si="3790"/>
        <v>26545</v>
      </c>
      <c r="K2036" s="171">
        <f t="shared" si="3790"/>
        <v>26545</v>
      </c>
      <c r="L2036" s="171">
        <f t="shared" si="3790"/>
        <v>50000</v>
      </c>
      <c r="M2036" s="171">
        <f t="shared" si="3790"/>
        <v>50000</v>
      </c>
      <c r="N2036" s="171">
        <f t="shared" si="3790"/>
        <v>50000</v>
      </c>
      <c r="O2036" s="171">
        <f t="shared" si="3790"/>
        <v>50000</v>
      </c>
      <c r="P2036" s="171">
        <f t="shared" si="3790"/>
        <v>26545</v>
      </c>
      <c r="Q2036" s="171">
        <f t="shared" si="3790"/>
        <v>26545</v>
      </c>
      <c r="R2036" s="171">
        <f t="shared" si="3790"/>
        <v>50000</v>
      </c>
      <c r="S2036" s="171">
        <f t="shared" si="3790"/>
        <v>50000</v>
      </c>
      <c r="T2036" s="171">
        <f t="shared" si="3790"/>
        <v>50000</v>
      </c>
      <c r="U2036" s="171">
        <f t="shared" si="3790"/>
        <v>50000</v>
      </c>
      <c r="V2036" s="171">
        <f t="shared" si="3790"/>
        <v>50000</v>
      </c>
      <c r="W2036" s="171">
        <f t="shared" si="3790"/>
        <v>50000</v>
      </c>
      <c r="X2036" s="171">
        <f t="shared" si="3790"/>
        <v>50000</v>
      </c>
      <c r="Y2036" s="171">
        <f t="shared" ref="X2036:Y2037" si="3791">Y2037</f>
        <v>50000</v>
      </c>
      <c r="Z2036" s="112"/>
      <c r="AA2036" s="112"/>
      <c r="AB2036" s="112"/>
      <c r="AC2036" s="112"/>
    </row>
    <row r="2037" spans="1:29" s="101" customFormat="1" x14ac:dyDescent="0.2">
      <c r="A2037" s="118" t="s">
        <v>800</v>
      </c>
      <c r="B2037" s="102" t="s">
        <v>804</v>
      </c>
      <c r="C2037" s="102">
        <v>11</v>
      </c>
      <c r="D2037" s="118"/>
      <c r="E2037" s="113">
        <v>426</v>
      </c>
      <c r="F2037" s="141"/>
      <c r="G2037" s="106"/>
      <c r="H2037" s="107">
        <f t="shared" si="3790"/>
        <v>448384</v>
      </c>
      <c r="I2037" s="107">
        <f t="shared" si="3790"/>
        <v>448384</v>
      </c>
      <c r="J2037" s="107">
        <f t="shared" si="3790"/>
        <v>26545</v>
      </c>
      <c r="K2037" s="107">
        <f t="shared" si="3790"/>
        <v>26545</v>
      </c>
      <c r="L2037" s="107">
        <f t="shared" si="3790"/>
        <v>50000</v>
      </c>
      <c r="M2037" s="107">
        <f t="shared" si="3790"/>
        <v>50000</v>
      </c>
      <c r="N2037" s="107">
        <f t="shared" si="3790"/>
        <v>50000</v>
      </c>
      <c r="O2037" s="107">
        <f t="shared" si="3790"/>
        <v>50000</v>
      </c>
      <c r="P2037" s="107">
        <f t="shared" si="3790"/>
        <v>26545</v>
      </c>
      <c r="Q2037" s="107">
        <f t="shared" si="3790"/>
        <v>26545</v>
      </c>
      <c r="R2037" s="107">
        <f t="shared" si="3790"/>
        <v>50000</v>
      </c>
      <c r="S2037" s="107">
        <f t="shared" si="3790"/>
        <v>50000</v>
      </c>
      <c r="T2037" s="107">
        <f t="shared" si="3790"/>
        <v>50000</v>
      </c>
      <c r="U2037" s="107">
        <f t="shared" si="3790"/>
        <v>50000</v>
      </c>
      <c r="V2037" s="107">
        <f t="shared" si="3790"/>
        <v>50000</v>
      </c>
      <c r="W2037" s="107">
        <f t="shared" si="3790"/>
        <v>50000</v>
      </c>
      <c r="X2037" s="107">
        <f t="shared" si="3791"/>
        <v>50000</v>
      </c>
      <c r="Y2037" s="107">
        <f t="shared" si="3791"/>
        <v>50000</v>
      </c>
      <c r="Z2037" s="112"/>
      <c r="AA2037" s="112"/>
      <c r="AB2037" s="112"/>
      <c r="AC2037" s="112"/>
    </row>
    <row r="2038" spans="1:29" s="116" customFormat="1" ht="15" x14ac:dyDescent="0.2">
      <c r="A2038" s="95" t="s">
        <v>800</v>
      </c>
      <c r="B2038" s="93" t="s">
        <v>804</v>
      </c>
      <c r="C2038" s="93">
        <v>11</v>
      </c>
      <c r="D2038" s="95" t="s">
        <v>101</v>
      </c>
      <c r="E2038" s="119">
        <v>4262</v>
      </c>
      <c r="F2038" s="142" t="s">
        <v>86</v>
      </c>
      <c r="G2038" s="132"/>
      <c r="H2038" s="398">
        <v>448384</v>
      </c>
      <c r="I2038" s="398">
        <f>H2038</f>
        <v>448384</v>
      </c>
      <c r="J2038" s="398">
        <v>26545</v>
      </c>
      <c r="K2038" s="398">
        <f>J2038</f>
        <v>26545</v>
      </c>
      <c r="L2038" s="402">
        <v>50000</v>
      </c>
      <c r="M2038" s="398">
        <f>L2038</f>
        <v>50000</v>
      </c>
      <c r="N2038" s="402">
        <v>50000</v>
      </c>
      <c r="O2038" s="398">
        <f>N2038</f>
        <v>50000</v>
      </c>
      <c r="P2038" s="398">
        <v>26545</v>
      </c>
      <c r="Q2038" s="398">
        <f>P2038</f>
        <v>26545</v>
      </c>
      <c r="R2038" s="402">
        <v>50000</v>
      </c>
      <c r="S2038" s="398">
        <f>R2038</f>
        <v>50000</v>
      </c>
      <c r="T2038" s="402">
        <v>50000</v>
      </c>
      <c r="U2038" s="398">
        <f>T2038</f>
        <v>50000</v>
      </c>
      <c r="V2038" s="402">
        <v>50000</v>
      </c>
      <c r="W2038" s="398">
        <f>V2038</f>
        <v>50000</v>
      </c>
      <c r="X2038" s="402">
        <v>50000</v>
      </c>
      <c r="Y2038" s="398">
        <f>X2038</f>
        <v>50000</v>
      </c>
      <c r="Z2038" s="139"/>
      <c r="AA2038" s="139"/>
      <c r="AB2038" s="139"/>
      <c r="AC2038" s="139"/>
    </row>
    <row r="2039" spans="1:29" s="101" customFormat="1" x14ac:dyDescent="0.2">
      <c r="A2039" s="204" t="s">
        <v>805</v>
      </c>
      <c r="B2039" s="461" t="s">
        <v>806</v>
      </c>
      <c r="C2039" s="461"/>
      <c r="D2039" s="461"/>
      <c r="E2039" s="461"/>
      <c r="F2039" s="461"/>
      <c r="G2039" s="128"/>
      <c r="H2039" s="99">
        <f t="shared" ref="H2039:Q2039" si="3792">H2040+H2145+H2215</f>
        <v>12938420</v>
      </c>
      <c r="I2039" s="99">
        <f t="shared" si="3792"/>
        <v>1561401</v>
      </c>
      <c r="J2039" s="99">
        <f t="shared" si="3792"/>
        <v>11728560</v>
      </c>
      <c r="K2039" s="99">
        <f t="shared" si="3792"/>
        <v>1458438</v>
      </c>
      <c r="L2039" s="99">
        <f t="shared" ref="L2039:M2039" si="3793">L2040+L2145+L2215</f>
        <v>11773793</v>
      </c>
      <c r="M2039" s="99">
        <f t="shared" si="3793"/>
        <v>1531393</v>
      </c>
      <c r="N2039" s="99">
        <f t="shared" ref="N2039:O2039" si="3794">N2040+N2145+N2215</f>
        <v>13972950</v>
      </c>
      <c r="O2039" s="99">
        <f t="shared" si="3794"/>
        <v>1531393</v>
      </c>
      <c r="P2039" s="99">
        <f t="shared" si="3792"/>
        <v>11799472</v>
      </c>
      <c r="Q2039" s="99">
        <f t="shared" si="3792"/>
        <v>1461358</v>
      </c>
      <c r="R2039" s="99">
        <f t="shared" ref="R2039:W2039" si="3795">R2040+R2145+R2215</f>
        <v>11824805</v>
      </c>
      <c r="S2039" s="99">
        <f t="shared" si="3795"/>
        <v>1514413</v>
      </c>
      <c r="T2039" s="99">
        <f t="shared" ref="T2039:U2039" si="3796">T2040+T2145+T2215</f>
        <v>13627270</v>
      </c>
      <c r="U2039" s="99">
        <f t="shared" si="3796"/>
        <v>1514413</v>
      </c>
      <c r="V2039" s="99">
        <f t="shared" si="3795"/>
        <v>11933353</v>
      </c>
      <c r="W2039" s="99">
        <f t="shared" si="3795"/>
        <v>1521393</v>
      </c>
      <c r="X2039" s="99">
        <f t="shared" ref="X2039:Y2039" si="3797">X2040+X2145+X2215</f>
        <v>13849550</v>
      </c>
      <c r="Y2039" s="99">
        <f t="shared" si="3797"/>
        <v>1521393</v>
      </c>
    </row>
    <row r="2040" spans="1:29" s="101" customFormat="1" ht="31.5" x14ac:dyDescent="0.2">
      <c r="A2040" s="205" t="s">
        <v>807</v>
      </c>
      <c r="B2040" s="455" t="s">
        <v>519</v>
      </c>
      <c r="C2040" s="455"/>
      <c r="D2040" s="455"/>
      <c r="E2040" s="455"/>
      <c r="F2040" s="145" t="s">
        <v>808</v>
      </c>
      <c r="G2040" s="117"/>
      <c r="H2040" s="100">
        <f t="shared" ref="H2040:Q2040" si="3798">H2041+H2113+H2128</f>
        <v>984164</v>
      </c>
      <c r="I2040" s="100">
        <f t="shared" si="3798"/>
        <v>934742</v>
      </c>
      <c r="J2040" s="100">
        <f t="shared" si="3798"/>
        <v>1003716</v>
      </c>
      <c r="K2040" s="100">
        <f t="shared" si="3798"/>
        <v>928794</v>
      </c>
      <c r="L2040" s="100">
        <f t="shared" ref="L2040:M2040" si="3799">L2041+L2113+L2128</f>
        <v>995900</v>
      </c>
      <c r="M2040" s="100">
        <f t="shared" si="3799"/>
        <v>948700</v>
      </c>
      <c r="N2040" s="100">
        <f t="shared" ref="N2040:O2040" si="3800">N2041+N2113+N2128</f>
        <v>995900</v>
      </c>
      <c r="O2040" s="100">
        <f t="shared" si="3800"/>
        <v>948700</v>
      </c>
      <c r="P2040" s="100">
        <f t="shared" si="3798"/>
        <v>1006636</v>
      </c>
      <c r="Q2040" s="100">
        <f t="shared" si="3798"/>
        <v>931714</v>
      </c>
      <c r="R2040" s="100">
        <f t="shared" ref="R2040:W2040" si="3801">R2041+R2113+R2128</f>
        <v>978920</v>
      </c>
      <c r="S2040" s="100">
        <f t="shared" si="3801"/>
        <v>931720</v>
      </c>
      <c r="T2040" s="100">
        <f t="shared" ref="T2040:U2040" si="3802">T2041+T2113+T2128</f>
        <v>978920</v>
      </c>
      <c r="U2040" s="100">
        <f t="shared" si="3802"/>
        <v>931720</v>
      </c>
      <c r="V2040" s="100">
        <f t="shared" si="3801"/>
        <v>985900</v>
      </c>
      <c r="W2040" s="100">
        <f t="shared" si="3801"/>
        <v>938700</v>
      </c>
      <c r="X2040" s="100">
        <f t="shared" ref="X2040:Y2040" si="3803">X2041+X2113+X2128</f>
        <v>985900</v>
      </c>
      <c r="Y2040" s="100">
        <f t="shared" si="3803"/>
        <v>938700</v>
      </c>
      <c r="Z2040" s="107">
        <v>948700</v>
      </c>
      <c r="AA2040" s="107">
        <v>931720</v>
      </c>
      <c r="AB2040" s="107">
        <v>938700</v>
      </c>
      <c r="AC2040" s="474" t="s">
        <v>809</v>
      </c>
    </row>
    <row r="2041" spans="1:29" s="101" customFormat="1" ht="33.75" x14ac:dyDescent="0.2">
      <c r="A2041" s="202" t="s">
        <v>807</v>
      </c>
      <c r="B2041" s="173" t="s">
        <v>524</v>
      </c>
      <c r="C2041" s="173"/>
      <c r="D2041" s="173"/>
      <c r="E2041" s="174"/>
      <c r="F2041" s="176" t="s">
        <v>522</v>
      </c>
      <c r="G2041" s="177" t="s">
        <v>721</v>
      </c>
      <c r="H2041" s="178">
        <f t="shared" ref="H2041:Q2041" si="3804">H2042+H2050+H2081+H2085+H2088+H2092+H2098+H2101+H2104+H2109</f>
        <v>918547</v>
      </c>
      <c r="I2041" s="178">
        <f t="shared" si="3804"/>
        <v>869125</v>
      </c>
      <c r="J2041" s="178">
        <f t="shared" si="3804"/>
        <v>932311</v>
      </c>
      <c r="K2041" s="178">
        <f t="shared" si="3804"/>
        <v>857389</v>
      </c>
      <c r="L2041" s="178">
        <f t="shared" ref="L2041:M2041" si="3805">L2042+L2050+L2081+L2085+L2088+L2092+L2098+L2101+L2104+L2109</f>
        <v>935600</v>
      </c>
      <c r="M2041" s="178">
        <f t="shared" si="3805"/>
        <v>888400</v>
      </c>
      <c r="N2041" s="178">
        <f t="shared" ref="N2041:O2041" si="3806">N2042+N2050+N2081+N2085+N2088+N2092+N2098+N2101+N2104+N2109</f>
        <v>935600</v>
      </c>
      <c r="O2041" s="178">
        <f t="shared" si="3806"/>
        <v>888400</v>
      </c>
      <c r="P2041" s="178">
        <f t="shared" si="3804"/>
        <v>935231</v>
      </c>
      <c r="Q2041" s="178">
        <f t="shared" si="3804"/>
        <v>860309</v>
      </c>
      <c r="R2041" s="178">
        <f t="shared" ref="R2041:W2041" si="3807">R2042+R2050+R2081+R2085+R2088+R2092+R2098+R2101+R2104+R2109</f>
        <v>942170</v>
      </c>
      <c r="S2041" s="178">
        <f t="shared" si="3807"/>
        <v>894970</v>
      </c>
      <c r="T2041" s="178">
        <f t="shared" ref="T2041:U2041" si="3808">T2042+T2050+T2081+T2085+T2088+T2092+T2098+T2101+T2104+T2109</f>
        <v>942170</v>
      </c>
      <c r="U2041" s="178">
        <f t="shared" si="3808"/>
        <v>894970</v>
      </c>
      <c r="V2041" s="178">
        <f t="shared" si="3807"/>
        <v>948650</v>
      </c>
      <c r="W2041" s="178">
        <f t="shared" si="3807"/>
        <v>901450</v>
      </c>
      <c r="X2041" s="178">
        <f t="shared" ref="X2041:Y2041" si="3809">X2042+X2050+X2081+X2085+X2088+X2092+X2098+X2101+X2104+X2109</f>
        <v>948650</v>
      </c>
      <c r="Y2041" s="178">
        <f t="shared" si="3809"/>
        <v>901450</v>
      </c>
      <c r="Z2041" s="284">
        <f>Z2040-O2040</f>
        <v>0</v>
      </c>
      <c r="AA2041" s="284">
        <f>AA2040-U2040</f>
        <v>0</v>
      </c>
      <c r="AB2041" s="284">
        <f>AB2040-Y2040</f>
        <v>0</v>
      </c>
      <c r="AC2041" s="475"/>
    </row>
    <row r="2042" spans="1:29" s="150" customFormat="1" x14ac:dyDescent="0.2">
      <c r="A2042" s="201" t="s">
        <v>807</v>
      </c>
      <c r="B2042" s="179" t="s">
        <v>524</v>
      </c>
      <c r="C2042" s="167">
        <v>11</v>
      </c>
      <c r="D2042" s="167"/>
      <c r="E2042" s="168">
        <v>31</v>
      </c>
      <c r="F2042" s="169"/>
      <c r="G2042" s="170"/>
      <c r="H2042" s="171">
        <f t="shared" ref="H2042:Q2042" si="3810">H2043+H2046+H2048</f>
        <v>660668</v>
      </c>
      <c r="I2042" s="171">
        <f t="shared" si="3810"/>
        <v>660668</v>
      </c>
      <c r="J2042" s="171">
        <f t="shared" si="3810"/>
        <v>654718</v>
      </c>
      <c r="K2042" s="171">
        <f t="shared" si="3810"/>
        <v>654718</v>
      </c>
      <c r="L2042" s="171">
        <f t="shared" ref="L2042:M2042" si="3811">L2043+L2046+L2048</f>
        <v>655670</v>
      </c>
      <c r="M2042" s="171">
        <f t="shared" si="3811"/>
        <v>655670</v>
      </c>
      <c r="N2042" s="171">
        <f t="shared" ref="N2042:O2042" si="3812">N2043+N2046+N2048</f>
        <v>655670</v>
      </c>
      <c r="O2042" s="171">
        <f t="shared" si="3812"/>
        <v>655670</v>
      </c>
      <c r="P2042" s="171">
        <f t="shared" si="3810"/>
        <v>657638</v>
      </c>
      <c r="Q2042" s="171">
        <f t="shared" si="3810"/>
        <v>657638</v>
      </c>
      <c r="R2042" s="171">
        <f t="shared" ref="R2042:W2042" si="3813">R2043+R2046+R2048</f>
        <v>658170</v>
      </c>
      <c r="S2042" s="171">
        <f t="shared" si="3813"/>
        <v>658170</v>
      </c>
      <c r="T2042" s="171">
        <f t="shared" ref="T2042:U2042" si="3814">T2043+T2046+T2048</f>
        <v>658170</v>
      </c>
      <c r="U2042" s="171">
        <f t="shared" si="3814"/>
        <v>658170</v>
      </c>
      <c r="V2042" s="171">
        <f t="shared" si="3813"/>
        <v>664200</v>
      </c>
      <c r="W2042" s="171">
        <f t="shared" si="3813"/>
        <v>664200</v>
      </c>
      <c r="X2042" s="171">
        <f t="shared" ref="X2042:Y2042" si="3815">X2043+X2046+X2048</f>
        <v>664200</v>
      </c>
      <c r="Y2042" s="171">
        <f t="shared" si="3815"/>
        <v>664200</v>
      </c>
      <c r="Z2042" s="101"/>
      <c r="AA2042" s="101"/>
      <c r="AB2042" s="101"/>
      <c r="AC2042" s="101"/>
    </row>
    <row r="2043" spans="1:29" s="150" customFormat="1" x14ac:dyDescent="0.2">
      <c r="A2043" s="118" t="s">
        <v>807</v>
      </c>
      <c r="B2043" s="102" t="s">
        <v>524</v>
      </c>
      <c r="C2043" s="103">
        <v>11</v>
      </c>
      <c r="D2043" s="118"/>
      <c r="E2043" s="105">
        <v>311</v>
      </c>
      <c r="F2043" s="141"/>
      <c r="G2043" s="106"/>
      <c r="H2043" s="152">
        <f t="shared" ref="H2043:Q2043" si="3816">SUM(H2044:H2045)</f>
        <v>549673</v>
      </c>
      <c r="I2043" s="152">
        <f t="shared" si="3816"/>
        <v>549673</v>
      </c>
      <c r="J2043" s="152">
        <f t="shared" si="3816"/>
        <v>544828</v>
      </c>
      <c r="K2043" s="152">
        <f t="shared" si="3816"/>
        <v>544828</v>
      </c>
      <c r="L2043" s="152">
        <f t="shared" ref="L2043:M2043" si="3817">SUM(L2044:L2045)</f>
        <v>545670</v>
      </c>
      <c r="M2043" s="152">
        <f t="shared" si="3817"/>
        <v>545670</v>
      </c>
      <c r="N2043" s="152">
        <f t="shared" ref="N2043:O2043" si="3818">SUM(N2044:N2045)</f>
        <v>545670</v>
      </c>
      <c r="O2043" s="152">
        <f t="shared" si="3818"/>
        <v>545670</v>
      </c>
      <c r="P2043" s="152">
        <f t="shared" si="3816"/>
        <v>547482</v>
      </c>
      <c r="Q2043" s="152">
        <f t="shared" si="3816"/>
        <v>547482</v>
      </c>
      <c r="R2043" s="152">
        <f t="shared" ref="R2043:W2043" si="3819">SUM(R2044:R2045)</f>
        <v>547670</v>
      </c>
      <c r="S2043" s="152">
        <f t="shared" si="3819"/>
        <v>547670</v>
      </c>
      <c r="T2043" s="152">
        <f t="shared" ref="T2043:U2043" si="3820">SUM(T2044:T2045)</f>
        <v>547670</v>
      </c>
      <c r="U2043" s="152">
        <f t="shared" si="3820"/>
        <v>547670</v>
      </c>
      <c r="V2043" s="152">
        <f t="shared" si="3819"/>
        <v>551100</v>
      </c>
      <c r="W2043" s="152">
        <f t="shared" si="3819"/>
        <v>551100</v>
      </c>
      <c r="X2043" s="152">
        <f t="shared" ref="X2043:Y2043" si="3821">SUM(X2044:X2045)</f>
        <v>551100</v>
      </c>
      <c r="Y2043" s="152">
        <f t="shared" si="3821"/>
        <v>551100</v>
      </c>
      <c r="Z2043" s="101"/>
      <c r="AA2043" s="101"/>
      <c r="AB2043" s="101"/>
      <c r="AC2043" s="101"/>
    </row>
    <row r="2044" spans="1:29" s="101" customFormat="1" x14ac:dyDescent="0.2">
      <c r="A2044" s="95" t="s">
        <v>807</v>
      </c>
      <c r="B2044" s="93" t="s">
        <v>524</v>
      </c>
      <c r="C2044" s="94">
        <v>11</v>
      </c>
      <c r="D2044" s="95" t="s">
        <v>270</v>
      </c>
      <c r="E2044" s="119">
        <v>3111</v>
      </c>
      <c r="F2044" s="142" t="s">
        <v>33</v>
      </c>
      <c r="G2044" s="132"/>
      <c r="H2044" s="398">
        <v>549009</v>
      </c>
      <c r="I2044" s="398">
        <f t="shared" ref="I2044:I2045" si="3822">H2044</f>
        <v>549009</v>
      </c>
      <c r="J2044" s="398">
        <v>544164</v>
      </c>
      <c r="K2044" s="398">
        <f t="shared" ref="K2044:K2045" si="3823">J2044</f>
        <v>544164</v>
      </c>
      <c r="L2044" s="402">
        <v>545000</v>
      </c>
      <c r="M2044" s="398">
        <f t="shared" ref="M2044:M2045" si="3824">L2044</f>
        <v>545000</v>
      </c>
      <c r="N2044" s="402">
        <v>545000</v>
      </c>
      <c r="O2044" s="398">
        <f t="shared" ref="O2044:O2045" si="3825">N2044</f>
        <v>545000</v>
      </c>
      <c r="P2044" s="398">
        <v>546818</v>
      </c>
      <c r="Q2044" s="398">
        <f t="shared" ref="Q2044:Q2045" si="3826">P2044</f>
        <v>546818</v>
      </c>
      <c r="R2044" s="402">
        <v>547000</v>
      </c>
      <c r="S2044" s="398">
        <f t="shared" ref="S2044:S2045" si="3827">R2044</f>
        <v>547000</v>
      </c>
      <c r="T2044" s="402">
        <v>547000</v>
      </c>
      <c r="U2044" s="398">
        <f t="shared" ref="U2044:U2045" si="3828">T2044</f>
        <v>547000</v>
      </c>
      <c r="V2044" s="402">
        <v>550400</v>
      </c>
      <c r="W2044" s="398">
        <f t="shared" ref="W2044:W2045" si="3829">V2044</f>
        <v>550400</v>
      </c>
      <c r="X2044" s="402">
        <v>550400</v>
      </c>
      <c r="Y2044" s="398">
        <f t="shared" ref="Y2044:Y2045" si="3830">X2044</f>
        <v>550400</v>
      </c>
      <c r="Z2044" s="150"/>
      <c r="AA2044" s="150"/>
      <c r="AB2044" s="150"/>
      <c r="AC2044" s="150"/>
    </row>
    <row r="2045" spans="1:29" s="150" customFormat="1" x14ac:dyDescent="0.2">
      <c r="A2045" s="95" t="s">
        <v>807</v>
      </c>
      <c r="B2045" s="93" t="s">
        <v>524</v>
      </c>
      <c r="C2045" s="94">
        <v>11</v>
      </c>
      <c r="D2045" s="95" t="s">
        <v>270</v>
      </c>
      <c r="E2045" s="119">
        <v>3113</v>
      </c>
      <c r="F2045" s="142" t="s">
        <v>35</v>
      </c>
      <c r="G2045" s="132"/>
      <c r="H2045" s="398">
        <v>664</v>
      </c>
      <c r="I2045" s="398">
        <f t="shared" si="3822"/>
        <v>664</v>
      </c>
      <c r="J2045" s="398">
        <v>664</v>
      </c>
      <c r="K2045" s="398">
        <f t="shared" si="3823"/>
        <v>664</v>
      </c>
      <c r="L2045" s="409">
        <v>670</v>
      </c>
      <c r="M2045" s="398">
        <f t="shared" si="3824"/>
        <v>670</v>
      </c>
      <c r="N2045" s="409">
        <v>670</v>
      </c>
      <c r="O2045" s="398">
        <f t="shared" si="3825"/>
        <v>670</v>
      </c>
      <c r="P2045" s="398">
        <v>664</v>
      </c>
      <c r="Q2045" s="398">
        <f t="shared" si="3826"/>
        <v>664</v>
      </c>
      <c r="R2045" s="409">
        <v>670</v>
      </c>
      <c r="S2045" s="398">
        <f t="shared" si="3827"/>
        <v>670</v>
      </c>
      <c r="T2045" s="409">
        <v>670</v>
      </c>
      <c r="U2045" s="398">
        <f t="shared" si="3828"/>
        <v>670</v>
      </c>
      <c r="V2045" s="409">
        <v>700</v>
      </c>
      <c r="W2045" s="398">
        <f t="shared" si="3829"/>
        <v>700</v>
      </c>
      <c r="X2045" s="409">
        <v>700</v>
      </c>
      <c r="Y2045" s="398">
        <f t="shared" si="3830"/>
        <v>700</v>
      </c>
    </row>
    <row r="2046" spans="1:29" s="101" customFormat="1" x14ac:dyDescent="0.2">
      <c r="A2046" s="118" t="s">
        <v>807</v>
      </c>
      <c r="B2046" s="102" t="s">
        <v>524</v>
      </c>
      <c r="C2046" s="103">
        <v>11</v>
      </c>
      <c r="D2046" s="118"/>
      <c r="E2046" s="113">
        <v>312</v>
      </c>
      <c r="F2046" s="141"/>
      <c r="G2046" s="106"/>
      <c r="H2046" s="107">
        <f t="shared" ref="H2046:Y2046" si="3831">SUM(H2047)</f>
        <v>19907</v>
      </c>
      <c r="I2046" s="107">
        <f t="shared" si="3831"/>
        <v>19907</v>
      </c>
      <c r="J2046" s="107">
        <f t="shared" si="3831"/>
        <v>19904</v>
      </c>
      <c r="K2046" s="107">
        <f t="shared" si="3831"/>
        <v>19904</v>
      </c>
      <c r="L2046" s="107">
        <f t="shared" si="3831"/>
        <v>20000</v>
      </c>
      <c r="M2046" s="107">
        <f t="shared" si="3831"/>
        <v>20000</v>
      </c>
      <c r="N2046" s="107">
        <f t="shared" si="3831"/>
        <v>20000</v>
      </c>
      <c r="O2046" s="107">
        <f t="shared" si="3831"/>
        <v>20000</v>
      </c>
      <c r="P2046" s="107">
        <f t="shared" si="3831"/>
        <v>19904</v>
      </c>
      <c r="Q2046" s="107">
        <f t="shared" si="3831"/>
        <v>19904</v>
      </c>
      <c r="R2046" s="107">
        <f t="shared" si="3831"/>
        <v>20000</v>
      </c>
      <c r="S2046" s="107">
        <f t="shared" si="3831"/>
        <v>20000</v>
      </c>
      <c r="T2046" s="107">
        <f t="shared" si="3831"/>
        <v>20000</v>
      </c>
      <c r="U2046" s="107">
        <f t="shared" si="3831"/>
        <v>20000</v>
      </c>
      <c r="V2046" s="107">
        <f t="shared" si="3831"/>
        <v>22000</v>
      </c>
      <c r="W2046" s="107">
        <f t="shared" si="3831"/>
        <v>22000</v>
      </c>
      <c r="X2046" s="107">
        <f t="shared" si="3831"/>
        <v>22000</v>
      </c>
      <c r="Y2046" s="107">
        <f t="shared" si="3831"/>
        <v>22000</v>
      </c>
    </row>
    <row r="2047" spans="1:29" s="150" customFormat="1" x14ac:dyDescent="0.2">
      <c r="A2047" s="95" t="s">
        <v>807</v>
      </c>
      <c r="B2047" s="93" t="s">
        <v>524</v>
      </c>
      <c r="C2047" s="94">
        <v>11</v>
      </c>
      <c r="D2047" s="95" t="s">
        <v>270</v>
      </c>
      <c r="E2047" s="119">
        <v>3121</v>
      </c>
      <c r="F2047" s="142" t="s">
        <v>471</v>
      </c>
      <c r="G2047" s="132"/>
      <c r="H2047" s="398">
        <v>19907</v>
      </c>
      <c r="I2047" s="398">
        <f>H2047</f>
        <v>19907</v>
      </c>
      <c r="J2047" s="398">
        <v>19904</v>
      </c>
      <c r="K2047" s="398">
        <f>J2047</f>
        <v>19904</v>
      </c>
      <c r="L2047" s="402">
        <v>20000</v>
      </c>
      <c r="M2047" s="398">
        <f>L2047</f>
        <v>20000</v>
      </c>
      <c r="N2047" s="402">
        <v>20000</v>
      </c>
      <c r="O2047" s="398">
        <f>N2047</f>
        <v>20000</v>
      </c>
      <c r="P2047" s="398">
        <v>19904</v>
      </c>
      <c r="Q2047" s="398">
        <f>P2047</f>
        <v>19904</v>
      </c>
      <c r="R2047" s="402">
        <v>20000</v>
      </c>
      <c r="S2047" s="398">
        <f>R2047</f>
        <v>20000</v>
      </c>
      <c r="T2047" s="402">
        <v>20000</v>
      </c>
      <c r="U2047" s="398">
        <f>T2047</f>
        <v>20000</v>
      </c>
      <c r="V2047" s="402">
        <v>22000</v>
      </c>
      <c r="W2047" s="398">
        <f>V2047</f>
        <v>22000</v>
      </c>
      <c r="X2047" s="402">
        <v>22000</v>
      </c>
      <c r="Y2047" s="398">
        <f>X2047</f>
        <v>22000</v>
      </c>
    </row>
    <row r="2048" spans="1:29" s="101" customFormat="1" x14ac:dyDescent="0.2">
      <c r="A2048" s="118" t="s">
        <v>807</v>
      </c>
      <c r="B2048" s="102" t="s">
        <v>524</v>
      </c>
      <c r="C2048" s="103">
        <v>11</v>
      </c>
      <c r="D2048" s="118"/>
      <c r="E2048" s="113">
        <v>313</v>
      </c>
      <c r="F2048" s="141"/>
      <c r="G2048" s="106"/>
      <c r="H2048" s="107">
        <f t="shared" ref="H2048:Y2048" si="3832">SUM(H2049:H2049)</f>
        <v>91088</v>
      </c>
      <c r="I2048" s="107">
        <f t="shared" si="3832"/>
        <v>91088</v>
      </c>
      <c r="J2048" s="107">
        <f t="shared" si="3832"/>
        <v>89986</v>
      </c>
      <c r="K2048" s="107">
        <f t="shared" si="3832"/>
        <v>89986</v>
      </c>
      <c r="L2048" s="107">
        <f t="shared" si="3832"/>
        <v>90000</v>
      </c>
      <c r="M2048" s="107">
        <f t="shared" si="3832"/>
        <v>90000</v>
      </c>
      <c r="N2048" s="107">
        <f t="shared" si="3832"/>
        <v>90000</v>
      </c>
      <c r="O2048" s="107">
        <f t="shared" si="3832"/>
        <v>90000</v>
      </c>
      <c r="P2048" s="107">
        <f t="shared" si="3832"/>
        <v>90252</v>
      </c>
      <c r="Q2048" s="107">
        <f t="shared" si="3832"/>
        <v>90252</v>
      </c>
      <c r="R2048" s="107">
        <f t="shared" si="3832"/>
        <v>90500</v>
      </c>
      <c r="S2048" s="107">
        <f t="shared" si="3832"/>
        <v>90500</v>
      </c>
      <c r="T2048" s="107">
        <f t="shared" si="3832"/>
        <v>90500</v>
      </c>
      <c r="U2048" s="107">
        <f t="shared" si="3832"/>
        <v>90500</v>
      </c>
      <c r="V2048" s="107">
        <f t="shared" si="3832"/>
        <v>91100</v>
      </c>
      <c r="W2048" s="107">
        <f t="shared" si="3832"/>
        <v>91100</v>
      </c>
      <c r="X2048" s="107">
        <f t="shared" si="3832"/>
        <v>91100</v>
      </c>
      <c r="Y2048" s="107">
        <f t="shared" si="3832"/>
        <v>91100</v>
      </c>
    </row>
    <row r="2049" spans="1:29" s="101" customFormat="1" x14ac:dyDescent="0.2">
      <c r="A2049" s="95" t="s">
        <v>807</v>
      </c>
      <c r="B2049" s="93" t="s">
        <v>524</v>
      </c>
      <c r="C2049" s="94">
        <v>11</v>
      </c>
      <c r="D2049" s="95" t="s">
        <v>270</v>
      </c>
      <c r="E2049" s="119">
        <v>3132</v>
      </c>
      <c r="F2049" s="142" t="s">
        <v>40</v>
      </c>
      <c r="G2049" s="132"/>
      <c r="H2049" s="398">
        <v>91088</v>
      </c>
      <c r="I2049" s="398">
        <f>H2049</f>
        <v>91088</v>
      </c>
      <c r="J2049" s="398">
        <v>89986</v>
      </c>
      <c r="K2049" s="398">
        <f>J2049</f>
        <v>89986</v>
      </c>
      <c r="L2049" s="402">
        <v>90000</v>
      </c>
      <c r="M2049" s="398">
        <f>L2049</f>
        <v>90000</v>
      </c>
      <c r="N2049" s="402">
        <v>90000</v>
      </c>
      <c r="O2049" s="398">
        <f>N2049</f>
        <v>90000</v>
      </c>
      <c r="P2049" s="398">
        <v>90252</v>
      </c>
      <c r="Q2049" s="398">
        <f>P2049</f>
        <v>90252</v>
      </c>
      <c r="R2049" s="402">
        <v>90500</v>
      </c>
      <c r="S2049" s="398">
        <f>R2049</f>
        <v>90500</v>
      </c>
      <c r="T2049" s="402">
        <v>90500</v>
      </c>
      <c r="U2049" s="398">
        <f>T2049</f>
        <v>90500</v>
      </c>
      <c r="V2049" s="402">
        <v>91100</v>
      </c>
      <c r="W2049" s="398">
        <f>V2049</f>
        <v>91100</v>
      </c>
      <c r="X2049" s="402">
        <v>91100</v>
      </c>
      <c r="Y2049" s="398">
        <f>X2049</f>
        <v>91100</v>
      </c>
      <c r="Z2049" s="150"/>
      <c r="AA2049" s="150"/>
      <c r="AB2049" s="150"/>
      <c r="AC2049" s="150"/>
    </row>
    <row r="2050" spans="1:29" s="150" customFormat="1" x14ac:dyDescent="0.2">
      <c r="A2050" s="201" t="s">
        <v>807</v>
      </c>
      <c r="B2050" s="179" t="s">
        <v>524</v>
      </c>
      <c r="C2050" s="167">
        <v>11</v>
      </c>
      <c r="D2050" s="167"/>
      <c r="E2050" s="168">
        <v>32</v>
      </c>
      <c r="F2050" s="169"/>
      <c r="G2050" s="170"/>
      <c r="H2050" s="171">
        <f t="shared" ref="H2050:Q2050" si="3833">H2051+H2056+H2062+H2071+H2073</f>
        <v>205341</v>
      </c>
      <c r="I2050" s="171">
        <f t="shared" si="3833"/>
        <v>205341</v>
      </c>
      <c r="J2050" s="171">
        <f t="shared" si="3833"/>
        <v>197360</v>
      </c>
      <c r="K2050" s="171">
        <f t="shared" si="3833"/>
        <v>197360</v>
      </c>
      <c r="L2050" s="171">
        <f t="shared" ref="L2050:M2050" si="3834">L2051+L2056+L2062+L2071+L2073</f>
        <v>229430</v>
      </c>
      <c r="M2050" s="171">
        <f t="shared" si="3834"/>
        <v>229430</v>
      </c>
      <c r="N2050" s="171">
        <f t="shared" ref="N2050:O2050" si="3835">N2051+N2056+N2062+N2071+N2073</f>
        <v>229430</v>
      </c>
      <c r="O2050" s="171">
        <f t="shared" si="3835"/>
        <v>229430</v>
      </c>
      <c r="P2050" s="171">
        <f t="shared" si="3833"/>
        <v>197360</v>
      </c>
      <c r="Q2050" s="171">
        <f t="shared" si="3833"/>
        <v>197360</v>
      </c>
      <c r="R2050" s="171">
        <f t="shared" ref="R2050:W2050" si="3836">R2051+R2056+R2062+R2071+R2073</f>
        <v>233000</v>
      </c>
      <c r="S2050" s="171">
        <f t="shared" si="3836"/>
        <v>233000</v>
      </c>
      <c r="T2050" s="171">
        <f t="shared" ref="T2050:U2050" si="3837">T2051+T2056+T2062+T2071+T2073</f>
        <v>233000</v>
      </c>
      <c r="U2050" s="171">
        <f t="shared" si="3837"/>
        <v>233000</v>
      </c>
      <c r="V2050" s="171">
        <f t="shared" si="3836"/>
        <v>232450</v>
      </c>
      <c r="W2050" s="171">
        <f t="shared" si="3836"/>
        <v>232450</v>
      </c>
      <c r="X2050" s="171">
        <f t="shared" ref="X2050:Y2050" si="3838">X2051+X2056+X2062+X2071+X2073</f>
        <v>232450</v>
      </c>
      <c r="Y2050" s="171">
        <f t="shared" si="3838"/>
        <v>232450</v>
      </c>
      <c r="Z2050" s="101"/>
      <c r="AA2050" s="101"/>
      <c r="AB2050" s="101"/>
      <c r="AC2050" s="101"/>
    </row>
    <row r="2051" spans="1:29" s="150" customFormat="1" x14ac:dyDescent="0.2">
      <c r="A2051" s="118" t="s">
        <v>807</v>
      </c>
      <c r="B2051" s="102" t="s">
        <v>524</v>
      </c>
      <c r="C2051" s="103">
        <v>11</v>
      </c>
      <c r="D2051" s="118"/>
      <c r="E2051" s="113">
        <v>321</v>
      </c>
      <c r="F2051" s="141"/>
      <c r="G2051" s="106"/>
      <c r="H2051" s="107">
        <f t="shared" ref="H2051:Q2051" si="3839">SUM(H2052:H2055)</f>
        <v>54389</v>
      </c>
      <c r="I2051" s="107">
        <f t="shared" si="3839"/>
        <v>54389</v>
      </c>
      <c r="J2051" s="107">
        <f t="shared" si="3839"/>
        <v>54417</v>
      </c>
      <c r="K2051" s="107">
        <f t="shared" si="3839"/>
        <v>54417</v>
      </c>
      <c r="L2051" s="107">
        <f t="shared" ref="L2051:M2051" si="3840">SUM(L2052:L2055)</f>
        <v>56500</v>
      </c>
      <c r="M2051" s="107">
        <f t="shared" si="3840"/>
        <v>56500</v>
      </c>
      <c r="N2051" s="107">
        <f t="shared" ref="N2051:O2051" si="3841">SUM(N2052:N2055)</f>
        <v>56500</v>
      </c>
      <c r="O2051" s="107">
        <f t="shared" si="3841"/>
        <v>56500</v>
      </c>
      <c r="P2051" s="107">
        <f t="shared" si="3839"/>
        <v>54417</v>
      </c>
      <c r="Q2051" s="107">
        <f t="shared" si="3839"/>
        <v>54417</v>
      </c>
      <c r="R2051" s="107">
        <f t="shared" ref="R2051:W2051" si="3842">SUM(R2052:R2055)</f>
        <v>56500</v>
      </c>
      <c r="S2051" s="107">
        <f t="shared" si="3842"/>
        <v>56500</v>
      </c>
      <c r="T2051" s="107">
        <f t="shared" ref="T2051:U2051" si="3843">SUM(T2052:T2055)</f>
        <v>56500</v>
      </c>
      <c r="U2051" s="107">
        <f t="shared" si="3843"/>
        <v>56500</v>
      </c>
      <c r="V2051" s="107">
        <f t="shared" si="3842"/>
        <v>56500</v>
      </c>
      <c r="W2051" s="107">
        <f t="shared" si="3842"/>
        <v>56500</v>
      </c>
      <c r="X2051" s="107">
        <f t="shared" ref="X2051:Y2051" si="3844">SUM(X2052:X2055)</f>
        <v>56500</v>
      </c>
      <c r="Y2051" s="107">
        <f t="shared" si="3844"/>
        <v>56500</v>
      </c>
      <c r="Z2051" s="101"/>
      <c r="AA2051" s="101"/>
      <c r="AB2051" s="101"/>
      <c r="AC2051" s="101"/>
    </row>
    <row r="2052" spans="1:29" s="150" customFormat="1" x14ac:dyDescent="0.2">
      <c r="A2052" s="95" t="s">
        <v>807</v>
      </c>
      <c r="B2052" s="93" t="s">
        <v>524</v>
      </c>
      <c r="C2052" s="94">
        <v>11</v>
      </c>
      <c r="D2052" s="95" t="s">
        <v>270</v>
      </c>
      <c r="E2052" s="119">
        <v>3211</v>
      </c>
      <c r="F2052" s="142" t="s">
        <v>42</v>
      </c>
      <c r="G2052" s="132"/>
      <c r="H2052" s="398">
        <v>26545</v>
      </c>
      <c r="I2052" s="398">
        <f t="shared" ref="I2052:I2055" si="3845">H2052</f>
        <v>26545</v>
      </c>
      <c r="J2052" s="398">
        <v>26545</v>
      </c>
      <c r="K2052" s="398">
        <f t="shared" ref="K2052:K2055" si="3846">J2052</f>
        <v>26545</v>
      </c>
      <c r="L2052" s="402">
        <v>26600</v>
      </c>
      <c r="M2052" s="398">
        <f t="shared" ref="M2052:M2055" si="3847">L2052</f>
        <v>26600</v>
      </c>
      <c r="N2052" s="402">
        <v>26600</v>
      </c>
      <c r="O2052" s="398">
        <f t="shared" ref="O2052:O2055" si="3848">N2052</f>
        <v>26600</v>
      </c>
      <c r="P2052" s="398">
        <v>26545</v>
      </c>
      <c r="Q2052" s="398">
        <f t="shared" ref="Q2052:Q2055" si="3849">P2052</f>
        <v>26545</v>
      </c>
      <c r="R2052" s="402">
        <v>26600</v>
      </c>
      <c r="S2052" s="398">
        <f t="shared" ref="S2052:S2055" si="3850">R2052</f>
        <v>26600</v>
      </c>
      <c r="T2052" s="402">
        <v>26600</v>
      </c>
      <c r="U2052" s="398">
        <f t="shared" ref="U2052:U2055" si="3851">T2052</f>
        <v>26600</v>
      </c>
      <c r="V2052" s="402">
        <v>26600</v>
      </c>
      <c r="W2052" s="398">
        <f t="shared" ref="W2052:W2055" si="3852">V2052</f>
        <v>26600</v>
      </c>
      <c r="X2052" s="402">
        <v>26600</v>
      </c>
      <c r="Y2052" s="398">
        <f t="shared" ref="Y2052:Y2055" si="3853">X2052</f>
        <v>26600</v>
      </c>
    </row>
    <row r="2053" spans="1:29" s="150" customFormat="1" ht="30" x14ac:dyDescent="0.2">
      <c r="A2053" s="95" t="s">
        <v>807</v>
      </c>
      <c r="B2053" s="93" t="s">
        <v>524</v>
      </c>
      <c r="C2053" s="94">
        <v>11</v>
      </c>
      <c r="D2053" s="95" t="s">
        <v>270</v>
      </c>
      <c r="E2053" s="119">
        <v>3212</v>
      </c>
      <c r="F2053" s="142" t="s">
        <v>43</v>
      </c>
      <c r="G2053" s="132"/>
      <c r="H2053" s="398">
        <v>13272</v>
      </c>
      <c r="I2053" s="398">
        <f t="shared" si="3845"/>
        <v>13272</v>
      </c>
      <c r="J2053" s="398">
        <v>13272</v>
      </c>
      <c r="K2053" s="398">
        <f t="shared" si="3846"/>
        <v>13272</v>
      </c>
      <c r="L2053" s="403">
        <v>14000</v>
      </c>
      <c r="M2053" s="398">
        <f t="shared" si="3847"/>
        <v>14000</v>
      </c>
      <c r="N2053" s="403">
        <v>14000</v>
      </c>
      <c r="O2053" s="398">
        <f t="shared" si="3848"/>
        <v>14000</v>
      </c>
      <c r="P2053" s="398">
        <v>13272</v>
      </c>
      <c r="Q2053" s="398">
        <f t="shared" si="3849"/>
        <v>13272</v>
      </c>
      <c r="R2053" s="403">
        <v>14000</v>
      </c>
      <c r="S2053" s="398">
        <f t="shared" si="3850"/>
        <v>14000</v>
      </c>
      <c r="T2053" s="403">
        <v>14000</v>
      </c>
      <c r="U2053" s="398">
        <f t="shared" si="3851"/>
        <v>14000</v>
      </c>
      <c r="V2053" s="403">
        <v>14000</v>
      </c>
      <c r="W2053" s="398">
        <f t="shared" si="3852"/>
        <v>14000</v>
      </c>
      <c r="X2053" s="403">
        <v>14000</v>
      </c>
      <c r="Y2053" s="398">
        <f t="shared" si="3853"/>
        <v>14000</v>
      </c>
    </row>
    <row r="2054" spans="1:29" s="101" customFormat="1" x14ac:dyDescent="0.2">
      <c r="A2054" s="95" t="s">
        <v>807</v>
      </c>
      <c r="B2054" s="93" t="s">
        <v>524</v>
      </c>
      <c r="C2054" s="94">
        <v>11</v>
      </c>
      <c r="D2054" s="95" t="s">
        <v>270</v>
      </c>
      <c r="E2054" s="119">
        <v>3213</v>
      </c>
      <c r="F2054" s="142" t="s">
        <v>44</v>
      </c>
      <c r="G2054" s="132"/>
      <c r="H2054" s="398">
        <v>7963</v>
      </c>
      <c r="I2054" s="398">
        <f t="shared" si="3845"/>
        <v>7963</v>
      </c>
      <c r="J2054" s="398">
        <v>9291</v>
      </c>
      <c r="K2054" s="398">
        <f t="shared" si="3846"/>
        <v>9291</v>
      </c>
      <c r="L2054" s="403">
        <v>7900</v>
      </c>
      <c r="M2054" s="398">
        <f t="shared" si="3847"/>
        <v>7900</v>
      </c>
      <c r="N2054" s="403">
        <v>7900</v>
      </c>
      <c r="O2054" s="398">
        <f t="shared" si="3848"/>
        <v>7900</v>
      </c>
      <c r="P2054" s="398">
        <v>9291</v>
      </c>
      <c r="Q2054" s="398">
        <f t="shared" si="3849"/>
        <v>9291</v>
      </c>
      <c r="R2054" s="403">
        <v>7900</v>
      </c>
      <c r="S2054" s="398">
        <f t="shared" si="3850"/>
        <v>7900</v>
      </c>
      <c r="T2054" s="403">
        <v>7900</v>
      </c>
      <c r="U2054" s="398">
        <f t="shared" si="3851"/>
        <v>7900</v>
      </c>
      <c r="V2054" s="403">
        <v>7900</v>
      </c>
      <c r="W2054" s="398">
        <f t="shared" si="3852"/>
        <v>7900</v>
      </c>
      <c r="X2054" s="403">
        <v>7900</v>
      </c>
      <c r="Y2054" s="398">
        <f t="shared" si="3853"/>
        <v>7900</v>
      </c>
      <c r="Z2054" s="150"/>
      <c r="AA2054" s="150"/>
      <c r="AB2054" s="150"/>
      <c r="AC2054" s="150"/>
    </row>
    <row r="2055" spans="1:29" s="150" customFormat="1" x14ac:dyDescent="0.2">
      <c r="A2055" s="95" t="s">
        <v>807</v>
      </c>
      <c r="B2055" s="93" t="s">
        <v>524</v>
      </c>
      <c r="C2055" s="94">
        <v>11</v>
      </c>
      <c r="D2055" s="95" t="s">
        <v>270</v>
      </c>
      <c r="E2055" s="119">
        <v>3214</v>
      </c>
      <c r="F2055" s="142" t="s">
        <v>45</v>
      </c>
      <c r="G2055" s="132"/>
      <c r="H2055" s="398">
        <v>6609</v>
      </c>
      <c r="I2055" s="398">
        <f t="shared" si="3845"/>
        <v>6609</v>
      </c>
      <c r="J2055" s="398">
        <v>5309</v>
      </c>
      <c r="K2055" s="398">
        <f t="shared" si="3846"/>
        <v>5309</v>
      </c>
      <c r="L2055" s="403">
        <v>8000</v>
      </c>
      <c r="M2055" s="398">
        <f t="shared" si="3847"/>
        <v>8000</v>
      </c>
      <c r="N2055" s="403">
        <v>8000</v>
      </c>
      <c r="O2055" s="398">
        <f t="shared" si="3848"/>
        <v>8000</v>
      </c>
      <c r="P2055" s="398">
        <v>5309</v>
      </c>
      <c r="Q2055" s="398">
        <f t="shared" si="3849"/>
        <v>5309</v>
      </c>
      <c r="R2055" s="403">
        <v>8000</v>
      </c>
      <c r="S2055" s="398">
        <f t="shared" si="3850"/>
        <v>8000</v>
      </c>
      <c r="T2055" s="403">
        <v>8000</v>
      </c>
      <c r="U2055" s="398">
        <f t="shared" si="3851"/>
        <v>8000</v>
      </c>
      <c r="V2055" s="403">
        <v>8000</v>
      </c>
      <c r="W2055" s="398">
        <f t="shared" si="3852"/>
        <v>8000</v>
      </c>
      <c r="X2055" s="403">
        <v>8000</v>
      </c>
      <c r="Y2055" s="398">
        <f t="shared" si="3853"/>
        <v>8000</v>
      </c>
    </row>
    <row r="2056" spans="1:29" s="150" customFormat="1" x14ac:dyDescent="0.2">
      <c r="A2056" s="118" t="s">
        <v>807</v>
      </c>
      <c r="B2056" s="102" t="s">
        <v>524</v>
      </c>
      <c r="C2056" s="103">
        <v>11</v>
      </c>
      <c r="D2056" s="118"/>
      <c r="E2056" s="113">
        <v>322</v>
      </c>
      <c r="F2056" s="141"/>
      <c r="G2056" s="106"/>
      <c r="H2056" s="107">
        <f t="shared" ref="H2056:Q2056" si="3854">SUM(H2057:H2061)</f>
        <v>15751</v>
      </c>
      <c r="I2056" s="107">
        <f t="shared" si="3854"/>
        <v>15751</v>
      </c>
      <c r="J2056" s="107">
        <f t="shared" si="3854"/>
        <v>18051</v>
      </c>
      <c r="K2056" s="107">
        <f t="shared" si="3854"/>
        <v>18051</v>
      </c>
      <c r="L2056" s="107">
        <f t="shared" ref="L2056:M2056" si="3855">SUM(L2057:L2061)</f>
        <v>18430</v>
      </c>
      <c r="M2056" s="107">
        <f t="shared" si="3855"/>
        <v>18430</v>
      </c>
      <c r="N2056" s="107">
        <f t="shared" ref="N2056:O2056" si="3856">SUM(N2057:N2061)</f>
        <v>18430</v>
      </c>
      <c r="O2056" s="107">
        <f t="shared" si="3856"/>
        <v>18430</v>
      </c>
      <c r="P2056" s="107">
        <f t="shared" si="3854"/>
        <v>18051</v>
      </c>
      <c r="Q2056" s="107">
        <f t="shared" si="3854"/>
        <v>18051</v>
      </c>
      <c r="R2056" s="107">
        <f t="shared" ref="R2056:W2056" si="3857">SUM(R2057:R2061)</f>
        <v>18500</v>
      </c>
      <c r="S2056" s="107">
        <f t="shared" si="3857"/>
        <v>18500</v>
      </c>
      <c r="T2056" s="107">
        <f t="shared" ref="T2056:U2056" si="3858">SUM(T2057:T2061)</f>
        <v>18500</v>
      </c>
      <c r="U2056" s="107">
        <f t="shared" si="3858"/>
        <v>18500</v>
      </c>
      <c r="V2056" s="107">
        <f t="shared" si="3857"/>
        <v>18500</v>
      </c>
      <c r="W2056" s="107">
        <f t="shared" si="3857"/>
        <v>18500</v>
      </c>
      <c r="X2056" s="107">
        <f t="shared" ref="X2056:Y2056" si="3859">SUM(X2057:X2061)</f>
        <v>18500</v>
      </c>
      <c r="Y2056" s="107">
        <f t="shared" si="3859"/>
        <v>18500</v>
      </c>
      <c r="Z2056" s="101"/>
      <c r="AA2056" s="101"/>
      <c r="AB2056" s="101"/>
      <c r="AC2056" s="101"/>
    </row>
    <row r="2057" spans="1:29" s="150" customFormat="1" x14ac:dyDescent="0.2">
      <c r="A2057" s="95" t="s">
        <v>807</v>
      </c>
      <c r="B2057" s="93" t="s">
        <v>524</v>
      </c>
      <c r="C2057" s="94">
        <v>11</v>
      </c>
      <c r="D2057" s="95" t="s">
        <v>270</v>
      </c>
      <c r="E2057" s="119">
        <v>3221</v>
      </c>
      <c r="F2057" s="142" t="s">
        <v>297</v>
      </c>
      <c r="G2057" s="132"/>
      <c r="H2057" s="398">
        <v>5600</v>
      </c>
      <c r="I2057" s="398">
        <f t="shared" ref="I2057:I2061" si="3860">H2057</f>
        <v>5600</v>
      </c>
      <c r="J2057" s="398">
        <v>7300</v>
      </c>
      <c r="K2057" s="398">
        <f t="shared" ref="K2057:K2061" si="3861">J2057</f>
        <v>7300</v>
      </c>
      <c r="L2057" s="402">
        <v>7300</v>
      </c>
      <c r="M2057" s="398">
        <f t="shared" ref="M2057:M2061" si="3862">L2057</f>
        <v>7300</v>
      </c>
      <c r="N2057" s="402">
        <v>7300</v>
      </c>
      <c r="O2057" s="398">
        <f t="shared" ref="O2057:O2061" si="3863">N2057</f>
        <v>7300</v>
      </c>
      <c r="P2057" s="398">
        <v>7300</v>
      </c>
      <c r="Q2057" s="398">
        <f t="shared" ref="Q2057:Q2061" si="3864">P2057</f>
        <v>7300</v>
      </c>
      <c r="R2057" s="402">
        <v>7300</v>
      </c>
      <c r="S2057" s="398">
        <f t="shared" ref="S2057:S2061" si="3865">R2057</f>
        <v>7300</v>
      </c>
      <c r="T2057" s="402">
        <v>7300</v>
      </c>
      <c r="U2057" s="398">
        <f t="shared" ref="U2057:U2061" si="3866">T2057</f>
        <v>7300</v>
      </c>
      <c r="V2057" s="402">
        <v>7300</v>
      </c>
      <c r="W2057" s="398">
        <f t="shared" ref="W2057:W2061" si="3867">V2057</f>
        <v>7300</v>
      </c>
      <c r="X2057" s="402">
        <v>7300</v>
      </c>
      <c r="Y2057" s="398">
        <f t="shared" ref="Y2057:Y2061" si="3868">X2057</f>
        <v>7300</v>
      </c>
    </row>
    <row r="2058" spans="1:29" s="150" customFormat="1" x14ac:dyDescent="0.2">
      <c r="A2058" s="95" t="s">
        <v>807</v>
      </c>
      <c r="B2058" s="93" t="s">
        <v>524</v>
      </c>
      <c r="C2058" s="94">
        <v>11</v>
      </c>
      <c r="D2058" s="95" t="s">
        <v>270</v>
      </c>
      <c r="E2058" s="119">
        <v>3223</v>
      </c>
      <c r="F2058" s="142" t="s">
        <v>48</v>
      </c>
      <c r="G2058" s="132"/>
      <c r="H2058" s="398">
        <v>8627</v>
      </c>
      <c r="I2058" s="398">
        <f t="shared" si="3860"/>
        <v>8627</v>
      </c>
      <c r="J2058" s="398">
        <v>8627</v>
      </c>
      <c r="K2058" s="398">
        <f t="shared" si="3861"/>
        <v>8627</v>
      </c>
      <c r="L2058" s="403">
        <v>8700</v>
      </c>
      <c r="M2058" s="398">
        <f t="shared" si="3862"/>
        <v>8700</v>
      </c>
      <c r="N2058" s="403">
        <v>8700</v>
      </c>
      <c r="O2058" s="398">
        <f t="shared" si="3863"/>
        <v>8700</v>
      </c>
      <c r="P2058" s="398">
        <v>8627</v>
      </c>
      <c r="Q2058" s="398">
        <f t="shared" si="3864"/>
        <v>8627</v>
      </c>
      <c r="R2058" s="403">
        <v>8700</v>
      </c>
      <c r="S2058" s="398">
        <f t="shared" si="3865"/>
        <v>8700</v>
      </c>
      <c r="T2058" s="403">
        <v>8700</v>
      </c>
      <c r="U2058" s="398">
        <f t="shared" si="3866"/>
        <v>8700</v>
      </c>
      <c r="V2058" s="403">
        <v>8700</v>
      </c>
      <c r="W2058" s="398">
        <f t="shared" si="3867"/>
        <v>8700</v>
      </c>
      <c r="X2058" s="403">
        <v>8700</v>
      </c>
      <c r="Y2058" s="398">
        <f t="shared" si="3868"/>
        <v>8700</v>
      </c>
    </row>
    <row r="2059" spans="1:29" s="150" customFormat="1" ht="30" x14ac:dyDescent="0.2">
      <c r="A2059" s="95" t="s">
        <v>807</v>
      </c>
      <c r="B2059" s="93" t="s">
        <v>524</v>
      </c>
      <c r="C2059" s="94">
        <v>11</v>
      </c>
      <c r="D2059" s="95" t="s">
        <v>270</v>
      </c>
      <c r="E2059" s="119">
        <v>3224</v>
      </c>
      <c r="F2059" s="142" t="s">
        <v>155</v>
      </c>
      <c r="G2059" s="132"/>
      <c r="H2059" s="398">
        <v>827</v>
      </c>
      <c r="I2059" s="398">
        <f t="shared" si="3860"/>
        <v>827</v>
      </c>
      <c r="J2059" s="398">
        <v>1327</v>
      </c>
      <c r="K2059" s="398">
        <f t="shared" si="3861"/>
        <v>1327</v>
      </c>
      <c r="L2059" s="403">
        <v>1330</v>
      </c>
      <c r="M2059" s="398">
        <f t="shared" si="3862"/>
        <v>1330</v>
      </c>
      <c r="N2059" s="403">
        <v>1330</v>
      </c>
      <c r="O2059" s="398">
        <f t="shared" si="3863"/>
        <v>1330</v>
      </c>
      <c r="P2059" s="398">
        <v>1327</v>
      </c>
      <c r="Q2059" s="398">
        <f t="shared" si="3864"/>
        <v>1327</v>
      </c>
      <c r="R2059" s="403">
        <v>1400</v>
      </c>
      <c r="S2059" s="398">
        <f t="shared" si="3865"/>
        <v>1400</v>
      </c>
      <c r="T2059" s="403">
        <v>1400</v>
      </c>
      <c r="U2059" s="398">
        <f t="shared" si="3866"/>
        <v>1400</v>
      </c>
      <c r="V2059" s="403">
        <v>1400</v>
      </c>
      <c r="W2059" s="398">
        <f t="shared" si="3867"/>
        <v>1400</v>
      </c>
      <c r="X2059" s="403">
        <v>1400</v>
      </c>
      <c r="Y2059" s="398">
        <f t="shared" si="3868"/>
        <v>1400</v>
      </c>
    </row>
    <row r="2060" spans="1:29" s="101" customFormat="1" x14ac:dyDescent="0.2">
      <c r="A2060" s="95" t="s">
        <v>807</v>
      </c>
      <c r="B2060" s="93" t="s">
        <v>524</v>
      </c>
      <c r="C2060" s="94">
        <v>11</v>
      </c>
      <c r="D2060" s="95" t="s">
        <v>270</v>
      </c>
      <c r="E2060" s="119">
        <v>3225</v>
      </c>
      <c r="F2060" s="142" t="s">
        <v>473</v>
      </c>
      <c r="G2060" s="132"/>
      <c r="H2060" s="398">
        <v>33</v>
      </c>
      <c r="I2060" s="398">
        <f t="shared" si="3860"/>
        <v>33</v>
      </c>
      <c r="J2060" s="398">
        <v>133</v>
      </c>
      <c r="K2060" s="398">
        <f t="shared" si="3861"/>
        <v>133</v>
      </c>
      <c r="L2060" s="409">
        <v>100</v>
      </c>
      <c r="M2060" s="398">
        <f t="shared" si="3862"/>
        <v>100</v>
      </c>
      <c r="N2060" s="409">
        <v>100</v>
      </c>
      <c r="O2060" s="398">
        <f t="shared" si="3863"/>
        <v>100</v>
      </c>
      <c r="P2060" s="398">
        <v>133</v>
      </c>
      <c r="Q2060" s="398">
        <f t="shared" si="3864"/>
        <v>133</v>
      </c>
      <c r="R2060" s="409">
        <v>100</v>
      </c>
      <c r="S2060" s="398">
        <f t="shared" si="3865"/>
        <v>100</v>
      </c>
      <c r="T2060" s="409">
        <v>100</v>
      </c>
      <c r="U2060" s="398">
        <f t="shared" si="3866"/>
        <v>100</v>
      </c>
      <c r="V2060" s="409">
        <v>100</v>
      </c>
      <c r="W2060" s="398">
        <f t="shared" si="3867"/>
        <v>100</v>
      </c>
      <c r="X2060" s="409">
        <v>100</v>
      </c>
      <c r="Y2060" s="398">
        <f t="shared" si="3868"/>
        <v>100</v>
      </c>
      <c r="Z2060" s="150"/>
      <c r="AA2060" s="150"/>
      <c r="AB2060" s="150"/>
      <c r="AC2060" s="150"/>
    </row>
    <row r="2061" spans="1:29" s="150" customFormat="1" x14ac:dyDescent="0.2">
      <c r="A2061" s="95" t="s">
        <v>807</v>
      </c>
      <c r="B2061" s="93" t="s">
        <v>524</v>
      </c>
      <c r="C2061" s="94">
        <v>11</v>
      </c>
      <c r="D2061" s="95" t="s">
        <v>270</v>
      </c>
      <c r="E2061" s="119">
        <v>3227</v>
      </c>
      <c r="F2061" s="142" t="s">
        <v>51</v>
      </c>
      <c r="G2061" s="132"/>
      <c r="H2061" s="398">
        <v>664</v>
      </c>
      <c r="I2061" s="398">
        <f t="shared" si="3860"/>
        <v>664</v>
      </c>
      <c r="J2061" s="398">
        <v>664</v>
      </c>
      <c r="K2061" s="398">
        <f t="shared" si="3861"/>
        <v>664</v>
      </c>
      <c r="L2061" s="403">
        <v>1000</v>
      </c>
      <c r="M2061" s="398">
        <f t="shared" si="3862"/>
        <v>1000</v>
      </c>
      <c r="N2061" s="403">
        <v>1000</v>
      </c>
      <c r="O2061" s="398">
        <f t="shared" si="3863"/>
        <v>1000</v>
      </c>
      <c r="P2061" s="398">
        <v>664</v>
      </c>
      <c r="Q2061" s="398">
        <f t="shared" si="3864"/>
        <v>664</v>
      </c>
      <c r="R2061" s="403">
        <v>1000</v>
      </c>
      <c r="S2061" s="398">
        <f t="shared" si="3865"/>
        <v>1000</v>
      </c>
      <c r="T2061" s="403">
        <v>1000</v>
      </c>
      <c r="U2061" s="398">
        <f t="shared" si="3866"/>
        <v>1000</v>
      </c>
      <c r="V2061" s="403">
        <v>1000</v>
      </c>
      <c r="W2061" s="398">
        <f t="shared" si="3867"/>
        <v>1000</v>
      </c>
      <c r="X2061" s="403">
        <v>1000</v>
      </c>
      <c r="Y2061" s="398">
        <f t="shared" si="3868"/>
        <v>1000</v>
      </c>
    </row>
    <row r="2062" spans="1:29" s="150" customFormat="1" x14ac:dyDescent="0.2">
      <c r="A2062" s="118" t="s">
        <v>807</v>
      </c>
      <c r="B2062" s="102" t="s">
        <v>524</v>
      </c>
      <c r="C2062" s="103">
        <v>11</v>
      </c>
      <c r="D2062" s="118"/>
      <c r="E2062" s="113">
        <v>323</v>
      </c>
      <c r="F2062" s="141"/>
      <c r="G2062" s="106"/>
      <c r="H2062" s="107">
        <f t="shared" ref="H2062:Q2062" si="3869">SUM(H2063:H2070)</f>
        <v>106765</v>
      </c>
      <c r="I2062" s="107">
        <f t="shared" si="3869"/>
        <v>106765</v>
      </c>
      <c r="J2062" s="107">
        <f t="shared" si="3869"/>
        <v>98878</v>
      </c>
      <c r="K2062" s="107">
        <f t="shared" si="3869"/>
        <v>98878</v>
      </c>
      <c r="L2062" s="107">
        <f t="shared" ref="L2062:M2062" si="3870">SUM(L2063:L2070)</f>
        <v>124700</v>
      </c>
      <c r="M2062" s="107">
        <f t="shared" si="3870"/>
        <v>124700</v>
      </c>
      <c r="N2062" s="107">
        <f t="shared" ref="N2062:O2062" si="3871">SUM(N2063:N2070)</f>
        <v>124700</v>
      </c>
      <c r="O2062" s="107">
        <f t="shared" si="3871"/>
        <v>124700</v>
      </c>
      <c r="P2062" s="107">
        <f t="shared" si="3869"/>
        <v>98878</v>
      </c>
      <c r="Q2062" s="107">
        <f t="shared" si="3869"/>
        <v>98878</v>
      </c>
      <c r="R2062" s="107">
        <f t="shared" ref="R2062:W2062" si="3872">SUM(R2063:R2070)</f>
        <v>129450</v>
      </c>
      <c r="S2062" s="107">
        <f t="shared" si="3872"/>
        <v>129450</v>
      </c>
      <c r="T2062" s="107">
        <f t="shared" ref="T2062:U2062" si="3873">SUM(T2063:T2070)</f>
        <v>129450</v>
      </c>
      <c r="U2062" s="107">
        <f t="shared" si="3873"/>
        <v>129450</v>
      </c>
      <c r="V2062" s="107">
        <f t="shared" si="3872"/>
        <v>128650</v>
      </c>
      <c r="W2062" s="107">
        <f t="shared" si="3872"/>
        <v>128650</v>
      </c>
      <c r="X2062" s="107">
        <f t="shared" ref="X2062:Y2062" si="3874">SUM(X2063:X2070)</f>
        <v>128650</v>
      </c>
      <c r="Y2062" s="107">
        <f t="shared" si="3874"/>
        <v>128650</v>
      </c>
      <c r="Z2062" s="101"/>
      <c r="AA2062" s="101"/>
      <c r="AB2062" s="101"/>
      <c r="AC2062" s="101"/>
    </row>
    <row r="2063" spans="1:29" s="150" customFormat="1" x14ac:dyDescent="0.2">
      <c r="A2063" s="95" t="s">
        <v>807</v>
      </c>
      <c r="B2063" s="93" t="s">
        <v>524</v>
      </c>
      <c r="C2063" s="94">
        <v>11</v>
      </c>
      <c r="D2063" s="95" t="s">
        <v>270</v>
      </c>
      <c r="E2063" s="119">
        <v>3231</v>
      </c>
      <c r="F2063" s="142" t="s">
        <v>52</v>
      </c>
      <c r="G2063" s="132"/>
      <c r="H2063" s="398">
        <v>7963</v>
      </c>
      <c r="I2063" s="398">
        <f t="shared" ref="I2063:I2070" si="3875">H2063</f>
        <v>7963</v>
      </c>
      <c r="J2063" s="398">
        <v>7963</v>
      </c>
      <c r="K2063" s="398">
        <f t="shared" ref="K2063:K2070" si="3876">J2063</f>
        <v>7963</v>
      </c>
      <c r="L2063" s="402">
        <v>8000</v>
      </c>
      <c r="M2063" s="398">
        <f t="shared" ref="M2063:M2070" si="3877">L2063</f>
        <v>8000</v>
      </c>
      <c r="N2063" s="402">
        <v>8000</v>
      </c>
      <c r="O2063" s="398">
        <f t="shared" ref="O2063:O2070" si="3878">N2063</f>
        <v>8000</v>
      </c>
      <c r="P2063" s="398">
        <v>7963</v>
      </c>
      <c r="Q2063" s="398">
        <f t="shared" ref="Q2063:Q2070" si="3879">P2063</f>
        <v>7963</v>
      </c>
      <c r="R2063" s="402">
        <v>8000</v>
      </c>
      <c r="S2063" s="398">
        <f t="shared" ref="S2063:S2070" si="3880">R2063</f>
        <v>8000</v>
      </c>
      <c r="T2063" s="402">
        <v>8000</v>
      </c>
      <c r="U2063" s="398">
        <f t="shared" ref="U2063:U2070" si="3881">T2063</f>
        <v>8000</v>
      </c>
      <c r="V2063" s="402">
        <v>8000</v>
      </c>
      <c r="W2063" s="398">
        <f t="shared" ref="W2063:W2070" si="3882">V2063</f>
        <v>8000</v>
      </c>
      <c r="X2063" s="402">
        <v>8000</v>
      </c>
      <c r="Y2063" s="398">
        <f t="shared" ref="Y2063:Y2070" si="3883">X2063</f>
        <v>8000</v>
      </c>
    </row>
    <row r="2064" spans="1:29" s="150" customFormat="1" x14ac:dyDescent="0.2">
      <c r="A2064" s="95" t="s">
        <v>807</v>
      </c>
      <c r="B2064" s="93" t="s">
        <v>524</v>
      </c>
      <c r="C2064" s="94">
        <v>11</v>
      </c>
      <c r="D2064" s="95" t="s">
        <v>270</v>
      </c>
      <c r="E2064" s="119">
        <v>3232</v>
      </c>
      <c r="F2064" s="142" t="s">
        <v>53</v>
      </c>
      <c r="G2064" s="132"/>
      <c r="H2064" s="398">
        <v>10118</v>
      </c>
      <c r="I2064" s="398">
        <f t="shared" si="3875"/>
        <v>10118</v>
      </c>
      <c r="J2064" s="398">
        <v>10618</v>
      </c>
      <c r="K2064" s="398">
        <f t="shared" si="3876"/>
        <v>10618</v>
      </c>
      <c r="L2064" s="403">
        <v>20000</v>
      </c>
      <c r="M2064" s="398">
        <f t="shared" si="3877"/>
        <v>20000</v>
      </c>
      <c r="N2064" s="403">
        <v>20000</v>
      </c>
      <c r="O2064" s="398">
        <f t="shared" si="3878"/>
        <v>20000</v>
      </c>
      <c r="P2064" s="398">
        <v>10618</v>
      </c>
      <c r="Q2064" s="398">
        <f t="shared" si="3879"/>
        <v>10618</v>
      </c>
      <c r="R2064" s="403">
        <v>12450</v>
      </c>
      <c r="S2064" s="398">
        <f t="shared" si="3880"/>
        <v>12450</v>
      </c>
      <c r="T2064" s="403">
        <v>12450</v>
      </c>
      <c r="U2064" s="398">
        <f t="shared" si="3881"/>
        <v>12450</v>
      </c>
      <c r="V2064" s="403">
        <v>12450</v>
      </c>
      <c r="W2064" s="398">
        <f t="shared" si="3882"/>
        <v>12450</v>
      </c>
      <c r="X2064" s="403">
        <v>12450</v>
      </c>
      <c r="Y2064" s="398">
        <f t="shared" si="3883"/>
        <v>12450</v>
      </c>
    </row>
    <row r="2065" spans="1:29" s="150" customFormat="1" x14ac:dyDescent="0.2">
      <c r="A2065" s="95" t="s">
        <v>807</v>
      </c>
      <c r="B2065" s="93" t="s">
        <v>524</v>
      </c>
      <c r="C2065" s="94">
        <v>11</v>
      </c>
      <c r="D2065" s="95" t="s">
        <v>270</v>
      </c>
      <c r="E2065" s="119">
        <v>3233</v>
      </c>
      <c r="F2065" s="142" t="s">
        <v>54</v>
      </c>
      <c r="G2065" s="132"/>
      <c r="H2065" s="398">
        <v>1327</v>
      </c>
      <c r="I2065" s="398">
        <f t="shared" si="3875"/>
        <v>1327</v>
      </c>
      <c r="J2065" s="398">
        <v>1327</v>
      </c>
      <c r="K2065" s="398">
        <f t="shared" si="3876"/>
        <v>1327</v>
      </c>
      <c r="L2065" s="403">
        <v>1400</v>
      </c>
      <c r="M2065" s="398">
        <f t="shared" si="3877"/>
        <v>1400</v>
      </c>
      <c r="N2065" s="403">
        <v>1400</v>
      </c>
      <c r="O2065" s="398">
        <f t="shared" si="3878"/>
        <v>1400</v>
      </c>
      <c r="P2065" s="398">
        <v>1327</v>
      </c>
      <c r="Q2065" s="398">
        <f t="shared" si="3879"/>
        <v>1327</v>
      </c>
      <c r="R2065" s="403">
        <v>1400</v>
      </c>
      <c r="S2065" s="398">
        <f t="shared" si="3880"/>
        <v>1400</v>
      </c>
      <c r="T2065" s="403">
        <v>1400</v>
      </c>
      <c r="U2065" s="398">
        <f t="shared" si="3881"/>
        <v>1400</v>
      </c>
      <c r="V2065" s="403">
        <v>1400</v>
      </c>
      <c r="W2065" s="398">
        <f t="shared" si="3882"/>
        <v>1400</v>
      </c>
      <c r="X2065" s="403">
        <v>1400</v>
      </c>
      <c r="Y2065" s="398">
        <f t="shared" si="3883"/>
        <v>1400</v>
      </c>
    </row>
    <row r="2066" spans="1:29" s="150" customFormat="1" x14ac:dyDescent="0.2">
      <c r="A2066" s="95" t="s">
        <v>807</v>
      </c>
      <c r="B2066" s="93" t="s">
        <v>524</v>
      </c>
      <c r="C2066" s="94">
        <v>11</v>
      </c>
      <c r="D2066" s="95" t="s">
        <v>270</v>
      </c>
      <c r="E2066" s="119">
        <v>3234</v>
      </c>
      <c r="F2066" s="142" t="s">
        <v>55</v>
      </c>
      <c r="G2066" s="132"/>
      <c r="H2066" s="398">
        <v>1991</v>
      </c>
      <c r="I2066" s="398">
        <f t="shared" si="3875"/>
        <v>1991</v>
      </c>
      <c r="J2066" s="398">
        <v>1991</v>
      </c>
      <c r="K2066" s="398">
        <f t="shared" si="3876"/>
        <v>1991</v>
      </c>
      <c r="L2066" s="403">
        <v>2000</v>
      </c>
      <c r="M2066" s="398">
        <f t="shared" si="3877"/>
        <v>2000</v>
      </c>
      <c r="N2066" s="403">
        <v>2000</v>
      </c>
      <c r="O2066" s="398">
        <f t="shared" si="3878"/>
        <v>2000</v>
      </c>
      <c r="P2066" s="398">
        <v>1991</v>
      </c>
      <c r="Q2066" s="398">
        <f t="shared" si="3879"/>
        <v>1991</v>
      </c>
      <c r="R2066" s="403">
        <v>2000</v>
      </c>
      <c r="S2066" s="398">
        <f t="shared" si="3880"/>
        <v>2000</v>
      </c>
      <c r="T2066" s="403">
        <v>2000</v>
      </c>
      <c r="U2066" s="398">
        <f t="shared" si="3881"/>
        <v>2000</v>
      </c>
      <c r="V2066" s="403">
        <v>2000</v>
      </c>
      <c r="W2066" s="398">
        <f t="shared" si="3882"/>
        <v>2000</v>
      </c>
      <c r="X2066" s="403">
        <v>2000</v>
      </c>
      <c r="Y2066" s="398">
        <f t="shared" si="3883"/>
        <v>2000</v>
      </c>
    </row>
    <row r="2067" spans="1:29" s="150" customFormat="1" x14ac:dyDescent="0.2">
      <c r="A2067" s="95" t="s">
        <v>807</v>
      </c>
      <c r="B2067" s="93" t="s">
        <v>524</v>
      </c>
      <c r="C2067" s="94">
        <v>11</v>
      </c>
      <c r="D2067" s="95" t="s">
        <v>270</v>
      </c>
      <c r="E2067" s="119">
        <v>3235</v>
      </c>
      <c r="F2067" s="142" t="s">
        <v>56</v>
      </c>
      <c r="G2067" s="132"/>
      <c r="H2067" s="398">
        <v>65280</v>
      </c>
      <c r="I2067" s="398">
        <f t="shared" si="3875"/>
        <v>65280</v>
      </c>
      <c r="J2067" s="398">
        <v>61716</v>
      </c>
      <c r="K2067" s="398">
        <f t="shared" si="3876"/>
        <v>61716</v>
      </c>
      <c r="L2067" s="403">
        <v>76000</v>
      </c>
      <c r="M2067" s="398">
        <f t="shared" si="3877"/>
        <v>76000</v>
      </c>
      <c r="N2067" s="403">
        <v>76000</v>
      </c>
      <c r="O2067" s="398">
        <f t="shared" si="3878"/>
        <v>76000</v>
      </c>
      <c r="P2067" s="398">
        <v>61716</v>
      </c>
      <c r="Q2067" s="398">
        <f t="shared" si="3879"/>
        <v>61716</v>
      </c>
      <c r="R2067" s="403">
        <v>87300</v>
      </c>
      <c r="S2067" s="398">
        <f t="shared" si="3880"/>
        <v>87300</v>
      </c>
      <c r="T2067" s="403">
        <v>87300</v>
      </c>
      <c r="U2067" s="398">
        <f t="shared" si="3881"/>
        <v>87300</v>
      </c>
      <c r="V2067" s="403">
        <v>87300</v>
      </c>
      <c r="W2067" s="398">
        <f t="shared" si="3882"/>
        <v>87300</v>
      </c>
      <c r="X2067" s="403">
        <v>87300</v>
      </c>
      <c r="Y2067" s="398">
        <f t="shared" si="3883"/>
        <v>87300</v>
      </c>
    </row>
    <row r="2068" spans="1:29" s="150" customFormat="1" x14ac:dyDescent="0.2">
      <c r="A2068" s="95" t="s">
        <v>807</v>
      </c>
      <c r="B2068" s="93" t="s">
        <v>524</v>
      </c>
      <c r="C2068" s="94">
        <v>11</v>
      </c>
      <c r="D2068" s="95" t="s">
        <v>270</v>
      </c>
      <c r="E2068" s="119">
        <v>3236</v>
      </c>
      <c r="F2068" s="142" t="s">
        <v>57</v>
      </c>
      <c r="G2068" s="132"/>
      <c r="H2068" s="398">
        <v>2818</v>
      </c>
      <c r="I2068" s="398">
        <f t="shared" si="3875"/>
        <v>2818</v>
      </c>
      <c r="J2068" s="398">
        <v>1991</v>
      </c>
      <c r="K2068" s="398">
        <f t="shared" si="3876"/>
        <v>1991</v>
      </c>
      <c r="L2068" s="403">
        <v>2000</v>
      </c>
      <c r="M2068" s="398">
        <f t="shared" si="3877"/>
        <v>2000</v>
      </c>
      <c r="N2068" s="403">
        <v>2000</v>
      </c>
      <c r="O2068" s="398">
        <f t="shared" si="3878"/>
        <v>2000</v>
      </c>
      <c r="P2068" s="398">
        <v>1991</v>
      </c>
      <c r="Q2068" s="398">
        <f t="shared" si="3879"/>
        <v>1991</v>
      </c>
      <c r="R2068" s="403">
        <v>2800</v>
      </c>
      <c r="S2068" s="398">
        <f t="shared" si="3880"/>
        <v>2800</v>
      </c>
      <c r="T2068" s="403">
        <v>2800</v>
      </c>
      <c r="U2068" s="398">
        <f t="shared" si="3881"/>
        <v>2800</v>
      </c>
      <c r="V2068" s="403">
        <v>2000</v>
      </c>
      <c r="W2068" s="398">
        <f t="shared" si="3882"/>
        <v>2000</v>
      </c>
      <c r="X2068" s="403">
        <v>2000</v>
      </c>
      <c r="Y2068" s="398">
        <f t="shared" si="3883"/>
        <v>2000</v>
      </c>
    </row>
    <row r="2069" spans="1:29" s="101" customFormat="1" x14ac:dyDescent="0.2">
      <c r="A2069" s="95" t="s">
        <v>807</v>
      </c>
      <c r="B2069" s="93" t="s">
        <v>524</v>
      </c>
      <c r="C2069" s="94">
        <v>11</v>
      </c>
      <c r="D2069" s="95" t="s">
        <v>270</v>
      </c>
      <c r="E2069" s="119">
        <v>3237</v>
      </c>
      <c r="F2069" s="142" t="s">
        <v>58</v>
      </c>
      <c r="G2069" s="132"/>
      <c r="H2069" s="398">
        <v>14841</v>
      </c>
      <c r="I2069" s="398">
        <f t="shared" si="3875"/>
        <v>14841</v>
      </c>
      <c r="J2069" s="398">
        <v>11945</v>
      </c>
      <c r="K2069" s="398">
        <f t="shared" si="3876"/>
        <v>11945</v>
      </c>
      <c r="L2069" s="403">
        <v>14000</v>
      </c>
      <c r="M2069" s="398">
        <f t="shared" si="3877"/>
        <v>14000</v>
      </c>
      <c r="N2069" s="403">
        <v>14000</v>
      </c>
      <c r="O2069" s="398">
        <f t="shared" si="3878"/>
        <v>14000</v>
      </c>
      <c r="P2069" s="398">
        <v>11945</v>
      </c>
      <c r="Q2069" s="398">
        <f t="shared" si="3879"/>
        <v>11945</v>
      </c>
      <c r="R2069" s="403">
        <v>14000</v>
      </c>
      <c r="S2069" s="398">
        <f t="shared" si="3880"/>
        <v>14000</v>
      </c>
      <c r="T2069" s="403">
        <v>14000</v>
      </c>
      <c r="U2069" s="398">
        <f t="shared" si="3881"/>
        <v>14000</v>
      </c>
      <c r="V2069" s="403">
        <v>14000</v>
      </c>
      <c r="W2069" s="398">
        <f t="shared" si="3882"/>
        <v>14000</v>
      </c>
      <c r="X2069" s="403">
        <v>14000</v>
      </c>
      <c r="Y2069" s="398">
        <f t="shared" si="3883"/>
        <v>14000</v>
      </c>
      <c r="Z2069" s="150"/>
      <c r="AA2069" s="150"/>
      <c r="AB2069" s="150"/>
      <c r="AC2069" s="150"/>
    </row>
    <row r="2070" spans="1:29" s="150" customFormat="1" x14ac:dyDescent="0.2">
      <c r="A2070" s="95" t="s">
        <v>807</v>
      </c>
      <c r="B2070" s="93" t="s">
        <v>524</v>
      </c>
      <c r="C2070" s="94">
        <v>11</v>
      </c>
      <c r="D2070" s="95" t="s">
        <v>270</v>
      </c>
      <c r="E2070" s="119">
        <v>3239</v>
      </c>
      <c r="F2070" s="142" t="s">
        <v>60</v>
      </c>
      <c r="G2070" s="132"/>
      <c r="H2070" s="398">
        <v>2427</v>
      </c>
      <c r="I2070" s="398">
        <f t="shared" si="3875"/>
        <v>2427</v>
      </c>
      <c r="J2070" s="398">
        <v>1327</v>
      </c>
      <c r="K2070" s="398">
        <f t="shared" si="3876"/>
        <v>1327</v>
      </c>
      <c r="L2070" s="403">
        <v>1300</v>
      </c>
      <c r="M2070" s="398">
        <f t="shared" si="3877"/>
        <v>1300</v>
      </c>
      <c r="N2070" s="403">
        <v>1300</v>
      </c>
      <c r="O2070" s="398">
        <f t="shared" si="3878"/>
        <v>1300</v>
      </c>
      <c r="P2070" s="398">
        <v>1327</v>
      </c>
      <c r="Q2070" s="398">
        <f t="shared" si="3879"/>
        <v>1327</v>
      </c>
      <c r="R2070" s="403">
        <v>1500</v>
      </c>
      <c r="S2070" s="398">
        <f t="shared" si="3880"/>
        <v>1500</v>
      </c>
      <c r="T2070" s="403">
        <v>1500</v>
      </c>
      <c r="U2070" s="398">
        <f t="shared" si="3881"/>
        <v>1500</v>
      </c>
      <c r="V2070" s="403">
        <v>1500</v>
      </c>
      <c r="W2070" s="398">
        <f t="shared" si="3882"/>
        <v>1500</v>
      </c>
      <c r="X2070" s="403">
        <v>1500</v>
      </c>
      <c r="Y2070" s="398">
        <f t="shared" si="3883"/>
        <v>1500</v>
      </c>
    </row>
    <row r="2071" spans="1:29" s="101" customFormat="1" x14ac:dyDescent="0.2">
      <c r="A2071" s="118" t="s">
        <v>807</v>
      </c>
      <c r="B2071" s="102" t="s">
        <v>524</v>
      </c>
      <c r="C2071" s="103">
        <v>11</v>
      </c>
      <c r="D2071" s="118"/>
      <c r="E2071" s="113">
        <v>324</v>
      </c>
      <c r="F2071" s="141"/>
      <c r="G2071" s="106"/>
      <c r="H2071" s="107">
        <f t="shared" ref="H2071:Y2071" si="3884">SUM(H2072)</f>
        <v>33</v>
      </c>
      <c r="I2071" s="107">
        <f t="shared" si="3884"/>
        <v>33</v>
      </c>
      <c r="J2071" s="107">
        <f t="shared" si="3884"/>
        <v>133</v>
      </c>
      <c r="K2071" s="107">
        <f t="shared" si="3884"/>
        <v>133</v>
      </c>
      <c r="L2071" s="107">
        <f t="shared" si="3884"/>
        <v>50</v>
      </c>
      <c r="M2071" s="107">
        <f t="shared" si="3884"/>
        <v>50</v>
      </c>
      <c r="N2071" s="107">
        <f t="shared" si="3884"/>
        <v>50</v>
      </c>
      <c r="O2071" s="107">
        <f t="shared" si="3884"/>
        <v>50</v>
      </c>
      <c r="P2071" s="107">
        <f t="shared" si="3884"/>
        <v>133</v>
      </c>
      <c r="Q2071" s="107">
        <f t="shared" si="3884"/>
        <v>133</v>
      </c>
      <c r="R2071" s="107">
        <f t="shared" si="3884"/>
        <v>100</v>
      </c>
      <c r="S2071" s="107">
        <f t="shared" si="3884"/>
        <v>100</v>
      </c>
      <c r="T2071" s="107">
        <f t="shared" si="3884"/>
        <v>100</v>
      </c>
      <c r="U2071" s="107">
        <f t="shared" si="3884"/>
        <v>100</v>
      </c>
      <c r="V2071" s="107">
        <f t="shared" si="3884"/>
        <v>100</v>
      </c>
      <c r="W2071" s="107">
        <f t="shared" si="3884"/>
        <v>100</v>
      </c>
      <c r="X2071" s="107">
        <f t="shared" si="3884"/>
        <v>100</v>
      </c>
      <c r="Y2071" s="107">
        <f t="shared" si="3884"/>
        <v>100</v>
      </c>
    </row>
    <row r="2072" spans="1:29" s="150" customFormat="1" ht="30" x14ac:dyDescent="0.2">
      <c r="A2072" s="95" t="s">
        <v>807</v>
      </c>
      <c r="B2072" s="93" t="s">
        <v>524</v>
      </c>
      <c r="C2072" s="94">
        <v>11</v>
      </c>
      <c r="D2072" s="95" t="s">
        <v>270</v>
      </c>
      <c r="E2072" s="119">
        <v>3241</v>
      </c>
      <c r="F2072" s="142" t="s">
        <v>205</v>
      </c>
      <c r="G2072" s="132"/>
      <c r="H2072" s="398">
        <v>33</v>
      </c>
      <c r="I2072" s="398">
        <f>H2072</f>
        <v>33</v>
      </c>
      <c r="J2072" s="398">
        <v>133</v>
      </c>
      <c r="K2072" s="398">
        <f>J2072</f>
        <v>133</v>
      </c>
      <c r="L2072" s="408">
        <v>50</v>
      </c>
      <c r="M2072" s="398">
        <f>L2072</f>
        <v>50</v>
      </c>
      <c r="N2072" s="408">
        <v>50</v>
      </c>
      <c r="O2072" s="398">
        <f>N2072</f>
        <v>50</v>
      </c>
      <c r="P2072" s="398">
        <v>133</v>
      </c>
      <c r="Q2072" s="398">
        <f>P2072</f>
        <v>133</v>
      </c>
      <c r="R2072" s="398">
        <v>100</v>
      </c>
      <c r="S2072" s="398">
        <f>R2072</f>
        <v>100</v>
      </c>
      <c r="T2072" s="398">
        <v>100</v>
      </c>
      <c r="U2072" s="398">
        <f>T2072</f>
        <v>100</v>
      </c>
      <c r="V2072" s="398">
        <v>100</v>
      </c>
      <c r="W2072" s="398">
        <f>V2072</f>
        <v>100</v>
      </c>
      <c r="X2072" s="398">
        <v>100</v>
      </c>
      <c r="Y2072" s="398">
        <f>X2072</f>
        <v>100</v>
      </c>
    </row>
    <row r="2073" spans="1:29" s="150" customFormat="1" x14ac:dyDescent="0.2">
      <c r="A2073" s="118" t="s">
        <v>807</v>
      </c>
      <c r="B2073" s="102" t="s">
        <v>524</v>
      </c>
      <c r="C2073" s="103">
        <v>11</v>
      </c>
      <c r="D2073" s="118"/>
      <c r="E2073" s="113">
        <v>329</v>
      </c>
      <c r="F2073" s="141"/>
      <c r="G2073" s="106"/>
      <c r="H2073" s="107">
        <f t="shared" ref="H2073:Q2073" si="3885">SUM(H2074:H2080)</f>
        <v>28403</v>
      </c>
      <c r="I2073" s="107">
        <f t="shared" si="3885"/>
        <v>28403</v>
      </c>
      <c r="J2073" s="107">
        <f t="shared" si="3885"/>
        <v>25881</v>
      </c>
      <c r="K2073" s="107">
        <f t="shared" si="3885"/>
        <v>25881</v>
      </c>
      <c r="L2073" s="107">
        <f t="shared" ref="L2073:M2073" si="3886">SUM(L2074:L2080)</f>
        <v>29750</v>
      </c>
      <c r="M2073" s="107">
        <f t="shared" si="3886"/>
        <v>29750</v>
      </c>
      <c r="N2073" s="107">
        <f t="shared" ref="N2073:O2073" si="3887">SUM(N2074:N2080)</f>
        <v>29750</v>
      </c>
      <c r="O2073" s="107">
        <f t="shared" si="3887"/>
        <v>29750</v>
      </c>
      <c r="P2073" s="107">
        <f t="shared" si="3885"/>
        <v>25881</v>
      </c>
      <c r="Q2073" s="107">
        <f t="shared" si="3885"/>
        <v>25881</v>
      </c>
      <c r="R2073" s="107">
        <f t="shared" ref="R2073:W2073" si="3888">SUM(R2074:R2080)</f>
        <v>28450</v>
      </c>
      <c r="S2073" s="107">
        <f t="shared" si="3888"/>
        <v>28450</v>
      </c>
      <c r="T2073" s="107">
        <f t="shared" ref="T2073:U2073" si="3889">SUM(T2074:T2080)</f>
        <v>28450</v>
      </c>
      <c r="U2073" s="107">
        <f t="shared" si="3889"/>
        <v>28450</v>
      </c>
      <c r="V2073" s="107">
        <f t="shared" si="3888"/>
        <v>28700</v>
      </c>
      <c r="W2073" s="107">
        <f t="shared" si="3888"/>
        <v>28700</v>
      </c>
      <c r="X2073" s="107">
        <f t="shared" ref="X2073:Y2073" si="3890">SUM(X2074:X2080)</f>
        <v>28700</v>
      </c>
      <c r="Y2073" s="107">
        <f t="shared" si="3890"/>
        <v>28700</v>
      </c>
      <c r="Z2073" s="101"/>
      <c r="AA2073" s="101"/>
      <c r="AB2073" s="101"/>
      <c r="AC2073" s="101"/>
    </row>
    <row r="2074" spans="1:29" s="150" customFormat="1" ht="30" x14ac:dyDescent="0.2">
      <c r="A2074" s="95" t="s">
        <v>807</v>
      </c>
      <c r="B2074" s="93" t="s">
        <v>524</v>
      </c>
      <c r="C2074" s="94">
        <v>11</v>
      </c>
      <c r="D2074" s="95" t="s">
        <v>270</v>
      </c>
      <c r="E2074" s="119">
        <v>3291</v>
      </c>
      <c r="F2074" s="142" t="s">
        <v>474</v>
      </c>
      <c r="G2074" s="132"/>
      <c r="H2074" s="398">
        <v>23226</v>
      </c>
      <c r="I2074" s="398">
        <f t="shared" ref="I2074:I2080" si="3891">H2074</f>
        <v>23226</v>
      </c>
      <c r="J2074" s="398">
        <v>23226</v>
      </c>
      <c r="K2074" s="398">
        <f t="shared" ref="K2074:K2080" si="3892">J2074</f>
        <v>23226</v>
      </c>
      <c r="L2074" s="402">
        <v>25000</v>
      </c>
      <c r="M2074" s="398">
        <f t="shared" ref="M2074:M2080" si="3893">L2074</f>
        <v>25000</v>
      </c>
      <c r="N2074" s="402">
        <v>25000</v>
      </c>
      <c r="O2074" s="398">
        <f t="shared" ref="O2074:O2080" si="3894">N2074</f>
        <v>25000</v>
      </c>
      <c r="P2074" s="398">
        <v>23226</v>
      </c>
      <c r="Q2074" s="398">
        <f t="shared" ref="Q2074:Q2080" si="3895">P2074</f>
        <v>23226</v>
      </c>
      <c r="R2074" s="402">
        <v>25000</v>
      </c>
      <c r="S2074" s="398">
        <f t="shared" ref="S2074:S2080" si="3896">R2074</f>
        <v>25000</v>
      </c>
      <c r="T2074" s="402">
        <v>25000</v>
      </c>
      <c r="U2074" s="398">
        <f t="shared" ref="U2074:U2080" si="3897">T2074</f>
        <v>25000</v>
      </c>
      <c r="V2074" s="402">
        <v>25000</v>
      </c>
      <c r="W2074" s="398">
        <f t="shared" ref="W2074:W2080" si="3898">V2074</f>
        <v>25000</v>
      </c>
      <c r="X2074" s="402">
        <v>25000</v>
      </c>
      <c r="Y2074" s="398">
        <f t="shared" ref="Y2074:Y2080" si="3899">X2074</f>
        <v>25000</v>
      </c>
    </row>
    <row r="2075" spans="1:29" s="150" customFormat="1" x14ac:dyDescent="0.2">
      <c r="A2075" s="95" t="s">
        <v>807</v>
      </c>
      <c r="B2075" s="93" t="s">
        <v>524</v>
      </c>
      <c r="C2075" s="94">
        <v>11</v>
      </c>
      <c r="D2075" s="95" t="s">
        <v>270</v>
      </c>
      <c r="E2075" s="119">
        <v>3292</v>
      </c>
      <c r="F2075" s="142" t="s">
        <v>63</v>
      </c>
      <c r="G2075" s="132"/>
      <c r="H2075" s="398">
        <v>133</v>
      </c>
      <c r="I2075" s="398">
        <f t="shared" si="3891"/>
        <v>133</v>
      </c>
      <c r="J2075" s="398">
        <v>133</v>
      </c>
      <c r="K2075" s="398">
        <f t="shared" si="3892"/>
        <v>133</v>
      </c>
      <c r="L2075" s="409">
        <v>50</v>
      </c>
      <c r="M2075" s="398">
        <f t="shared" si="3893"/>
        <v>50</v>
      </c>
      <c r="N2075" s="409">
        <v>50</v>
      </c>
      <c r="O2075" s="398">
        <f t="shared" si="3894"/>
        <v>50</v>
      </c>
      <c r="P2075" s="398">
        <v>133</v>
      </c>
      <c r="Q2075" s="398">
        <f t="shared" si="3895"/>
        <v>133</v>
      </c>
      <c r="R2075" s="409">
        <v>100</v>
      </c>
      <c r="S2075" s="398">
        <f t="shared" si="3896"/>
        <v>100</v>
      </c>
      <c r="T2075" s="409">
        <v>100</v>
      </c>
      <c r="U2075" s="398">
        <f t="shared" si="3897"/>
        <v>100</v>
      </c>
      <c r="V2075" s="409">
        <v>100</v>
      </c>
      <c r="W2075" s="398">
        <f t="shared" si="3898"/>
        <v>100</v>
      </c>
      <c r="X2075" s="409">
        <v>100</v>
      </c>
      <c r="Y2075" s="398">
        <f t="shared" si="3899"/>
        <v>100</v>
      </c>
    </row>
    <row r="2076" spans="1:29" s="150" customFormat="1" x14ac:dyDescent="0.2">
      <c r="A2076" s="95" t="s">
        <v>807</v>
      </c>
      <c r="B2076" s="93" t="s">
        <v>524</v>
      </c>
      <c r="C2076" s="94">
        <v>11</v>
      </c>
      <c r="D2076" s="95" t="s">
        <v>270</v>
      </c>
      <c r="E2076" s="119">
        <v>3293</v>
      </c>
      <c r="F2076" s="142" t="s">
        <v>64</v>
      </c>
      <c r="G2076" s="132"/>
      <c r="H2076" s="398">
        <v>3318</v>
      </c>
      <c r="I2076" s="398">
        <f t="shared" si="3891"/>
        <v>3318</v>
      </c>
      <c r="J2076" s="398">
        <v>796</v>
      </c>
      <c r="K2076" s="398">
        <f t="shared" si="3892"/>
        <v>796</v>
      </c>
      <c r="L2076" s="403">
        <v>3000</v>
      </c>
      <c r="M2076" s="398">
        <f t="shared" si="3893"/>
        <v>3000</v>
      </c>
      <c r="N2076" s="403">
        <v>3000</v>
      </c>
      <c r="O2076" s="398">
        <f t="shared" si="3894"/>
        <v>3000</v>
      </c>
      <c r="P2076" s="398">
        <v>796</v>
      </c>
      <c r="Q2076" s="398">
        <f t="shared" si="3895"/>
        <v>796</v>
      </c>
      <c r="R2076" s="403">
        <v>1500</v>
      </c>
      <c r="S2076" s="398">
        <f t="shared" si="3896"/>
        <v>1500</v>
      </c>
      <c r="T2076" s="403">
        <v>1500</v>
      </c>
      <c r="U2076" s="398">
        <f t="shared" si="3897"/>
        <v>1500</v>
      </c>
      <c r="V2076" s="403">
        <v>1500</v>
      </c>
      <c r="W2076" s="398">
        <f t="shared" si="3898"/>
        <v>1500</v>
      </c>
      <c r="X2076" s="403">
        <v>1500</v>
      </c>
      <c r="Y2076" s="398">
        <f t="shared" si="3899"/>
        <v>1500</v>
      </c>
    </row>
    <row r="2077" spans="1:29" s="150" customFormat="1" x14ac:dyDescent="0.2">
      <c r="A2077" s="95" t="s">
        <v>807</v>
      </c>
      <c r="B2077" s="93" t="s">
        <v>524</v>
      </c>
      <c r="C2077" s="94">
        <v>11</v>
      </c>
      <c r="D2077" s="95" t="s">
        <v>270</v>
      </c>
      <c r="E2077" s="119">
        <v>3294</v>
      </c>
      <c r="F2077" s="142" t="s">
        <v>619</v>
      </c>
      <c r="G2077" s="132"/>
      <c r="H2077" s="398">
        <v>664</v>
      </c>
      <c r="I2077" s="398">
        <f t="shared" si="3891"/>
        <v>664</v>
      </c>
      <c r="J2077" s="398">
        <v>664</v>
      </c>
      <c r="K2077" s="398">
        <f t="shared" si="3892"/>
        <v>664</v>
      </c>
      <c r="L2077" s="409">
        <v>700</v>
      </c>
      <c r="M2077" s="398">
        <f t="shared" si="3893"/>
        <v>700</v>
      </c>
      <c r="N2077" s="409">
        <v>700</v>
      </c>
      <c r="O2077" s="398">
        <f t="shared" si="3894"/>
        <v>700</v>
      </c>
      <c r="P2077" s="398">
        <v>664</v>
      </c>
      <c r="Q2077" s="398">
        <f t="shared" si="3895"/>
        <v>664</v>
      </c>
      <c r="R2077" s="409">
        <v>700</v>
      </c>
      <c r="S2077" s="398">
        <f t="shared" si="3896"/>
        <v>700</v>
      </c>
      <c r="T2077" s="409">
        <v>700</v>
      </c>
      <c r="U2077" s="398">
        <f t="shared" si="3897"/>
        <v>700</v>
      </c>
      <c r="V2077" s="409">
        <v>900</v>
      </c>
      <c r="W2077" s="398">
        <f t="shared" si="3898"/>
        <v>900</v>
      </c>
      <c r="X2077" s="409">
        <v>900</v>
      </c>
      <c r="Y2077" s="398">
        <f t="shared" si="3899"/>
        <v>900</v>
      </c>
    </row>
    <row r="2078" spans="1:29" s="150" customFormat="1" x14ac:dyDescent="0.2">
      <c r="A2078" s="95" t="s">
        <v>807</v>
      </c>
      <c r="B2078" s="93" t="s">
        <v>524</v>
      </c>
      <c r="C2078" s="94">
        <v>11</v>
      </c>
      <c r="D2078" s="95" t="s">
        <v>270</v>
      </c>
      <c r="E2078" s="119">
        <v>3295</v>
      </c>
      <c r="F2078" s="142" t="s">
        <v>66</v>
      </c>
      <c r="G2078" s="132"/>
      <c r="H2078" s="398">
        <v>265</v>
      </c>
      <c r="I2078" s="398">
        <f t="shared" si="3891"/>
        <v>265</v>
      </c>
      <c r="J2078" s="398">
        <v>265</v>
      </c>
      <c r="K2078" s="398">
        <f t="shared" si="3892"/>
        <v>265</v>
      </c>
      <c r="L2078" s="409">
        <v>300</v>
      </c>
      <c r="M2078" s="398">
        <f t="shared" si="3893"/>
        <v>300</v>
      </c>
      <c r="N2078" s="409">
        <v>300</v>
      </c>
      <c r="O2078" s="398">
        <f t="shared" si="3894"/>
        <v>300</v>
      </c>
      <c r="P2078" s="398">
        <v>265</v>
      </c>
      <c r="Q2078" s="398">
        <f t="shared" si="3895"/>
        <v>265</v>
      </c>
      <c r="R2078" s="409">
        <v>300</v>
      </c>
      <c r="S2078" s="398">
        <f t="shared" si="3896"/>
        <v>300</v>
      </c>
      <c r="T2078" s="409">
        <v>300</v>
      </c>
      <c r="U2078" s="398">
        <f t="shared" si="3897"/>
        <v>300</v>
      </c>
      <c r="V2078" s="409">
        <v>300</v>
      </c>
      <c r="W2078" s="398">
        <f t="shared" si="3898"/>
        <v>300</v>
      </c>
      <c r="X2078" s="409">
        <v>300</v>
      </c>
      <c r="Y2078" s="398">
        <f t="shared" si="3899"/>
        <v>300</v>
      </c>
    </row>
    <row r="2079" spans="1:29" s="101" customFormat="1" x14ac:dyDescent="0.2">
      <c r="A2079" s="95" t="s">
        <v>807</v>
      </c>
      <c r="B2079" s="93" t="s">
        <v>524</v>
      </c>
      <c r="C2079" s="94">
        <v>11</v>
      </c>
      <c r="D2079" s="95" t="s">
        <v>270</v>
      </c>
      <c r="E2079" s="119">
        <v>3296</v>
      </c>
      <c r="F2079" s="142" t="s">
        <v>621</v>
      </c>
      <c r="G2079" s="132"/>
      <c r="H2079" s="398">
        <v>133</v>
      </c>
      <c r="I2079" s="398">
        <f t="shared" si="3891"/>
        <v>133</v>
      </c>
      <c r="J2079" s="398">
        <v>133</v>
      </c>
      <c r="K2079" s="398">
        <f t="shared" si="3892"/>
        <v>133</v>
      </c>
      <c r="L2079" s="409">
        <v>100</v>
      </c>
      <c r="M2079" s="398">
        <f t="shared" si="3893"/>
        <v>100</v>
      </c>
      <c r="N2079" s="409">
        <v>100</v>
      </c>
      <c r="O2079" s="398">
        <f t="shared" si="3894"/>
        <v>100</v>
      </c>
      <c r="P2079" s="398">
        <v>133</v>
      </c>
      <c r="Q2079" s="398">
        <f t="shared" si="3895"/>
        <v>133</v>
      </c>
      <c r="R2079" s="409">
        <v>200</v>
      </c>
      <c r="S2079" s="398">
        <f t="shared" si="3896"/>
        <v>200</v>
      </c>
      <c r="T2079" s="409">
        <v>200</v>
      </c>
      <c r="U2079" s="398">
        <f t="shared" si="3897"/>
        <v>200</v>
      </c>
      <c r="V2079" s="409">
        <v>200</v>
      </c>
      <c r="W2079" s="398">
        <f t="shared" si="3898"/>
        <v>200</v>
      </c>
      <c r="X2079" s="409">
        <v>200</v>
      </c>
      <c r="Y2079" s="398">
        <f t="shared" si="3899"/>
        <v>200</v>
      </c>
      <c r="Z2079" s="150"/>
      <c r="AA2079" s="150"/>
      <c r="AB2079" s="150"/>
      <c r="AC2079" s="150"/>
    </row>
    <row r="2080" spans="1:29" s="101" customFormat="1" x14ac:dyDescent="0.2">
      <c r="A2080" s="95" t="s">
        <v>807</v>
      </c>
      <c r="B2080" s="93" t="s">
        <v>524</v>
      </c>
      <c r="C2080" s="94">
        <v>11</v>
      </c>
      <c r="D2080" s="95" t="s">
        <v>270</v>
      </c>
      <c r="E2080" s="119">
        <v>3299</v>
      </c>
      <c r="F2080" s="142" t="s">
        <v>67</v>
      </c>
      <c r="G2080" s="132"/>
      <c r="H2080" s="398">
        <v>664</v>
      </c>
      <c r="I2080" s="398">
        <f t="shared" si="3891"/>
        <v>664</v>
      </c>
      <c r="J2080" s="398">
        <v>664</v>
      </c>
      <c r="K2080" s="398">
        <f t="shared" si="3892"/>
        <v>664</v>
      </c>
      <c r="L2080" s="409">
        <v>600</v>
      </c>
      <c r="M2080" s="398">
        <f t="shared" si="3893"/>
        <v>600</v>
      </c>
      <c r="N2080" s="409">
        <v>600</v>
      </c>
      <c r="O2080" s="398">
        <f t="shared" si="3894"/>
        <v>600</v>
      </c>
      <c r="P2080" s="398">
        <v>664</v>
      </c>
      <c r="Q2080" s="398">
        <f t="shared" si="3895"/>
        <v>664</v>
      </c>
      <c r="R2080" s="409">
        <v>650</v>
      </c>
      <c r="S2080" s="398">
        <f t="shared" si="3896"/>
        <v>650</v>
      </c>
      <c r="T2080" s="409">
        <v>650</v>
      </c>
      <c r="U2080" s="398">
        <f t="shared" si="3897"/>
        <v>650</v>
      </c>
      <c r="V2080" s="409">
        <v>700</v>
      </c>
      <c r="W2080" s="398">
        <f t="shared" si="3898"/>
        <v>700</v>
      </c>
      <c r="X2080" s="409">
        <v>700</v>
      </c>
      <c r="Y2080" s="398">
        <f t="shared" si="3899"/>
        <v>700</v>
      </c>
      <c r="Z2080" s="150"/>
      <c r="AA2080" s="150"/>
      <c r="AB2080" s="150"/>
      <c r="AC2080" s="150"/>
    </row>
    <row r="2081" spans="1:29" s="150" customFormat="1" x14ac:dyDescent="0.2">
      <c r="A2081" s="201" t="s">
        <v>807</v>
      </c>
      <c r="B2081" s="179" t="s">
        <v>524</v>
      </c>
      <c r="C2081" s="167">
        <v>11</v>
      </c>
      <c r="D2081" s="167"/>
      <c r="E2081" s="168">
        <v>34</v>
      </c>
      <c r="F2081" s="169"/>
      <c r="G2081" s="170"/>
      <c r="H2081" s="171">
        <f t="shared" ref="H2081:Y2081" si="3900">H2082</f>
        <v>66</v>
      </c>
      <c r="I2081" s="171">
        <f t="shared" si="3900"/>
        <v>66</v>
      </c>
      <c r="J2081" s="171">
        <f t="shared" si="3900"/>
        <v>266</v>
      </c>
      <c r="K2081" s="171">
        <f t="shared" si="3900"/>
        <v>266</v>
      </c>
      <c r="L2081" s="171">
        <f t="shared" si="3900"/>
        <v>200</v>
      </c>
      <c r="M2081" s="171">
        <f t="shared" si="3900"/>
        <v>200</v>
      </c>
      <c r="N2081" s="171">
        <f t="shared" si="3900"/>
        <v>200</v>
      </c>
      <c r="O2081" s="171">
        <f t="shared" si="3900"/>
        <v>200</v>
      </c>
      <c r="P2081" s="171">
        <f t="shared" si="3900"/>
        <v>266</v>
      </c>
      <c r="Q2081" s="171">
        <f t="shared" si="3900"/>
        <v>266</v>
      </c>
      <c r="R2081" s="171">
        <f t="shared" si="3900"/>
        <v>200</v>
      </c>
      <c r="S2081" s="171">
        <f t="shared" si="3900"/>
        <v>200</v>
      </c>
      <c r="T2081" s="171">
        <f t="shared" si="3900"/>
        <v>200</v>
      </c>
      <c r="U2081" s="171">
        <f t="shared" si="3900"/>
        <v>200</v>
      </c>
      <c r="V2081" s="171">
        <f t="shared" si="3900"/>
        <v>200</v>
      </c>
      <c r="W2081" s="171">
        <f t="shared" si="3900"/>
        <v>200</v>
      </c>
      <c r="X2081" s="171">
        <f t="shared" si="3900"/>
        <v>200</v>
      </c>
      <c r="Y2081" s="171">
        <f t="shared" si="3900"/>
        <v>200</v>
      </c>
      <c r="Z2081" s="101"/>
      <c r="AA2081" s="101"/>
      <c r="AB2081" s="101"/>
      <c r="AC2081" s="101"/>
    </row>
    <row r="2082" spans="1:29" s="150" customFormat="1" x14ac:dyDescent="0.2">
      <c r="A2082" s="118" t="s">
        <v>807</v>
      </c>
      <c r="B2082" s="102" t="s">
        <v>524</v>
      </c>
      <c r="C2082" s="103">
        <v>11</v>
      </c>
      <c r="D2082" s="118"/>
      <c r="E2082" s="113">
        <v>343</v>
      </c>
      <c r="F2082" s="141"/>
      <c r="G2082" s="106"/>
      <c r="H2082" s="107">
        <f t="shared" ref="H2082:Q2082" si="3901">SUM(H2083:H2084)</f>
        <v>66</v>
      </c>
      <c r="I2082" s="107">
        <f t="shared" si="3901"/>
        <v>66</v>
      </c>
      <c r="J2082" s="107">
        <f t="shared" si="3901"/>
        <v>266</v>
      </c>
      <c r="K2082" s="107">
        <f t="shared" si="3901"/>
        <v>266</v>
      </c>
      <c r="L2082" s="107">
        <f t="shared" ref="L2082:M2082" si="3902">SUM(L2083:L2084)</f>
        <v>200</v>
      </c>
      <c r="M2082" s="107">
        <f t="shared" si="3902"/>
        <v>200</v>
      </c>
      <c r="N2082" s="107">
        <f t="shared" ref="N2082:O2082" si="3903">SUM(N2083:N2084)</f>
        <v>200</v>
      </c>
      <c r="O2082" s="107">
        <f t="shared" si="3903"/>
        <v>200</v>
      </c>
      <c r="P2082" s="107">
        <f t="shared" si="3901"/>
        <v>266</v>
      </c>
      <c r="Q2082" s="107">
        <f t="shared" si="3901"/>
        <v>266</v>
      </c>
      <c r="R2082" s="107">
        <f t="shared" ref="R2082:W2082" si="3904">SUM(R2083:R2084)</f>
        <v>200</v>
      </c>
      <c r="S2082" s="107">
        <f t="shared" si="3904"/>
        <v>200</v>
      </c>
      <c r="T2082" s="107">
        <f t="shared" ref="T2082:U2082" si="3905">SUM(T2083:T2084)</f>
        <v>200</v>
      </c>
      <c r="U2082" s="107">
        <f t="shared" si="3905"/>
        <v>200</v>
      </c>
      <c r="V2082" s="107">
        <f t="shared" si="3904"/>
        <v>200</v>
      </c>
      <c r="W2082" s="107">
        <f t="shared" si="3904"/>
        <v>200</v>
      </c>
      <c r="X2082" s="107">
        <f t="shared" ref="X2082:Y2082" si="3906">SUM(X2083:X2084)</f>
        <v>200</v>
      </c>
      <c r="Y2082" s="107">
        <f t="shared" si="3906"/>
        <v>200</v>
      </c>
      <c r="Z2082" s="101"/>
      <c r="AA2082" s="101"/>
      <c r="AB2082" s="101"/>
      <c r="AC2082" s="101"/>
    </row>
    <row r="2083" spans="1:29" s="101" customFormat="1" x14ac:dyDescent="0.2">
      <c r="A2083" s="95" t="s">
        <v>807</v>
      </c>
      <c r="B2083" s="93" t="s">
        <v>524</v>
      </c>
      <c r="C2083" s="94">
        <v>11</v>
      </c>
      <c r="D2083" s="95" t="s">
        <v>270</v>
      </c>
      <c r="E2083" s="119">
        <v>3431</v>
      </c>
      <c r="F2083" s="142" t="s">
        <v>68</v>
      </c>
      <c r="G2083" s="132"/>
      <c r="H2083" s="398">
        <v>33</v>
      </c>
      <c r="I2083" s="398">
        <f t="shared" ref="I2083:I2084" si="3907">H2083</f>
        <v>33</v>
      </c>
      <c r="J2083" s="398">
        <v>133</v>
      </c>
      <c r="K2083" s="398">
        <f t="shared" ref="K2083:K2084" si="3908">J2083</f>
        <v>133</v>
      </c>
      <c r="L2083" s="408">
        <v>100</v>
      </c>
      <c r="M2083" s="398">
        <f t="shared" ref="M2083:M2084" si="3909">L2083</f>
        <v>100</v>
      </c>
      <c r="N2083" s="408">
        <v>100</v>
      </c>
      <c r="O2083" s="398">
        <f t="shared" ref="O2083:O2084" si="3910">N2083</f>
        <v>100</v>
      </c>
      <c r="P2083" s="398">
        <v>133</v>
      </c>
      <c r="Q2083" s="398">
        <f t="shared" ref="Q2083:Q2084" si="3911">P2083</f>
        <v>133</v>
      </c>
      <c r="R2083" s="408">
        <v>100</v>
      </c>
      <c r="S2083" s="398">
        <f t="shared" ref="S2083:S2084" si="3912">R2083</f>
        <v>100</v>
      </c>
      <c r="T2083" s="408">
        <v>100</v>
      </c>
      <c r="U2083" s="398">
        <f t="shared" ref="U2083:U2084" si="3913">T2083</f>
        <v>100</v>
      </c>
      <c r="V2083" s="408">
        <v>100</v>
      </c>
      <c r="W2083" s="398">
        <f t="shared" ref="W2083:W2084" si="3914">V2083</f>
        <v>100</v>
      </c>
      <c r="X2083" s="408">
        <v>100</v>
      </c>
      <c r="Y2083" s="398">
        <f t="shared" ref="Y2083:Y2084" si="3915">X2083</f>
        <v>100</v>
      </c>
      <c r="Z2083" s="150"/>
      <c r="AA2083" s="150"/>
      <c r="AB2083" s="150"/>
      <c r="AC2083" s="150"/>
    </row>
    <row r="2084" spans="1:29" s="101" customFormat="1" x14ac:dyDescent="0.2">
      <c r="A2084" s="95" t="s">
        <v>807</v>
      </c>
      <c r="B2084" s="93" t="s">
        <v>524</v>
      </c>
      <c r="C2084" s="94">
        <v>11</v>
      </c>
      <c r="D2084" s="95" t="s">
        <v>270</v>
      </c>
      <c r="E2084" s="119">
        <v>3433</v>
      </c>
      <c r="F2084" s="142" t="s">
        <v>69</v>
      </c>
      <c r="G2084" s="132"/>
      <c r="H2084" s="398">
        <v>33</v>
      </c>
      <c r="I2084" s="398">
        <f t="shared" si="3907"/>
        <v>33</v>
      </c>
      <c r="J2084" s="398">
        <v>133</v>
      </c>
      <c r="K2084" s="398">
        <f t="shared" si="3908"/>
        <v>133</v>
      </c>
      <c r="L2084" s="409">
        <v>100</v>
      </c>
      <c r="M2084" s="398">
        <f t="shared" si="3909"/>
        <v>100</v>
      </c>
      <c r="N2084" s="409">
        <v>100</v>
      </c>
      <c r="O2084" s="398">
        <f t="shared" si="3910"/>
        <v>100</v>
      </c>
      <c r="P2084" s="398">
        <v>133</v>
      </c>
      <c r="Q2084" s="398">
        <f t="shared" si="3911"/>
        <v>133</v>
      </c>
      <c r="R2084" s="409">
        <v>100</v>
      </c>
      <c r="S2084" s="398">
        <f t="shared" si="3912"/>
        <v>100</v>
      </c>
      <c r="T2084" s="409">
        <v>100</v>
      </c>
      <c r="U2084" s="398">
        <f t="shared" si="3913"/>
        <v>100</v>
      </c>
      <c r="V2084" s="409">
        <v>100</v>
      </c>
      <c r="W2084" s="398">
        <f t="shared" si="3914"/>
        <v>100</v>
      </c>
      <c r="X2084" s="409">
        <v>100</v>
      </c>
      <c r="Y2084" s="398">
        <f t="shared" si="3915"/>
        <v>100</v>
      </c>
      <c r="Z2084" s="150"/>
      <c r="AA2084" s="150"/>
      <c r="AB2084" s="150"/>
      <c r="AC2084" s="150"/>
    </row>
    <row r="2085" spans="1:29" s="139" customFormat="1" x14ac:dyDescent="0.2">
      <c r="A2085" s="201" t="s">
        <v>807</v>
      </c>
      <c r="B2085" s="179" t="s">
        <v>524</v>
      </c>
      <c r="C2085" s="167">
        <v>11</v>
      </c>
      <c r="D2085" s="167"/>
      <c r="E2085" s="168">
        <v>37</v>
      </c>
      <c r="F2085" s="169"/>
      <c r="G2085" s="170"/>
      <c r="H2085" s="171">
        <f t="shared" ref="H2085:X2086" si="3916">H2086</f>
        <v>33</v>
      </c>
      <c r="I2085" s="171">
        <f t="shared" si="3916"/>
        <v>33</v>
      </c>
      <c r="J2085" s="171">
        <f t="shared" si="3916"/>
        <v>133</v>
      </c>
      <c r="K2085" s="171">
        <f t="shared" si="3916"/>
        <v>133</v>
      </c>
      <c r="L2085" s="171">
        <f t="shared" si="3916"/>
        <v>100</v>
      </c>
      <c r="M2085" s="171">
        <f t="shared" si="3916"/>
        <v>100</v>
      </c>
      <c r="N2085" s="171">
        <f t="shared" si="3916"/>
        <v>100</v>
      </c>
      <c r="O2085" s="171">
        <f t="shared" si="3916"/>
        <v>100</v>
      </c>
      <c r="P2085" s="171">
        <f t="shared" si="3916"/>
        <v>133</v>
      </c>
      <c r="Q2085" s="171">
        <f t="shared" si="3916"/>
        <v>133</v>
      </c>
      <c r="R2085" s="171">
        <f t="shared" si="3916"/>
        <v>100</v>
      </c>
      <c r="S2085" s="171">
        <f t="shared" si="3916"/>
        <v>100</v>
      </c>
      <c r="T2085" s="171">
        <f t="shared" si="3916"/>
        <v>100</v>
      </c>
      <c r="U2085" s="171">
        <f t="shared" si="3916"/>
        <v>100</v>
      </c>
      <c r="V2085" s="171">
        <f t="shared" si="3916"/>
        <v>100</v>
      </c>
      <c r="W2085" s="171">
        <f t="shared" si="3916"/>
        <v>100</v>
      </c>
      <c r="X2085" s="171">
        <f t="shared" si="3916"/>
        <v>100</v>
      </c>
      <c r="Y2085" s="171">
        <f t="shared" ref="X2085:Y2086" si="3917">Y2086</f>
        <v>100</v>
      </c>
      <c r="Z2085" s="101"/>
      <c r="AA2085" s="101"/>
      <c r="AB2085" s="101"/>
      <c r="AC2085" s="101"/>
    </row>
    <row r="2086" spans="1:29" x14ac:dyDescent="0.2">
      <c r="A2086" s="118" t="s">
        <v>807</v>
      </c>
      <c r="B2086" s="102" t="s">
        <v>524</v>
      </c>
      <c r="C2086" s="103">
        <v>11</v>
      </c>
      <c r="D2086" s="118"/>
      <c r="E2086" s="113">
        <v>372</v>
      </c>
      <c r="F2086" s="141"/>
      <c r="G2086" s="106"/>
      <c r="H2086" s="107">
        <f t="shared" si="3916"/>
        <v>33</v>
      </c>
      <c r="I2086" s="107">
        <f t="shared" si="3916"/>
        <v>33</v>
      </c>
      <c r="J2086" s="107">
        <f t="shared" si="3916"/>
        <v>133</v>
      </c>
      <c r="K2086" s="107">
        <f t="shared" si="3916"/>
        <v>133</v>
      </c>
      <c r="L2086" s="107">
        <f t="shared" si="3916"/>
        <v>100</v>
      </c>
      <c r="M2086" s="107">
        <f t="shared" si="3916"/>
        <v>100</v>
      </c>
      <c r="N2086" s="107">
        <f t="shared" si="3916"/>
        <v>100</v>
      </c>
      <c r="O2086" s="107">
        <f t="shared" si="3916"/>
        <v>100</v>
      </c>
      <c r="P2086" s="107">
        <f t="shared" si="3916"/>
        <v>133</v>
      </c>
      <c r="Q2086" s="107">
        <f t="shared" si="3916"/>
        <v>133</v>
      </c>
      <c r="R2086" s="107">
        <f t="shared" si="3916"/>
        <v>100</v>
      </c>
      <c r="S2086" s="107">
        <f t="shared" si="3916"/>
        <v>100</v>
      </c>
      <c r="T2086" s="107">
        <f t="shared" si="3916"/>
        <v>100</v>
      </c>
      <c r="U2086" s="107">
        <f t="shared" si="3916"/>
        <v>100</v>
      </c>
      <c r="V2086" s="107">
        <f t="shared" si="3916"/>
        <v>100</v>
      </c>
      <c r="W2086" s="107">
        <f t="shared" si="3916"/>
        <v>100</v>
      </c>
      <c r="X2086" s="107">
        <f t="shared" si="3917"/>
        <v>100</v>
      </c>
      <c r="Y2086" s="107">
        <f t="shared" si="3917"/>
        <v>100</v>
      </c>
      <c r="Z2086" s="101"/>
      <c r="AA2086" s="101"/>
      <c r="AB2086" s="101"/>
      <c r="AC2086" s="101"/>
    </row>
    <row r="2087" spans="1:29" s="101" customFormat="1" x14ac:dyDescent="0.2">
      <c r="A2087" s="95" t="s">
        <v>807</v>
      </c>
      <c r="B2087" s="93" t="s">
        <v>524</v>
      </c>
      <c r="C2087" s="94">
        <v>11</v>
      </c>
      <c r="D2087" s="95" t="s">
        <v>270</v>
      </c>
      <c r="E2087" s="119">
        <v>3721</v>
      </c>
      <c r="F2087" s="142" t="s">
        <v>138</v>
      </c>
      <c r="G2087" s="132"/>
      <c r="H2087" s="398">
        <v>33</v>
      </c>
      <c r="I2087" s="398">
        <f>H2087</f>
        <v>33</v>
      </c>
      <c r="J2087" s="398">
        <v>133</v>
      </c>
      <c r="K2087" s="398">
        <f>J2087</f>
        <v>133</v>
      </c>
      <c r="L2087" s="408">
        <v>100</v>
      </c>
      <c r="M2087" s="398">
        <f>L2087</f>
        <v>100</v>
      </c>
      <c r="N2087" s="408">
        <v>100</v>
      </c>
      <c r="O2087" s="398">
        <f>N2087</f>
        <v>100</v>
      </c>
      <c r="P2087" s="398">
        <v>133</v>
      </c>
      <c r="Q2087" s="398">
        <f>P2087</f>
        <v>133</v>
      </c>
      <c r="R2087" s="408">
        <v>100</v>
      </c>
      <c r="S2087" s="398">
        <f>R2087</f>
        <v>100</v>
      </c>
      <c r="T2087" s="408">
        <v>100</v>
      </c>
      <c r="U2087" s="398">
        <f>T2087</f>
        <v>100</v>
      </c>
      <c r="V2087" s="408">
        <v>100</v>
      </c>
      <c r="W2087" s="398">
        <f>V2087</f>
        <v>100</v>
      </c>
      <c r="X2087" s="408">
        <v>100</v>
      </c>
      <c r="Y2087" s="398">
        <f>X2087</f>
        <v>100</v>
      </c>
      <c r="Z2087" s="139"/>
      <c r="AA2087" s="139"/>
      <c r="AB2087" s="139"/>
      <c r="AC2087" s="139"/>
    </row>
    <row r="2088" spans="1:29" s="139" customFormat="1" x14ac:dyDescent="0.2">
      <c r="A2088" s="201" t="s">
        <v>807</v>
      </c>
      <c r="B2088" s="179" t="s">
        <v>524</v>
      </c>
      <c r="C2088" s="167">
        <v>11</v>
      </c>
      <c r="D2088" s="167"/>
      <c r="E2088" s="168">
        <v>38</v>
      </c>
      <c r="F2088" s="169"/>
      <c r="G2088" s="170"/>
      <c r="H2088" s="171">
        <f t="shared" ref="H2088:Y2088" si="3918">H2089</f>
        <v>196</v>
      </c>
      <c r="I2088" s="171">
        <f t="shared" si="3918"/>
        <v>196</v>
      </c>
      <c r="J2088" s="171">
        <f t="shared" si="3918"/>
        <v>1328</v>
      </c>
      <c r="K2088" s="171">
        <f t="shared" si="3918"/>
        <v>1328</v>
      </c>
      <c r="L2088" s="171">
        <f t="shared" si="3918"/>
        <v>200</v>
      </c>
      <c r="M2088" s="171">
        <f t="shared" si="3918"/>
        <v>200</v>
      </c>
      <c r="N2088" s="171">
        <f t="shared" si="3918"/>
        <v>200</v>
      </c>
      <c r="O2088" s="171">
        <f t="shared" si="3918"/>
        <v>200</v>
      </c>
      <c r="P2088" s="171">
        <f t="shared" si="3918"/>
        <v>1328</v>
      </c>
      <c r="Q2088" s="171">
        <f t="shared" si="3918"/>
        <v>1328</v>
      </c>
      <c r="R2088" s="171">
        <f t="shared" si="3918"/>
        <v>200</v>
      </c>
      <c r="S2088" s="171">
        <f t="shared" si="3918"/>
        <v>200</v>
      </c>
      <c r="T2088" s="171">
        <f t="shared" si="3918"/>
        <v>200</v>
      </c>
      <c r="U2088" s="171">
        <f t="shared" si="3918"/>
        <v>200</v>
      </c>
      <c r="V2088" s="171">
        <f t="shared" si="3918"/>
        <v>200</v>
      </c>
      <c r="W2088" s="171">
        <f t="shared" si="3918"/>
        <v>200</v>
      </c>
      <c r="X2088" s="171">
        <f t="shared" si="3918"/>
        <v>200</v>
      </c>
      <c r="Y2088" s="171">
        <f t="shared" si="3918"/>
        <v>200</v>
      </c>
      <c r="Z2088" s="112"/>
      <c r="AA2088" s="112"/>
      <c r="AB2088" s="112"/>
      <c r="AC2088" s="112"/>
    </row>
    <row r="2089" spans="1:29" s="139" customFormat="1" x14ac:dyDescent="0.2">
      <c r="A2089" s="118" t="s">
        <v>807</v>
      </c>
      <c r="B2089" s="102" t="s">
        <v>524</v>
      </c>
      <c r="C2089" s="103">
        <v>11</v>
      </c>
      <c r="D2089" s="118"/>
      <c r="E2089" s="113">
        <v>383</v>
      </c>
      <c r="F2089" s="141"/>
      <c r="G2089" s="106"/>
      <c r="H2089" s="107">
        <f t="shared" ref="H2089:Q2089" si="3919">H2090+H2091</f>
        <v>196</v>
      </c>
      <c r="I2089" s="107">
        <f t="shared" si="3919"/>
        <v>196</v>
      </c>
      <c r="J2089" s="107">
        <f t="shared" si="3919"/>
        <v>1328</v>
      </c>
      <c r="K2089" s="107">
        <f t="shared" si="3919"/>
        <v>1328</v>
      </c>
      <c r="L2089" s="107">
        <f t="shared" ref="L2089:M2089" si="3920">L2090+L2091</f>
        <v>200</v>
      </c>
      <c r="M2089" s="107">
        <f t="shared" si="3920"/>
        <v>200</v>
      </c>
      <c r="N2089" s="107">
        <f t="shared" ref="N2089:O2089" si="3921">N2090+N2091</f>
        <v>200</v>
      </c>
      <c r="O2089" s="107">
        <f t="shared" si="3921"/>
        <v>200</v>
      </c>
      <c r="P2089" s="107">
        <f t="shared" si="3919"/>
        <v>1328</v>
      </c>
      <c r="Q2089" s="107">
        <f t="shared" si="3919"/>
        <v>1328</v>
      </c>
      <c r="R2089" s="107">
        <f t="shared" ref="R2089:W2089" si="3922">R2090+R2091</f>
        <v>200</v>
      </c>
      <c r="S2089" s="107">
        <f t="shared" si="3922"/>
        <v>200</v>
      </c>
      <c r="T2089" s="107">
        <f t="shared" ref="T2089:U2089" si="3923">T2090+T2091</f>
        <v>200</v>
      </c>
      <c r="U2089" s="107">
        <f t="shared" si="3923"/>
        <v>200</v>
      </c>
      <c r="V2089" s="107">
        <f t="shared" si="3922"/>
        <v>200</v>
      </c>
      <c r="W2089" s="107">
        <f t="shared" si="3922"/>
        <v>200</v>
      </c>
      <c r="X2089" s="107">
        <f t="shared" ref="X2089:Y2089" si="3924">X2090+X2091</f>
        <v>200</v>
      </c>
      <c r="Y2089" s="107">
        <f t="shared" si="3924"/>
        <v>200</v>
      </c>
      <c r="Z2089" s="101"/>
      <c r="AA2089" s="101"/>
      <c r="AB2089" s="101"/>
      <c r="AC2089" s="101"/>
    </row>
    <row r="2090" spans="1:29" ht="15" x14ac:dyDescent="0.2">
      <c r="A2090" s="95" t="s">
        <v>807</v>
      </c>
      <c r="B2090" s="93" t="s">
        <v>524</v>
      </c>
      <c r="C2090" s="94">
        <v>11</v>
      </c>
      <c r="D2090" s="95" t="s">
        <v>270</v>
      </c>
      <c r="E2090" s="119">
        <v>3833</v>
      </c>
      <c r="F2090" s="142" t="s">
        <v>810</v>
      </c>
      <c r="G2090" s="132"/>
      <c r="H2090" s="398">
        <v>98</v>
      </c>
      <c r="I2090" s="398">
        <f t="shared" ref="I2090:I2091" si="3925">H2090</f>
        <v>98</v>
      </c>
      <c r="J2090" s="398">
        <v>664</v>
      </c>
      <c r="K2090" s="398">
        <f t="shared" ref="K2090:K2091" si="3926">J2090</f>
        <v>664</v>
      </c>
      <c r="L2090" s="408">
        <v>100</v>
      </c>
      <c r="M2090" s="398">
        <f t="shared" ref="M2090:M2091" si="3927">L2090</f>
        <v>100</v>
      </c>
      <c r="N2090" s="408">
        <v>100</v>
      </c>
      <c r="O2090" s="398">
        <f t="shared" ref="O2090:O2091" si="3928">N2090</f>
        <v>100</v>
      </c>
      <c r="P2090" s="398">
        <v>664</v>
      </c>
      <c r="Q2090" s="398">
        <f t="shared" ref="Q2090:Q2091" si="3929">P2090</f>
        <v>664</v>
      </c>
      <c r="R2090" s="408">
        <v>100</v>
      </c>
      <c r="S2090" s="398">
        <f t="shared" ref="S2090:S2091" si="3930">R2090</f>
        <v>100</v>
      </c>
      <c r="T2090" s="408">
        <v>100</v>
      </c>
      <c r="U2090" s="398">
        <f t="shared" ref="U2090:U2091" si="3931">T2090</f>
        <v>100</v>
      </c>
      <c r="V2090" s="408">
        <v>100</v>
      </c>
      <c r="W2090" s="398">
        <f t="shared" ref="W2090:W2091" si="3932">V2090</f>
        <v>100</v>
      </c>
      <c r="X2090" s="408">
        <v>100</v>
      </c>
      <c r="Y2090" s="398">
        <f t="shared" ref="Y2090:Y2091" si="3933">X2090</f>
        <v>100</v>
      </c>
      <c r="Z2090" s="139"/>
      <c r="AA2090" s="139"/>
      <c r="AB2090" s="139"/>
      <c r="AC2090" s="139"/>
    </row>
    <row r="2091" spans="1:29" s="101" customFormat="1" x14ac:dyDescent="0.2">
      <c r="A2091" s="95" t="s">
        <v>807</v>
      </c>
      <c r="B2091" s="93" t="s">
        <v>524</v>
      </c>
      <c r="C2091" s="94">
        <v>11</v>
      </c>
      <c r="D2091" s="95" t="s">
        <v>270</v>
      </c>
      <c r="E2091" s="119">
        <v>3835</v>
      </c>
      <c r="F2091" s="142" t="s">
        <v>622</v>
      </c>
      <c r="G2091" s="132"/>
      <c r="H2091" s="398">
        <v>98</v>
      </c>
      <c r="I2091" s="398">
        <f t="shared" si="3925"/>
        <v>98</v>
      </c>
      <c r="J2091" s="398">
        <v>664</v>
      </c>
      <c r="K2091" s="398">
        <f t="shared" si="3926"/>
        <v>664</v>
      </c>
      <c r="L2091" s="409">
        <v>100</v>
      </c>
      <c r="M2091" s="398">
        <f t="shared" si="3927"/>
        <v>100</v>
      </c>
      <c r="N2091" s="409">
        <v>100</v>
      </c>
      <c r="O2091" s="398">
        <f t="shared" si="3928"/>
        <v>100</v>
      </c>
      <c r="P2091" s="398">
        <v>664</v>
      </c>
      <c r="Q2091" s="398">
        <f t="shared" si="3929"/>
        <v>664</v>
      </c>
      <c r="R2091" s="409">
        <v>100</v>
      </c>
      <c r="S2091" s="398">
        <f t="shared" si="3930"/>
        <v>100</v>
      </c>
      <c r="T2091" s="409">
        <v>100</v>
      </c>
      <c r="U2091" s="398">
        <f t="shared" si="3931"/>
        <v>100</v>
      </c>
      <c r="V2091" s="409">
        <v>100</v>
      </c>
      <c r="W2091" s="398">
        <f t="shared" si="3932"/>
        <v>100</v>
      </c>
      <c r="X2091" s="409">
        <v>100</v>
      </c>
      <c r="Y2091" s="398">
        <f t="shared" si="3933"/>
        <v>100</v>
      </c>
      <c r="Z2091" s="139"/>
      <c r="AA2091" s="139"/>
      <c r="AB2091" s="139"/>
      <c r="AC2091" s="139"/>
    </row>
    <row r="2092" spans="1:29" s="150" customFormat="1" x14ac:dyDescent="0.2">
      <c r="A2092" s="201" t="s">
        <v>807</v>
      </c>
      <c r="B2092" s="179" t="s">
        <v>524</v>
      </c>
      <c r="C2092" s="167">
        <v>11</v>
      </c>
      <c r="D2092" s="167"/>
      <c r="E2092" s="168">
        <v>42</v>
      </c>
      <c r="F2092" s="169"/>
      <c r="G2092" s="170"/>
      <c r="H2092" s="171">
        <f t="shared" ref="H2092:Y2092" si="3934">H2093</f>
        <v>2788</v>
      </c>
      <c r="I2092" s="171">
        <f t="shared" si="3934"/>
        <v>2788</v>
      </c>
      <c r="J2092" s="171">
        <f t="shared" si="3934"/>
        <v>3451</v>
      </c>
      <c r="K2092" s="171">
        <f t="shared" si="3934"/>
        <v>3451</v>
      </c>
      <c r="L2092" s="171">
        <f t="shared" si="3934"/>
        <v>2700</v>
      </c>
      <c r="M2092" s="171">
        <f t="shared" si="3934"/>
        <v>2700</v>
      </c>
      <c r="N2092" s="171">
        <f t="shared" si="3934"/>
        <v>2700</v>
      </c>
      <c r="O2092" s="171">
        <f t="shared" si="3934"/>
        <v>2700</v>
      </c>
      <c r="P2092" s="171">
        <f t="shared" si="3934"/>
        <v>3451</v>
      </c>
      <c r="Q2092" s="171">
        <f t="shared" si="3934"/>
        <v>3451</v>
      </c>
      <c r="R2092" s="171">
        <f t="shared" si="3934"/>
        <v>3200</v>
      </c>
      <c r="S2092" s="171">
        <f t="shared" si="3934"/>
        <v>3200</v>
      </c>
      <c r="T2092" s="171">
        <f t="shared" si="3934"/>
        <v>3200</v>
      </c>
      <c r="U2092" s="171">
        <f t="shared" si="3934"/>
        <v>3200</v>
      </c>
      <c r="V2092" s="171">
        <f t="shared" si="3934"/>
        <v>4200</v>
      </c>
      <c r="W2092" s="171">
        <f t="shared" si="3934"/>
        <v>4200</v>
      </c>
      <c r="X2092" s="171">
        <f t="shared" si="3934"/>
        <v>4200</v>
      </c>
      <c r="Y2092" s="171">
        <f t="shared" si="3934"/>
        <v>4200</v>
      </c>
      <c r="Z2092" s="112"/>
      <c r="AA2092" s="112"/>
      <c r="AB2092" s="112"/>
      <c r="AC2092" s="112"/>
    </row>
    <row r="2093" spans="1:29" s="150" customFormat="1" x14ac:dyDescent="0.2">
      <c r="A2093" s="118" t="s">
        <v>807</v>
      </c>
      <c r="B2093" s="102" t="s">
        <v>524</v>
      </c>
      <c r="C2093" s="103">
        <v>11</v>
      </c>
      <c r="D2093" s="118"/>
      <c r="E2093" s="113">
        <v>422</v>
      </c>
      <c r="F2093" s="141"/>
      <c r="G2093" s="106"/>
      <c r="H2093" s="107">
        <f t="shared" ref="H2093:Q2093" si="3935">SUM(H2094:H2097)</f>
        <v>2788</v>
      </c>
      <c r="I2093" s="107">
        <f t="shared" si="3935"/>
        <v>2788</v>
      </c>
      <c r="J2093" s="107">
        <f t="shared" si="3935"/>
        <v>3451</v>
      </c>
      <c r="K2093" s="107">
        <f t="shared" si="3935"/>
        <v>3451</v>
      </c>
      <c r="L2093" s="107">
        <f t="shared" ref="L2093:M2093" si="3936">SUM(L2094:L2097)</f>
        <v>2700</v>
      </c>
      <c r="M2093" s="107">
        <f t="shared" si="3936"/>
        <v>2700</v>
      </c>
      <c r="N2093" s="107">
        <f t="shared" ref="N2093:O2093" si="3937">SUM(N2094:N2097)</f>
        <v>2700</v>
      </c>
      <c r="O2093" s="107">
        <f t="shared" si="3937"/>
        <v>2700</v>
      </c>
      <c r="P2093" s="107">
        <f t="shared" si="3935"/>
        <v>3451</v>
      </c>
      <c r="Q2093" s="107">
        <f t="shared" si="3935"/>
        <v>3451</v>
      </c>
      <c r="R2093" s="107">
        <f t="shared" ref="R2093:W2093" si="3938">SUM(R2094:R2097)</f>
        <v>3200</v>
      </c>
      <c r="S2093" s="107">
        <f t="shared" si="3938"/>
        <v>3200</v>
      </c>
      <c r="T2093" s="107">
        <f t="shared" ref="T2093:U2093" si="3939">SUM(T2094:T2097)</f>
        <v>3200</v>
      </c>
      <c r="U2093" s="107">
        <f t="shared" si="3939"/>
        <v>3200</v>
      </c>
      <c r="V2093" s="107">
        <f t="shared" si="3938"/>
        <v>4200</v>
      </c>
      <c r="W2093" s="107">
        <f t="shared" si="3938"/>
        <v>4200</v>
      </c>
      <c r="X2093" s="107">
        <f t="shared" ref="X2093:Y2093" si="3940">SUM(X2094:X2097)</f>
        <v>4200</v>
      </c>
      <c r="Y2093" s="107">
        <f t="shared" si="3940"/>
        <v>4200</v>
      </c>
      <c r="Z2093" s="101"/>
      <c r="AA2093" s="101"/>
      <c r="AB2093" s="101"/>
      <c r="AC2093" s="101"/>
    </row>
    <row r="2094" spans="1:29" s="150" customFormat="1" x14ac:dyDescent="0.2">
      <c r="A2094" s="95" t="s">
        <v>807</v>
      </c>
      <c r="B2094" s="93" t="s">
        <v>524</v>
      </c>
      <c r="C2094" s="94">
        <v>11</v>
      </c>
      <c r="D2094" s="95" t="s">
        <v>270</v>
      </c>
      <c r="E2094" s="119">
        <v>4221</v>
      </c>
      <c r="F2094" s="142" t="s">
        <v>74</v>
      </c>
      <c r="G2094" s="132"/>
      <c r="H2094" s="398">
        <v>1891</v>
      </c>
      <c r="I2094" s="398">
        <f t="shared" ref="I2094:I2097" si="3941">H2094</f>
        <v>1891</v>
      </c>
      <c r="J2094" s="398">
        <v>2654</v>
      </c>
      <c r="K2094" s="398">
        <f t="shared" ref="K2094:K2097" si="3942">J2094</f>
        <v>2654</v>
      </c>
      <c r="L2094" s="402">
        <v>2000</v>
      </c>
      <c r="M2094" s="398">
        <f t="shared" ref="M2094:M2097" si="3943">L2094</f>
        <v>2000</v>
      </c>
      <c r="N2094" s="402">
        <v>2000</v>
      </c>
      <c r="O2094" s="398">
        <f t="shared" ref="O2094:O2097" si="3944">N2094</f>
        <v>2000</v>
      </c>
      <c r="P2094" s="398">
        <v>2654</v>
      </c>
      <c r="Q2094" s="398">
        <f t="shared" ref="Q2094:Q2097" si="3945">P2094</f>
        <v>2654</v>
      </c>
      <c r="R2094" s="402">
        <v>2000</v>
      </c>
      <c r="S2094" s="398">
        <f t="shared" ref="S2094:S2097" si="3946">R2094</f>
        <v>2000</v>
      </c>
      <c r="T2094" s="402">
        <v>2000</v>
      </c>
      <c r="U2094" s="398">
        <f t="shared" ref="U2094:U2097" si="3947">T2094</f>
        <v>2000</v>
      </c>
      <c r="V2094" s="402">
        <v>2000</v>
      </c>
      <c r="W2094" s="398">
        <f t="shared" ref="W2094:W2097" si="3948">V2094</f>
        <v>2000</v>
      </c>
      <c r="X2094" s="402">
        <v>2000</v>
      </c>
      <c r="Y2094" s="398">
        <f t="shared" ref="Y2094:Y2097" si="3949">X2094</f>
        <v>2000</v>
      </c>
    </row>
    <row r="2095" spans="1:29" s="150" customFormat="1" x14ac:dyDescent="0.2">
      <c r="A2095" s="95" t="s">
        <v>807</v>
      </c>
      <c r="B2095" s="93" t="s">
        <v>524</v>
      </c>
      <c r="C2095" s="94">
        <v>11</v>
      </c>
      <c r="D2095" s="95" t="s">
        <v>270</v>
      </c>
      <c r="E2095" s="119">
        <v>4222</v>
      </c>
      <c r="F2095" s="142" t="s">
        <v>75</v>
      </c>
      <c r="G2095" s="132"/>
      <c r="H2095" s="398">
        <v>531</v>
      </c>
      <c r="I2095" s="398">
        <f t="shared" si="3941"/>
        <v>531</v>
      </c>
      <c r="J2095" s="398">
        <v>531</v>
      </c>
      <c r="K2095" s="398">
        <f t="shared" si="3942"/>
        <v>531</v>
      </c>
      <c r="L2095" s="409">
        <v>500</v>
      </c>
      <c r="M2095" s="398">
        <f t="shared" si="3943"/>
        <v>500</v>
      </c>
      <c r="N2095" s="409">
        <v>500</v>
      </c>
      <c r="O2095" s="398">
        <f t="shared" si="3944"/>
        <v>500</v>
      </c>
      <c r="P2095" s="398">
        <v>531</v>
      </c>
      <c r="Q2095" s="398">
        <f t="shared" si="3945"/>
        <v>531</v>
      </c>
      <c r="R2095" s="403">
        <v>1000</v>
      </c>
      <c r="S2095" s="398">
        <f t="shared" si="3946"/>
        <v>1000</v>
      </c>
      <c r="T2095" s="403">
        <v>1000</v>
      </c>
      <c r="U2095" s="398">
        <f t="shared" si="3947"/>
        <v>1000</v>
      </c>
      <c r="V2095" s="403">
        <v>2000</v>
      </c>
      <c r="W2095" s="398">
        <f t="shared" si="3948"/>
        <v>2000</v>
      </c>
      <c r="X2095" s="403">
        <v>2000</v>
      </c>
      <c r="Y2095" s="398">
        <f t="shared" si="3949"/>
        <v>2000</v>
      </c>
    </row>
    <row r="2096" spans="1:29" s="101" customFormat="1" x14ac:dyDescent="0.2">
      <c r="A2096" s="95" t="s">
        <v>807</v>
      </c>
      <c r="B2096" s="93" t="s">
        <v>524</v>
      </c>
      <c r="C2096" s="94">
        <v>11</v>
      </c>
      <c r="D2096" s="95" t="s">
        <v>270</v>
      </c>
      <c r="E2096" s="119">
        <v>4225</v>
      </c>
      <c r="F2096" s="142" t="s">
        <v>85</v>
      </c>
      <c r="G2096" s="132"/>
      <c r="H2096" s="398">
        <v>133</v>
      </c>
      <c r="I2096" s="398">
        <f t="shared" si="3941"/>
        <v>133</v>
      </c>
      <c r="J2096" s="398">
        <v>133</v>
      </c>
      <c r="K2096" s="398">
        <f t="shared" si="3942"/>
        <v>133</v>
      </c>
      <c r="L2096" s="409">
        <v>100</v>
      </c>
      <c r="M2096" s="398">
        <f t="shared" si="3943"/>
        <v>100</v>
      </c>
      <c r="N2096" s="409">
        <v>100</v>
      </c>
      <c r="O2096" s="398">
        <f t="shared" si="3944"/>
        <v>100</v>
      </c>
      <c r="P2096" s="398">
        <v>133</v>
      </c>
      <c r="Q2096" s="398">
        <f t="shared" si="3945"/>
        <v>133</v>
      </c>
      <c r="R2096" s="409">
        <v>100</v>
      </c>
      <c r="S2096" s="398">
        <f t="shared" si="3946"/>
        <v>100</v>
      </c>
      <c r="T2096" s="409">
        <v>100</v>
      </c>
      <c r="U2096" s="398">
        <f t="shared" si="3947"/>
        <v>100</v>
      </c>
      <c r="V2096" s="409">
        <v>100</v>
      </c>
      <c r="W2096" s="398">
        <f t="shared" si="3948"/>
        <v>100</v>
      </c>
      <c r="X2096" s="409">
        <v>100</v>
      </c>
      <c r="Y2096" s="398">
        <f t="shared" si="3949"/>
        <v>100</v>
      </c>
      <c r="Z2096" s="150"/>
      <c r="AA2096" s="150"/>
      <c r="AB2096" s="150"/>
      <c r="AC2096" s="150"/>
    </row>
    <row r="2097" spans="1:29" s="101" customFormat="1" x14ac:dyDescent="0.2">
      <c r="A2097" s="95" t="s">
        <v>807</v>
      </c>
      <c r="B2097" s="93" t="s">
        <v>524</v>
      </c>
      <c r="C2097" s="94">
        <v>11</v>
      </c>
      <c r="D2097" s="95" t="s">
        <v>270</v>
      </c>
      <c r="E2097" s="119">
        <v>4227</v>
      </c>
      <c r="F2097" s="142" t="s">
        <v>77</v>
      </c>
      <c r="G2097" s="132"/>
      <c r="H2097" s="398">
        <v>233</v>
      </c>
      <c r="I2097" s="398">
        <f t="shared" si="3941"/>
        <v>233</v>
      </c>
      <c r="J2097" s="398">
        <v>133</v>
      </c>
      <c r="K2097" s="398">
        <f t="shared" si="3942"/>
        <v>133</v>
      </c>
      <c r="L2097" s="409">
        <v>100</v>
      </c>
      <c r="M2097" s="398">
        <f t="shared" si="3943"/>
        <v>100</v>
      </c>
      <c r="N2097" s="409">
        <v>100</v>
      </c>
      <c r="O2097" s="398">
        <f t="shared" si="3944"/>
        <v>100</v>
      </c>
      <c r="P2097" s="398">
        <v>133</v>
      </c>
      <c r="Q2097" s="398">
        <f t="shared" si="3945"/>
        <v>133</v>
      </c>
      <c r="R2097" s="409">
        <v>100</v>
      </c>
      <c r="S2097" s="398">
        <f t="shared" si="3946"/>
        <v>100</v>
      </c>
      <c r="T2097" s="409">
        <v>100</v>
      </c>
      <c r="U2097" s="398">
        <f t="shared" si="3947"/>
        <v>100</v>
      </c>
      <c r="V2097" s="409">
        <v>100</v>
      </c>
      <c r="W2097" s="398">
        <f t="shared" si="3948"/>
        <v>100</v>
      </c>
      <c r="X2097" s="409">
        <v>100</v>
      </c>
      <c r="Y2097" s="398">
        <f t="shared" si="3949"/>
        <v>100</v>
      </c>
      <c r="Z2097" s="150"/>
      <c r="AA2097" s="150"/>
      <c r="AB2097" s="150"/>
      <c r="AC2097" s="150"/>
    </row>
    <row r="2098" spans="1:29" s="150" customFormat="1" x14ac:dyDescent="0.2">
      <c r="A2098" s="201" t="s">
        <v>807</v>
      </c>
      <c r="B2098" s="179" t="s">
        <v>524</v>
      </c>
      <c r="C2098" s="167">
        <v>11</v>
      </c>
      <c r="D2098" s="167"/>
      <c r="E2098" s="168">
        <v>43</v>
      </c>
      <c r="F2098" s="169"/>
      <c r="G2098" s="170"/>
      <c r="H2098" s="171">
        <f t="shared" ref="H2098:Y2098" si="3950">H2099</f>
        <v>33</v>
      </c>
      <c r="I2098" s="171">
        <f t="shared" si="3950"/>
        <v>33</v>
      </c>
      <c r="J2098" s="171">
        <f t="shared" si="3950"/>
        <v>133</v>
      </c>
      <c r="K2098" s="171">
        <f t="shared" si="3950"/>
        <v>133</v>
      </c>
      <c r="L2098" s="171">
        <f t="shared" si="3950"/>
        <v>100</v>
      </c>
      <c r="M2098" s="171">
        <f t="shared" si="3950"/>
        <v>100</v>
      </c>
      <c r="N2098" s="171">
        <f t="shared" si="3950"/>
        <v>100</v>
      </c>
      <c r="O2098" s="171">
        <f t="shared" si="3950"/>
        <v>100</v>
      </c>
      <c r="P2098" s="171">
        <f t="shared" si="3950"/>
        <v>133</v>
      </c>
      <c r="Q2098" s="171">
        <f t="shared" si="3950"/>
        <v>133</v>
      </c>
      <c r="R2098" s="171">
        <f t="shared" si="3950"/>
        <v>100</v>
      </c>
      <c r="S2098" s="171">
        <f t="shared" si="3950"/>
        <v>100</v>
      </c>
      <c r="T2098" s="171">
        <f t="shared" si="3950"/>
        <v>100</v>
      </c>
      <c r="U2098" s="171">
        <f t="shared" si="3950"/>
        <v>100</v>
      </c>
      <c r="V2098" s="171">
        <f t="shared" si="3950"/>
        <v>100</v>
      </c>
      <c r="W2098" s="171">
        <f t="shared" si="3950"/>
        <v>100</v>
      </c>
      <c r="X2098" s="171">
        <f t="shared" si="3950"/>
        <v>100</v>
      </c>
      <c r="Y2098" s="171">
        <f t="shared" si="3950"/>
        <v>100</v>
      </c>
      <c r="Z2098" s="101"/>
      <c r="AA2098" s="101"/>
      <c r="AB2098" s="101"/>
      <c r="AC2098" s="101"/>
    </row>
    <row r="2099" spans="1:29" s="101" customFormat="1" x14ac:dyDescent="0.2">
      <c r="A2099" s="118" t="s">
        <v>807</v>
      </c>
      <c r="B2099" s="102" t="s">
        <v>524</v>
      </c>
      <c r="C2099" s="103">
        <v>11</v>
      </c>
      <c r="D2099" s="118"/>
      <c r="E2099" s="113">
        <v>431</v>
      </c>
      <c r="F2099" s="141"/>
      <c r="G2099" s="106"/>
      <c r="H2099" s="107">
        <f t="shared" ref="H2099:Y2099" si="3951">SUM(H2100)</f>
        <v>33</v>
      </c>
      <c r="I2099" s="107">
        <f t="shared" si="3951"/>
        <v>33</v>
      </c>
      <c r="J2099" s="107">
        <f t="shared" si="3951"/>
        <v>133</v>
      </c>
      <c r="K2099" s="107">
        <f t="shared" si="3951"/>
        <v>133</v>
      </c>
      <c r="L2099" s="107">
        <f t="shared" si="3951"/>
        <v>100</v>
      </c>
      <c r="M2099" s="107">
        <f t="shared" si="3951"/>
        <v>100</v>
      </c>
      <c r="N2099" s="107">
        <f t="shared" si="3951"/>
        <v>100</v>
      </c>
      <c r="O2099" s="107">
        <f t="shared" si="3951"/>
        <v>100</v>
      </c>
      <c r="P2099" s="107">
        <f t="shared" si="3951"/>
        <v>133</v>
      </c>
      <c r="Q2099" s="107">
        <f t="shared" si="3951"/>
        <v>133</v>
      </c>
      <c r="R2099" s="107">
        <f t="shared" si="3951"/>
        <v>100</v>
      </c>
      <c r="S2099" s="107">
        <f t="shared" si="3951"/>
        <v>100</v>
      </c>
      <c r="T2099" s="107">
        <f t="shared" si="3951"/>
        <v>100</v>
      </c>
      <c r="U2099" s="107">
        <f t="shared" si="3951"/>
        <v>100</v>
      </c>
      <c r="V2099" s="107">
        <f t="shared" si="3951"/>
        <v>100</v>
      </c>
      <c r="W2099" s="107">
        <f t="shared" si="3951"/>
        <v>100</v>
      </c>
      <c r="X2099" s="107">
        <f t="shared" si="3951"/>
        <v>100</v>
      </c>
      <c r="Y2099" s="107">
        <f t="shared" si="3951"/>
        <v>100</v>
      </c>
    </row>
    <row r="2100" spans="1:29" s="101" customFormat="1" ht="30" x14ac:dyDescent="0.2">
      <c r="A2100" s="95" t="s">
        <v>807</v>
      </c>
      <c r="B2100" s="93" t="s">
        <v>524</v>
      </c>
      <c r="C2100" s="94">
        <v>11</v>
      </c>
      <c r="D2100" s="95" t="s">
        <v>270</v>
      </c>
      <c r="E2100" s="119">
        <v>4312</v>
      </c>
      <c r="F2100" s="142" t="s">
        <v>554</v>
      </c>
      <c r="G2100" s="132"/>
      <c r="H2100" s="398">
        <v>33</v>
      </c>
      <c r="I2100" s="398">
        <f>H2100</f>
        <v>33</v>
      </c>
      <c r="J2100" s="398">
        <v>133</v>
      </c>
      <c r="K2100" s="398">
        <f>J2100</f>
        <v>133</v>
      </c>
      <c r="L2100" s="408">
        <v>100</v>
      </c>
      <c r="M2100" s="398">
        <f>L2100</f>
        <v>100</v>
      </c>
      <c r="N2100" s="408">
        <v>100</v>
      </c>
      <c r="O2100" s="398">
        <f>N2100</f>
        <v>100</v>
      </c>
      <c r="P2100" s="398">
        <v>133</v>
      </c>
      <c r="Q2100" s="398">
        <f>P2100</f>
        <v>133</v>
      </c>
      <c r="R2100" s="408">
        <v>100</v>
      </c>
      <c r="S2100" s="398">
        <f>R2100</f>
        <v>100</v>
      </c>
      <c r="T2100" s="408">
        <v>100</v>
      </c>
      <c r="U2100" s="398">
        <f>T2100</f>
        <v>100</v>
      </c>
      <c r="V2100" s="408">
        <v>100</v>
      </c>
      <c r="W2100" s="398">
        <f>V2100</f>
        <v>100</v>
      </c>
      <c r="X2100" s="408">
        <v>100</v>
      </c>
      <c r="Y2100" s="398">
        <f>X2100</f>
        <v>100</v>
      </c>
      <c r="Z2100" s="150"/>
      <c r="AA2100" s="150"/>
      <c r="AB2100" s="150"/>
      <c r="AC2100" s="150"/>
    </row>
    <row r="2101" spans="1:29" s="150" customFormat="1" x14ac:dyDescent="0.2">
      <c r="A2101" s="201" t="s">
        <v>807</v>
      </c>
      <c r="B2101" s="179" t="s">
        <v>524</v>
      </c>
      <c r="C2101" s="167">
        <v>51</v>
      </c>
      <c r="D2101" s="167"/>
      <c r="E2101" s="168">
        <v>32</v>
      </c>
      <c r="F2101" s="169"/>
      <c r="G2101" s="170"/>
      <c r="H2101" s="171">
        <f t="shared" ref="H2101:X2102" si="3952">H2102</f>
        <v>4036</v>
      </c>
      <c r="I2101" s="171">
        <f t="shared" si="3952"/>
        <v>0</v>
      </c>
      <c r="J2101" s="171">
        <f t="shared" si="3952"/>
        <v>6636</v>
      </c>
      <c r="K2101" s="171">
        <f t="shared" si="3952"/>
        <v>0</v>
      </c>
      <c r="L2101" s="171">
        <f t="shared" si="3952"/>
        <v>4000</v>
      </c>
      <c r="M2101" s="171">
        <f t="shared" si="3952"/>
        <v>0</v>
      </c>
      <c r="N2101" s="171">
        <f t="shared" si="3952"/>
        <v>4000</v>
      </c>
      <c r="O2101" s="171">
        <f t="shared" si="3952"/>
        <v>0</v>
      </c>
      <c r="P2101" s="171">
        <f t="shared" si="3952"/>
        <v>6636</v>
      </c>
      <c r="Q2101" s="171">
        <f t="shared" si="3952"/>
        <v>0</v>
      </c>
      <c r="R2101" s="171">
        <f t="shared" si="3952"/>
        <v>4000</v>
      </c>
      <c r="S2101" s="171">
        <f t="shared" si="3952"/>
        <v>0</v>
      </c>
      <c r="T2101" s="171">
        <f t="shared" si="3952"/>
        <v>4000</v>
      </c>
      <c r="U2101" s="171">
        <f t="shared" si="3952"/>
        <v>0</v>
      </c>
      <c r="V2101" s="171">
        <f t="shared" si="3952"/>
        <v>4000</v>
      </c>
      <c r="W2101" s="171">
        <f t="shared" si="3952"/>
        <v>0</v>
      </c>
      <c r="X2101" s="171">
        <f t="shared" si="3952"/>
        <v>4000</v>
      </c>
      <c r="Y2101" s="171">
        <f t="shared" ref="X2101:Y2102" si="3953">Y2102</f>
        <v>0</v>
      </c>
      <c r="Z2101" s="101"/>
      <c r="AA2101" s="101"/>
      <c r="AB2101" s="101"/>
      <c r="AC2101" s="101"/>
    </row>
    <row r="2102" spans="1:29" s="101" customFormat="1" x14ac:dyDescent="0.2">
      <c r="A2102" s="118" t="s">
        <v>807</v>
      </c>
      <c r="B2102" s="102" t="s">
        <v>524</v>
      </c>
      <c r="C2102" s="103">
        <v>51</v>
      </c>
      <c r="D2102" s="118"/>
      <c r="E2102" s="113">
        <v>321</v>
      </c>
      <c r="F2102" s="141"/>
      <c r="G2102" s="106"/>
      <c r="H2102" s="107">
        <f t="shared" si="3952"/>
        <v>4036</v>
      </c>
      <c r="I2102" s="107">
        <f t="shared" si="3952"/>
        <v>0</v>
      </c>
      <c r="J2102" s="107">
        <f t="shared" si="3952"/>
        <v>6636</v>
      </c>
      <c r="K2102" s="107">
        <f t="shared" si="3952"/>
        <v>0</v>
      </c>
      <c r="L2102" s="107">
        <f t="shared" si="3952"/>
        <v>4000</v>
      </c>
      <c r="M2102" s="107">
        <f t="shared" si="3952"/>
        <v>0</v>
      </c>
      <c r="N2102" s="107">
        <f t="shared" si="3952"/>
        <v>4000</v>
      </c>
      <c r="O2102" s="107">
        <f t="shared" si="3952"/>
        <v>0</v>
      </c>
      <c r="P2102" s="107">
        <f t="shared" si="3952"/>
        <v>6636</v>
      </c>
      <c r="Q2102" s="107">
        <f t="shared" si="3952"/>
        <v>0</v>
      </c>
      <c r="R2102" s="107">
        <f t="shared" si="3952"/>
        <v>4000</v>
      </c>
      <c r="S2102" s="107">
        <f t="shared" si="3952"/>
        <v>0</v>
      </c>
      <c r="T2102" s="107">
        <f t="shared" si="3952"/>
        <v>4000</v>
      </c>
      <c r="U2102" s="107">
        <f t="shared" si="3952"/>
        <v>0</v>
      </c>
      <c r="V2102" s="107">
        <f t="shared" si="3952"/>
        <v>4000</v>
      </c>
      <c r="W2102" s="107">
        <f t="shared" si="3952"/>
        <v>0</v>
      </c>
      <c r="X2102" s="107">
        <f t="shared" si="3953"/>
        <v>4000</v>
      </c>
      <c r="Y2102" s="107">
        <f t="shared" si="3953"/>
        <v>0</v>
      </c>
    </row>
    <row r="2103" spans="1:29" s="101" customFormat="1" x14ac:dyDescent="0.2">
      <c r="A2103" s="95" t="s">
        <v>807</v>
      </c>
      <c r="B2103" s="93" t="s">
        <v>524</v>
      </c>
      <c r="C2103" s="94">
        <v>51</v>
      </c>
      <c r="D2103" s="95" t="s">
        <v>270</v>
      </c>
      <c r="E2103" s="119">
        <v>3211</v>
      </c>
      <c r="F2103" s="142" t="s">
        <v>42</v>
      </c>
      <c r="G2103" s="132"/>
      <c r="H2103" s="398">
        <v>4036</v>
      </c>
      <c r="I2103" s="399"/>
      <c r="J2103" s="398">
        <v>6636</v>
      </c>
      <c r="K2103" s="399"/>
      <c r="L2103" s="402">
        <v>4000</v>
      </c>
      <c r="M2103" s="399"/>
      <c r="N2103" s="402">
        <v>4000</v>
      </c>
      <c r="O2103" s="399"/>
      <c r="P2103" s="398">
        <v>6636</v>
      </c>
      <c r="Q2103" s="399"/>
      <c r="R2103" s="402">
        <v>4000</v>
      </c>
      <c r="S2103" s="399"/>
      <c r="T2103" s="402">
        <v>4000</v>
      </c>
      <c r="U2103" s="399"/>
      <c r="V2103" s="402">
        <v>4000</v>
      </c>
      <c r="W2103" s="399"/>
      <c r="X2103" s="402">
        <v>4000</v>
      </c>
      <c r="Y2103" s="399"/>
      <c r="Z2103" s="150"/>
      <c r="AA2103" s="150"/>
      <c r="AB2103" s="150"/>
      <c r="AC2103" s="150"/>
    </row>
    <row r="2104" spans="1:29" s="150" customFormat="1" x14ac:dyDescent="0.2">
      <c r="A2104" s="201" t="s">
        <v>807</v>
      </c>
      <c r="B2104" s="179" t="s">
        <v>524</v>
      </c>
      <c r="C2104" s="167">
        <v>559</v>
      </c>
      <c r="D2104" s="167"/>
      <c r="E2104" s="168">
        <v>31</v>
      </c>
      <c r="F2104" s="169"/>
      <c r="G2104" s="170"/>
      <c r="H2104" s="171">
        <f t="shared" ref="H2104:Q2104" si="3954">H2105+H2107</f>
        <v>43063</v>
      </c>
      <c r="I2104" s="171">
        <f t="shared" si="3954"/>
        <v>0</v>
      </c>
      <c r="J2104" s="171">
        <f t="shared" si="3954"/>
        <v>65963</v>
      </c>
      <c r="K2104" s="171">
        <f t="shared" si="3954"/>
        <v>0</v>
      </c>
      <c r="L2104" s="171">
        <f t="shared" ref="L2104:M2104" si="3955">L2105+L2107</f>
        <v>41000</v>
      </c>
      <c r="M2104" s="171">
        <f t="shared" si="3955"/>
        <v>0</v>
      </c>
      <c r="N2104" s="171">
        <f t="shared" ref="N2104:O2104" si="3956">N2105+N2107</f>
        <v>41000</v>
      </c>
      <c r="O2104" s="171">
        <f t="shared" si="3956"/>
        <v>0</v>
      </c>
      <c r="P2104" s="171">
        <f t="shared" si="3954"/>
        <v>65963</v>
      </c>
      <c r="Q2104" s="171">
        <f t="shared" si="3954"/>
        <v>0</v>
      </c>
      <c r="R2104" s="171">
        <f t="shared" ref="R2104:W2104" si="3957">R2105+R2107</f>
        <v>41000</v>
      </c>
      <c r="S2104" s="171">
        <f t="shared" si="3957"/>
        <v>0</v>
      </c>
      <c r="T2104" s="171">
        <f t="shared" ref="T2104:U2104" si="3958">T2105+T2107</f>
        <v>41000</v>
      </c>
      <c r="U2104" s="171">
        <f t="shared" si="3958"/>
        <v>0</v>
      </c>
      <c r="V2104" s="171">
        <f t="shared" si="3957"/>
        <v>41000</v>
      </c>
      <c r="W2104" s="171">
        <f t="shared" si="3957"/>
        <v>0</v>
      </c>
      <c r="X2104" s="171">
        <f t="shared" ref="X2104:Y2104" si="3959">X2105+X2107</f>
        <v>41000</v>
      </c>
      <c r="Y2104" s="171">
        <f t="shared" si="3959"/>
        <v>0</v>
      </c>
      <c r="Z2104" s="101"/>
      <c r="AA2104" s="101"/>
      <c r="AB2104" s="101"/>
      <c r="AC2104" s="101"/>
    </row>
    <row r="2105" spans="1:29" s="101" customFormat="1" x14ac:dyDescent="0.2">
      <c r="A2105" s="118" t="s">
        <v>807</v>
      </c>
      <c r="B2105" s="102" t="s">
        <v>524</v>
      </c>
      <c r="C2105" s="103">
        <v>559</v>
      </c>
      <c r="D2105" s="118"/>
      <c r="E2105" s="113">
        <v>311</v>
      </c>
      <c r="F2105" s="141"/>
      <c r="G2105" s="106"/>
      <c r="H2105" s="107">
        <f t="shared" ref="H2105:Y2105" si="3960">H2106</f>
        <v>36407</v>
      </c>
      <c r="I2105" s="107">
        <f t="shared" si="3960"/>
        <v>0</v>
      </c>
      <c r="J2105" s="107">
        <f t="shared" si="3960"/>
        <v>56407</v>
      </c>
      <c r="K2105" s="107">
        <f t="shared" si="3960"/>
        <v>0</v>
      </c>
      <c r="L2105" s="107">
        <f t="shared" si="3960"/>
        <v>35000</v>
      </c>
      <c r="M2105" s="107">
        <f t="shared" si="3960"/>
        <v>0</v>
      </c>
      <c r="N2105" s="107">
        <f t="shared" si="3960"/>
        <v>35000</v>
      </c>
      <c r="O2105" s="107">
        <f t="shared" si="3960"/>
        <v>0</v>
      </c>
      <c r="P2105" s="107">
        <f t="shared" si="3960"/>
        <v>56407</v>
      </c>
      <c r="Q2105" s="107">
        <f t="shared" si="3960"/>
        <v>0</v>
      </c>
      <c r="R2105" s="107">
        <f t="shared" si="3960"/>
        <v>35000</v>
      </c>
      <c r="S2105" s="107">
        <f t="shared" si="3960"/>
        <v>0</v>
      </c>
      <c r="T2105" s="107">
        <f t="shared" si="3960"/>
        <v>35000</v>
      </c>
      <c r="U2105" s="107">
        <f t="shared" si="3960"/>
        <v>0</v>
      </c>
      <c r="V2105" s="107">
        <f t="shared" si="3960"/>
        <v>35000</v>
      </c>
      <c r="W2105" s="107">
        <f t="shared" si="3960"/>
        <v>0</v>
      </c>
      <c r="X2105" s="107">
        <f t="shared" si="3960"/>
        <v>35000</v>
      </c>
      <c r="Y2105" s="107">
        <f t="shared" si="3960"/>
        <v>0</v>
      </c>
    </row>
    <row r="2106" spans="1:29" s="150" customFormat="1" x14ac:dyDescent="0.2">
      <c r="A2106" s="95" t="s">
        <v>807</v>
      </c>
      <c r="B2106" s="93" t="s">
        <v>524</v>
      </c>
      <c r="C2106" s="94">
        <v>559</v>
      </c>
      <c r="D2106" s="95" t="s">
        <v>270</v>
      </c>
      <c r="E2106" s="119">
        <v>3111</v>
      </c>
      <c r="F2106" s="142" t="s">
        <v>33</v>
      </c>
      <c r="G2106" s="132"/>
      <c r="H2106" s="398">
        <v>36407</v>
      </c>
      <c r="I2106" s="399"/>
      <c r="J2106" s="398">
        <v>56407</v>
      </c>
      <c r="K2106" s="399"/>
      <c r="L2106" s="402">
        <v>35000</v>
      </c>
      <c r="M2106" s="399"/>
      <c r="N2106" s="402">
        <v>35000</v>
      </c>
      <c r="O2106" s="399"/>
      <c r="P2106" s="398">
        <v>56407</v>
      </c>
      <c r="Q2106" s="399"/>
      <c r="R2106" s="402">
        <v>35000</v>
      </c>
      <c r="S2106" s="399"/>
      <c r="T2106" s="402">
        <v>35000</v>
      </c>
      <c r="U2106" s="399"/>
      <c r="V2106" s="402">
        <v>35000</v>
      </c>
      <c r="W2106" s="399"/>
      <c r="X2106" s="402">
        <v>35000</v>
      </c>
      <c r="Y2106" s="399"/>
    </row>
    <row r="2107" spans="1:29" s="101" customFormat="1" x14ac:dyDescent="0.2">
      <c r="A2107" s="118" t="s">
        <v>807</v>
      </c>
      <c r="B2107" s="102" t="s">
        <v>524</v>
      </c>
      <c r="C2107" s="103">
        <v>559</v>
      </c>
      <c r="D2107" s="118"/>
      <c r="E2107" s="113">
        <v>313</v>
      </c>
      <c r="F2107" s="141"/>
      <c r="G2107" s="106"/>
      <c r="H2107" s="107">
        <f t="shared" ref="H2107:Y2107" si="3961">H2108</f>
        <v>6656</v>
      </c>
      <c r="I2107" s="107">
        <f t="shared" si="3961"/>
        <v>0</v>
      </c>
      <c r="J2107" s="107">
        <f t="shared" si="3961"/>
        <v>9556</v>
      </c>
      <c r="K2107" s="107">
        <f t="shared" si="3961"/>
        <v>0</v>
      </c>
      <c r="L2107" s="107">
        <f t="shared" si="3961"/>
        <v>6000</v>
      </c>
      <c r="M2107" s="107">
        <f t="shared" si="3961"/>
        <v>0</v>
      </c>
      <c r="N2107" s="107">
        <f t="shared" si="3961"/>
        <v>6000</v>
      </c>
      <c r="O2107" s="107">
        <f t="shared" si="3961"/>
        <v>0</v>
      </c>
      <c r="P2107" s="107">
        <f t="shared" si="3961"/>
        <v>9556</v>
      </c>
      <c r="Q2107" s="107">
        <f t="shared" si="3961"/>
        <v>0</v>
      </c>
      <c r="R2107" s="107">
        <f t="shared" si="3961"/>
        <v>6000</v>
      </c>
      <c r="S2107" s="107">
        <f t="shared" si="3961"/>
        <v>0</v>
      </c>
      <c r="T2107" s="107">
        <f t="shared" si="3961"/>
        <v>6000</v>
      </c>
      <c r="U2107" s="107">
        <f t="shared" si="3961"/>
        <v>0</v>
      </c>
      <c r="V2107" s="107">
        <f t="shared" si="3961"/>
        <v>6000</v>
      </c>
      <c r="W2107" s="107">
        <f t="shared" si="3961"/>
        <v>0</v>
      </c>
      <c r="X2107" s="107">
        <f t="shared" si="3961"/>
        <v>6000</v>
      </c>
      <c r="Y2107" s="107">
        <f t="shared" si="3961"/>
        <v>0</v>
      </c>
    </row>
    <row r="2108" spans="1:29" s="101" customFormat="1" x14ac:dyDescent="0.2">
      <c r="A2108" s="95" t="s">
        <v>807</v>
      </c>
      <c r="B2108" s="93" t="s">
        <v>524</v>
      </c>
      <c r="C2108" s="94">
        <v>559</v>
      </c>
      <c r="D2108" s="95" t="s">
        <v>270</v>
      </c>
      <c r="E2108" s="119">
        <v>3132</v>
      </c>
      <c r="F2108" s="142" t="s">
        <v>40</v>
      </c>
      <c r="G2108" s="132"/>
      <c r="H2108" s="398">
        <v>6656</v>
      </c>
      <c r="I2108" s="399"/>
      <c r="J2108" s="398">
        <v>9556</v>
      </c>
      <c r="K2108" s="399"/>
      <c r="L2108" s="402">
        <v>6000</v>
      </c>
      <c r="M2108" s="399"/>
      <c r="N2108" s="402">
        <v>6000</v>
      </c>
      <c r="O2108" s="399"/>
      <c r="P2108" s="398">
        <v>9556</v>
      </c>
      <c r="Q2108" s="399"/>
      <c r="R2108" s="402">
        <v>6000</v>
      </c>
      <c r="S2108" s="399"/>
      <c r="T2108" s="402">
        <v>6000</v>
      </c>
      <c r="U2108" s="399"/>
      <c r="V2108" s="402">
        <v>6000</v>
      </c>
      <c r="W2108" s="399"/>
      <c r="X2108" s="402">
        <v>6000</v>
      </c>
      <c r="Y2108" s="399"/>
      <c r="Z2108" s="150"/>
      <c r="AA2108" s="150"/>
      <c r="AB2108" s="150"/>
      <c r="AC2108" s="150"/>
    </row>
    <row r="2109" spans="1:29" s="150" customFormat="1" x14ac:dyDescent="0.2">
      <c r="A2109" s="201" t="s">
        <v>807</v>
      </c>
      <c r="B2109" s="179" t="s">
        <v>524</v>
      </c>
      <c r="C2109" s="167">
        <v>559</v>
      </c>
      <c r="D2109" s="167"/>
      <c r="E2109" s="168">
        <v>32</v>
      </c>
      <c r="F2109" s="169"/>
      <c r="G2109" s="170"/>
      <c r="H2109" s="171">
        <f t="shared" ref="H2109:Y2109" si="3962">H2110</f>
        <v>2323</v>
      </c>
      <c r="I2109" s="171">
        <f t="shared" si="3962"/>
        <v>0</v>
      </c>
      <c r="J2109" s="171">
        <f t="shared" si="3962"/>
        <v>2323</v>
      </c>
      <c r="K2109" s="171">
        <f t="shared" si="3962"/>
        <v>0</v>
      </c>
      <c r="L2109" s="171">
        <f t="shared" si="3962"/>
        <v>2200</v>
      </c>
      <c r="M2109" s="171">
        <f t="shared" si="3962"/>
        <v>0</v>
      </c>
      <c r="N2109" s="171">
        <f t="shared" si="3962"/>
        <v>2200</v>
      </c>
      <c r="O2109" s="171">
        <f t="shared" si="3962"/>
        <v>0</v>
      </c>
      <c r="P2109" s="171">
        <f t="shared" si="3962"/>
        <v>2323</v>
      </c>
      <c r="Q2109" s="171">
        <f t="shared" si="3962"/>
        <v>0</v>
      </c>
      <c r="R2109" s="171">
        <f t="shared" si="3962"/>
        <v>2200</v>
      </c>
      <c r="S2109" s="171">
        <f t="shared" si="3962"/>
        <v>0</v>
      </c>
      <c r="T2109" s="171">
        <f t="shared" si="3962"/>
        <v>2200</v>
      </c>
      <c r="U2109" s="171">
        <f t="shared" si="3962"/>
        <v>0</v>
      </c>
      <c r="V2109" s="171">
        <f t="shared" si="3962"/>
        <v>2200</v>
      </c>
      <c r="W2109" s="171">
        <f t="shared" si="3962"/>
        <v>0</v>
      </c>
      <c r="X2109" s="171">
        <f t="shared" si="3962"/>
        <v>2200</v>
      </c>
      <c r="Y2109" s="171">
        <f t="shared" si="3962"/>
        <v>0</v>
      </c>
      <c r="Z2109" s="101"/>
      <c r="AA2109" s="101"/>
      <c r="AB2109" s="101"/>
      <c r="AC2109" s="101"/>
    </row>
    <row r="2110" spans="1:29" s="150" customFormat="1" x14ac:dyDescent="0.2">
      <c r="A2110" s="118" t="s">
        <v>807</v>
      </c>
      <c r="B2110" s="102" t="s">
        <v>524</v>
      </c>
      <c r="C2110" s="103">
        <v>559</v>
      </c>
      <c r="D2110" s="118"/>
      <c r="E2110" s="113">
        <v>321</v>
      </c>
      <c r="F2110" s="141"/>
      <c r="G2110" s="106"/>
      <c r="H2110" s="107">
        <f t="shared" ref="H2110:Q2110" si="3963">H2111+H2112</f>
        <v>2323</v>
      </c>
      <c r="I2110" s="107">
        <f t="shared" si="3963"/>
        <v>0</v>
      </c>
      <c r="J2110" s="107">
        <f t="shared" si="3963"/>
        <v>2323</v>
      </c>
      <c r="K2110" s="107">
        <f t="shared" si="3963"/>
        <v>0</v>
      </c>
      <c r="L2110" s="107">
        <f t="shared" ref="L2110:M2110" si="3964">L2111+L2112</f>
        <v>2200</v>
      </c>
      <c r="M2110" s="107">
        <f t="shared" si="3964"/>
        <v>0</v>
      </c>
      <c r="N2110" s="107">
        <f t="shared" ref="N2110:O2110" si="3965">N2111+N2112</f>
        <v>2200</v>
      </c>
      <c r="O2110" s="107">
        <f t="shared" si="3965"/>
        <v>0</v>
      </c>
      <c r="P2110" s="107">
        <f t="shared" si="3963"/>
        <v>2323</v>
      </c>
      <c r="Q2110" s="107">
        <f t="shared" si="3963"/>
        <v>0</v>
      </c>
      <c r="R2110" s="107">
        <f t="shared" ref="R2110:W2110" si="3966">R2111+R2112</f>
        <v>2200</v>
      </c>
      <c r="S2110" s="107">
        <f t="shared" si="3966"/>
        <v>0</v>
      </c>
      <c r="T2110" s="107">
        <f t="shared" ref="T2110:U2110" si="3967">T2111+T2112</f>
        <v>2200</v>
      </c>
      <c r="U2110" s="107">
        <f t="shared" si="3967"/>
        <v>0</v>
      </c>
      <c r="V2110" s="107">
        <f t="shared" si="3966"/>
        <v>2200</v>
      </c>
      <c r="W2110" s="107">
        <f t="shared" si="3966"/>
        <v>0</v>
      </c>
      <c r="X2110" s="107">
        <f t="shared" ref="X2110:Y2110" si="3968">X2111+X2112</f>
        <v>2200</v>
      </c>
      <c r="Y2110" s="107">
        <f t="shared" si="3968"/>
        <v>0</v>
      </c>
      <c r="Z2110" s="101"/>
      <c r="AA2110" s="101"/>
      <c r="AB2110" s="101"/>
      <c r="AC2110" s="101"/>
    </row>
    <row r="2111" spans="1:29" s="101" customFormat="1" x14ac:dyDescent="0.2">
      <c r="A2111" s="95" t="s">
        <v>807</v>
      </c>
      <c r="B2111" s="93" t="s">
        <v>524</v>
      </c>
      <c r="C2111" s="94">
        <v>559</v>
      </c>
      <c r="D2111" s="95" t="s">
        <v>270</v>
      </c>
      <c r="E2111" s="119">
        <v>3211</v>
      </c>
      <c r="F2111" s="142" t="s">
        <v>42</v>
      </c>
      <c r="G2111" s="132"/>
      <c r="H2111" s="398">
        <v>1659</v>
      </c>
      <c r="I2111" s="399"/>
      <c r="J2111" s="398">
        <v>1659</v>
      </c>
      <c r="K2111" s="399"/>
      <c r="L2111" s="402">
        <v>1600</v>
      </c>
      <c r="M2111" s="399"/>
      <c r="N2111" s="402">
        <v>1600</v>
      </c>
      <c r="O2111" s="399"/>
      <c r="P2111" s="398">
        <v>1659</v>
      </c>
      <c r="Q2111" s="399"/>
      <c r="R2111" s="402">
        <v>1600</v>
      </c>
      <c r="S2111" s="399"/>
      <c r="T2111" s="402">
        <v>1600</v>
      </c>
      <c r="U2111" s="399"/>
      <c r="V2111" s="402">
        <v>1600</v>
      </c>
      <c r="W2111" s="399"/>
      <c r="X2111" s="402">
        <v>1600</v>
      </c>
      <c r="Y2111" s="399"/>
      <c r="Z2111" s="150"/>
      <c r="AA2111" s="150"/>
      <c r="AB2111" s="150"/>
      <c r="AC2111" s="150"/>
    </row>
    <row r="2112" spans="1:29" s="101" customFormat="1" x14ac:dyDescent="0.2">
      <c r="A2112" s="95" t="s">
        <v>807</v>
      </c>
      <c r="B2112" s="93" t="s">
        <v>524</v>
      </c>
      <c r="C2112" s="94">
        <v>559</v>
      </c>
      <c r="D2112" s="95" t="s">
        <v>270</v>
      </c>
      <c r="E2112" s="207">
        <v>3214</v>
      </c>
      <c r="F2112" s="142" t="s">
        <v>45</v>
      </c>
      <c r="G2112" s="132"/>
      <c r="H2112" s="398">
        <v>664</v>
      </c>
      <c r="I2112" s="399"/>
      <c r="J2112" s="398">
        <v>664</v>
      </c>
      <c r="K2112" s="399"/>
      <c r="L2112" s="409">
        <v>600</v>
      </c>
      <c r="M2112" s="399"/>
      <c r="N2112" s="409">
        <v>600</v>
      </c>
      <c r="O2112" s="399"/>
      <c r="P2112" s="398">
        <v>664</v>
      </c>
      <c r="Q2112" s="399"/>
      <c r="R2112" s="409">
        <v>600</v>
      </c>
      <c r="S2112" s="399"/>
      <c r="T2112" s="409">
        <v>600</v>
      </c>
      <c r="U2112" s="399"/>
      <c r="V2112" s="409">
        <v>600</v>
      </c>
      <c r="W2112" s="399"/>
      <c r="X2112" s="409">
        <v>600</v>
      </c>
      <c r="Y2112" s="399"/>
      <c r="Z2112" s="150"/>
      <c r="AA2112" s="150"/>
      <c r="AB2112" s="150"/>
      <c r="AC2112" s="150"/>
    </row>
    <row r="2113" spans="1:29" s="101" customFormat="1" ht="33.75" x14ac:dyDescent="0.2">
      <c r="A2113" s="202" t="s">
        <v>807</v>
      </c>
      <c r="B2113" s="173" t="s">
        <v>556</v>
      </c>
      <c r="C2113" s="173"/>
      <c r="D2113" s="173"/>
      <c r="E2113" s="174"/>
      <c r="F2113" s="176" t="s">
        <v>81</v>
      </c>
      <c r="G2113" s="177" t="s">
        <v>721</v>
      </c>
      <c r="H2113" s="178">
        <f t="shared" ref="H2113:Q2113" si="3969">H2114+H2119+H2122</f>
        <v>34382</v>
      </c>
      <c r="I2113" s="178">
        <f t="shared" si="3969"/>
        <v>34382</v>
      </c>
      <c r="J2113" s="178">
        <f t="shared" si="3969"/>
        <v>24023</v>
      </c>
      <c r="K2113" s="178">
        <f t="shared" si="3969"/>
        <v>24023</v>
      </c>
      <c r="L2113" s="178">
        <f t="shared" ref="L2113:M2113" si="3970">L2114+L2119+L2122</f>
        <v>38400</v>
      </c>
      <c r="M2113" s="178">
        <f t="shared" si="3970"/>
        <v>38400</v>
      </c>
      <c r="N2113" s="178">
        <f t="shared" ref="N2113:O2113" si="3971">N2114+N2119+N2122</f>
        <v>38400</v>
      </c>
      <c r="O2113" s="178">
        <f t="shared" si="3971"/>
        <v>38400</v>
      </c>
      <c r="P2113" s="178">
        <f t="shared" si="3969"/>
        <v>24023</v>
      </c>
      <c r="Q2113" s="178">
        <f t="shared" si="3969"/>
        <v>24023</v>
      </c>
      <c r="R2113" s="178">
        <f t="shared" ref="R2113:W2113" si="3972">R2114+R2119+R2122</f>
        <v>27300</v>
      </c>
      <c r="S2113" s="178">
        <f t="shared" si="3972"/>
        <v>27300</v>
      </c>
      <c r="T2113" s="178">
        <f t="shared" ref="T2113:U2113" si="3973">T2114+T2119+T2122</f>
        <v>27300</v>
      </c>
      <c r="U2113" s="178">
        <f t="shared" si="3973"/>
        <v>27300</v>
      </c>
      <c r="V2113" s="178">
        <f t="shared" si="3972"/>
        <v>27300</v>
      </c>
      <c r="W2113" s="178">
        <f t="shared" si="3972"/>
        <v>27300</v>
      </c>
      <c r="X2113" s="178">
        <f t="shared" ref="X2113:Y2113" si="3974">X2114+X2119+X2122</f>
        <v>27300</v>
      </c>
      <c r="Y2113" s="178">
        <f t="shared" si="3974"/>
        <v>27300</v>
      </c>
    </row>
    <row r="2114" spans="1:29" s="150" customFormat="1" x14ac:dyDescent="0.2">
      <c r="A2114" s="201" t="s">
        <v>807</v>
      </c>
      <c r="B2114" s="179" t="s">
        <v>556</v>
      </c>
      <c r="C2114" s="167">
        <v>11</v>
      </c>
      <c r="D2114" s="167"/>
      <c r="E2114" s="168">
        <v>32</v>
      </c>
      <c r="F2114" s="169"/>
      <c r="G2114" s="170"/>
      <c r="H2114" s="171">
        <f t="shared" ref="H2114:Y2114" si="3975">H2115</f>
        <v>18904</v>
      </c>
      <c r="I2114" s="171">
        <f t="shared" si="3975"/>
        <v>18904</v>
      </c>
      <c r="J2114" s="171">
        <f t="shared" si="3975"/>
        <v>11282</v>
      </c>
      <c r="K2114" s="171">
        <f t="shared" si="3975"/>
        <v>11282</v>
      </c>
      <c r="L2114" s="171">
        <f t="shared" si="3975"/>
        <v>22600</v>
      </c>
      <c r="M2114" s="171">
        <f t="shared" si="3975"/>
        <v>22600</v>
      </c>
      <c r="N2114" s="171">
        <f t="shared" si="3975"/>
        <v>22600</v>
      </c>
      <c r="O2114" s="171">
        <f t="shared" si="3975"/>
        <v>22600</v>
      </c>
      <c r="P2114" s="171">
        <f t="shared" si="3975"/>
        <v>11282</v>
      </c>
      <c r="Q2114" s="171">
        <f t="shared" si="3975"/>
        <v>11282</v>
      </c>
      <c r="R2114" s="171">
        <f t="shared" si="3975"/>
        <v>22600</v>
      </c>
      <c r="S2114" s="171">
        <f t="shared" si="3975"/>
        <v>22600</v>
      </c>
      <c r="T2114" s="171">
        <f t="shared" si="3975"/>
        <v>22600</v>
      </c>
      <c r="U2114" s="171">
        <f t="shared" si="3975"/>
        <v>22600</v>
      </c>
      <c r="V2114" s="171">
        <f t="shared" si="3975"/>
        <v>22600</v>
      </c>
      <c r="W2114" s="171">
        <f t="shared" si="3975"/>
        <v>22600</v>
      </c>
      <c r="X2114" s="171">
        <f t="shared" si="3975"/>
        <v>22600</v>
      </c>
      <c r="Y2114" s="171">
        <f t="shared" si="3975"/>
        <v>22600</v>
      </c>
      <c r="Z2114" s="101"/>
      <c r="AA2114" s="101"/>
      <c r="AB2114" s="101"/>
      <c r="AC2114" s="101"/>
    </row>
    <row r="2115" spans="1:29" s="150" customFormat="1" x14ac:dyDescent="0.2">
      <c r="A2115" s="118" t="s">
        <v>807</v>
      </c>
      <c r="B2115" s="102" t="s">
        <v>556</v>
      </c>
      <c r="C2115" s="103">
        <v>11</v>
      </c>
      <c r="D2115" s="118"/>
      <c r="E2115" s="113">
        <v>323</v>
      </c>
      <c r="F2115" s="141"/>
      <c r="G2115" s="106"/>
      <c r="H2115" s="107">
        <f t="shared" ref="H2115:Q2115" si="3976">SUM(H2116:H2118)</f>
        <v>18904</v>
      </c>
      <c r="I2115" s="107">
        <f t="shared" si="3976"/>
        <v>18904</v>
      </c>
      <c r="J2115" s="107">
        <f t="shared" si="3976"/>
        <v>11282</v>
      </c>
      <c r="K2115" s="107">
        <f t="shared" si="3976"/>
        <v>11282</v>
      </c>
      <c r="L2115" s="107">
        <f t="shared" ref="L2115:M2115" si="3977">SUM(L2116:L2118)</f>
        <v>22600</v>
      </c>
      <c r="M2115" s="107">
        <f t="shared" si="3977"/>
        <v>22600</v>
      </c>
      <c r="N2115" s="107">
        <f t="shared" ref="N2115:O2115" si="3978">SUM(N2116:N2118)</f>
        <v>22600</v>
      </c>
      <c r="O2115" s="107">
        <f t="shared" si="3978"/>
        <v>22600</v>
      </c>
      <c r="P2115" s="107">
        <f t="shared" si="3976"/>
        <v>11282</v>
      </c>
      <c r="Q2115" s="107">
        <f t="shared" si="3976"/>
        <v>11282</v>
      </c>
      <c r="R2115" s="107">
        <f t="shared" ref="R2115:W2115" si="3979">SUM(R2116:R2118)</f>
        <v>22600</v>
      </c>
      <c r="S2115" s="107">
        <f t="shared" si="3979"/>
        <v>22600</v>
      </c>
      <c r="T2115" s="107">
        <f t="shared" ref="T2115:U2115" si="3980">SUM(T2116:T2118)</f>
        <v>22600</v>
      </c>
      <c r="U2115" s="107">
        <f t="shared" si="3980"/>
        <v>22600</v>
      </c>
      <c r="V2115" s="107">
        <f t="shared" si="3979"/>
        <v>22600</v>
      </c>
      <c r="W2115" s="107">
        <f t="shared" si="3979"/>
        <v>22600</v>
      </c>
      <c r="X2115" s="107">
        <f t="shared" ref="X2115:Y2115" si="3981">SUM(X2116:X2118)</f>
        <v>22600</v>
      </c>
      <c r="Y2115" s="107">
        <f t="shared" si="3981"/>
        <v>22600</v>
      </c>
      <c r="Z2115" s="101"/>
      <c r="AA2115" s="101"/>
      <c r="AB2115" s="101"/>
      <c r="AC2115" s="101"/>
    </row>
    <row r="2116" spans="1:29" s="150" customFormat="1" x14ac:dyDescent="0.2">
      <c r="A2116" s="95" t="s">
        <v>807</v>
      </c>
      <c r="B2116" s="93" t="s">
        <v>556</v>
      </c>
      <c r="C2116" s="94">
        <v>11</v>
      </c>
      <c r="D2116" s="95" t="s">
        <v>270</v>
      </c>
      <c r="E2116" s="119">
        <v>3232</v>
      </c>
      <c r="F2116" s="142" t="s">
        <v>53</v>
      </c>
      <c r="G2116" s="132"/>
      <c r="H2116" s="398">
        <v>527</v>
      </c>
      <c r="I2116" s="398">
        <f t="shared" ref="I2116:I2118" si="3982">H2116</f>
        <v>527</v>
      </c>
      <c r="J2116" s="398">
        <v>3982</v>
      </c>
      <c r="K2116" s="398">
        <f t="shared" ref="K2116:K2118" si="3983">J2116</f>
        <v>3982</v>
      </c>
      <c r="L2116" s="402">
        <v>1500</v>
      </c>
      <c r="M2116" s="398">
        <f t="shared" ref="M2116:M2118" si="3984">L2116</f>
        <v>1500</v>
      </c>
      <c r="N2116" s="402">
        <v>1500</v>
      </c>
      <c r="O2116" s="398">
        <f t="shared" ref="O2116:O2118" si="3985">N2116</f>
        <v>1500</v>
      </c>
      <c r="P2116" s="398">
        <v>3982</v>
      </c>
      <c r="Q2116" s="398">
        <f t="shared" ref="Q2116:Q2118" si="3986">P2116</f>
        <v>3982</v>
      </c>
      <c r="R2116" s="402">
        <v>1500</v>
      </c>
      <c r="S2116" s="398">
        <f t="shared" ref="S2116:S2118" si="3987">R2116</f>
        <v>1500</v>
      </c>
      <c r="T2116" s="402">
        <v>1500</v>
      </c>
      <c r="U2116" s="398">
        <f t="shared" ref="U2116:U2118" si="3988">T2116</f>
        <v>1500</v>
      </c>
      <c r="V2116" s="402">
        <v>1500</v>
      </c>
      <c r="W2116" s="398">
        <f t="shared" ref="W2116:W2118" si="3989">V2116</f>
        <v>1500</v>
      </c>
      <c r="X2116" s="402">
        <v>1500</v>
      </c>
      <c r="Y2116" s="398">
        <f t="shared" ref="Y2116:Y2118" si="3990">X2116</f>
        <v>1500</v>
      </c>
    </row>
    <row r="2117" spans="1:29" s="101" customFormat="1" x14ac:dyDescent="0.2">
      <c r="A2117" s="95" t="s">
        <v>807</v>
      </c>
      <c r="B2117" s="93" t="s">
        <v>556</v>
      </c>
      <c r="C2117" s="94">
        <v>11</v>
      </c>
      <c r="D2117" s="95" t="s">
        <v>270</v>
      </c>
      <c r="E2117" s="119">
        <v>3235</v>
      </c>
      <c r="F2117" s="142" t="s">
        <v>56</v>
      </c>
      <c r="G2117" s="132"/>
      <c r="H2117" s="398">
        <v>16723</v>
      </c>
      <c r="I2117" s="398">
        <f t="shared" si="3982"/>
        <v>16723</v>
      </c>
      <c r="J2117" s="398">
        <v>664</v>
      </c>
      <c r="K2117" s="398">
        <f t="shared" si="3983"/>
        <v>664</v>
      </c>
      <c r="L2117" s="403">
        <v>19500</v>
      </c>
      <c r="M2117" s="398">
        <f t="shared" si="3984"/>
        <v>19500</v>
      </c>
      <c r="N2117" s="403">
        <v>19500</v>
      </c>
      <c r="O2117" s="398">
        <f t="shared" si="3985"/>
        <v>19500</v>
      </c>
      <c r="P2117" s="398">
        <v>664</v>
      </c>
      <c r="Q2117" s="398">
        <f t="shared" si="3986"/>
        <v>664</v>
      </c>
      <c r="R2117" s="403">
        <v>19500</v>
      </c>
      <c r="S2117" s="398">
        <f t="shared" si="3987"/>
        <v>19500</v>
      </c>
      <c r="T2117" s="403">
        <v>19500</v>
      </c>
      <c r="U2117" s="398">
        <f t="shared" si="3988"/>
        <v>19500</v>
      </c>
      <c r="V2117" s="403">
        <v>19500</v>
      </c>
      <c r="W2117" s="398">
        <f t="shared" si="3989"/>
        <v>19500</v>
      </c>
      <c r="X2117" s="403">
        <v>19500</v>
      </c>
      <c r="Y2117" s="398">
        <f t="shared" si="3990"/>
        <v>19500</v>
      </c>
      <c r="Z2117" s="150"/>
      <c r="AA2117" s="150"/>
      <c r="AB2117" s="150"/>
      <c r="AC2117" s="150"/>
    </row>
    <row r="2118" spans="1:29" s="101" customFormat="1" x14ac:dyDescent="0.2">
      <c r="A2118" s="95" t="s">
        <v>807</v>
      </c>
      <c r="B2118" s="93" t="s">
        <v>556</v>
      </c>
      <c r="C2118" s="94">
        <v>11</v>
      </c>
      <c r="D2118" s="95" t="s">
        <v>270</v>
      </c>
      <c r="E2118" s="119">
        <v>3238</v>
      </c>
      <c r="F2118" s="142" t="s">
        <v>59</v>
      </c>
      <c r="G2118" s="132"/>
      <c r="H2118" s="398">
        <v>1654</v>
      </c>
      <c r="I2118" s="398">
        <f t="shared" si="3982"/>
        <v>1654</v>
      </c>
      <c r="J2118" s="398">
        <v>6636</v>
      </c>
      <c r="K2118" s="398">
        <f t="shared" si="3983"/>
        <v>6636</v>
      </c>
      <c r="L2118" s="403">
        <v>1600</v>
      </c>
      <c r="M2118" s="398">
        <f t="shared" si="3984"/>
        <v>1600</v>
      </c>
      <c r="N2118" s="403">
        <v>1600</v>
      </c>
      <c r="O2118" s="398">
        <f t="shared" si="3985"/>
        <v>1600</v>
      </c>
      <c r="P2118" s="398">
        <v>6636</v>
      </c>
      <c r="Q2118" s="398">
        <f t="shared" si="3986"/>
        <v>6636</v>
      </c>
      <c r="R2118" s="403">
        <v>1600</v>
      </c>
      <c r="S2118" s="398">
        <f t="shared" si="3987"/>
        <v>1600</v>
      </c>
      <c r="T2118" s="403">
        <v>1600</v>
      </c>
      <c r="U2118" s="398">
        <f t="shared" si="3988"/>
        <v>1600</v>
      </c>
      <c r="V2118" s="403">
        <v>1600</v>
      </c>
      <c r="W2118" s="398">
        <f t="shared" si="3989"/>
        <v>1600</v>
      </c>
      <c r="X2118" s="403">
        <v>1600</v>
      </c>
      <c r="Y2118" s="398">
        <f t="shared" si="3990"/>
        <v>1600</v>
      </c>
      <c r="Z2118" s="150"/>
      <c r="AA2118" s="150"/>
      <c r="AB2118" s="150"/>
      <c r="AC2118" s="150"/>
    </row>
    <row r="2119" spans="1:29" s="150" customFormat="1" x14ac:dyDescent="0.2">
      <c r="A2119" s="201" t="s">
        <v>807</v>
      </c>
      <c r="B2119" s="179" t="s">
        <v>556</v>
      </c>
      <c r="C2119" s="167">
        <v>11</v>
      </c>
      <c r="D2119" s="167"/>
      <c r="E2119" s="168">
        <v>41</v>
      </c>
      <c r="F2119" s="169"/>
      <c r="G2119" s="170"/>
      <c r="H2119" s="171">
        <f t="shared" ref="H2119:Y2119" si="3991">H2120</f>
        <v>5309</v>
      </c>
      <c r="I2119" s="171">
        <f t="shared" si="3991"/>
        <v>5309</v>
      </c>
      <c r="J2119" s="171">
        <f t="shared" si="3991"/>
        <v>6636</v>
      </c>
      <c r="K2119" s="171">
        <f t="shared" si="3991"/>
        <v>6636</v>
      </c>
      <c r="L2119" s="171">
        <f t="shared" si="3991"/>
        <v>5300</v>
      </c>
      <c r="M2119" s="171">
        <f t="shared" si="3991"/>
        <v>5300</v>
      </c>
      <c r="N2119" s="171">
        <f t="shared" si="3991"/>
        <v>5300</v>
      </c>
      <c r="O2119" s="171">
        <f t="shared" si="3991"/>
        <v>5300</v>
      </c>
      <c r="P2119" s="171">
        <f t="shared" si="3991"/>
        <v>6636</v>
      </c>
      <c r="Q2119" s="171">
        <f t="shared" si="3991"/>
        <v>6636</v>
      </c>
      <c r="R2119" s="171">
        <f t="shared" si="3991"/>
        <v>2000</v>
      </c>
      <c r="S2119" s="171">
        <f t="shared" si="3991"/>
        <v>2000</v>
      </c>
      <c r="T2119" s="171">
        <f t="shared" si="3991"/>
        <v>2000</v>
      </c>
      <c r="U2119" s="171">
        <f t="shared" si="3991"/>
        <v>2000</v>
      </c>
      <c r="V2119" s="171">
        <f t="shared" si="3991"/>
        <v>2000</v>
      </c>
      <c r="W2119" s="171">
        <f t="shared" si="3991"/>
        <v>2000</v>
      </c>
      <c r="X2119" s="171">
        <f t="shared" si="3991"/>
        <v>2000</v>
      </c>
      <c r="Y2119" s="171">
        <f t="shared" si="3991"/>
        <v>2000</v>
      </c>
      <c r="Z2119" s="101"/>
      <c r="AA2119" s="101"/>
      <c r="AB2119" s="101"/>
      <c r="AC2119" s="101"/>
    </row>
    <row r="2120" spans="1:29" s="101" customFormat="1" x14ac:dyDescent="0.2">
      <c r="A2120" s="118" t="s">
        <v>807</v>
      </c>
      <c r="B2120" s="102" t="s">
        <v>556</v>
      </c>
      <c r="C2120" s="103">
        <v>11</v>
      </c>
      <c r="D2120" s="118"/>
      <c r="E2120" s="113">
        <v>412</v>
      </c>
      <c r="F2120" s="141"/>
      <c r="G2120" s="106"/>
      <c r="H2120" s="107">
        <f t="shared" ref="H2120:Y2120" si="3992">SUM(H2121)</f>
        <v>5309</v>
      </c>
      <c r="I2120" s="107">
        <f t="shared" si="3992"/>
        <v>5309</v>
      </c>
      <c r="J2120" s="107">
        <f t="shared" si="3992"/>
        <v>6636</v>
      </c>
      <c r="K2120" s="107">
        <f t="shared" si="3992"/>
        <v>6636</v>
      </c>
      <c r="L2120" s="107">
        <f t="shared" si="3992"/>
        <v>5300</v>
      </c>
      <c r="M2120" s="107">
        <f t="shared" si="3992"/>
        <v>5300</v>
      </c>
      <c r="N2120" s="107">
        <f t="shared" si="3992"/>
        <v>5300</v>
      </c>
      <c r="O2120" s="107">
        <f t="shared" si="3992"/>
        <v>5300</v>
      </c>
      <c r="P2120" s="107">
        <f t="shared" si="3992"/>
        <v>6636</v>
      </c>
      <c r="Q2120" s="107">
        <f t="shared" si="3992"/>
        <v>6636</v>
      </c>
      <c r="R2120" s="107">
        <f t="shared" si="3992"/>
        <v>2000</v>
      </c>
      <c r="S2120" s="107">
        <f t="shared" si="3992"/>
        <v>2000</v>
      </c>
      <c r="T2120" s="107">
        <f t="shared" si="3992"/>
        <v>2000</v>
      </c>
      <c r="U2120" s="107">
        <f t="shared" si="3992"/>
        <v>2000</v>
      </c>
      <c r="V2120" s="107">
        <f t="shared" si="3992"/>
        <v>2000</v>
      </c>
      <c r="W2120" s="107">
        <f t="shared" si="3992"/>
        <v>2000</v>
      </c>
      <c r="X2120" s="107">
        <f t="shared" si="3992"/>
        <v>2000</v>
      </c>
      <c r="Y2120" s="107">
        <f t="shared" si="3992"/>
        <v>2000</v>
      </c>
    </row>
    <row r="2121" spans="1:29" s="101" customFormat="1" x14ac:dyDescent="0.2">
      <c r="A2121" s="95" t="s">
        <v>807</v>
      </c>
      <c r="B2121" s="93" t="s">
        <v>556</v>
      </c>
      <c r="C2121" s="94">
        <v>11</v>
      </c>
      <c r="D2121" s="95" t="s">
        <v>270</v>
      </c>
      <c r="E2121" s="119">
        <v>4123</v>
      </c>
      <c r="F2121" s="142" t="s">
        <v>83</v>
      </c>
      <c r="G2121" s="132"/>
      <c r="H2121" s="398">
        <v>5309</v>
      </c>
      <c r="I2121" s="398">
        <f>H2121</f>
        <v>5309</v>
      </c>
      <c r="J2121" s="398">
        <v>6636</v>
      </c>
      <c r="K2121" s="398">
        <f>J2121</f>
        <v>6636</v>
      </c>
      <c r="L2121" s="402">
        <v>5300</v>
      </c>
      <c r="M2121" s="398">
        <f>L2121</f>
        <v>5300</v>
      </c>
      <c r="N2121" s="402">
        <v>5300</v>
      </c>
      <c r="O2121" s="398">
        <f>N2121</f>
        <v>5300</v>
      </c>
      <c r="P2121" s="398">
        <v>6636</v>
      </c>
      <c r="Q2121" s="398">
        <f>P2121</f>
        <v>6636</v>
      </c>
      <c r="R2121" s="402">
        <v>2000</v>
      </c>
      <c r="S2121" s="398">
        <f>R2121</f>
        <v>2000</v>
      </c>
      <c r="T2121" s="402">
        <v>2000</v>
      </c>
      <c r="U2121" s="398">
        <f>T2121</f>
        <v>2000</v>
      </c>
      <c r="V2121" s="402">
        <v>2000</v>
      </c>
      <c r="W2121" s="398">
        <f>V2121</f>
        <v>2000</v>
      </c>
      <c r="X2121" s="402">
        <v>2000</v>
      </c>
      <c r="Y2121" s="398">
        <f>X2121</f>
        <v>2000</v>
      </c>
      <c r="Z2121" s="150"/>
      <c r="AA2121" s="150"/>
      <c r="AB2121" s="150"/>
      <c r="AC2121" s="150"/>
    </row>
    <row r="2122" spans="1:29" s="150" customFormat="1" x14ac:dyDescent="0.2">
      <c r="A2122" s="201" t="s">
        <v>807</v>
      </c>
      <c r="B2122" s="179" t="s">
        <v>556</v>
      </c>
      <c r="C2122" s="167">
        <v>11</v>
      </c>
      <c r="D2122" s="167"/>
      <c r="E2122" s="168">
        <v>42</v>
      </c>
      <c r="F2122" s="169"/>
      <c r="G2122" s="170"/>
      <c r="H2122" s="171">
        <f t="shared" ref="H2122:Q2122" si="3993">H2123+H2126</f>
        <v>10169</v>
      </c>
      <c r="I2122" s="171">
        <f t="shared" si="3993"/>
        <v>10169</v>
      </c>
      <c r="J2122" s="171">
        <f t="shared" si="3993"/>
        <v>6105</v>
      </c>
      <c r="K2122" s="171">
        <f t="shared" si="3993"/>
        <v>6105</v>
      </c>
      <c r="L2122" s="171">
        <f t="shared" ref="L2122:M2122" si="3994">L2123+L2126</f>
        <v>10500</v>
      </c>
      <c r="M2122" s="171">
        <f t="shared" si="3994"/>
        <v>10500</v>
      </c>
      <c r="N2122" s="171">
        <f t="shared" ref="N2122:O2122" si="3995">N2123+N2126</f>
        <v>10500</v>
      </c>
      <c r="O2122" s="171">
        <f t="shared" si="3995"/>
        <v>10500</v>
      </c>
      <c r="P2122" s="171">
        <f t="shared" si="3993"/>
        <v>6105</v>
      </c>
      <c r="Q2122" s="171">
        <f t="shared" si="3993"/>
        <v>6105</v>
      </c>
      <c r="R2122" s="171">
        <f t="shared" ref="R2122:W2122" si="3996">R2123+R2126</f>
        <v>2700</v>
      </c>
      <c r="S2122" s="171">
        <f t="shared" si="3996"/>
        <v>2700</v>
      </c>
      <c r="T2122" s="171">
        <f t="shared" ref="T2122:U2122" si="3997">T2123+T2126</f>
        <v>2700</v>
      </c>
      <c r="U2122" s="171">
        <f t="shared" si="3997"/>
        <v>2700</v>
      </c>
      <c r="V2122" s="171">
        <f t="shared" si="3996"/>
        <v>2700</v>
      </c>
      <c r="W2122" s="171">
        <f t="shared" si="3996"/>
        <v>2700</v>
      </c>
      <c r="X2122" s="171">
        <f t="shared" ref="X2122:Y2122" si="3998">X2123+X2126</f>
        <v>2700</v>
      </c>
      <c r="Y2122" s="171">
        <f t="shared" si="3998"/>
        <v>2700</v>
      </c>
      <c r="Z2122" s="101"/>
      <c r="AA2122" s="101"/>
      <c r="AB2122" s="101"/>
      <c r="AC2122" s="101"/>
    </row>
    <row r="2123" spans="1:29" s="150" customFormat="1" x14ac:dyDescent="0.2">
      <c r="A2123" s="118" t="s">
        <v>807</v>
      </c>
      <c r="B2123" s="102" t="s">
        <v>556</v>
      </c>
      <c r="C2123" s="103">
        <v>11</v>
      </c>
      <c r="D2123" s="118"/>
      <c r="E2123" s="113">
        <v>422</v>
      </c>
      <c r="F2123" s="141"/>
      <c r="G2123" s="106"/>
      <c r="H2123" s="107">
        <f t="shared" ref="H2123:Q2123" si="3999">SUM(H2124:H2125)</f>
        <v>10087</v>
      </c>
      <c r="I2123" s="107">
        <f t="shared" si="3999"/>
        <v>10087</v>
      </c>
      <c r="J2123" s="107">
        <f t="shared" si="3999"/>
        <v>1460</v>
      </c>
      <c r="K2123" s="107">
        <f t="shared" si="3999"/>
        <v>1460</v>
      </c>
      <c r="L2123" s="107">
        <f t="shared" ref="L2123:M2123" si="4000">SUM(L2124:L2125)</f>
        <v>9500</v>
      </c>
      <c r="M2123" s="107">
        <f t="shared" si="4000"/>
        <v>9500</v>
      </c>
      <c r="N2123" s="107">
        <f t="shared" ref="N2123:O2123" si="4001">SUM(N2124:N2125)</f>
        <v>9500</v>
      </c>
      <c r="O2123" s="107">
        <f t="shared" si="4001"/>
        <v>9500</v>
      </c>
      <c r="P2123" s="107">
        <f t="shared" si="3999"/>
        <v>1460</v>
      </c>
      <c r="Q2123" s="107">
        <f t="shared" si="3999"/>
        <v>1460</v>
      </c>
      <c r="R2123" s="107">
        <f t="shared" ref="R2123:W2123" si="4002">SUM(R2124:R2125)</f>
        <v>1700</v>
      </c>
      <c r="S2123" s="107">
        <f t="shared" si="4002"/>
        <v>1700</v>
      </c>
      <c r="T2123" s="107">
        <f t="shared" ref="T2123:U2123" si="4003">SUM(T2124:T2125)</f>
        <v>1700</v>
      </c>
      <c r="U2123" s="107">
        <f t="shared" si="4003"/>
        <v>1700</v>
      </c>
      <c r="V2123" s="107">
        <f t="shared" si="4002"/>
        <v>1700</v>
      </c>
      <c r="W2123" s="107">
        <f t="shared" si="4002"/>
        <v>1700</v>
      </c>
      <c r="X2123" s="107">
        <f t="shared" ref="X2123:Y2123" si="4004">SUM(X2124:X2125)</f>
        <v>1700</v>
      </c>
      <c r="Y2123" s="107">
        <f t="shared" si="4004"/>
        <v>1700</v>
      </c>
      <c r="Z2123" s="101"/>
      <c r="AA2123" s="101"/>
      <c r="AB2123" s="101"/>
      <c r="AC2123" s="101"/>
    </row>
    <row r="2124" spans="1:29" s="101" customFormat="1" x14ac:dyDescent="0.2">
      <c r="A2124" s="95" t="s">
        <v>807</v>
      </c>
      <c r="B2124" s="93" t="s">
        <v>556</v>
      </c>
      <c r="C2124" s="94">
        <v>11</v>
      </c>
      <c r="D2124" s="95" t="s">
        <v>270</v>
      </c>
      <c r="E2124" s="119">
        <v>4221</v>
      </c>
      <c r="F2124" s="142" t="s">
        <v>74</v>
      </c>
      <c r="G2124" s="132"/>
      <c r="H2124" s="398">
        <v>9954</v>
      </c>
      <c r="I2124" s="398">
        <f t="shared" ref="I2124:I2125" si="4005">H2124</f>
        <v>9954</v>
      </c>
      <c r="J2124" s="398">
        <v>1327</v>
      </c>
      <c r="K2124" s="398">
        <f t="shared" ref="K2124:K2125" si="4006">J2124</f>
        <v>1327</v>
      </c>
      <c r="L2124" s="402">
        <v>9400</v>
      </c>
      <c r="M2124" s="398">
        <f t="shared" ref="M2124:M2125" si="4007">L2124</f>
        <v>9400</v>
      </c>
      <c r="N2124" s="402">
        <v>9400</v>
      </c>
      <c r="O2124" s="398">
        <f t="shared" ref="O2124:O2125" si="4008">N2124</f>
        <v>9400</v>
      </c>
      <c r="P2124" s="398">
        <v>1327</v>
      </c>
      <c r="Q2124" s="398">
        <f t="shared" ref="Q2124:Q2125" si="4009">P2124</f>
        <v>1327</v>
      </c>
      <c r="R2124" s="402">
        <v>1500</v>
      </c>
      <c r="S2124" s="398">
        <f t="shared" ref="S2124:S2125" si="4010">R2124</f>
        <v>1500</v>
      </c>
      <c r="T2124" s="402">
        <v>1500</v>
      </c>
      <c r="U2124" s="398">
        <f t="shared" ref="U2124:U2125" si="4011">T2124</f>
        <v>1500</v>
      </c>
      <c r="V2124" s="402">
        <v>1500</v>
      </c>
      <c r="W2124" s="398">
        <f t="shared" ref="W2124:W2125" si="4012">V2124</f>
        <v>1500</v>
      </c>
      <c r="X2124" s="402">
        <v>1500</v>
      </c>
      <c r="Y2124" s="398">
        <f t="shared" ref="Y2124:Y2125" si="4013">X2124</f>
        <v>1500</v>
      </c>
      <c r="Z2124" s="150"/>
      <c r="AA2124" s="150"/>
      <c r="AB2124" s="150"/>
      <c r="AC2124" s="150"/>
    </row>
    <row r="2125" spans="1:29" s="150" customFormat="1" x14ac:dyDescent="0.2">
      <c r="A2125" s="95" t="s">
        <v>807</v>
      </c>
      <c r="B2125" s="93" t="s">
        <v>556</v>
      </c>
      <c r="C2125" s="94">
        <v>11</v>
      </c>
      <c r="D2125" s="95" t="s">
        <v>270</v>
      </c>
      <c r="E2125" s="119">
        <v>4222</v>
      </c>
      <c r="F2125" s="142" t="s">
        <v>75</v>
      </c>
      <c r="G2125" s="132"/>
      <c r="H2125" s="398">
        <v>133</v>
      </c>
      <c r="I2125" s="398">
        <f t="shared" si="4005"/>
        <v>133</v>
      </c>
      <c r="J2125" s="398">
        <v>133</v>
      </c>
      <c r="K2125" s="398">
        <f t="shared" si="4006"/>
        <v>133</v>
      </c>
      <c r="L2125" s="409">
        <v>100</v>
      </c>
      <c r="M2125" s="398">
        <f t="shared" si="4007"/>
        <v>100</v>
      </c>
      <c r="N2125" s="409">
        <v>100</v>
      </c>
      <c r="O2125" s="398">
        <f t="shared" si="4008"/>
        <v>100</v>
      </c>
      <c r="P2125" s="398">
        <v>133</v>
      </c>
      <c r="Q2125" s="398">
        <f t="shared" si="4009"/>
        <v>133</v>
      </c>
      <c r="R2125" s="409">
        <v>200</v>
      </c>
      <c r="S2125" s="398">
        <f t="shared" si="4010"/>
        <v>200</v>
      </c>
      <c r="T2125" s="409">
        <v>200</v>
      </c>
      <c r="U2125" s="398">
        <f t="shared" si="4011"/>
        <v>200</v>
      </c>
      <c r="V2125" s="409">
        <v>200</v>
      </c>
      <c r="W2125" s="398">
        <f t="shared" si="4012"/>
        <v>200</v>
      </c>
      <c r="X2125" s="409">
        <v>200</v>
      </c>
      <c r="Y2125" s="398">
        <f t="shared" si="4013"/>
        <v>200</v>
      </c>
    </row>
    <row r="2126" spans="1:29" s="101" customFormat="1" x14ac:dyDescent="0.2">
      <c r="A2126" s="118" t="s">
        <v>807</v>
      </c>
      <c r="B2126" s="102" t="s">
        <v>556</v>
      </c>
      <c r="C2126" s="103">
        <v>11</v>
      </c>
      <c r="D2126" s="118"/>
      <c r="E2126" s="113">
        <v>426</v>
      </c>
      <c r="F2126" s="141"/>
      <c r="G2126" s="106"/>
      <c r="H2126" s="107">
        <f t="shared" ref="H2126:Y2126" si="4014">SUM(H2127)</f>
        <v>82</v>
      </c>
      <c r="I2126" s="107">
        <f t="shared" si="4014"/>
        <v>82</v>
      </c>
      <c r="J2126" s="107">
        <f t="shared" si="4014"/>
        <v>4645</v>
      </c>
      <c r="K2126" s="107">
        <f t="shared" si="4014"/>
        <v>4645</v>
      </c>
      <c r="L2126" s="107">
        <f t="shared" si="4014"/>
        <v>1000</v>
      </c>
      <c r="M2126" s="107">
        <f t="shared" si="4014"/>
        <v>1000</v>
      </c>
      <c r="N2126" s="107">
        <f t="shared" si="4014"/>
        <v>1000</v>
      </c>
      <c r="O2126" s="107">
        <f t="shared" si="4014"/>
        <v>1000</v>
      </c>
      <c r="P2126" s="107">
        <f t="shared" si="4014"/>
        <v>4645</v>
      </c>
      <c r="Q2126" s="107">
        <f t="shared" si="4014"/>
        <v>4645</v>
      </c>
      <c r="R2126" s="107">
        <f t="shared" si="4014"/>
        <v>1000</v>
      </c>
      <c r="S2126" s="107">
        <f t="shared" si="4014"/>
        <v>1000</v>
      </c>
      <c r="T2126" s="107">
        <f t="shared" si="4014"/>
        <v>1000</v>
      </c>
      <c r="U2126" s="107">
        <f t="shared" si="4014"/>
        <v>1000</v>
      </c>
      <c r="V2126" s="107">
        <f t="shared" si="4014"/>
        <v>1000</v>
      </c>
      <c r="W2126" s="107">
        <f t="shared" si="4014"/>
        <v>1000</v>
      </c>
      <c r="X2126" s="107">
        <f t="shared" si="4014"/>
        <v>1000</v>
      </c>
      <c r="Y2126" s="107">
        <f t="shared" si="4014"/>
        <v>1000</v>
      </c>
    </row>
    <row r="2127" spans="1:29" s="101" customFormat="1" x14ac:dyDescent="0.2">
      <c r="A2127" s="95" t="s">
        <v>807</v>
      </c>
      <c r="B2127" s="93" t="s">
        <v>556</v>
      </c>
      <c r="C2127" s="94">
        <v>11</v>
      </c>
      <c r="D2127" s="95" t="s">
        <v>270</v>
      </c>
      <c r="E2127" s="119">
        <v>4262</v>
      </c>
      <c r="F2127" s="142" t="s">
        <v>86</v>
      </c>
      <c r="G2127" s="132"/>
      <c r="H2127" s="398">
        <v>82</v>
      </c>
      <c r="I2127" s="398">
        <f>H2127</f>
        <v>82</v>
      </c>
      <c r="J2127" s="398">
        <v>4645</v>
      </c>
      <c r="K2127" s="398">
        <f>J2127</f>
        <v>4645</v>
      </c>
      <c r="L2127" s="402">
        <v>1000</v>
      </c>
      <c r="M2127" s="398">
        <f>L2127</f>
        <v>1000</v>
      </c>
      <c r="N2127" s="402">
        <v>1000</v>
      </c>
      <c r="O2127" s="398">
        <f>N2127</f>
        <v>1000</v>
      </c>
      <c r="P2127" s="398">
        <v>4645</v>
      </c>
      <c r="Q2127" s="398">
        <f>P2127</f>
        <v>4645</v>
      </c>
      <c r="R2127" s="402">
        <v>1000</v>
      </c>
      <c r="S2127" s="398">
        <f>R2127</f>
        <v>1000</v>
      </c>
      <c r="T2127" s="402">
        <v>1000</v>
      </c>
      <c r="U2127" s="398">
        <f>T2127</f>
        <v>1000</v>
      </c>
      <c r="V2127" s="402">
        <v>1000</v>
      </c>
      <c r="W2127" s="398">
        <f>V2127</f>
        <v>1000</v>
      </c>
      <c r="X2127" s="402">
        <v>1000</v>
      </c>
      <c r="Y2127" s="398">
        <f>X2127</f>
        <v>1000</v>
      </c>
      <c r="Z2127" s="150"/>
      <c r="AA2127" s="150"/>
      <c r="AB2127" s="150"/>
      <c r="AC2127" s="150"/>
    </row>
    <row r="2128" spans="1:29" s="101" customFormat="1" ht="33.75" x14ac:dyDescent="0.2">
      <c r="A2128" s="202" t="s">
        <v>807</v>
      </c>
      <c r="B2128" s="173" t="s">
        <v>811</v>
      </c>
      <c r="C2128" s="173"/>
      <c r="D2128" s="173"/>
      <c r="E2128" s="174"/>
      <c r="F2128" s="176" t="s">
        <v>88</v>
      </c>
      <c r="G2128" s="177" t="s">
        <v>721</v>
      </c>
      <c r="H2128" s="178">
        <f t="shared" ref="H2128:Q2128" si="4015">H2129+H2135+H2142</f>
        <v>31235</v>
      </c>
      <c r="I2128" s="178">
        <f t="shared" si="4015"/>
        <v>31235</v>
      </c>
      <c r="J2128" s="178">
        <f t="shared" si="4015"/>
        <v>47382</v>
      </c>
      <c r="K2128" s="178">
        <f t="shared" si="4015"/>
        <v>47382</v>
      </c>
      <c r="L2128" s="178">
        <f t="shared" ref="L2128:M2128" si="4016">L2129+L2135+L2142</f>
        <v>21900</v>
      </c>
      <c r="M2128" s="178">
        <f t="shared" si="4016"/>
        <v>21900</v>
      </c>
      <c r="N2128" s="178">
        <f t="shared" ref="N2128:O2128" si="4017">N2129+N2135+N2142</f>
        <v>21900</v>
      </c>
      <c r="O2128" s="178">
        <f t="shared" si="4017"/>
        <v>21900</v>
      </c>
      <c r="P2128" s="178">
        <f t="shared" si="4015"/>
        <v>47382</v>
      </c>
      <c r="Q2128" s="178">
        <f t="shared" si="4015"/>
        <v>47382</v>
      </c>
      <c r="R2128" s="178">
        <f t="shared" ref="R2128:W2128" si="4018">R2129+R2135+R2142</f>
        <v>9450</v>
      </c>
      <c r="S2128" s="178">
        <f t="shared" si="4018"/>
        <v>9450</v>
      </c>
      <c r="T2128" s="178">
        <f t="shared" ref="T2128:U2128" si="4019">T2129+T2135+T2142</f>
        <v>9450</v>
      </c>
      <c r="U2128" s="178">
        <f t="shared" si="4019"/>
        <v>9450</v>
      </c>
      <c r="V2128" s="178">
        <f t="shared" si="4018"/>
        <v>9950</v>
      </c>
      <c r="W2128" s="178">
        <f t="shared" si="4018"/>
        <v>9950</v>
      </c>
      <c r="X2128" s="178">
        <f t="shared" ref="X2128:Y2128" si="4020">X2129+X2135+X2142</f>
        <v>9950</v>
      </c>
      <c r="Y2128" s="178">
        <f t="shared" si="4020"/>
        <v>9950</v>
      </c>
    </row>
    <row r="2129" spans="1:29" s="150" customFormat="1" x14ac:dyDescent="0.2">
      <c r="A2129" s="201" t="s">
        <v>807</v>
      </c>
      <c r="B2129" s="179" t="s">
        <v>811</v>
      </c>
      <c r="C2129" s="167">
        <v>11</v>
      </c>
      <c r="D2129" s="167"/>
      <c r="E2129" s="168">
        <v>31</v>
      </c>
      <c r="F2129" s="169"/>
      <c r="G2129" s="170"/>
      <c r="H2129" s="171">
        <f t="shared" ref="H2129:Q2129" si="4021">H2130+H2132</f>
        <v>14265</v>
      </c>
      <c r="I2129" s="171">
        <f t="shared" si="4021"/>
        <v>14265</v>
      </c>
      <c r="J2129" s="171">
        <f t="shared" si="4021"/>
        <v>33712</v>
      </c>
      <c r="K2129" s="171">
        <f t="shared" si="4021"/>
        <v>33712</v>
      </c>
      <c r="L2129" s="171">
        <f t="shared" ref="L2129:M2129" si="4022">L2130+L2132</f>
        <v>8550</v>
      </c>
      <c r="M2129" s="171">
        <f t="shared" si="4022"/>
        <v>8550</v>
      </c>
      <c r="N2129" s="171">
        <f t="shared" ref="N2129:O2129" si="4023">N2130+N2132</f>
        <v>8550</v>
      </c>
      <c r="O2129" s="171">
        <f t="shared" si="4023"/>
        <v>8550</v>
      </c>
      <c r="P2129" s="171">
        <f t="shared" si="4021"/>
        <v>33712</v>
      </c>
      <c r="Q2129" s="171">
        <f t="shared" si="4021"/>
        <v>33712</v>
      </c>
      <c r="R2129" s="171">
        <f t="shared" ref="R2129:W2129" si="4024">R2130+R2132</f>
        <v>3750</v>
      </c>
      <c r="S2129" s="171">
        <f t="shared" si="4024"/>
        <v>3750</v>
      </c>
      <c r="T2129" s="171">
        <f t="shared" ref="T2129:U2129" si="4025">T2130+T2132</f>
        <v>3750</v>
      </c>
      <c r="U2129" s="171">
        <f t="shared" si="4025"/>
        <v>3750</v>
      </c>
      <c r="V2129" s="171">
        <f t="shared" si="4024"/>
        <v>3750</v>
      </c>
      <c r="W2129" s="171">
        <f t="shared" si="4024"/>
        <v>3750</v>
      </c>
      <c r="X2129" s="171">
        <f t="shared" ref="X2129:Y2129" si="4026">X2130+X2132</f>
        <v>3750</v>
      </c>
      <c r="Y2129" s="171">
        <f t="shared" si="4026"/>
        <v>3750</v>
      </c>
      <c r="Z2129" s="101"/>
      <c r="AA2129" s="101"/>
      <c r="AB2129" s="101"/>
      <c r="AC2129" s="101"/>
    </row>
    <row r="2130" spans="1:29" s="101" customFormat="1" x14ac:dyDescent="0.2">
      <c r="A2130" s="154" t="s">
        <v>807</v>
      </c>
      <c r="B2130" s="147" t="s">
        <v>811</v>
      </c>
      <c r="C2130" s="103">
        <v>11</v>
      </c>
      <c r="D2130" s="118"/>
      <c r="E2130" s="113">
        <v>311</v>
      </c>
      <c r="F2130" s="141"/>
      <c r="G2130" s="106"/>
      <c r="H2130" s="107">
        <f t="shared" ref="H2130:Y2130" si="4027">H2131</f>
        <v>12109</v>
      </c>
      <c r="I2130" s="107">
        <f t="shared" si="4027"/>
        <v>12109</v>
      </c>
      <c r="J2130" s="107">
        <f t="shared" si="4027"/>
        <v>27341</v>
      </c>
      <c r="K2130" s="107">
        <f t="shared" si="4027"/>
        <v>27341</v>
      </c>
      <c r="L2130" s="107">
        <f t="shared" si="4027"/>
        <v>7200</v>
      </c>
      <c r="M2130" s="107">
        <f t="shared" si="4027"/>
        <v>7200</v>
      </c>
      <c r="N2130" s="107">
        <f t="shared" si="4027"/>
        <v>7200</v>
      </c>
      <c r="O2130" s="107">
        <f t="shared" si="4027"/>
        <v>7200</v>
      </c>
      <c r="P2130" s="107">
        <f t="shared" si="4027"/>
        <v>27341</v>
      </c>
      <c r="Q2130" s="107">
        <f t="shared" si="4027"/>
        <v>27341</v>
      </c>
      <c r="R2130" s="107">
        <f t="shared" si="4027"/>
        <v>3600</v>
      </c>
      <c r="S2130" s="107">
        <f t="shared" si="4027"/>
        <v>3600</v>
      </c>
      <c r="T2130" s="107">
        <f t="shared" si="4027"/>
        <v>3600</v>
      </c>
      <c r="U2130" s="107">
        <f t="shared" si="4027"/>
        <v>3600</v>
      </c>
      <c r="V2130" s="107">
        <f t="shared" si="4027"/>
        <v>3600</v>
      </c>
      <c r="W2130" s="107">
        <f t="shared" si="4027"/>
        <v>3600</v>
      </c>
      <c r="X2130" s="107">
        <f t="shared" si="4027"/>
        <v>3600</v>
      </c>
      <c r="Y2130" s="107">
        <f t="shared" si="4027"/>
        <v>3600</v>
      </c>
    </row>
    <row r="2131" spans="1:29" s="150" customFormat="1" x14ac:dyDescent="0.2">
      <c r="A2131" s="109" t="s">
        <v>807</v>
      </c>
      <c r="B2131" s="94" t="s">
        <v>811</v>
      </c>
      <c r="C2131" s="94">
        <v>11</v>
      </c>
      <c r="D2131" s="95" t="s">
        <v>270</v>
      </c>
      <c r="E2131" s="119">
        <v>3111</v>
      </c>
      <c r="F2131" s="142" t="s">
        <v>33</v>
      </c>
      <c r="G2131" s="132"/>
      <c r="H2131" s="398">
        <v>12109</v>
      </c>
      <c r="I2131" s="398">
        <f>H2131</f>
        <v>12109</v>
      </c>
      <c r="J2131" s="398">
        <v>27341</v>
      </c>
      <c r="K2131" s="398">
        <f>J2131</f>
        <v>27341</v>
      </c>
      <c r="L2131" s="402">
        <v>7200</v>
      </c>
      <c r="M2131" s="398">
        <f>L2131</f>
        <v>7200</v>
      </c>
      <c r="N2131" s="402">
        <v>7200</v>
      </c>
      <c r="O2131" s="398">
        <f>N2131</f>
        <v>7200</v>
      </c>
      <c r="P2131" s="398">
        <v>27341</v>
      </c>
      <c r="Q2131" s="398">
        <f>P2131</f>
        <v>27341</v>
      </c>
      <c r="R2131" s="402">
        <v>3600</v>
      </c>
      <c r="S2131" s="398">
        <f>R2131</f>
        <v>3600</v>
      </c>
      <c r="T2131" s="402">
        <v>3600</v>
      </c>
      <c r="U2131" s="398">
        <f>T2131</f>
        <v>3600</v>
      </c>
      <c r="V2131" s="402">
        <v>3600</v>
      </c>
      <c r="W2131" s="398">
        <f>V2131</f>
        <v>3600</v>
      </c>
      <c r="X2131" s="402">
        <v>3600</v>
      </c>
      <c r="Y2131" s="398">
        <f>X2131</f>
        <v>3600</v>
      </c>
    </row>
    <row r="2132" spans="1:29" s="150" customFormat="1" x14ac:dyDescent="0.2">
      <c r="A2132" s="154" t="s">
        <v>807</v>
      </c>
      <c r="B2132" s="147" t="s">
        <v>811</v>
      </c>
      <c r="C2132" s="103">
        <v>11</v>
      </c>
      <c r="D2132" s="118"/>
      <c r="E2132" s="113">
        <v>313</v>
      </c>
      <c r="F2132" s="141"/>
      <c r="G2132" s="106"/>
      <c r="H2132" s="107">
        <f t="shared" ref="H2132:Q2132" si="4028">H2133+H2134</f>
        <v>2156</v>
      </c>
      <c r="I2132" s="107">
        <f t="shared" si="4028"/>
        <v>2156</v>
      </c>
      <c r="J2132" s="107">
        <f t="shared" si="4028"/>
        <v>6371</v>
      </c>
      <c r="K2132" s="107">
        <f t="shared" si="4028"/>
        <v>6371</v>
      </c>
      <c r="L2132" s="107">
        <f t="shared" ref="L2132:M2132" si="4029">L2133+L2134</f>
        <v>1350</v>
      </c>
      <c r="M2132" s="107">
        <f t="shared" si="4029"/>
        <v>1350</v>
      </c>
      <c r="N2132" s="107">
        <f t="shared" ref="N2132:O2132" si="4030">N2133+N2134</f>
        <v>1350</v>
      </c>
      <c r="O2132" s="107">
        <f t="shared" si="4030"/>
        <v>1350</v>
      </c>
      <c r="P2132" s="107">
        <f t="shared" si="4028"/>
        <v>6371</v>
      </c>
      <c r="Q2132" s="107">
        <f t="shared" si="4028"/>
        <v>6371</v>
      </c>
      <c r="R2132" s="107">
        <f t="shared" ref="R2132:W2132" si="4031">R2133+R2134</f>
        <v>150</v>
      </c>
      <c r="S2132" s="107">
        <f t="shared" si="4031"/>
        <v>150</v>
      </c>
      <c r="T2132" s="107">
        <f t="shared" ref="T2132:U2132" si="4032">T2133+T2134</f>
        <v>150</v>
      </c>
      <c r="U2132" s="107">
        <f t="shared" si="4032"/>
        <v>150</v>
      </c>
      <c r="V2132" s="107">
        <f t="shared" si="4031"/>
        <v>150</v>
      </c>
      <c r="W2132" s="107">
        <f t="shared" si="4031"/>
        <v>150</v>
      </c>
      <c r="X2132" s="107">
        <f t="shared" ref="X2132:Y2132" si="4033">X2133+X2134</f>
        <v>150</v>
      </c>
      <c r="Y2132" s="107">
        <f t="shared" si="4033"/>
        <v>150</v>
      </c>
      <c r="Z2132" s="101"/>
      <c r="AA2132" s="101"/>
      <c r="AB2132" s="101"/>
      <c r="AC2132" s="101"/>
    </row>
    <row r="2133" spans="1:29" s="101" customFormat="1" x14ac:dyDescent="0.2">
      <c r="A2133" s="109" t="s">
        <v>807</v>
      </c>
      <c r="B2133" s="94" t="s">
        <v>811</v>
      </c>
      <c r="C2133" s="94">
        <v>11</v>
      </c>
      <c r="D2133" s="95" t="s">
        <v>270</v>
      </c>
      <c r="E2133" s="119">
        <v>3132</v>
      </c>
      <c r="F2133" s="142" t="s">
        <v>40</v>
      </c>
      <c r="G2133" s="132"/>
      <c r="H2133" s="398">
        <v>1891</v>
      </c>
      <c r="I2133" s="398">
        <f t="shared" ref="I2133:I2134" si="4034">H2133</f>
        <v>1891</v>
      </c>
      <c r="J2133" s="398">
        <v>5707</v>
      </c>
      <c r="K2133" s="398">
        <f t="shared" ref="K2133:K2134" si="4035">J2133</f>
        <v>5707</v>
      </c>
      <c r="L2133" s="402">
        <v>1200</v>
      </c>
      <c r="M2133" s="398">
        <f t="shared" ref="M2133:M2134" si="4036">L2133</f>
        <v>1200</v>
      </c>
      <c r="N2133" s="402">
        <v>1200</v>
      </c>
      <c r="O2133" s="398">
        <f t="shared" ref="O2133:O2134" si="4037">N2133</f>
        <v>1200</v>
      </c>
      <c r="P2133" s="398">
        <v>5707</v>
      </c>
      <c r="Q2133" s="398">
        <f t="shared" ref="Q2133:Q2134" si="4038">P2133</f>
        <v>5707</v>
      </c>
      <c r="R2133" s="408">
        <v>100</v>
      </c>
      <c r="S2133" s="398">
        <f t="shared" ref="S2133:S2134" si="4039">R2133</f>
        <v>100</v>
      </c>
      <c r="T2133" s="408">
        <v>100</v>
      </c>
      <c r="U2133" s="398">
        <f t="shared" ref="U2133:U2134" si="4040">T2133</f>
        <v>100</v>
      </c>
      <c r="V2133" s="408">
        <v>100</v>
      </c>
      <c r="W2133" s="398">
        <f t="shared" ref="W2133:W2134" si="4041">V2133</f>
        <v>100</v>
      </c>
      <c r="X2133" s="408">
        <v>100</v>
      </c>
      <c r="Y2133" s="398">
        <f t="shared" ref="Y2133:Y2134" si="4042">X2133</f>
        <v>100</v>
      </c>
      <c r="Z2133" s="150"/>
      <c r="AA2133" s="150"/>
      <c r="AB2133" s="150"/>
      <c r="AC2133" s="150"/>
    </row>
    <row r="2134" spans="1:29" s="101" customFormat="1" ht="30" x14ac:dyDescent="0.2">
      <c r="A2134" s="109" t="s">
        <v>807</v>
      </c>
      <c r="B2134" s="94" t="s">
        <v>811</v>
      </c>
      <c r="C2134" s="94">
        <v>11</v>
      </c>
      <c r="D2134" s="95" t="s">
        <v>270</v>
      </c>
      <c r="E2134" s="119">
        <v>3133</v>
      </c>
      <c r="F2134" s="142" t="s">
        <v>41</v>
      </c>
      <c r="G2134" s="132"/>
      <c r="H2134" s="398">
        <v>265</v>
      </c>
      <c r="I2134" s="398">
        <f t="shared" si="4034"/>
        <v>265</v>
      </c>
      <c r="J2134" s="398">
        <v>664</v>
      </c>
      <c r="K2134" s="398">
        <f t="shared" si="4035"/>
        <v>664</v>
      </c>
      <c r="L2134" s="409">
        <v>150</v>
      </c>
      <c r="M2134" s="398">
        <f t="shared" si="4036"/>
        <v>150</v>
      </c>
      <c r="N2134" s="409">
        <v>150</v>
      </c>
      <c r="O2134" s="398">
        <f t="shared" si="4037"/>
        <v>150</v>
      </c>
      <c r="P2134" s="398">
        <v>664</v>
      </c>
      <c r="Q2134" s="398">
        <f t="shared" si="4038"/>
        <v>664</v>
      </c>
      <c r="R2134" s="409">
        <v>50</v>
      </c>
      <c r="S2134" s="398">
        <f t="shared" si="4039"/>
        <v>50</v>
      </c>
      <c r="T2134" s="409">
        <v>50</v>
      </c>
      <c r="U2134" s="398">
        <f t="shared" si="4040"/>
        <v>50</v>
      </c>
      <c r="V2134" s="409">
        <v>50</v>
      </c>
      <c r="W2134" s="398">
        <f t="shared" si="4041"/>
        <v>50</v>
      </c>
      <c r="X2134" s="409">
        <v>50</v>
      </c>
      <c r="Y2134" s="398">
        <f t="shared" si="4042"/>
        <v>50</v>
      </c>
      <c r="Z2134" s="150"/>
      <c r="AA2134" s="150"/>
      <c r="AB2134" s="150"/>
      <c r="AC2134" s="150"/>
    </row>
    <row r="2135" spans="1:29" s="150" customFormat="1" x14ac:dyDescent="0.2">
      <c r="A2135" s="201" t="s">
        <v>807</v>
      </c>
      <c r="B2135" s="179" t="s">
        <v>811</v>
      </c>
      <c r="C2135" s="167">
        <v>11</v>
      </c>
      <c r="D2135" s="167"/>
      <c r="E2135" s="168">
        <v>32</v>
      </c>
      <c r="F2135" s="169"/>
      <c r="G2135" s="170"/>
      <c r="H2135" s="171">
        <f t="shared" ref="H2135:Q2135" si="4043">H2136+H2138</f>
        <v>11263</v>
      </c>
      <c r="I2135" s="171">
        <f t="shared" si="4043"/>
        <v>11263</v>
      </c>
      <c r="J2135" s="171">
        <f t="shared" si="4043"/>
        <v>7963</v>
      </c>
      <c r="K2135" s="171">
        <f t="shared" si="4043"/>
        <v>7963</v>
      </c>
      <c r="L2135" s="171">
        <f t="shared" ref="L2135:M2135" si="4044">L2136+L2138</f>
        <v>8350</v>
      </c>
      <c r="M2135" s="171">
        <f t="shared" si="4044"/>
        <v>8350</v>
      </c>
      <c r="N2135" s="171">
        <f t="shared" ref="N2135:O2135" si="4045">N2136+N2138</f>
        <v>8350</v>
      </c>
      <c r="O2135" s="171">
        <f t="shared" si="4045"/>
        <v>8350</v>
      </c>
      <c r="P2135" s="171">
        <f t="shared" si="4043"/>
        <v>7963</v>
      </c>
      <c r="Q2135" s="171">
        <f t="shared" si="4043"/>
        <v>7963</v>
      </c>
      <c r="R2135" s="171">
        <f t="shared" ref="R2135:W2135" si="4046">R2136+R2138</f>
        <v>3700</v>
      </c>
      <c r="S2135" s="171">
        <f t="shared" si="4046"/>
        <v>3700</v>
      </c>
      <c r="T2135" s="171">
        <f t="shared" ref="T2135:U2135" si="4047">T2136+T2138</f>
        <v>3700</v>
      </c>
      <c r="U2135" s="171">
        <f t="shared" si="4047"/>
        <v>3700</v>
      </c>
      <c r="V2135" s="171">
        <f t="shared" si="4046"/>
        <v>3700</v>
      </c>
      <c r="W2135" s="171">
        <f t="shared" si="4046"/>
        <v>3700</v>
      </c>
      <c r="X2135" s="171">
        <f t="shared" ref="X2135:Y2135" si="4048">X2136+X2138</f>
        <v>3700</v>
      </c>
      <c r="Y2135" s="171">
        <f t="shared" si="4048"/>
        <v>3700</v>
      </c>
      <c r="Z2135" s="101"/>
      <c r="AA2135" s="101"/>
      <c r="AB2135" s="101"/>
      <c r="AC2135" s="101"/>
    </row>
    <row r="2136" spans="1:29" s="101" customFormat="1" x14ac:dyDescent="0.2">
      <c r="A2136" s="154" t="s">
        <v>807</v>
      </c>
      <c r="B2136" s="147" t="s">
        <v>811</v>
      </c>
      <c r="C2136" s="103">
        <v>11</v>
      </c>
      <c r="D2136" s="118"/>
      <c r="E2136" s="113">
        <v>323</v>
      </c>
      <c r="F2136" s="141"/>
      <c r="G2136" s="106"/>
      <c r="H2136" s="107">
        <f t="shared" ref="H2136:Y2136" si="4049">H2137</f>
        <v>3618</v>
      </c>
      <c r="I2136" s="107">
        <f t="shared" si="4049"/>
        <v>3618</v>
      </c>
      <c r="J2136" s="107">
        <f t="shared" si="4049"/>
        <v>3318</v>
      </c>
      <c r="K2136" s="107">
        <f t="shared" si="4049"/>
        <v>3318</v>
      </c>
      <c r="L2136" s="107">
        <f t="shared" si="4049"/>
        <v>2400</v>
      </c>
      <c r="M2136" s="107">
        <f t="shared" si="4049"/>
        <v>2400</v>
      </c>
      <c r="N2136" s="107">
        <f t="shared" si="4049"/>
        <v>2400</v>
      </c>
      <c r="O2136" s="107">
        <f t="shared" si="4049"/>
        <v>2400</v>
      </c>
      <c r="P2136" s="107">
        <f t="shared" si="4049"/>
        <v>3318</v>
      </c>
      <c r="Q2136" s="107">
        <f t="shared" si="4049"/>
        <v>3318</v>
      </c>
      <c r="R2136" s="107">
        <f t="shared" si="4049"/>
        <v>1500</v>
      </c>
      <c r="S2136" s="107">
        <f t="shared" si="4049"/>
        <v>1500</v>
      </c>
      <c r="T2136" s="107">
        <f t="shared" si="4049"/>
        <v>1500</v>
      </c>
      <c r="U2136" s="107">
        <f t="shared" si="4049"/>
        <v>1500</v>
      </c>
      <c r="V2136" s="107">
        <f t="shared" si="4049"/>
        <v>1500</v>
      </c>
      <c r="W2136" s="107">
        <f t="shared" si="4049"/>
        <v>1500</v>
      </c>
      <c r="X2136" s="107">
        <f t="shared" si="4049"/>
        <v>1500</v>
      </c>
      <c r="Y2136" s="107">
        <f t="shared" si="4049"/>
        <v>1500</v>
      </c>
    </row>
    <row r="2137" spans="1:29" s="150" customFormat="1" x14ac:dyDescent="0.2">
      <c r="A2137" s="109" t="s">
        <v>807</v>
      </c>
      <c r="B2137" s="94" t="s">
        <v>811</v>
      </c>
      <c r="C2137" s="94">
        <v>11</v>
      </c>
      <c r="D2137" s="95" t="s">
        <v>270</v>
      </c>
      <c r="E2137" s="119">
        <v>3237</v>
      </c>
      <c r="F2137" s="142" t="s">
        <v>58</v>
      </c>
      <c r="G2137" s="132"/>
      <c r="H2137" s="398">
        <v>3618</v>
      </c>
      <c r="I2137" s="398">
        <f>H2137</f>
        <v>3618</v>
      </c>
      <c r="J2137" s="398">
        <v>3318</v>
      </c>
      <c r="K2137" s="398">
        <f>J2137</f>
        <v>3318</v>
      </c>
      <c r="L2137" s="402">
        <v>2400</v>
      </c>
      <c r="M2137" s="398">
        <f>L2137</f>
        <v>2400</v>
      </c>
      <c r="N2137" s="402">
        <v>2400</v>
      </c>
      <c r="O2137" s="398">
        <f>N2137</f>
        <v>2400</v>
      </c>
      <c r="P2137" s="398">
        <v>3318</v>
      </c>
      <c r="Q2137" s="398">
        <f>P2137</f>
        <v>3318</v>
      </c>
      <c r="R2137" s="402">
        <v>1500</v>
      </c>
      <c r="S2137" s="398">
        <f>R2137</f>
        <v>1500</v>
      </c>
      <c r="T2137" s="402">
        <v>1500</v>
      </c>
      <c r="U2137" s="398">
        <f>T2137</f>
        <v>1500</v>
      </c>
      <c r="V2137" s="398">
        <v>1500</v>
      </c>
      <c r="W2137" s="398">
        <f>V2137</f>
        <v>1500</v>
      </c>
      <c r="X2137" s="398">
        <v>1500</v>
      </c>
      <c r="Y2137" s="398">
        <f>X2137</f>
        <v>1500</v>
      </c>
    </row>
    <row r="2138" spans="1:29" s="150" customFormat="1" x14ac:dyDescent="0.2">
      <c r="A2138" s="154" t="s">
        <v>807</v>
      </c>
      <c r="B2138" s="147" t="s">
        <v>811</v>
      </c>
      <c r="C2138" s="103">
        <v>11</v>
      </c>
      <c r="D2138" s="118"/>
      <c r="E2138" s="113">
        <v>329</v>
      </c>
      <c r="F2138" s="141"/>
      <c r="G2138" s="106"/>
      <c r="H2138" s="107">
        <f t="shared" ref="H2138:Q2138" si="4050">H2140+H2141+H2139</f>
        <v>7645</v>
      </c>
      <c r="I2138" s="107">
        <f t="shared" si="4050"/>
        <v>7645</v>
      </c>
      <c r="J2138" s="107">
        <f t="shared" si="4050"/>
        <v>4645</v>
      </c>
      <c r="K2138" s="107">
        <f t="shared" si="4050"/>
        <v>4645</v>
      </c>
      <c r="L2138" s="107">
        <f t="shared" ref="L2138:M2138" si="4051">L2140+L2141+L2139</f>
        <v>5950</v>
      </c>
      <c r="M2138" s="107">
        <f t="shared" si="4051"/>
        <v>5950</v>
      </c>
      <c r="N2138" s="107">
        <f t="shared" ref="N2138:O2138" si="4052">N2140+N2141+N2139</f>
        <v>5950</v>
      </c>
      <c r="O2138" s="107">
        <f t="shared" si="4052"/>
        <v>5950</v>
      </c>
      <c r="P2138" s="107">
        <f t="shared" si="4050"/>
        <v>4645</v>
      </c>
      <c r="Q2138" s="107">
        <f t="shared" si="4050"/>
        <v>4645</v>
      </c>
      <c r="R2138" s="107">
        <f t="shared" ref="R2138:W2138" si="4053">R2140+R2141+R2139</f>
        <v>2200</v>
      </c>
      <c r="S2138" s="107">
        <f t="shared" si="4053"/>
        <v>2200</v>
      </c>
      <c r="T2138" s="107">
        <f t="shared" ref="T2138:U2138" si="4054">T2140+T2141+T2139</f>
        <v>2200</v>
      </c>
      <c r="U2138" s="107">
        <f t="shared" si="4054"/>
        <v>2200</v>
      </c>
      <c r="V2138" s="107">
        <f t="shared" si="4053"/>
        <v>2200</v>
      </c>
      <c r="W2138" s="107">
        <f t="shared" si="4053"/>
        <v>2200</v>
      </c>
      <c r="X2138" s="107">
        <f t="shared" ref="X2138:Y2138" si="4055">X2140+X2141+X2139</f>
        <v>2200</v>
      </c>
      <c r="Y2138" s="107">
        <f t="shared" si="4055"/>
        <v>2200</v>
      </c>
      <c r="Z2138" s="101"/>
      <c r="AA2138" s="101"/>
      <c r="AB2138" s="101"/>
      <c r="AC2138" s="101"/>
    </row>
    <row r="2139" spans="1:29" s="150" customFormat="1" x14ac:dyDescent="0.2">
      <c r="A2139" s="109" t="s">
        <v>807</v>
      </c>
      <c r="B2139" s="94" t="s">
        <v>811</v>
      </c>
      <c r="C2139" s="94">
        <v>11</v>
      </c>
      <c r="D2139" s="95" t="s">
        <v>270</v>
      </c>
      <c r="E2139" s="119">
        <v>3295</v>
      </c>
      <c r="F2139" s="142" t="s">
        <v>66</v>
      </c>
      <c r="G2139" s="132"/>
      <c r="H2139" s="398">
        <v>1327</v>
      </c>
      <c r="I2139" s="398">
        <f t="shared" ref="I2139:I2141" si="4056">H2139</f>
        <v>1327</v>
      </c>
      <c r="J2139" s="398">
        <v>1327</v>
      </c>
      <c r="K2139" s="398">
        <f t="shared" ref="K2139:K2141" si="4057">J2139</f>
        <v>1327</v>
      </c>
      <c r="L2139" s="408">
        <v>100</v>
      </c>
      <c r="M2139" s="398">
        <f t="shared" ref="M2139:M2141" si="4058">L2139</f>
        <v>100</v>
      </c>
      <c r="N2139" s="408">
        <v>100</v>
      </c>
      <c r="O2139" s="398">
        <f t="shared" ref="O2139:O2141" si="4059">N2139</f>
        <v>100</v>
      </c>
      <c r="P2139" s="398">
        <v>1327</v>
      </c>
      <c r="Q2139" s="398">
        <f t="shared" ref="Q2139:Q2141" si="4060">P2139</f>
        <v>1327</v>
      </c>
      <c r="R2139" s="408">
        <v>100</v>
      </c>
      <c r="S2139" s="398">
        <f t="shared" ref="S2139:S2141" si="4061">R2139</f>
        <v>100</v>
      </c>
      <c r="T2139" s="408">
        <v>100</v>
      </c>
      <c r="U2139" s="398">
        <f t="shared" ref="U2139:U2141" si="4062">T2139</f>
        <v>100</v>
      </c>
      <c r="V2139" s="408">
        <v>100</v>
      </c>
      <c r="W2139" s="398">
        <f t="shared" ref="W2139:W2141" si="4063">V2139</f>
        <v>100</v>
      </c>
      <c r="X2139" s="408">
        <v>100</v>
      </c>
      <c r="Y2139" s="398">
        <f t="shared" ref="Y2139:Y2141" si="4064">X2139</f>
        <v>100</v>
      </c>
    </row>
    <row r="2140" spans="1:29" s="101" customFormat="1" x14ac:dyDescent="0.2">
      <c r="A2140" s="109" t="s">
        <v>807</v>
      </c>
      <c r="B2140" s="94" t="s">
        <v>811</v>
      </c>
      <c r="C2140" s="94">
        <v>11</v>
      </c>
      <c r="D2140" s="95" t="s">
        <v>270</v>
      </c>
      <c r="E2140" s="119">
        <v>3296</v>
      </c>
      <c r="F2140" s="142" t="s">
        <v>621</v>
      </c>
      <c r="G2140" s="132"/>
      <c r="H2140" s="398">
        <v>5654</v>
      </c>
      <c r="I2140" s="398">
        <f t="shared" si="4056"/>
        <v>5654</v>
      </c>
      <c r="J2140" s="398">
        <v>2654</v>
      </c>
      <c r="K2140" s="398">
        <f t="shared" si="4057"/>
        <v>2654</v>
      </c>
      <c r="L2140" s="403">
        <v>5750</v>
      </c>
      <c r="M2140" s="398">
        <f t="shared" si="4058"/>
        <v>5750</v>
      </c>
      <c r="N2140" s="403">
        <v>5750</v>
      </c>
      <c r="O2140" s="398">
        <f t="shared" si="4059"/>
        <v>5750</v>
      </c>
      <c r="P2140" s="398">
        <v>2654</v>
      </c>
      <c r="Q2140" s="398">
        <f t="shared" si="4060"/>
        <v>2654</v>
      </c>
      <c r="R2140" s="403">
        <v>2000</v>
      </c>
      <c r="S2140" s="398">
        <f t="shared" si="4061"/>
        <v>2000</v>
      </c>
      <c r="T2140" s="403">
        <v>2000</v>
      </c>
      <c r="U2140" s="398">
        <f t="shared" si="4062"/>
        <v>2000</v>
      </c>
      <c r="V2140" s="403">
        <v>2000</v>
      </c>
      <c r="W2140" s="398">
        <f t="shared" si="4063"/>
        <v>2000</v>
      </c>
      <c r="X2140" s="403">
        <v>2000</v>
      </c>
      <c r="Y2140" s="398">
        <f t="shared" si="4064"/>
        <v>2000</v>
      </c>
      <c r="Z2140" s="150"/>
      <c r="AA2140" s="150"/>
      <c r="AB2140" s="150"/>
      <c r="AC2140" s="150"/>
    </row>
    <row r="2141" spans="1:29" s="101" customFormat="1" x14ac:dyDescent="0.2">
      <c r="A2141" s="109" t="s">
        <v>807</v>
      </c>
      <c r="B2141" s="94" t="s">
        <v>811</v>
      </c>
      <c r="C2141" s="94">
        <v>11</v>
      </c>
      <c r="D2141" s="95" t="s">
        <v>270</v>
      </c>
      <c r="E2141" s="119">
        <v>3299</v>
      </c>
      <c r="F2141" s="142" t="s">
        <v>67</v>
      </c>
      <c r="G2141" s="132"/>
      <c r="H2141" s="398">
        <v>664</v>
      </c>
      <c r="I2141" s="398">
        <f t="shared" si="4056"/>
        <v>664</v>
      </c>
      <c r="J2141" s="398">
        <v>664</v>
      </c>
      <c r="K2141" s="398">
        <f t="shared" si="4057"/>
        <v>664</v>
      </c>
      <c r="L2141" s="409">
        <v>100</v>
      </c>
      <c r="M2141" s="398">
        <f t="shared" si="4058"/>
        <v>100</v>
      </c>
      <c r="N2141" s="409">
        <v>100</v>
      </c>
      <c r="O2141" s="398">
        <f t="shared" si="4059"/>
        <v>100</v>
      </c>
      <c r="P2141" s="398">
        <v>664</v>
      </c>
      <c r="Q2141" s="398">
        <f t="shared" si="4060"/>
        <v>664</v>
      </c>
      <c r="R2141" s="409">
        <v>100</v>
      </c>
      <c r="S2141" s="398">
        <f t="shared" si="4061"/>
        <v>100</v>
      </c>
      <c r="T2141" s="409">
        <v>100</v>
      </c>
      <c r="U2141" s="398">
        <f t="shared" si="4062"/>
        <v>100</v>
      </c>
      <c r="V2141" s="409">
        <v>100</v>
      </c>
      <c r="W2141" s="398">
        <f t="shared" si="4063"/>
        <v>100</v>
      </c>
      <c r="X2141" s="409">
        <v>100</v>
      </c>
      <c r="Y2141" s="398">
        <f t="shared" si="4064"/>
        <v>100</v>
      </c>
      <c r="Z2141" s="150"/>
      <c r="AA2141" s="150"/>
      <c r="AB2141" s="150"/>
      <c r="AC2141" s="150"/>
    </row>
    <row r="2142" spans="1:29" s="150" customFormat="1" x14ac:dyDescent="0.2">
      <c r="A2142" s="201" t="s">
        <v>807</v>
      </c>
      <c r="B2142" s="179" t="s">
        <v>811</v>
      </c>
      <c r="C2142" s="167">
        <v>11</v>
      </c>
      <c r="D2142" s="167"/>
      <c r="E2142" s="168">
        <v>34</v>
      </c>
      <c r="F2142" s="169"/>
      <c r="G2142" s="170"/>
      <c r="H2142" s="171">
        <f t="shared" ref="H2142:X2143" si="4065">H2143</f>
        <v>5707</v>
      </c>
      <c r="I2142" s="171">
        <f t="shared" si="4065"/>
        <v>5707</v>
      </c>
      <c r="J2142" s="171">
        <f t="shared" si="4065"/>
        <v>5707</v>
      </c>
      <c r="K2142" s="171">
        <f t="shared" si="4065"/>
        <v>5707</v>
      </c>
      <c r="L2142" s="171">
        <f t="shared" si="4065"/>
        <v>5000</v>
      </c>
      <c r="M2142" s="171">
        <f t="shared" si="4065"/>
        <v>5000</v>
      </c>
      <c r="N2142" s="171">
        <f t="shared" si="4065"/>
        <v>5000</v>
      </c>
      <c r="O2142" s="171">
        <f t="shared" si="4065"/>
        <v>5000</v>
      </c>
      <c r="P2142" s="171">
        <f t="shared" si="4065"/>
        <v>5707</v>
      </c>
      <c r="Q2142" s="171">
        <f t="shared" si="4065"/>
        <v>5707</v>
      </c>
      <c r="R2142" s="171">
        <f t="shared" si="4065"/>
        <v>2000</v>
      </c>
      <c r="S2142" s="171">
        <f t="shared" si="4065"/>
        <v>2000</v>
      </c>
      <c r="T2142" s="171">
        <f t="shared" si="4065"/>
        <v>2000</v>
      </c>
      <c r="U2142" s="171">
        <f t="shared" si="4065"/>
        <v>2000</v>
      </c>
      <c r="V2142" s="171">
        <f t="shared" si="4065"/>
        <v>2500</v>
      </c>
      <c r="W2142" s="171">
        <f t="shared" si="4065"/>
        <v>2500</v>
      </c>
      <c r="X2142" s="171">
        <f t="shared" si="4065"/>
        <v>2500</v>
      </c>
      <c r="Y2142" s="171">
        <f t="shared" ref="X2142:Y2143" si="4066">Y2143</f>
        <v>2500</v>
      </c>
      <c r="Z2142" s="101"/>
      <c r="AA2142" s="101"/>
      <c r="AB2142" s="101"/>
      <c r="AC2142" s="101"/>
    </row>
    <row r="2143" spans="1:29" s="101" customFormat="1" x14ac:dyDescent="0.2">
      <c r="A2143" s="154" t="s">
        <v>807</v>
      </c>
      <c r="B2143" s="147" t="s">
        <v>811</v>
      </c>
      <c r="C2143" s="103">
        <v>11</v>
      </c>
      <c r="D2143" s="118"/>
      <c r="E2143" s="113">
        <v>343</v>
      </c>
      <c r="F2143" s="141"/>
      <c r="G2143" s="106"/>
      <c r="H2143" s="107">
        <f t="shared" si="4065"/>
        <v>5707</v>
      </c>
      <c r="I2143" s="107">
        <f t="shared" si="4065"/>
        <v>5707</v>
      </c>
      <c r="J2143" s="107">
        <f t="shared" si="4065"/>
        <v>5707</v>
      </c>
      <c r="K2143" s="107">
        <f t="shared" si="4065"/>
        <v>5707</v>
      </c>
      <c r="L2143" s="107">
        <f t="shared" si="4065"/>
        <v>5000</v>
      </c>
      <c r="M2143" s="107">
        <f t="shared" si="4065"/>
        <v>5000</v>
      </c>
      <c r="N2143" s="107">
        <f t="shared" si="4065"/>
        <v>5000</v>
      </c>
      <c r="O2143" s="107">
        <f t="shared" si="4065"/>
        <v>5000</v>
      </c>
      <c r="P2143" s="107">
        <f t="shared" si="4065"/>
        <v>5707</v>
      </c>
      <c r="Q2143" s="107">
        <f t="shared" si="4065"/>
        <v>5707</v>
      </c>
      <c r="R2143" s="107">
        <f t="shared" si="4065"/>
        <v>2000</v>
      </c>
      <c r="S2143" s="107">
        <f t="shared" si="4065"/>
        <v>2000</v>
      </c>
      <c r="T2143" s="107">
        <f t="shared" si="4065"/>
        <v>2000</v>
      </c>
      <c r="U2143" s="107">
        <f t="shared" si="4065"/>
        <v>2000</v>
      </c>
      <c r="V2143" s="107">
        <f t="shared" si="4065"/>
        <v>2500</v>
      </c>
      <c r="W2143" s="107">
        <f t="shared" si="4065"/>
        <v>2500</v>
      </c>
      <c r="X2143" s="107">
        <f t="shared" si="4066"/>
        <v>2500</v>
      </c>
      <c r="Y2143" s="107">
        <f t="shared" si="4066"/>
        <v>2500</v>
      </c>
    </row>
    <row r="2144" spans="1:29" s="101" customFormat="1" x14ac:dyDescent="0.2">
      <c r="A2144" s="109" t="s">
        <v>807</v>
      </c>
      <c r="B2144" s="94" t="s">
        <v>811</v>
      </c>
      <c r="C2144" s="94">
        <v>11</v>
      </c>
      <c r="D2144" s="95" t="s">
        <v>270</v>
      </c>
      <c r="E2144" s="119">
        <v>3433</v>
      </c>
      <c r="F2144" s="142" t="s">
        <v>69</v>
      </c>
      <c r="G2144" s="132"/>
      <c r="H2144" s="398">
        <v>5707</v>
      </c>
      <c r="I2144" s="398">
        <f>H2144</f>
        <v>5707</v>
      </c>
      <c r="J2144" s="398">
        <v>5707</v>
      </c>
      <c r="K2144" s="398">
        <f>J2144</f>
        <v>5707</v>
      </c>
      <c r="L2144" s="402">
        <v>5000</v>
      </c>
      <c r="M2144" s="398">
        <f>L2144</f>
        <v>5000</v>
      </c>
      <c r="N2144" s="402">
        <v>5000</v>
      </c>
      <c r="O2144" s="398">
        <f>N2144</f>
        <v>5000</v>
      </c>
      <c r="P2144" s="398">
        <v>5707</v>
      </c>
      <c r="Q2144" s="398">
        <f>P2144</f>
        <v>5707</v>
      </c>
      <c r="R2144" s="402">
        <v>2000</v>
      </c>
      <c r="S2144" s="398">
        <f>R2144</f>
        <v>2000</v>
      </c>
      <c r="T2144" s="402">
        <v>2000</v>
      </c>
      <c r="U2144" s="398">
        <f>T2144</f>
        <v>2000</v>
      </c>
      <c r="V2144" s="402">
        <v>2500</v>
      </c>
      <c r="W2144" s="398">
        <f>V2144</f>
        <v>2500</v>
      </c>
      <c r="X2144" s="402">
        <v>2500</v>
      </c>
      <c r="Y2144" s="398">
        <f>X2144</f>
        <v>2500</v>
      </c>
      <c r="Z2144" s="150"/>
      <c r="AA2144" s="150"/>
      <c r="AB2144" s="150"/>
      <c r="AC2144" s="150"/>
    </row>
    <row r="2145" spans="1:29" s="101" customFormat="1" ht="47.25" x14ac:dyDescent="0.2">
      <c r="A2145" s="205" t="s">
        <v>812</v>
      </c>
      <c r="B2145" s="456" t="s">
        <v>813</v>
      </c>
      <c r="C2145" s="457"/>
      <c r="D2145" s="457"/>
      <c r="E2145" s="458"/>
      <c r="F2145" s="145" t="s">
        <v>814</v>
      </c>
      <c r="G2145" s="117"/>
      <c r="H2145" s="100">
        <f t="shared" ref="H2145:Q2145" si="4067">H2146+H2207</f>
        <v>627986</v>
      </c>
      <c r="I2145" s="100">
        <f t="shared" si="4067"/>
        <v>626659</v>
      </c>
      <c r="J2145" s="100">
        <f t="shared" si="4067"/>
        <v>530971</v>
      </c>
      <c r="K2145" s="100">
        <f t="shared" si="4067"/>
        <v>529644</v>
      </c>
      <c r="L2145" s="100">
        <f t="shared" ref="L2145:M2145" si="4068">L2146+L2207</f>
        <v>584020</v>
      </c>
      <c r="M2145" s="100">
        <f t="shared" si="4068"/>
        <v>582693</v>
      </c>
      <c r="N2145" s="100">
        <f t="shared" ref="N2145:O2145" si="4069">N2146+N2207</f>
        <v>584020</v>
      </c>
      <c r="O2145" s="100">
        <f t="shared" si="4069"/>
        <v>582693</v>
      </c>
      <c r="P2145" s="100">
        <f t="shared" si="4067"/>
        <v>530971</v>
      </c>
      <c r="Q2145" s="100">
        <f t="shared" si="4067"/>
        <v>529644</v>
      </c>
      <c r="R2145" s="100">
        <f t="shared" ref="R2145:W2145" si="4070">R2146+R2207</f>
        <v>584020</v>
      </c>
      <c r="S2145" s="100">
        <f t="shared" si="4070"/>
        <v>582693</v>
      </c>
      <c r="T2145" s="100">
        <f t="shared" ref="T2145:U2145" si="4071">T2146+T2207</f>
        <v>584020</v>
      </c>
      <c r="U2145" s="100">
        <f t="shared" si="4071"/>
        <v>582693</v>
      </c>
      <c r="V2145" s="100">
        <f t="shared" si="4070"/>
        <v>584020</v>
      </c>
      <c r="W2145" s="100">
        <f t="shared" si="4070"/>
        <v>582693</v>
      </c>
      <c r="X2145" s="100">
        <f t="shared" ref="X2145:Y2145" si="4072">X2146+X2207</f>
        <v>584020</v>
      </c>
      <c r="Y2145" s="100">
        <f t="shared" si="4072"/>
        <v>582693</v>
      </c>
      <c r="Z2145" s="107">
        <v>582693</v>
      </c>
      <c r="AA2145" s="107">
        <v>582693</v>
      </c>
      <c r="AB2145" s="107">
        <v>582693</v>
      </c>
      <c r="AC2145" s="474" t="s">
        <v>815</v>
      </c>
    </row>
    <row r="2146" spans="1:29" s="101" customFormat="1" ht="33.75" x14ac:dyDescent="0.2">
      <c r="A2146" s="202" t="s">
        <v>812</v>
      </c>
      <c r="B2146" s="173" t="s">
        <v>816</v>
      </c>
      <c r="C2146" s="173"/>
      <c r="D2146" s="173"/>
      <c r="E2146" s="174"/>
      <c r="F2146" s="176" t="s">
        <v>29</v>
      </c>
      <c r="G2146" s="177" t="s">
        <v>817</v>
      </c>
      <c r="H2146" s="178">
        <f t="shared" ref="H2146:Q2146" si="4073">H2147+H2154+H2181+H2185+H2188+H2191+H2201+H2204</f>
        <v>619642</v>
      </c>
      <c r="I2146" s="178">
        <f t="shared" si="4073"/>
        <v>618315</v>
      </c>
      <c r="J2146" s="178">
        <f t="shared" si="4073"/>
        <v>518627</v>
      </c>
      <c r="K2146" s="178">
        <f t="shared" si="4073"/>
        <v>517300</v>
      </c>
      <c r="L2146" s="178">
        <f t="shared" ref="L2146:M2146" si="4074">L2147+L2154+L2181+L2185+L2188+L2191+L2201+L2204</f>
        <v>562676</v>
      </c>
      <c r="M2146" s="178">
        <f t="shared" si="4074"/>
        <v>561349</v>
      </c>
      <c r="N2146" s="178">
        <f t="shared" ref="N2146:O2146" si="4075">N2147+N2154+N2181+N2185+N2188+N2191+N2201+N2204</f>
        <v>562676</v>
      </c>
      <c r="O2146" s="178">
        <f t="shared" si="4075"/>
        <v>561349</v>
      </c>
      <c r="P2146" s="178">
        <f t="shared" si="4073"/>
        <v>518627</v>
      </c>
      <c r="Q2146" s="178">
        <f t="shared" si="4073"/>
        <v>517300</v>
      </c>
      <c r="R2146" s="178">
        <f t="shared" ref="R2146:W2146" si="4076">R2147+R2154+R2181+R2185+R2188+R2191+R2201+R2204</f>
        <v>562676</v>
      </c>
      <c r="S2146" s="178">
        <f t="shared" si="4076"/>
        <v>561349</v>
      </c>
      <c r="T2146" s="178">
        <f t="shared" ref="T2146:U2146" si="4077">T2147+T2154+T2181+T2185+T2188+T2191+T2201+T2204</f>
        <v>562676</v>
      </c>
      <c r="U2146" s="178">
        <f t="shared" si="4077"/>
        <v>561349</v>
      </c>
      <c r="V2146" s="178">
        <f t="shared" si="4076"/>
        <v>562676</v>
      </c>
      <c r="W2146" s="178">
        <f t="shared" si="4076"/>
        <v>561349</v>
      </c>
      <c r="X2146" s="178">
        <f t="shared" ref="X2146:Y2146" si="4078">X2147+X2154+X2181+X2185+X2188+X2191+X2201+X2204</f>
        <v>562676</v>
      </c>
      <c r="Y2146" s="178">
        <f t="shared" si="4078"/>
        <v>561349</v>
      </c>
      <c r="Z2146" s="284">
        <f>Z2145-O2145</f>
        <v>0</v>
      </c>
      <c r="AA2146" s="284">
        <f>AA2145-U2145</f>
        <v>0</v>
      </c>
      <c r="AB2146" s="284">
        <f>AB2145-Y2145</f>
        <v>0</v>
      </c>
      <c r="AC2146" s="475"/>
    </row>
    <row r="2147" spans="1:29" s="150" customFormat="1" x14ac:dyDescent="0.2">
      <c r="A2147" s="201" t="s">
        <v>812</v>
      </c>
      <c r="B2147" s="179" t="s">
        <v>816</v>
      </c>
      <c r="C2147" s="167">
        <v>11</v>
      </c>
      <c r="D2147" s="167"/>
      <c r="E2147" s="168">
        <v>31</v>
      </c>
      <c r="F2147" s="169"/>
      <c r="G2147" s="170"/>
      <c r="H2147" s="171">
        <f t="shared" ref="H2147:Q2147" si="4079">H2148+H2150+H2152</f>
        <v>373692</v>
      </c>
      <c r="I2147" s="171">
        <f t="shared" si="4079"/>
        <v>373692</v>
      </c>
      <c r="J2147" s="171">
        <f t="shared" si="4079"/>
        <v>345942</v>
      </c>
      <c r="K2147" s="171">
        <f t="shared" si="4079"/>
        <v>345942</v>
      </c>
      <c r="L2147" s="171">
        <f t="shared" ref="L2147:M2147" si="4080">L2148+L2150+L2152</f>
        <v>376500</v>
      </c>
      <c r="M2147" s="171">
        <f t="shared" si="4080"/>
        <v>376500</v>
      </c>
      <c r="N2147" s="171">
        <f t="shared" ref="N2147:O2147" si="4081">N2148+N2150+N2152</f>
        <v>376500</v>
      </c>
      <c r="O2147" s="171">
        <f t="shared" si="4081"/>
        <v>376500</v>
      </c>
      <c r="P2147" s="171">
        <f t="shared" si="4079"/>
        <v>345942</v>
      </c>
      <c r="Q2147" s="171">
        <f t="shared" si="4079"/>
        <v>345942</v>
      </c>
      <c r="R2147" s="171">
        <f t="shared" ref="R2147:W2147" si="4082">R2148+R2150+R2152</f>
        <v>376500</v>
      </c>
      <c r="S2147" s="171">
        <f t="shared" si="4082"/>
        <v>376500</v>
      </c>
      <c r="T2147" s="171">
        <f t="shared" ref="T2147:U2147" si="4083">T2148+T2150+T2152</f>
        <v>376500</v>
      </c>
      <c r="U2147" s="171">
        <f t="shared" si="4083"/>
        <v>376500</v>
      </c>
      <c r="V2147" s="171">
        <f t="shared" si="4082"/>
        <v>376500</v>
      </c>
      <c r="W2147" s="171">
        <f t="shared" si="4082"/>
        <v>376500</v>
      </c>
      <c r="X2147" s="171">
        <f t="shared" ref="X2147:Y2147" si="4084">X2148+X2150+X2152</f>
        <v>376500</v>
      </c>
      <c r="Y2147" s="171">
        <f t="shared" si="4084"/>
        <v>376500</v>
      </c>
      <c r="Z2147" s="101"/>
      <c r="AA2147" s="101"/>
      <c r="AB2147" s="101"/>
      <c r="AC2147" s="101"/>
    </row>
    <row r="2148" spans="1:29" s="101" customFormat="1" x14ac:dyDescent="0.2">
      <c r="A2148" s="104" t="s">
        <v>812</v>
      </c>
      <c r="B2148" s="103" t="s">
        <v>816</v>
      </c>
      <c r="C2148" s="103">
        <v>11</v>
      </c>
      <c r="D2148" s="118"/>
      <c r="E2148" s="105">
        <v>311</v>
      </c>
      <c r="F2148" s="141"/>
      <c r="G2148" s="106"/>
      <c r="H2148" s="107">
        <f t="shared" ref="H2148:Y2148" si="4085">SUM(H2149:H2149)</f>
        <v>313728</v>
      </c>
      <c r="I2148" s="107">
        <f t="shared" si="4085"/>
        <v>313728</v>
      </c>
      <c r="J2148" s="107">
        <f t="shared" si="4085"/>
        <v>288128</v>
      </c>
      <c r="K2148" s="107">
        <f t="shared" si="4085"/>
        <v>288128</v>
      </c>
      <c r="L2148" s="107">
        <f t="shared" si="4085"/>
        <v>314700</v>
      </c>
      <c r="M2148" s="107">
        <f t="shared" si="4085"/>
        <v>314700</v>
      </c>
      <c r="N2148" s="107">
        <f t="shared" si="4085"/>
        <v>314700</v>
      </c>
      <c r="O2148" s="107">
        <f t="shared" si="4085"/>
        <v>314700</v>
      </c>
      <c r="P2148" s="107">
        <f t="shared" si="4085"/>
        <v>288128</v>
      </c>
      <c r="Q2148" s="107">
        <f t="shared" si="4085"/>
        <v>288128</v>
      </c>
      <c r="R2148" s="107">
        <f t="shared" si="4085"/>
        <v>314700</v>
      </c>
      <c r="S2148" s="107">
        <f t="shared" si="4085"/>
        <v>314700</v>
      </c>
      <c r="T2148" s="107">
        <f t="shared" si="4085"/>
        <v>314700</v>
      </c>
      <c r="U2148" s="107">
        <f t="shared" si="4085"/>
        <v>314700</v>
      </c>
      <c r="V2148" s="107">
        <f t="shared" si="4085"/>
        <v>314700</v>
      </c>
      <c r="W2148" s="107">
        <f t="shared" si="4085"/>
        <v>314700</v>
      </c>
      <c r="X2148" s="107">
        <f t="shared" si="4085"/>
        <v>314700</v>
      </c>
      <c r="Y2148" s="107">
        <f t="shared" si="4085"/>
        <v>314700</v>
      </c>
    </row>
    <row r="2149" spans="1:29" s="150" customFormat="1" x14ac:dyDescent="0.2">
      <c r="A2149" s="109" t="s">
        <v>812</v>
      </c>
      <c r="B2149" s="94" t="s">
        <v>816</v>
      </c>
      <c r="C2149" s="94">
        <v>11</v>
      </c>
      <c r="D2149" s="95" t="s">
        <v>296</v>
      </c>
      <c r="E2149" s="119">
        <v>3111</v>
      </c>
      <c r="F2149" s="142" t="s">
        <v>33</v>
      </c>
      <c r="G2149" s="132"/>
      <c r="H2149" s="398">
        <v>313728</v>
      </c>
      <c r="I2149" s="398">
        <f>H2149</f>
        <v>313728</v>
      </c>
      <c r="J2149" s="398">
        <v>288128</v>
      </c>
      <c r="K2149" s="398">
        <f>J2149</f>
        <v>288128</v>
      </c>
      <c r="L2149" s="398">
        <v>314700</v>
      </c>
      <c r="M2149" s="398">
        <f>L2149</f>
        <v>314700</v>
      </c>
      <c r="N2149" s="398">
        <v>314700</v>
      </c>
      <c r="O2149" s="398">
        <f>N2149</f>
        <v>314700</v>
      </c>
      <c r="P2149" s="398">
        <v>288128</v>
      </c>
      <c r="Q2149" s="398">
        <f>P2149</f>
        <v>288128</v>
      </c>
      <c r="R2149" s="398">
        <v>314700</v>
      </c>
      <c r="S2149" s="398">
        <f>R2149</f>
        <v>314700</v>
      </c>
      <c r="T2149" s="398">
        <v>314700</v>
      </c>
      <c r="U2149" s="398">
        <f>T2149</f>
        <v>314700</v>
      </c>
      <c r="V2149" s="398">
        <v>314700</v>
      </c>
      <c r="W2149" s="398">
        <f>V2149</f>
        <v>314700</v>
      </c>
      <c r="X2149" s="398">
        <v>314700</v>
      </c>
      <c r="Y2149" s="398">
        <f>X2149</f>
        <v>314700</v>
      </c>
    </row>
    <row r="2150" spans="1:29" s="101" customFormat="1" x14ac:dyDescent="0.2">
      <c r="A2150" s="104" t="s">
        <v>812</v>
      </c>
      <c r="B2150" s="103" t="s">
        <v>816</v>
      </c>
      <c r="C2150" s="103">
        <v>11</v>
      </c>
      <c r="D2150" s="118"/>
      <c r="E2150" s="113">
        <v>312</v>
      </c>
      <c r="F2150" s="141"/>
      <c r="G2150" s="106"/>
      <c r="H2150" s="152">
        <f t="shared" ref="H2150:Y2150" si="4086">SUM(H2151)</f>
        <v>8100</v>
      </c>
      <c r="I2150" s="152">
        <f t="shared" si="4086"/>
        <v>8100</v>
      </c>
      <c r="J2150" s="152">
        <f t="shared" si="4086"/>
        <v>7300</v>
      </c>
      <c r="K2150" s="152">
        <f t="shared" si="4086"/>
        <v>7300</v>
      </c>
      <c r="L2150" s="152">
        <f t="shared" si="4086"/>
        <v>9000</v>
      </c>
      <c r="M2150" s="152">
        <f t="shared" si="4086"/>
        <v>9000</v>
      </c>
      <c r="N2150" s="152">
        <f t="shared" si="4086"/>
        <v>9000</v>
      </c>
      <c r="O2150" s="152">
        <f t="shared" si="4086"/>
        <v>9000</v>
      </c>
      <c r="P2150" s="152">
        <f t="shared" si="4086"/>
        <v>7300</v>
      </c>
      <c r="Q2150" s="152">
        <f t="shared" si="4086"/>
        <v>7300</v>
      </c>
      <c r="R2150" s="152">
        <f t="shared" si="4086"/>
        <v>9000</v>
      </c>
      <c r="S2150" s="152">
        <f t="shared" si="4086"/>
        <v>9000</v>
      </c>
      <c r="T2150" s="152">
        <f t="shared" si="4086"/>
        <v>9000</v>
      </c>
      <c r="U2150" s="152">
        <f t="shared" si="4086"/>
        <v>9000</v>
      </c>
      <c r="V2150" s="152">
        <f t="shared" si="4086"/>
        <v>9000</v>
      </c>
      <c r="W2150" s="152">
        <f t="shared" si="4086"/>
        <v>9000</v>
      </c>
      <c r="X2150" s="152">
        <f t="shared" si="4086"/>
        <v>9000</v>
      </c>
      <c r="Y2150" s="152">
        <f t="shared" si="4086"/>
        <v>9000</v>
      </c>
    </row>
    <row r="2151" spans="1:29" s="150" customFormat="1" x14ac:dyDescent="0.2">
      <c r="A2151" s="109" t="s">
        <v>812</v>
      </c>
      <c r="B2151" s="94" t="s">
        <v>816</v>
      </c>
      <c r="C2151" s="94">
        <v>11</v>
      </c>
      <c r="D2151" s="95" t="s">
        <v>296</v>
      </c>
      <c r="E2151" s="119">
        <v>3121</v>
      </c>
      <c r="F2151" s="142" t="s">
        <v>471</v>
      </c>
      <c r="G2151" s="132"/>
      <c r="H2151" s="398">
        <v>8100</v>
      </c>
      <c r="I2151" s="398">
        <f>H2151</f>
        <v>8100</v>
      </c>
      <c r="J2151" s="398">
        <v>7300</v>
      </c>
      <c r="K2151" s="398">
        <f>J2151</f>
        <v>7300</v>
      </c>
      <c r="L2151" s="398">
        <v>9000</v>
      </c>
      <c r="M2151" s="398">
        <f>L2151</f>
        <v>9000</v>
      </c>
      <c r="N2151" s="398">
        <v>9000</v>
      </c>
      <c r="O2151" s="398">
        <f>N2151</f>
        <v>9000</v>
      </c>
      <c r="P2151" s="398">
        <v>7300</v>
      </c>
      <c r="Q2151" s="398">
        <f>P2151</f>
        <v>7300</v>
      </c>
      <c r="R2151" s="398">
        <v>9000</v>
      </c>
      <c r="S2151" s="398">
        <f>R2151</f>
        <v>9000</v>
      </c>
      <c r="T2151" s="398">
        <v>9000</v>
      </c>
      <c r="U2151" s="398">
        <f>T2151</f>
        <v>9000</v>
      </c>
      <c r="V2151" s="398">
        <v>9000</v>
      </c>
      <c r="W2151" s="398">
        <f>V2151</f>
        <v>9000</v>
      </c>
      <c r="X2151" s="398">
        <v>9000</v>
      </c>
      <c r="Y2151" s="398">
        <f>X2151</f>
        <v>9000</v>
      </c>
    </row>
    <row r="2152" spans="1:29" s="101" customFormat="1" x14ac:dyDescent="0.2">
      <c r="A2152" s="104" t="s">
        <v>812</v>
      </c>
      <c r="B2152" s="103" t="s">
        <v>816</v>
      </c>
      <c r="C2152" s="103">
        <v>11</v>
      </c>
      <c r="D2152" s="118"/>
      <c r="E2152" s="113">
        <v>313</v>
      </c>
      <c r="F2152" s="141"/>
      <c r="G2152" s="106"/>
      <c r="H2152" s="152">
        <f t="shared" ref="H2152:Y2152" si="4087">SUM(H2153:H2153)</f>
        <v>51864</v>
      </c>
      <c r="I2152" s="152">
        <f t="shared" si="4087"/>
        <v>51864</v>
      </c>
      <c r="J2152" s="152">
        <f t="shared" si="4087"/>
        <v>50514</v>
      </c>
      <c r="K2152" s="152">
        <f t="shared" si="4087"/>
        <v>50514</v>
      </c>
      <c r="L2152" s="152">
        <f t="shared" si="4087"/>
        <v>52800</v>
      </c>
      <c r="M2152" s="152">
        <f t="shared" si="4087"/>
        <v>52800</v>
      </c>
      <c r="N2152" s="152">
        <f t="shared" si="4087"/>
        <v>52800</v>
      </c>
      <c r="O2152" s="152">
        <f t="shared" si="4087"/>
        <v>52800</v>
      </c>
      <c r="P2152" s="152">
        <f t="shared" si="4087"/>
        <v>50514</v>
      </c>
      <c r="Q2152" s="152">
        <f t="shared" si="4087"/>
        <v>50514</v>
      </c>
      <c r="R2152" s="152">
        <f t="shared" si="4087"/>
        <v>52800</v>
      </c>
      <c r="S2152" s="152">
        <f t="shared" si="4087"/>
        <v>52800</v>
      </c>
      <c r="T2152" s="152">
        <f t="shared" si="4087"/>
        <v>52800</v>
      </c>
      <c r="U2152" s="152">
        <f t="shared" si="4087"/>
        <v>52800</v>
      </c>
      <c r="V2152" s="152">
        <f t="shared" si="4087"/>
        <v>52800</v>
      </c>
      <c r="W2152" s="152">
        <f t="shared" si="4087"/>
        <v>52800</v>
      </c>
      <c r="X2152" s="152">
        <f t="shared" si="4087"/>
        <v>52800</v>
      </c>
      <c r="Y2152" s="152">
        <f t="shared" si="4087"/>
        <v>52800</v>
      </c>
    </row>
    <row r="2153" spans="1:29" s="101" customFormat="1" x14ac:dyDescent="0.2">
      <c r="A2153" s="109" t="s">
        <v>812</v>
      </c>
      <c r="B2153" s="94" t="s">
        <v>816</v>
      </c>
      <c r="C2153" s="94">
        <v>11</v>
      </c>
      <c r="D2153" s="95" t="s">
        <v>296</v>
      </c>
      <c r="E2153" s="119">
        <v>3132</v>
      </c>
      <c r="F2153" s="142" t="s">
        <v>40</v>
      </c>
      <c r="G2153" s="132"/>
      <c r="H2153" s="398">
        <v>51864</v>
      </c>
      <c r="I2153" s="398">
        <f>H2153</f>
        <v>51864</v>
      </c>
      <c r="J2153" s="398">
        <v>50514</v>
      </c>
      <c r="K2153" s="398">
        <f>J2153</f>
        <v>50514</v>
      </c>
      <c r="L2153" s="398">
        <v>52800</v>
      </c>
      <c r="M2153" s="398">
        <f>L2153</f>
        <v>52800</v>
      </c>
      <c r="N2153" s="398">
        <v>52800</v>
      </c>
      <c r="O2153" s="398">
        <f>N2153</f>
        <v>52800</v>
      </c>
      <c r="P2153" s="398">
        <v>50514</v>
      </c>
      <c r="Q2153" s="398">
        <f>P2153</f>
        <v>50514</v>
      </c>
      <c r="R2153" s="398">
        <v>52800</v>
      </c>
      <c r="S2153" s="398">
        <f>R2153</f>
        <v>52800</v>
      </c>
      <c r="T2153" s="398">
        <v>52800</v>
      </c>
      <c r="U2153" s="398">
        <f>T2153</f>
        <v>52800</v>
      </c>
      <c r="V2153" s="398">
        <v>52800</v>
      </c>
      <c r="W2153" s="398">
        <f>V2153</f>
        <v>52800</v>
      </c>
      <c r="X2153" s="398">
        <v>52800</v>
      </c>
      <c r="Y2153" s="398">
        <f>X2153</f>
        <v>52800</v>
      </c>
      <c r="Z2153" s="150"/>
      <c r="AA2153" s="150"/>
      <c r="AB2153" s="150"/>
      <c r="AC2153" s="150"/>
    </row>
    <row r="2154" spans="1:29" s="150" customFormat="1" x14ac:dyDescent="0.2">
      <c r="A2154" s="201" t="s">
        <v>812</v>
      </c>
      <c r="B2154" s="179" t="s">
        <v>816</v>
      </c>
      <c r="C2154" s="167">
        <v>11</v>
      </c>
      <c r="D2154" s="167"/>
      <c r="E2154" s="168">
        <v>32</v>
      </c>
      <c r="F2154" s="169"/>
      <c r="G2154" s="170"/>
      <c r="H2154" s="171">
        <f t="shared" ref="H2154:Q2154" si="4088">H2155+H2159+H2165+H2175</f>
        <v>214718</v>
      </c>
      <c r="I2154" s="171">
        <f t="shared" si="4088"/>
        <v>214718</v>
      </c>
      <c r="J2154" s="171">
        <f t="shared" si="4088"/>
        <v>164853</v>
      </c>
      <c r="K2154" s="171">
        <f t="shared" si="4088"/>
        <v>164853</v>
      </c>
      <c r="L2154" s="171">
        <f t="shared" ref="L2154:M2154" si="4089">L2155+L2159+L2165+L2175</f>
        <v>178344</v>
      </c>
      <c r="M2154" s="171">
        <f t="shared" si="4089"/>
        <v>178344</v>
      </c>
      <c r="N2154" s="171">
        <f t="shared" ref="N2154:O2154" si="4090">N2155+N2159+N2165+N2175</f>
        <v>178344</v>
      </c>
      <c r="O2154" s="171">
        <f t="shared" si="4090"/>
        <v>178344</v>
      </c>
      <c r="P2154" s="171">
        <f t="shared" si="4088"/>
        <v>164853</v>
      </c>
      <c r="Q2154" s="171">
        <f t="shared" si="4088"/>
        <v>164853</v>
      </c>
      <c r="R2154" s="171">
        <f t="shared" ref="R2154:W2154" si="4091">R2155+R2159+R2165+R2175</f>
        <v>178344</v>
      </c>
      <c r="S2154" s="171">
        <f t="shared" si="4091"/>
        <v>178344</v>
      </c>
      <c r="T2154" s="171">
        <f t="shared" ref="T2154:U2154" si="4092">T2155+T2159+T2165+T2175</f>
        <v>178344</v>
      </c>
      <c r="U2154" s="171">
        <f t="shared" si="4092"/>
        <v>178344</v>
      </c>
      <c r="V2154" s="171">
        <f t="shared" si="4091"/>
        <v>178344</v>
      </c>
      <c r="W2154" s="171">
        <f t="shared" si="4091"/>
        <v>178344</v>
      </c>
      <c r="X2154" s="171">
        <f t="shared" ref="X2154:Y2154" si="4093">X2155+X2159+X2165+X2175</f>
        <v>178344</v>
      </c>
      <c r="Y2154" s="171">
        <f t="shared" si="4093"/>
        <v>178344</v>
      </c>
      <c r="Z2154" s="101"/>
      <c r="AA2154" s="101"/>
      <c r="AB2154" s="101"/>
      <c r="AC2154" s="101"/>
    </row>
    <row r="2155" spans="1:29" s="150" customFormat="1" x14ac:dyDescent="0.2">
      <c r="A2155" s="104" t="s">
        <v>812</v>
      </c>
      <c r="B2155" s="103" t="s">
        <v>816</v>
      </c>
      <c r="C2155" s="103">
        <v>11</v>
      </c>
      <c r="D2155" s="118"/>
      <c r="E2155" s="113">
        <v>321</v>
      </c>
      <c r="F2155" s="141"/>
      <c r="G2155" s="106"/>
      <c r="H2155" s="107">
        <f t="shared" ref="H2155:Q2155" si="4094">SUM(H2156:H2158)</f>
        <v>54399</v>
      </c>
      <c r="I2155" s="107">
        <f t="shared" si="4094"/>
        <v>54399</v>
      </c>
      <c r="J2155" s="107">
        <f t="shared" si="4094"/>
        <v>31854</v>
      </c>
      <c r="K2155" s="107">
        <f t="shared" si="4094"/>
        <v>31854</v>
      </c>
      <c r="L2155" s="107">
        <f t="shared" ref="L2155:M2155" si="4095">SUM(L2156:L2158)</f>
        <v>38854</v>
      </c>
      <c r="M2155" s="107">
        <f t="shared" si="4095"/>
        <v>38854</v>
      </c>
      <c r="N2155" s="107">
        <f t="shared" ref="N2155:O2155" si="4096">SUM(N2156:N2158)</f>
        <v>38854</v>
      </c>
      <c r="O2155" s="107">
        <f t="shared" si="4096"/>
        <v>38854</v>
      </c>
      <c r="P2155" s="107">
        <f t="shared" si="4094"/>
        <v>31854</v>
      </c>
      <c r="Q2155" s="107">
        <f t="shared" si="4094"/>
        <v>31854</v>
      </c>
      <c r="R2155" s="107">
        <f t="shared" ref="R2155:W2155" si="4097">SUM(R2156:R2158)</f>
        <v>38854</v>
      </c>
      <c r="S2155" s="107">
        <f t="shared" si="4097"/>
        <v>38854</v>
      </c>
      <c r="T2155" s="107">
        <f t="shared" ref="T2155:U2155" si="4098">SUM(T2156:T2158)</f>
        <v>38854</v>
      </c>
      <c r="U2155" s="107">
        <f t="shared" si="4098"/>
        <v>38854</v>
      </c>
      <c r="V2155" s="107">
        <f t="shared" si="4097"/>
        <v>38854</v>
      </c>
      <c r="W2155" s="107">
        <f t="shared" si="4097"/>
        <v>38854</v>
      </c>
      <c r="X2155" s="107">
        <f t="shared" ref="X2155:Y2155" si="4099">SUM(X2156:X2158)</f>
        <v>38854</v>
      </c>
      <c r="Y2155" s="107">
        <f t="shared" si="4099"/>
        <v>38854</v>
      </c>
      <c r="Z2155" s="101"/>
      <c r="AA2155" s="101"/>
      <c r="AB2155" s="101"/>
      <c r="AC2155" s="101"/>
    </row>
    <row r="2156" spans="1:29" s="150" customFormat="1" x14ac:dyDescent="0.2">
      <c r="A2156" s="109" t="s">
        <v>812</v>
      </c>
      <c r="B2156" s="94" t="s">
        <v>816</v>
      </c>
      <c r="C2156" s="94">
        <v>11</v>
      </c>
      <c r="D2156" s="95" t="s">
        <v>296</v>
      </c>
      <c r="E2156" s="119">
        <v>3211</v>
      </c>
      <c r="F2156" s="142" t="s">
        <v>42</v>
      </c>
      <c r="G2156" s="132"/>
      <c r="H2156" s="398">
        <v>37254</v>
      </c>
      <c r="I2156" s="398">
        <f t="shared" ref="I2156:I2158" si="4100">H2156</f>
        <v>37254</v>
      </c>
      <c r="J2156" s="398">
        <v>17254</v>
      </c>
      <c r="K2156" s="398">
        <f t="shared" ref="K2156:K2158" si="4101">J2156</f>
        <v>17254</v>
      </c>
      <c r="L2156" s="398">
        <v>20872</v>
      </c>
      <c r="M2156" s="398">
        <f t="shared" ref="M2156:M2158" si="4102">L2156</f>
        <v>20872</v>
      </c>
      <c r="N2156" s="398">
        <v>20872</v>
      </c>
      <c r="O2156" s="398">
        <f t="shared" ref="O2156:O2158" si="4103">N2156</f>
        <v>20872</v>
      </c>
      <c r="P2156" s="398">
        <v>17254</v>
      </c>
      <c r="Q2156" s="398">
        <f t="shared" ref="Q2156:Q2158" si="4104">P2156</f>
        <v>17254</v>
      </c>
      <c r="R2156" s="398">
        <v>20872</v>
      </c>
      <c r="S2156" s="398">
        <f t="shared" ref="S2156:S2158" si="4105">R2156</f>
        <v>20872</v>
      </c>
      <c r="T2156" s="398">
        <v>20872</v>
      </c>
      <c r="U2156" s="398">
        <f t="shared" ref="U2156:U2158" si="4106">T2156</f>
        <v>20872</v>
      </c>
      <c r="V2156" s="398">
        <v>20872</v>
      </c>
      <c r="W2156" s="398">
        <f t="shared" ref="W2156:W2158" si="4107">V2156</f>
        <v>20872</v>
      </c>
      <c r="X2156" s="398">
        <v>20872</v>
      </c>
      <c r="Y2156" s="398">
        <f t="shared" ref="Y2156:Y2158" si="4108">X2156</f>
        <v>20872</v>
      </c>
    </row>
    <row r="2157" spans="1:29" s="101" customFormat="1" ht="30" x14ac:dyDescent="0.2">
      <c r="A2157" s="109" t="s">
        <v>812</v>
      </c>
      <c r="B2157" s="94" t="s">
        <v>816</v>
      </c>
      <c r="C2157" s="94">
        <v>11</v>
      </c>
      <c r="D2157" s="95" t="s">
        <v>296</v>
      </c>
      <c r="E2157" s="119">
        <v>3212</v>
      </c>
      <c r="F2157" s="142" t="s">
        <v>43</v>
      </c>
      <c r="G2157" s="132"/>
      <c r="H2157" s="398">
        <v>6527</v>
      </c>
      <c r="I2157" s="398">
        <f t="shared" si="4100"/>
        <v>6527</v>
      </c>
      <c r="J2157" s="398">
        <v>3982</v>
      </c>
      <c r="K2157" s="398">
        <f t="shared" si="4101"/>
        <v>3982</v>
      </c>
      <c r="L2157" s="398">
        <v>3982</v>
      </c>
      <c r="M2157" s="398">
        <f t="shared" si="4102"/>
        <v>3982</v>
      </c>
      <c r="N2157" s="398">
        <v>3982</v>
      </c>
      <c r="O2157" s="398">
        <f t="shared" si="4103"/>
        <v>3982</v>
      </c>
      <c r="P2157" s="398">
        <v>3982</v>
      </c>
      <c r="Q2157" s="398">
        <f t="shared" si="4104"/>
        <v>3982</v>
      </c>
      <c r="R2157" s="398">
        <v>3982</v>
      </c>
      <c r="S2157" s="398">
        <f t="shared" si="4105"/>
        <v>3982</v>
      </c>
      <c r="T2157" s="398">
        <v>3982</v>
      </c>
      <c r="U2157" s="398">
        <f t="shared" si="4106"/>
        <v>3982</v>
      </c>
      <c r="V2157" s="398">
        <v>3982</v>
      </c>
      <c r="W2157" s="398">
        <f t="shared" si="4107"/>
        <v>3982</v>
      </c>
      <c r="X2157" s="398">
        <v>3982</v>
      </c>
      <c r="Y2157" s="398">
        <f t="shared" si="4108"/>
        <v>3982</v>
      </c>
      <c r="Z2157" s="150"/>
      <c r="AA2157" s="150"/>
      <c r="AB2157" s="150"/>
      <c r="AC2157" s="150"/>
    </row>
    <row r="2158" spans="1:29" s="150" customFormat="1" x14ac:dyDescent="0.2">
      <c r="A2158" s="109" t="s">
        <v>812</v>
      </c>
      <c r="B2158" s="94" t="s">
        <v>816</v>
      </c>
      <c r="C2158" s="94">
        <v>11</v>
      </c>
      <c r="D2158" s="95" t="s">
        <v>296</v>
      </c>
      <c r="E2158" s="119">
        <v>3213</v>
      </c>
      <c r="F2158" s="142" t="s">
        <v>44</v>
      </c>
      <c r="G2158" s="132"/>
      <c r="H2158" s="398">
        <v>10618</v>
      </c>
      <c r="I2158" s="398">
        <f t="shared" si="4100"/>
        <v>10618</v>
      </c>
      <c r="J2158" s="398">
        <v>10618</v>
      </c>
      <c r="K2158" s="398">
        <f t="shared" si="4101"/>
        <v>10618</v>
      </c>
      <c r="L2158" s="398">
        <v>14000</v>
      </c>
      <c r="M2158" s="398">
        <f t="shared" si="4102"/>
        <v>14000</v>
      </c>
      <c r="N2158" s="398">
        <v>14000</v>
      </c>
      <c r="O2158" s="398">
        <f t="shared" si="4103"/>
        <v>14000</v>
      </c>
      <c r="P2158" s="398">
        <v>10618</v>
      </c>
      <c r="Q2158" s="398">
        <f t="shared" si="4104"/>
        <v>10618</v>
      </c>
      <c r="R2158" s="398">
        <v>14000</v>
      </c>
      <c r="S2158" s="398">
        <f t="shared" si="4105"/>
        <v>14000</v>
      </c>
      <c r="T2158" s="398">
        <v>14000</v>
      </c>
      <c r="U2158" s="398">
        <f t="shared" si="4106"/>
        <v>14000</v>
      </c>
      <c r="V2158" s="398">
        <v>14000</v>
      </c>
      <c r="W2158" s="398">
        <f t="shared" si="4107"/>
        <v>14000</v>
      </c>
      <c r="X2158" s="398">
        <v>14000</v>
      </c>
      <c r="Y2158" s="398">
        <f t="shared" si="4108"/>
        <v>14000</v>
      </c>
    </row>
    <row r="2159" spans="1:29" s="150" customFormat="1" x14ac:dyDescent="0.2">
      <c r="A2159" s="104" t="s">
        <v>812</v>
      </c>
      <c r="B2159" s="103" t="s">
        <v>816</v>
      </c>
      <c r="C2159" s="103">
        <v>11</v>
      </c>
      <c r="D2159" s="118"/>
      <c r="E2159" s="113">
        <v>322</v>
      </c>
      <c r="F2159" s="141"/>
      <c r="G2159" s="106"/>
      <c r="H2159" s="107">
        <f t="shared" ref="H2159:Q2159" si="4109">SUM(H2160:H2164)</f>
        <v>18543</v>
      </c>
      <c r="I2159" s="107">
        <f t="shared" si="4109"/>
        <v>18543</v>
      </c>
      <c r="J2159" s="107">
        <f t="shared" si="4109"/>
        <v>16723</v>
      </c>
      <c r="K2159" s="107">
        <f t="shared" si="4109"/>
        <v>16723</v>
      </c>
      <c r="L2159" s="107">
        <f t="shared" ref="L2159:M2159" si="4110">SUM(L2160:L2164)</f>
        <v>22614</v>
      </c>
      <c r="M2159" s="107">
        <f t="shared" si="4110"/>
        <v>22614</v>
      </c>
      <c r="N2159" s="107">
        <f t="shared" ref="N2159:O2159" si="4111">SUM(N2160:N2164)</f>
        <v>22614</v>
      </c>
      <c r="O2159" s="107">
        <f t="shared" si="4111"/>
        <v>22614</v>
      </c>
      <c r="P2159" s="107">
        <f t="shared" si="4109"/>
        <v>16723</v>
      </c>
      <c r="Q2159" s="107">
        <f t="shared" si="4109"/>
        <v>16723</v>
      </c>
      <c r="R2159" s="107">
        <f t="shared" ref="R2159:W2159" si="4112">SUM(R2160:R2164)</f>
        <v>22614</v>
      </c>
      <c r="S2159" s="107">
        <f t="shared" si="4112"/>
        <v>22614</v>
      </c>
      <c r="T2159" s="107">
        <f t="shared" ref="T2159:U2159" si="4113">SUM(T2160:T2164)</f>
        <v>22614</v>
      </c>
      <c r="U2159" s="107">
        <f t="shared" si="4113"/>
        <v>22614</v>
      </c>
      <c r="V2159" s="107">
        <f t="shared" si="4112"/>
        <v>22614</v>
      </c>
      <c r="W2159" s="107">
        <f t="shared" si="4112"/>
        <v>22614</v>
      </c>
      <c r="X2159" s="107">
        <f t="shared" ref="X2159:Y2159" si="4114">SUM(X2160:X2164)</f>
        <v>22614</v>
      </c>
      <c r="Y2159" s="107">
        <f t="shared" si="4114"/>
        <v>22614</v>
      </c>
      <c r="Z2159" s="101"/>
      <c r="AA2159" s="101"/>
      <c r="AB2159" s="101"/>
      <c r="AC2159" s="101"/>
    </row>
    <row r="2160" spans="1:29" s="150" customFormat="1" x14ac:dyDescent="0.2">
      <c r="A2160" s="109" t="s">
        <v>812</v>
      </c>
      <c r="B2160" s="94" t="s">
        <v>816</v>
      </c>
      <c r="C2160" s="94">
        <v>11</v>
      </c>
      <c r="D2160" s="95" t="s">
        <v>296</v>
      </c>
      <c r="E2160" s="119">
        <v>3221</v>
      </c>
      <c r="F2160" s="142" t="s">
        <v>297</v>
      </c>
      <c r="G2160" s="132"/>
      <c r="H2160" s="398">
        <v>2654</v>
      </c>
      <c r="I2160" s="398">
        <f t="shared" ref="I2160:I2164" si="4115">H2160</f>
        <v>2654</v>
      </c>
      <c r="J2160" s="398">
        <v>2654</v>
      </c>
      <c r="K2160" s="398">
        <f t="shared" ref="K2160:K2164" si="4116">J2160</f>
        <v>2654</v>
      </c>
      <c r="L2160" s="398">
        <v>2654</v>
      </c>
      <c r="M2160" s="398">
        <f t="shared" ref="M2160:M2164" si="4117">L2160</f>
        <v>2654</v>
      </c>
      <c r="N2160" s="398">
        <v>2654</v>
      </c>
      <c r="O2160" s="398">
        <f t="shared" ref="O2160:O2164" si="4118">N2160</f>
        <v>2654</v>
      </c>
      <c r="P2160" s="398">
        <v>2654</v>
      </c>
      <c r="Q2160" s="398">
        <f t="shared" ref="Q2160:Q2164" si="4119">P2160</f>
        <v>2654</v>
      </c>
      <c r="R2160" s="398">
        <v>2654</v>
      </c>
      <c r="S2160" s="398">
        <f t="shared" ref="S2160:S2164" si="4120">R2160</f>
        <v>2654</v>
      </c>
      <c r="T2160" s="398">
        <v>2654</v>
      </c>
      <c r="U2160" s="398">
        <f t="shared" ref="U2160:U2164" si="4121">T2160</f>
        <v>2654</v>
      </c>
      <c r="V2160" s="398">
        <v>2654</v>
      </c>
      <c r="W2160" s="398">
        <f t="shared" ref="W2160:W2164" si="4122">V2160</f>
        <v>2654</v>
      </c>
      <c r="X2160" s="398">
        <v>2654</v>
      </c>
      <c r="Y2160" s="398">
        <f t="shared" ref="Y2160:Y2164" si="4123">X2160</f>
        <v>2654</v>
      </c>
    </row>
    <row r="2161" spans="1:29" s="150" customFormat="1" x14ac:dyDescent="0.2">
      <c r="A2161" s="109" t="s">
        <v>812</v>
      </c>
      <c r="B2161" s="94" t="s">
        <v>816</v>
      </c>
      <c r="C2161" s="94">
        <v>11</v>
      </c>
      <c r="D2161" s="95" t="s">
        <v>296</v>
      </c>
      <c r="E2161" s="119">
        <v>3223</v>
      </c>
      <c r="F2161" s="142" t="s">
        <v>48</v>
      </c>
      <c r="G2161" s="132"/>
      <c r="H2161" s="398">
        <v>13745</v>
      </c>
      <c r="I2161" s="398">
        <f t="shared" si="4115"/>
        <v>13745</v>
      </c>
      <c r="J2161" s="398">
        <v>11945</v>
      </c>
      <c r="K2161" s="398">
        <f t="shared" si="4116"/>
        <v>11945</v>
      </c>
      <c r="L2161" s="398">
        <v>16500</v>
      </c>
      <c r="M2161" s="398">
        <f t="shared" si="4117"/>
        <v>16500</v>
      </c>
      <c r="N2161" s="398">
        <v>16500</v>
      </c>
      <c r="O2161" s="398">
        <f t="shared" si="4118"/>
        <v>16500</v>
      </c>
      <c r="P2161" s="398">
        <v>11945</v>
      </c>
      <c r="Q2161" s="398">
        <f t="shared" si="4119"/>
        <v>11945</v>
      </c>
      <c r="R2161" s="398">
        <v>16500</v>
      </c>
      <c r="S2161" s="398">
        <f t="shared" si="4120"/>
        <v>16500</v>
      </c>
      <c r="T2161" s="398">
        <v>16500</v>
      </c>
      <c r="U2161" s="398">
        <f t="shared" si="4121"/>
        <v>16500</v>
      </c>
      <c r="V2161" s="398">
        <v>16500</v>
      </c>
      <c r="W2161" s="398">
        <f t="shared" si="4122"/>
        <v>16500</v>
      </c>
      <c r="X2161" s="398">
        <v>16500</v>
      </c>
      <c r="Y2161" s="398">
        <f t="shared" si="4123"/>
        <v>16500</v>
      </c>
    </row>
    <row r="2162" spans="1:29" s="150" customFormat="1" ht="30" x14ac:dyDescent="0.2">
      <c r="A2162" s="109" t="s">
        <v>812</v>
      </c>
      <c r="B2162" s="94" t="s">
        <v>816</v>
      </c>
      <c r="C2162" s="94">
        <v>11</v>
      </c>
      <c r="D2162" s="95" t="s">
        <v>296</v>
      </c>
      <c r="E2162" s="119">
        <v>3224</v>
      </c>
      <c r="F2162" s="142" t="s">
        <v>155</v>
      </c>
      <c r="G2162" s="132"/>
      <c r="H2162" s="398">
        <v>796</v>
      </c>
      <c r="I2162" s="398">
        <f t="shared" si="4115"/>
        <v>796</v>
      </c>
      <c r="J2162" s="398">
        <v>796</v>
      </c>
      <c r="K2162" s="398">
        <f t="shared" si="4116"/>
        <v>796</v>
      </c>
      <c r="L2162" s="398">
        <v>796</v>
      </c>
      <c r="M2162" s="398">
        <f t="shared" si="4117"/>
        <v>796</v>
      </c>
      <c r="N2162" s="398">
        <v>796</v>
      </c>
      <c r="O2162" s="398">
        <f t="shared" si="4118"/>
        <v>796</v>
      </c>
      <c r="P2162" s="398">
        <v>796</v>
      </c>
      <c r="Q2162" s="398">
        <f t="shared" si="4119"/>
        <v>796</v>
      </c>
      <c r="R2162" s="398">
        <v>796</v>
      </c>
      <c r="S2162" s="398">
        <f t="shared" si="4120"/>
        <v>796</v>
      </c>
      <c r="T2162" s="398">
        <v>796</v>
      </c>
      <c r="U2162" s="398">
        <f t="shared" si="4121"/>
        <v>796</v>
      </c>
      <c r="V2162" s="398">
        <v>796</v>
      </c>
      <c r="W2162" s="398">
        <f t="shared" si="4122"/>
        <v>796</v>
      </c>
      <c r="X2162" s="398">
        <v>796</v>
      </c>
      <c r="Y2162" s="398">
        <f t="shared" si="4123"/>
        <v>796</v>
      </c>
    </row>
    <row r="2163" spans="1:29" s="101" customFormat="1" x14ac:dyDescent="0.2">
      <c r="A2163" s="109" t="s">
        <v>812</v>
      </c>
      <c r="B2163" s="94" t="s">
        <v>816</v>
      </c>
      <c r="C2163" s="94">
        <v>11</v>
      </c>
      <c r="D2163" s="95" t="s">
        <v>296</v>
      </c>
      <c r="E2163" s="119">
        <v>3225</v>
      </c>
      <c r="F2163" s="142" t="s">
        <v>473</v>
      </c>
      <c r="G2163" s="132"/>
      <c r="H2163" s="398">
        <v>684</v>
      </c>
      <c r="I2163" s="398">
        <f t="shared" si="4115"/>
        <v>684</v>
      </c>
      <c r="J2163" s="398">
        <v>664</v>
      </c>
      <c r="K2163" s="398">
        <f t="shared" si="4116"/>
        <v>664</v>
      </c>
      <c r="L2163" s="398">
        <v>664</v>
      </c>
      <c r="M2163" s="398">
        <f t="shared" si="4117"/>
        <v>664</v>
      </c>
      <c r="N2163" s="398">
        <v>664</v>
      </c>
      <c r="O2163" s="398">
        <f t="shared" si="4118"/>
        <v>664</v>
      </c>
      <c r="P2163" s="398">
        <v>664</v>
      </c>
      <c r="Q2163" s="398">
        <f t="shared" si="4119"/>
        <v>664</v>
      </c>
      <c r="R2163" s="398">
        <v>664</v>
      </c>
      <c r="S2163" s="398">
        <f t="shared" si="4120"/>
        <v>664</v>
      </c>
      <c r="T2163" s="398">
        <v>664</v>
      </c>
      <c r="U2163" s="398">
        <f t="shared" si="4121"/>
        <v>664</v>
      </c>
      <c r="V2163" s="398">
        <v>664</v>
      </c>
      <c r="W2163" s="398">
        <f t="shared" si="4122"/>
        <v>664</v>
      </c>
      <c r="X2163" s="398">
        <v>664</v>
      </c>
      <c r="Y2163" s="398">
        <f t="shared" si="4123"/>
        <v>664</v>
      </c>
      <c r="Z2163" s="150"/>
      <c r="AA2163" s="150"/>
      <c r="AB2163" s="150"/>
      <c r="AC2163" s="150"/>
    </row>
    <row r="2164" spans="1:29" s="150" customFormat="1" x14ac:dyDescent="0.2">
      <c r="A2164" s="109" t="s">
        <v>812</v>
      </c>
      <c r="B2164" s="94" t="s">
        <v>816</v>
      </c>
      <c r="C2164" s="94">
        <v>11</v>
      </c>
      <c r="D2164" s="95" t="s">
        <v>296</v>
      </c>
      <c r="E2164" s="119">
        <v>3227</v>
      </c>
      <c r="F2164" s="142" t="s">
        <v>51</v>
      </c>
      <c r="G2164" s="132"/>
      <c r="H2164" s="398">
        <v>664</v>
      </c>
      <c r="I2164" s="398">
        <f t="shared" si="4115"/>
        <v>664</v>
      </c>
      <c r="J2164" s="398">
        <v>664</v>
      </c>
      <c r="K2164" s="398">
        <f t="shared" si="4116"/>
        <v>664</v>
      </c>
      <c r="L2164" s="398">
        <v>2000</v>
      </c>
      <c r="M2164" s="398">
        <f t="shared" si="4117"/>
        <v>2000</v>
      </c>
      <c r="N2164" s="398">
        <v>2000</v>
      </c>
      <c r="O2164" s="398">
        <f t="shared" si="4118"/>
        <v>2000</v>
      </c>
      <c r="P2164" s="398">
        <v>664</v>
      </c>
      <c r="Q2164" s="398">
        <f t="shared" si="4119"/>
        <v>664</v>
      </c>
      <c r="R2164" s="398">
        <v>2000</v>
      </c>
      <c r="S2164" s="398">
        <f t="shared" si="4120"/>
        <v>2000</v>
      </c>
      <c r="T2164" s="398">
        <v>2000</v>
      </c>
      <c r="U2164" s="398">
        <f t="shared" si="4121"/>
        <v>2000</v>
      </c>
      <c r="V2164" s="398">
        <v>2000</v>
      </c>
      <c r="W2164" s="398">
        <f t="shared" si="4122"/>
        <v>2000</v>
      </c>
      <c r="X2164" s="398">
        <v>2000</v>
      </c>
      <c r="Y2164" s="398">
        <f t="shared" si="4123"/>
        <v>2000</v>
      </c>
    </row>
    <row r="2165" spans="1:29" s="150" customFormat="1" x14ac:dyDescent="0.2">
      <c r="A2165" s="104" t="s">
        <v>812</v>
      </c>
      <c r="B2165" s="103" t="s">
        <v>816</v>
      </c>
      <c r="C2165" s="103">
        <v>11</v>
      </c>
      <c r="D2165" s="118"/>
      <c r="E2165" s="113">
        <v>323</v>
      </c>
      <c r="F2165" s="141"/>
      <c r="G2165" s="106"/>
      <c r="H2165" s="107">
        <f t="shared" ref="H2165:Q2165" si="4124">SUM(H2166:H2174)</f>
        <v>122791</v>
      </c>
      <c r="I2165" s="107">
        <f t="shared" si="4124"/>
        <v>122791</v>
      </c>
      <c r="J2165" s="107">
        <f t="shared" si="4124"/>
        <v>98491</v>
      </c>
      <c r="K2165" s="107">
        <f t="shared" si="4124"/>
        <v>98491</v>
      </c>
      <c r="L2165" s="107">
        <f t="shared" ref="L2165:M2165" si="4125">SUM(L2166:L2174)</f>
        <v>98491</v>
      </c>
      <c r="M2165" s="107">
        <f t="shared" si="4125"/>
        <v>98491</v>
      </c>
      <c r="N2165" s="107">
        <f t="shared" ref="N2165:O2165" si="4126">SUM(N2166:N2174)</f>
        <v>98491</v>
      </c>
      <c r="O2165" s="107">
        <f t="shared" si="4126"/>
        <v>98491</v>
      </c>
      <c r="P2165" s="107">
        <f t="shared" si="4124"/>
        <v>98491</v>
      </c>
      <c r="Q2165" s="107">
        <f t="shared" si="4124"/>
        <v>98491</v>
      </c>
      <c r="R2165" s="107">
        <f t="shared" ref="R2165:W2165" si="4127">SUM(R2166:R2174)</f>
        <v>98491</v>
      </c>
      <c r="S2165" s="107">
        <f t="shared" si="4127"/>
        <v>98491</v>
      </c>
      <c r="T2165" s="107">
        <f t="shared" ref="T2165:U2165" si="4128">SUM(T2166:T2174)</f>
        <v>98491</v>
      </c>
      <c r="U2165" s="107">
        <f t="shared" si="4128"/>
        <v>98491</v>
      </c>
      <c r="V2165" s="107">
        <f t="shared" si="4127"/>
        <v>98491</v>
      </c>
      <c r="W2165" s="107">
        <f t="shared" si="4127"/>
        <v>98491</v>
      </c>
      <c r="X2165" s="107">
        <f t="shared" ref="X2165:Y2165" si="4129">SUM(X2166:X2174)</f>
        <v>98491</v>
      </c>
      <c r="Y2165" s="107">
        <f t="shared" si="4129"/>
        <v>98491</v>
      </c>
      <c r="Z2165" s="101"/>
      <c r="AA2165" s="101"/>
      <c r="AB2165" s="101"/>
      <c r="AC2165" s="101"/>
    </row>
    <row r="2166" spans="1:29" s="150" customFormat="1" x14ac:dyDescent="0.2">
      <c r="A2166" s="109" t="s">
        <v>812</v>
      </c>
      <c r="B2166" s="94" t="s">
        <v>816</v>
      </c>
      <c r="C2166" s="94">
        <v>11</v>
      </c>
      <c r="D2166" s="95" t="s">
        <v>296</v>
      </c>
      <c r="E2166" s="119">
        <v>3231</v>
      </c>
      <c r="F2166" s="142" t="s">
        <v>52</v>
      </c>
      <c r="G2166" s="132"/>
      <c r="H2166" s="398">
        <v>4911</v>
      </c>
      <c r="I2166" s="398">
        <f t="shared" ref="I2166:I2174" si="4130">H2166</f>
        <v>4911</v>
      </c>
      <c r="J2166" s="398">
        <v>4911</v>
      </c>
      <c r="K2166" s="398">
        <f t="shared" ref="K2166:K2174" si="4131">J2166</f>
        <v>4911</v>
      </c>
      <c r="L2166" s="398">
        <v>4911</v>
      </c>
      <c r="M2166" s="398">
        <f t="shared" ref="M2166:M2174" si="4132">L2166</f>
        <v>4911</v>
      </c>
      <c r="N2166" s="398">
        <v>4911</v>
      </c>
      <c r="O2166" s="398">
        <f t="shared" ref="O2166:O2174" si="4133">N2166</f>
        <v>4911</v>
      </c>
      <c r="P2166" s="398">
        <v>4911</v>
      </c>
      <c r="Q2166" s="398">
        <f t="shared" ref="Q2166:Q2174" si="4134">P2166</f>
        <v>4911</v>
      </c>
      <c r="R2166" s="398">
        <v>4911</v>
      </c>
      <c r="S2166" s="398">
        <f t="shared" ref="S2166:S2174" si="4135">R2166</f>
        <v>4911</v>
      </c>
      <c r="T2166" s="398">
        <v>4911</v>
      </c>
      <c r="U2166" s="398">
        <f t="shared" ref="U2166:U2174" si="4136">T2166</f>
        <v>4911</v>
      </c>
      <c r="V2166" s="398">
        <v>4911</v>
      </c>
      <c r="W2166" s="398">
        <f t="shared" ref="W2166:W2174" si="4137">V2166</f>
        <v>4911</v>
      </c>
      <c r="X2166" s="398">
        <v>4911</v>
      </c>
      <c r="Y2166" s="398">
        <f t="shared" ref="Y2166:Y2174" si="4138">X2166</f>
        <v>4911</v>
      </c>
    </row>
    <row r="2167" spans="1:29" s="150" customFormat="1" x14ac:dyDescent="0.2">
      <c r="A2167" s="109" t="s">
        <v>812</v>
      </c>
      <c r="B2167" s="94" t="s">
        <v>816</v>
      </c>
      <c r="C2167" s="94">
        <v>11</v>
      </c>
      <c r="D2167" s="95" t="s">
        <v>296</v>
      </c>
      <c r="E2167" s="119">
        <v>3232</v>
      </c>
      <c r="F2167" s="142" t="s">
        <v>53</v>
      </c>
      <c r="G2167" s="132"/>
      <c r="H2167" s="398">
        <v>33094</v>
      </c>
      <c r="I2167" s="398">
        <f t="shared" si="4130"/>
        <v>33094</v>
      </c>
      <c r="J2167" s="398">
        <v>23094</v>
      </c>
      <c r="K2167" s="398">
        <f t="shared" si="4131"/>
        <v>23094</v>
      </c>
      <c r="L2167" s="398">
        <v>23094</v>
      </c>
      <c r="M2167" s="398">
        <f t="shared" si="4132"/>
        <v>23094</v>
      </c>
      <c r="N2167" s="398">
        <v>23094</v>
      </c>
      <c r="O2167" s="398">
        <f t="shared" si="4133"/>
        <v>23094</v>
      </c>
      <c r="P2167" s="398">
        <v>23094</v>
      </c>
      <c r="Q2167" s="398">
        <f t="shared" si="4134"/>
        <v>23094</v>
      </c>
      <c r="R2167" s="398">
        <v>23094</v>
      </c>
      <c r="S2167" s="398">
        <f t="shared" si="4135"/>
        <v>23094</v>
      </c>
      <c r="T2167" s="398">
        <v>23094</v>
      </c>
      <c r="U2167" s="398">
        <f t="shared" si="4136"/>
        <v>23094</v>
      </c>
      <c r="V2167" s="398">
        <v>23094</v>
      </c>
      <c r="W2167" s="398">
        <f t="shared" si="4137"/>
        <v>23094</v>
      </c>
      <c r="X2167" s="398">
        <v>23094</v>
      </c>
      <c r="Y2167" s="398">
        <f t="shared" si="4138"/>
        <v>23094</v>
      </c>
    </row>
    <row r="2168" spans="1:29" s="150" customFormat="1" x14ac:dyDescent="0.2">
      <c r="A2168" s="109" t="s">
        <v>812</v>
      </c>
      <c r="B2168" s="94" t="s">
        <v>816</v>
      </c>
      <c r="C2168" s="94">
        <v>11</v>
      </c>
      <c r="D2168" s="95" t="s">
        <v>296</v>
      </c>
      <c r="E2168" s="119">
        <v>3233</v>
      </c>
      <c r="F2168" s="142" t="s">
        <v>54</v>
      </c>
      <c r="G2168" s="132"/>
      <c r="H2168" s="398">
        <v>1577</v>
      </c>
      <c r="I2168" s="398">
        <f t="shared" si="4130"/>
        <v>1577</v>
      </c>
      <c r="J2168" s="398">
        <v>675</v>
      </c>
      <c r="K2168" s="398">
        <f t="shared" si="4131"/>
        <v>675</v>
      </c>
      <c r="L2168" s="398">
        <v>675</v>
      </c>
      <c r="M2168" s="398">
        <f t="shared" si="4132"/>
        <v>675</v>
      </c>
      <c r="N2168" s="398">
        <v>675</v>
      </c>
      <c r="O2168" s="398">
        <f t="shared" si="4133"/>
        <v>675</v>
      </c>
      <c r="P2168" s="398">
        <v>675</v>
      </c>
      <c r="Q2168" s="398">
        <f t="shared" si="4134"/>
        <v>675</v>
      </c>
      <c r="R2168" s="398">
        <v>675</v>
      </c>
      <c r="S2168" s="398">
        <f t="shared" si="4135"/>
        <v>675</v>
      </c>
      <c r="T2168" s="398">
        <v>675</v>
      </c>
      <c r="U2168" s="398">
        <f t="shared" si="4136"/>
        <v>675</v>
      </c>
      <c r="V2168" s="398">
        <v>675</v>
      </c>
      <c r="W2168" s="398">
        <f t="shared" si="4137"/>
        <v>675</v>
      </c>
      <c r="X2168" s="398">
        <v>675</v>
      </c>
      <c r="Y2168" s="398">
        <f t="shared" si="4138"/>
        <v>675</v>
      </c>
    </row>
    <row r="2169" spans="1:29" s="150" customFormat="1" x14ac:dyDescent="0.2">
      <c r="A2169" s="109" t="s">
        <v>812</v>
      </c>
      <c r="B2169" s="94" t="s">
        <v>816</v>
      </c>
      <c r="C2169" s="94">
        <v>11</v>
      </c>
      <c r="D2169" s="95" t="s">
        <v>296</v>
      </c>
      <c r="E2169" s="119">
        <v>3234</v>
      </c>
      <c r="F2169" s="142" t="s">
        <v>55</v>
      </c>
      <c r="G2169" s="132"/>
      <c r="H2169" s="398">
        <v>3318</v>
      </c>
      <c r="I2169" s="398">
        <f t="shared" si="4130"/>
        <v>3318</v>
      </c>
      <c r="J2169" s="398">
        <v>3318</v>
      </c>
      <c r="K2169" s="398">
        <f t="shared" si="4131"/>
        <v>3318</v>
      </c>
      <c r="L2169" s="398">
        <v>3318</v>
      </c>
      <c r="M2169" s="398">
        <f t="shared" si="4132"/>
        <v>3318</v>
      </c>
      <c r="N2169" s="398">
        <v>3318</v>
      </c>
      <c r="O2169" s="398">
        <f t="shared" si="4133"/>
        <v>3318</v>
      </c>
      <c r="P2169" s="398">
        <v>3318</v>
      </c>
      <c r="Q2169" s="398">
        <f t="shared" si="4134"/>
        <v>3318</v>
      </c>
      <c r="R2169" s="398">
        <v>3318</v>
      </c>
      <c r="S2169" s="398">
        <f t="shared" si="4135"/>
        <v>3318</v>
      </c>
      <c r="T2169" s="398">
        <v>3318</v>
      </c>
      <c r="U2169" s="398">
        <f t="shared" si="4136"/>
        <v>3318</v>
      </c>
      <c r="V2169" s="398">
        <v>3318</v>
      </c>
      <c r="W2169" s="398">
        <f t="shared" si="4137"/>
        <v>3318</v>
      </c>
      <c r="X2169" s="398">
        <v>3318</v>
      </c>
      <c r="Y2169" s="398">
        <f t="shared" si="4138"/>
        <v>3318</v>
      </c>
    </row>
    <row r="2170" spans="1:29" s="150" customFormat="1" x14ac:dyDescent="0.2">
      <c r="A2170" s="109" t="s">
        <v>812</v>
      </c>
      <c r="B2170" s="94" t="s">
        <v>816</v>
      </c>
      <c r="C2170" s="94">
        <v>11</v>
      </c>
      <c r="D2170" s="95" t="s">
        <v>296</v>
      </c>
      <c r="E2170" s="119">
        <v>3235</v>
      </c>
      <c r="F2170" s="142" t="s">
        <v>56</v>
      </c>
      <c r="G2170" s="132"/>
      <c r="H2170" s="398">
        <v>29199</v>
      </c>
      <c r="I2170" s="398">
        <f t="shared" si="4130"/>
        <v>29199</v>
      </c>
      <c r="J2170" s="398">
        <v>29199</v>
      </c>
      <c r="K2170" s="398">
        <f t="shared" si="4131"/>
        <v>29199</v>
      </c>
      <c r="L2170" s="398">
        <v>29199</v>
      </c>
      <c r="M2170" s="398">
        <f t="shared" si="4132"/>
        <v>29199</v>
      </c>
      <c r="N2170" s="398">
        <v>29199</v>
      </c>
      <c r="O2170" s="398">
        <f t="shared" si="4133"/>
        <v>29199</v>
      </c>
      <c r="P2170" s="398">
        <v>29199</v>
      </c>
      <c r="Q2170" s="398">
        <f t="shared" si="4134"/>
        <v>29199</v>
      </c>
      <c r="R2170" s="398">
        <v>29199</v>
      </c>
      <c r="S2170" s="398">
        <f t="shared" si="4135"/>
        <v>29199</v>
      </c>
      <c r="T2170" s="398">
        <v>29199</v>
      </c>
      <c r="U2170" s="398">
        <f t="shared" si="4136"/>
        <v>29199</v>
      </c>
      <c r="V2170" s="398">
        <v>29199</v>
      </c>
      <c r="W2170" s="398">
        <f t="shared" si="4137"/>
        <v>29199</v>
      </c>
      <c r="X2170" s="398">
        <v>29199</v>
      </c>
      <c r="Y2170" s="398">
        <f t="shared" si="4138"/>
        <v>29199</v>
      </c>
    </row>
    <row r="2171" spans="1:29" s="150" customFormat="1" x14ac:dyDescent="0.2">
      <c r="A2171" s="109" t="s">
        <v>812</v>
      </c>
      <c r="B2171" s="94" t="s">
        <v>816</v>
      </c>
      <c r="C2171" s="94">
        <v>11</v>
      </c>
      <c r="D2171" s="95" t="s">
        <v>296</v>
      </c>
      <c r="E2171" s="119">
        <v>3236</v>
      </c>
      <c r="F2171" s="142" t="s">
        <v>57</v>
      </c>
      <c r="G2171" s="132"/>
      <c r="H2171" s="398">
        <v>1165</v>
      </c>
      <c r="I2171" s="398">
        <f t="shared" si="4130"/>
        <v>1165</v>
      </c>
      <c r="J2171" s="398">
        <v>265</v>
      </c>
      <c r="K2171" s="398">
        <f t="shared" si="4131"/>
        <v>265</v>
      </c>
      <c r="L2171" s="398">
        <v>265</v>
      </c>
      <c r="M2171" s="398">
        <f t="shared" si="4132"/>
        <v>265</v>
      </c>
      <c r="N2171" s="398">
        <v>265</v>
      </c>
      <c r="O2171" s="398">
        <f t="shared" si="4133"/>
        <v>265</v>
      </c>
      <c r="P2171" s="398">
        <v>265</v>
      </c>
      <c r="Q2171" s="398">
        <f t="shared" si="4134"/>
        <v>265</v>
      </c>
      <c r="R2171" s="398">
        <v>265</v>
      </c>
      <c r="S2171" s="398">
        <f t="shared" si="4135"/>
        <v>265</v>
      </c>
      <c r="T2171" s="398">
        <v>265</v>
      </c>
      <c r="U2171" s="398">
        <f t="shared" si="4136"/>
        <v>265</v>
      </c>
      <c r="V2171" s="398">
        <v>265</v>
      </c>
      <c r="W2171" s="398">
        <f t="shared" si="4137"/>
        <v>265</v>
      </c>
      <c r="X2171" s="398">
        <v>265</v>
      </c>
      <c r="Y2171" s="398">
        <f t="shared" si="4138"/>
        <v>265</v>
      </c>
    </row>
    <row r="2172" spans="1:29" s="150" customFormat="1" x14ac:dyDescent="0.2">
      <c r="A2172" s="109" t="s">
        <v>812</v>
      </c>
      <c r="B2172" s="94" t="s">
        <v>816</v>
      </c>
      <c r="C2172" s="94">
        <v>11</v>
      </c>
      <c r="D2172" s="95" t="s">
        <v>296</v>
      </c>
      <c r="E2172" s="119">
        <v>3237</v>
      </c>
      <c r="F2172" s="142" t="s">
        <v>58</v>
      </c>
      <c r="G2172" s="132"/>
      <c r="H2172" s="398">
        <v>15618</v>
      </c>
      <c r="I2172" s="398">
        <f t="shared" si="4130"/>
        <v>15618</v>
      </c>
      <c r="J2172" s="398">
        <v>10618</v>
      </c>
      <c r="K2172" s="398">
        <f t="shared" si="4131"/>
        <v>10618</v>
      </c>
      <c r="L2172" s="398">
        <v>10618</v>
      </c>
      <c r="M2172" s="398">
        <f t="shared" si="4132"/>
        <v>10618</v>
      </c>
      <c r="N2172" s="398">
        <v>10618</v>
      </c>
      <c r="O2172" s="398">
        <f t="shared" si="4133"/>
        <v>10618</v>
      </c>
      <c r="P2172" s="398">
        <v>10618</v>
      </c>
      <c r="Q2172" s="398">
        <f t="shared" si="4134"/>
        <v>10618</v>
      </c>
      <c r="R2172" s="398">
        <v>10618</v>
      </c>
      <c r="S2172" s="398">
        <f t="shared" si="4135"/>
        <v>10618</v>
      </c>
      <c r="T2172" s="398">
        <v>10618</v>
      </c>
      <c r="U2172" s="398">
        <f t="shared" si="4136"/>
        <v>10618</v>
      </c>
      <c r="V2172" s="398">
        <v>10618</v>
      </c>
      <c r="W2172" s="398">
        <f t="shared" si="4137"/>
        <v>10618</v>
      </c>
      <c r="X2172" s="398">
        <v>10618</v>
      </c>
      <c r="Y2172" s="398">
        <f t="shared" si="4138"/>
        <v>10618</v>
      </c>
    </row>
    <row r="2173" spans="1:29" s="101" customFormat="1" x14ac:dyDescent="0.2">
      <c r="A2173" s="109" t="s">
        <v>812</v>
      </c>
      <c r="B2173" s="94" t="s">
        <v>816</v>
      </c>
      <c r="C2173" s="94">
        <v>11</v>
      </c>
      <c r="D2173" s="95" t="s">
        <v>296</v>
      </c>
      <c r="E2173" s="119">
        <v>3238</v>
      </c>
      <c r="F2173" s="142" t="s">
        <v>59</v>
      </c>
      <c r="G2173" s="132"/>
      <c r="H2173" s="398">
        <v>6563</v>
      </c>
      <c r="I2173" s="398">
        <f t="shared" si="4130"/>
        <v>6563</v>
      </c>
      <c r="J2173" s="398">
        <v>7963</v>
      </c>
      <c r="K2173" s="398">
        <f t="shared" si="4131"/>
        <v>7963</v>
      </c>
      <c r="L2173" s="398">
        <v>7963</v>
      </c>
      <c r="M2173" s="398">
        <f t="shared" si="4132"/>
        <v>7963</v>
      </c>
      <c r="N2173" s="398">
        <v>7963</v>
      </c>
      <c r="O2173" s="398">
        <f t="shared" si="4133"/>
        <v>7963</v>
      </c>
      <c r="P2173" s="398">
        <v>7963</v>
      </c>
      <c r="Q2173" s="398">
        <f t="shared" si="4134"/>
        <v>7963</v>
      </c>
      <c r="R2173" s="398">
        <v>7963</v>
      </c>
      <c r="S2173" s="398">
        <f t="shared" si="4135"/>
        <v>7963</v>
      </c>
      <c r="T2173" s="398">
        <v>7963</v>
      </c>
      <c r="U2173" s="398">
        <f t="shared" si="4136"/>
        <v>7963</v>
      </c>
      <c r="V2173" s="398">
        <v>7963</v>
      </c>
      <c r="W2173" s="398">
        <f t="shared" si="4137"/>
        <v>7963</v>
      </c>
      <c r="X2173" s="398">
        <v>7963</v>
      </c>
      <c r="Y2173" s="398">
        <f t="shared" si="4138"/>
        <v>7963</v>
      </c>
      <c r="Z2173" s="150"/>
      <c r="AA2173" s="150"/>
      <c r="AB2173" s="150"/>
      <c r="AC2173" s="150"/>
    </row>
    <row r="2174" spans="1:29" s="139" customFormat="1" x14ac:dyDescent="0.2">
      <c r="A2174" s="109" t="s">
        <v>812</v>
      </c>
      <c r="B2174" s="94" t="s">
        <v>816</v>
      </c>
      <c r="C2174" s="94">
        <v>11</v>
      </c>
      <c r="D2174" s="95" t="s">
        <v>296</v>
      </c>
      <c r="E2174" s="119">
        <v>3239</v>
      </c>
      <c r="F2174" s="142" t="s">
        <v>60</v>
      </c>
      <c r="G2174" s="132"/>
      <c r="H2174" s="398">
        <v>27346</v>
      </c>
      <c r="I2174" s="398">
        <f t="shared" si="4130"/>
        <v>27346</v>
      </c>
      <c r="J2174" s="398">
        <v>18448</v>
      </c>
      <c r="K2174" s="398">
        <f t="shared" si="4131"/>
        <v>18448</v>
      </c>
      <c r="L2174" s="398">
        <v>18448</v>
      </c>
      <c r="M2174" s="398">
        <f t="shared" si="4132"/>
        <v>18448</v>
      </c>
      <c r="N2174" s="398">
        <v>18448</v>
      </c>
      <c r="O2174" s="398">
        <f t="shared" si="4133"/>
        <v>18448</v>
      </c>
      <c r="P2174" s="398">
        <v>18448</v>
      </c>
      <c r="Q2174" s="398">
        <f t="shared" si="4134"/>
        <v>18448</v>
      </c>
      <c r="R2174" s="398">
        <v>18448</v>
      </c>
      <c r="S2174" s="398">
        <f t="shared" si="4135"/>
        <v>18448</v>
      </c>
      <c r="T2174" s="398">
        <v>18448</v>
      </c>
      <c r="U2174" s="398">
        <f t="shared" si="4136"/>
        <v>18448</v>
      </c>
      <c r="V2174" s="398">
        <v>18448</v>
      </c>
      <c r="W2174" s="398">
        <f t="shared" si="4137"/>
        <v>18448</v>
      </c>
      <c r="X2174" s="398">
        <v>18448</v>
      </c>
      <c r="Y2174" s="398">
        <f t="shared" si="4138"/>
        <v>18448</v>
      </c>
      <c r="Z2174" s="150"/>
      <c r="AA2174" s="150"/>
      <c r="AB2174" s="150"/>
      <c r="AC2174" s="150"/>
    </row>
    <row r="2175" spans="1:29" s="150" customFormat="1" x14ac:dyDescent="0.2">
      <c r="A2175" s="104" t="s">
        <v>812</v>
      </c>
      <c r="B2175" s="103" t="s">
        <v>816</v>
      </c>
      <c r="C2175" s="103">
        <v>11</v>
      </c>
      <c r="D2175" s="118"/>
      <c r="E2175" s="113">
        <v>329</v>
      </c>
      <c r="F2175" s="141"/>
      <c r="G2175" s="106"/>
      <c r="H2175" s="107">
        <f t="shared" ref="H2175:Q2175" si="4139">SUM(H2176:H2180)</f>
        <v>18985</v>
      </c>
      <c r="I2175" s="107">
        <f t="shared" si="4139"/>
        <v>18985</v>
      </c>
      <c r="J2175" s="107">
        <f t="shared" si="4139"/>
        <v>17785</v>
      </c>
      <c r="K2175" s="107">
        <f t="shared" si="4139"/>
        <v>17785</v>
      </c>
      <c r="L2175" s="107">
        <f t="shared" ref="L2175:M2175" si="4140">SUM(L2176:L2180)</f>
        <v>18385</v>
      </c>
      <c r="M2175" s="107">
        <f t="shared" si="4140"/>
        <v>18385</v>
      </c>
      <c r="N2175" s="107">
        <f t="shared" ref="N2175:O2175" si="4141">SUM(N2176:N2180)</f>
        <v>18385</v>
      </c>
      <c r="O2175" s="107">
        <f t="shared" si="4141"/>
        <v>18385</v>
      </c>
      <c r="P2175" s="107">
        <f t="shared" si="4139"/>
        <v>17785</v>
      </c>
      <c r="Q2175" s="107">
        <f t="shared" si="4139"/>
        <v>17785</v>
      </c>
      <c r="R2175" s="107">
        <f t="shared" ref="R2175:W2175" si="4142">SUM(R2176:R2180)</f>
        <v>18385</v>
      </c>
      <c r="S2175" s="107">
        <f t="shared" si="4142"/>
        <v>18385</v>
      </c>
      <c r="T2175" s="107">
        <f t="shared" ref="T2175:U2175" si="4143">SUM(T2176:T2180)</f>
        <v>18385</v>
      </c>
      <c r="U2175" s="107">
        <f t="shared" si="4143"/>
        <v>18385</v>
      </c>
      <c r="V2175" s="107">
        <f t="shared" si="4142"/>
        <v>18385</v>
      </c>
      <c r="W2175" s="107">
        <f t="shared" si="4142"/>
        <v>18385</v>
      </c>
      <c r="X2175" s="107">
        <f t="shared" ref="X2175:Y2175" si="4144">SUM(X2176:X2180)</f>
        <v>18385</v>
      </c>
      <c r="Y2175" s="107">
        <f t="shared" si="4144"/>
        <v>18385</v>
      </c>
      <c r="Z2175" s="101"/>
      <c r="AA2175" s="101"/>
      <c r="AB2175" s="101"/>
      <c r="AC2175" s="101"/>
    </row>
    <row r="2176" spans="1:29" s="150" customFormat="1" ht="30" x14ac:dyDescent="0.2">
      <c r="A2176" s="109" t="s">
        <v>812</v>
      </c>
      <c r="B2176" s="94" t="s">
        <v>816</v>
      </c>
      <c r="C2176" s="94">
        <v>11</v>
      </c>
      <c r="D2176" s="95" t="s">
        <v>296</v>
      </c>
      <c r="E2176" s="119">
        <v>3291</v>
      </c>
      <c r="F2176" s="142" t="s">
        <v>474</v>
      </c>
      <c r="G2176" s="132"/>
      <c r="H2176" s="398">
        <v>15263</v>
      </c>
      <c r="I2176" s="398">
        <f t="shared" ref="I2176:I2180" si="4145">H2176</f>
        <v>15263</v>
      </c>
      <c r="J2176" s="398">
        <v>15263</v>
      </c>
      <c r="K2176" s="398">
        <f t="shared" ref="K2176:K2180" si="4146">J2176</f>
        <v>15263</v>
      </c>
      <c r="L2176" s="398">
        <v>15263</v>
      </c>
      <c r="M2176" s="398">
        <f t="shared" ref="M2176:M2180" si="4147">L2176</f>
        <v>15263</v>
      </c>
      <c r="N2176" s="398">
        <v>15263</v>
      </c>
      <c r="O2176" s="398">
        <f t="shared" ref="O2176:O2180" si="4148">N2176</f>
        <v>15263</v>
      </c>
      <c r="P2176" s="398">
        <v>15263</v>
      </c>
      <c r="Q2176" s="398">
        <f t="shared" ref="Q2176:Q2180" si="4149">P2176</f>
        <v>15263</v>
      </c>
      <c r="R2176" s="398">
        <v>15263</v>
      </c>
      <c r="S2176" s="398">
        <f t="shared" ref="S2176:S2180" si="4150">R2176</f>
        <v>15263</v>
      </c>
      <c r="T2176" s="398">
        <v>15263</v>
      </c>
      <c r="U2176" s="398">
        <f t="shared" ref="U2176:U2180" si="4151">T2176</f>
        <v>15263</v>
      </c>
      <c r="V2176" s="398">
        <v>15263</v>
      </c>
      <c r="W2176" s="398">
        <f t="shared" ref="W2176:W2180" si="4152">V2176</f>
        <v>15263</v>
      </c>
      <c r="X2176" s="398">
        <v>15263</v>
      </c>
      <c r="Y2176" s="398">
        <f t="shared" ref="Y2176:Y2180" si="4153">X2176</f>
        <v>15263</v>
      </c>
      <c r="Z2176" s="139"/>
      <c r="AA2176" s="139"/>
      <c r="AB2176" s="139"/>
      <c r="AC2176" s="139"/>
    </row>
    <row r="2177" spans="1:29" s="150" customFormat="1" x14ac:dyDescent="0.2">
      <c r="A2177" s="109" t="s">
        <v>812</v>
      </c>
      <c r="B2177" s="94" t="s">
        <v>816</v>
      </c>
      <c r="C2177" s="94">
        <v>11</v>
      </c>
      <c r="D2177" s="95" t="s">
        <v>296</v>
      </c>
      <c r="E2177" s="119">
        <v>3292</v>
      </c>
      <c r="F2177" s="142" t="s">
        <v>63</v>
      </c>
      <c r="G2177" s="132"/>
      <c r="H2177" s="398">
        <v>664</v>
      </c>
      <c r="I2177" s="398">
        <f t="shared" si="4145"/>
        <v>664</v>
      </c>
      <c r="J2177" s="398">
        <v>664</v>
      </c>
      <c r="K2177" s="398">
        <f t="shared" si="4146"/>
        <v>664</v>
      </c>
      <c r="L2177" s="398">
        <v>664</v>
      </c>
      <c r="M2177" s="398">
        <f t="shared" si="4147"/>
        <v>664</v>
      </c>
      <c r="N2177" s="398">
        <v>664</v>
      </c>
      <c r="O2177" s="398">
        <f t="shared" si="4148"/>
        <v>664</v>
      </c>
      <c r="P2177" s="398">
        <v>664</v>
      </c>
      <c r="Q2177" s="398">
        <f t="shared" si="4149"/>
        <v>664</v>
      </c>
      <c r="R2177" s="398">
        <v>664</v>
      </c>
      <c r="S2177" s="398">
        <f t="shared" si="4150"/>
        <v>664</v>
      </c>
      <c r="T2177" s="398">
        <v>664</v>
      </c>
      <c r="U2177" s="398">
        <f t="shared" si="4151"/>
        <v>664</v>
      </c>
      <c r="V2177" s="398">
        <v>664</v>
      </c>
      <c r="W2177" s="398">
        <f t="shared" si="4152"/>
        <v>664</v>
      </c>
      <c r="X2177" s="398">
        <v>664</v>
      </c>
      <c r="Y2177" s="398">
        <f t="shared" si="4153"/>
        <v>664</v>
      </c>
    </row>
    <row r="2178" spans="1:29" s="150" customFormat="1" x14ac:dyDescent="0.2">
      <c r="A2178" s="109" t="s">
        <v>812</v>
      </c>
      <c r="B2178" s="94" t="s">
        <v>816</v>
      </c>
      <c r="C2178" s="94">
        <v>11</v>
      </c>
      <c r="D2178" s="95" t="s">
        <v>296</v>
      </c>
      <c r="E2178" s="119">
        <v>3293</v>
      </c>
      <c r="F2178" s="142" t="s">
        <v>64</v>
      </c>
      <c r="G2178" s="132"/>
      <c r="H2178" s="398">
        <v>2527</v>
      </c>
      <c r="I2178" s="398">
        <f t="shared" si="4145"/>
        <v>2527</v>
      </c>
      <c r="J2178" s="398">
        <v>1327</v>
      </c>
      <c r="K2178" s="398">
        <f t="shared" si="4146"/>
        <v>1327</v>
      </c>
      <c r="L2178" s="398">
        <v>1927</v>
      </c>
      <c r="M2178" s="398">
        <f t="shared" si="4147"/>
        <v>1927</v>
      </c>
      <c r="N2178" s="398">
        <v>1927</v>
      </c>
      <c r="O2178" s="398">
        <f t="shared" si="4148"/>
        <v>1927</v>
      </c>
      <c r="P2178" s="398">
        <v>1327</v>
      </c>
      <c r="Q2178" s="398">
        <f t="shared" si="4149"/>
        <v>1327</v>
      </c>
      <c r="R2178" s="398">
        <v>1927</v>
      </c>
      <c r="S2178" s="398">
        <f t="shared" si="4150"/>
        <v>1927</v>
      </c>
      <c r="T2178" s="398">
        <v>1927</v>
      </c>
      <c r="U2178" s="398">
        <f t="shared" si="4151"/>
        <v>1927</v>
      </c>
      <c r="V2178" s="398">
        <v>1927</v>
      </c>
      <c r="W2178" s="398">
        <f t="shared" si="4152"/>
        <v>1927</v>
      </c>
      <c r="X2178" s="398">
        <v>1927</v>
      </c>
      <c r="Y2178" s="398">
        <f t="shared" si="4153"/>
        <v>1927</v>
      </c>
    </row>
    <row r="2179" spans="1:29" s="101" customFormat="1" x14ac:dyDescent="0.2">
      <c r="A2179" s="109" t="s">
        <v>812</v>
      </c>
      <c r="B2179" s="94" t="s">
        <v>816</v>
      </c>
      <c r="C2179" s="94">
        <v>11</v>
      </c>
      <c r="D2179" s="95" t="s">
        <v>296</v>
      </c>
      <c r="E2179" s="119">
        <v>3294</v>
      </c>
      <c r="F2179" s="142" t="s">
        <v>619</v>
      </c>
      <c r="G2179" s="132"/>
      <c r="H2179" s="398">
        <v>133</v>
      </c>
      <c r="I2179" s="398">
        <f t="shared" si="4145"/>
        <v>133</v>
      </c>
      <c r="J2179" s="398">
        <v>133</v>
      </c>
      <c r="K2179" s="398">
        <f t="shared" si="4146"/>
        <v>133</v>
      </c>
      <c r="L2179" s="398">
        <v>133</v>
      </c>
      <c r="M2179" s="398">
        <f t="shared" si="4147"/>
        <v>133</v>
      </c>
      <c r="N2179" s="398">
        <v>133</v>
      </c>
      <c r="O2179" s="398">
        <f t="shared" si="4148"/>
        <v>133</v>
      </c>
      <c r="P2179" s="398">
        <v>133</v>
      </c>
      <c r="Q2179" s="398">
        <f t="shared" si="4149"/>
        <v>133</v>
      </c>
      <c r="R2179" s="398">
        <v>133</v>
      </c>
      <c r="S2179" s="398">
        <f t="shared" si="4150"/>
        <v>133</v>
      </c>
      <c r="T2179" s="398">
        <v>133</v>
      </c>
      <c r="U2179" s="398">
        <f t="shared" si="4151"/>
        <v>133</v>
      </c>
      <c r="V2179" s="398">
        <v>133</v>
      </c>
      <c r="W2179" s="398">
        <f t="shared" si="4152"/>
        <v>133</v>
      </c>
      <c r="X2179" s="398">
        <v>133</v>
      </c>
      <c r="Y2179" s="398">
        <f t="shared" si="4153"/>
        <v>133</v>
      </c>
      <c r="Z2179" s="150"/>
      <c r="AA2179" s="150"/>
      <c r="AB2179" s="150"/>
      <c r="AC2179" s="150"/>
    </row>
    <row r="2180" spans="1:29" s="101" customFormat="1" x14ac:dyDescent="0.2">
      <c r="A2180" s="109" t="s">
        <v>812</v>
      </c>
      <c r="B2180" s="94" t="s">
        <v>816</v>
      </c>
      <c r="C2180" s="94">
        <v>11</v>
      </c>
      <c r="D2180" s="95" t="s">
        <v>296</v>
      </c>
      <c r="E2180" s="119">
        <v>3295</v>
      </c>
      <c r="F2180" s="142" t="s">
        <v>66</v>
      </c>
      <c r="G2180" s="132"/>
      <c r="H2180" s="398">
        <v>398</v>
      </c>
      <c r="I2180" s="398">
        <f t="shared" si="4145"/>
        <v>398</v>
      </c>
      <c r="J2180" s="398">
        <v>398</v>
      </c>
      <c r="K2180" s="398">
        <f t="shared" si="4146"/>
        <v>398</v>
      </c>
      <c r="L2180" s="398">
        <v>398</v>
      </c>
      <c r="M2180" s="398">
        <f t="shared" si="4147"/>
        <v>398</v>
      </c>
      <c r="N2180" s="398">
        <v>398</v>
      </c>
      <c r="O2180" s="398">
        <f t="shared" si="4148"/>
        <v>398</v>
      </c>
      <c r="P2180" s="398">
        <v>398</v>
      </c>
      <c r="Q2180" s="398">
        <f t="shared" si="4149"/>
        <v>398</v>
      </c>
      <c r="R2180" s="398">
        <v>398</v>
      </c>
      <c r="S2180" s="398">
        <f t="shared" si="4150"/>
        <v>398</v>
      </c>
      <c r="T2180" s="398">
        <v>398</v>
      </c>
      <c r="U2180" s="398">
        <f t="shared" si="4151"/>
        <v>398</v>
      </c>
      <c r="V2180" s="398">
        <v>398</v>
      </c>
      <c r="W2180" s="398">
        <f t="shared" si="4152"/>
        <v>398</v>
      </c>
      <c r="X2180" s="398">
        <v>398</v>
      </c>
      <c r="Y2180" s="398">
        <f t="shared" si="4153"/>
        <v>398</v>
      </c>
      <c r="Z2180" s="150"/>
      <c r="AA2180" s="150"/>
      <c r="AB2180" s="150"/>
      <c r="AC2180" s="150"/>
    </row>
    <row r="2181" spans="1:29" s="150" customFormat="1" x14ac:dyDescent="0.2">
      <c r="A2181" s="201" t="s">
        <v>812</v>
      </c>
      <c r="B2181" s="179" t="s">
        <v>816</v>
      </c>
      <c r="C2181" s="167">
        <v>11</v>
      </c>
      <c r="D2181" s="167"/>
      <c r="E2181" s="168">
        <v>34</v>
      </c>
      <c r="F2181" s="169"/>
      <c r="G2181" s="170"/>
      <c r="H2181" s="171">
        <f t="shared" ref="H2181:Y2181" si="4154">H2182</f>
        <v>266</v>
      </c>
      <c r="I2181" s="171">
        <f t="shared" si="4154"/>
        <v>266</v>
      </c>
      <c r="J2181" s="171">
        <f t="shared" si="4154"/>
        <v>266</v>
      </c>
      <c r="K2181" s="171">
        <f t="shared" si="4154"/>
        <v>266</v>
      </c>
      <c r="L2181" s="171">
        <f t="shared" si="4154"/>
        <v>266</v>
      </c>
      <c r="M2181" s="171">
        <f t="shared" si="4154"/>
        <v>266</v>
      </c>
      <c r="N2181" s="171">
        <f t="shared" si="4154"/>
        <v>266</v>
      </c>
      <c r="O2181" s="171">
        <f t="shared" si="4154"/>
        <v>266</v>
      </c>
      <c r="P2181" s="171">
        <f t="shared" si="4154"/>
        <v>266</v>
      </c>
      <c r="Q2181" s="171">
        <f t="shared" si="4154"/>
        <v>266</v>
      </c>
      <c r="R2181" s="171">
        <f t="shared" si="4154"/>
        <v>266</v>
      </c>
      <c r="S2181" s="171">
        <f t="shared" si="4154"/>
        <v>266</v>
      </c>
      <c r="T2181" s="171">
        <f t="shared" si="4154"/>
        <v>266</v>
      </c>
      <c r="U2181" s="171">
        <f t="shared" si="4154"/>
        <v>266</v>
      </c>
      <c r="V2181" s="171">
        <f t="shared" si="4154"/>
        <v>266</v>
      </c>
      <c r="W2181" s="171">
        <f t="shared" si="4154"/>
        <v>266</v>
      </c>
      <c r="X2181" s="171">
        <f t="shared" si="4154"/>
        <v>266</v>
      </c>
      <c r="Y2181" s="171">
        <f t="shared" si="4154"/>
        <v>266</v>
      </c>
      <c r="Z2181" s="101"/>
      <c r="AA2181" s="101"/>
      <c r="AB2181" s="101"/>
      <c r="AC2181" s="101"/>
    </row>
    <row r="2182" spans="1:29" s="139" customFormat="1" x14ac:dyDescent="0.2">
      <c r="A2182" s="104" t="s">
        <v>812</v>
      </c>
      <c r="B2182" s="103" t="s">
        <v>816</v>
      </c>
      <c r="C2182" s="103">
        <v>11</v>
      </c>
      <c r="D2182" s="118"/>
      <c r="E2182" s="113">
        <v>343</v>
      </c>
      <c r="F2182" s="141"/>
      <c r="G2182" s="106"/>
      <c r="H2182" s="107">
        <f t="shared" ref="H2182:Q2182" si="4155">SUM(H2183:H2184)</f>
        <v>266</v>
      </c>
      <c r="I2182" s="107">
        <f t="shared" si="4155"/>
        <v>266</v>
      </c>
      <c r="J2182" s="107">
        <f t="shared" si="4155"/>
        <v>266</v>
      </c>
      <c r="K2182" s="107">
        <f t="shared" si="4155"/>
        <v>266</v>
      </c>
      <c r="L2182" s="107">
        <f t="shared" ref="L2182:M2182" si="4156">SUM(L2183:L2184)</f>
        <v>266</v>
      </c>
      <c r="M2182" s="107">
        <f t="shared" si="4156"/>
        <v>266</v>
      </c>
      <c r="N2182" s="107">
        <f t="shared" ref="N2182:O2182" si="4157">SUM(N2183:N2184)</f>
        <v>266</v>
      </c>
      <c r="O2182" s="107">
        <f t="shared" si="4157"/>
        <v>266</v>
      </c>
      <c r="P2182" s="107">
        <f t="shared" si="4155"/>
        <v>266</v>
      </c>
      <c r="Q2182" s="107">
        <f t="shared" si="4155"/>
        <v>266</v>
      </c>
      <c r="R2182" s="107">
        <f t="shared" ref="R2182:W2182" si="4158">SUM(R2183:R2184)</f>
        <v>266</v>
      </c>
      <c r="S2182" s="107">
        <f t="shared" si="4158"/>
        <v>266</v>
      </c>
      <c r="T2182" s="107">
        <f t="shared" ref="T2182:U2182" si="4159">SUM(T2183:T2184)</f>
        <v>266</v>
      </c>
      <c r="U2182" s="107">
        <f t="shared" si="4159"/>
        <v>266</v>
      </c>
      <c r="V2182" s="107">
        <f t="shared" si="4158"/>
        <v>266</v>
      </c>
      <c r="W2182" s="107">
        <f t="shared" si="4158"/>
        <v>266</v>
      </c>
      <c r="X2182" s="107">
        <f t="shared" ref="X2182:Y2182" si="4160">SUM(X2183:X2184)</f>
        <v>266</v>
      </c>
      <c r="Y2182" s="107">
        <f t="shared" si="4160"/>
        <v>266</v>
      </c>
      <c r="Z2182" s="101"/>
      <c r="AA2182" s="101"/>
      <c r="AB2182" s="101"/>
      <c r="AC2182" s="101"/>
    </row>
    <row r="2183" spans="1:29" x14ac:dyDescent="0.2">
      <c r="A2183" s="109" t="s">
        <v>812</v>
      </c>
      <c r="B2183" s="94" t="s">
        <v>816</v>
      </c>
      <c r="C2183" s="94">
        <v>11</v>
      </c>
      <c r="D2183" s="95" t="s">
        <v>296</v>
      </c>
      <c r="E2183" s="119">
        <v>3431</v>
      </c>
      <c r="F2183" s="142" t="s">
        <v>68</v>
      </c>
      <c r="G2183" s="132"/>
      <c r="H2183" s="398">
        <v>133</v>
      </c>
      <c r="I2183" s="398">
        <f t="shared" ref="I2183:I2184" si="4161">H2183</f>
        <v>133</v>
      </c>
      <c r="J2183" s="398">
        <v>133</v>
      </c>
      <c r="K2183" s="398">
        <f t="shared" ref="K2183:K2184" si="4162">J2183</f>
        <v>133</v>
      </c>
      <c r="L2183" s="398">
        <v>133</v>
      </c>
      <c r="M2183" s="398">
        <f t="shared" ref="M2183:M2184" si="4163">L2183</f>
        <v>133</v>
      </c>
      <c r="N2183" s="398">
        <v>133</v>
      </c>
      <c r="O2183" s="398">
        <f t="shared" ref="O2183:O2184" si="4164">N2183</f>
        <v>133</v>
      </c>
      <c r="P2183" s="398">
        <v>133</v>
      </c>
      <c r="Q2183" s="398">
        <f t="shared" ref="Q2183:Q2184" si="4165">P2183</f>
        <v>133</v>
      </c>
      <c r="R2183" s="398">
        <v>133</v>
      </c>
      <c r="S2183" s="398">
        <f t="shared" ref="S2183:S2184" si="4166">R2183</f>
        <v>133</v>
      </c>
      <c r="T2183" s="398">
        <v>133</v>
      </c>
      <c r="U2183" s="398">
        <f t="shared" ref="U2183:U2184" si="4167">T2183</f>
        <v>133</v>
      </c>
      <c r="V2183" s="398">
        <v>133</v>
      </c>
      <c r="W2183" s="398">
        <f t="shared" ref="W2183:W2184" si="4168">V2183</f>
        <v>133</v>
      </c>
      <c r="X2183" s="398">
        <v>133</v>
      </c>
      <c r="Y2183" s="398">
        <f t="shared" ref="Y2183:Y2184" si="4169">X2183</f>
        <v>133</v>
      </c>
      <c r="Z2183" s="150"/>
      <c r="AA2183" s="150"/>
      <c r="AB2183" s="150"/>
      <c r="AC2183" s="150"/>
    </row>
    <row r="2184" spans="1:29" s="101" customFormat="1" x14ac:dyDescent="0.2">
      <c r="A2184" s="109" t="s">
        <v>812</v>
      </c>
      <c r="B2184" s="94" t="s">
        <v>816</v>
      </c>
      <c r="C2184" s="94">
        <v>11</v>
      </c>
      <c r="D2184" s="95" t="s">
        <v>296</v>
      </c>
      <c r="E2184" s="119">
        <v>3433</v>
      </c>
      <c r="F2184" s="142" t="s">
        <v>69</v>
      </c>
      <c r="G2184" s="132"/>
      <c r="H2184" s="398">
        <v>133</v>
      </c>
      <c r="I2184" s="398">
        <f t="shared" si="4161"/>
        <v>133</v>
      </c>
      <c r="J2184" s="398">
        <v>133</v>
      </c>
      <c r="K2184" s="398">
        <f t="shared" si="4162"/>
        <v>133</v>
      </c>
      <c r="L2184" s="398">
        <v>133</v>
      </c>
      <c r="M2184" s="398">
        <f t="shared" si="4163"/>
        <v>133</v>
      </c>
      <c r="N2184" s="398">
        <v>133</v>
      </c>
      <c r="O2184" s="398">
        <f t="shared" si="4164"/>
        <v>133</v>
      </c>
      <c r="P2184" s="398">
        <v>133</v>
      </c>
      <c r="Q2184" s="398">
        <f t="shared" si="4165"/>
        <v>133</v>
      </c>
      <c r="R2184" s="398">
        <v>133</v>
      </c>
      <c r="S2184" s="398">
        <f t="shared" si="4166"/>
        <v>133</v>
      </c>
      <c r="T2184" s="398">
        <v>133</v>
      </c>
      <c r="U2184" s="398">
        <f t="shared" si="4167"/>
        <v>133</v>
      </c>
      <c r="V2184" s="398">
        <v>133</v>
      </c>
      <c r="W2184" s="398">
        <f t="shared" si="4168"/>
        <v>133</v>
      </c>
      <c r="X2184" s="398">
        <v>133</v>
      </c>
      <c r="Y2184" s="398">
        <f t="shared" si="4169"/>
        <v>133</v>
      </c>
      <c r="Z2184" s="139"/>
      <c r="AA2184" s="139"/>
      <c r="AB2184" s="139"/>
      <c r="AC2184" s="139"/>
    </row>
    <row r="2185" spans="1:29" s="139" customFormat="1" x14ac:dyDescent="0.2">
      <c r="A2185" s="201" t="s">
        <v>812</v>
      </c>
      <c r="B2185" s="179" t="s">
        <v>816</v>
      </c>
      <c r="C2185" s="167">
        <v>11</v>
      </c>
      <c r="D2185" s="167"/>
      <c r="E2185" s="168">
        <v>37</v>
      </c>
      <c r="F2185" s="169"/>
      <c r="G2185" s="170"/>
      <c r="H2185" s="171">
        <f t="shared" ref="H2185:Y2185" si="4170">H2186</f>
        <v>133</v>
      </c>
      <c r="I2185" s="171">
        <f t="shared" si="4170"/>
        <v>133</v>
      </c>
      <c r="J2185" s="171">
        <f t="shared" si="4170"/>
        <v>133</v>
      </c>
      <c r="K2185" s="171">
        <f t="shared" si="4170"/>
        <v>133</v>
      </c>
      <c r="L2185" s="171">
        <f t="shared" si="4170"/>
        <v>133</v>
      </c>
      <c r="M2185" s="171">
        <f t="shared" si="4170"/>
        <v>133</v>
      </c>
      <c r="N2185" s="171">
        <f t="shared" si="4170"/>
        <v>133</v>
      </c>
      <c r="O2185" s="171">
        <f t="shared" si="4170"/>
        <v>133</v>
      </c>
      <c r="P2185" s="171">
        <f t="shared" si="4170"/>
        <v>133</v>
      </c>
      <c r="Q2185" s="171">
        <f t="shared" si="4170"/>
        <v>133</v>
      </c>
      <c r="R2185" s="171">
        <f t="shared" si="4170"/>
        <v>133</v>
      </c>
      <c r="S2185" s="171">
        <f t="shared" si="4170"/>
        <v>133</v>
      </c>
      <c r="T2185" s="171">
        <f t="shared" si="4170"/>
        <v>133</v>
      </c>
      <c r="U2185" s="171">
        <f t="shared" si="4170"/>
        <v>133</v>
      </c>
      <c r="V2185" s="171">
        <f t="shared" si="4170"/>
        <v>133</v>
      </c>
      <c r="W2185" s="171">
        <f t="shared" si="4170"/>
        <v>133</v>
      </c>
      <c r="X2185" s="171">
        <f t="shared" si="4170"/>
        <v>133</v>
      </c>
      <c r="Y2185" s="171">
        <f t="shared" si="4170"/>
        <v>133</v>
      </c>
      <c r="Z2185" s="112"/>
      <c r="AA2185" s="112"/>
      <c r="AB2185" s="112"/>
      <c r="AC2185" s="112"/>
    </row>
    <row r="2186" spans="1:29" x14ac:dyDescent="0.2">
      <c r="A2186" s="104" t="s">
        <v>812</v>
      </c>
      <c r="B2186" s="103" t="s">
        <v>816</v>
      </c>
      <c r="C2186" s="103">
        <v>11</v>
      </c>
      <c r="D2186" s="118"/>
      <c r="E2186" s="113">
        <v>372</v>
      </c>
      <c r="F2186" s="141"/>
      <c r="G2186" s="106"/>
      <c r="H2186" s="107">
        <f t="shared" ref="H2186:Y2186" si="4171">SUM(H2187)</f>
        <v>133</v>
      </c>
      <c r="I2186" s="107">
        <f t="shared" si="4171"/>
        <v>133</v>
      </c>
      <c r="J2186" s="107">
        <f t="shared" si="4171"/>
        <v>133</v>
      </c>
      <c r="K2186" s="107">
        <f t="shared" si="4171"/>
        <v>133</v>
      </c>
      <c r="L2186" s="107">
        <f t="shared" si="4171"/>
        <v>133</v>
      </c>
      <c r="M2186" s="107">
        <f t="shared" si="4171"/>
        <v>133</v>
      </c>
      <c r="N2186" s="107">
        <f t="shared" si="4171"/>
        <v>133</v>
      </c>
      <c r="O2186" s="107">
        <f t="shared" si="4171"/>
        <v>133</v>
      </c>
      <c r="P2186" s="107">
        <f t="shared" si="4171"/>
        <v>133</v>
      </c>
      <c r="Q2186" s="107">
        <f t="shared" si="4171"/>
        <v>133</v>
      </c>
      <c r="R2186" s="107">
        <f t="shared" si="4171"/>
        <v>133</v>
      </c>
      <c r="S2186" s="107">
        <f t="shared" si="4171"/>
        <v>133</v>
      </c>
      <c r="T2186" s="107">
        <f t="shared" si="4171"/>
        <v>133</v>
      </c>
      <c r="U2186" s="107">
        <f t="shared" si="4171"/>
        <v>133</v>
      </c>
      <c r="V2186" s="107">
        <f t="shared" si="4171"/>
        <v>133</v>
      </c>
      <c r="W2186" s="107">
        <f t="shared" si="4171"/>
        <v>133</v>
      </c>
      <c r="X2186" s="107">
        <f t="shared" si="4171"/>
        <v>133</v>
      </c>
      <c r="Y2186" s="107">
        <f t="shared" si="4171"/>
        <v>133</v>
      </c>
      <c r="Z2186" s="101"/>
      <c r="AA2186" s="101"/>
      <c r="AB2186" s="101"/>
      <c r="AC2186" s="101"/>
    </row>
    <row r="2187" spans="1:29" s="101" customFormat="1" x14ac:dyDescent="0.2">
      <c r="A2187" s="109" t="s">
        <v>812</v>
      </c>
      <c r="B2187" s="94" t="s">
        <v>816</v>
      </c>
      <c r="C2187" s="94">
        <v>11</v>
      </c>
      <c r="D2187" s="95" t="s">
        <v>296</v>
      </c>
      <c r="E2187" s="119">
        <v>3721</v>
      </c>
      <c r="F2187" s="142" t="s">
        <v>138</v>
      </c>
      <c r="G2187" s="132"/>
      <c r="H2187" s="398">
        <v>133</v>
      </c>
      <c r="I2187" s="398">
        <f>H2187</f>
        <v>133</v>
      </c>
      <c r="J2187" s="398">
        <v>133</v>
      </c>
      <c r="K2187" s="398">
        <f>J2187</f>
        <v>133</v>
      </c>
      <c r="L2187" s="398">
        <v>133</v>
      </c>
      <c r="M2187" s="398">
        <f>L2187</f>
        <v>133</v>
      </c>
      <c r="N2187" s="398">
        <v>133</v>
      </c>
      <c r="O2187" s="398">
        <f>N2187</f>
        <v>133</v>
      </c>
      <c r="P2187" s="398">
        <v>133</v>
      </c>
      <c r="Q2187" s="398">
        <f>P2187</f>
        <v>133</v>
      </c>
      <c r="R2187" s="398">
        <v>133</v>
      </c>
      <c r="S2187" s="398">
        <f>R2187</f>
        <v>133</v>
      </c>
      <c r="T2187" s="398">
        <v>133</v>
      </c>
      <c r="U2187" s="398">
        <f>T2187</f>
        <v>133</v>
      </c>
      <c r="V2187" s="398">
        <v>133</v>
      </c>
      <c r="W2187" s="398">
        <f>V2187</f>
        <v>133</v>
      </c>
      <c r="X2187" s="398">
        <v>133</v>
      </c>
      <c r="Y2187" s="398">
        <f>X2187</f>
        <v>133</v>
      </c>
      <c r="Z2187" s="139"/>
      <c r="AA2187" s="139"/>
      <c r="AB2187" s="139"/>
      <c r="AC2187" s="139"/>
    </row>
    <row r="2188" spans="1:29" s="139" customFormat="1" x14ac:dyDescent="0.2">
      <c r="A2188" s="201" t="s">
        <v>812</v>
      </c>
      <c r="B2188" s="179" t="s">
        <v>816</v>
      </c>
      <c r="C2188" s="167">
        <v>11</v>
      </c>
      <c r="D2188" s="167"/>
      <c r="E2188" s="168">
        <v>41</v>
      </c>
      <c r="F2188" s="169"/>
      <c r="G2188" s="170"/>
      <c r="H2188" s="171">
        <f t="shared" ref="H2188:Y2188" si="4172">H2189</f>
        <v>929</v>
      </c>
      <c r="I2188" s="171">
        <f t="shared" si="4172"/>
        <v>929</v>
      </c>
      <c r="J2188" s="171">
        <f t="shared" si="4172"/>
        <v>929</v>
      </c>
      <c r="K2188" s="171">
        <f t="shared" si="4172"/>
        <v>929</v>
      </c>
      <c r="L2188" s="171">
        <f t="shared" si="4172"/>
        <v>929</v>
      </c>
      <c r="M2188" s="171">
        <f t="shared" si="4172"/>
        <v>929</v>
      </c>
      <c r="N2188" s="171">
        <f t="shared" si="4172"/>
        <v>929</v>
      </c>
      <c r="O2188" s="171">
        <f t="shared" si="4172"/>
        <v>929</v>
      </c>
      <c r="P2188" s="171">
        <f t="shared" si="4172"/>
        <v>929</v>
      </c>
      <c r="Q2188" s="171">
        <f t="shared" si="4172"/>
        <v>929</v>
      </c>
      <c r="R2188" s="171">
        <f t="shared" si="4172"/>
        <v>929</v>
      </c>
      <c r="S2188" s="171">
        <f t="shared" si="4172"/>
        <v>929</v>
      </c>
      <c r="T2188" s="171">
        <f t="shared" si="4172"/>
        <v>929</v>
      </c>
      <c r="U2188" s="171">
        <f t="shared" si="4172"/>
        <v>929</v>
      </c>
      <c r="V2188" s="171">
        <f t="shared" si="4172"/>
        <v>929</v>
      </c>
      <c r="W2188" s="171">
        <f t="shared" si="4172"/>
        <v>929</v>
      </c>
      <c r="X2188" s="171">
        <f t="shared" si="4172"/>
        <v>929</v>
      </c>
      <c r="Y2188" s="171">
        <f t="shared" si="4172"/>
        <v>929</v>
      </c>
      <c r="Z2188" s="112"/>
      <c r="AA2188" s="112"/>
      <c r="AB2188" s="112"/>
      <c r="AC2188" s="112"/>
    </row>
    <row r="2189" spans="1:29" x14ac:dyDescent="0.2">
      <c r="A2189" s="104" t="s">
        <v>812</v>
      </c>
      <c r="B2189" s="103" t="s">
        <v>816</v>
      </c>
      <c r="C2189" s="103">
        <v>11</v>
      </c>
      <c r="D2189" s="118"/>
      <c r="E2189" s="113">
        <v>412</v>
      </c>
      <c r="F2189" s="141"/>
      <c r="G2189" s="106"/>
      <c r="H2189" s="107">
        <f t="shared" ref="H2189:Y2189" si="4173">SUM(H2190)</f>
        <v>929</v>
      </c>
      <c r="I2189" s="107">
        <f t="shared" si="4173"/>
        <v>929</v>
      </c>
      <c r="J2189" s="107">
        <f t="shared" si="4173"/>
        <v>929</v>
      </c>
      <c r="K2189" s="107">
        <f t="shared" si="4173"/>
        <v>929</v>
      </c>
      <c r="L2189" s="107">
        <f t="shared" si="4173"/>
        <v>929</v>
      </c>
      <c r="M2189" s="107">
        <f t="shared" si="4173"/>
        <v>929</v>
      </c>
      <c r="N2189" s="107">
        <f t="shared" si="4173"/>
        <v>929</v>
      </c>
      <c r="O2189" s="107">
        <f t="shared" si="4173"/>
        <v>929</v>
      </c>
      <c r="P2189" s="107">
        <f t="shared" si="4173"/>
        <v>929</v>
      </c>
      <c r="Q2189" s="107">
        <f t="shared" si="4173"/>
        <v>929</v>
      </c>
      <c r="R2189" s="107">
        <f t="shared" si="4173"/>
        <v>929</v>
      </c>
      <c r="S2189" s="107">
        <f t="shared" si="4173"/>
        <v>929</v>
      </c>
      <c r="T2189" s="107">
        <f t="shared" si="4173"/>
        <v>929</v>
      </c>
      <c r="U2189" s="107">
        <f t="shared" si="4173"/>
        <v>929</v>
      </c>
      <c r="V2189" s="107">
        <f t="shared" si="4173"/>
        <v>929</v>
      </c>
      <c r="W2189" s="107">
        <f t="shared" si="4173"/>
        <v>929</v>
      </c>
      <c r="X2189" s="107">
        <f t="shared" si="4173"/>
        <v>929</v>
      </c>
      <c r="Y2189" s="107">
        <f t="shared" si="4173"/>
        <v>929</v>
      </c>
      <c r="Z2189" s="101"/>
      <c r="AA2189" s="101"/>
      <c r="AB2189" s="101"/>
      <c r="AC2189" s="101"/>
    </row>
    <row r="2190" spans="1:29" s="101" customFormat="1" x14ac:dyDescent="0.2">
      <c r="A2190" s="109" t="s">
        <v>812</v>
      </c>
      <c r="B2190" s="94" t="s">
        <v>816</v>
      </c>
      <c r="C2190" s="94">
        <v>11</v>
      </c>
      <c r="D2190" s="95" t="s">
        <v>296</v>
      </c>
      <c r="E2190" s="119">
        <v>4123</v>
      </c>
      <c r="F2190" s="142" t="s">
        <v>83</v>
      </c>
      <c r="G2190" s="132"/>
      <c r="H2190" s="398">
        <v>929</v>
      </c>
      <c r="I2190" s="398">
        <f>H2190</f>
        <v>929</v>
      </c>
      <c r="J2190" s="398">
        <v>929</v>
      </c>
      <c r="K2190" s="398">
        <f>J2190</f>
        <v>929</v>
      </c>
      <c r="L2190" s="398">
        <v>929</v>
      </c>
      <c r="M2190" s="398">
        <f>L2190</f>
        <v>929</v>
      </c>
      <c r="N2190" s="398">
        <v>929</v>
      </c>
      <c r="O2190" s="398">
        <f>N2190</f>
        <v>929</v>
      </c>
      <c r="P2190" s="398">
        <v>929</v>
      </c>
      <c r="Q2190" s="398">
        <f>P2190</f>
        <v>929</v>
      </c>
      <c r="R2190" s="398">
        <v>929</v>
      </c>
      <c r="S2190" s="398">
        <f>R2190</f>
        <v>929</v>
      </c>
      <c r="T2190" s="398">
        <v>929</v>
      </c>
      <c r="U2190" s="398">
        <f>T2190</f>
        <v>929</v>
      </c>
      <c r="V2190" s="398">
        <v>929</v>
      </c>
      <c r="W2190" s="398">
        <f>V2190</f>
        <v>929</v>
      </c>
      <c r="X2190" s="398">
        <v>929</v>
      </c>
      <c r="Y2190" s="398">
        <f>X2190</f>
        <v>929</v>
      </c>
      <c r="Z2190" s="139"/>
      <c r="AA2190" s="139"/>
      <c r="AB2190" s="139"/>
      <c r="AC2190" s="139"/>
    </row>
    <row r="2191" spans="1:29" s="139" customFormat="1" x14ac:dyDescent="0.2">
      <c r="A2191" s="201" t="s">
        <v>812</v>
      </c>
      <c r="B2191" s="179" t="s">
        <v>816</v>
      </c>
      <c r="C2191" s="167">
        <v>11</v>
      </c>
      <c r="D2191" s="167"/>
      <c r="E2191" s="168">
        <v>42</v>
      </c>
      <c r="F2191" s="169"/>
      <c r="G2191" s="170"/>
      <c r="H2191" s="171">
        <f>H2192+H2199+H2197</f>
        <v>28444</v>
      </c>
      <c r="I2191" s="171">
        <f t="shared" ref="I2191:W2191" si="4174">I2192+I2199+I2197</f>
        <v>28444</v>
      </c>
      <c r="J2191" s="171">
        <f t="shared" si="4174"/>
        <v>5044</v>
      </c>
      <c r="K2191" s="171">
        <f t="shared" si="4174"/>
        <v>5044</v>
      </c>
      <c r="L2191" s="171">
        <f t="shared" si="4174"/>
        <v>5044</v>
      </c>
      <c r="M2191" s="171">
        <f t="shared" si="4174"/>
        <v>5044</v>
      </c>
      <c r="N2191" s="171">
        <f t="shared" ref="N2191:O2191" si="4175">N2192+N2199+N2197</f>
        <v>5044</v>
      </c>
      <c r="O2191" s="171">
        <f t="shared" si="4175"/>
        <v>5044</v>
      </c>
      <c r="P2191" s="171">
        <f t="shared" si="4174"/>
        <v>5044</v>
      </c>
      <c r="Q2191" s="171">
        <f t="shared" si="4174"/>
        <v>5044</v>
      </c>
      <c r="R2191" s="171">
        <f t="shared" si="4174"/>
        <v>5044</v>
      </c>
      <c r="S2191" s="171">
        <f t="shared" si="4174"/>
        <v>5044</v>
      </c>
      <c r="T2191" s="171">
        <f t="shared" ref="T2191:U2191" si="4176">T2192+T2199+T2197</f>
        <v>5044</v>
      </c>
      <c r="U2191" s="171">
        <f t="shared" si="4176"/>
        <v>5044</v>
      </c>
      <c r="V2191" s="171">
        <f t="shared" si="4174"/>
        <v>5044</v>
      </c>
      <c r="W2191" s="171">
        <f t="shared" si="4174"/>
        <v>5044</v>
      </c>
      <c r="X2191" s="171">
        <f t="shared" ref="X2191:Y2191" si="4177">X2192+X2199+X2197</f>
        <v>5044</v>
      </c>
      <c r="Y2191" s="171">
        <f t="shared" si="4177"/>
        <v>5044</v>
      </c>
      <c r="Z2191" s="112"/>
      <c r="AA2191" s="112"/>
      <c r="AB2191" s="112"/>
      <c r="AC2191" s="112"/>
    </row>
    <row r="2192" spans="1:29" s="139" customFormat="1" x14ac:dyDescent="0.2">
      <c r="A2192" s="104" t="s">
        <v>812</v>
      </c>
      <c r="B2192" s="103" t="s">
        <v>816</v>
      </c>
      <c r="C2192" s="103">
        <v>11</v>
      </c>
      <c r="D2192" s="118"/>
      <c r="E2192" s="113">
        <v>422</v>
      </c>
      <c r="F2192" s="141"/>
      <c r="G2192" s="106"/>
      <c r="H2192" s="107">
        <f t="shared" ref="H2192:Q2192" si="4178">SUM(H2193:H2196)</f>
        <v>1911</v>
      </c>
      <c r="I2192" s="107">
        <f t="shared" si="4178"/>
        <v>1911</v>
      </c>
      <c r="J2192" s="107">
        <f t="shared" si="4178"/>
        <v>4911</v>
      </c>
      <c r="K2192" s="107">
        <f t="shared" si="4178"/>
        <v>4911</v>
      </c>
      <c r="L2192" s="107">
        <f t="shared" ref="L2192:M2192" si="4179">SUM(L2193:L2196)</f>
        <v>4911</v>
      </c>
      <c r="M2192" s="107">
        <f t="shared" si="4179"/>
        <v>4911</v>
      </c>
      <c r="N2192" s="107">
        <f t="shared" ref="N2192:O2192" si="4180">SUM(N2193:N2196)</f>
        <v>4911</v>
      </c>
      <c r="O2192" s="107">
        <f t="shared" si="4180"/>
        <v>4911</v>
      </c>
      <c r="P2192" s="107">
        <f t="shared" si="4178"/>
        <v>4911</v>
      </c>
      <c r="Q2192" s="107">
        <f t="shared" si="4178"/>
        <v>4911</v>
      </c>
      <c r="R2192" s="107">
        <f t="shared" ref="R2192:W2192" si="4181">SUM(R2193:R2196)</f>
        <v>4911</v>
      </c>
      <c r="S2192" s="107">
        <f t="shared" si="4181"/>
        <v>4911</v>
      </c>
      <c r="T2192" s="107">
        <f t="shared" ref="T2192:U2192" si="4182">SUM(T2193:T2196)</f>
        <v>4911</v>
      </c>
      <c r="U2192" s="107">
        <f t="shared" si="4182"/>
        <v>4911</v>
      </c>
      <c r="V2192" s="107">
        <f t="shared" si="4181"/>
        <v>4911</v>
      </c>
      <c r="W2192" s="107">
        <f t="shared" si="4181"/>
        <v>4911</v>
      </c>
      <c r="X2192" s="107">
        <f t="shared" ref="X2192:Y2192" si="4183">SUM(X2193:X2196)</f>
        <v>4911</v>
      </c>
      <c r="Y2192" s="107">
        <f t="shared" si="4183"/>
        <v>4911</v>
      </c>
      <c r="Z2192" s="101"/>
      <c r="AA2192" s="101"/>
      <c r="AB2192" s="101"/>
      <c r="AC2192" s="101"/>
    </row>
    <row r="2193" spans="1:29" s="139" customFormat="1" ht="15" x14ac:dyDescent="0.2">
      <c r="A2193" s="109" t="s">
        <v>812</v>
      </c>
      <c r="B2193" s="94" t="s">
        <v>816</v>
      </c>
      <c r="C2193" s="94">
        <v>11</v>
      </c>
      <c r="D2193" s="95" t="s">
        <v>296</v>
      </c>
      <c r="E2193" s="119">
        <v>4221</v>
      </c>
      <c r="F2193" s="142" t="s">
        <v>74</v>
      </c>
      <c r="G2193" s="132"/>
      <c r="H2193" s="398">
        <v>991</v>
      </c>
      <c r="I2193" s="398">
        <f t="shared" ref="I2193:I2196" si="4184">H2193</f>
        <v>991</v>
      </c>
      <c r="J2193" s="398">
        <v>1991</v>
      </c>
      <c r="K2193" s="398">
        <f t="shared" ref="K2193:K2196" si="4185">J2193</f>
        <v>1991</v>
      </c>
      <c r="L2193" s="398">
        <v>1991</v>
      </c>
      <c r="M2193" s="398">
        <f t="shared" ref="M2193:M2196" si="4186">L2193</f>
        <v>1991</v>
      </c>
      <c r="N2193" s="398">
        <v>1991</v>
      </c>
      <c r="O2193" s="398">
        <f t="shared" ref="O2193:O2196" si="4187">N2193</f>
        <v>1991</v>
      </c>
      <c r="P2193" s="398">
        <v>1991</v>
      </c>
      <c r="Q2193" s="398">
        <f t="shared" ref="Q2193:Q2196" si="4188">P2193</f>
        <v>1991</v>
      </c>
      <c r="R2193" s="398">
        <v>1991</v>
      </c>
      <c r="S2193" s="398">
        <f t="shared" ref="S2193:S2196" si="4189">R2193</f>
        <v>1991</v>
      </c>
      <c r="T2193" s="398">
        <f>S2193</f>
        <v>1991</v>
      </c>
      <c r="U2193" s="398">
        <f t="shared" ref="U2193:U2196" si="4190">T2193</f>
        <v>1991</v>
      </c>
      <c r="V2193" s="398">
        <v>1991</v>
      </c>
      <c r="W2193" s="398">
        <f t="shared" ref="W2193:W2196" si="4191">V2193</f>
        <v>1991</v>
      </c>
      <c r="X2193" s="398">
        <f>W2193</f>
        <v>1991</v>
      </c>
      <c r="Y2193" s="398">
        <f t="shared" ref="Y2193:Y2196" si="4192">X2193</f>
        <v>1991</v>
      </c>
    </row>
    <row r="2194" spans="1:29" s="139" customFormat="1" ht="15" x14ac:dyDescent="0.2">
      <c r="A2194" s="109" t="s">
        <v>812</v>
      </c>
      <c r="B2194" s="94" t="s">
        <v>816</v>
      </c>
      <c r="C2194" s="94">
        <v>11</v>
      </c>
      <c r="D2194" s="95" t="s">
        <v>296</v>
      </c>
      <c r="E2194" s="119">
        <v>4222</v>
      </c>
      <c r="F2194" s="142" t="s">
        <v>75</v>
      </c>
      <c r="G2194" s="132"/>
      <c r="H2194" s="398">
        <v>133</v>
      </c>
      <c r="I2194" s="398">
        <f t="shared" si="4184"/>
        <v>133</v>
      </c>
      <c r="J2194" s="398">
        <v>133</v>
      </c>
      <c r="K2194" s="398">
        <f t="shared" si="4185"/>
        <v>133</v>
      </c>
      <c r="L2194" s="398">
        <v>133</v>
      </c>
      <c r="M2194" s="398">
        <f t="shared" si="4186"/>
        <v>133</v>
      </c>
      <c r="N2194" s="398">
        <v>133</v>
      </c>
      <c r="O2194" s="398">
        <f t="shared" si="4187"/>
        <v>133</v>
      </c>
      <c r="P2194" s="398">
        <v>133</v>
      </c>
      <c r="Q2194" s="398">
        <f t="shared" si="4188"/>
        <v>133</v>
      </c>
      <c r="R2194" s="398">
        <v>133</v>
      </c>
      <c r="S2194" s="398">
        <f t="shared" si="4189"/>
        <v>133</v>
      </c>
      <c r="T2194" s="398">
        <f>S2194</f>
        <v>133</v>
      </c>
      <c r="U2194" s="398">
        <f t="shared" si="4190"/>
        <v>133</v>
      </c>
      <c r="V2194" s="398">
        <v>133</v>
      </c>
      <c r="W2194" s="398">
        <f t="shared" si="4191"/>
        <v>133</v>
      </c>
      <c r="X2194" s="398">
        <f>W2194</f>
        <v>133</v>
      </c>
      <c r="Y2194" s="398">
        <f t="shared" si="4192"/>
        <v>133</v>
      </c>
    </row>
    <row r="2195" spans="1:29" s="101" customFormat="1" x14ac:dyDescent="0.2">
      <c r="A2195" s="109" t="s">
        <v>812</v>
      </c>
      <c r="B2195" s="94" t="s">
        <v>816</v>
      </c>
      <c r="C2195" s="94">
        <v>11</v>
      </c>
      <c r="D2195" s="95" t="s">
        <v>296</v>
      </c>
      <c r="E2195" s="119">
        <v>4223</v>
      </c>
      <c r="F2195" s="142" t="s">
        <v>76</v>
      </c>
      <c r="G2195" s="132"/>
      <c r="H2195" s="398">
        <v>133</v>
      </c>
      <c r="I2195" s="398">
        <f t="shared" si="4184"/>
        <v>133</v>
      </c>
      <c r="J2195" s="398">
        <v>133</v>
      </c>
      <c r="K2195" s="398">
        <f t="shared" si="4185"/>
        <v>133</v>
      </c>
      <c r="L2195" s="398">
        <v>133</v>
      </c>
      <c r="M2195" s="398">
        <f t="shared" si="4186"/>
        <v>133</v>
      </c>
      <c r="N2195" s="398">
        <v>133</v>
      </c>
      <c r="O2195" s="398">
        <f t="shared" si="4187"/>
        <v>133</v>
      </c>
      <c r="P2195" s="398">
        <v>133</v>
      </c>
      <c r="Q2195" s="398">
        <f t="shared" si="4188"/>
        <v>133</v>
      </c>
      <c r="R2195" s="398">
        <v>133</v>
      </c>
      <c r="S2195" s="398">
        <f t="shared" si="4189"/>
        <v>133</v>
      </c>
      <c r="T2195" s="398">
        <f>S2195</f>
        <v>133</v>
      </c>
      <c r="U2195" s="398">
        <f t="shared" si="4190"/>
        <v>133</v>
      </c>
      <c r="V2195" s="398">
        <v>133</v>
      </c>
      <c r="W2195" s="398">
        <f t="shared" si="4191"/>
        <v>133</v>
      </c>
      <c r="X2195" s="398">
        <f>W2195</f>
        <v>133</v>
      </c>
      <c r="Y2195" s="398">
        <f t="shared" si="4192"/>
        <v>133</v>
      </c>
      <c r="Z2195" s="139"/>
      <c r="AA2195" s="139"/>
      <c r="AB2195" s="139"/>
      <c r="AC2195" s="139"/>
    </row>
    <row r="2196" spans="1:29" s="139" customFormat="1" ht="15" x14ac:dyDescent="0.2">
      <c r="A2196" s="109" t="s">
        <v>812</v>
      </c>
      <c r="B2196" s="94" t="s">
        <v>816</v>
      </c>
      <c r="C2196" s="94">
        <v>11</v>
      </c>
      <c r="D2196" s="95" t="s">
        <v>296</v>
      </c>
      <c r="E2196" s="119">
        <v>4227</v>
      </c>
      <c r="F2196" s="142" t="s">
        <v>77</v>
      </c>
      <c r="G2196" s="132"/>
      <c r="H2196" s="398">
        <v>654</v>
      </c>
      <c r="I2196" s="398">
        <f t="shared" si="4184"/>
        <v>654</v>
      </c>
      <c r="J2196" s="398">
        <v>2654</v>
      </c>
      <c r="K2196" s="398">
        <f t="shared" si="4185"/>
        <v>2654</v>
      </c>
      <c r="L2196" s="398">
        <v>2654</v>
      </c>
      <c r="M2196" s="398">
        <f t="shared" si="4186"/>
        <v>2654</v>
      </c>
      <c r="N2196" s="398">
        <v>2654</v>
      </c>
      <c r="O2196" s="398">
        <f t="shared" si="4187"/>
        <v>2654</v>
      </c>
      <c r="P2196" s="398">
        <v>2654</v>
      </c>
      <c r="Q2196" s="398">
        <f t="shared" si="4188"/>
        <v>2654</v>
      </c>
      <c r="R2196" s="398">
        <v>2654</v>
      </c>
      <c r="S2196" s="398">
        <f t="shared" si="4189"/>
        <v>2654</v>
      </c>
      <c r="T2196" s="398">
        <f>S2196</f>
        <v>2654</v>
      </c>
      <c r="U2196" s="398">
        <f t="shared" si="4190"/>
        <v>2654</v>
      </c>
      <c r="V2196" s="398">
        <v>2654</v>
      </c>
      <c r="W2196" s="398">
        <f t="shared" si="4191"/>
        <v>2654</v>
      </c>
      <c r="X2196" s="398">
        <f>W2196</f>
        <v>2654</v>
      </c>
      <c r="Y2196" s="398">
        <f t="shared" si="4192"/>
        <v>2654</v>
      </c>
    </row>
    <row r="2197" spans="1:29" s="101" customFormat="1" x14ac:dyDescent="0.2">
      <c r="A2197" s="104" t="s">
        <v>812</v>
      </c>
      <c r="B2197" s="103" t="s">
        <v>816</v>
      </c>
      <c r="C2197" s="103">
        <v>11</v>
      </c>
      <c r="D2197" s="118"/>
      <c r="E2197" s="113">
        <v>423</v>
      </c>
      <c r="F2197" s="141"/>
      <c r="G2197" s="106"/>
      <c r="H2197" s="107">
        <f>H2198</f>
        <v>26400</v>
      </c>
      <c r="I2197" s="107">
        <f t="shared" ref="I2197:Y2197" si="4193">I2198</f>
        <v>26400</v>
      </c>
      <c r="J2197" s="107">
        <f t="shared" si="4193"/>
        <v>0</v>
      </c>
      <c r="K2197" s="107">
        <f t="shared" si="4193"/>
        <v>0</v>
      </c>
      <c r="L2197" s="107">
        <f t="shared" si="4193"/>
        <v>0</v>
      </c>
      <c r="M2197" s="107">
        <f t="shared" si="4193"/>
        <v>0</v>
      </c>
      <c r="N2197" s="107">
        <f t="shared" si="4193"/>
        <v>0</v>
      </c>
      <c r="O2197" s="107">
        <f t="shared" si="4193"/>
        <v>0</v>
      </c>
      <c r="P2197" s="107">
        <f t="shared" si="4193"/>
        <v>0</v>
      </c>
      <c r="Q2197" s="107">
        <f t="shared" si="4193"/>
        <v>0</v>
      </c>
      <c r="R2197" s="107">
        <f t="shared" si="4193"/>
        <v>0</v>
      </c>
      <c r="S2197" s="107">
        <f t="shared" si="4193"/>
        <v>0</v>
      </c>
      <c r="T2197" s="107">
        <f t="shared" si="4193"/>
        <v>0</v>
      </c>
      <c r="U2197" s="107">
        <f t="shared" si="4193"/>
        <v>0</v>
      </c>
      <c r="V2197" s="107">
        <f t="shared" si="4193"/>
        <v>0</v>
      </c>
      <c r="W2197" s="107">
        <f t="shared" si="4193"/>
        <v>0</v>
      </c>
      <c r="X2197" s="107">
        <f t="shared" si="4193"/>
        <v>0</v>
      </c>
      <c r="Y2197" s="107">
        <f t="shared" si="4193"/>
        <v>0</v>
      </c>
    </row>
    <row r="2198" spans="1:29" s="139" customFormat="1" ht="15" x14ac:dyDescent="0.2">
      <c r="A2198" s="109" t="s">
        <v>812</v>
      </c>
      <c r="B2198" s="94" t="s">
        <v>816</v>
      </c>
      <c r="C2198" s="94">
        <v>11</v>
      </c>
      <c r="D2198" s="95" t="s">
        <v>296</v>
      </c>
      <c r="E2198" s="119">
        <v>4231</v>
      </c>
      <c r="F2198" s="142" t="s">
        <v>241</v>
      </c>
      <c r="G2198" s="132"/>
      <c r="H2198" s="398">
        <v>26400</v>
      </c>
      <c r="I2198" s="398">
        <f>H2198</f>
        <v>26400</v>
      </c>
      <c r="J2198" s="398"/>
      <c r="K2198" s="398">
        <f>J2198</f>
        <v>0</v>
      </c>
      <c r="L2198" s="398"/>
      <c r="M2198" s="398">
        <f>L2198</f>
        <v>0</v>
      </c>
      <c r="N2198" s="398"/>
      <c r="O2198" s="398">
        <f>N2198</f>
        <v>0</v>
      </c>
      <c r="P2198" s="398"/>
      <c r="Q2198" s="398">
        <f>P2198</f>
        <v>0</v>
      </c>
      <c r="R2198" s="398">
        <v>0</v>
      </c>
      <c r="S2198" s="398">
        <f>R2198</f>
        <v>0</v>
      </c>
      <c r="T2198" s="398">
        <v>0</v>
      </c>
      <c r="U2198" s="398">
        <f>T2198</f>
        <v>0</v>
      </c>
      <c r="V2198" s="398"/>
      <c r="W2198" s="398">
        <f>V2198</f>
        <v>0</v>
      </c>
      <c r="X2198" s="398">
        <v>0</v>
      </c>
      <c r="Y2198" s="398">
        <f>X2198</f>
        <v>0</v>
      </c>
    </row>
    <row r="2199" spans="1:29" x14ac:dyDescent="0.2">
      <c r="A2199" s="104" t="s">
        <v>812</v>
      </c>
      <c r="B2199" s="103" t="s">
        <v>816</v>
      </c>
      <c r="C2199" s="103">
        <v>11</v>
      </c>
      <c r="D2199" s="118"/>
      <c r="E2199" s="113">
        <v>426</v>
      </c>
      <c r="F2199" s="141"/>
      <c r="G2199" s="106"/>
      <c r="H2199" s="107">
        <f t="shared" ref="H2199:Y2199" si="4194">SUM(H2200)</f>
        <v>133</v>
      </c>
      <c r="I2199" s="107">
        <f t="shared" si="4194"/>
        <v>133</v>
      </c>
      <c r="J2199" s="107">
        <f t="shared" si="4194"/>
        <v>133</v>
      </c>
      <c r="K2199" s="107">
        <f t="shared" si="4194"/>
        <v>133</v>
      </c>
      <c r="L2199" s="107">
        <f t="shared" si="4194"/>
        <v>133</v>
      </c>
      <c r="M2199" s="107">
        <f t="shared" si="4194"/>
        <v>133</v>
      </c>
      <c r="N2199" s="107">
        <f t="shared" si="4194"/>
        <v>133</v>
      </c>
      <c r="O2199" s="107">
        <f t="shared" si="4194"/>
        <v>133</v>
      </c>
      <c r="P2199" s="107">
        <f t="shared" si="4194"/>
        <v>133</v>
      </c>
      <c r="Q2199" s="107">
        <f t="shared" si="4194"/>
        <v>133</v>
      </c>
      <c r="R2199" s="107">
        <f t="shared" si="4194"/>
        <v>133</v>
      </c>
      <c r="S2199" s="107">
        <f t="shared" si="4194"/>
        <v>133</v>
      </c>
      <c r="T2199" s="107">
        <f t="shared" si="4194"/>
        <v>133</v>
      </c>
      <c r="U2199" s="107">
        <f t="shared" si="4194"/>
        <v>133</v>
      </c>
      <c r="V2199" s="107">
        <f t="shared" si="4194"/>
        <v>133</v>
      </c>
      <c r="W2199" s="107">
        <f t="shared" si="4194"/>
        <v>133</v>
      </c>
      <c r="X2199" s="107">
        <f t="shared" si="4194"/>
        <v>133</v>
      </c>
      <c r="Y2199" s="107">
        <f t="shared" si="4194"/>
        <v>133</v>
      </c>
      <c r="Z2199" s="101"/>
      <c r="AA2199" s="101"/>
      <c r="AB2199" s="101"/>
      <c r="AC2199" s="101"/>
    </row>
    <row r="2200" spans="1:29" s="101" customFormat="1" x14ac:dyDescent="0.2">
      <c r="A2200" s="109" t="s">
        <v>812</v>
      </c>
      <c r="B2200" s="94" t="s">
        <v>816</v>
      </c>
      <c r="C2200" s="94">
        <v>11</v>
      </c>
      <c r="D2200" s="95" t="s">
        <v>296</v>
      </c>
      <c r="E2200" s="119">
        <v>4262</v>
      </c>
      <c r="F2200" s="142" t="s">
        <v>86</v>
      </c>
      <c r="G2200" s="132"/>
      <c r="H2200" s="398">
        <v>133</v>
      </c>
      <c r="I2200" s="398">
        <f>H2200</f>
        <v>133</v>
      </c>
      <c r="J2200" s="398">
        <v>133</v>
      </c>
      <c r="K2200" s="398">
        <f>J2200</f>
        <v>133</v>
      </c>
      <c r="L2200" s="398">
        <v>133</v>
      </c>
      <c r="M2200" s="398">
        <f>L2200</f>
        <v>133</v>
      </c>
      <c r="N2200" s="398">
        <v>133</v>
      </c>
      <c r="O2200" s="398">
        <f>N2200</f>
        <v>133</v>
      </c>
      <c r="P2200" s="398">
        <v>133</v>
      </c>
      <c r="Q2200" s="398">
        <f>P2200</f>
        <v>133</v>
      </c>
      <c r="R2200" s="398">
        <v>133</v>
      </c>
      <c r="S2200" s="398">
        <f>R2200</f>
        <v>133</v>
      </c>
      <c r="T2200" s="398">
        <v>133</v>
      </c>
      <c r="U2200" s="398">
        <f>T2200</f>
        <v>133</v>
      </c>
      <c r="V2200" s="398">
        <v>133</v>
      </c>
      <c r="W2200" s="398">
        <f>V2200</f>
        <v>133</v>
      </c>
      <c r="X2200" s="398">
        <v>133</v>
      </c>
      <c r="Y2200" s="398">
        <f>X2200</f>
        <v>133</v>
      </c>
      <c r="Z2200" s="139"/>
      <c r="AA2200" s="139"/>
      <c r="AB2200" s="139"/>
      <c r="AC2200" s="139"/>
    </row>
    <row r="2201" spans="1:29" s="139" customFormat="1" x14ac:dyDescent="0.2">
      <c r="A2201" s="201" t="s">
        <v>812</v>
      </c>
      <c r="B2201" s="179" t="s">
        <v>816</v>
      </c>
      <c r="C2201" s="167">
        <v>11</v>
      </c>
      <c r="D2201" s="167"/>
      <c r="E2201" s="168">
        <v>45</v>
      </c>
      <c r="F2201" s="169"/>
      <c r="G2201" s="170"/>
      <c r="H2201" s="171">
        <f t="shared" ref="H2201:Y2201" si="4195">H2202</f>
        <v>133</v>
      </c>
      <c r="I2201" s="171">
        <f t="shared" si="4195"/>
        <v>133</v>
      </c>
      <c r="J2201" s="171">
        <f t="shared" si="4195"/>
        <v>133</v>
      </c>
      <c r="K2201" s="171">
        <f t="shared" si="4195"/>
        <v>133</v>
      </c>
      <c r="L2201" s="171">
        <f t="shared" si="4195"/>
        <v>133</v>
      </c>
      <c r="M2201" s="171">
        <f t="shared" si="4195"/>
        <v>133</v>
      </c>
      <c r="N2201" s="171">
        <f t="shared" si="4195"/>
        <v>133</v>
      </c>
      <c r="O2201" s="171">
        <f t="shared" si="4195"/>
        <v>133</v>
      </c>
      <c r="P2201" s="171">
        <f t="shared" si="4195"/>
        <v>133</v>
      </c>
      <c r="Q2201" s="171">
        <f t="shared" si="4195"/>
        <v>133</v>
      </c>
      <c r="R2201" s="171">
        <f t="shared" si="4195"/>
        <v>133</v>
      </c>
      <c r="S2201" s="171">
        <f t="shared" si="4195"/>
        <v>133</v>
      </c>
      <c r="T2201" s="171">
        <f t="shared" si="4195"/>
        <v>133</v>
      </c>
      <c r="U2201" s="171">
        <f t="shared" si="4195"/>
        <v>133</v>
      </c>
      <c r="V2201" s="171">
        <f t="shared" si="4195"/>
        <v>133</v>
      </c>
      <c r="W2201" s="171">
        <f t="shared" si="4195"/>
        <v>133</v>
      </c>
      <c r="X2201" s="171">
        <f t="shared" si="4195"/>
        <v>133</v>
      </c>
      <c r="Y2201" s="171">
        <f t="shared" si="4195"/>
        <v>133</v>
      </c>
      <c r="Z2201" s="112"/>
      <c r="AA2201" s="112"/>
      <c r="AB2201" s="112"/>
      <c r="AC2201" s="112"/>
    </row>
    <row r="2202" spans="1:29" x14ac:dyDescent="0.2">
      <c r="A2202" s="104" t="s">
        <v>812</v>
      </c>
      <c r="B2202" s="103" t="s">
        <v>816</v>
      </c>
      <c r="C2202" s="103">
        <v>11</v>
      </c>
      <c r="D2202" s="118"/>
      <c r="E2202" s="113">
        <v>451</v>
      </c>
      <c r="F2202" s="141"/>
      <c r="G2202" s="106"/>
      <c r="H2202" s="107">
        <f t="shared" ref="H2202:Y2202" si="4196">SUM(H2203)</f>
        <v>133</v>
      </c>
      <c r="I2202" s="107">
        <f t="shared" si="4196"/>
        <v>133</v>
      </c>
      <c r="J2202" s="107">
        <f t="shared" si="4196"/>
        <v>133</v>
      </c>
      <c r="K2202" s="107">
        <f t="shared" si="4196"/>
        <v>133</v>
      </c>
      <c r="L2202" s="107">
        <f t="shared" si="4196"/>
        <v>133</v>
      </c>
      <c r="M2202" s="107">
        <f t="shared" si="4196"/>
        <v>133</v>
      </c>
      <c r="N2202" s="107">
        <f t="shared" si="4196"/>
        <v>133</v>
      </c>
      <c r="O2202" s="107">
        <f t="shared" si="4196"/>
        <v>133</v>
      </c>
      <c r="P2202" s="107">
        <f t="shared" si="4196"/>
        <v>133</v>
      </c>
      <c r="Q2202" s="107">
        <f t="shared" si="4196"/>
        <v>133</v>
      </c>
      <c r="R2202" s="107">
        <f t="shared" si="4196"/>
        <v>133</v>
      </c>
      <c r="S2202" s="107">
        <f t="shared" si="4196"/>
        <v>133</v>
      </c>
      <c r="T2202" s="107">
        <f t="shared" si="4196"/>
        <v>133</v>
      </c>
      <c r="U2202" s="107">
        <f t="shared" si="4196"/>
        <v>133</v>
      </c>
      <c r="V2202" s="107">
        <f t="shared" si="4196"/>
        <v>133</v>
      </c>
      <c r="W2202" s="107">
        <f t="shared" si="4196"/>
        <v>133</v>
      </c>
      <c r="X2202" s="107">
        <f t="shared" si="4196"/>
        <v>133</v>
      </c>
      <c r="Y2202" s="107">
        <f t="shared" si="4196"/>
        <v>133</v>
      </c>
      <c r="Z2202" s="101"/>
      <c r="AA2202" s="101"/>
      <c r="AB2202" s="101"/>
      <c r="AC2202" s="101"/>
    </row>
    <row r="2203" spans="1:29" s="101" customFormat="1" x14ac:dyDescent="0.2">
      <c r="A2203" s="109" t="s">
        <v>812</v>
      </c>
      <c r="B2203" s="94" t="s">
        <v>816</v>
      </c>
      <c r="C2203" s="94">
        <v>11</v>
      </c>
      <c r="D2203" s="95" t="s">
        <v>296</v>
      </c>
      <c r="E2203" s="119">
        <v>4511</v>
      </c>
      <c r="F2203" s="142" t="s">
        <v>91</v>
      </c>
      <c r="G2203" s="132"/>
      <c r="H2203" s="398">
        <v>133</v>
      </c>
      <c r="I2203" s="398">
        <f>H2203</f>
        <v>133</v>
      </c>
      <c r="J2203" s="398">
        <v>133</v>
      </c>
      <c r="K2203" s="398">
        <f>J2203</f>
        <v>133</v>
      </c>
      <c r="L2203" s="398">
        <v>133</v>
      </c>
      <c r="M2203" s="398">
        <f>L2203</f>
        <v>133</v>
      </c>
      <c r="N2203" s="398">
        <v>133</v>
      </c>
      <c r="O2203" s="398">
        <f>N2203</f>
        <v>133</v>
      </c>
      <c r="P2203" s="398">
        <v>133</v>
      </c>
      <c r="Q2203" s="398">
        <f>P2203</f>
        <v>133</v>
      </c>
      <c r="R2203" s="398">
        <v>133</v>
      </c>
      <c r="S2203" s="398">
        <f>R2203</f>
        <v>133</v>
      </c>
      <c r="T2203" s="398">
        <v>133</v>
      </c>
      <c r="U2203" s="398">
        <f>T2203</f>
        <v>133</v>
      </c>
      <c r="V2203" s="398">
        <v>133</v>
      </c>
      <c r="W2203" s="398">
        <f>V2203</f>
        <v>133</v>
      </c>
      <c r="X2203" s="398">
        <v>133</v>
      </c>
      <c r="Y2203" s="398">
        <f>X2203</f>
        <v>133</v>
      </c>
      <c r="Z2203" s="139"/>
      <c r="AA2203" s="139"/>
      <c r="AB2203" s="139"/>
      <c r="AC2203" s="139"/>
    </row>
    <row r="2204" spans="1:29" s="139" customFormat="1" x14ac:dyDescent="0.2">
      <c r="A2204" s="201" t="s">
        <v>812</v>
      </c>
      <c r="B2204" s="179" t="s">
        <v>816</v>
      </c>
      <c r="C2204" s="167">
        <v>51</v>
      </c>
      <c r="D2204" s="167"/>
      <c r="E2204" s="168">
        <v>32</v>
      </c>
      <c r="F2204" s="169"/>
      <c r="G2204" s="170"/>
      <c r="H2204" s="171">
        <f t="shared" ref="H2204:X2205" si="4197">H2205</f>
        <v>1327</v>
      </c>
      <c r="I2204" s="171">
        <f t="shared" si="4197"/>
        <v>0</v>
      </c>
      <c r="J2204" s="171">
        <f t="shared" si="4197"/>
        <v>1327</v>
      </c>
      <c r="K2204" s="171">
        <f t="shared" si="4197"/>
        <v>0</v>
      </c>
      <c r="L2204" s="171">
        <f t="shared" si="4197"/>
        <v>1327</v>
      </c>
      <c r="M2204" s="171">
        <f t="shared" si="4197"/>
        <v>0</v>
      </c>
      <c r="N2204" s="171">
        <f t="shared" si="4197"/>
        <v>1327</v>
      </c>
      <c r="O2204" s="171">
        <f t="shared" si="4197"/>
        <v>0</v>
      </c>
      <c r="P2204" s="171">
        <f t="shared" si="4197"/>
        <v>1327</v>
      </c>
      <c r="Q2204" s="171">
        <f t="shared" si="4197"/>
        <v>0</v>
      </c>
      <c r="R2204" s="171">
        <f t="shared" si="4197"/>
        <v>1327</v>
      </c>
      <c r="S2204" s="171">
        <f t="shared" si="4197"/>
        <v>0</v>
      </c>
      <c r="T2204" s="171">
        <f t="shared" si="4197"/>
        <v>1327</v>
      </c>
      <c r="U2204" s="171">
        <f t="shared" si="4197"/>
        <v>0</v>
      </c>
      <c r="V2204" s="171">
        <f t="shared" si="4197"/>
        <v>1327</v>
      </c>
      <c r="W2204" s="171">
        <f t="shared" si="4197"/>
        <v>0</v>
      </c>
      <c r="X2204" s="171">
        <f t="shared" si="4197"/>
        <v>1327</v>
      </c>
      <c r="Y2204" s="171">
        <f t="shared" ref="X2204:Y2205" si="4198">Y2205</f>
        <v>0</v>
      </c>
      <c r="Z2204" s="112"/>
      <c r="AA2204" s="112"/>
      <c r="AB2204" s="112"/>
      <c r="AC2204" s="112"/>
    </row>
    <row r="2205" spans="1:29" s="101" customFormat="1" x14ac:dyDescent="0.2">
      <c r="A2205" s="104" t="s">
        <v>812</v>
      </c>
      <c r="B2205" s="103" t="s">
        <v>816</v>
      </c>
      <c r="C2205" s="103">
        <v>51</v>
      </c>
      <c r="D2205" s="118"/>
      <c r="E2205" s="113">
        <v>321</v>
      </c>
      <c r="F2205" s="141"/>
      <c r="G2205" s="106"/>
      <c r="H2205" s="107">
        <f t="shared" si="4197"/>
        <v>1327</v>
      </c>
      <c r="I2205" s="107">
        <f t="shared" si="4197"/>
        <v>0</v>
      </c>
      <c r="J2205" s="107">
        <f t="shared" si="4197"/>
        <v>1327</v>
      </c>
      <c r="K2205" s="107">
        <f t="shared" si="4197"/>
        <v>0</v>
      </c>
      <c r="L2205" s="107">
        <f t="shared" si="4197"/>
        <v>1327</v>
      </c>
      <c r="M2205" s="107">
        <f t="shared" si="4197"/>
        <v>0</v>
      </c>
      <c r="N2205" s="107">
        <f t="shared" si="4197"/>
        <v>1327</v>
      </c>
      <c r="O2205" s="107">
        <f t="shared" si="4197"/>
        <v>0</v>
      </c>
      <c r="P2205" s="107">
        <f t="shared" si="4197"/>
        <v>1327</v>
      </c>
      <c r="Q2205" s="107">
        <f t="shared" si="4197"/>
        <v>0</v>
      </c>
      <c r="R2205" s="107">
        <f t="shared" si="4197"/>
        <v>1327</v>
      </c>
      <c r="S2205" s="107">
        <f t="shared" si="4197"/>
        <v>0</v>
      </c>
      <c r="T2205" s="107">
        <f t="shared" si="4197"/>
        <v>1327</v>
      </c>
      <c r="U2205" s="107">
        <f t="shared" si="4197"/>
        <v>0</v>
      </c>
      <c r="V2205" s="107">
        <f t="shared" si="4197"/>
        <v>1327</v>
      </c>
      <c r="W2205" s="107">
        <f t="shared" si="4197"/>
        <v>0</v>
      </c>
      <c r="X2205" s="107">
        <f t="shared" si="4198"/>
        <v>1327</v>
      </c>
      <c r="Y2205" s="107">
        <f t="shared" si="4198"/>
        <v>0</v>
      </c>
    </row>
    <row r="2206" spans="1:29" s="101" customFormat="1" x14ac:dyDescent="0.2">
      <c r="A2206" s="109" t="s">
        <v>812</v>
      </c>
      <c r="B2206" s="94" t="s">
        <v>816</v>
      </c>
      <c r="C2206" s="94">
        <v>51</v>
      </c>
      <c r="D2206" s="95" t="s">
        <v>296</v>
      </c>
      <c r="E2206" s="119">
        <v>3211</v>
      </c>
      <c r="F2206" s="142" t="s">
        <v>42</v>
      </c>
      <c r="G2206" s="132"/>
      <c r="H2206" s="398">
        <v>1327</v>
      </c>
      <c r="I2206" s="399"/>
      <c r="J2206" s="398">
        <v>1327</v>
      </c>
      <c r="K2206" s="399"/>
      <c r="L2206" s="398">
        <v>1327</v>
      </c>
      <c r="M2206" s="399"/>
      <c r="N2206" s="398">
        <v>1327</v>
      </c>
      <c r="O2206" s="399"/>
      <c r="P2206" s="398">
        <v>1327</v>
      </c>
      <c r="Q2206" s="399"/>
      <c r="R2206" s="398">
        <v>1327</v>
      </c>
      <c r="S2206" s="399"/>
      <c r="T2206" s="398">
        <v>1327</v>
      </c>
      <c r="U2206" s="399"/>
      <c r="V2206" s="398">
        <v>1327</v>
      </c>
      <c r="W2206" s="399"/>
      <c r="X2206" s="398">
        <v>1327</v>
      </c>
      <c r="Y2206" s="399"/>
      <c r="Z2206" s="139"/>
      <c r="AA2206" s="139"/>
      <c r="AB2206" s="139"/>
      <c r="AC2206" s="139"/>
    </row>
    <row r="2207" spans="1:29" s="101" customFormat="1" ht="33.75" x14ac:dyDescent="0.2">
      <c r="A2207" s="182" t="s">
        <v>812</v>
      </c>
      <c r="B2207" s="172" t="s">
        <v>818</v>
      </c>
      <c r="C2207" s="172"/>
      <c r="D2207" s="172"/>
      <c r="E2207" s="180"/>
      <c r="F2207" s="176" t="s">
        <v>79</v>
      </c>
      <c r="G2207" s="177" t="s">
        <v>817</v>
      </c>
      <c r="H2207" s="178">
        <f t="shared" ref="H2207:Y2207" si="4199">H2208</f>
        <v>8344</v>
      </c>
      <c r="I2207" s="178">
        <f t="shared" si="4199"/>
        <v>8344</v>
      </c>
      <c r="J2207" s="178">
        <f t="shared" si="4199"/>
        <v>12344</v>
      </c>
      <c r="K2207" s="178">
        <f t="shared" si="4199"/>
        <v>12344</v>
      </c>
      <c r="L2207" s="178">
        <f t="shared" si="4199"/>
        <v>21344</v>
      </c>
      <c r="M2207" s="178">
        <f t="shared" si="4199"/>
        <v>21344</v>
      </c>
      <c r="N2207" s="178">
        <f t="shared" si="4199"/>
        <v>21344</v>
      </c>
      <c r="O2207" s="178">
        <f t="shared" si="4199"/>
        <v>21344</v>
      </c>
      <c r="P2207" s="178">
        <f t="shared" si="4199"/>
        <v>12344</v>
      </c>
      <c r="Q2207" s="178">
        <f t="shared" si="4199"/>
        <v>12344</v>
      </c>
      <c r="R2207" s="178">
        <f t="shared" si="4199"/>
        <v>21344</v>
      </c>
      <c r="S2207" s="178">
        <f t="shared" si="4199"/>
        <v>21344</v>
      </c>
      <c r="T2207" s="178">
        <f t="shared" si="4199"/>
        <v>21344</v>
      </c>
      <c r="U2207" s="178">
        <f t="shared" si="4199"/>
        <v>21344</v>
      </c>
      <c r="V2207" s="178">
        <f t="shared" si="4199"/>
        <v>21344</v>
      </c>
      <c r="W2207" s="178">
        <f t="shared" si="4199"/>
        <v>21344</v>
      </c>
      <c r="X2207" s="178">
        <f t="shared" si="4199"/>
        <v>21344</v>
      </c>
      <c r="Y2207" s="178">
        <f t="shared" si="4199"/>
        <v>21344</v>
      </c>
    </row>
    <row r="2208" spans="1:29" s="139" customFormat="1" x14ac:dyDescent="0.2">
      <c r="A2208" s="201" t="s">
        <v>812</v>
      </c>
      <c r="B2208" s="179" t="s">
        <v>818</v>
      </c>
      <c r="C2208" s="167">
        <v>11</v>
      </c>
      <c r="D2208" s="167"/>
      <c r="E2208" s="168">
        <v>32</v>
      </c>
      <c r="F2208" s="169"/>
      <c r="G2208" s="170"/>
      <c r="H2208" s="171">
        <f t="shared" ref="H2208:Q2208" si="4200">H2209+H2213</f>
        <v>8344</v>
      </c>
      <c r="I2208" s="171">
        <f t="shared" si="4200"/>
        <v>8344</v>
      </c>
      <c r="J2208" s="171">
        <f t="shared" si="4200"/>
        <v>12344</v>
      </c>
      <c r="K2208" s="171">
        <f t="shared" si="4200"/>
        <v>12344</v>
      </c>
      <c r="L2208" s="171">
        <f t="shared" ref="L2208:M2208" si="4201">L2209+L2213</f>
        <v>21344</v>
      </c>
      <c r="M2208" s="171">
        <f t="shared" si="4201"/>
        <v>21344</v>
      </c>
      <c r="N2208" s="171">
        <f t="shared" ref="N2208:O2208" si="4202">N2209+N2213</f>
        <v>21344</v>
      </c>
      <c r="O2208" s="171">
        <f t="shared" si="4202"/>
        <v>21344</v>
      </c>
      <c r="P2208" s="171">
        <f t="shared" si="4200"/>
        <v>12344</v>
      </c>
      <c r="Q2208" s="171">
        <f t="shared" si="4200"/>
        <v>12344</v>
      </c>
      <c r="R2208" s="171">
        <f t="shared" ref="R2208:W2208" si="4203">R2209+R2213</f>
        <v>21344</v>
      </c>
      <c r="S2208" s="171">
        <f t="shared" si="4203"/>
        <v>21344</v>
      </c>
      <c r="T2208" s="171">
        <f t="shared" ref="T2208:U2208" si="4204">T2209+T2213</f>
        <v>21344</v>
      </c>
      <c r="U2208" s="171">
        <f t="shared" si="4204"/>
        <v>21344</v>
      </c>
      <c r="V2208" s="171">
        <f t="shared" si="4203"/>
        <v>21344</v>
      </c>
      <c r="W2208" s="171">
        <f t="shared" si="4203"/>
        <v>21344</v>
      </c>
      <c r="X2208" s="171">
        <f t="shared" ref="X2208:Y2208" si="4205">X2209+X2213</f>
        <v>21344</v>
      </c>
      <c r="Y2208" s="171">
        <f t="shared" si="4205"/>
        <v>21344</v>
      </c>
      <c r="Z2208" s="101"/>
      <c r="AA2208" s="101"/>
      <c r="AB2208" s="101"/>
      <c r="AC2208" s="101"/>
    </row>
    <row r="2209" spans="1:29" s="139" customFormat="1" x14ac:dyDescent="0.2">
      <c r="A2209" s="118" t="s">
        <v>812</v>
      </c>
      <c r="B2209" s="102" t="s">
        <v>818</v>
      </c>
      <c r="C2209" s="103">
        <v>11</v>
      </c>
      <c r="D2209" s="118"/>
      <c r="E2209" s="113">
        <v>323</v>
      </c>
      <c r="F2209" s="141"/>
      <c r="G2209" s="106"/>
      <c r="H2209" s="107">
        <f t="shared" ref="H2209:Q2209" si="4206">SUM(H2210:H2212)</f>
        <v>6220</v>
      </c>
      <c r="I2209" s="107">
        <f t="shared" si="4206"/>
        <v>6220</v>
      </c>
      <c r="J2209" s="107">
        <f t="shared" si="4206"/>
        <v>10220</v>
      </c>
      <c r="K2209" s="107">
        <f t="shared" si="4206"/>
        <v>10220</v>
      </c>
      <c r="L2209" s="107">
        <f t="shared" ref="L2209:M2209" si="4207">SUM(L2210:L2212)</f>
        <v>19220</v>
      </c>
      <c r="M2209" s="107">
        <f t="shared" si="4207"/>
        <v>19220</v>
      </c>
      <c r="N2209" s="107">
        <f t="shared" ref="N2209:O2209" si="4208">SUM(N2210:N2212)</f>
        <v>19220</v>
      </c>
      <c r="O2209" s="107">
        <f t="shared" si="4208"/>
        <v>19220</v>
      </c>
      <c r="P2209" s="107">
        <f t="shared" si="4206"/>
        <v>10220</v>
      </c>
      <c r="Q2209" s="107">
        <f t="shared" si="4206"/>
        <v>10220</v>
      </c>
      <c r="R2209" s="107">
        <f t="shared" ref="R2209:W2209" si="4209">SUM(R2210:R2212)</f>
        <v>19220</v>
      </c>
      <c r="S2209" s="107">
        <f t="shared" si="4209"/>
        <v>19220</v>
      </c>
      <c r="T2209" s="107">
        <f t="shared" ref="T2209:U2209" si="4210">SUM(T2210:T2212)</f>
        <v>19220</v>
      </c>
      <c r="U2209" s="107">
        <f t="shared" si="4210"/>
        <v>19220</v>
      </c>
      <c r="V2209" s="107">
        <f t="shared" si="4209"/>
        <v>19220</v>
      </c>
      <c r="W2209" s="107">
        <f t="shared" si="4209"/>
        <v>19220</v>
      </c>
      <c r="X2209" s="107">
        <f t="shared" ref="X2209:Y2209" si="4211">SUM(X2210:X2212)</f>
        <v>19220</v>
      </c>
      <c r="Y2209" s="107">
        <f t="shared" si="4211"/>
        <v>19220</v>
      </c>
      <c r="Z2209" s="101"/>
      <c r="AA2209" s="101"/>
      <c r="AB2209" s="101"/>
      <c r="AC2209" s="101"/>
    </row>
    <row r="2210" spans="1:29" s="139" customFormat="1" ht="15" x14ac:dyDescent="0.2">
      <c r="A2210" s="95" t="s">
        <v>812</v>
      </c>
      <c r="B2210" s="93" t="s">
        <v>818</v>
      </c>
      <c r="C2210" s="94">
        <v>11</v>
      </c>
      <c r="D2210" s="95" t="s">
        <v>296</v>
      </c>
      <c r="E2210" s="119">
        <v>3232</v>
      </c>
      <c r="F2210" s="142" t="s">
        <v>53</v>
      </c>
      <c r="G2210" s="132"/>
      <c r="H2210" s="398">
        <v>2124</v>
      </c>
      <c r="I2210" s="398">
        <f t="shared" ref="I2210:I2212" si="4212">H2210</f>
        <v>2124</v>
      </c>
      <c r="J2210" s="398">
        <v>2124</v>
      </c>
      <c r="K2210" s="398">
        <f t="shared" ref="K2210:K2212" si="4213">J2210</f>
        <v>2124</v>
      </c>
      <c r="L2210" s="398">
        <v>3822</v>
      </c>
      <c r="M2210" s="398">
        <f t="shared" ref="M2210:M2212" si="4214">L2210</f>
        <v>3822</v>
      </c>
      <c r="N2210" s="398">
        <v>3822</v>
      </c>
      <c r="O2210" s="398">
        <f t="shared" ref="O2210:O2212" si="4215">N2210</f>
        <v>3822</v>
      </c>
      <c r="P2210" s="398">
        <v>2124</v>
      </c>
      <c r="Q2210" s="398">
        <f t="shared" ref="Q2210:Q2212" si="4216">P2210</f>
        <v>2124</v>
      </c>
      <c r="R2210" s="398">
        <v>3822</v>
      </c>
      <c r="S2210" s="398">
        <f t="shared" ref="S2210:S2212" si="4217">R2210</f>
        <v>3822</v>
      </c>
      <c r="T2210" s="398">
        <v>3822</v>
      </c>
      <c r="U2210" s="398">
        <f t="shared" ref="U2210:U2212" si="4218">T2210</f>
        <v>3822</v>
      </c>
      <c r="V2210" s="398">
        <v>3822</v>
      </c>
      <c r="W2210" s="398">
        <f t="shared" ref="W2210:W2212" si="4219">V2210</f>
        <v>3822</v>
      </c>
      <c r="X2210" s="398">
        <v>3822</v>
      </c>
      <c r="Y2210" s="398">
        <f t="shared" ref="Y2210:Y2212" si="4220">X2210</f>
        <v>3822</v>
      </c>
    </row>
    <row r="2211" spans="1:29" s="101" customFormat="1" x14ac:dyDescent="0.2">
      <c r="A2211" s="95" t="s">
        <v>812</v>
      </c>
      <c r="B2211" s="93" t="s">
        <v>818</v>
      </c>
      <c r="C2211" s="94">
        <v>11</v>
      </c>
      <c r="D2211" s="95" t="s">
        <v>296</v>
      </c>
      <c r="E2211" s="119">
        <v>3235</v>
      </c>
      <c r="F2211" s="142" t="s">
        <v>56</v>
      </c>
      <c r="G2211" s="132"/>
      <c r="H2211" s="398">
        <v>3698</v>
      </c>
      <c r="I2211" s="398">
        <f t="shared" si="4212"/>
        <v>3698</v>
      </c>
      <c r="J2211" s="398">
        <v>7698</v>
      </c>
      <c r="K2211" s="398">
        <f t="shared" si="4213"/>
        <v>7698</v>
      </c>
      <c r="L2211" s="398">
        <v>15000</v>
      </c>
      <c r="M2211" s="398">
        <f t="shared" si="4214"/>
        <v>15000</v>
      </c>
      <c r="N2211" s="398">
        <v>15000</v>
      </c>
      <c r="O2211" s="398">
        <f t="shared" si="4215"/>
        <v>15000</v>
      </c>
      <c r="P2211" s="398">
        <v>7698</v>
      </c>
      <c r="Q2211" s="398">
        <f t="shared" si="4216"/>
        <v>7698</v>
      </c>
      <c r="R2211" s="398">
        <v>15000</v>
      </c>
      <c r="S2211" s="398">
        <f t="shared" si="4217"/>
        <v>15000</v>
      </c>
      <c r="T2211" s="398">
        <v>15000</v>
      </c>
      <c r="U2211" s="398">
        <f t="shared" si="4218"/>
        <v>15000</v>
      </c>
      <c r="V2211" s="398">
        <v>15000</v>
      </c>
      <c r="W2211" s="398">
        <f t="shared" si="4219"/>
        <v>15000</v>
      </c>
      <c r="X2211" s="398">
        <v>15000</v>
      </c>
      <c r="Y2211" s="398">
        <f t="shared" si="4220"/>
        <v>15000</v>
      </c>
      <c r="Z2211" s="139"/>
      <c r="AA2211" s="139"/>
      <c r="AB2211" s="139"/>
      <c r="AC2211" s="139"/>
    </row>
    <row r="2212" spans="1:29" s="139" customFormat="1" ht="15" x14ac:dyDescent="0.2">
      <c r="A2212" s="95" t="s">
        <v>812</v>
      </c>
      <c r="B2212" s="93" t="s">
        <v>818</v>
      </c>
      <c r="C2212" s="94">
        <v>11</v>
      </c>
      <c r="D2212" s="95" t="s">
        <v>296</v>
      </c>
      <c r="E2212" s="119">
        <v>3239</v>
      </c>
      <c r="F2212" s="142" t="s">
        <v>60</v>
      </c>
      <c r="G2212" s="132"/>
      <c r="H2212" s="398">
        <v>398</v>
      </c>
      <c r="I2212" s="398">
        <f t="shared" si="4212"/>
        <v>398</v>
      </c>
      <c r="J2212" s="398">
        <v>398</v>
      </c>
      <c r="K2212" s="398">
        <f t="shared" si="4213"/>
        <v>398</v>
      </c>
      <c r="L2212" s="398">
        <v>398</v>
      </c>
      <c r="M2212" s="398">
        <f t="shared" si="4214"/>
        <v>398</v>
      </c>
      <c r="N2212" s="398">
        <v>398</v>
      </c>
      <c r="O2212" s="398">
        <f t="shared" si="4215"/>
        <v>398</v>
      </c>
      <c r="P2212" s="398">
        <v>398</v>
      </c>
      <c r="Q2212" s="398">
        <f t="shared" si="4216"/>
        <v>398</v>
      </c>
      <c r="R2212" s="398">
        <v>398</v>
      </c>
      <c r="S2212" s="398">
        <f t="shared" si="4217"/>
        <v>398</v>
      </c>
      <c r="T2212" s="398">
        <v>398</v>
      </c>
      <c r="U2212" s="398">
        <f t="shared" si="4218"/>
        <v>398</v>
      </c>
      <c r="V2212" s="398">
        <v>398</v>
      </c>
      <c r="W2212" s="398">
        <f t="shared" si="4219"/>
        <v>398</v>
      </c>
      <c r="X2212" s="398">
        <v>398</v>
      </c>
      <c r="Y2212" s="398">
        <f t="shared" si="4220"/>
        <v>398</v>
      </c>
    </row>
    <row r="2213" spans="1:29" x14ac:dyDescent="0.2">
      <c r="A2213" s="118" t="s">
        <v>812</v>
      </c>
      <c r="B2213" s="102" t="s">
        <v>818</v>
      </c>
      <c r="C2213" s="103">
        <v>11</v>
      </c>
      <c r="D2213" s="118"/>
      <c r="E2213" s="113">
        <v>329</v>
      </c>
      <c r="F2213" s="141"/>
      <c r="G2213" s="106"/>
      <c r="H2213" s="107">
        <f t="shared" ref="H2213:Y2213" si="4221">SUM(H2214)</f>
        <v>2124</v>
      </c>
      <c r="I2213" s="107">
        <f t="shared" si="4221"/>
        <v>2124</v>
      </c>
      <c r="J2213" s="107">
        <f t="shared" si="4221"/>
        <v>2124</v>
      </c>
      <c r="K2213" s="107">
        <f t="shared" si="4221"/>
        <v>2124</v>
      </c>
      <c r="L2213" s="107">
        <f t="shared" si="4221"/>
        <v>2124</v>
      </c>
      <c r="M2213" s="107">
        <f t="shared" si="4221"/>
        <v>2124</v>
      </c>
      <c r="N2213" s="107">
        <f t="shared" si="4221"/>
        <v>2124</v>
      </c>
      <c r="O2213" s="107">
        <f t="shared" si="4221"/>
        <v>2124</v>
      </c>
      <c r="P2213" s="107">
        <f t="shared" si="4221"/>
        <v>2124</v>
      </c>
      <c r="Q2213" s="107">
        <f t="shared" si="4221"/>
        <v>2124</v>
      </c>
      <c r="R2213" s="107">
        <f t="shared" si="4221"/>
        <v>2124</v>
      </c>
      <c r="S2213" s="107">
        <f t="shared" si="4221"/>
        <v>2124</v>
      </c>
      <c r="T2213" s="107">
        <f t="shared" si="4221"/>
        <v>2124</v>
      </c>
      <c r="U2213" s="107">
        <f t="shared" si="4221"/>
        <v>2124</v>
      </c>
      <c r="V2213" s="107">
        <f t="shared" si="4221"/>
        <v>2124</v>
      </c>
      <c r="W2213" s="107">
        <f t="shared" si="4221"/>
        <v>2124</v>
      </c>
      <c r="X2213" s="107">
        <f t="shared" si="4221"/>
        <v>2124</v>
      </c>
      <c r="Y2213" s="107">
        <f t="shared" si="4221"/>
        <v>2124</v>
      </c>
      <c r="Z2213" s="101"/>
      <c r="AA2213" s="101"/>
      <c r="AB2213" s="101"/>
      <c r="AC2213" s="101"/>
    </row>
    <row r="2214" spans="1:29" ht="15" x14ac:dyDescent="0.2">
      <c r="A2214" s="95" t="s">
        <v>812</v>
      </c>
      <c r="B2214" s="93" t="s">
        <v>818</v>
      </c>
      <c r="C2214" s="94">
        <v>11</v>
      </c>
      <c r="D2214" s="95" t="s">
        <v>296</v>
      </c>
      <c r="E2214" s="119">
        <v>3292</v>
      </c>
      <c r="F2214" s="142" t="s">
        <v>63</v>
      </c>
      <c r="G2214" s="132"/>
      <c r="H2214" s="398">
        <v>2124</v>
      </c>
      <c r="I2214" s="398">
        <f>H2214</f>
        <v>2124</v>
      </c>
      <c r="J2214" s="398">
        <v>2124</v>
      </c>
      <c r="K2214" s="398">
        <f>J2214</f>
        <v>2124</v>
      </c>
      <c r="L2214" s="398">
        <v>2124</v>
      </c>
      <c r="M2214" s="398">
        <f>L2214</f>
        <v>2124</v>
      </c>
      <c r="N2214" s="398">
        <v>2124</v>
      </c>
      <c r="O2214" s="398">
        <f>N2214</f>
        <v>2124</v>
      </c>
      <c r="P2214" s="398">
        <v>2124</v>
      </c>
      <c r="Q2214" s="398">
        <f>P2214</f>
        <v>2124</v>
      </c>
      <c r="R2214" s="398">
        <v>2124</v>
      </c>
      <c r="S2214" s="398">
        <f>R2214</f>
        <v>2124</v>
      </c>
      <c r="T2214" s="398">
        <v>2124</v>
      </c>
      <c r="U2214" s="398">
        <f>T2214</f>
        <v>2124</v>
      </c>
      <c r="V2214" s="398">
        <v>2124</v>
      </c>
      <c r="W2214" s="398">
        <f>V2214</f>
        <v>2124</v>
      </c>
      <c r="X2214" s="398">
        <v>2124</v>
      </c>
      <c r="Y2214" s="398">
        <f>X2214</f>
        <v>2124</v>
      </c>
      <c r="Z2214" s="139"/>
      <c r="AA2214" s="139"/>
      <c r="AB2214" s="139"/>
      <c r="AC2214" s="139"/>
    </row>
    <row r="2215" spans="1:29" x14ac:dyDescent="0.2">
      <c r="A2215" s="205" t="s">
        <v>819</v>
      </c>
      <c r="B2215" s="456" t="s">
        <v>820</v>
      </c>
      <c r="C2215" s="457"/>
      <c r="D2215" s="457"/>
      <c r="E2215" s="458"/>
      <c r="F2215" s="145" t="s">
        <v>821</v>
      </c>
      <c r="G2215" s="117"/>
      <c r="H2215" s="100">
        <f t="shared" ref="H2215:Y2215" si="4222">H2216</f>
        <v>11326270</v>
      </c>
      <c r="I2215" s="100">
        <f t="shared" si="4222"/>
        <v>0</v>
      </c>
      <c r="J2215" s="100">
        <f t="shared" si="4222"/>
        <v>10193873</v>
      </c>
      <c r="K2215" s="100">
        <f t="shared" si="4222"/>
        <v>0</v>
      </c>
      <c r="L2215" s="100">
        <f t="shared" si="4222"/>
        <v>10193873</v>
      </c>
      <c r="M2215" s="100">
        <f t="shared" si="4222"/>
        <v>0</v>
      </c>
      <c r="N2215" s="100">
        <f t="shared" si="4222"/>
        <v>12393030</v>
      </c>
      <c r="O2215" s="100">
        <f t="shared" si="4222"/>
        <v>0</v>
      </c>
      <c r="P2215" s="100">
        <f t="shared" si="4222"/>
        <v>10261865</v>
      </c>
      <c r="Q2215" s="100">
        <f t="shared" si="4222"/>
        <v>0</v>
      </c>
      <c r="R2215" s="100">
        <f t="shared" si="4222"/>
        <v>10261865</v>
      </c>
      <c r="S2215" s="100">
        <f t="shared" si="4222"/>
        <v>0</v>
      </c>
      <c r="T2215" s="100">
        <f t="shared" si="4222"/>
        <v>12064330</v>
      </c>
      <c r="U2215" s="100">
        <f t="shared" si="4222"/>
        <v>0</v>
      </c>
      <c r="V2215" s="100">
        <f t="shared" si="4222"/>
        <v>10363433</v>
      </c>
      <c r="W2215" s="100">
        <f t="shared" si="4222"/>
        <v>0</v>
      </c>
      <c r="X2215" s="100">
        <f t="shared" si="4222"/>
        <v>12279630</v>
      </c>
      <c r="Y2215" s="100">
        <f t="shared" si="4222"/>
        <v>0</v>
      </c>
    </row>
    <row r="2216" spans="1:29" ht="33.75" x14ac:dyDescent="0.2">
      <c r="A2216" s="182" t="s">
        <v>819</v>
      </c>
      <c r="B2216" s="172" t="s">
        <v>822</v>
      </c>
      <c r="C2216" s="172"/>
      <c r="D2216" s="172"/>
      <c r="E2216" s="180"/>
      <c r="F2216" s="176" t="s">
        <v>823</v>
      </c>
      <c r="G2216" s="177" t="s">
        <v>774</v>
      </c>
      <c r="H2216" s="178">
        <f>H2222+H2236+H2245+H2275+H2280+H2287+H2295+H2298+H2217+H2233+H2284</f>
        <v>11326270</v>
      </c>
      <c r="I2216" s="178">
        <f t="shared" ref="I2216:Q2216" si="4223">I2222+I2236+I2245+I2275+I2280+I2287+I2295+I2298+I2217+I2233+I2284</f>
        <v>0</v>
      </c>
      <c r="J2216" s="178">
        <f t="shared" si="4223"/>
        <v>10193873</v>
      </c>
      <c r="K2216" s="178">
        <f t="shared" si="4223"/>
        <v>0</v>
      </c>
      <c r="L2216" s="178">
        <f t="shared" ref="L2216:M2216" si="4224">L2222+L2236+L2245+L2275+L2280+L2287+L2295+L2298+L2217+L2233+L2284</f>
        <v>10193873</v>
      </c>
      <c r="M2216" s="178">
        <f t="shared" si="4224"/>
        <v>0</v>
      </c>
      <c r="N2216" s="178">
        <f t="shared" ref="N2216:O2216" si="4225">N2222+N2236+N2245+N2275+N2280+N2287+N2295+N2298+N2217+N2233+N2284</f>
        <v>12393030</v>
      </c>
      <c r="O2216" s="178">
        <f t="shared" si="4225"/>
        <v>0</v>
      </c>
      <c r="P2216" s="178">
        <f t="shared" si="4223"/>
        <v>10261865</v>
      </c>
      <c r="Q2216" s="178">
        <f t="shared" si="4223"/>
        <v>0</v>
      </c>
      <c r="R2216" s="178">
        <f t="shared" ref="R2216:W2216" si="4226">R2222+R2236+R2245+R2275+R2280+R2287+R2295+R2298+R2217+R2233+R2284</f>
        <v>10261865</v>
      </c>
      <c r="S2216" s="178">
        <f t="shared" si="4226"/>
        <v>0</v>
      </c>
      <c r="T2216" s="178">
        <f t="shared" ref="T2216:U2216" si="4227">T2222+T2236+T2245+T2275+T2280+T2287+T2295+T2298+T2217+T2233+T2284</f>
        <v>12064330</v>
      </c>
      <c r="U2216" s="178">
        <f t="shared" si="4227"/>
        <v>0</v>
      </c>
      <c r="V2216" s="178">
        <f t="shared" si="4226"/>
        <v>10363433</v>
      </c>
      <c r="W2216" s="178">
        <f t="shared" si="4226"/>
        <v>0</v>
      </c>
      <c r="X2216" s="178">
        <f t="shared" ref="X2216:Y2216" si="4228">X2222+X2236+X2245+X2275+X2280+X2287+X2295+X2298+X2217+X2233+X2284</f>
        <v>12279630</v>
      </c>
      <c r="Y2216" s="178">
        <f t="shared" si="4228"/>
        <v>0</v>
      </c>
    </row>
    <row r="2217" spans="1:29" x14ac:dyDescent="0.2">
      <c r="A2217" s="201" t="s">
        <v>819</v>
      </c>
      <c r="B2217" s="179" t="s">
        <v>822</v>
      </c>
      <c r="C2217" s="167">
        <v>31</v>
      </c>
      <c r="D2217" s="167"/>
      <c r="E2217" s="168">
        <v>31</v>
      </c>
      <c r="F2217" s="169"/>
      <c r="G2217" s="170"/>
      <c r="H2217" s="171">
        <f t="shared" ref="H2217:Q2217" si="4229">H2218+H2220</f>
        <v>240925</v>
      </c>
      <c r="I2217" s="171">
        <f t="shared" si="4229"/>
        <v>0</v>
      </c>
      <c r="J2217" s="171">
        <f t="shared" si="4229"/>
        <v>30925</v>
      </c>
      <c r="K2217" s="171">
        <f t="shared" si="4229"/>
        <v>0</v>
      </c>
      <c r="L2217" s="171">
        <f t="shared" ref="L2217:M2217" si="4230">L2218+L2220</f>
        <v>30925</v>
      </c>
      <c r="M2217" s="171">
        <f t="shared" si="4230"/>
        <v>0</v>
      </c>
      <c r="N2217" s="171">
        <f t="shared" ref="N2217:O2217" si="4231">N2218+N2220</f>
        <v>46400</v>
      </c>
      <c r="O2217" s="171">
        <f t="shared" si="4231"/>
        <v>0</v>
      </c>
      <c r="P2217" s="171">
        <f t="shared" si="4229"/>
        <v>30925</v>
      </c>
      <c r="Q2217" s="171">
        <f t="shared" si="4229"/>
        <v>0</v>
      </c>
      <c r="R2217" s="171">
        <f t="shared" ref="R2217:W2217" si="4232">R2218+R2220</f>
        <v>30925</v>
      </c>
      <c r="S2217" s="171">
        <f t="shared" si="4232"/>
        <v>0</v>
      </c>
      <c r="T2217" s="171">
        <f t="shared" ref="T2217:U2217" si="4233">T2218+T2220</f>
        <v>29000</v>
      </c>
      <c r="U2217" s="171">
        <f t="shared" si="4233"/>
        <v>0</v>
      </c>
      <c r="V2217" s="171">
        <f t="shared" si="4232"/>
        <v>30925</v>
      </c>
      <c r="W2217" s="171">
        <f t="shared" si="4232"/>
        <v>0</v>
      </c>
      <c r="X2217" s="171">
        <f t="shared" ref="X2217:Y2217" si="4234">X2218+X2220</f>
        <v>29000</v>
      </c>
      <c r="Y2217" s="171">
        <f t="shared" si="4234"/>
        <v>0</v>
      </c>
    </row>
    <row r="2218" spans="1:29" x14ac:dyDescent="0.2">
      <c r="A2218" s="104" t="s">
        <v>819</v>
      </c>
      <c r="B2218" s="103" t="s">
        <v>822</v>
      </c>
      <c r="C2218" s="102">
        <v>31</v>
      </c>
      <c r="D2218" s="118"/>
      <c r="E2218" s="113">
        <v>311</v>
      </c>
      <c r="F2218" s="141"/>
      <c r="G2218" s="106"/>
      <c r="H2218" s="107">
        <f t="shared" ref="H2218:Y2218" si="4235">H2219</f>
        <v>206545</v>
      </c>
      <c r="I2218" s="107">
        <f t="shared" si="4235"/>
        <v>0</v>
      </c>
      <c r="J2218" s="107">
        <f t="shared" si="4235"/>
        <v>26545</v>
      </c>
      <c r="K2218" s="107">
        <f t="shared" si="4235"/>
        <v>0</v>
      </c>
      <c r="L2218" s="107">
        <f t="shared" si="4235"/>
        <v>26545</v>
      </c>
      <c r="M2218" s="107">
        <f t="shared" si="4235"/>
        <v>0</v>
      </c>
      <c r="N2218" s="107">
        <f t="shared" si="4235"/>
        <v>40000</v>
      </c>
      <c r="O2218" s="107">
        <f t="shared" si="4235"/>
        <v>0</v>
      </c>
      <c r="P2218" s="107">
        <f t="shared" si="4235"/>
        <v>26545</v>
      </c>
      <c r="Q2218" s="107">
        <f t="shared" si="4235"/>
        <v>0</v>
      </c>
      <c r="R2218" s="107">
        <f t="shared" si="4235"/>
        <v>26545</v>
      </c>
      <c r="S2218" s="107">
        <f t="shared" si="4235"/>
        <v>0</v>
      </c>
      <c r="T2218" s="107">
        <f t="shared" si="4235"/>
        <v>25000</v>
      </c>
      <c r="U2218" s="107">
        <f t="shared" si="4235"/>
        <v>0</v>
      </c>
      <c r="V2218" s="107">
        <f t="shared" si="4235"/>
        <v>26545</v>
      </c>
      <c r="W2218" s="107">
        <f t="shared" si="4235"/>
        <v>0</v>
      </c>
      <c r="X2218" s="107">
        <f t="shared" si="4235"/>
        <v>25000</v>
      </c>
      <c r="Y2218" s="107">
        <f t="shared" si="4235"/>
        <v>0</v>
      </c>
    </row>
    <row r="2219" spans="1:29" ht="15" x14ac:dyDescent="0.2">
      <c r="A2219" s="109" t="s">
        <v>819</v>
      </c>
      <c r="B2219" s="94" t="s">
        <v>822</v>
      </c>
      <c r="C2219" s="93">
        <v>31</v>
      </c>
      <c r="D2219" s="95" t="s">
        <v>296</v>
      </c>
      <c r="E2219" s="119">
        <v>3111</v>
      </c>
      <c r="F2219" s="142" t="s">
        <v>33</v>
      </c>
      <c r="G2219" s="111"/>
      <c r="H2219" s="398">
        <v>206545</v>
      </c>
      <c r="I2219" s="399"/>
      <c r="J2219" s="398">
        <v>26545</v>
      </c>
      <c r="K2219" s="399"/>
      <c r="L2219" s="398">
        <v>26545</v>
      </c>
      <c r="M2219" s="399"/>
      <c r="N2219" s="398">
        <v>40000</v>
      </c>
      <c r="O2219" s="399"/>
      <c r="P2219" s="398">
        <v>26545</v>
      </c>
      <c r="Q2219" s="399"/>
      <c r="R2219" s="398">
        <v>26545</v>
      </c>
      <c r="S2219" s="399"/>
      <c r="T2219" s="398">
        <v>25000</v>
      </c>
      <c r="U2219" s="399"/>
      <c r="V2219" s="398">
        <v>26545</v>
      </c>
      <c r="W2219" s="399"/>
      <c r="X2219" s="398">
        <v>25000</v>
      </c>
      <c r="Y2219" s="399"/>
    </row>
    <row r="2220" spans="1:29" x14ac:dyDescent="0.2">
      <c r="A2220" s="104" t="s">
        <v>819</v>
      </c>
      <c r="B2220" s="103" t="s">
        <v>822</v>
      </c>
      <c r="C2220" s="102">
        <v>31</v>
      </c>
      <c r="D2220" s="118"/>
      <c r="E2220" s="113">
        <v>313</v>
      </c>
      <c r="F2220" s="141"/>
      <c r="G2220" s="106"/>
      <c r="H2220" s="107">
        <f t="shared" ref="H2220:Y2220" si="4236">H2221</f>
        <v>34380</v>
      </c>
      <c r="I2220" s="107">
        <f t="shared" si="4236"/>
        <v>0</v>
      </c>
      <c r="J2220" s="107">
        <f t="shared" si="4236"/>
        <v>4380</v>
      </c>
      <c r="K2220" s="107">
        <f t="shared" si="4236"/>
        <v>0</v>
      </c>
      <c r="L2220" s="107">
        <f t="shared" si="4236"/>
        <v>4380</v>
      </c>
      <c r="M2220" s="107">
        <f t="shared" si="4236"/>
        <v>0</v>
      </c>
      <c r="N2220" s="107">
        <f t="shared" si="4236"/>
        <v>6400</v>
      </c>
      <c r="O2220" s="107">
        <f t="shared" si="4236"/>
        <v>0</v>
      </c>
      <c r="P2220" s="107">
        <f t="shared" si="4236"/>
        <v>4380</v>
      </c>
      <c r="Q2220" s="107">
        <f t="shared" si="4236"/>
        <v>0</v>
      </c>
      <c r="R2220" s="107">
        <f t="shared" si="4236"/>
        <v>4380</v>
      </c>
      <c r="S2220" s="107">
        <f t="shared" si="4236"/>
        <v>0</v>
      </c>
      <c r="T2220" s="107">
        <f t="shared" si="4236"/>
        <v>4000</v>
      </c>
      <c r="U2220" s="107">
        <f t="shared" si="4236"/>
        <v>0</v>
      </c>
      <c r="V2220" s="107">
        <f t="shared" si="4236"/>
        <v>4380</v>
      </c>
      <c r="W2220" s="107">
        <f t="shared" si="4236"/>
        <v>0</v>
      </c>
      <c r="X2220" s="107">
        <f t="shared" si="4236"/>
        <v>4000</v>
      </c>
      <c r="Y2220" s="107">
        <f t="shared" si="4236"/>
        <v>0</v>
      </c>
    </row>
    <row r="2221" spans="1:29" ht="15" x14ac:dyDescent="0.2">
      <c r="A2221" s="109" t="s">
        <v>819</v>
      </c>
      <c r="B2221" s="94" t="s">
        <v>822</v>
      </c>
      <c r="C2221" s="93">
        <v>31</v>
      </c>
      <c r="D2221" s="95" t="s">
        <v>296</v>
      </c>
      <c r="E2221" s="119">
        <v>3132</v>
      </c>
      <c r="F2221" s="142" t="s">
        <v>40</v>
      </c>
      <c r="G2221" s="111"/>
      <c r="H2221" s="398">
        <v>34380</v>
      </c>
      <c r="I2221" s="399"/>
      <c r="J2221" s="398">
        <v>4380</v>
      </c>
      <c r="K2221" s="399"/>
      <c r="L2221" s="381">
        <v>4380</v>
      </c>
      <c r="M2221" s="399"/>
      <c r="N2221" s="381">
        <v>6400</v>
      </c>
      <c r="O2221" s="399"/>
      <c r="P2221" s="402">
        <v>4380</v>
      </c>
      <c r="Q2221" s="399"/>
      <c r="R2221" s="398">
        <v>4380</v>
      </c>
      <c r="S2221" s="399"/>
      <c r="T2221" s="398">
        <v>4000</v>
      </c>
      <c r="U2221" s="399"/>
      <c r="V2221" s="398">
        <v>4380</v>
      </c>
      <c r="W2221" s="399"/>
      <c r="X2221" s="398">
        <v>4000</v>
      </c>
      <c r="Y2221" s="399"/>
    </row>
    <row r="2222" spans="1:29" x14ac:dyDescent="0.2">
      <c r="A2222" s="201" t="s">
        <v>819</v>
      </c>
      <c r="B2222" s="179" t="s">
        <v>822</v>
      </c>
      <c r="C2222" s="167">
        <v>31</v>
      </c>
      <c r="D2222" s="167"/>
      <c r="E2222" s="168">
        <v>32</v>
      </c>
      <c r="F2222" s="169"/>
      <c r="G2222" s="170"/>
      <c r="H2222" s="171">
        <f>H2223+H2225+H2227+H2230</f>
        <v>30666</v>
      </c>
      <c r="I2222" s="171">
        <f t="shared" ref="I2222:Q2222" si="4237">I2223+I2225+I2227+I2230</f>
        <v>0</v>
      </c>
      <c r="J2222" s="171">
        <f t="shared" si="4237"/>
        <v>24786</v>
      </c>
      <c r="K2222" s="171">
        <f t="shared" si="4237"/>
        <v>0</v>
      </c>
      <c r="L2222" s="171">
        <f t="shared" ref="L2222:M2222" si="4238">L2223+L2225+L2227+L2230</f>
        <v>24786</v>
      </c>
      <c r="M2222" s="171">
        <f t="shared" si="4238"/>
        <v>0</v>
      </c>
      <c r="N2222" s="171">
        <f t="shared" ref="N2222:O2222" si="4239">N2223+N2225+N2227+N2230</f>
        <v>82600</v>
      </c>
      <c r="O2222" s="171">
        <f t="shared" si="4239"/>
        <v>0</v>
      </c>
      <c r="P2222" s="171">
        <f t="shared" si="4237"/>
        <v>24786</v>
      </c>
      <c r="Q2222" s="171">
        <f t="shared" si="4237"/>
        <v>0</v>
      </c>
      <c r="R2222" s="171">
        <f t="shared" ref="R2222:W2222" si="4240">R2223+R2225+R2227+R2230</f>
        <v>24786</v>
      </c>
      <c r="S2222" s="171">
        <f t="shared" si="4240"/>
        <v>0</v>
      </c>
      <c r="T2222" s="171">
        <f t="shared" ref="T2222:U2222" si="4241">T2223+T2225+T2227+T2230</f>
        <v>65600</v>
      </c>
      <c r="U2222" s="171">
        <f t="shared" si="4241"/>
        <v>0</v>
      </c>
      <c r="V2222" s="171">
        <f t="shared" si="4240"/>
        <v>24786</v>
      </c>
      <c r="W2222" s="171">
        <f t="shared" si="4240"/>
        <v>0</v>
      </c>
      <c r="X2222" s="171">
        <f t="shared" ref="X2222:Y2222" si="4242">X2223+X2225+X2227+X2230</f>
        <v>55600</v>
      </c>
      <c r="Y2222" s="171">
        <f t="shared" si="4242"/>
        <v>0</v>
      </c>
    </row>
    <row r="2223" spans="1:29" x14ac:dyDescent="0.2">
      <c r="A2223" s="104" t="s">
        <v>819</v>
      </c>
      <c r="B2223" s="103" t="s">
        <v>822</v>
      </c>
      <c r="C2223" s="102">
        <v>31</v>
      </c>
      <c r="D2223" s="118"/>
      <c r="E2223" s="113">
        <v>321</v>
      </c>
      <c r="F2223" s="141"/>
      <c r="G2223" s="106"/>
      <c r="H2223" s="107">
        <f t="shared" ref="H2223:Y2223" si="4243">H2224</f>
        <v>22165</v>
      </c>
      <c r="I2223" s="107">
        <f t="shared" si="4243"/>
        <v>0</v>
      </c>
      <c r="J2223" s="107">
        <f t="shared" si="4243"/>
        <v>21999</v>
      </c>
      <c r="K2223" s="107">
        <f t="shared" si="4243"/>
        <v>0</v>
      </c>
      <c r="L2223" s="107">
        <f t="shared" si="4243"/>
        <v>21999</v>
      </c>
      <c r="M2223" s="107">
        <f t="shared" si="4243"/>
        <v>0</v>
      </c>
      <c r="N2223" s="107">
        <f t="shared" si="4243"/>
        <v>63600</v>
      </c>
      <c r="O2223" s="107">
        <f t="shared" si="4243"/>
        <v>0</v>
      </c>
      <c r="P2223" s="107">
        <f t="shared" si="4243"/>
        <v>21999</v>
      </c>
      <c r="Q2223" s="107">
        <f t="shared" si="4243"/>
        <v>0</v>
      </c>
      <c r="R2223" s="107">
        <f t="shared" si="4243"/>
        <v>21999</v>
      </c>
      <c r="S2223" s="107">
        <f t="shared" si="4243"/>
        <v>0</v>
      </c>
      <c r="T2223" s="107">
        <f t="shared" si="4243"/>
        <v>61600</v>
      </c>
      <c r="U2223" s="107">
        <f t="shared" si="4243"/>
        <v>0</v>
      </c>
      <c r="V2223" s="107">
        <f t="shared" si="4243"/>
        <v>21999</v>
      </c>
      <c r="W2223" s="107">
        <f t="shared" si="4243"/>
        <v>0</v>
      </c>
      <c r="X2223" s="107">
        <f t="shared" si="4243"/>
        <v>51600</v>
      </c>
      <c r="Y2223" s="107">
        <f t="shared" si="4243"/>
        <v>0</v>
      </c>
    </row>
    <row r="2224" spans="1:29" ht="15" x14ac:dyDescent="0.2">
      <c r="A2224" s="109" t="s">
        <v>819</v>
      </c>
      <c r="B2224" s="94" t="s">
        <v>822</v>
      </c>
      <c r="C2224" s="93">
        <v>31</v>
      </c>
      <c r="D2224" s="95" t="s">
        <v>296</v>
      </c>
      <c r="E2224" s="119">
        <v>3211</v>
      </c>
      <c r="F2224" s="142" t="s">
        <v>42</v>
      </c>
      <c r="G2224" s="111"/>
      <c r="H2224" s="398">
        <v>22165</v>
      </c>
      <c r="I2224" s="399"/>
      <c r="J2224" s="398">
        <v>21999</v>
      </c>
      <c r="K2224" s="399"/>
      <c r="L2224" s="398">
        <v>21999</v>
      </c>
      <c r="M2224" s="399"/>
      <c r="N2224" s="398">
        <v>63600</v>
      </c>
      <c r="O2224" s="399"/>
      <c r="P2224" s="398">
        <v>21999</v>
      </c>
      <c r="Q2224" s="399"/>
      <c r="R2224" s="398">
        <v>21999</v>
      </c>
      <c r="S2224" s="399"/>
      <c r="T2224" s="398">
        <v>61600</v>
      </c>
      <c r="U2224" s="399"/>
      <c r="V2224" s="398">
        <v>21999</v>
      </c>
      <c r="W2224" s="399"/>
      <c r="X2224" s="398">
        <v>51600</v>
      </c>
      <c r="Y2224" s="399"/>
    </row>
    <row r="2225" spans="1:29" x14ac:dyDescent="0.2">
      <c r="A2225" s="104" t="s">
        <v>819</v>
      </c>
      <c r="B2225" s="103" t="s">
        <v>822</v>
      </c>
      <c r="C2225" s="102">
        <v>31</v>
      </c>
      <c r="D2225" s="118"/>
      <c r="E2225" s="113">
        <v>322</v>
      </c>
      <c r="F2225" s="141"/>
      <c r="G2225" s="106"/>
      <c r="H2225" s="107">
        <f t="shared" ref="H2225:Y2225" si="4244">H2226</f>
        <v>2041</v>
      </c>
      <c r="I2225" s="107">
        <f t="shared" si="4244"/>
        <v>0</v>
      </c>
      <c r="J2225" s="107">
        <f t="shared" si="4244"/>
        <v>1327</v>
      </c>
      <c r="K2225" s="107">
        <f t="shared" si="4244"/>
        <v>0</v>
      </c>
      <c r="L2225" s="107">
        <f t="shared" si="4244"/>
        <v>1327</v>
      </c>
      <c r="M2225" s="107">
        <f t="shared" si="4244"/>
        <v>0</v>
      </c>
      <c r="N2225" s="107">
        <f t="shared" si="4244"/>
        <v>1500</v>
      </c>
      <c r="O2225" s="107">
        <f t="shared" si="4244"/>
        <v>0</v>
      </c>
      <c r="P2225" s="107">
        <f t="shared" si="4244"/>
        <v>1327</v>
      </c>
      <c r="Q2225" s="107">
        <f t="shared" si="4244"/>
        <v>0</v>
      </c>
      <c r="R2225" s="107">
        <f t="shared" si="4244"/>
        <v>1327</v>
      </c>
      <c r="S2225" s="107">
        <f t="shared" si="4244"/>
        <v>0</v>
      </c>
      <c r="T2225" s="107">
        <f t="shared" si="4244"/>
        <v>1500</v>
      </c>
      <c r="U2225" s="107">
        <f t="shared" si="4244"/>
        <v>0</v>
      </c>
      <c r="V2225" s="107">
        <f t="shared" si="4244"/>
        <v>1327</v>
      </c>
      <c r="W2225" s="107">
        <f t="shared" si="4244"/>
        <v>0</v>
      </c>
      <c r="X2225" s="107">
        <f t="shared" si="4244"/>
        <v>1500</v>
      </c>
      <c r="Y2225" s="107">
        <f t="shared" si="4244"/>
        <v>0</v>
      </c>
    </row>
    <row r="2226" spans="1:29" ht="15" x14ac:dyDescent="0.2">
      <c r="A2226" s="109" t="s">
        <v>819</v>
      </c>
      <c r="B2226" s="94" t="s">
        <v>822</v>
      </c>
      <c r="C2226" s="93">
        <v>31</v>
      </c>
      <c r="D2226" s="95" t="s">
        <v>296</v>
      </c>
      <c r="E2226" s="119">
        <v>3222</v>
      </c>
      <c r="F2226" s="142" t="s">
        <v>47</v>
      </c>
      <c r="G2226" s="111"/>
      <c r="H2226" s="398">
        <v>2041</v>
      </c>
      <c r="I2226" s="399"/>
      <c r="J2226" s="398">
        <v>1327</v>
      </c>
      <c r="K2226" s="399"/>
      <c r="L2226" s="398">
        <v>1327</v>
      </c>
      <c r="M2226" s="399"/>
      <c r="N2226" s="398">
        <v>1500</v>
      </c>
      <c r="O2226" s="399"/>
      <c r="P2226" s="398">
        <v>1327</v>
      </c>
      <c r="Q2226" s="399"/>
      <c r="R2226" s="398">
        <v>1327</v>
      </c>
      <c r="S2226" s="399"/>
      <c r="T2226" s="398">
        <v>1500</v>
      </c>
      <c r="U2226" s="399"/>
      <c r="V2226" s="398">
        <v>1327</v>
      </c>
      <c r="W2226" s="399"/>
      <c r="X2226" s="398">
        <v>1500</v>
      </c>
      <c r="Y2226" s="399"/>
    </row>
    <row r="2227" spans="1:29" s="101" customFormat="1" x14ac:dyDescent="0.2">
      <c r="A2227" s="104" t="s">
        <v>819</v>
      </c>
      <c r="B2227" s="103" t="s">
        <v>822</v>
      </c>
      <c r="C2227" s="102">
        <v>31</v>
      </c>
      <c r="D2227" s="118"/>
      <c r="E2227" s="113">
        <v>323</v>
      </c>
      <c r="F2227" s="141"/>
      <c r="G2227" s="106"/>
      <c r="H2227" s="107">
        <f>SUM(H2228:H2229)</f>
        <v>5133</v>
      </c>
      <c r="I2227" s="107">
        <f t="shared" ref="I2227:Y2227" si="4245">SUM(I2228:I2229)</f>
        <v>0</v>
      </c>
      <c r="J2227" s="107">
        <f t="shared" si="4245"/>
        <v>133</v>
      </c>
      <c r="K2227" s="107">
        <f t="shared" si="4245"/>
        <v>0</v>
      </c>
      <c r="L2227" s="107">
        <f t="shared" si="4245"/>
        <v>133</v>
      </c>
      <c r="M2227" s="107">
        <f t="shared" si="4245"/>
        <v>0</v>
      </c>
      <c r="N2227" s="107">
        <f t="shared" si="4245"/>
        <v>6000</v>
      </c>
      <c r="O2227" s="107">
        <f t="shared" si="4245"/>
        <v>0</v>
      </c>
      <c r="P2227" s="107">
        <f t="shared" si="4245"/>
        <v>133</v>
      </c>
      <c r="Q2227" s="107">
        <f t="shared" si="4245"/>
        <v>0</v>
      </c>
      <c r="R2227" s="107">
        <f t="shared" si="4245"/>
        <v>133</v>
      </c>
      <c r="S2227" s="107">
        <f t="shared" si="4245"/>
        <v>0</v>
      </c>
      <c r="T2227" s="107">
        <f t="shared" si="4245"/>
        <v>1000</v>
      </c>
      <c r="U2227" s="107">
        <f t="shared" si="4245"/>
        <v>0</v>
      </c>
      <c r="V2227" s="107">
        <f t="shared" si="4245"/>
        <v>133</v>
      </c>
      <c r="W2227" s="107">
        <f t="shared" si="4245"/>
        <v>0</v>
      </c>
      <c r="X2227" s="107">
        <f t="shared" si="4245"/>
        <v>1000</v>
      </c>
      <c r="Y2227" s="107">
        <f t="shared" si="4245"/>
        <v>0</v>
      </c>
      <c r="Z2227" s="112"/>
      <c r="AA2227" s="112"/>
      <c r="AB2227" s="112"/>
      <c r="AC2227" s="112"/>
    </row>
    <row r="2228" spans="1:29" ht="15" x14ac:dyDescent="0.2">
      <c r="A2228" s="109" t="s">
        <v>819</v>
      </c>
      <c r="B2228" s="94" t="s">
        <v>822</v>
      </c>
      <c r="C2228" s="93">
        <v>31</v>
      </c>
      <c r="D2228" s="95" t="s">
        <v>296</v>
      </c>
      <c r="E2228" s="119">
        <v>3231</v>
      </c>
      <c r="F2228" s="142" t="s">
        <v>52</v>
      </c>
      <c r="G2228" s="111"/>
      <c r="H2228" s="398">
        <v>133</v>
      </c>
      <c r="I2228" s="399"/>
      <c r="J2228" s="398">
        <v>133</v>
      </c>
      <c r="K2228" s="399"/>
      <c r="L2228" s="398">
        <v>133</v>
      </c>
      <c r="M2228" s="399"/>
      <c r="N2228" s="398">
        <v>1000</v>
      </c>
      <c r="O2228" s="399"/>
      <c r="P2228" s="398">
        <v>133</v>
      </c>
      <c r="Q2228" s="399"/>
      <c r="R2228" s="398">
        <v>133</v>
      </c>
      <c r="S2228" s="399"/>
      <c r="T2228" s="398">
        <v>1000</v>
      </c>
      <c r="U2228" s="399"/>
      <c r="V2228" s="398">
        <v>133</v>
      </c>
      <c r="W2228" s="399"/>
      <c r="X2228" s="398">
        <v>1000</v>
      </c>
      <c r="Y2228" s="399"/>
    </row>
    <row r="2229" spans="1:29" ht="15" x14ac:dyDescent="0.2">
      <c r="A2229" s="109" t="s">
        <v>819</v>
      </c>
      <c r="B2229" s="94" t="s">
        <v>822</v>
      </c>
      <c r="C2229" s="93">
        <v>31</v>
      </c>
      <c r="D2229" s="95" t="s">
        <v>296</v>
      </c>
      <c r="E2229" s="119">
        <v>3233</v>
      </c>
      <c r="F2229" s="142" t="s">
        <v>54</v>
      </c>
      <c r="G2229" s="111"/>
      <c r="H2229" s="398">
        <v>5000</v>
      </c>
      <c r="I2229" s="398"/>
      <c r="J2229" s="398"/>
      <c r="K2229" s="398"/>
      <c r="L2229" s="398"/>
      <c r="M2229" s="398"/>
      <c r="N2229" s="398">
        <v>5000</v>
      </c>
      <c r="O2229" s="398"/>
      <c r="P2229" s="398"/>
      <c r="Q2229" s="398"/>
      <c r="R2229" s="398"/>
      <c r="S2229" s="398"/>
      <c r="T2229" s="398">
        <v>0</v>
      </c>
      <c r="U2229" s="398"/>
      <c r="V2229" s="398"/>
      <c r="W2229" s="398"/>
      <c r="X2229" s="398">
        <v>0</v>
      </c>
      <c r="Y2229" s="398"/>
    </row>
    <row r="2230" spans="1:29" x14ac:dyDescent="0.2">
      <c r="A2230" s="104" t="s">
        <v>819</v>
      </c>
      <c r="B2230" s="103" t="s">
        <v>822</v>
      </c>
      <c r="C2230" s="102">
        <v>31</v>
      </c>
      <c r="D2230" s="118"/>
      <c r="E2230" s="113">
        <v>324</v>
      </c>
      <c r="F2230" s="141"/>
      <c r="G2230" s="106"/>
      <c r="H2230" s="149">
        <f t="shared" ref="H2230:Y2230" si="4246">H2231</f>
        <v>1327</v>
      </c>
      <c r="I2230" s="149">
        <f t="shared" si="4246"/>
        <v>0</v>
      </c>
      <c r="J2230" s="149">
        <f t="shared" si="4246"/>
        <v>1327</v>
      </c>
      <c r="K2230" s="149">
        <f t="shared" si="4246"/>
        <v>0</v>
      </c>
      <c r="L2230" s="149">
        <f t="shared" si="4246"/>
        <v>1327</v>
      </c>
      <c r="M2230" s="149">
        <f t="shared" si="4246"/>
        <v>0</v>
      </c>
      <c r="N2230" s="149">
        <f>N2231+N2232</f>
        <v>11500</v>
      </c>
      <c r="O2230" s="149">
        <f t="shared" si="4246"/>
        <v>0</v>
      </c>
      <c r="P2230" s="149">
        <f t="shared" si="4246"/>
        <v>1327</v>
      </c>
      <c r="Q2230" s="149">
        <f t="shared" si="4246"/>
        <v>0</v>
      </c>
      <c r="R2230" s="149">
        <f t="shared" si="4246"/>
        <v>1327</v>
      </c>
      <c r="S2230" s="149">
        <f t="shared" si="4246"/>
        <v>0</v>
      </c>
      <c r="T2230" s="149">
        <f t="shared" si="4246"/>
        <v>1500</v>
      </c>
      <c r="U2230" s="149">
        <f t="shared" si="4246"/>
        <v>0</v>
      </c>
      <c r="V2230" s="149">
        <f t="shared" si="4246"/>
        <v>1327</v>
      </c>
      <c r="W2230" s="149">
        <f t="shared" si="4246"/>
        <v>0</v>
      </c>
      <c r="X2230" s="149">
        <f t="shared" si="4246"/>
        <v>1500</v>
      </c>
      <c r="Y2230" s="149">
        <f t="shared" si="4246"/>
        <v>0</v>
      </c>
      <c r="Z2230" s="101"/>
      <c r="AA2230" s="101"/>
      <c r="AB2230" s="101"/>
      <c r="AC2230" s="101"/>
    </row>
    <row r="2231" spans="1:29" ht="30" x14ac:dyDescent="0.2">
      <c r="A2231" s="109" t="s">
        <v>819</v>
      </c>
      <c r="B2231" s="94" t="s">
        <v>822</v>
      </c>
      <c r="C2231" s="93">
        <v>31</v>
      </c>
      <c r="D2231" s="95" t="s">
        <v>296</v>
      </c>
      <c r="E2231" s="119">
        <v>3241</v>
      </c>
      <c r="F2231" s="142" t="s">
        <v>205</v>
      </c>
      <c r="G2231" s="111"/>
      <c r="H2231" s="398">
        <v>1327</v>
      </c>
      <c r="I2231" s="398"/>
      <c r="J2231" s="398">
        <v>1327</v>
      </c>
      <c r="K2231" s="398"/>
      <c r="L2231" s="398">
        <v>1327</v>
      </c>
      <c r="M2231" s="398"/>
      <c r="N2231" s="398">
        <v>1500</v>
      </c>
      <c r="O2231" s="398"/>
      <c r="P2231" s="398">
        <v>1327</v>
      </c>
      <c r="Q2231" s="398"/>
      <c r="R2231" s="398">
        <v>1327</v>
      </c>
      <c r="S2231" s="398"/>
      <c r="T2231" s="398">
        <v>1500</v>
      </c>
      <c r="U2231" s="398"/>
      <c r="V2231" s="398">
        <v>1327</v>
      </c>
      <c r="W2231" s="398"/>
      <c r="X2231" s="398">
        <v>1500</v>
      </c>
      <c r="Y2231" s="398"/>
    </row>
    <row r="2232" spans="1:29" s="229" customFormat="1" ht="15" x14ac:dyDescent="0.2">
      <c r="A2232" s="244" t="s">
        <v>819</v>
      </c>
      <c r="B2232" s="243" t="s">
        <v>822</v>
      </c>
      <c r="C2232" s="331">
        <v>31</v>
      </c>
      <c r="D2232" s="242" t="s">
        <v>296</v>
      </c>
      <c r="E2232" s="251">
        <v>3293</v>
      </c>
      <c r="F2232" s="246" t="s">
        <v>64</v>
      </c>
      <c r="G2232" s="330"/>
      <c r="H2232" s="381"/>
      <c r="I2232" s="381"/>
      <c r="J2232" s="381"/>
      <c r="K2232" s="381"/>
      <c r="L2232" s="381"/>
      <c r="M2232" s="381"/>
      <c r="N2232" s="381">
        <v>10000</v>
      </c>
      <c r="O2232" s="381"/>
      <c r="P2232" s="381"/>
      <c r="Q2232" s="381"/>
      <c r="R2232" s="381"/>
      <c r="S2232" s="381"/>
      <c r="T2232" s="381">
        <v>0</v>
      </c>
      <c r="U2232" s="381"/>
      <c r="V2232" s="381"/>
      <c r="W2232" s="381"/>
      <c r="X2232" s="381">
        <v>0</v>
      </c>
      <c r="Y2232" s="381"/>
    </row>
    <row r="2233" spans="1:29" x14ac:dyDescent="0.2">
      <c r="A2233" s="201" t="s">
        <v>819</v>
      </c>
      <c r="B2233" s="179" t="s">
        <v>822</v>
      </c>
      <c r="C2233" s="167">
        <v>31</v>
      </c>
      <c r="D2233" s="167"/>
      <c r="E2233" s="168">
        <v>34</v>
      </c>
      <c r="F2233" s="169"/>
      <c r="G2233" s="170"/>
      <c r="H2233" s="171">
        <f t="shared" ref="H2233:X2234" si="4247">H2234</f>
        <v>100</v>
      </c>
      <c r="I2233" s="171">
        <f t="shared" si="4247"/>
        <v>0</v>
      </c>
      <c r="J2233" s="171">
        <f t="shared" si="4247"/>
        <v>100</v>
      </c>
      <c r="K2233" s="171">
        <f t="shared" si="4247"/>
        <v>0</v>
      </c>
      <c r="L2233" s="171">
        <f t="shared" si="4247"/>
        <v>100</v>
      </c>
      <c r="M2233" s="171">
        <f t="shared" si="4247"/>
        <v>0</v>
      </c>
      <c r="N2233" s="171">
        <f t="shared" si="4247"/>
        <v>100</v>
      </c>
      <c r="O2233" s="171">
        <f t="shared" si="4247"/>
        <v>0</v>
      </c>
      <c r="P2233" s="171">
        <f t="shared" si="4247"/>
        <v>100</v>
      </c>
      <c r="Q2233" s="171">
        <f t="shared" si="4247"/>
        <v>0</v>
      </c>
      <c r="R2233" s="171">
        <f t="shared" si="4247"/>
        <v>100</v>
      </c>
      <c r="S2233" s="171">
        <f t="shared" si="4247"/>
        <v>0</v>
      </c>
      <c r="T2233" s="171">
        <f t="shared" si="4247"/>
        <v>100</v>
      </c>
      <c r="U2233" s="171">
        <f t="shared" si="4247"/>
        <v>0</v>
      </c>
      <c r="V2233" s="171">
        <f t="shared" si="4247"/>
        <v>100</v>
      </c>
      <c r="W2233" s="171">
        <f t="shared" si="4247"/>
        <v>0</v>
      </c>
      <c r="X2233" s="171">
        <f t="shared" si="4247"/>
        <v>100</v>
      </c>
      <c r="Y2233" s="171">
        <f t="shared" ref="X2233:Y2234" si="4248">Y2234</f>
        <v>0</v>
      </c>
    </row>
    <row r="2234" spans="1:29" x14ac:dyDescent="0.2">
      <c r="A2234" s="104" t="s">
        <v>819</v>
      </c>
      <c r="B2234" s="103" t="s">
        <v>822</v>
      </c>
      <c r="C2234" s="103">
        <v>31</v>
      </c>
      <c r="D2234" s="118"/>
      <c r="E2234" s="113">
        <v>343</v>
      </c>
      <c r="F2234" s="141"/>
      <c r="G2234" s="106"/>
      <c r="H2234" s="107">
        <f t="shared" si="4247"/>
        <v>100</v>
      </c>
      <c r="I2234" s="107">
        <f t="shared" si="4247"/>
        <v>0</v>
      </c>
      <c r="J2234" s="107">
        <f t="shared" si="4247"/>
        <v>100</v>
      </c>
      <c r="K2234" s="107">
        <f t="shared" si="4247"/>
        <v>0</v>
      </c>
      <c r="L2234" s="107">
        <f t="shared" si="4247"/>
        <v>100</v>
      </c>
      <c r="M2234" s="107">
        <f t="shared" si="4247"/>
        <v>0</v>
      </c>
      <c r="N2234" s="107">
        <f t="shared" si="4247"/>
        <v>100</v>
      </c>
      <c r="O2234" s="107">
        <f t="shared" si="4247"/>
        <v>0</v>
      </c>
      <c r="P2234" s="107">
        <f t="shared" si="4247"/>
        <v>100</v>
      </c>
      <c r="Q2234" s="107">
        <f t="shared" si="4247"/>
        <v>0</v>
      </c>
      <c r="R2234" s="107">
        <f t="shared" si="4247"/>
        <v>100</v>
      </c>
      <c r="S2234" s="107">
        <f t="shared" si="4247"/>
        <v>0</v>
      </c>
      <c r="T2234" s="107">
        <f t="shared" si="4247"/>
        <v>100</v>
      </c>
      <c r="U2234" s="107">
        <f t="shared" si="4247"/>
        <v>0</v>
      </c>
      <c r="V2234" s="107">
        <f t="shared" si="4247"/>
        <v>100</v>
      </c>
      <c r="W2234" s="107">
        <f t="shared" si="4247"/>
        <v>0</v>
      </c>
      <c r="X2234" s="107">
        <f t="shared" si="4248"/>
        <v>100</v>
      </c>
      <c r="Y2234" s="107">
        <f t="shared" si="4248"/>
        <v>0</v>
      </c>
    </row>
    <row r="2235" spans="1:29" ht="30" x14ac:dyDescent="0.2">
      <c r="A2235" s="109" t="s">
        <v>819</v>
      </c>
      <c r="B2235" s="94" t="s">
        <v>822</v>
      </c>
      <c r="C2235" s="94">
        <v>31</v>
      </c>
      <c r="D2235" s="95" t="s">
        <v>296</v>
      </c>
      <c r="E2235" s="119">
        <v>3432</v>
      </c>
      <c r="F2235" s="142" t="s">
        <v>824</v>
      </c>
      <c r="G2235" s="111"/>
      <c r="H2235" s="398">
        <v>100</v>
      </c>
      <c r="I2235" s="399"/>
      <c r="J2235" s="398">
        <v>100</v>
      </c>
      <c r="K2235" s="399"/>
      <c r="L2235" s="398">
        <v>100</v>
      </c>
      <c r="M2235" s="399"/>
      <c r="N2235" s="398">
        <v>100</v>
      </c>
      <c r="O2235" s="399"/>
      <c r="P2235" s="398">
        <v>100</v>
      </c>
      <c r="Q2235" s="399"/>
      <c r="R2235" s="398">
        <v>100</v>
      </c>
      <c r="S2235" s="399"/>
      <c r="T2235" s="398">
        <v>100</v>
      </c>
      <c r="U2235" s="399"/>
      <c r="V2235" s="398">
        <v>100</v>
      </c>
      <c r="W2235" s="399"/>
      <c r="X2235" s="398">
        <v>100</v>
      </c>
      <c r="Y2235" s="399"/>
    </row>
    <row r="2236" spans="1:29" x14ac:dyDescent="0.2">
      <c r="A2236" s="201" t="s">
        <v>819</v>
      </c>
      <c r="B2236" s="179" t="s">
        <v>822</v>
      </c>
      <c r="C2236" s="167">
        <v>43</v>
      </c>
      <c r="D2236" s="167"/>
      <c r="E2236" s="168">
        <v>31</v>
      </c>
      <c r="F2236" s="169"/>
      <c r="G2236" s="170"/>
      <c r="H2236" s="171">
        <f t="shared" ref="H2236:Q2236" si="4249">H2237+H2241+H2243</f>
        <v>5147821</v>
      </c>
      <c r="I2236" s="171">
        <f t="shared" si="4249"/>
        <v>0</v>
      </c>
      <c r="J2236" s="171">
        <f t="shared" si="4249"/>
        <v>4388745</v>
      </c>
      <c r="K2236" s="171">
        <f t="shared" si="4249"/>
        <v>0</v>
      </c>
      <c r="L2236" s="171">
        <f t="shared" ref="L2236:M2236" si="4250">L2237+L2241+L2243</f>
        <v>4388745</v>
      </c>
      <c r="M2236" s="171">
        <f t="shared" si="4250"/>
        <v>0</v>
      </c>
      <c r="N2236" s="171">
        <f t="shared" ref="N2236:O2236" si="4251">N2237+N2241+N2243</f>
        <v>5474250</v>
      </c>
      <c r="O2236" s="171">
        <f t="shared" si="4251"/>
        <v>0</v>
      </c>
      <c r="P2236" s="171">
        <f t="shared" si="4249"/>
        <v>4349592</v>
      </c>
      <c r="Q2236" s="171">
        <f t="shared" si="4249"/>
        <v>0</v>
      </c>
      <c r="R2236" s="171">
        <f t="shared" ref="R2236:W2236" si="4252">R2237+R2241+R2243</f>
        <v>4349592</v>
      </c>
      <c r="S2236" s="171">
        <f t="shared" si="4252"/>
        <v>0</v>
      </c>
      <c r="T2236" s="171">
        <f t="shared" ref="T2236:U2236" si="4253">T2237+T2241+T2243</f>
        <v>5509500</v>
      </c>
      <c r="U2236" s="171">
        <f t="shared" si="4253"/>
        <v>0</v>
      </c>
      <c r="V2236" s="171">
        <f t="shared" si="4252"/>
        <v>4349592</v>
      </c>
      <c r="W2236" s="171">
        <f t="shared" si="4252"/>
        <v>0</v>
      </c>
      <c r="X2236" s="171">
        <f t="shared" ref="X2236:Y2236" si="4254">X2237+X2241+X2243</f>
        <v>5625500</v>
      </c>
      <c r="Y2236" s="171">
        <f t="shared" si="4254"/>
        <v>0</v>
      </c>
    </row>
    <row r="2237" spans="1:29" x14ac:dyDescent="0.2">
      <c r="A2237" s="104" t="s">
        <v>819</v>
      </c>
      <c r="B2237" s="103" t="s">
        <v>822</v>
      </c>
      <c r="C2237" s="103">
        <v>43</v>
      </c>
      <c r="D2237" s="118"/>
      <c r="E2237" s="113">
        <v>311</v>
      </c>
      <c r="F2237" s="141"/>
      <c r="G2237" s="106"/>
      <c r="H2237" s="107">
        <f t="shared" ref="H2237:Q2237" si="4255">SUM(H2238:H2240)</f>
        <v>3810382</v>
      </c>
      <c r="I2237" s="107">
        <f t="shared" si="4255"/>
        <v>0</v>
      </c>
      <c r="J2237" s="107">
        <f t="shared" si="4255"/>
        <v>3291526</v>
      </c>
      <c r="K2237" s="107">
        <f t="shared" si="4255"/>
        <v>0</v>
      </c>
      <c r="L2237" s="107">
        <f t="shared" ref="L2237:M2237" si="4256">SUM(L2238:L2240)</f>
        <v>3291526</v>
      </c>
      <c r="M2237" s="107">
        <f t="shared" si="4256"/>
        <v>0</v>
      </c>
      <c r="N2237" s="107">
        <f t="shared" ref="N2237:O2237" si="4257">SUM(N2238:N2240)</f>
        <v>4231500</v>
      </c>
      <c r="O2237" s="107">
        <f t="shared" si="4257"/>
        <v>0</v>
      </c>
      <c r="P2237" s="107">
        <f t="shared" si="4255"/>
        <v>3344615</v>
      </c>
      <c r="Q2237" s="107">
        <f t="shared" si="4255"/>
        <v>0</v>
      </c>
      <c r="R2237" s="107">
        <f t="shared" ref="R2237:W2237" si="4258">SUM(R2238:R2240)</f>
        <v>3344615</v>
      </c>
      <c r="S2237" s="107">
        <f t="shared" si="4258"/>
        <v>0</v>
      </c>
      <c r="T2237" s="107">
        <f t="shared" ref="T2237:U2237" si="4259">SUM(T2238:T2240)</f>
        <v>4331500</v>
      </c>
      <c r="U2237" s="107">
        <f t="shared" si="4259"/>
        <v>0</v>
      </c>
      <c r="V2237" s="107">
        <f t="shared" si="4258"/>
        <v>3344615</v>
      </c>
      <c r="W2237" s="107">
        <f t="shared" si="4258"/>
        <v>0</v>
      </c>
      <c r="X2237" s="107">
        <f t="shared" ref="X2237:Y2237" si="4260">SUM(X2238:X2240)</f>
        <v>4431500</v>
      </c>
      <c r="Y2237" s="107">
        <f t="shared" si="4260"/>
        <v>0</v>
      </c>
    </row>
    <row r="2238" spans="1:29" ht="15" x14ac:dyDescent="0.2">
      <c r="A2238" s="109" t="s">
        <v>819</v>
      </c>
      <c r="B2238" s="94" t="s">
        <v>822</v>
      </c>
      <c r="C2238" s="94">
        <v>43</v>
      </c>
      <c r="D2238" s="95" t="s">
        <v>296</v>
      </c>
      <c r="E2238" s="119">
        <v>3111</v>
      </c>
      <c r="F2238" s="142" t="s">
        <v>33</v>
      </c>
      <c r="G2238" s="111"/>
      <c r="H2238" s="398">
        <v>3773837</v>
      </c>
      <c r="I2238" s="399"/>
      <c r="J2238" s="398">
        <v>3264981</v>
      </c>
      <c r="K2238" s="399"/>
      <c r="L2238" s="398">
        <v>3264981</v>
      </c>
      <c r="M2238" s="399"/>
      <c r="N2238" s="398">
        <v>4200000</v>
      </c>
      <c r="O2238" s="399"/>
      <c r="P2238" s="398">
        <v>3318070</v>
      </c>
      <c r="Q2238" s="399"/>
      <c r="R2238" s="398">
        <v>3318070</v>
      </c>
      <c r="S2238" s="399"/>
      <c r="T2238" s="398">
        <v>4300000</v>
      </c>
      <c r="U2238" s="399"/>
      <c r="V2238" s="398">
        <v>3318070</v>
      </c>
      <c r="W2238" s="399"/>
      <c r="X2238" s="398">
        <v>4400000</v>
      </c>
      <c r="Y2238" s="399"/>
    </row>
    <row r="2239" spans="1:29" ht="15" x14ac:dyDescent="0.2">
      <c r="A2239" s="109" t="s">
        <v>819</v>
      </c>
      <c r="B2239" s="94" t="s">
        <v>822</v>
      </c>
      <c r="C2239" s="94">
        <v>43</v>
      </c>
      <c r="D2239" s="95" t="s">
        <v>296</v>
      </c>
      <c r="E2239" s="119">
        <v>3112</v>
      </c>
      <c r="F2239" s="142" t="s">
        <v>825</v>
      </c>
      <c r="G2239" s="111"/>
      <c r="H2239" s="398">
        <v>15927</v>
      </c>
      <c r="I2239" s="399"/>
      <c r="J2239" s="398">
        <v>15927</v>
      </c>
      <c r="K2239" s="399"/>
      <c r="L2239" s="402">
        <v>15927</v>
      </c>
      <c r="M2239" s="399"/>
      <c r="N2239" s="402">
        <v>11500</v>
      </c>
      <c r="O2239" s="399"/>
      <c r="P2239" s="398">
        <v>15927</v>
      </c>
      <c r="Q2239" s="399"/>
      <c r="R2239" s="402">
        <v>15927</v>
      </c>
      <c r="S2239" s="399"/>
      <c r="T2239" s="402">
        <v>11500</v>
      </c>
      <c r="U2239" s="399"/>
      <c r="V2239" s="402">
        <v>15927</v>
      </c>
      <c r="W2239" s="399"/>
      <c r="X2239" s="402">
        <v>11500</v>
      </c>
      <c r="Y2239" s="399"/>
    </row>
    <row r="2240" spans="1:29" ht="15" x14ac:dyDescent="0.2">
      <c r="A2240" s="109" t="s">
        <v>819</v>
      </c>
      <c r="B2240" s="94" t="s">
        <v>822</v>
      </c>
      <c r="C2240" s="94">
        <v>43</v>
      </c>
      <c r="D2240" s="95" t="s">
        <v>296</v>
      </c>
      <c r="E2240" s="119">
        <v>3113</v>
      </c>
      <c r="F2240" s="142" t="s">
        <v>35</v>
      </c>
      <c r="G2240" s="111"/>
      <c r="H2240" s="398">
        <v>20618</v>
      </c>
      <c r="I2240" s="399"/>
      <c r="J2240" s="398">
        <v>10618</v>
      </c>
      <c r="K2240" s="399"/>
      <c r="L2240" s="403">
        <v>10618</v>
      </c>
      <c r="M2240" s="399"/>
      <c r="N2240" s="403">
        <v>20000</v>
      </c>
      <c r="O2240" s="399"/>
      <c r="P2240" s="398">
        <v>10618</v>
      </c>
      <c r="Q2240" s="399"/>
      <c r="R2240" s="403">
        <v>10618</v>
      </c>
      <c r="S2240" s="399"/>
      <c r="T2240" s="403">
        <v>20000</v>
      </c>
      <c r="U2240" s="399"/>
      <c r="V2240" s="403">
        <v>10618</v>
      </c>
      <c r="W2240" s="399"/>
      <c r="X2240" s="403">
        <v>20000</v>
      </c>
      <c r="Y2240" s="399"/>
    </row>
    <row r="2241" spans="1:25" x14ac:dyDescent="0.2">
      <c r="A2241" s="104" t="s">
        <v>819</v>
      </c>
      <c r="B2241" s="103" t="s">
        <v>822</v>
      </c>
      <c r="C2241" s="103">
        <v>43</v>
      </c>
      <c r="D2241" s="118"/>
      <c r="E2241" s="113">
        <v>312</v>
      </c>
      <c r="F2241" s="141"/>
      <c r="G2241" s="106"/>
      <c r="H2241" s="107">
        <f t="shared" ref="H2241:Y2241" si="4261">H2242</f>
        <v>678731</v>
      </c>
      <c r="I2241" s="107">
        <f t="shared" si="4261"/>
        <v>0</v>
      </c>
      <c r="J2241" s="107">
        <f t="shared" si="4261"/>
        <v>526511</v>
      </c>
      <c r="K2241" s="107">
        <f t="shared" si="4261"/>
        <v>0</v>
      </c>
      <c r="L2241" s="107">
        <f t="shared" si="4261"/>
        <v>526511</v>
      </c>
      <c r="M2241" s="107">
        <f t="shared" si="4261"/>
        <v>0</v>
      </c>
      <c r="N2241" s="107">
        <f t="shared" si="4261"/>
        <v>570750</v>
      </c>
      <c r="O2241" s="107">
        <f t="shared" si="4261"/>
        <v>0</v>
      </c>
      <c r="P2241" s="107">
        <f t="shared" si="4261"/>
        <v>434269</v>
      </c>
      <c r="Q2241" s="107">
        <f t="shared" si="4261"/>
        <v>0</v>
      </c>
      <c r="R2241" s="107">
        <f t="shared" si="4261"/>
        <v>434269</v>
      </c>
      <c r="S2241" s="107">
        <f t="shared" si="4261"/>
        <v>0</v>
      </c>
      <c r="T2241" s="107">
        <f t="shared" si="4261"/>
        <v>490000</v>
      </c>
      <c r="U2241" s="107">
        <f t="shared" si="4261"/>
        <v>0</v>
      </c>
      <c r="V2241" s="107">
        <f t="shared" si="4261"/>
        <v>434269</v>
      </c>
      <c r="W2241" s="107">
        <f t="shared" si="4261"/>
        <v>0</v>
      </c>
      <c r="X2241" s="107">
        <f t="shared" si="4261"/>
        <v>490000</v>
      </c>
      <c r="Y2241" s="107">
        <f t="shared" si="4261"/>
        <v>0</v>
      </c>
    </row>
    <row r="2242" spans="1:25" ht="15" x14ac:dyDescent="0.2">
      <c r="A2242" s="109" t="s">
        <v>819</v>
      </c>
      <c r="B2242" s="94" t="s">
        <v>822</v>
      </c>
      <c r="C2242" s="94">
        <v>43</v>
      </c>
      <c r="D2242" s="95" t="s">
        <v>296</v>
      </c>
      <c r="E2242" s="119">
        <v>3121</v>
      </c>
      <c r="F2242" s="142" t="s">
        <v>471</v>
      </c>
      <c r="G2242" s="111"/>
      <c r="H2242" s="398">
        <v>678731</v>
      </c>
      <c r="I2242" s="399"/>
      <c r="J2242" s="398">
        <v>526511</v>
      </c>
      <c r="K2242" s="399"/>
      <c r="L2242" s="402">
        <v>526511</v>
      </c>
      <c r="M2242" s="399"/>
      <c r="N2242" s="402">
        <v>570750</v>
      </c>
      <c r="O2242" s="399"/>
      <c r="P2242" s="398">
        <v>434269</v>
      </c>
      <c r="Q2242" s="399"/>
      <c r="R2242" s="402">
        <v>434269</v>
      </c>
      <c r="S2242" s="399"/>
      <c r="T2242" s="402">
        <v>490000</v>
      </c>
      <c r="U2242" s="399"/>
      <c r="V2242" s="402">
        <v>434269</v>
      </c>
      <c r="W2242" s="399"/>
      <c r="X2242" s="402">
        <v>490000</v>
      </c>
      <c r="Y2242" s="399"/>
    </row>
    <row r="2243" spans="1:25" x14ac:dyDescent="0.2">
      <c r="A2243" s="104" t="s">
        <v>819</v>
      </c>
      <c r="B2243" s="103" t="s">
        <v>822</v>
      </c>
      <c r="C2243" s="103">
        <v>43</v>
      </c>
      <c r="D2243" s="118"/>
      <c r="E2243" s="113">
        <v>313</v>
      </c>
      <c r="F2243" s="141"/>
      <c r="G2243" s="106"/>
      <c r="H2243" s="107">
        <f t="shared" ref="H2243:Y2243" si="4262">SUM(H2244:H2244)</f>
        <v>658708</v>
      </c>
      <c r="I2243" s="107">
        <f t="shared" si="4262"/>
        <v>0</v>
      </c>
      <c r="J2243" s="107">
        <f t="shared" si="4262"/>
        <v>570708</v>
      </c>
      <c r="K2243" s="107">
        <f t="shared" si="4262"/>
        <v>0</v>
      </c>
      <c r="L2243" s="107">
        <f t="shared" si="4262"/>
        <v>570708</v>
      </c>
      <c r="M2243" s="107">
        <f t="shared" si="4262"/>
        <v>0</v>
      </c>
      <c r="N2243" s="107">
        <f t="shared" si="4262"/>
        <v>672000</v>
      </c>
      <c r="O2243" s="107">
        <f t="shared" si="4262"/>
        <v>0</v>
      </c>
      <c r="P2243" s="107">
        <f t="shared" si="4262"/>
        <v>570708</v>
      </c>
      <c r="Q2243" s="107">
        <f t="shared" si="4262"/>
        <v>0</v>
      </c>
      <c r="R2243" s="107">
        <f t="shared" si="4262"/>
        <v>570708</v>
      </c>
      <c r="S2243" s="107">
        <f t="shared" si="4262"/>
        <v>0</v>
      </c>
      <c r="T2243" s="107">
        <f t="shared" si="4262"/>
        <v>688000</v>
      </c>
      <c r="U2243" s="107">
        <f t="shared" si="4262"/>
        <v>0</v>
      </c>
      <c r="V2243" s="107">
        <f t="shared" si="4262"/>
        <v>570708</v>
      </c>
      <c r="W2243" s="107">
        <f t="shared" si="4262"/>
        <v>0</v>
      </c>
      <c r="X2243" s="107">
        <f t="shared" si="4262"/>
        <v>704000</v>
      </c>
      <c r="Y2243" s="107">
        <f t="shared" si="4262"/>
        <v>0</v>
      </c>
    </row>
    <row r="2244" spans="1:25" ht="15" x14ac:dyDescent="0.2">
      <c r="A2244" s="109" t="s">
        <v>819</v>
      </c>
      <c r="B2244" s="94" t="s">
        <v>822</v>
      </c>
      <c r="C2244" s="94">
        <v>43</v>
      </c>
      <c r="D2244" s="95" t="s">
        <v>296</v>
      </c>
      <c r="E2244" s="119">
        <v>3132</v>
      </c>
      <c r="F2244" s="142" t="s">
        <v>40</v>
      </c>
      <c r="G2244" s="111"/>
      <c r="H2244" s="398">
        <v>658708</v>
      </c>
      <c r="I2244" s="399"/>
      <c r="J2244" s="398">
        <v>570708</v>
      </c>
      <c r="K2244" s="399"/>
      <c r="L2244" s="402">
        <v>570708</v>
      </c>
      <c r="M2244" s="399"/>
      <c r="N2244" s="402">
        <v>672000</v>
      </c>
      <c r="O2244" s="399"/>
      <c r="P2244" s="398">
        <v>570708</v>
      </c>
      <c r="Q2244" s="399"/>
      <c r="R2244" s="402">
        <v>570708</v>
      </c>
      <c r="S2244" s="399"/>
      <c r="T2244" s="402">
        <v>688000</v>
      </c>
      <c r="U2244" s="399"/>
      <c r="V2244" s="402">
        <v>570708</v>
      </c>
      <c r="W2244" s="399"/>
      <c r="X2244" s="402">
        <v>704000</v>
      </c>
      <c r="Y2244" s="399"/>
    </row>
    <row r="2245" spans="1:25" x14ac:dyDescent="0.2">
      <c r="A2245" s="201" t="s">
        <v>819</v>
      </c>
      <c r="B2245" s="179" t="s">
        <v>822</v>
      </c>
      <c r="C2245" s="167">
        <v>43</v>
      </c>
      <c r="D2245" s="167"/>
      <c r="E2245" s="168">
        <v>32</v>
      </c>
      <c r="F2245" s="169"/>
      <c r="G2245" s="170"/>
      <c r="H2245" s="171">
        <f t="shared" ref="H2245:Q2245" si="4263">H2246+H2250+H2256+H2266+H2268</f>
        <v>5715449</v>
      </c>
      <c r="I2245" s="171">
        <f t="shared" si="4263"/>
        <v>0</v>
      </c>
      <c r="J2245" s="171">
        <f t="shared" si="4263"/>
        <v>5560684</v>
      </c>
      <c r="K2245" s="171">
        <f t="shared" si="4263"/>
        <v>0</v>
      </c>
      <c r="L2245" s="171">
        <f t="shared" ref="L2245:M2245" si="4264">L2246+L2250+L2256+L2266+L2268</f>
        <v>5560684</v>
      </c>
      <c r="M2245" s="171">
        <f t="shared" si="4264"/>
        <v>0</v>
      </c>
      <c r="N2245" s="171">
        <f t="shared" ref="N2245:O2245" si="4265">N2246+N2250+N2256+N2266+N2268</f>
        <v>6158230</v>
      </c>
      <c r="O2245" s="171">
        <f t="shared" si="4265"/>
        <v>0</v>
      </c>
      <c r="P2245" s="171">
        <f t="shared" si="4263"/>
        <v>5641417</v>
      </c>
      <c r="Q2245" s="171">
        <f t="shared" si="4263"/>
        <v>0</v>
      </c>
      <c r="R2245" s="171">
        <f t="shared" ref="R2245:W2245" si="4266">R2246+R2250+R2256+R2266+R2268</f>
        <v>5641417</v>
      </c>
      <c r="S2245" s="171">
        <f t="shared" si="4266"/>
        <v>0</v>
      </c>
      <c r="T2245" s="171">
        <f t="shared" ref="T2245:U2245" si="4267">T2246+T2250+T2256+T2266+T2268</f>
        <v>6318930</v>
      </c>
      <c r="U2245" s="171">
        <f t="shared" si="4267"/>
        <v>0</v>
      </c>
      <c r="V2245" s="171">
        <f t="shared" si="4266"/>
        <v>5742985</v>
      </c>
      <c r="W2245" s="171">
        <f t="shared" si="4266"/>
        <v>0</v>
      </c>
      <c r="X2245" s="171">
        <f t="shared" ref="X2245:Y2245" si="4268">X2246+X2250+X2256+X2266+X2268</f>
        <v>6428230</v>
      </c>
      <c r="Y2245" s="171">
        <f t="shared" si="4268"/>
        <v>0</v>
      </c>
    </row>
    <row r="2246" spans="1:25" x14ac:dyDescent="0.2">
      <c r="A2246" s="104" t="s">
        <v>819</v>
      </c>
      <c r="B2246" s="103" t="s">
        <v>822</v>
      </c>
      <c r="C2246" s="103">
        <v>43</v>
      </c>
      <c r="D2246" s="118"/>
      <c r="E2246" s="113">
        <v>321</v>
      </c>
      <c r="F2246" s="141"/>
      <c r="G2246" s="106"/>
      <c r="H2246" s="107">
        <f t="shared" ref="H2246:Q2246" si="4269">SUM(H2247:H2249)</f>
        <v>352813</v>
      </c>
      <c r="I2246" s="107">
        <f t="shared" si="4269"/>
        <v>0</v>
      </c>
      <c r="J2246" s="107">
        <f t="shared" si="4269"/>
        <v>295541</v>
      </c>
      <c r="K2246" s="107">
        <f t="shared" si="4269"/>
        <v>0</v>
      </c>
      <c r="L2246" s="107">
        <f t="shared" ref="L2246:M2246" si="4270">SUM(L2247:L2249)</f>
        <v>295541</v>
      </c>
      <c r="M2246" s="107">
        <f t="shared" si="4270"/>
        <v>0</v>
      </c>
      <c r="N2246" s="107">
        <f t="shared" ref="N2246:O2246" si="4271">SUM(N2247:N2249)</f>
        <v>389000</v>
      </c>
      <c r="O2246" s="107">
        <f t="shared" si="4271"/>
        <v>0</v>
      </c>
      <c r="P2246" s="107">
        <f t="shared" si="4269"/>
        <v>295541</v>
      </c>
      <c r="Q2246" s="107">
        <f t="shared" si="4269"/>
        <v>0</v>
      </c>
      <c r="R2246" s="107">
        <f t="shared" ref="R2246:W2246" si="4272">SUM(R2247:R2249)</f>
        <v>295541</v>
      </c>
      <c r="S2246" s="107">
        <f t="shared" si="4272"/>
        <v>0</v>
      </c>
      <c r="T2246" s="107">
        <f t="shared" ref="T2246:U2246" si="4273">SUM(T2247:T2249)</f>
        <v>389000</v>
      </c>
      <c r="U2246" s="107">
        <f t="shared" si="4273"/>
        <v>0</v>
      </c>
      <c r="V2246" s="107">
        <f t="shared" si="4272"/>
        <v>295541</v>
      </c>
      <c r="W2246" s="107">
        <f t="shared" si="4272"/>
        <v>0</v>
      </c>
      <c r="X2246" s="107">
        <f t="shared" ref="X2246:Y2246" si="4274">SUM(X2247:X2249)</f>
        <v>389000</v>
      </c>
      <c r="Y2246" s="107">
        <f t="shared" si="4274"/>
        <v>0</v>
      </c>
    </row>
    <row r="2247" spans="1:25" ht="15" x14ac:dyDescent="0.2">
      <c r="A2247" s="109" t="s">
        <v>819</v>
      </c>
      <c r="B2247" s="94" t="s">
        <v>822</v>
      </c>
      <c r="C2247" s="94">
        <v>43</v>
      </c>
      <c r="D2247" s="95" t="s">
        <v>296</v>
      </c>
      <c r="E2247" s="119">
        <v>3211</v>
      </c>
      <c r="F2247" s="142" t="s">
        <v>42</v>
      </c>
      <c r="G2247" s="111"/>
      <c r="H2247" s="398">
        <v>163550</v>
      </c>
      <c r="I2247" s="399"/>
      <c r="J2247" s="398">
        <v>119550</v>
      </c>
      <c r="K2247" s="399"/>
      <c r="L2247" s="402">
        <v>119550</v>
      </c>
      <c r="M2247" s="399"/>
      <c r="N2247" s="402">
        <v>191000</v>
      </c>
      <c r="O2247" s="399"/>
      <c r="P2247" s="398">
        <v>119550</v>
      </c>
      <c r="Q2247" s="399"/>
      <c r="R2247" s="402">
        <v>119550</v>
      </c>
      <c r="S2247" s="399"/>
      <c r="T2247" s="402">
        <v>191000</v>
      </c>
      <c r="U2247" s="399"/>
      <c r="V2247" s="402">
        <v>119550</v>
      </c>
      <c r="W2247" s="399"/>
      <c r="X2247" s="402">
        <v>191000</v>
      </c>
      <c r="Y2247" s="399"/>
    </row>
    <row r="2248" spans="1:25" ht="30" x14ac:dyDescent="0.2">
      <c r="A2248" s="109" t="s">
        <v>819</v>
      </c>
      <c r="B2248" s="94" t="s">
        <v>822</v>
      </c>
      <c r="C2248" s="94">
        <v>43</v>
      </c>
      <c r="D2248" s="95" t="s">
        <v>296</v>
      </c>
      <c r="E2248" s="119">
        <v>3212</v>
      </c>
      <c r="F2248" s="142" t="s">
        <v>43</v>
      </c>
      <c r="G2248" s="111"/>
      <c r="H2248" s="398">
        <v>79634</v>
      </c>
      <c r="I2248" s="399"/>
      <c r="J2248" s="398">
        <v>79634</v>
      </c>
      <c r="K2248" s="399"/>
      <c r="L2248" s="403">
        <v>79634</v>
      </c>
      <c r="M2248" s="399"/>
      <c r="N2248" s="403">
        <v>75000</v>
      </c>
      <c r="O2248" s="399"/>
      <c r="P2248" s="398">
        <v>79634</v>
      </c>
      <c r="Q2248" s="399"/>
      <c r="R2248" s="403">
        <v>79634</v>
      </c>
      <c r="S2248" s="399"/>
      <c r="T2248" s="403">
        <v>75000</v>
      </c>
      <c r="U2248" s="399"/>
      <c r="V2248" s="403">
        <v>79634</v>
      </c>
      <c r="W2248" s="399"/>
      <c r="X2248" s="403">
        <v>75000</v>
      </c>
      <c r="Y2248" s="399"/>
    </row>
    <row r="2249" spans="1:25" ht="15" x14ac:dyDescent="0.2">
      <c r="A2249" s="109" t="s">
        <v>819</v>
      </c>
      <c r="B2249" s="94" t="s">
        <v>822</v>
      </c>
      <c r="C2249" s="94">
        <v>43</v>
      </c>
      <c r="D2249" s="95" t="s">
        <v>296</v>
      </c>
      <c r="E2249" s="119">
        <v>3213</v>
      </c>
      <c r="F2249" s="142" t="s">
        <v>44</v>
      </c>
      <c r="G2249" s="111"/>
      <c r="H2249" s="398">
        <v>109629</v>
      </c>
      <c r="I2249" s="399"/>
      <c r="J2249" s="398">
        <v>96357</v>
      </c>
      <c r="K2249" s="399"/>
      <c r="L2249" s="403">
        <v>96357</v>
      </c>
      <c r="M2249" s="399"/>
      <c r="N2249" s="403">
        <v>123000</v>
      </c>
      <c r="O2249" s="399"/>
      <c r="P2249" s="398">
        <v>96357</v>
      </c>
      <c r="Q2249" s="399"/>
      <c r="R2249" s="403">
        <v>96357</v>
      </c>
      <c r="S2249" s="399"/>
      <c r="T2249" s="403">
        <v>123000</v>
      </c>
      <c r="U2249" s="399"/>
      <c r="V2249" s="403">
        <v>96357</v>
      </c>
      <c r="W2249" s="399"/>
      <c r="X2249" s="403">
        <v>123000</v>
      </c>
      <c r="Y2249" s="399"/>
    </row>
    <row r="2250" spans="1:25" x14ac:dyDescent="0.2">
      <c r="A2250" s="104" t="s">
        <v>819</v>
      </c>
      <c r="B2250" s="103" t="s">
        <v>822</v>
      </c>
      <c r="C2250" s="103">
        <v>43</v>
      </c>
      <c r="D2250" s="118"/>
      <c r="E2250" s="113">
        <v>322</v>
      </c>
      <c r="F2250" s="141"/>
      <c r="G2250" s="106"/>
      <c r="H2250" s="107">
        <f t="shared" ref="H2250:Q2250" si="4275">SUM(H2251:H2255)</f>
        <v>103407</v>
      </c>
      <c r="I2250" s="107">
        <f t="shared" si="4275"/>
        <v>0</v>
      </c>
      <c r="J2250" s="107">
        <f t="shared" si="4275"/>
        <v>124494</v>
      </c>
      <c r="K2250" s="107">
        <f t="shared" si="4275"/>
        <v>0</v>
      </c>
      <c r="L2250" s="107">
        <f t="shared" ref="L2250:M2250" si="4276">SUM(L2251:L2255)</f>
        <v>124494</v>
      </c>
      <c r="M2250" s="107">
        <f t="shared" si="4276"/>
        <v>0</v>
      </c>
      <c r="N2250" s="107">
        <f t="shared" ref="N2250:O2250" si="4277">SUM(N2251:N2255)</f>
        <v>163100</v>
      </c>
      <c r="O2250" s="107">
        <f t="shared" si="4277"/>
        <v>0</v>
      </c>
      <c r="P2250" s="107">
        <f t="shared" si="4275"/>
        <v>124494</v>
      </c>
      <c r="Q2250" s="107">
        <f t="shared" si="4275"/>
        <v>0</v>
      </c>
      <c r="R2250" s="107">
        <f t="shared" ref="R2250:W2250" si="4278">SUM(R2251:R2255)</f>
        <v>124494</v>
      </c>
      <c r="S2250" s="107">
        <f t="shared" si="4278"/>
        <v>0</v>
      </c>
      <c r="T2250" s="107">
        <f t="shared" ref="T2250:U2250" si="4279">SUM(T2251:T2255)</f>
        <v>126100</v>
      </c>
      <c r="U2250" s="107">
        <f t="shared" si="4279"/>
        <v>0</v>
      </c>
      <c r="V2250" s="107">
        <f t="shared" si="4278"/>
        <v>124494</v>
      </c>
      <c r="W2250" s="107">
        <f t="shared" si="4278"/>
        <v>0</v>
      </c>
      <c r="X2250" s="107">
        <f t="shared" ref="X2250:Y2250" si="4280">SUM(X2251:X2255)</f>
        <v>126100</v>
      </c>
      <c r="Y2250" s="107">
        <f t="shared" si="4280"/>
        <v>0</v>
      </c>
    </row>
    <row r="2251" spans="1:25" ht="15" x14ac:dyDescent="0.2">
      <c r="A2251" s="109" t="s">
        <v>819</v>
      </c>
      <c r="B2251" s="94" t="s">
        <v>822</v>
      </c>
      <c r="C2251" s="94">
        <v>43</v>
      </c>
      <c r="D2251" s="95" t="s">
        <v>296</v>
      </c>
      <c r="E2251" s="119">
        <v>3221</v>
      </c>
      <c r="F2251" s="142" t="s">
        <v>297</v>
      </c>
      <c r="G2251" s="111"/>
      <c r="H2251" s="398">
        <v>44761</v>
      </c>
      <c r="I2251" s="399"/>
      <c r="J2251" s="398">
        <v>46088</v>
      </c>
      <c r="K2251" s="399"/>
      <c r="L2251" s="402">
        <v>46088</v>
      </c>
      <c r="M2251" s="399"/>
      <c r="N2251" s="402">
        <v>44100</v>
      </c>
      <c r="O2251" s="399"/>
      <c r="P2251" s="398">
        <v>46088</v>
      </c>
      <c r="Q2251" s="399"/>
      <c r="R2251" s="402">
        <v>46088</v>
      </c>
      <c r="S2251" s="399"/>
      <c r="T2251" s="402">
        <v>44100</v>
      </c>
      <c r="U2251" s="399"/>
      <c r="V2251" s="402">
        <v>46088</v>
      </c>
      <c r="W2251" s="399"/>
      <c r="X2251" s="402">
        <v>44100</v>
      </c>
      <c r="Y2251" s="399"/>
    </row>
    <row r="2252" spans="1:25" ht="15" x14ac:dyDescent="0.2">
      <c r="A2252" s="109" t="s">
        <v>819</v>
      </c>
      <c r="B2252" s="94" t="s">
        <v>822</v>
      </c>
      <c r="C2252" s="94">
        <v>43</v>
      </c>
      <c r="D2252" s="95" t="s">
        <v>296</v>
      </c>
      <c r="E2252" s="119">
        <v>3223</v>
      </c>
      <c r="F2252" s="142" t="s">
        <v>48</v>
      </c>
      <c r="G2252" s="111"/>
      <c r="H2252" s="398">
        <v>43707</v>
      </c>
      <c r="I2252" s="399"/>
      <c r="J2252" s="398">
        <v>63707</v>
      </c>
      <c r="K2252" s="399"/>
      <c r="L2252" s="403">
        <v>63707</v>
      </c>
      <c r="M2252" s="399"/>
      <c r="N2252" s="403">
        <v>47600</v>
      </c>
      <c r="O2252" s="399"/>
      <c r="P2252" s="398">
        <v>63707</v>
      </c>
      <c r="Q2252" s="399"/>
      <c r="R2252" s="403">
        <v>63707</v>
      </c>
      <c r="S2252" s="399"/>
      <c r="T2252" s="403">
        <v>47600</v>
      </c>
      <c r="U2252" s="399"/>
      <c r="V2252" s="403">
        <v>63707</v>
      </c>
      <c r="W2252" s="399"/>
      <c r="X2252" s="403">
        <v>47600</v>
      </c>
      <c r="Y2252" s="399"/>
    </row>
    <row r="2253" spans="1:25" ht="30" x14ac:dyDescent="0.2">
      <c r="A2253" s="109" t="s">
        <v>819</v>
      </c>
      <c r="B2253" s="94" t="s">
        <v>822</v>
      </c>
      <c r="C2253" s="94">
        <v>43</v>
      </c>
      <c r="D2253" s="95" t="s">
        <v>296</v>
      </c>
      <c r="E2253" s="119">
        <v>3224</v>
      </c>
      <c r="F2253" s="142" t="s">
        <v>155</v>
      </c>
      <c r="G2253" s="111"/>
      <c r="H2253" s="398">
        <v>2899</v>
      </c>
      <c r="I2253" s="399"/>
      <c r="J2253" s="398">
        <v>7399</v>
      </c>
      <c r="K2253" s="399"/>
      <c r="L2253" s="403">
        <v>7399</v>
      </c>
      <c r="M2253" s="399"/>
      <c r="N2253" s="403">
        <v>25600</v>
      </c>
      <c r="O2253" s="399"/>
      <c r="P2253" s="398">
        <v>7399</v>
      </c>
      <c r="Q2253" s="399"/>
      <c r="R2253" s="403">
        <v>7399</v>
      </c>
      <c r="S2253" s="399"/>
      <c r="T2253" s="403">
        <v>25600</v>
      </c>
      <c r="U2253" s="399"/>
      <c r="V2253" s="403">
        <v>7399</v>
      </c>
      <c r="W2253" s="399"/>
      <c r="X2253" s="403">
        <v>25600</v>
      </c>
      <c r="Y2253" s="399"/>
    </row>
    <row r="2254" spans="1:25" ht="15" x14ac:dyDescent="0.2">
      <c r="A2254" s="109" t="s">
        <v>819</v>
      </c>
      <c r="B2254" s="94" t="s">
        <v>822</v>
      </c>
      <c r="C2254" s="94">
        <v>43</v>
      </c>
      <c r="D2254" s="95" t="s">
        <v>296</v>
      </c>
      <c r="E2254" s="119">
        <v>3225</v>
      </c>
      <c r="F2254" s="142" t="s">
        <v>473</v>
      </c>
      <c r="G2254" s="111"/>
      <c r="H2254" s="398">
        <v>1328</v>
      </c>
      <c r="I2254" s="399"/>
      <c r="J2254" s="398">
        <v>3982</v>
      </c>
      <c r="K2254" s="399"/>
      <c r="L2254" s="403">
        <v>3982</v>
      </c>
      <c r="M2254" s="399"/>
      <c r="N2254" s="403">
        <v>11300</v>
      </c>
      <c r="O2254" s="399"/>
      <c r="P2254" s="398">
        <v>3982</v>
      </c>
      <c r="Q2254" s="399"/>
      <c r="R2254" s="403">
        <v>3982</v>
      </c>
      <c r="S2254" s="399"/>
      <c r="T2254" s="403">
        <v>3300</v>
      </c>
      <c r="U2254" s="399"/>
      <c r="V2254" s="403">
        <v>3982</v>
      </c>
      <c r="W2254" s="399"/>
      <c r="X2254" s="403">
        <v>3300</v>
      </c>
      <c r="Y2254" s="399"/>
    </row>
    <row r="2255" spans="1:25" ht="15" x14ac:dyDescent="0.2">
      <c r="A2255" s="109" t="s">
        <v>819</v>
      </c>
      <c r="B2255" s="94" t="s">
        <v>822</v>
      </c>
      <c r="C2255" s="94">
        <v>43</v>
      </c>
      <c r="D2255" s="95" t="s">
        <v>296</v>
      </c>
      <c r="E2255" s="119">
        <v>3227</v>
      </c>
      <c r="F2255" s="142" t="s">
        <v>51</v>
      </c>
      <c r="G2255" s="111"/>
      <c r="H2255" s="398">
        <v>10712</v>
      </c>
      <c r="I2255" s="399"/>
      <c r="J2255" s="398">
        <v>3318</v>
      </c>
      <c r="K2255" s="399"/>
      <c r="L2255" s="403">
        <v>3318</v>
      </c>
      <c r="M2255" s="399"/>
      <c r="N2255" s="403">
        <v>34500</v>
      </c>
      <c r="O2255" s="399"/>
      <c r="P2255" s="398">
        <v>3318</v>
      </c>
      <c r="Q2255" s="399"/>
      <c r="R2255" s="403">
        <v>3318</v>
      </c>
      <c r="S2255" s="399"/>
      <c r="T2255" s="403">
        <v>5500</v>
      </c>
      <c r="U2255" s="399"/>
      <c r="V2255" s="403">
        <v>3318</v>
      </c>
      <c r="W2255" s="399"/>
      <c r="X2255" s="403">
        <v>5500</v>
      </c>
      <c r="Y2255" s="399"/>
    </row>
    <row r="2256" spans="1:25" x14ac:dyDescent="0.2">
      <c r="A2256" s="104" t="s">
        <v>819</v>
      </c>
      <c r="B2256" s="103" t="s">
        <v>822</v>
      </c>
      <c r="C2256" s="103">
        <v>43</v>
      </c>
      <c r="D2256" s="118"/>
      <c r="E2256" s="113">
        <v>323</v>
      </c>
      <c r="F2256" s="141"/>
      <c r="G2256" s="106"/>
      <c r="H2256" s="107">
        <f t="shared" ref="H2256:Q2256" si="4281">SUM(H2257:H2265)</f>
        <v>1089885</v>
      </c>
      <c r="I2256" s="107">
        <f t="shared" si="4281"/>
        <v>0</v>
      </c>
      <c r="J2256" s="107">
        <f t="shared" si="4281"/>
        <v>943459</v>
      </c>
      <c r="K2256" s="107">
        <f t="shared" si="4281"/>
        <v>0</v>
      </c>
      <c r="L2256" s="107">
        <f t="shared" ref="L2256:M2256" si="4282">SUM(L2257:L2265)</f>
        <v>943459</v>
      </c>
      <c r="M2256" s="107">
        <f t="shared" si="4282"/>
        <v>0</v>
      </c>
      <c r="N2256" s="107">
        <f t="shared" ref="N2256:O2256" si="4283">SUM(N2257:N2265)</f>
        <v>1209430</v>
      </c>
      <c r="O2256" s="107">
        <f t="shared" si="4283"/>
        <v>0</v>
      </c>
      <c r="P2256" s="107">
        <f t="shared" si="4281"/>
        <v>958060</v>
      </c>
      <c r="Q2256" s="107">
        <f t="shared" si="4281"/>
        <v>0</v>
      </c>
      <c r="R2256" s="107">
        <f t="shared" ref="R2256:W2256" si="4284">SUM(R2257:R2265)</f>
        <v>958060</v>
      </c>
      <c r="S2256" s="107">
        <f t="shared" si="4284"/>
        <v>0</v>
      </c>
      <c r="T2256" s="107">
        <f t="shared" ref="T2256:U2256" si="4285">SUM(T2257:T2265)</f>
        <v>1206130</v>
      </c>
      <c r="U2256" s="107">
        <f t="shared" si="4285"/>
        <v>0</v>
      </c>
      <c r="V2256" s="107">
        <f t="shared" si="4284"/>
        <v>958060</v>
      </c>
      <c r="W2256" s="107">
        <f t="shared" si="4284"/>
        <v>0</v>
      </c>
      <c r="X2256" s="107">
        <f t="shared" ref="X2256:Y2256" si="4286">SUM(X2257:X2265)</f>
        <v>1175430</v>
      </c>
      <c r="Y2256" s="107">
        <f t="shared" si="4286"/>
        <v>0</v>
      </c>
    </row>
    <row r="2257" spans="1:25" ht="15" x14ac:dyDescent="0.2">
      <c r="A2257" s="109" t="s">
        <v>819</v>
      </c>
      <c r="B2257" s="94" t="s">
        <v>822</v>
      </c>
      <c r="C2257" s="94">
        <v>43</v>
      </c>
      <c r="D2257" s="95" t="s">
        <v>296</v>
      </c>
      <c r="E2257" s="119">
        <v>3231</v>
      </c>
      <c r="F2257" s="142" t="s">
        <v>52</v>
      </c>
      <c r="G2257" s="111"/>
      <c r="H2257" s="398">
        <v>35398</v>
      </c>
      <c r="I2257" s="399"/>
      <c r="J2257" s="398">
        <v>58398</v>
      </c>
      <c r="K2257" s="399"/>
      <c r="L2257" s="402">
        <v>58398</v>
      </c>
      <c r="M2257" s="399"/>
      <c r="N2257" s="402">
        <v>58200</v>
      </c>
      <c r="O2257" s="399"/>
      <c r="P2257" s="398">
        <v>58398</v>
      </c>
      <c r="Q2257" s="399"/>
      <c r="R2257" s="402">
        <v>58398</v>
      </c>
      <c r="S2257" s="399"/>
      <c r="T2257" s="402">
        <v>58200</v>
      </c>
      <c r="U2257" s="399"/>
      <c r="V2257" s="402">
        <v>58398</v>
      </c>
      <c r="W2257" s="399"/>
      <c r="X2257" s="402">
        <v>58200</v>
      </c>
      <c r="Y2257" s="399"/>
    </row>
    <row r="2258" spans="1:25" ht="15" x14ac:dyDescent="0.2">
      <c r="A2258" s="109" t="s">
        <v>819</v>
      </c>
      <c r="B2258" s="94" t="s">
        <v>822</v>
      </c>
      <c r="C2258" s="94">
        <v>43</v>
      </c>
      <c r="D2258" s="95" t="s">
        <v>296</v>
      </c>
      <c r="E2258" s="119">
        <v>3232</v>
      </c>
      <c r="F2258" s="142" t="s">
        <v>53</v>
      </c>
      <c r="G2258" s="111"/>
      <c r="H2258" s="398">
        <v>124916</v>
      </c>
      <c r="I2258" s="399"/>
      <c r="J2258" s="398">
        <v>54416</v>
      </c>
      <c r="K2258" s="399"/>
      <c r="L2258" s="403">
        <v>54416</v>
      </c>
      <c r="M2258" s="399"/>
      <c r="N2258" s="403">
        <v>75700</v>
      </c>
      <c r="O2258" s="399"/>
      <c r="P2258" s="398">
        <v>54416</v>
      </c>
      <c r="Q2258" s="399"/>
      <c r="R2258" s="403">
        <v>54416</v>
      </c>
      <c r="S2258" s="399"/>
      <c r="T2258" s="403">
        <v>75700</v>
      </c>
      <c r="U2258" s="399"/>
      <c r="V2258" s="403">
        <v>54416</v>
      </c>
      <c r="W2258" s="399"/>
      <c r="X2258" s="403">
        <v>75700</v>
      </c>
      <c r="Y2258" s="399"/>
    </row>
    <row r="2259" spans="1:25" ht="15" x14ac:dyDescent="0.2">
      <c r="A2259" s="109" t="s">
        <v>819</v>
      </c>
      <c r="B2259" s="94" t="s">
        <v>822</v>
      </c>
      <c r="C2259" s="94">
        <v>43</v>
      </c>
      <c r="D2259" s="95" t="s">
        <v>296</v>
      </c>
      <c r="E2259" s="119">
        <v>3233</v>
      </c>
      <c r="F2259" s="142" t="s">
        <v>54</v>
      </c>
      <c r="G2259" s="111"/>
      <c r="H2259" s="398">
        <v>36545</v>
      </c>
      <c r="I2259" s="399"/>
      <c r="J2259" s="398">
        <v>23226</v>
      </c>
      <c r="K2259" s="399"/>
      <c r="L2259" s="403">
        <v>23226</v>
      </c>
      <c r="M2259" s="399"/>
      <c r="N2259" s="403">
        <v>34100</v>
      </c>
      <c r="O2259" s="399"/>
      <c r="P2259" s="398">
        <v>23226</v>
      </c>
      <c r="Q2259" s="399"/>
      <c r="R2259" s="403">
        <v>23226</v>
      </c>
      <c r="S2259" s="399"/>
      <c r="T2259" s="403">
        <v>33100</v>
      </c>
      <c r="U2259" s="399"/>
      <c r="V2259" s="403">
        <v>23226</v>
      </c>
      <c r="W2259" s="399"/>
      <c r="X2259" s="403">
        <v>33100</v>
      </c>
      <c r="Y2259" s="399"/>
    </row>
    <row r="2260" spans="1:25" ht="15" x14ac:dyDescent="0.2">
      <c r="A2260" s="109" t="s">
        <v>819</v>
      </c>
      <c r="B2260" s="94" t="s">
        <v>822</v>
      </c>
      <c r="C2260" s="94">
        <v>43</v>
      </c>
      <c r="D2260" s="95" t="s">
        <v>296</v>
      </c>
      <c r="E2260" s="119">
        <v>3234</v>
      </c>
      <c r="F2260" s="142" t="s">
        <v>55</v>
      </c>
      <c r="G2260" s="111"/>
      <c r="H2260" s="398">
        <v>3982</v>
      </c>
      <c r="I2260" s="399"/>
      <c r="J2260" s="398">
        <v>3982</v>
      </c>
      <c r="K2260" s="399"/>
      <c r="L2260" s="403">
        <v>3982</v>
      </c>
      <c r="M2260" s="399"/>
      <c r="N2260" s="403">
        <v>3000</v>
      </c>
      <c r="O2260" s="399"/>
      <c r="P2260" s="398">
        <v>3982</v>
      </c>
      <c r="Q2260" s="399"/>
      <c r="R2260" s="403">
        <v>3982</v>
      </c>
      <c r="S2260" s="399"/>
      <c r="T2260" s="403">
        <v>3000</v>
      </c>
      <c r="U2260" s="399"/>
      <c r="V2260" s="403">
        <v>3982</v>
      </c>
      <c r="W2260" s="399"/>
      <c r="X2260" s="403">
        <v>3000</v>
      </c>
      <c r="Y2260" s="399"/>
    </row>
    <row r="2261" spans="1:25" ht="15" x14ac:dyDescent="0.2">
      <c r="A2261" s="109" t="s">
        <v>819</v>
      </c>
      <c r="B2261" s="94" t="s">
        <v>822</v>
      </c>
      <c r="C2261" s="94">
        <v>43</v>
      </c>
      <c r="D2261" s="95" t="s">
        <v>296</v>
      </c>
      <c r="E2261" s="119">
        <v>3235</v>
      </c>
      <c r="F2261" s="142" t="s">
        <v>56</v>
      </c>
      <c r="G2261" s="111"/>
      <c r="H2261" s="398">
        <v>643352</v>
      </c>
      <c r="I2261" s="399"/>
      <c r="J2261" s="398">
        <v>552392</v>
      </c>
      <c r="K2261" s="399"/>
      <c r="L2261" s="403">
        <v>552392</v>
      </c>
      <c r="M2261" s="399"/>
      <c r="N2261" s="403">
        <v>679030</v>
      </c>
      <c r="O2261" s="399"/>
      <c r="P2261" s="398">
        <v>589555</v>
      </c>
      <c r="Q2261" s="399"/>
      <c r="R2261" s="403">
        <v>589555</v>
      </c>
      <c r="S2261" s="399"/>
      <c r="T2261" s="403">
        <v>709730</v>
      </c>
      <c r="U2261" s="399"/>
      <c r="V2261" s="403">
        <v>589555</v>
      </c>
      <c r="W2261" s="399"/>
      <c r="X2261" s="403">
        <v>679030</v>
      </c>
      <c r="Y2261" s="399"/>
    </row>
    <row r="2262" spans="1:25" ht="15" x14ac:dyDescent="0.2">
      <c r="A2262" s="109" t="s">
        <v>819</v>
      </c>
      <c r="B2262" s="94" t="s">
        <v>822</v>
      </c>
      <c r="C2262" s="94">
        <v>43</v>
      </c>
      <c r="D2262" s="95" t="s">
        <v>296</v>
      </c>
      <c r="E2262" s="119">
        <v>3236</v>
      </c>
      <c r="F2262" s="142" t="s">
        <v>57</v>
      </c>
      <c r="G2262" s="111"/>
      <c r="H2262" s="398">
        <v>28162</v>
      </c>
      <c r="I2262" s="399"/>
      <c r="J2262" s="398">
        <v>22662</v>
      </c>
      <c r="K2262" s="399"/>
      <c r="L2262" s="403">
        <v>22662</v>
      </c>
      <c r="M2262" s="399"/>
      <c r="N2262" s="403">
        <v>28000</v>
      </c>
      <c r="O2262" s="399"/>
      <c r="P2262" s="398">
        <v>22662</v>
      </c>
      <c r="Q2262" s="399"/>
      <c r="R2262" s="403">
        <v>22662</v>
      </c>
      <c r="S2262" s="399"/>
      <c r="T2262" s="403">
        <v>28000</v>
      </c>
      <c r="U2262" s="399"/>
      <c r="V2262" s="403">
        <v>22662</v>
      </c>
      <c r="W2262" s="399"/>
      <c r="X2262" s="403">
        <v>28000</v>
      </c>
      <c r="Y2262" s="399"/>
    </row>
    <row r="2263" spans="1:25" ht="15" x14ac:dyDescent="0.2">
      <c r="A2263" s="109" t="s">
        <v>819</v>
      </c>
      <c r="B2263" s="94" t="s">
        <v>822</v>
      </c>
      <c r="C2263" s="94">
        <v>43</v>
      </c>
      <c r="D2263" s="95" t="s">
        <v>296</v>
      </c>
      <c r="E2263" s="119">
        <v>3237</v>
      </c>
      <c r="F2263" s="142" t="s">
        <v>58</v>
      </c>
      <c r="G2263" s="111"/>
      <c r="H2263" s="398">
        <v>87117</v>
      </c>
      <c r="I2263" s="399"/>
      <c r="J2263" s="398">
        <v>47117</v>
      </c>
      <c r="K2263" s="399"/>
      <c r="L2263" s="403">
        <v>47117</v>
      </c>
      <c r="M2263" s="399"/>
      <c r="N2263" s="403">
        <v>139450</v>
      </c>
      <c r="O2263" s="399"/>
      <c r="P2263" s="398">
        <v>47117</v>
      </c>
      <c r="Q2263" s="399"/>
      <c r="R2263" s="403">
        <v>47117</v>
      </c>
      <c r="S2263" s="399"/>
      <c r="T2263" s="403">
        <v>106450</v>
      </c>
      <c r="U2263" s="399"/>
      <c r="V2263" s="403">
        <v>47117</v>
      </c>
      <c r="W2263" s="399"/>
      <c r="X2263" s="403">
        <v>106450</v>
      </c>
      <c r="Y2263" s="399"/>
    </row>
    <row r="2264" spans="1:25" ht="15" x14ac:dyDescent="0.2">
      <c r="A2264" s="109" t="s">
        <v>819</v>
      </c>
      <c r="B2264" s="94" t="s">
        <v>822</v>
      </c>
      <c r="C2264" s="94">
        <v>43</v>
      </c>
      <c r="D2264" s="95" t="s">
        <v>296</v>
      </c>
      <c r="E2264" s="119">
        <v>3238</v>
      </c>
      <c r="F2264" s="142" t="s">
        <v>59</v>
      </c>
      <c r="G2264" s="111"/>
      <c r="H2264" s="398">
        <v>102232</v>
      </c>
      <c r="I2264" s="399"/>
      <c r="J2264" s="398">
        <v>129504</v>
      </c>
      <c r="K2264" s="399"/>
      <c r="L2264" s="403">
        <v>129504</v>
      </c>
      <c r="M2264" s="399"/>
      <c r="N2264" s="403">
        <v>141100</v>
      </c>
      <c r="O2264" s="399"/>
      <c r="P2264" s="398">
        <v>125523</v>
      </c>
      <c r="Q2264" s="399"/>
      <c r="R2264" s="403">
        <v>125523</v>
      </c>
      <c r="S2264" s="399"/>
      <c r="T2264" s="403">
        <v>141100</v>
      </c>
      <c r="U2264" s="399"/>
      <c r="V2264" s="403">
        <v>125523</v>
      </c>
      <c r="W2264" s="399"/>
      <c r="X2264" s="403">
        <v>141100</v>
      </c>
      <c r="Y2264" s="399"/>
    </row>
    <row r="2265" spans="1:25" ht="15" x14ac:dyDescent="0.2">
      <c r="A2265" s="109" t="s">
        <v>819</v>
      </c>
      <c r="B2265" s="94" t="s">
        <v>822</v>
      </c>
      <c r="C2265" s="94">
        <v>43</v>
      </c>
      <c r="D2265" s="95" t="s">
        <v>296</v>
      </c>
      <c r="E2265" s="119">
        <v>3239</v>
      </c>
      <c r="F2265" s="142" t="s">
        <v>60</v>
      </c>
      <c r="G2265" s="111"/>
      <c r="H2265" s="398">
        <v>28181</v>
      </c>
      <c r="I2265" s="399"/>
      <c r="J2265" s="398">
        <v>51762</v>
      </c>
      <c r="K2265" s="399"/>
      <c r="L2265" s="403">
        <v>51762</v>
      </c>
      <c r="M2265" s="399"/>
      <c r="N2265" s="403">
        <v>50850</v>
      </c>
      <c r="O2265" s="399"/>
      <c r="P2265" s="398">
        <v>33181</v>
      </c>
      <c r="Q2265" s="399"/>
      <c r="R2265" s="403">
        <v>33181</v>
      </c>
      <c r="S2265" s="399"/>
      <c r="T2265" s="403">
        <v>50850</v>
      </c>
      <c r="U2265" s="399"/>
      <c r="V2265" s="403">
        <v>33181</v>
      </c>
      <c r="W2265" s="399"/>
      <c r="X2265" s="403">
        <v>50850</v>
      </c>
      <c r="Y2265" s="399"/>
    </row>
    <row r="2266" spans="1:25" x14ac:dyDescent="0.2">
      <c r="A2266" s="104" t="s">
        <v>819</v>
      </c>
      <c r="B2266" s="103" t="s">
        <v>822</v>
      </c>
      <c r="C2266" s="103">
        <v>43</v>
      </c>
      <c r="D2266" s="118"/>
      <c r="E2266" s="113">
        <v>324</v>
      </c>
      <c r="F2266" s="141"/>
      <c r="G2266" s="106"/>
      <c r="H2266" s="107">
        <f t="shared" ref="H2266:Y2266" si="4287">H2267</f>
        <v>1951</v>
      </c>
      <c r="I2266" s="107">
        <f t="shared" si="4287"/>
        <v>0</v>
      </c>
      <c r="J2266" s="107">
        <f t="shared" si="4287"/>
        <v>3451</v>
      </c>
      <c r="K2266" s="107">
        <f t="shared" si="4287"/>
        <v>0</v>
      </c>
      <c r="L2266" s="107">
        <f t="shared" si="4287"/>
        <v>3451</v>
      </c>
      <c r="M2266" s="107">
        <f t="shared" si="4287"/>
        <v>0</v>
      </c>
      <c r="N2266" s="107">
        <f t="shared" si="4287"/>
        <v>2100</v>
      </c>
      <c r="O2266" s="107">
        <f t="shared" si="4287"/>
        <v>0</v>
      </c>
      <c r="P2266" s="107">
        <f t="shared" si="4287"/>
        <v>3451</v>
      </c>
      <c r="Q2266" s="107">
        <f t="shared" si="4287"/>
        <v>0</v>
      </c>
      <c r="R2266" s="107">
        <f t="shared" si="4287"/>
        <v>3451</v>
      </c>
      <c r="S2266" s="107">
        <f t="shared" si="4287"/>
        <v>0</v>
      </c>
      <c r="T2266" s="107">
        <f t="shared" si="4287"/>
        <v>2100</v>
      </c>
      <c r="U2266" s="107">
        <f t="shared" si="4287"/>
        <v>0</v>
      </c>
      <c r="V2266" s="107">
        <f t="shared" si="4287"/>
        <v>3451</v>
      </c>
      <c r="W2266" s="107">
        <f t="shared" si="4287"/>
        <v>0</v>
      </c>
      <c r="X2266" s="107">
        <f t="shared" si="4287"/>
        <v>2100</v>
      </c>
      <c r="Y2266" s="107">
        <f t="shared" si="4287"/>
        <v>0</v>
      </c>
    </row>
    <row r="2267" spans="1:25" ht="30" x14ac:dyDescent="0.2">
      <c r="A2267" s="109" t="s">
        <v>819</v>
      </c>
      <c r="B2267" s="94" t="s">
        <v>822</v>
      </c>
      <c r="C2267" s="94">
        <v>43</v>
      </c>
      <c r="D2267" s="95" t="s">
        <v>296</v>
      </c>
      <c r="E2267" s="119">
        <v>3241</v>
      </c>
      <c r="F2267" s="142" t="s">
        <v>205</v>
      </c>
      <c r="G2267" s="111"/>
      <c r="H2267" s="398">
        <v>1951</v>
      </c>
      <c r="I2267" s="399"/>
      <c r="J2267" s="398">
        <v>3451</v>
      </c>
      <c r="K2267" s="399"/>
      <c r="L2267" s="402">
        <v>3451</v>
      </c>
      <c r="M2267" s="399"/>
      <c r="N2267" s="402">
        <v>2100</v>
      </c>
      <c r="O2267" s="399"/>
      <c r="P2267" s="398">
        <v>3451</v>
      </c>
      <c r="Q2267" s="399"/>
      <c r="R2267" s="402">
        <v>3451</v>
      </c>
      <c r="S2267" s="399"/>
      <c r="T2267" s="402">
        <v>2100</v>
      </c>
      <c r="U2267" s="399"/>
      <c r="V2267" s="402">
        <v>3451</v>
      </c>
      <c r="W2267" s="399"/>
      <c r="X2267" s="402">
        <v>2100</v>
      </c>
      <c r="Y2267" s="399"/>
    </row>
    <row r="2268" spans="1:25" x14ac:dyDescent="0.2">
      <c r="A2268" s="104" t="s">
        <v>819</v>
      </c>
      <c r="B2268" s="103" t="s">
        <v>822</v>
      </c>
      <c r="C2268" s="103">
        <v>43</v>
      </c>
      <c r="D2268" s="118"/>
      <c r="E2268" s="113">
        <v>329</v>
      </c>
      <c r="F2268" s="141"/>
      <c r="G2268" s="106"/>
      <c r="H2268" s="107">
        <f t="shared" ref="H2268:Q2268" si="4288">SUM(H2269:H2274)</f>
        <v>4167393</v>
      </c>
      <c r="I2268" s="107">
        <f t="shared" si="4288"/>
        <v>0</v>
      </c>
      <c r="J2268" s="107">
        <f t="shared" si="4288"/>
        <v>4193739</v>
      </c>
      <c r="K2268" s="107">
        <f t="shared" si="4288"/>
        <v>0</v>
      </c>
      <c r="L2268" s="107">
        <f t="shared" ref="L2268:M2268" si="4289">SUM(L2269:L2274)</f>
        <v>4193739</v>
      </c>
      <c r="M2268" s="107">
        <f t="shared" si="4289"/>
        <v>0</v>
      </c>
      <c r="N2268" s="107">
        <f t="shared" ref="N2268:O2268" si="4290">SUM(N2269:N2274)</f>
        <v>4394600</v>
      </c>
      <c r="O2268" s="107">
        <f t="shared" si="4290"/>
        <v>0</v>
      </c>
      <c r="P2268" s="107">
        <f t="shared" si="4288"/>
        <v>4259871</v>
      </c>
      <c r="Q2268" s="107">
        <f t="shared" si="4288"/>
        <v>0</v>
      </c>
      <c r="R2268" s="107">
        <f t="shared" ref="R2268:W2268" si="4291">SUM(R2269:R2274)</f>
        <v>4259871</v>
      </c>
      <c r="S2268" s="107">
        <f t="shared" si="4291"/>
        <v>0</v>
      </c>
      <c r="T2268" s="107">
        <f t="shared" ref="T2268:U2268" si="4292">SUM(T2269:T2274)</f>
        <v>4595600</v>
      </c>
      <c r="U2268" s="107">
        <f t="shared" si="4292"/>
        <v>0</v>
      </c>
      <c r="V2268" s="107">
        <f t="shared" si="4291"/>
        <v>4361439</v>
      </c>
      <c r="W2268" s="107">
        <f t="shared" si="4291"/>
        <v>0</v>
      </c>
      <c r="X2268" s="107">
        <f t="shared" ref="X2268:Y2268" si="4293">SUM(X2269:X2274)</f>
        <v>4735600</v>
      </c>
      <c r="Y2268" s="107">
        <f t="shared" si="4293"/>
        <v>0</v>
      </c>
    </row>
    <row r="2269" spans="1:25" ht="30" x14ac:dyDescent="0.2">
      <c r="A2269" s="109" t="s">
        <v>819</v>
      </c>
      <c r="B2269" s="94" t="s">
        <v>822</v>
      </c>
      <c r="C2269" s="94">
        <v>43</v>
      </c>
      <c r="D2269" s="95" t="s">
        <v>296</v>
      </c>
      <c r="E2269" s="119">
        <v>3291</v>
      </c>
      <c r="F2269" s="142" t="s">
        <v>474</v>
      </c>
      <c r="G2269" s="111"/>
      <c r="H2269" s="398">
        <v>17162</v>
      </c>
      <c r="I2269" s="399"/>
      <c r="J2269" s="398">
        <v>37162</v>
      </c>
      <c r="K2269" s="399"/>
      <c r="L2269" s="402">
        <v>37162</v>
      </c>
      <c r="M2269" s="399"/>
      <c r="N2269" s="402">
        <v>35000</v>
      </c>
      <c r="O2269" s="399"/>
      <c r="P2269" s="398">
        <v>37162</v>
      </c>
      <c r="Q2269" s="399"/>
      <c r="R2269" s="402">
        <v>37162</v>
      </c>
      <c r="S2269" s="399"/>
      <c r="T2269" s="402">
        <v>35000</v>
      </c>
      <c r="U2269" s="399"/>
      <c r="V2269" s="402">
        <v>37162</v>
      </c>
      <c r="W2269" s="399"/>
      <c r="X2269" s="402">
        <v>35000</v>
      </c>
      <c r="Y2269" s="399"/>
    </row>
    <row r="2270" spans="1:25" ht="15" x14ac:dyDescent="0.2">
      <c r="A2270" s="109" t="s">
        <v>819</v>
      </c>
      <c r="B2270" s="94" t="s">
        <v>822</v>
      </c>
      <c r="C2270" s="94">
        <v>43</v>
      </c>
      <c r="D2270" s="95" t="s">
        <v>296</v>
      </c>
      <c r="E2270" s="119">
        <v>3292</v>
      </c>
      <c r="F2270" s="142" t="s">
        <v>63</v>
      </c>
      <c r="G2270" s="111"/>
      <c r="H2270" s="398">
        <v>46975</v>
      </c>
      <c r="I2270" s="399"/>
      <c r="J2270" s="398">
        <v>48975</v>
      </c>
      <c r="K2270" s="399"/>
      <c r="L2270" s="403">
        <v>48975</v>
      </c>
      <c r="M2270" s="399"/>
      <c r="N2270" s="403">
        <v>49400</v>
      </c>
      <c r="O2270" s="399"/>
      <c r="P2270" s="398">
        <v>48975</v>
      </c>
      <c r="Q2270" s="399"/>
      <c r="R2270" s="403">
        <v>48975</v>
      </c>
      <c r="S2270" s="399"/>
      <c r="T2270" s="403">
        <v>49400</v>
      </c>
      <c r="U2270" s="399"/>
      <c r="V2270" s="403">
        <v>48975</v>
      </c>
      <c r="W2270" s="399"/>
      <c r="X2270" s="403">
        <v>49400</v>
      </c>
      <c r="Y2270" s="399"/>
    </row>
    <row r="2271" spans="1:25" ht="15" x14ac:dyDescent="0.2">
      <c r="A2271" s="109" t="s">
        <v>819</v>
      </c>
      <c r="B2271" s="94" t="s">
        <v>822</v>
      </c>
      <c r="C2271" s="94">
        <v>43</v>
      </c>
      <c r="D2271" s="95" t="s">
        <v>296</v>
      </c>
      <c r="E2271" s="119">
        <v>3293</v>
      </c>
      <c r="F2271" s="142" t="s">
        <v>64</v>
      </c>
      <c r="G2271" s="111"/>
      <c r="H2271" s="398">
        <v>31853</v>
      </c>
      <c r="I2271" s="399"/>
      <c r="J2271" s="398">
        <v>29199</v>
      </c>
      <c r="K2271" s="399"/>
      <c r="L2271" s="403">
        <v>29199</v>
      </c>
      <c r="M2271" s="399"/>
      <c r="N2271" s="403">
        <v>28500</v>
      </c>
      <c r="O2271" s="399"/>
      <c r="P2271" s="398">
        <v>29199</v>
      </c>
      <c r="Q2271" s="399"/>
      <c r="R2271" s="403">
        <v>29199</v>
      </c>
      <c r="S2271" s="399"/>
      <c r="T2271" s="403">
        <v>28500</v>
      </c>
      <c r="U2271" s="399"/>
      <c r="V2271" s="403">
        <v>29199</v>
      </c>
      <c r="W2271" s="399"/>
      <c r="X2271" s="403">
        <v>28500</v>
      </c>
      <c r="Y2271" s="399"/>
    </row>
    <row r="2272" spans="1:25" ht="15" x14ac:dyDescent="0.2">
      <c r="A2272" s="109" t="s">
        <v>819</v>
      </c>
      <c r="B2272" s="94" t="s">
        <v>822</v>
      </c>
      <c r="C2272" s="94">
        <v>43</v>
      </c>
      <c r="D2272" s="95" t="s">
        <v>296</v>
      </c>
      <c r="E2272" s="119">
        <v>3294</v>
      </c>
      <c r="F2272" s="142" t="s">
        <v>619</v>
      </c>
      <c r="G2272" s="111"/>
      <c r="H2272" s="398">
        <v>4050664</v>
      </c>
      <c r="I2272" s="399"/>
      <c r="J2272" s="398">
        <v>4050664</v>
      </c>
      <c r="K2272" s="399"/>
      <c r="L2272" s="403">
        <v>4050664</v>
      </c>
      <c r="M2272" s="399"/>
      <c r="N2272" s="403">
        <v>4259700</v>
      </c>
      <c r="O2272" s="399"/>
      <c r="P2272" s="398">
        <v>4116796</v>
      </c>
      <c r="Q2272" s="399"/>
      <c r="R2272" s="403">
        <v>4116796</v>
      </c>
      <c r="S2272" s="399"/>
      <c r="T2272" s="403">
        <v>4460700</v>
      </c>
      <c r="U2272" s="399"/>
      <c r="V2272" s="403">
        <v>4218364</v>
      </c>
      <c r="W2272" s="399"/>
      <c r="X2272" s="403">
        <v>4600700</v>
      </c>
      <c r="Y2272" s="399"/>
    </row>
    <row r="2273" spans="1:25" ht="15" x14ac:dyDescent="0.2">
      <c r="A2273" s="109" t="s">
        <v>819</v>
      </c>
      <c r="B2273" s="94" t="s">
        <v>822</v>
      </c>
      <c r="C2273" s="94">
        <v>43</v>
      </c>
      <c r="D2273" s="95" t="s">
        <v>296</v>
      </c>
      <c r="E2273" s="119">
        <v>3295</v>
      </c>
      <c r="F2273" s="142" t="s">
        <v>66</v>
      </c>
      <c r="G2273" s="111"/>
      <c r="H2273" s="398">
        <v>16430</v>
      </c>
      <c r="I2273" s="399"/>
      <c r="J2273" s="398">
        <v>22430</v>
      </c>
      <c r="K2273" s="399"/>
      <c r="L2273" s="403">
        <v>22430</v>
      </c>
      <c r="M2273" s="399"/>
      <c r="N2273" s="403">
        <v>18500</v>
      </c>
      <c r="O2273" s="399"/>
      <c r="P2273" s="398">
        <v>22430</v>
      </c>
      <c r="Q2273" s="399"/>
      <c r="R2273" s="403">
        <v>22430</v>
      </c>
      <c r="S2273" s="399"/>
      <c r="T2273" s="403">
        <v>18500</v>
      </c>
      <c r="U2273" s="399"/>
      <c r="V2273" s="403">
        <v>22430</v>
      </c>
      <c r="W2273" s="399"/>
      <c r="X2273" s="403">
        <v>18500</v>
      </c>
      <c r="Y2273" s="399"/>
    </row>
    <row r="2274" spans="1:25" ht="15" x14ac:dyDescent="0.2">
      <c r="A2274" s="109" t="s">
        <v>819</v>
      </c>
      <c r="B2274" s="94" t="s">
        <v>822</v>
      </c>
      <c r="C2274" s="94">
        <v>43</v>
      </c>
      <c r="D2274" s="95" t="s">
        <v>296</v>
      </c>
      <c r="E2274" s="119">
        <v>3299</v>
      </c>
      <c r="F2274" s="142" t="s">
        <v>67</v>
      </c>
      <c r="G2274" s="111"/>
      <c r="H2274" s="398">
        <v>4309</v>
      </c>
      <c r="I2274" s="399"/>
      <c r="J2274" s="398">
        <v>5309</v>
      </c>
      <c r="K2274" s="399"/>
      <c r="L2274" s="403">
        <v>5309</v>
      </c>
      <c r="M2274" s="399"/>
      <c r="N2274" s="403">
        <v>3500</v>
      </c>
      <c r="O2274" s="399"/>
      <c r="P2274" s="398">
        <v>5309</v>
      </c>
      <c r="Q2274" s="399"/>
      <c r="R2274" s="403">
        <v>5309</v>
      </c>
      <c r="S2274" s="399"/>
      <c r="T2274" s="403">
        <v>3500</v>
      </c>
      <c r="U2274" s="399"/>
      <c r="V2274" s="403">
        <v>5309</v>
      </c>
      <c r="W2274" s="399"/>
      <c r="X2274" s="403">
        <v>3500</v>
      </c>
      <c r="Y2274" s="399"/>
    </row>
    <row r="2275" spans="1:25" x14ac:dyDescent="0.2">
      <c r="A2275" s="201" t="s">
        <v>819</v>
      </c>
      <c r="B2275" s="179" t="s">
        <v>822</v>
      </c>
      <c r="C2275" s="167">
        <v>43</v>
      </c>
      <c r="D2275" s="167"/>
      <c r="E2275" s="168">
        <v>34</v>
      </c>
      <c r="F2275" s="169"/>
      <c r="G2275" s="170"/>
      <c r="H2275" s="171">
        <f t="shared" ref="H2275:Y2275" si="4294">H2276</f>
        <v>4016</v>
      </c>
      <c r="I2275" s="171">
        <f t="shared" si="4294"/>
        <v>0</v>
      </c>
      <c r="J2275" s="171">
        <f t="shared" si="4294"/>
        <v>3816</v>
      </c>
      <c r="K2275" s="171">
        <f t="shared" si="4294"/>
        <v>0</v>
      </c>
      <c r="L2275" s="171">
        <f t="shared" si="4294"/>
        <v>3816</v>
      </c>
      <c r="M2275" s="171">
        <f t="shared" si="4294"/>
        <v>0</v>
      </c>
      <c r="N2275" s="171">
        <f t="shared" si="4294"/>
        <v>4800</v>
      </c>
      <c r="O2275" s="171">
        <f t="shared" si="4294"/>
        <v>0</v>
      </c>
      <c r="P2275" s="171">
        <f t="shared" si="4294"/>
        <v>3816</v>
      </c>
      <c r="Q2275" s="171">
        <f t="shared" si="4294"/>
        <v>0</v>
      </c>
      <c r="R2275" s="171">
        <f t="shared" si="4294"/>
        <v>3816</v>
      </c>
      <c r="S2275" s="171">
        <f t="shared" si="4294"/>
        <v>0</v>
      </c>
      <c r="T2275" s="171">
        <f t="shared" si="4294"/>
        <v>4800</v>
      </c>
      <c r="U2275" s="171">
        <f t="shared" si="4294"/>
        <v>0</v>
      </c>
      <c r="V2275" s="171">
        <f t="shared" si="4294"/>
        <v>3816</v>
      </c>
      <c r="W2275" s="171">
        <f t="shared" si="4294"/>
        <v>0</v>
      </c>
      <c r="X2275" s="171">
        <f t="shared" si="4294"/>
        <v>4800</v>
      </c>
      <c r="Y2275" s="171">
        <f t="shared" si="4294"/>
        <v>0</v>
      </c>
    </row>
    <row r="2276" spans="1:25" x14ac:dyDescent="0.2">
      <c r="A2276" s="104" t="s">
        <v>819</v>
      </c>
      <c r="B2276" s="103" t="s">
        <v>822</v>
      </c>
      <c r="C2276" s="103">
        <v>43</v>
      </c>
      <c r="D2276" s="118"/>
      <c r="E2276" s="113">
        <v>343</v>
      </c>
      <c r="F2276" s="141"/>
      <c r="G2276" s="106"/>
      <c r="H2276" s="107">
        <f t="shared" ref="H2276:Q2276" si="4295">SUM(H2277:H2279)</f>
        <v>4016</v>
      </c>
      <c r="I2276" s="107">
        <f t="shared" si="4295"/>
        <v>0</v>
      </c>
      <c r="J2276" s="107">
        <f t="shared" si="4295"/>
        <v>3816</v>
      </c>
      <c r="K2276" s="107">
        <f t="shared" si="4295"/>
        <v>0</v>
      </c>
      <c r="L2276" s="107">
        <f t="shared" ref="L2276:M2276" si="4296">SUM(L2277:L2279)</f>
        <v>3816</v>
      </c>
      <c r="M2276" s="107">
        <f t="shared" si="4296"/>
        <v>0</v>
      </c>
      <c r="N2276" s="107">
        <f t="shared" ref="N2276:O2276" si="4297">SUM(N2277:N2279)</f>
        <v>4800</v>
      </c>
      <c r="O2276" s="107">
        <f t="shared" si="4297"/>
        <v>0</v>
      </c>
      <c r="P2276" s="107">
        <f t="shared" si="4295"/>
        <v>3816</v>
      </c>
      <c r="Q2276" s="107">
        <f t="shared" si="4295"/>
        <v>0</v>
      </c>
      <c r="R2276" s="107">
        <f t="shared" ref="R2276:W2276" si="4298">SUM(R2277:R2279)</f>
        <v>3816</v>
      </c>
      <c r="S2276" s="107">
        <f t="shared" si="4298"/>
        <v>0</v>
      </c>
      <c r="T2276" s="107">
        <f t="shared" ref="T2276:U2276" si="4299">SUM(T2277:T2279)</f>
        <v>4800</v>
      </c>
      <c r="U2276" s="107">
        <f t="shared" si="4299"/>
        <v>0</v>
      </c>
      <c r="V2276" s="107">
        <f t="shared" si="4298"/>
        <v>3816</v>
      </c>
      <c r="W2276" s="107">
        <f t="shared" si="4298"/>
        <v>0</v>
      </c>
      <c r="X2276" s="107">
        <f t="shared" ref="X2276:Y2276" si="4300">SUM(X2277:X2279)</f>
        <v>4800</v>
      </c>
      <c r="Y2276" s="107">
        <f t="shared" si="4300"/>
        <v>0</v>
      </c>
    </row>
    <row r="2277" spans="1:25" ht="15" x14ac:dyDescent="0.2">
      <c r="A2277" s="109" t="s">
        <v>819</v>
      </c>
      <c r="B2277" s="94" t="s">
        <v>822</v>
      </c>
      <c r="C2277" s="94">
        <v>43</v>
      </c>
      <c r="D2277" s="95" t="s">
        <v>296</v>
      </c>
      <c r="E2277" s="119">
        <v>3431</v>
      </c>
      <c r="F2277" s="142" t="s">
        <v>68</v>
      </c>
      <c r="G2277" s="111"/>
      <c r="H2277" s="398">
        <v>2651</v>
      </c>
      <c r="I2277" s="399"/>
      <c r="J2277" s="398">
        <v>3451</v>
      </c>
      <c r="K2277" s="399"/>
      <c r="L2277" s="402">
        <v>3451</v>
      </c>
      <c r="M2277" s="399"/>
      <c r="N2277" s="402">
        <v>2600</v>
      </c>
      <c r="O2277" s="399"/>
      <c r="P2277" s="398">
        <v>3451</v>
      </c>
      <c r="Q2277" s="399"/>
      <c r="R2277" s="402">
        <v>3451</v>
      </c>
      <c r="S2277" s="399"/>
      <c r="T2277" s="402">
        <v>2600</v>
      </c>
      <c r="U2277" s="399"/>
      <c r="V2277" s="402">
        <v>3451</v>
      </c>
      <c r="W2277" s="399"/>
      <c r="X2277" s="402">
        <v>2600</v>
      </c>
      <c r="Y2277" s="399"/>
    </row>
    <row r="2278" spans="1:25" ht="30" x14ac:dyDescent="0.2">
      <c r="A2278" s="109" t="s">
        <v>819</v>
      </c>
      <c r="B2278" s="94" t="s">
        <v>822</v>
      </c>
      <c r="C2278" s="94">
        <v>43</v>
      </c>
      <c r="D2278" s="95" t="s">
        <v>296</v>
      </c>
      <c r="E2278" s="119">
        <v>3432</v>
      </c>
      <c r="F2278" s="142" t="s">
        <v>824</v>
      </c>
      <c r="G2278" s="111"/>
      <c r="H2278" s="398">
        <v>1100</v>
      </c>
      <c r="I2278" s="399"/>
      <c r="J2278" s="398">
        <v>100</v>
      </c>
      <c r="K2278" s="399"/>
      <c r="L2278" s="409">
        <v>100</v>
      </c>
      <c r="M2278" s="399"/>
      <c r="N2278" s="409">
        <v>2000</v>
      </c>
      <c r="O2278" s="399"/>
      <c r="P2278" s="398">
        <v>100</v>
      </c>
      <c r="Q2278" s="399"/>
      <c r="R2278" s="409">
        <v>100</v>
      </c>
      <c r="S2278" s="399"/>
      <c r="T2278" s="409">
        <v>2000</v>
      </c>
      <c r="U2278" s="399"/>
      <c r="V2278" s="409">
        <v>100</v>
      </c>
      <c r="W2278" s="399"/>
      <c r="X2278" s="409">
        <v>2000</v>
      </c>
      <c r="Y2278" s="399"/>
    </row>
    <row r="2279" spans="1:25" ht="15" x14ac:dyDescent="0.2">
      <c r="A2279" s="109" t="s">
        <v>819</v>
      </c>
      <c r="B2279" s="94" t="s">
        <v>822</v>
      </c>
      <c r="C2279" s="94">
        <v>43</v>
      </c>
      <c r="D2279" s="95" t="s">
        <v>296</v>
      </c>
      <c r="E2279" s="119">
        <v>3433</v>
      </c>
      <c r="F2279" s="142" t="s">
        <v>69</v>
      </c>
      <c r="G2279" s="111"/>
      <c r="H2279" s="398">
        <v>265</v>
      </c>
      <c r="I2279" s="399"/>
      <c r="J2279" s="398">
        <v>265</v>
      </c>
      <c r="K2279" s="399"/>
      <c r="L2279" s="409">
        <v>265</v>
      </c>
      <c r="M2279" s="399"/>
      <c r="N2279" s="409">
        <v>200</v>
      </c>
      <c r="O2279" s="399"/>
      <c r="P2279" s="398">
        <v>265</v>
      </c>
      <c r="Q2279" s="399"/>
      <c r="R2279" s="409">
        <v>265</v>
      </c>
      <c r="S2279" s="399"/>
      <c r="T2279" s="409">
        <v>200</v>
      </c>
      <c r="U2279" s="399"/>
      <c r="V2279" s="409">
        <v>265</v>
      </c>
      <c r="W2279" s="399"/>
      <c r="X2279" s="409">
        <v>200</v>
      </c>
      <c r="Y2279" s="399"/>
    </row>
    <row r="2280" spans="1:25" x14ac:dyDescent="0.2">
      <c r="A2280" s="201" t="s">
        <v>819</v>
      </c>
      <c r="B2280" s="179" t="s">
        <v>822</v>
      </c>
      <c r="C2280" s="167">
        <v>43</v>
      </c>
      <c r="D2280" s="167"/>
      <c r="E2280" s="168">
        <v>38</v>
      </c>
      <c r="F2280" s="169"/>
      <c r="G2280" s="170"/>
      <c r="H2280" s="171">
        <f t="shared" ref="H2280:Y2280" si="4301">H2281</f>
        <v>498</v>
      </c>
      <c r="I2280" s="171">
        <f t="shared" si="4301"/>
        <v>0</v>
      </c>
      <c r="J2280" s="171">
        <f t="shared" si="4301"/>
        <v>498</v>
      </c>
      <c r="K2280" s="171">
        <f t="shared" si="4301"/>
        <v>0</v>
      </c>
      <c r="L2280" s="171">
        <f t="shared" si="4301"/>
        <v>498</v>
      </c>
      <c r="M2280" s="171">
        <f t="shared" si="4301"/>
        <v>0</v>
      </c>
      <c r="N2280" s="171">
        <f t="shared" si="4301"/>
        <v>400</v>
      </c>
      <c r="O2280" s="171">
        <f t="shared" si="4301"/>
        <v>0</v>
      </c>
      <c r="P2280" s="171">
        <f t="shared" si="4301"/>
        <v>498</v>
      </c>
      <c r="Q2280" s="171">
        <f t="shared" si="4301"/>
        <v>0</v>
      </c>
      <c r="R2280" s="171">
        <f t="shared" si="4301"/>
        <v>498</v>
      </c>
      <c r="S2280" s="171">
        <f t="shared" si="4301"/>
        <v>0</v>
      </c>
      <c r="T2280" s="171">
        <f t="shared" si="4301"/>
        <v>400</v>
      </c>
      <c r="U2280" s="171">
        <f t="shared" si="4301"/>
        <v>0</v>
      </c>
      <c r="V2280" s="171">
        <f t="shared" si="4301"/>
        <v>498</v>
      </c>
      <c r="W2280" s="171">
        <f t="shared" si="4301"/>
        <v>0</v>
      </c>
      <c r="X2280" s="171">
        <f t="shared" si="4301"/>
        <v>400</v>
      </c>
      <c r="Y2280" s="171">
        <f t="shared" si="4301"/>
        <v>0</v>
      </c>
    </row>
    <row r="2281" spans="1:25" x14ac:dyDescent="0.2">
      <c r="A2281" s="104" t="s">
        <v>819</v>
      </c>
      <c r="B2281" s="103" t="s">
        <v>822</v>
      </c>
      <c r="C2281" s="103">
        <v>43</v>
      </c>
      <c r="D2281" s="118"/>
      <c r="E2281" s="113">
        <v>383</v>
      </c>
      <c r="F2281" s="141"/>
      <c r="G2281" s="106"/>
      <c r="H2281" s="107">
        <f t="shared" ref="H2281:Q2281" si="4302">SUM(H2282:H2283)</f>
        <v>498</v>
      </c>
      <c r="I2281" s="107">
        <f t="shared" si="4302"/>
        <v>0</v>
      </c>
      <c r="J2281" s="107">
        <f t="shared" si="4302"/>
        <v>498</v>
      </c>
      <c r="K2281" s="107">
        <f t="shared" si="4302"/>
        <v>0</v>
      </c>
      <c r="L2281" s="107">
        <f t="shared" ref="L2281:M2281" si="4303">SUM(L2282:L2283)</f>
        <v>498</v>
      </c>
      <c r="M2281" s="107">
        <f t="shared" si="4303"/>
        <v>0</v>
      </c>
      <c r="N2281" s="107">
        <f t="shared" ref="N2281:O2281" si="4304">SUM(N2282:N2283)</f>
        <v>400</v>
      </c>
      <c r="O2281" s="107">
        <f t="shared" si="4304"/>
        <v>0</v>
      </c>
      <c r="P2281" s="107">
        <f t="shared" si="4302"/>
        <v>498</v>
      </c>
      <c r="Q2281" s="107">
        <f t="shared" si="4302"/>
        <v>0</v>
      </c>
      <c r="R2281" s="107">
        <f t="shared" ref="R2281:W2281" si="4305">SUM(R2282:R2283)</f>
        <v>498</v>
      </c>
      <c r="S2281" s="107">
        <f t="shared" si="4305"/>
        <v>0</v>
      </c>
      <c r="T2281" s="107">
        <f t="shared" ref="T2281:U2281" si="4306">SUM(T2282:T2283)</f>
        <v>400</v>
      </c>
      <c r="U2281" s="107">
        <f t="shared" si="4306"/>
        <v>0</v>
      </c>
      <c r="V2281" s="107">
        <f t="shared" si="4305"/>
        <v>498</v>
      </c>
      <c r="W2281" s="107">
        <f t="shared" si="4305"/>
        <v>0</v>
      </c>
      <c r="X2281" s="107">
        <f t="shared" ref="X2281:Y2281" si="4307">SUM(X2282:X2283)</f>
        <v>400</v>
      </c>
      <c r="Y2281" s="107">
        <f t="shared" si="4307"/>
        <v>0</v>
      </c>
    </row>
    <row r="2282" spans="1:25" ht="15" x14ac:dyDescent="0.2">
      <c r="A2282" s="109" t="s">
        <v>819</v>
      </c>
      <c r="B2282" s="94" t="s">
        <v>822</v>
      </c>
      <c r="C2282" s="94">
        <v>43</v>
      </c>
      <c r="D2282" s="95" t="s">
        <v>296</v>
      </c>
      <c r="E2282" s="119">
        <v>3831</v>
      </c>
      <c r="F2282" s="142" t="s">
        <v>131</v>
      </c>
      <c r="G2282" s="111"/>
      <c r="H2282" s="398">
        <v>398</v>
      </c>
      <c r="I2282" s="399"/>
      <c r="J2282" s="398">
        <v>398</v>
      </c>
      <c r="K2282" s="399"/>
      <c r="L2282" s="408">
        <v>398</v>
      </c>
      <c r="M2282" s="399"/>
      <c r="N2282" s="408">
        <v>300</v>
      </c>
      <c r="O2282" s="399"/>
      <c r="P2282" s="398">
        <v>398</v>
      </c>
      <c r="Q2282" s="399"/>
      <c r="R2282" s="408">
        <v>398</v>
      </c>
      <c r="S2282" s="399"/>
      <c r="T2282" s="408">
        <v>300</v>
      </c>
      <c r="U2282" s="399"/>
      <c r="V2282" s="408">
        <v>398</v>
      </c>
      <c r="W2282" s="399"/>
      <c r="X2282" s="408">
        <v>300</v>
      </c>
      <c r="Y2282" s="399"/>
    </row>
    <row r="2283" spans="1:25" ht="15" x14ac:dyDescent="0.2">
      <c r="A2283" s="109" t="s">
        <v>819</v>
      </c>
      <c r="B2283" s="94" t="s">
        <v>822</v>
      </c>
      <c r="C2283" s="94">
        <v>43</v>
      </c>
      <c r="D2283" s="95" t="s">
        <v>296</v>
      </c>
      <c r="E2283" s="119">
        <v>3834</v>
      </c>
      <c r="F2283" s="142" t="s">
        <v>826</v>
      </c>
      <c r="G2283" s="111"/>
      <c r="H2283" s="398">
        <v>100</v>
      </c>
      <c r="I2283" s="399"/>
      <c r="J2283" s="398">
        <v>100</v>
      </c>
      <c r="K2283" s="399"/>
      <c r="L2283" s="409">
        <v>100</v>
      </c>
      <c r="M2283" s="399"/>
      <c r="N2283" s="409">
        <v>100</v>
      </c>
      <c r="O2283" s="399"/>
      <c r="P2283" s="398">
        <v>100</v>
      </c>
      <c r="Q2283" s="399"/>
      <c r="R2283" s="409">
        <v>100</v>
      </c>
      <c r="S2283" s="399"/>
      <c r="T2283" s="409">
        <v>100</v>
      </c>
      <c r="U2283" s="399"/>
      <c r="V2283" s="409">
        <v>100</v>
      </c>
      <c r="W2283" s="399"/>
      <c r="X2283" s="409">
        <v>100</v>
      </c>
      <c r="Y2283" s="399"/>
    </row>
    <row r="2284" spans="1:25" x14ac:dyDescent="0.2">
      <c r="A2284" s="201" t="s">
        <v>819</v>
      </c>
      <c r="B2284" s="179" t="s">
        <v>822</v>
      </c>
      <c r="C2284" s="167">
        <v>43</v>
      </c>
      <c r="D2284" s="167"/>
      <c r="E2284" s="168">
        <v>41</v>
      </c>
      <c r="F2284" s="169"/>
      <c r="G2284" s="170"/>
      <c r="H2284" s="171">
        <f t="shared" ref="H2284:X2285" si="4308">H2285</f>
        <v>3318</v>
      </c>
      <c r="I2284" s="171">
        <f t="shared" si="4308"/>
        <v>0</v>
      </c>
      <c r="J2284" s="171">
        <f t="shared" si="4308"/>
        <v>3318</v>
      </c>
      <c r="K2284" s="171">
        <f t="shared" si="4308"/>
        <v>0</v>
      </c>
      <c r="L2284" s="171">
        <f t="shared" si="4308"/>
        <v>3318</v>
      </c>
      <c r="M2284" s="171">
        <f t="shared" si="4308"/>
        <v>0</v>
      </c>
      <c r="N2284" s="171">
        <f t="shared" si="4308"/>
        <v>3500</v>
      </c>
      <c r="O2284" s="171">
        <f t="shared" si="4308"/>
        <v>0</v>
      </c>
      <c r="P2284" s="171">
        <f t="shared" si="4308"/>
        <v>3318</v>
      </c>
      <c r="Q2284" s="171">
        <f t="shared" si="4308"/>
        <v>0</v>
      </c>
      <c r="R2284" s="171">
        <f t="shared" si="4308"/>
        <v>3318</v>
      </c>
      <c r="S2284" s="171">
        <f t="shared" si="4308"/>
        <v>0</v>
      </c>
      <c r="T2284" s="171">
        <f t="shared" si="4308"/>
        <v>3500</v>
      </c>
      <c r="U2284" s="171">
        <f t="shared" si="4308"/>
        <v>0</v>
      </c>
      <c r="V2284" s="171">
        <f t="shared" si="4308"/>
        <v>3318</v>
      </c>
      <c r="W2284" s="171">
        <f t="shared" si="4308"/>
        <v>0</v>
      </c>
      <c r="X2284" s="171">
        <f t="shared" si="4308"/>
        <v>3500</v>
      </c>
      <c r="Y2284" s="171">
        <f t="shared" ref="X2284:Y2285" si="4309">Y2285</f>
        <v>0</v>
      </c>
    </row>
    <row r="2285" spans="1:25" x14ac:dyDescent="0.2">
      <c r="A2285" s="104" t="s">
        <v>819</v>
      </c>
      <c r="B2285" s="103" t="s">
        <v>822</v>
      </c>
      <c r="C2285" s="103">
        <v>43</v>
      </c>
      <c r="D2285" s="118"/>
      <c r="E2285" s="113">
        <v>412</v>
      </c>
      <c r="F2285" s="141"/>
      <c r="G2285" s="106"/>
      <c r="H2285" s="107">
        <f t="shared" si="4308"/>
        <v>3318</v>
      </c>
      <c r="I2285" s="107">
        <f t="shared" si="4308"/>
        <v>0</v>
      </c>
      <c r="J2285" s="107">
        <f t="shared" si="4308"/>
        <v>3318</v>
      </c>
      <c r="K2285" s="107">
        <f t="shared" si="4308"/>
        <v>0</v>
      </c>
      <c r="L2285" s="107">
        <f t="shared" si="4308"/>
        <v>3318</v>
      </c>
      <c r="M2285" s="107">
        <f t="shared" si="4308"/>
        <v>0</v>
      </c>
      <c r="N2285" s="107">
        <f t="shared" si="4308"/>
        <v>3500</v>
      </c>
      <c r="O2285" s="107">
        <f t="shared" si="4308"/>
        <v>0</v>
      </c>
      <c r="P2285" s="107">
        <f t="shared" si="4308"/>
        <v>3318</v>
      </c>
      <c r="Q2285" s="107">
        <f t="shared" si="4308"/>
        <v>0</v>
      </c>
      <c r="R2285" s="107">
        <f t="shared" si="4308"/>
        <v>3318</v>
      </c>
      <c r="S2285" s="107">
        <f t="shared" si="4308"/>
        <v>0</v>
      </c>
      <c r="T2285" s="107">
        <f t="shared" si="4308"/>
        <v>3500</v>
      </c>
      <c r="U2285" s="107">
        <f t="shared" si="4308"/>
        <v>0</v>
      </c>
      <c r="V2285" s="107">
        <f t="shared" si="4308"/>
        <v>3318</v>
      </c>
      <c r="W2285" s="107">
        <f t="shared" si="4308"/>
        <v>0</v>
      </c>
      <c r="X2285" s="107">
        <f t="shared" si="4309"/>
        <v>3500</v>
      </c>
      <c r="Y2285" s="107">
        <f t="shared" si="4309"/>
        <v>0</v>
      </c>
    </row>
    <row r="2286" spans="1:25" ht="15" x14ac:dyDescent="0.2">
      <c r="A2286" s="109" t="s">
        <v>819</v>
      </c>
      <c r="B2286" s="94" t="s">
        <v>822</v>
      </c>
      <c r="C2286" s="94">
        <v>43</v>
      </c>
      <c r="D2286" s="95" t="s">
        <v>296</v>
      </c>
      <c r="E2286" s="119">
        <v>4124</v>
      </c>
      <c r="F2286" s="142" t="s">
        <v>668</v>
      </c>
      <c r="G2286" s="111"/>
      <c r="H2286" s="398">
        <v>3318</v>
      </c>
      <c r="I2286" s="399"/>
      <c r="J2286" s="398">
        <v>3318</v>
      </c>
      <c r="K2286" s="399"/>
      <c r="L2286" s="402">
        <v>3318</v>
      </c>
      <c r="M2286" s="399"/>
      <c r="N2286" s="402">
        <v>3500</v>
      </c>
      <c r="O2286" s="399"/>
      <c r="P2286" s="398">
        <v>3318</v>
      </c>
      <c r="Q2286" s="399"/>
      <c r="R2286" s="402">
        <v>3318</v>
      </c>
      <c r="S2286" s="399"/>
      <c r="T2286" s="402">
        <v>3500</v>
      </c>
      <c r="U2286" s="399"/>
      <c r="V2286" s="402">
        <v>3318</v>
      </c>
      <c r="W2286" s="399"/>
      <c r="X2286" s="402">
        <v>3500</v>
      </c>
      <c r="Y2286" s="399"/>
    </row>
    <row r="2287" spans="1:25" x14ac:dyDescent="0.2">
      <c r="A2287" s="201" t="s">
        <v>819</v>
      </c>
      <c r="B2287" s="179" t="s">
        <v>822</v>
      </c>
      <c r="C2287" s="167">
        <v>43</v>
      </c>
      <c r="D2287" s="167"/>
      <c r="E2287" s="168">
        <v>42</v>
      </c>
      <c r="F2287" s="169"/>
      <c r="G2287" s="170"/>
      <c r="H2287" s="171">
        <f t="shared" ref="H2287:Q2287" si="4310">H2288+H2293</f>
        <v>179323</v>
      </c>
      <c r="I2287" s="171">
        <f t="shared" si="4310"/>
        <v>0</v>
      </c>
      <c r="J2287" s="171">
        <f t="shared" si="4310"/>
        <v>178247</v>
      </c>
      <c r="K2287" s="171">
        <f t="shared" si="4310"/>
        <v>0</v>
      </c>
      <c r="L2287" s="171">
        <f t="shared" ref="L2287:M2287" si="4311">L2288+L2293</f>
        <v>178247</v>
      </c>
      <c r="M2287" s="171">
        <f t="shared" si="4311"/>
        <v>0</v>
      </c>
      <c r="N2287" s="171">
        <f t="shared" ref="N2287:O2287" si="4312">N2288+N2293</f>
        <v>618250</v>
      </c>
      <c r="O2287" s="171">
        <f t="shared" si="4312"/>
        <v>0</v>
      </c>
      <c r="P2287" s="171">
        <f t="shared" si="4310"/>
        <v>204659</v>
      </c>
      <c r="Q2287" s="171">
        <f t="shared" si="4310"/>
        <v>0</v>
      </c>
      <c r="R2287" s="171">
        <f t="shared" ref="R2287:W2287" si="4313">R2288+R2293</f>
        <v>204659</v>
      </c>
      <c r="S2287" s="171">
        <f t="shared" si="4313"/>
        <v>0</v>
      </c>
      <c r="T2287" s="171">
        <f t="shared" ref="T2287:U2287" si="4314">T2288+T2293</f>
        <v>128000</v>
      </c>
      <c r="U2287" s="171">
        <f t="shared" si="4314"/>
        <v>0</v>
      </c>
      <c r="V2287" s="171">
        <f t="shared" si="4313"/>
        <v>204659</v>
      </c>
      <c r="W2287" s="171">
        <f t="shared" si="4313"/>
        <v>0</v>
      </c>
      <c r="X2287" s="171">
        <f t="shared" ref="X2287:Y2287" si="4315">X2288+X2293</f>
        <v>128000</v>
      </c>
      <c r="Y2287" s="171">
        <f t="shared" si="4315"/>
        <v>0</v>
      </c>
    </row>
    <row r="2288" spans="1:25" x14ac:dyDescent="0.2">
      <c r="A2288" s="104" t="s">
        <v>819</v>
      </c>
      <c r="B2288" s="103" t="s">
        <v>822</v>
      </c>
      <c r="C2288" s="103">
        <v>43</v>
      </c>
      <c r="D2288" s="118"/>
      <c r="E2288" s="113">
        <v>422</v>
      </c>
      <c r="F2288" s="141"/>
      <c r="G2288" s="106"/>
      <c r="H2288" s="107">
        <f t="shared" ref="H2288:Q2288" si="4316">SUM(H2289:H2292)</f>
        <v>112115</v>
      </c>
      <c r="I2288" s="107">
        <f t="shared" si="4316"/>
        <v>0</v>
      </c>
      <c r="J2288" s="107">
        <f t="shared" si="4316"/>
        <v>73529</v>
      </c>
      <c r="K2288" s="107">
        <f t="shared" si="4316"/>
        <v>0</v>
      </c>
      <c r="L2288" s="107">
        <f t="shared" ref="L2288:M2288" si="4317">SUM(L2289:L2292)</f>
        <v>73529</v>
      </c>
      <c r="M2288" s="107">
        <f t="shared" si="4317"/>
        <v>0</v>
      </c>
      <c r="N2288" s="107">
        <f t="shared" ref="N2288:O2288" si="4318">SUM(N2289:N2292)</f>
        <v>306750</v>
      </c>
      <c r="O2288" s="107">
        <f t="shared" si="4318"/>
        <v>0</v>
      </c>
      <c r="P2288" s="107">
        <f t="shared" si="4316"/>
        <v>101268</v>
      </c>
      <c r="Q2288" s="107">
        <f t="shared" si="4316"/>
        <v>0</v>
      </c>
      <c r="R2288" s="107">
        <f t="shared" ref="R2288:W2288" si="4319">SUM(R2289:R2292)</f>
        <v>101268</v>
      </c>
      <c r="S2288" s="107">
        <f t="shared" si="4319"/>
        <v>0</v>
      </c>
      <c r="T2288" s="107">
        <f t="shared" ref="T2288:U2288" si="4320">SUM(T2289:T2292)</f>
        <v>70000</v>
      </c>
      <c r="U2288" s="107">
        <f t="shared" si="4320"/>
        <v>0</v>
      </c>
      <c r="V2288" s="107">
        <f t="shared" si="4319"/>
        <v>101268</v>
      </c>
      <c r="W2288" s="107">
        <f t="shared" si="4319"/>
        <v>0</v>
      </c>
      <c r="X2288" s="107">
        <f t="shared" ref="X2288:Y2288" si="4321">SUM(X2289:X2292)</f>
        <v>70000</v>
      </c>
      <c r="Y2288" s="107">
        <f t="shared" si="4321"/>
        <v>0</v>
      </c>
    </row>
    <row r="2289" spans="1:29" ht="15" x14ac:dyDescent="0.2">
      <c r="A2289" s="109" t="s">
        <v>819</v>
      </c>
      <c r="B2289" s="94" t="s">
        <v>822</v>
      </c>
      <c r="C2289" s="94">
        <v>43</v>
      </c>
      <c r="D2289" s="95" t="s">
        <v>296</v>
      </c>
      <c r="E2289" s="119">
        <v>4221</v>
      </c>
      <c r="F2289" s="142" t="s">
        <v>74</v>
      </c>
      <c r="G2289" s="111"/>
      <c r="H2289" s="398">
        <v>103131</v>
      </c>
      <c r="I2289" s="399"/>
      <c r="J2289" s="398">
        <v>66892</v>
      </c>
      <c r="K2289" s="399"/>
      <c r="L2289" s="402">
        <v>66892</v>
      </c>
      <c r="M2289" s="399"/>
      <c r="N2289" s="402">
        <v>261000</v>
      </c>
      <c r="O2289" s="399"/>
      <c r="P2289" s="398">
        <v>94631</v>
      </c>
      <c r="Q2289" s="399"/>
      <c r="R2289" s="402">
        <v>94631</v>
      </c>
      <c r="S2289" s="399"/>
      <c r="T2289" s="402">
        <v>60000</v>
      </c>
      <c r="U2289" s="399"/>
      <c r="V2289" s="402">
        <v>94631</v>
      </c>
      <c r="W2289" s="399"/>
      <c r="X2289" s="402">
        <v>60000</v>
      </c>
      <c r="Y2289" s="399"/>
    </row>
    <row r="2290" spans="1:29" s="139" customFormat="1" ht="15" x14ac:dyDescent="0.2">
      <c r="A2290" s="109" t="s">
        <v>819</v>
      </c>
      <c r="B2290" s="94" t="s">
        <v>822</v>
      </c>
      <c r="C2290" s="94">
        <v>43</v>
      </c>
      <c r="D2290" s="95" t="s">
        <v>296</v>
      </c>
      <c r="E2290" s="119">
        <v>4222</v>
      </c>
      <c r="F2290" s="142" t="s">
        <v>75</v>
      </c>
      <c r="G2290" s="111"/>
      <c r="H2290" s="398">
        <v>6329</v>
      </c>
      <c r="I2290" s="399"/>
      <c r="J2290" s="398">
        <v>3982</v>
      </c>
      <c r="K2290" s="399"/>
      <c r="L2290" s="403">
        <v>3982</v>
      </c>
      <c r="M2290" s="399"/>
      <c r="N2290" s="403">
        <v>6000</v>
      </c>
      <c r="O2290" s="399"/>
      <c r="P2290" s="398">
        <v>3982</v>
      </c>
      <c r="Q2290" s="399"/>
      <c r="R2290" s="403">
        <v>3982</v>
      </c>
      <c r="S2290" s="399"/>
      <c r="T2290" s="403">
        <v>4000</v>
      </c>
      <c r="U2290" s="399"/>
      <c r="V2290" s="403">
        <v>3982</v>
      </c>
      <c r="W2290" s="399"/>
      <c r="X2290" s="403">
        <v>4000</v>
      </c>
      <c r="Y2290" s="399"/>
      <c r="Z2290" s="112"/>
      <c r="AA2290" s="112"/>
      <c r="AB2290" s="112"/>
      <c r="AC2290" s="112"/>
    </row>
    <row r="2291" spans="1:29" ht="15" x14ac:dyDescent="0.2">
      <c r="A2291" s="109" t="s">
        <v>819</v>
      </c>
      <c r="B2291" s="94" t="s">
        <v>822</v>
      </c>
      <c r="C2291" s="94">
        <v>43</v>
      </c>
      <c r="D2291" s="95" t="s">
        <v>296</v>
      </c>
      <c r="E2291" s="119">
        <v>4223</v>
      </c>
      <c r="F2291" s="142" t="s">
        <v>76</v>
      </c>
      <c r="G2291" s="111"/>
      <c r="H2291" s="398">
        <v>664</v>
      </c>
      <c r="I2291" s="399"/>
      <c r="J2291" s="398">
        <v>664</v>
      </c>
      <c r="K2291" s="399"/>
      <c r="L2291" s="409">
        <v>664</v>
      </c>
      <c r="M2291" s="399"/>
      <c r="N2291" s="409">
        <v>10000</v>
      </c>
      <c r="O2291" s="399"/>
      <c r="P2291" s="398">
        <v>664</v>
      </c>
      <c r="Q2291" s="399"/>
      <c r="R2291" s="409">
        <v>664</v>
      </c>
      <c r="S2291" s="399"/>
      <c r="T2291" s="409">
        <v>1000</v>
      </c>
      <c r="U2291" s="399"/>
      <c r="V2291" s="409">
        <v>664</v>
      </c>
      <c r="W2291" s="399"/>
      <c r="X2291" s="409">
        <v>1000</v>
      </c>
      <c r="Y2291" s="399"/>
    </row>
    <row r="2292" spans="1:29" x14ac:dyDescent="0.2">
      <c r="A2292" s="147" t="s">
        <v>819</v>
      </c>
      <c r="B2292" s="136" t="s">
        <v>822</v>
      </c>
      <c r="C2292" s="136">
        <v>43</v>
      </c>
      <c r="D2292" s="153" t="s">
        <v>296</v>
      </c>
      <c r="E2292" s="208">
        <v>4227</v>
      </c>
      <c r="F2292" s="143" t="s">
        <v>77</v>
      </c>
      <c r="G2292" s="132"/>
      <c r="H2292" s="398">
        <v>1991</v>
      </c>
      <c r="I2292" s="399"/>
      <c r="J2292" s="398">
        <v>1991</v>
      </c>
      <c r="K2292" s="399"/>
      <c r="L2292" s="403">
        <v>1991</v>
      </c>
      <c r="M2292" s="399"/>
      <c r="N2292" s="403">
        <v>29750</v>
      </c>
      <c r="O2292" s="399"/>
      <c r="P2292" s="398">
        <v>1991</v>
      </c>
      <c r="Q2292" s="399"/>
      <c r="R2292" s="403">
        <v>1991</v>
      </c>
      <c r="S2292" s="399"/>
      <c r="T2292" s="403">
        <v>5000</v>
      </c>
      <c r="U2292" s="399"/>
      <c r="V2292" s="403">
        <v>1991</v>
      </c>
      <c r="W2292" s="399"/>
      <c r="X2292" s="403">
        <v>5000</v>
      </c>
      <c r="Y2292" s="399"/>
      <c r="Z2292" s="139"/>
      <c r="AA2292" s="139"/>
      <c r="AB2292" s="139"/>
      <c r="AC2292" s="139"/>
    </row>
    <row r="2293" spans="1:29" x14ac:dyDescent="0.2">
      <c r="A2293" s="104" t="s">
        <v>819</v>
      </c>
      <c r="B2293" s="103" t="s">
        <v>822</v>
      </c>
      <c r="C2293" s="103">
        <v>43</v>
      </c>
      <c r="D2293" s="118"/>
      <c r="E2293" s="113">
        <v>426</v>
      </c>
      <c r="F2293" s="141"/>
      <c r="G2293" s="106"/>
      <c r="H2293" s="107">
        <f t="shared" ref="H2293:Y2293" si="4322">SUM(H2294:H2294)</f>
        <v>67208</v>
      </c>
      <c r="I2293" s="107">
        <f t="shared" si="4322"/>
        <v>0</v>
      </c>
      <c r="J2293" s="107">
        <f t="shared" si="4322"/>
        <v>104718</v>
      </c>
      <c r="K2293" s="107">
        <f t="shared" si="4322"/>
        <v>0</v>
      </c>
      <c r="L2293" s="107">
        <f t="shared" si="4322"/>
        <v>104718</v>
      </c>
      <c r="M2293" s="107">
        <f t="shared" si="4322"/>
        <v>0</v>
      </c>
      <c r="N2293" s="107">
        <f t="shared" si="4322"/>
        <v>311500</v>
      </c>
      <c r="O2293" s="107">
        <f t="shared" si="4322"/>
        <v>0</v>
      </c>
      <c r="P2293" s="107">
        <f t="shared" si="4322"/>
        <v>103391</v>
      </c>
      <c r="Q2293" s="107">
        <f t="shared" si="4322"/>
        <v>0</v>
      </c>
      <c r="R2293" s="107">
        <f t="shared" si="4322"/>
        <v>103391</v>
      </c>
      <c r="S2293" s="107">
        <f t="shared" si="4322"/>
        <v>0</v>
      </c>
      <c r="T2293" s="107">
        <f t="shared" si="4322"/>
        <v>58000</v>
      </c>
      <c r="U2293" s="107">
        <f t="shared" si="4322"/>
        <v>0</v>
      </c>
      <c r="V2293" s="107">
        <f t="shared" si="4322"/>
        <v>103391</v>
      </c>
      <c r="W2293" s="107">
        <f t="shared" si="4322"/>
        <v>0</v>
      </c>
      <c r="X2293" s="107">
        <f t="shared" si="4322"/>
        <v>58000</v>
      </c>
      <c r="Y2293" s="107">
        <f t="shared" si="4322"/>
        <v>0</v>
      </c>
    </row>
    <row r="2294" spans="1:29" ht="15" x14ac:dyDescent="0.2">
      <c r="A2294" s="109" t="s">
        <v>819</v>
      </c>
      <c r="B2294" s="94" t="s">
        <v>822</v>
      </c>
      <c r="C2294" s="94">
        <v>43</v>
      </c>
      <c r="D2294" s="95" t="s">
        <v>296</v>
      </c>
      <c r="E2294" s="119">
        <v>4262</v>
      </c>
      <c r="F2294" s="142" t="s">
        <v>86</v>
      </c>
      <c r="G2294" s="111"/>
      <c r="H2294" s="398">
        <v>67208</v>
      </c>
      <c r="I2294" s="399"/>
      <c r="J2294" s="398">
        <v>104718</v>
      </c>
      <c r="K2294" s="399"/>
      <c r="L2294" s="402">
        <v>104718</v>
      </c>
      <c r="M2294" s="399"/>
      <c r="N2294" s="402">
        <v>311500</v>
      </c>
      <c r="O2294" s="399"/>
      <c r="P2294" s="398">
        <v>103391</v>
      </c>
      <c r="Q2294" s="399"/>
      <c r="R2294" s="402">
        <v>103391</v>
      </c>
      <c r="S2294" s="399"/>
      <c r="T2294" s="402">
        <v>58000</v>
      </c>
      <c r="U2294" s="399"/>
      <c r="V2294" s="402">
        <v>103391</v>
      </c>
      <c r="W2294" s="399"/>
      <c r="X2294" s="402">
        <v>58000</v>
      </c>
      <c r="Y2294" s="399"/>
    </row>
    <row r="2295" spans="1:29" x14ac:dyDescent="0.2">
      <c r="A2295" s="201" t="s">
        <v>819</v>
      </c>
      <c r="B2295" s="179" t="s">
        <v>822</v>
      </c>
      <c r="C2295" s="167">
        <v>43</v>
      </c>
      <c r="D2295" s="167"/>
      <c r="E2295" s="168">
        <v>45</v>
      </c>
      <c r="F2295" s="169"/>
      <c r="G2295" s="170"/>
      <c r="H2295" s="171">
        <f t="shared" ref="H2295:X2296" si="4323">H2296</f>
        <v>1500</v>
      </c>
      <c r="I2295" s="171">
        <f t="shared" si="4323"/>
        <v>0</v>
      </c>
      <c r="J2295" s="171">
        <f t="shared" si="4323"/>
        <v>100</v>
      </c>
      <c r="K2295" s="171">
        <f t="shared" si="4323"/>
        <v>0</v>
      </c>
      <c r="L2295" s="171">
        <f t="shared" si="4323"/>
        <v>100</v>
      </c>
      <c r="M2295" s="171">
        <f t="shared" si="4323"/>
        <v>0</v>
      </c>
      <c r="N2295" s="171">
        <f t="shared" si="4323"/>
        <v>2000</v>
      </c>
      <c r="O2295" s="171">
        <f t="shared" si="4323"/>
        <v>0</v>
      </c>
      <c r="P2295" s="171">
        <f t="shared" si="4323"/>
        <v>100</v>
      </c>
      <c r="Q2295" s="171">
        <f t="shared" si="4323"/>
        <v>0</v>
      </c>
      <c r="R2295" s="171">
        <f t="shared" si="4323"/>
        <v>100</v>
      </c>
      <c r="S2295" s="171">
        <f t="shared" si="4323"/>
        <v>0</v>
      </c>
      <c r="T2295" s="171">
        <f t="shared" si="4323"/>
        <v>2000</v>
      </c>
      <c r="U2295" s="171">
        <f t="shared" si="4323"/>
        <v>0</v>
      </c>
      <c r="V2295" s="171">
        <f t="shared" si="4323"/>
        <v>100</v>
      </c>
      <c r="W2295" s="171">
        <f t="shared" si="4323"/>
        <v>0</v>
      </c>
      <c r="X2295" s="171">
        <f t="shared" si="4323"/>
        <v>2000</v>
      </c>
      <c r="Y2295" s="171">
        <f t="shared" ref="X2295:Y2296" si="4324">Y2296</f>
        <v>0</v>
      </c>
    </row>
    <row r="2296" spans="1:29" s="139" customFormat="1" x14ac:dyDescent="0.2">
      <c r="A2296" s="104" t="s">
        <v>819</v>
      </c>
      <c r="B2296" s="103" t="s">
        <v>822</v>
      </c>
      <c r="C2296" s="103">
        <v>43</v>
      </c>
      <c r="D2296" s="118"/>
      <c r="E2296" s="113">
        <v>451</v>
      </c>
      <c r="F2296" s="141"/>
      <c r="G2296" s="106"/>
      <c r="H2296" s="107">
        <f t="shared" si="4323"/>
        <v>1500</v>
      </c>
      <c r="I2296" s="107">
        <f t="shared" si="4323"/>
        <v>0</v>
      </c>
      <c r="J2296" s="107">
        <f t="shared" si="4323"/>
        <v>100</v>
      </c>
      <c r="K2296" s="107">
        <f t="shared" si="4323"/>
        <v>0</v>
      </c>
      <c r="L2296" s="107">
        <f t="shared" si="4323"/>
        <v>100</v>
      </c>
      <c r="M2296" s="107">
        <f t="shared" si="4323"/>
        <v>0</v>
      </c>
      <c r="N2296" s="107">
        <f t="shared" si="4323"/>
        <v>2000</v>
      </c>
      <c r="O2296" s="107">
        <f t="shared" si="4323"/>
        <v>0</v>
      </c>
      <c r="P2296" s="107">
        <f t="shared" si="4323"/>
        <v>100</v>
      </c>
      <c r="Q2296" s="107">
        <f t="shared" si="4323"/>
        <v>0</v>
      </c>
      <c r="R2296" s="107">
        <f t="shared" si="4323"/>
        <v>100</v>
      </c>
      <c r="S2296" s="107">
        <f t="shared" si="4323"/>
        <v>0</v>
      </c>
      <c r="T2296" s="107">
        <f t="shared" si="4323"/>
        <v>2000</v>
      </c>
      <c r="U2296" s="107">
        <f t="shared" si="4323"/>
        <v>0</v>
      </c>
      <c r="V2296" s="107">
        <f t="shared" si="4323"/>
        <v>100</v>
      </c>
      <c r="W2296" s="107">
        <f t="shared" si="4323"/>
        <v>0</v>
      </c>
      <c r="X2296" s="107">
        <f t="shared" si="4324"/>
        <v>2000</v>
      </c>
      <c r="Y2296" s="107">
        <f t="shared" si="4324"/>
        <v>0</v>
      </c>
      <c r="Z2296" s="112"/>
      <c r="AA2296" s="112"/>
      <c r="AB2296" s="112"/>
      <c r="AC2296" s="112"/>
    </row>
    <row r="2297" spans="1:29" s="101" customFormat="1" x14ac:dyDescent="0.2">
      <c r="A2297" s="109" t="s">
        <v>819</v>
      </c>
      <c r="B2297" s="94" t="s">
        <v>822</v>
      </c>
      <c r="C2297" s="94">
        <v>43</v>
      </c>
      <c r="D2297" s="95" t="s">
        <v>296</v>
      </c>
      <c r="E2297" s="119">
        <v>4511</v>
      </c>
      <c r="F2297" s="142" t="s">
        <v>91</v>
      </c>
      <c r="G2297" s="111"/>
      <c r="H2297" s="398">
        <v>1500</v>
      </c>
      <c r="I2297" s="399"/>
      <c r="J2297" s="398">
        <v>100</v>
      </c>
      <c r="K2297" s="399"/>
      <c r="L2297" s="398">
        <v>100</v>
      </c>
      <c r="M2297" s="399"/>
      <c r="N2297" s="398">
        <v>2000</v>
      </c>
      <c r="O2297" s="399"/>
      <c r="P2297" s="398">
        <v>100</v>
      </c>
      <c r="Q2297" s="399"/>
      <c r="R2297" s="398">
        <v>100</v>
      </c>
      <c r="S2297" s="399"/>
      <c r="T2297" s="398">
        <v>2000</v>
      </c>
      <c r="U2297" s="399"/>
      <c r="V2297" s="398">
        <v>100</v>
      </c>
      <c r="W2297" s="399"/>
      <c r="X2297" s="398">
        <v>2000</v>
      </c>
      <c r="Y2297" s="399"/>
      <c r="Z2297" s="112"/>
      <c r="AA2297" s="112"/>
      <c r="AB2297" s="112"/>
      <c r="AC2297" s="112"/>
    </row>
    <row r="2298" spans="1:29" s="101" customFormat="1" x14ac:dyDescent="0.2">
      <c r="A2298" s="201" t="s">
        <v>819</v>
      </c>
      <c r="B2298" s="179" t="s">
        <v>822</v>
      </c>
      <c r="C2298" s="167">
        <v>51</v>
      </c>
      <c r="D2298" s="167"/>
      <c r="E2298" s="168">
        <v>32</v>
      </c>
      <c r="F2298" s="169"/>
      <c r="G2298" s="170"/>
      <c r="H2298" s="171">
        <f t="shared" ref="H2298:X2299" si="4325">H2299</f>
        <v>2654</v>
      </c>
      <c r="I2298" s="171">
        <f t="shared" si="4325"/>
        <v>0</v>
      </c>
      <c r="J2298" s="171">
        <f t="shared" si="4325"/>
        <v>2654</v>
      </c>
      <c r="K2298" s="171">
        <f t="shared" si="4325"/>
        <v>0</v>
      </c>
      <c r="L2298" s="171">
        <f t="shared" si="4325"/>
        <v>2654</v>
      </c>
      <c r="M2298" s="171">
        <f t="shared" si="4325"/>
        <v>0</v>
      </c>
      <c r="N2298" s="171">
        <f t="shared" si="4325"/>
        <v>2500</v>
      </c>
      <c r="O2298" s="171">
        <f t="shared" si="4325"/>
        <v>0</v>
      </c>
      <c r="P2298" s="171">
        <f t="shared" si="4325"/>
        <v>2654</v>
      </c>
      <c r="Q2298" s="171">
        <f t="shared" si="4325"/>
        <v>0</v>
      </c>
      <c r="R2298" s="171">
        <f t="shared" si="4325"/>
        <v>2654</v>
      </c>
      <c r="S2298" s="171">
        <f t="shared" si="4325"/>
        <v>0</v>
      </c>
      <c r="T2298" s="171">
        <f t="shared" si="4325"/>
        <v>2500</v>
      </c>
      <c r="U2298" s="171">
        <f t="shared" si="4325"/>
        <v>0</v>
      </c>
      <c r="V2298" s="171">
        <f t="shared" si="4325"/>
        <v>2654</v>
      </c>
      <c r="W2298" s="171">
        <f t="shared" si="4325"/>
        <v>0</v>
      </c>
      <c r="X2298" s="171">
        <f t="shared" si="4325"/>
        <v>2500</v>
      </c>
      <c r="Y2298" s="171">
        <f t="shared" ref="X2298:Y2299" si="4326">Y2299</f>
        <v>0</v>
      </c>
      <c r="Z2298" s="139"/>
      <c r="AA2298" s="139"/>
      <c r="AB2298" s="139"/>
      <c r="AC2298" s="139"/>
    </row>
    <row r="2299" spans="1:29" s="101" customFormat="1" x14ac:dyDescent="0.2">
      <c r="A2299" s="104" t="s">
        <v>819</v>
      </c>
      <c r="B2299" s="103" t="s">
        <v>822</v>
      </c>
      <c r="C2299" s="103">
        <v>51</v>
      </c>
      <c r="D2299" s="118"/>
      <c r="E2299" s="113">
        <v>321</v>
      </c>
      <c r="F2299" s="141"/>
      <c r="G2299" s="106"/>
      <c r="H2299" s="107">
        <f t="shared" si="4325"/>
        <v>2654</v>
      </c>
      <c r="I2299" s="107">
        <f t="shared" si="4325"/>
        <v>0</v>
      </c>
      <c r="J2299" s="107">
        <f t="shared" si="4325"/>
        <v>2654</v>
      </c>
      <c r="K2299" s="107">
        <f t="shared" si="4325"/>
        <v>0</v>
      </c>
      <c r="L2299" s="107">
        <f t="shared" si="4325"/>
        <v>2654</v>
      </c>
      <c r="M2299" s="107">
        <f t="shared" si="4325"/>
        <v>0</v>
      </c>
      <c r="N2299" s="107">
        <f t="shared" si="4325"/>
        <v>2500</v>
      </c>
      <c r="O2299" s="107">
        <f t="shared" si="4325"/>
        <v>0</v>
      </c>
      <c r="P2299" s="107">
        <f t="shared" si="4325"/>
        <v>2654</v>
      </c>
      <c r="Q2299" s="107">
        <f t="shared" si="4325"/>
        <v>0</v>
      </c>
      <c r="R2299" s="107">
        <f t="shared" si="4325"/>
        <v>2654</v>
      </c>
      <c r="S2299" s="107">
        <f t="shared" si="4325"/>
        <v>0</v>
      </c>
      <c r="T2299" s="107">
        <f t="shared" si="4325"/>
        <v>2500</v>
      </c>
      <c r="U2299" s="107">
        <f t="shared" si="4325"/>
        <v>0</v>
      </c>
      <c r="V2299" s="107">
        <f t="shared" si="4325"/>
        <v>2654</v>
      </c>
      <c r="W2299" s="107">
        <f t="shared" si="4325"/>
        <v>0</v>
      </c>
      <c r="X2299" s="107">
        <f t="shared" si="4326"/>
        <v>2500</v>
      </c>
      <c r="Y2299" s="107">
        <f t="shared" si="4326"/>
        <v>0</v>
      </c>
    </row>
    <row r="2300" spans="1:29" s="101" customFormat="1" x14ac:dyDescent="0.2">
      <c r="A2300" s="109" t="s">
        <v>819</v>
      </c>
      <c r="B2300" s="94" t="s">
        <v>822</v>
      </c>
      <c r="C2300" s="94">
        <v>51</v>
      </c>
      <c r="D2300" s="95" t="s">
        <v>296</v>
      </c>
      <c r="E2300" s="119">
        <v>3211</v>
      </c>
      <c r="F2300" s="142" t="s">
        <v>42</v>
      </c>
      <c r="G2300" s="132"/>
      <c r="H2300" s="398">
        <v>2654</v>
      </c>
      <c r="I2300" s="399"/>
      <c r="J2300" s="398">
        <v>2654</v>
      </c>
      <c r="K2300" s="399"/>
      <c r="L2300" s="402">
        <v>2654</v>
      </c>
      <c r="M2300" s="399"/>
      <c r="N2300" s="402">
        <v>2500</v>
      </c>
      <c r="O2300" s="399"/>
      <c r="P2300" s="398">
        <v>2654</v>
      </c>
      <c r="Q2300" s="399"/>
      <c r="R2300" s="402">
        <v>2654</v>
      </c>
      <c r="S2300" s="399"/>
      <c r="T2300" s="402">
        <v>2500</v>
      </c>
      <c r="U2300" s="399"/>
      <c r="V2300" s="402">
        <v>2654</v>
      </c>
      <c r="W2300" s="399"/>
      <c r="X2300" s="402">
        <v>2500</v>
      </c>
      <c r="Y2300" s="399"/>
    </row>
    <row r="2301" spans="1:29" s="139" customFormat="1" x14ac:dyDescent="0.2">
      <c r="A2301" s="204" t="s">
        <v>827</v>
      </c>
      <c r="B2301" s="461" t="s">
        <v>828</v>
      </c>
      <c r="C2301" s="461"/>
      <c r="D2301" s="461"/>
      <c r="E2301" s="461"/>
      <c r="F2301" s="461"/>
      <c r="G2301" s="128"/>
      <c r="H2301" s="99">
        <f t="shared" ref="H2301:Q2301" si="4327">SUM(H2302+H2369+H2383+H2391)</f>
        <v>4145487</v>
      </c>
      <c r="I2301" s="99">
        <f t="shared" si="4327"/>
        <v>1735514</v>
      </c>
      <c r="J2301" s="99">
        <f t="shared" si="4327"/>
        <v>3762570</v>
      </c>
      <c r="K2301" s="99">
        <f t="shared" si="4327"/>
        <v>1683788</v>
      </c>
      <c r="L2301" s="99">
        <f t="shared" ref="L2301:M2301" si="4328">SUM(L2302+L2369+L2383+L2391)</f>
        <v>8023745</v>
      </c>
      <c r="M2301" s="99">
        <f t="shared" si="4328"/>
        <v>5315605</v>
      </c>
      <c r="N2301" s="99">
        <f t="shared" ref="N2301:O2301" si="4329">SUM(N2302+N2369+N2383+N2391)</f>
        <v>6677424</v>
      </c>
      <c r="O2301" s="99">
        <f t="shared" si="4329"/>
        <v>3315605</v>
      </c>
      <c r="P2301" s="99">
        <f t="shared" si="4327"/>
        <v>3654203</v>
      </c>
      <c r="Q2301" s="99">
        <f t="shared" si="4327"/>
        <v>1693477</v>
      </c>
      <c r="R2301" s="99">
        <f t="shared" ref="R2301:W2301" si="4330">SUM(R2302+R2369+R2383+R2391)</f>
        <v>4017617</v>
      </c>
      <c r="S2301" s="99">
        <f t="shared" si="4330"/>
        <v>2020842</v>
      </c>
      <c r="T2301" s="99">
        <f t="shared" ref="T2301:U2301" si="4331">SUM(T2302+T2369+T2383+T2391)</f>
        <v>4387807</v>
      </c>
      <c r="U2301" s="99">
        <f t="shared" si="4331"/>
        <v>2020842</v>
      </c>
      <c r="V2301" s="99">
        <f t="shared" si="4330"/>
        <v>4068404</v>
      </c>
      <c r="W2301" s="99">
        <f t="shared" si="4330"/>
        <v>2026364</v>
      </c>
      <c r="X2301" s="99">
        <f t="shared" ref="X2301:Y2301" si="4332">SUM(X2302+X2369+X2383+X2391)</f>
        <v>4441544</v>
      </c>
      <c r="Y2301" s="99">
        <f t="shared" si="4332"/>
        <v>2026364</v>
      </c>
      <c r="Z2301" s="107">
        <v>3315605</v>
      </c>
      <c r="AA2301" s="107">
        <v>2020842</v>
      </c>
      <c r="AB2301" s="107">
        <v>2026364</v>
      </c>
      <c r="AC2301" s="474" t="s">
        <v>829</v>
      </c>
    </row>
    <row r="2302" spans="1:29" s="139" customFormat="1" ht="33.75" x14ac:dyDescent="0.2">
      <c r="A2302" s="202" t="s">
        <v>827</v>
      </c>
      <c r="B2302" s="173" t="s">
        <v>830</v>
      </c>
      <c r="C2302" s="173"/>
      <c r="D2302" s="173"/>
      <c r="E2302" s="174"/>
      <c r="F2302" s="176" t="s">
        <v>585</v>
      </c>
      <c r="G2302" s="177" t="s">
        <v>648</v>
      </c>
      <c r="H2302" s="178">
        <f t="shared" ref="H2302:Q2302" si="4333">H2303+H2312+H2322+H2352+H2358+H2361+H2364</f>
        <v>3646778</v>
      </c>
      <c r="I2302" s="178">
        <f t="shared" si="4333"/>
        <v>1712752</v>
      </c>
      <c r="J2302" s="178">
        <f t="shared" si="4333"/>
        <v>3417423</v>
      </c>
      <c r="K2302" s="178">
        <f t="shared" si="4333"/>
        <v>1661026</v>
      </c>
      <c r="L2302" s="178">
        <f t="shared" ref="L2302:M2302" si="4334">L2303+L2312+L2322+L2352+L2358+L2361+L2364</f>
        <v>3770183</v>
      </c>
      <c r="M2302" s="178">
        <f t="shared" si="4334"/>
        <v>1992843</v>
      </c>
      <c r="N2302" s="178">
        <f t="shared" ref="N2302:O2302" si="4335">N2303+N2312+N2322+N2352+N2358+N2361+N2364</f>
        <v>3813262</v>
      </c>
      <c r="O2302" s="178">
        <f t="shared" si="4335"/>
        <v>1992843</v>
      </c>
      <c r="P2302" s="178">
        <f t="shared" si="4333"/>
        <v>3441779</v>
      </c>
      <c r="Q2302" s="178">
        <f t="shared" si="4333"/>
        <v>1670715</v>
      </c>
      <c r="R2302" s="178">
        <f t="shared" ref="R2302:W2302" si="4336">R2303+R2312+R2322+R2352+R2358+R2361+R2364</f>
        <v>3802855</v>
      </c>
      <c r="S2302" s="178">
        <f t="shared" si="4336"/>
        <v>1998080</v>
      </c>
      <c r="T2302" s="178">
        <f t="shared" ref="T2302:U2302" si="4337">T2303+T2312+T2322+T2352+T2358+T2361+T2364</f>
        <v>3843805</v>
      </c>
      <c r="U2302" s="178">
        <f t="shared" si="4337"/>
        <v>1998080</v>
      </c>
      <c r="V2302" s="178">
        <f t="shared" si="4336"/>
        <v>3840304</v>
      </c>
      <c r="W2302" s="178">
        <f t="shared" si="4336"/>
        <v>2003064</v>
      </c>
      <c r="X2302" s="178">
        <f t="shared" ref="X2302:Y2302" si="4338">X2303+X2312+X2322+X2352+X2358+X2361+X2364</f>
        <v>3887404</v>
      </c>
      <c r="Y2302" s="178">
        <f t="shared" si="4338"/>
        <v>2003064</v>
      </c>
      <c r="Z2302" s="284">
        <f>Z2301-O2301</f>
        <v>0</v>
      </c>
      <c r="AA2302" s="284">
        <f>AA2301-U2301</f>
        <v>0</v>
      </c>
      <c r="AB2302" s="284">
        <f>AB2301-Y2301</f>
        <v>0</v>
      </c>
      <c r="AC2302" s="475"/>
    </row>
    <row r="2303" spans="1:29" s="101" customFormat="1" x14ac:dyDescent="0.2">
      <c r="A2303" s="201" t="s">
        <v>827</v>
      </c>
      <c r="B2303" s="179" t="s">
        <v>830</v>
      </c>
      <c r="C2303" s="167">
        <v>11</v>
      </c>
      <c r="D2303" s="167"/>
      <c r="E2303" s="168">
        <v>31</v>
      </c>
      <c r="F2303" s="169"/>
      <c r="G2303" s="170"/>
      <c r="H2303" s="171">
        <f t="shared" ref="H2303:Q2303" si="4339">H2304+H2307+H2309</f>
        <v>1566623</v>
      </c>
      <c r="I2303" s="171">
        <f t="shared" si="4339"/>
        <v>1566623</v>
      </c>
      <c r="J2303" s="171">
        <f t="shared" si="4339"/>
        <v>1505607</v>
      </c>
      <c r="K2303" s="171">
        <f t="shared" si="4339"/>
        <v>1505607</v>
      </c>
      <c r="L2303" s="171">
        <f t="shared" ref="L2303:M2303" si="4340">L2304+L2307+L2309</f>
        <v>1734500</v>
      </c>
      <c r="M2303" s="171">
        <f t="shared" si="4340"/>
        <v>1734500</v>
      </c>
      <c r="N2303" s="171">
        <f t="shared" ref="N2303:O2303" si="4341">N2304+N2307+N2309</f>
        <v>1734500</v>
      </c>
      <c r="O2303" s="171">
        <f t="shared" si="4341"/>
        <v>1734500</v>
      </c>
      <c r="P2303" s="171">
        <f t="shared" si="4339"/>
        <v>1512641</v>
      </c>
      <c r="Q2303" s="171">
        <f t="shared" si="4339"/>
        <v>1512641</v>
      </c>
      <c r="R2303" s="171">
        <f t="shared" ref="R2303:W2303" si="4342">R2304+R2307+R2309</f>
        <v>1737410</v>
      </c>
      <c r="S2303" s="171">
        <f t="shared" si="4342"/>
        <v>1737410</v>
      </c>
      <c r="T2303" s="171">
        <f t="shared" ref="T2303:U2303" si="4343">T2304+T2307+T2309</f>
        <v>1737410</v>
      </c>
      <c r="U2303" s="171">
        <f t="shared" si="4343"/>
        <v>1737410</v>
      </c>
      <c r="V2303" s="171">
        <f t="shared" si="4342"/>
        <v>1740920</v>
      </c>
      <c r="W2303" s="171">
        <f t="shared" si="4342"/>
        <v>1740920</v>
      </c>
      <c r="X2303" s="171">
        <f t="shared" ref="X2303:Y2303" si="4344">X2304+X2307+X2309</f>
        <v>1740920</v>
      </c>
      <c r="Y2303" s="171">
        <f t="shared" si="4344"/>
        <v>1740920</v>
      </c>
      <c r="Z2303" s="139"/>
      <c r="AA2303" s="139"/>
      <c r="AB2303" s="139"/>
      <c r="AC2303" s="139"/>
    </row>
    <row r="2304" spans="1:29" s="139" customFormat="1" x14ac:dyDescent="0.2">
      <c r="A2304" s="118" t="s">
        <v>827</v>
      </c>
      <c r="B2304" s="102" t="s">
        <v>830</v>
      </c>
      <c r="C2304" s="103">
        <v>11</v>
      </c>
      <c r="D2304" s="118"/>
      <c r="E2304" s="105">
        <v>311</v>
      </c>
      <c r="F2304" s="141"/>
      <c r="G2304" s="106"/>
      <c r="H2304" s="107">
        <f t="shared" ref="H2304:Q2304" si="4345">SUM(H2305:H2306)</f>
        <v>1273483</v>
      </c>
      <c r="I2304" s="107">
        <f t="shared" si="4345"/>
        <v>1273483</v>
      </c>
      <c r="J2304" s="107">
        <f t="shared" si="4345"/>
        <v>1234455</v>
      </c>
      <c r="K2304" s="107">
        <f t="shared" si="4345"/>
        <v>1234455</v>
      </c>
      <c r="L2304" s="107">
        <f t="shared" ref="L2304:M2304" si="4346">SUM(L2305:L2306)</f>
        <v>1430000</v>
      </c>
      <c r="M2304" s="107">
        <f t="shared" si="4346"/>
        <v>1430000</v>
      </c>
      <c r="N2304" s="107">
        <f t="shared" ref="N2304:O2304" si="4347">SUM(N2305:N2306)</f>
        <v>1430000</v>
      </c>
      <c r="O2304" s="107">
        <f t="shared" si="4347"/>
        <v>1430000</v>
      </c>
      <c r="P2304" s="107">
        <f t="shared" si="4345"/>
        <v>1240560</v>
      </c>
      <c r="Q2304" s="107">
        <f t="shared" si="4345"/>
        <v>1240560</v>
      </c>
      <c r="R2304" s="107">
        <f t="shared" ref="R2304:W2304" si="4348">SUM(R2305:R2306)</f>
        <v>1430700</v>
      </c>
      <c r="S2304" s="107">
        <f t="shared" si="4348"/>
        <v>1430700</v>
      </c>
      <c r="T2304" s="107">
        <f t="shared" ref="T2304:U2304" si="4349">SUM(T2305:T2306)</f>
        <v>1430700</v>
      </c>
      <c r="U2304" s="107">
        <f t="shared" si="4349"/>
        <v>1430700</v>
      </c>
      <c r="V2304" s="107">
        <f t="shared" si="4348"/>
        <v>1431400</v>
      </c>
      <c r="W2304" s="107">
        <f t="shared" si="4348"/>
        <v>1431400</v>
      </c>
      <c r="X2304" s="107">
        <f t="shared" ref="X2304:Y2304" si="4350">SUM(X2305:X2306)</f>
        <v>1431400</v>
      </c>
      <c r="Y2304" s="107">
        <f t="shared" si="4350"/>
        <v>1431400</v>
      </c>
    </row>
    <row r="2305" spans="1:29" s="101" customFormat="1" x14ac:dyDescent="0.2">
      <c r="A2305" s="95" t="s">
        <v>827</v>
      </c>
      <c r="B2305" s="93" t="s">
        <v>830</v>
      </c>
      <c r="C2305" s="94">
        <v>11</v>
      </c>
      <c r="D2305" s="95" t="s">
        <v>101</v>
      </c>
      <c r="E2305" s="119">
        <v>3111</v>
      </c>
      <c r="F2305" s="142" t="s">
        <v>33</v>
      </c>
      <c r="G2305" s="132"/>
      <c r="H2305" s="398">
        <v>1252778</v>
      </c>
      <c r="I2305" s="398">
        <f t="shared" ref="I2305:I2306" si="4351">H2305</f>
        <v>1252778</v>
      </c>
      <c r="J2305" s="398">
        <v>1213750</v>
      </c>
      <c r="K2305" s="398">
        <f t="shared" ref="K2305:K2306" si="4352">J2305</f>
        <v>1213750</v>
      </c>
      <c r="L2305" s="402">
        <v>1400000</v>
      </c>
      <c r="M2305" s="398">
        <f t="shared" ref="M2305:M2306" si="4353">L2305</f>
        <v>1400000</v>
      </c>
      <c r="N2305" s="402">
        <v>1400000</v>
      </c>
      <c r="O2305" s="398">
        <f t="shared" ref="O2305:O2306" si="4354">N2305</f>
        <v>1400000</v>
      </c>
      <c r="P2305" s="398">
        <v>1219723</v>
      </c>
      <c r="Q2305" s="398">
        <f t="shared" ref="Q2305:Q2306" si="4355">P2305</f>
        <v>1219723</v>
      </c>
      <c r="R2305" s="402">
        <v>1400700</v>
      </c>
      <c r="S2305" s="398">
        <f t="shared" ref="S2305:S2306" si="4356">R2305</f>
        <v>1400700</v>
      </c>
      <c r="T2305" s="402">
        <v>1400700</v>
      </c>
      <c r="U2305" s="398">
        <f t="shared" ref="U2305:U2306" si="4357">T2305</f>
        <v>1400700</v>
      </c>
      <c r="V2305" s="402">
        <v>1401400</v>
      </c>
      <c r="W2305" s="398">
        <f t="shared" ref="W2305:W2306" si="4358">V2305</f>
        <v>1401400</v>
      </c>
      <c r="X2305" s="402">
        <v>1401400</v>
      </c>
      <c r="Y2305" s="398">
        <f t="shared" ref="Y2305:Y2306" si="4359">X2305</f>
        <v>1401400</v>
      </c>
    </row>
    <row r="2306" spans="1:29" s="139" customFormat="1" ht="15" x14ac:dyDescent="0.2">
      <c r="A2306" s="95" t="s">
        <v>827</v>
      </c>
      <c r="B2306" s="93" t="s">
        <v>830</v>
      </c>
      <c r="C2306" s="94">
        <v>11</v>
      </c>
      <c r="D2306" s="95" t="s">
        <v>101</v>
      </c>
      <c r="E2306" s="119">
        <v>3113</v>
      </c>
      <c r="F2306" s="142" t="s">
        <v>35</v>
      </c>
      <c r="G2306" s="132"/>
      <c r="H2306" s="398">
        <v>20705</v>
      </c>
      <c r="I2306" s="398">
        <f t="shared" si="4351"/>
        <v>20705</v>
      </c>
      <c r="J2306" s="398">
        <v>20705</v>
      </c>
      <c r="K2306" s="398">
        <f t="shared" si="4352"/>
        <v>20705</v>
      </c>
      <c r="L2306" s="403">
        <v>30000</v>
      </c>
      <c r="M2306" s="398">
        <f t="shared" si="4353"/>
        <v>30000</v>
      </c>
      <c r="N2306" s="403">
        <v>30000</v>
      </c>
      <c r="O2306" s="398">
        <f t="shared" si="4354"/>
        <v>30000</v>
      </c>
      <c r="P2306" s="398">
        <v>20837</v>
      </c>
      <c r="Q2306" s="398">
        <f t="shared" si="4355"/>
        <v>20837</v>
      </c>
      <c r="R2306" s="403">
        <v>30000</v>
      </c>
      <c r="S2306" s="398">
        <f t="shared" si="4356"/>
        <v>30000</v>
      </c>
      <c r="T2306" s="403">
        <v>30000</v>
      </c>
      <c r="U2306" s="398">
        <f t="shared" si="4357"/>
        <v>30000</v>
      </c>
      <c r="V2306" s="403">
        <v>30000</v>
      </c>
      <c r="W2306" s="398">
        <f t="shared" si="4358"/>
        <v>30000</v>
      </c>
      <c r="X2306" s="403">
        <v>30000</v>
      </c>
      <c r="Y2306" s="398">
        <f t="shared" si="4359"/>
        <v>30000</v>
      </c>
    </row>
    <row r="2307" spans="1:29" s="139" customFormat="1" x14ac:dyDescent="0.2">
      <c r="A2307" s="118" t="s">
        <v>827</v>
      </c>
      <c r="B2307" s="102" t="s">
        <v>830</v>
      </c>
      <c r="C2307" s="103">
        <v>11</v>
      </c>
      <c r="D2307" s="118"/>
      <c r="E2307" s="113">
        <v>312</v>
      </c>
      <c r="F2307" s="141"/>
      <c r="G2307" s="106"/>
      <c r="H2307" s="152">
        <f t="shared" ref="H2307:Y2307" si="4360">SUM(H2308)</f>
        <v>83725</v>
      </c>
      <c r="I2307" s="152">
        <f t="shared" si="4360"/>
        <v>83725</v>
      </c>
      <c r="J2307" s="152">
        <f t="shared" si="4360"/>
        <v>59725</v>
      </c>
      <c r="K2307" s="152">
        <f t="shared" si="4360"/>
        <v>59725</v>
      </c>
      <c r="L2307" s="152">
        <f t="shared" si="4360"/>
        <v>60000</v>
      </c>
      <c r="M2307" s="152">
        <f t="shared" si="4360"/>
        <v>60000</v>
      </c>
      <c r="N2307" s="152">
        <f t="shared" si="4360"/>
        <v>60000</v>
      </c>
      <c r="O2307" s="152">
        <f t="shared" si="4360"/>
        <v>60000</v>
      </c>
      <c r="P2307" s="152">
        <f t="shared" si="4360"/>
        <v>59725</v>
      </c>
      <c r="Q2307" s="152">
        <f t="shared" si="4360"/>
        <v>59725</v>
      </c>
      <c r="R2307" s="152">
        <f t="shared" si="4360"/>
        <v>62000</v>
      </c>
      <c r="S2307" s="152">
        <f t="shared" si="4360"/>
        <v>62000</v>
      </c>
      <c r="T2307" s="152">
        <f t="shared" si="4360"/>
        <v>62000</v>
      </c>
      <c r="U2307" s="152">
        <f t="shared" si="4360"/>
        <v>62000</v>
      </c>
      <c r="V2307" s="152">
        <f t="shared" si="4360"/>
        <v>64000</v>
      </c>
      <c r="W2307" s="152">
        <f t="shared" si="4360"/>
        <v>64000</v>
      </c>
      <c r="X2307" s="152">
        <f t="shared" si="4360"/>
        <v>64000</v>
      </c>
      <c r="Y2307" s="152">
        <f t="shared" si="4360"/>
        <v>64000</v>
      </c>
      <c r="Z2307" s="101"/>
      <c r="AA2307" s="101"/>
      <c r="AB2307" s="101"/>
      <c r="AC2307" s="101"/>
    </row>
    <row r="2308" spans="1:29" ht="15" x14ac:dyDescent="0.2">
      <c r="A2308" s="95" t="s">
        <v>827</v>
      </c>
      <c r="B2308" s="93" t="s">
        <v>830</v>
      </c>
      <c r="C2308" s="94">
        <v>11</v>
      </c>
      <c r="D2308" s="95" t="s">
        <v>101</v>
      </c>
      <c r="E2308" s="119">
        <v>3121</v>
      </c>
      <c r="F2308" s="142" t="s">
        <v>471</v>
      </c>
      <c r="G2308" s="132"/>
      <c r="H2308" s="398">
        <v>83725</v>
      </c>
      <c r="I2308" s="398">
        <f>H2308</f>
        <v>83725</v>
      </c>
      <c r="J2308" s="398">
        <v>59725</v>
      </c>
      <c r="K2308" s="398">
        <f>J2308</f>
        <v>59725</v>
      </c>
      <c r="L2308" s="402">
        <v>60000</v>
      </c>
      <c r="M2308" s="398">
        <f>L2308</f>
        <v>60000</v>
      </c>
      <c r="N2308" s="402">
        <v>60000</v>
      </c>
      <c r="O2308" s="398">
        <f>N2308</f>
        <v>60000</v>
      </c>
      <c r="P2308" s="398">
        <v>59725</v>
      </c>
      <c r="Q2308" s="398">
        <f>P2308</f>
        <v>59725</v>
      </c>
      <c r="R2308" s="402">
        <v>62000</v>
      </c>
      <c r="S2308" s="398">
        <f>R2308</f>
        <v>62000</v>
      </c>
      <c r="T2308" s="402">
        <v>62000</v>
      </c>
      <c r="U2308" s="398">
        <f>T2308</f>
        <v>62000</v>
      </c>
      <c r="V2308" s="402">
        <v>64000</v>
      </c>
      <c r="W2308" s="398">
        <f>V2308</f>
        <v>64000</v>
      </c>
      <c r="X2308" s="402">
        <v>64000</v>
      </c>
      <c r="Y2308" s="398">
        <f>X2308</f>
        <v>64000</v>
      </c>
      <c r="Z2308" s="139"/>
      <c r="AA2308" s="139"/>
      <c r="AB2308" s="139"/>
      <c r="AC2308" s="139"/>
    </row>
    <row r="2309" spans="1:29" x14ac:dyDescent="0.2">
      <c r="A2309" s="118" t="s">
        <v>827</v>
      </c>
      <c r="B2309" s="102" t="s">
        <v>830</v>
      </c>
      <c r="C2309" s="103">
        <v>11</v>
      </c>
      <c r="D2309" s="118"/>
      <c r="E2309" s="113">
        <v>313</v>
      </c>
      <c r="F2309" s="141"/>
      <c r="G2309" s="106"/>
      <c r="H2309" s="152">
        <f t="shared" ref="H2309:Q2309" si="4361">SUM(H2310:H2311)</f>
        <v>209415</v>
      </c>
      <c r="I2309" s="152">
        <f t="shared" si="4361"/>
        <v>209415</v>
      </c>
      <c r="J2309" s="152">
        <f t="shared" si="4361"/>
        <v>211427</v>
      </c>
      <c r="K2309" s="152">
        <f t="shared" si="4361"/>
        <v>211427</v>
      </c>
      <c r="L2309" s="152">
        <f t="shared" ref="L2309:M2309" si="4362">SUM(L2310:L2311)</f>
        <v>244500</v>
      </c>
      <c r="M2309" s="152">
        <f t="shared" si="4362"/>
        <v>244500</v>
      </c>
      <c r="N2309" s="152">
        <f t="shared" ref="N2309:O2309" si="4363">SUM(N2310:N2311)</f>
        <v>244500</v>
      </c>
      <c r="O2309" s="152">
        <f t="shared" si="4363"/>
        <v>244500</v>
      </c>
      <c r="P2309" s="152">
        <f t="shared" si="4361"/>
        <v>212356</v>
      </c>
      <c r="Q2309" s="152">
        <f t="shared" si="4361"/>
        <v>212356</v>
      </c>
      <c r="R2309" s="152">
        <f t="shared" ref="R2309:W2309" si="4364">SUM(R2310:R2311)</f>
        <v>244710</v>
      </c>
      <c r="S2309" s="152">
        <f t="shared" si="4364"/>
        <v>244710</v>
      </c>
      <c r="T2309" s="152">
        <f t="shared" ref="T2309:U2309" si="4365">SUM(T2310:T2311)</f>
        <v>244710</v>
      </c>
      <c r="U2309" s="152">
        <f t="shared" si="4365"/>
        <v>244710</v>
      </c>
      <c r="V2309" s="152">
        <f t="shared" si="4364"/>
        <v>245520</v>
      </c>
      <c r="W2309" s="152">
        <f t="shared" si="4364"/>
        <v>245520</v>
      </c>
      <c r="X2309" s="152">
        <f t="shared" ref="X2309:Y2309" si="4366">SUM(X2310:X2311)</f>
        <v>245520</v>
      </c>
      <c r="Y2309" s="152">
        <f t="shared" si="4366"/>
        <v>245520</v>
      </c>
      <c r="Z2309" s="139"/>
      <c r="AA2309" s="139"/>
      <c r="AB2309" s="139"/>
      <c r="AC2309" s="139"/>
    </row>
    <row r="2310" spans="1:29" s="139" customFormat="1" ht="15" x14ac:dyDescent="0.2">
      <c r="A2310" s="95" t="s">
        <v>827</v>
      </c>
      <c r="B2310" s="93" t="s">
        <v>830</v>
      </c>
      <c r="C2310" s="94">
        <v>11</v>
      </c>
      <c r="D2310" s="95" t="s">
        <v>101</v>
      </c>
      <c r="E2310" s="119">
        <v>3131</v>
      </c>
      <c r="F2310" s="142" t="s">
        <v>39</v>
      </c>
      <c r="G2310" s="132"/>
      <c r="H2310" s="398">
        <v>9581</v>
      </c>
      <c r="I2310" s="398">
        <f t="shared" ref="I2310:I2311" si="4367">H2310</f>
        <v>9581</v>
      </c>
      <c r="J2310" s="398">
        <v>11281</v>
      </c>
      <c r="K2310" s="398">
        <f t="shared" ref="K2310:K2311" si="4368">J2310</f>
        <v>11281</v>
      </c>
      <c r="L2310" s="402">
        <v>13500</v>
      </c>
      <c r="M2310" s="398">
        <f t="shared" ref="M2310:M2311" si="4369">L2310</f>
        <v>13500</v>
      </c>
      <c r="N2310" s="402">
        <v>13500</v>
      </c>
      <c r="O2310" s="398">
        <f t="shared" ref="O2310:O2311" si="4370">N2310</f>
        <v>13500</v>
      </c>
      <c r="P2310" s="398">
        <v>11281</v>
      </c>
      <c r="Q2310" s="398">
        <f t="shared" ref="Q2310:Q2311" si="4371">P2310</f>
        <v>11281</v>
      </c>
      <c r="R2310" s="402">
        <v>13510</v>
      </c>
      <c r="S2310" s="398">
        <f t="shared" ref="S2310:S2311" si="4372">R2310</f>
        <v>13510</v>
      </c>
      <c r="T2310" s="402">
        <v>13510</v>
      </c>
      <c r="U2310" s="398">
        <f t="shared" ref="U2310:U2311" si="4373">T2310</f>
        <v>13510</v>
      </c>
      <c r="V2310" s="402">
        <v>13520</v>
      </c>
      <c r="W2310" s="398">
        <f t="shared" ref="W2310:W2311" si="4374">V2310</f>
        <v>13520</v>
      </c>
      <c r="X2310" s="402">
        <v>13520</v>
      </c>
      <c r="Y2310" s="398">
        <f t="shared" ref="Y2310:Y2311" si="4375">X2310</f>
        <v>13520</v>
      </c>
      <c r="Z2310" s="112"/>
      <c r="AA2310" s="112"/>
      <c r="AB2310" s="112"/>
      <c r="AC2310" s="112"/>
    </row>
    <row r="2311" spans="1:29" s="101" customFormat="1" x14ac:dyDescent="0.2">
      <c r="A2311" s="95" t="s">
        <v>827</v>
      </c>
      <c r="B2311" s="93" t="s">
        <v>830</v>
      </c>
      <c r="C2311" s="94">
        <v>11</v>
      </c>
      <c r="D2311" s="95" t="s">
        <v>101</v>
      </c>
      <c r="E2311" s="119">
        <v>3132</v>
      </c>
      <c r="F2311" s="142" t="s">
        <v>40</v>
      </c>
      <c r="G2311" s="132"/>
      <c r="H2311" s="398">
        <v>199834</v>
      </c>
      <c r="I2311" s="398">
        <f t="shared" si="4367"/>
        <v>199834</v>
      </c>
      <c r="J2311" s="398">
        <v>200146</v>
      </c>
      <c r="K2311" s="398">
        <f t="shared" si="4368"/>
        <v>200146</v>
      </c>
      <c r="L2311" s="403">
        <v>231000</v>
      </c>
      <c r="M2311" s="398">
        <f t="shared" si="4369"/>
        <v>231000</v>
      </c>
      <c r="N2311" s="403">
        <v>231000</v>
      </c>
      <c r="O2311" s="398">
        <f t="shared" si="4370"/>
        <v>231000</v>
      </c>
      <c r="P2311" s="398">
        <v>201075</v>
      </c>
      <c r="Q2311" s="398">
        <f t="shared" si="4371"/>
        <v>201075</v>
      </c>
      <c r="R2311" s="403">
        <v>231200</v>
      </c>
      <c r="S2311" s="398">
        <f t="shared" si="4372"/>
        <v>231200</v>
      </c>
      <c r="T2311" s="403">
        <v>231200</v>
      </c>
      <c r="U2311" s="398">
        <f t="shared" si="4373"/>
        <v>231200</v>
      </c>
      <c r="V2311" s="403">
        <v>232000</v>
      </c>
      <c r="W2311" s="398">
        <f t="shared" si="4374"/>
        <v>232000</v>
      </c>
      <c r="X2311" s="403">
        <v>232000</v>
      </c>
      <c r="Y2311" s="398">
        <f t="shared" si="4375"/>
        <v>232000</v>
      </c>
      <c r="Z2311" s="112"/>
      <c r="AA2311" s="112"/>
      <c r="AB2311" s="112"/>
      <c r="AC2311" s="112"/>
    </row>
    <row r="2312" spans="1:29" s="139" customFormat="1" x14ac:dyDescent="0.2">
      <c r="A2312" s="201" t="s">
        <v>827</v>
      </c>
      <c r="B2312" s="179" t="s">
        <v>830</v>
      </c>
      <c r="C2312" s="167">
        <v>11</v>
      </c>
      <c r="D2312" s="167"/>
      <c r="E2312" s="168">
        <v>32</v>
      </c>
      <c r="F2312" s="169"/>
      <c r="G2312" s="170"/>
      <c r="H2312" s="171">
        <f t="shared" ref="H2312:Q2312" si="4376">H2315+H2317+H2320+H2313</f>
        <v>146129</v>
      </c>
      <c r="I2312" s="171">
        <f t="shared" si="4376"/>
        <v>146129</v>
      </c>
      <c r="J2312" s="171">
        <f t="shared" si="4376"/>
        <v>155419</v>
      </c>
      <c r="K2312" s="171">
        <f t="shared" si="4376"/>
        <v>155419</v>
      </c>
      <c r="L2312" s="171">
        <f t="shared" ref="L2312:M2312" si="4377">L2315+L2317+L2320+L2313</f>
        <v>258343</v>
      </c>
      <c r="M2312" s="171">
        <f t="shared" si="4377"/>
        <v>258343</v>
      </c>
      <c r="N2312" s="171">
        <f t="shared" ref="N2312:O2312" si="4378">N2315+N2317+N2320+N2313</f>
        <v>258343</v>
      </c>
      <c r="O2312" s="171">
        <f t="shared" si="4378"/>
        <v>258343</v>
      </c>
      <c r="P2312" s="171">
        <f t="shared" si="4376"/>
        <v>158074</v>
      </c>
      <c r="Q2312" s="171">
        <f t="shared" si="4376"/>
        <v>158074</v>
      </c>
      <c r="R2312" s="171">
        <f t="shared" ref="R2312:W2312" si="4379">R2315+R2317+R2320+R2313</f>
        <v>260670</v>
      </c>
      <c r="S2312" s="171">
        <f t="shared" si="4379"/>
        <v>260670</v>
      </c>
      <c r="T2312" s="171">
        <f t="shared" ref="T2312:U2312" si="4380">T2315+T2317+T2320+T2313</f>
        <v>260670</v>
      </c>
      <c r="U2312" s="171">
        <f t="shared" si="4380"/>
        <v>260670</v>
      </c>
      <c r="V2312" s="171">
        <f t="shared" si="4379"/>
        <v>262144</v>
      </c>
      <c r="W2312" s="171">
        <f t="shared" si="4379"/>
        <v>262144</v>
      </c>
      <c r="X2312" s="171">
        <f t="shared" ref="X2312:Y2312" si="4381">X2315+X2317+X2320+X2313</f>
        <v>262144</v>
      </c>
      <c r="Y2312" s="171">
        <f t="shared" si="4381"/>
        <v>262144</v>
      </c>
    </row>
    <row r="2313" spans="1:29" s="101" customFormat="1" x14ac:dyDescent="0.2">
      <c r="A2313" s="118" t="s">
        <v>827</v>
      </c>
      <c r="B2313" s="102" t="s">
        <v>830</v>
      </c>
      <c r="C2313" s="103">
        <v>11</v>
      </c>
      <c r="D2313" s="118"/>
      <c r="E2313" s="105">
        <v>321</v>
      </c>
      <c r="F2313" s="161"/>
      <c r="G2313" s="106"/>
      <c r="H2313" s="107">
        <f t="shared" ref="H2313:Y2313" si="4382">H2314</f>
        <v>0</v>
      </c>
      <c r="I2313" s="107">
        <f t="shared" si="4382"/>
        <v>0</v>
      </c>
      <c r="J2313" s="107">
        <f t="shared" si="4382"/>
        <v>7300</v>
      </c>
      <c r="K2313" s="107">
        <f t="shared" si="4382"/>
        <v>7300</v>
      </c>
      <c r="L2313" s="107">
        <f t="shared" si="4382"/>
        <v>10000</v>
      </c>
      <c r="M2313" s="107">
        <f t="shared" si="4382"/>
        <v>10000</v>
      </c>
      <c r="N2313" s="107">
        <f t="shared" si="4382"/>
        <v>10000</v>
      </c>
      <c r="O2313" s="107">
        <f t="shared" si="4382"/>
        <v>10000</v>
      </c>
      <c r="P2313" s="107">
        <f t="shared" si="4382"/>
        <v>7965</v>
      </c>
      <c r="Q2313" s="107">
        <f t="shared" si="4382"/>
        <v>7965</v>
      </c>
      <c r="R2313" s="107">
        <f t="shared" si="4382"/>
        <v>10000</v>
      </c>
      <c r="S2313" s="107">
        <f t="shared" si="4382"/>
        <v>10000</v>
      </c>
      <c r="T2313" s="107">
        <f t="shared" si="4382"/>
        <v>10000</v>
      </c>
      <c r="U2313" s="107">
        <f t="shared" si="4382"/>
        <v>10000</v>
      </c>
      <c r="V2313" s="107">
        <f t="shared" si="4382"/>
        <v>10000</v>
      </c>
      <c r="W2313" s="107">
        <f t="shared" si="4382"/>
        <v>10000</v>
      </c>
      <c r="X2313" s="107">
        <f t="shared" si="4382"/>
        <v>10000</v>
      </c>
      <c r="Y2313" s="107">
        <f t="shared" si="4382"/>
        <v>10000</v>
      </c>
    </row>
    <row r="2314" spans="1:29" s="139" customFormat="1" ht="15" x14ac:dyDescent="0.2">
      <c r="A2314" s="95" t="s">
        <v>827</v>
      </c>
      <c r="B2314" s="93" t="s">
        <v>830</v>
      </c>
      <c r="C2314" s="94">
        <v>11</v>
      </c>
      <c r="D2314" s="95" t="s">
        <v>101</v>
      </c>
      <c r="E2314" s="110">
        <v>3211</v>
      </c>
      <c r="F2314" s="146" t="s">
        <v>42</v>
      </c>
      <c r="G2314" s="132"/>
      <c r="H2314" s="398">
        <v>0</v>
      </c>
      <c r="I2314" s="398">
        <f>H2314</f>
        <v>0</v>
      </c>
      <c r="J2314" s="398">
        <v>7300</v>
      </c>
      <c r="K2314" s="398">
        <f>J2314</f>
        <v>7300</v>
      </c>
      <c r="L2314" s="402">
        <v>10000</v>
      </c>
      <c r="M2314" s="398">
        <f>L2314</f>
        <v>10000</v>
      </c>
      <c r="N2314" s="402">
        <v>10000</v>
      </c>
      <c r="O2314" s="398">
        <f>N2314</f>
        <v>10000</v>
      </c>
      <c r="P2314" s="398">
        <v>7965</v>
      </c>
      <c r="Q2314" s="398">
        <f>P2314</f>
        <v>7965</v>
      </c>
      <c r="R2314" s="402">
        <v>10000</v>
      </c>
      <c r="S2314" s="398">
        <f>R2314</f>
        <v>10000</v>
      </c>
      <c r="T2314" s="402">
        <v>10000</v>
      </c>
      <c r="U2314" s="398">
        <f>T2314</f>
        <v>10000</v>
      </c>
      <c r="V2314" s="402">
        <v>10000</v>
      </c>
      <c r="W2314" s="398">
        <f>V2314</f>
        <v>10000</v>
      </c>
      <c r="X2314" s="402">
        <v>10000</v>
      </c>
      <c r="Y2314" s="398">
        <f>X2314</f>
        <v>10000</v>
      </c>
    </row>
    <row r="2315" spans="1:29" s="139" customFormat="1" x14ac:dyDescent="0.2">
      <c r="A2315" s="118" t="s">
        <v>827</v>
      </c>
      <c r="B2315" s="102" t="s">
        <v>830</v>
      </c>
      <c r="C2315" s="103">
        <v>11</v>
      </c>
      <c r="D2315" s="118"/>
      <c r="E2315" s="113">
        <v>322</v>
      </c>
      <c r="F2315" s="141"/>
      <c r="G2315" s="106"/>
      <c r="H2315" s="107">
        <f t="shared" ref="H2315:Y2315" si="4383">SUM(H2316)</f>
        <v>26545</v>
      </c>
      <c r="I2315" s="107">
        <f t="shared" si="4383"/>
        <v>26545</v>
      </c>
      <c r="J2315" s="107">
        <f t="shared" si="4383"/>
        <v>27872</v>
      </c>
      <c r="K2315" s="107">
        <f t="shared" si="4383"/>
        <v>27872</v>
      </c>
      <c r="L2315" s="107">
        <f t="shared" si="4383"/>
        <v>28000</v>
      </c>
      <c r="M2315" s="107">
        <f t="shared" si="4383"/>
        <v>28000</v>
      </c>
      <c r="N2315" s="107">
        <f t="shared" si="4383"/>
        <v>28000</v>
      </c>
      <c r="O2315" s="107">
        <f t="shared" si="4383"/>
        <v>28000</v>
      </c>
      <c r="P2315" s="107">
        <f t="shared" si="4383"/>
        <v>28535</v>
      </c>
      <c r="Q2315" s="107">
        <f t="shared" si="4383"/>
        <v>28535</v>
      </c>
      <c r="R2315" s="107">
        <f t="shared" si="4383"/>
        <v>29000</v>
      </c>
      <c r="S2315" s="107">
        <f t="shared" si="4383"/>
        <v>29000</v>
      </c>
      <c r="T2315" s="107">
        <f t="shared" si="4383"/>
        <v>29000</v>
      </c>
      <c r="U2315" s="107">
        <f t="shared" si="4383"/>
        <v>29000</v>
      </c>
      <c r="V2315" s="107">
        <f t="shared" si="4383"/>
        <v>30000</v>
      </c>
      <c r="W2315" s="107">
        <f t="shared" si="4383"/>
        <v>30000</v>
      </c>
      <c r="X2315" s="107">
        <f t="shared" si="4383"/>
        <v>30000</v>
      </c>
      <c r="Y2315" s="107">
        <f t="shared" si="4383"/>
        <v>30000</v>
      </c>
      <c r="Z2315" s="101"/>
      <c r="AA2315" s="101"/>
      <c r="AB2315" s="101"/>
      <c r="AC2315" s="101"/>
    </row>
    <row r="2316" spans="1:29" s="101" customFormat="1" x14ac:dyDescent="0.2">
      <c r="A2316" s="95" t="s">
        <v>827</v>
      </c>
      <c r="B2316" s="93" t="s">
        <v>830</v>
      </c>
      <c r="C2316" s="94">
        <v>11</v>
      </c>
      <c r="D2316" s="95" t="s">
        <v>101</v>
      </c>
      <c r="E2316" s="119">
        <v>3223</v>
      </c>
      <c r="F2316" s="142" t="s">
        <v>48</v>
      </c>
      <c r="G2316" s="132"/>
      <c r="H2316" s="398">
        <v>26545</v>
      </c>
      <c r="I2316" s="398">
        <f>H2316</f>
        <v>26545</v>
      </c>
      <c r="J2316" s="398">
        <v>27872</v>
      </c>
      <c r="K2316" s="398">
        <f>J2316</f>
        <v>27872</v>
      </c>
      <c r="L2316" s="402">
        <v>28000</v>
      </c>
      <c r="M2316" s="398">
        <f>L2316</f>
        <v>28000</v>
      </c>
      <c r="N2316" s="402">
        <v>28000</v>
      </c>
      <c r="O2316" s="398">
        <f>N2316</f>
        <v>28000</v>
      </c>
      <c r="P2316" s="398">
        <v>28535</v>
      </c>
      <c r="Q2316" s="398">
        <f>P2316</f>
        <v>28535</v>
      </c>
      <c r="R2316" s="402">
        <v>29000</v>
      </c>
      <c r="S2316" s="398">
        <f>R2316</f>
        <v>29000</v>
      </c>
      <c r="T2316" s="402">
        <v>29000</v>
      </c>
      <c r="U2316" s="398">
        <f>T2316</f>
        <v>29000</v>
      </c>
      <c r="V2316" s="402">
        <v>30000</v>
      </c>
      <c r="W2316" s="398">
        <f>V2316</f>
        <v>30000</v>
      </c>
      <c r="X2316" s="402">
        <v>30000</v>
      </c>
      <c r="Y2316" s="398">
        <f>X2316</f>
        <v>30000</v>
      </c>
      <c r="Z2316" s="139"/>
      <c r="AA2316" s="139"/>
      <c r="AB2316" s="139"/>
      <c r="AC2316" s="139"/>
    </row>
    <row r="2317" spans="1:29" s="139" customFormat="1" x14ac:dyDescent="0.2">
      <c r="A2317" s="118" t="s">
        <v>827</v>
      </c>
      <c r="B2317" s="102" t="s">
        <v>830</v>
      </c>
      <c r="C2317" s="103">
        <v>11</v>
      </c>
      <c r="D2317" s="118"/>
      <c r="E2317" s="113">
        <v>323</v>
      </c>
      <c r="F2317" s="141"/>
      <c r="G2317" s="106"/>
      <c r="H2317" s="107">
        <f t="shared" ref="H2317:Q2317" si="4384">SUM(H2318:H2319)</f>
        <v>89721</v>
      </c>
      <c r="I2317" s="107">
        <f t="shared" si="4384"/>
        <v>89721</v>
      </c>
      <c r="J2317" s="107">
        <f t="shared" si="4384"/>
        <v>90384</v>
      </c>
      <c r="K2317" s="107">
        <f t="shared" si="4384"/>
        <v>90384</v>
      </c>
      <c r="L2317" s="107">
        <f t="shared" ref="L2317:M2317" si="4385">SUM(L2318:L2319)</f>
        <v>190480</v>
      </c>
      <c r="M2317" s="107">
        <f t="shared" si="4385"/>
        <v>190480</v>
      </c>
      <c r="N2317" s="107">
        <f t="shared" ref="N2317:O2317" si="4386">SUM(N2318:N2319)</f>
        <v>190480</v>
      </c>
      <c r="O2317" s="107">
        <f t="shared" si="4386"/>
        <v>190480</v>
      </c>
      <c r="P2317" s="107">
        <f t="shared" si="4384"/>
        <v>91048</v>
      </c>
      <c r="Q2317" s="107">
        <f t="shared" si="4384"/>
        <v>91048</v>
      </c>
      <c r="R2317" s="107">
        <f t="shared" ref="R2317:W2317" si="4387">SUM(R2318:R2319)</f>
        <v>191144</v>
      </c>
      <c r="S2317" s="107">
        <f t="shared" si="4387"/>
        <v>191144</v>
      </c>
      <c r="T2317" s="107">
        <f t="shared" ref="T2317:U2317" si="4388">SUM(T2318:T2319)</f>
        <v>191144</v>
      </c>
      <c r="U2317" s="107">
        <f t="shared" si="4388"/>
        <v>191144</v>
      </c>
      <c r="V2317" s="107">
        <f t="shared" si="4387"/>
        <v>191144</v>
      </c>
      <c r="W2317" s="107">
        <f t="shared" si="4387"/>
        <v>191144</v>
      </c>
      <c r="X2317" s="107">
        <f t="shared" ref="X2317:Y2317" si="4389">SUM(X2318:X2319)</f>
        <v>191144</v>
      </c>
      <c r="Y2317" s="107">
        <f t="shared" si="4389"/>
        <v>191144</v>
      </c>
    </row>
    <row r="2318" spans="1:29" x14ac:dyDescent="0.2">
      <c r="A2318" s="95" t="s">
        <v>827</v>
      </c>
      <c r="B2318" s="93" t="s">
        <v>830</v>
      </c>
      <c r="C2318" s="94">
        <v>11</v>
      </c>
      <c r="D2318" s="95" t="s">
        <v>101</v>
      </c>
      <c r="E2318" s="119">
        <v>3232</v>
      </c>
      <c r="F2318" s="142" t="s">
        <v>53</v>
      </c>
      <c r="G2318" s="132"/>
      <c r="H2318" s="398">
        <v>39817</v>
      </c>
      <c r="I2318" s="398">
        <f t="shared" ref="I2318:I2319" si="4390">H2318</f>
        <v>39817</v>
      </c>
      <c r="J2318" s="398">
        <v>40480</v>
      </c>
      <c r="K2318" s="398">
        <f t="shared" ref="K2318:K2319" si="4391">J2318</f>
        <v>40480</v>
      </c>
      <c r="L2318" s="402">
        <v>40480</v>
      </c>
      <c r="M2318" s="398">
        <f t="shared" ref="M2318:M2319" si="4392">L2318</f>
        <v>40480</v>
      </c>
      <c r="N2318" s="402">
        <v>40480</v>
      </c>
      <c r="O2318" s="398">
        <f t="shared" ref="O2318:O2319" si="4393">N2318</f>
        <v>40480</v>
      </c>
      <c r="P2318" s="398">
        <v>41144</v>
      </c>
      <c r="Q2318" s="398">
        <f t="shared" ref="Q2318:Q2319" si="4394">P2318</f>
        <v>41144</v>
      </c>
      <c r="R2318" s="402">
        <v>41144</v>
      </c>
      <c r="S2318" s="398">
        <f t="shared" ref="S2318:S2319" si="4395">R2318</f>
        <v>41144</v>
      </c>
      <c r="T2318" s="402">
        <v>41144</v>
      </c>
      <c r="U2318" s="398">
        <f t="shared" ref="U2318:U2319" si="4396">T2318</f>
        <v>41144</v>
      </c>
      <c r="V2318" s="402">
        <v>41144</v>
      </c>
      <c r="W2318" s="398">
        <f t="shared" ref="W2318:W2319" si="4397">V2318</f>
        <v>41144</v>
      </c>
      <c r="X2318" s="402">
        <v>41144</v>
      </c>
      <c r="Y2318" s="398">
        <f t="shared" ref="Y2318:Y2319" si="4398">X2318</f>
        <v>41144</v>
      </c>
      <c r="Z2318" s="101"/>
      <c r="AA2318" s="101"/>
      <c r="AB2318" s="101"/>
      <c r="AC2318" s="101"/>
    </row>
    <row r="2319" spans="1:29" s="101" customFormat="1" x14ac:dyDescent="0.2">
      <c r="A2319" s="95" t="s">
        <v>827</v>
      </c>
      <c r="B2319" s="93" t="s">
        <v>830</v>
      </c>
      <c r="C2319" s="94">
        <v>11</v>
      </c>
      <c r="D2319" s="95" t="s">
        <v>101</v>
      </c>
      <c r="E2319" s="119">
        <v>3235</v>
      </c>
      <c r="F2319" s="142" t="s">
        <v>56</v>
      </c>
      <c r="G2319" s="132"/>
      <c r="H2319" s="398">
        <v>49904</v>
      </c>
      <c r="I2319" s="398">
        <f t="shared" si="4390"/>
        <v>49904</v>
      </c>
      <c r="J2319" s="398">
        <v>49904</v>
      </c>
      <c r="K2319" s="398">
        <f t="shared" si="4391"/>
        <v>49904</v>
      </c>
      <c r="L2319" s="402">
        <v>150000</v>
      </c>
      <c r="M2319" s="398">
        <f t="shared" si="4392"/>
        <v>150000</v>
      </c>
      <c r="N2319" s="402">
        <v>150000</v>
      </c>
      <c r="O2319" s="398">
        <f t="shared" si="4393"/>
        <v>150000</v>
      </c>
      <c r="P2319" s="398">
        <v>49904</v>
      </c>
      <c r="Q2319" s="398">
        <f t="shared" si="4394"/>
        <v>49904</v>
      </c>
      <c r="R2319" s="402">
        <v>150000</v>
      </c>
      <c r="S2319" s="398">
        <f t="shared" si="4395"/>
        <v>150000</v>
      </c>
      <c r="T2319" s="402">
        <v>150000</v>
      </c>
      <c r="U2319" s="398">
        <f t="shared" si="4396"/>
        <v>150000</v>
      </c>
      <c r="V2319" s="402">
        <v>150000</v>
      </c>
      <c r="W2319" s="398">
        <f t="shared" si="4397"/>
        <v>150000</v>
      </c>
      <c r="X2319" s="402">
        <v>150000</v>
      </c>
      <c r="Y2319" s="398">
        <f t="shared" si="4398"/>
        <v>150000</v>
      </c>
      <c r="Z2319" s="139"/>
      <c r="AA2319" s="139"/>
      <c r="AB2319" s="139"/>
      <c r="AC2319" s="139"/>
    </row>
    <row r="2320" spans="1:29" x14ac:dyDescent="0.2">
      <c r="A2320" s="118" t="s">
        <v>827</v>
      </c>
      <c r="B2320" s="102" t="s">
        <v>830</v>
      </c>
      <c r="C2320" s="103">
        <v>11</v>
      </c>
      <c r="D2320" s="118"/>
      <c r="E2320" s="113">
        <v>329</v>
      </c>
      <c r="F2320" s="141"/>
      <c r="G2320" s="106"/>
      <c r="H2320" s="107">
        <f t="shared" ref="H2320:Y2320" si="4399">SUM(H2321)</f>
        <v>29863</v>
      </c>
      <c r="I2320" s="107">
        <f t="shared" si="4399"/>
        <v>29863</v>
      </c>
      <c r="J2320" s="107">
        <f t="shared" si="4399"/>
        <v>29863</v>
      </c>
      <c r="K2320" s="107">
        <f t="shared" si="4399"/>
        <v>29863</v>
      </c>
      <c r="L2320" s="107">
        <f t="shared" si="4399"/>
        <v>29863</v>
      </c>
      <c r="M2320" s="107">
        <f t="shared" si="4399"/>
        <v>29863</v>
      </c>
      <c r="N2320" s="107">
        <f t="shared" si="4399"/>
        <v>29863</v>
      </c>
      <c r="O2320" s="107">
        <f t="shared" si="4399"/>
        <v>29863</v>
      </c>
      <c r="P2320" s="107">
        <f t="shared" si="4399"/>
        <v>30526</v>
      </c>
      <c r="Q2320" s="107">
        <f t="shared" si="4399"/>
        <v>30526</v>
      </c>
      <c r="R2320" s="107">
        <f t="shared" si="4399"/>
        <v>30526</v>
      </c>
      <c r="S2320" s="107">
        <f t="shared" si="4399"/>
        <v>30526</v>
      </c>
      <c r="T2320" s="107">
        <f t="shared" si="4399"/>
        <v>30526</v>
      </c>
      <c r="U2320" s="107">
        <f t="shared" si="4399"/>
        <v>30526</v>
      </c>
      <c r="V2320" s="107">
        <f t="shared" si="4399"/>
        <v>31000</v>
      </c>
      <c r="W2320" s="107">
        <f t="shared" si="4399"/>
        <v>31000</v>
      </c>
      <c r="X2320" s="107">
        <f t="shared" si="4399"/>
        <v>31000</v>
      </c>
      <c r="Y2320" s="107">
        <f t="shared" si="4399"/>
        <v>31000</v>
      </c>
    </row>
    <row r="2321" spans="1:29" x14ac:dyDescent="0.2">
      <c r="A2321" s="95" t="s">
        <v>827</v>
      </c>
      <c r="B2321" s="93" t="s">
        <v>830</v>
      </c>
      <c r="C2321" s="94">
        <v>11</v>
      </c>
      <c r="D2321" s="95" t="s">
        <v>101</v>
      </c>
      <c r="E2321" s="119">
        <v>3294</v>
      </c>
      <c r="F2321" s="142" t="s">
        <v>619</v>
      </c>
      <c r="G2321" s="132"/>
      <c r="H2321" s="398">
        <v>29863</v>
      </c>
      <c r="I2321" s="398">
        <f>H2321</f>
        <v>29863</v>
      </c>
      <c r="J2321" s="398">
        <v>29863</v>
      </c>
      <c r="K2321" s="398">
        <f>J2321</f>
        <v>29863</v>
      </c>
      <c r="L2321" s="402">
        <v>29863</v>
      </c>
      <c r="M2321" s="398">
        <f>L2321</f>
        <v>29863</v>
      </c>
      <c r="N2321" s="402">
        <v>29863</v>
      </c>
      <c r="O2321" s="398">
        <f>N2321</f>
        <v>29863</v>
      </c>
      <c r="P2321" s="398">
        <v>30526</v>
      </c>
      <c r="Q2321" s="398">
        <f>P2321</f>
        <v>30526</v>
      </c>
      <c r="R2321" s="402">
        <v>30526</v>
      </c>
      <c r="S2321" s="398">
        <f>R2321</f>
        <v>30526</v>
      </c>
      <c r="T2321" s="402">
        <v>30526</v>
      </c>
      <c r="U2321" s="398">
        <f>T2321</f>
        <v>30526</v>
      </c>
      <c r="V2321" s="402">
        <v>31000</v>
      </c>
      <c r="W2321" s="398">
        <f>V2321</f>
        <v>31000</v>
      </c>
      <c r="X2321" s="402">
        <v>31000</v>
      </c>
      <c r="Y2321" s="398">
        <f>X2321</f>
        <v>31000</v>
      </c>
      <c r="Z2321" s="101"/>
      <c r="AA2321" s="101"/>
      <c r="AB2321" s="101"/>
      <c r="AC2321" s="101"/>
    </row>
    <row r="2322" spans="1:29" x14ac:dyDescent="0.2">
      <c r="A2322" s="201" t="s">
        <v>827</v>
      </c>
      <c r="B2322" s="179" t="s">
        <v>830</v>
      </c>
      <c r="C2322" s="167">
        <v>31</v>
      </c>
      <c r="D2322" s="167"/>
      <c r="E2322" s="168">
        <v>32</v>
      </c>
      <c r="F2322" s="169"/>
      <c r="G2322" s="170"/>
      <c r="H2322" s="171">
        <f t="shared" ref="H2322:Q2322" si="4400">H2323+H2327+H2334+H2344</f>
        <v>1903831</v>
      </c>
      <c r="I2322" s="171">
        <f t="shared" si="4400"/>
        <v>0</v>
      </c>
      <c r="J2322" s="171">
        <f t="shared" si="4400"/>
        <v>1725871</v>
      </c>
      <c r="K2322" s="171">
        <f t="shared" si="4400"/>
        <v>0</v>
      </c>
      <c r="L2322" s="171">
        <f t="shared" ref="L2322:M2322" si="4401">L2323+L2327+L2334+L2344</f>
        <v>1745700</v>
      </c>
      <c r="M2322" s="171">
        <f t="shared" si="4401"/>
        <v>0</v>
      </c>
      <c r="N2322" s="171">
        <f t="shared" ref="N2322:O2322" si="4402">N2323+N2327+N2334+N2344</f>
        <v>1789039</v>
      </c>
      <c r="O2322" s="171">
        <f t="shared" si="4402"/>
        <v>0</v>
      </c>
      <c r="P2322" s="171">
        <f t="shared" si="4400"/>
        <v>1741466</v>
      </c>
      <c r="Q2322" s="171">
        <f t="shared" si="4400"/>
        <v>0</v>
      </c>
      <c r="R2322" s="171">
        <f t="shared" ref="R2322:W2322" si="4403">R2323+R2327+R2334+R2344</f>
        <v>1774300</v>
      </c>
      <c r="S2322" s="171">
        <f t="shared" si="4403"/>
        <v>0</v>
      </c>
      <c r="T2322" s="171">
        <f t="shared" ref="T2322:U2322" si="4404">T2323+T2327+T2334+T2344</f>
        <v>1813900</v>
      </c>
      <c r="U2322" s="171">
        <f t="shared" si="4404"/>
        <v>0</v>
      </c>
      <c r="V2322" s="171">
        <f t="shared" si="4403"/>
        <v>1807100</v>
      </c>
      <c r="W2322" s="171">
        <f t="shared" si="4403"/>
        <v>0</v>
      </c>
      <c r="X2322" s="171">
        <f t="shared" ref="X2322:Y2322" si="4405">X2323+X2327+X2334+X2344</f>
        <v>1851900</v>
      </c>
      <c r="Y2322" s="171">
        <f t="shared" si="4405"/>
        <v>0</v>
      </c>
    </row>
    <row r="2323" spans="1:29" s="101" customFormat="1" x14ac:dyDescent="0.2">
      <c r="A2323" s="118" t="s">
        <v>827</v>
      </c>
      <c r="B2323" s="102" t="s">
        <v>830</v>
      </c>
      <c r="C2323" s="103">
        <v>31</v>
      </c>
      <c r="D2323" s="118"/>
      <c r="E2323" s="113">
        <v>321</v>
      </c>
      <c r="F2323" s="141"/>
      <c r="G2323" s="106"/>
      <c r="H2323" s="107">
        <f t="shared" ref="H2323:Q2323" si="4406">SUM(H2324:H2326)</f>
        <v>308493</v>
      </c>
      <c r="I2323" s="107">
        <f t="shared" si="4406"/>
        <v>0</v>
      </c>
      <c r="J2323" s="107">
        <f t="shared" si="4406"/>
        <v>167231</v>
      </c>
      <c r="K2323" s="107">
        <f t="shared" si="4406"/>
        <v>0</v>
      </c>
      <c r="L2323" s="107">
        <f t="shared" ref="L2323:M2323" si="4407">SUM(L2324:L2326)</f>
        <v>168600</v>
      </c>
      <c r="M2323" s="107">
        <f t="shared" si="4407"/>
        <v>0</v>
      </c>
      <c r="N2323" s="107">
        <f t="shared" ref="N2323:O2323" si="4408">SUM(N2324:N2326)</f>
        <v>203900</v>
      </c>
      <c r="O2323" s="107">
        <f t="shared" si="4408"/>
        <v>0</v>
      </c>
      <c r="P2323" s="107">
        <f t="shared" si="4406"/>
        <v>174265</v>
      </c>
      <c r="Q2323" s="107">
        <f t="shared" si="4406"/>
        <v>0</v>
      </c>
      <c r="R2323" s="107">
        <f t="shared" ref="R2323:W2323" si="4409">SUM(R2324:R2326)</f>
        <v>175600</v>
      </c>
      <c r="S2323" s="107">
        <f t="shared" si="4409"/>
        <v>0</v>
      </c>
      <c r="T2323" s="107">
        <f t="shared" ref="T2323:U2323" si="4410">SUM(T2324:T2326)</f>
        <v>212000</v>
      </c>
      <c r="U2323" s="107">
        <f t="shared" si="4410"/>
        <v>0</v>
      </c>
      <c r="V2323" s="107">
        <f t="shared" si="4409"/>
        <v>178600</v>
      </c>
      <c r="W2323" s="107">
        <f t="shared" si="4409"/>
        <v>0</v>
      </c>
      <c r="X2323" s="107">
        <f t="shared" ref="X2323:Y2323" si="4411">SUM(X2324:X2326)</f>
        <v>217000</v>
      </c>
      <c r="Y2323" s="107">
        <f t="shared" si="4411"/>
        <v>0</v>
      </c>
      <c r="Z2323" s="112"/>
      <c r="AA2323" s="112"/>
      <c r="AB2323" s="112"/>
      <c r="AC2323" s="112"/>
    </row>
    <row r="2324" spans="1:29" ht="15" x14ac:dyDescent="0.2">
      <c r="A2324" s="95" t="s">
        <v>827</v>
      </c>
      <c r="B2324" s="93" t="s">
        <v>830</v>
      </c>
      <c r="C2324" s="94">
        <v>31</v>
      </c>
      <c r="D2324" s="95" t="s">
        <v>101</v>
      </c>
      <c r="E2324" s="119">
        <v>3211</v>
      </c>
      <c r="F2324" s="142" t="s">
        <v>42</v>
      </c>
      <c r="G2324" s="111"/>
      <c r="H2324" s="398">
        <v>240406</v>
      </c>
      <c r="I2324" s="399"/>
      <c r="J2324" s="398">
        <v>99542</v>
      </c>
      <c r="K2324" s="399"/>
      <c r="L2324" s="402">
        <v>100000</v>
      </c>
      <c r="M2324" s="399"/>
      <c r="N2324" s="402">
        <v>100000</v>
      </c>
      <c r="O2324" s="399"/>
      <c r="P2324" s="398">
        <v>106178</v>
      </c>
      <c r="Q2324" s="399"/>
      <c r="R2324" s="402">
        <v>107000</v>
      </c>
      <c r="S2324" s="399"/>
      <c r="T2324" s="402">
        <v>107000</v>
      </c>
      <c r="U2324" s="399"/>
      <c r="V2324" s="402">
        <v>110000</v>
      </c>
      <c r="W2324" s="399"/>
      <c r="X2324" s="402">
        <v>110000</v>
      </c>
      <c r="Y2324" s="399"/>
    </row>
    <row r="2325" spans="1:29" ht="30" x14ac:dyDescent="0.2">
      <c r="A2325" s="95" t="s">
        <v>827</v>
      </c>
      <c r="B2325" s="93" t="s">
        <v>830</v>
      </c>
      <c r="C2325" s="94">
        <v>31</v>
      </c>
      <c r="D2325" s="95" t="s">
        <v>101</v>
      </c>
      <c r="E2325" s="119">
        <v>3212</v>
      </c>
      <c r="F2325" s="142" t="s">
        <v>43</v>
      </c>
      <c r="G2325" s="111"/>
      <c r="H2325" s="398">
        <v>46453</v>
      </c>
      <c r="I2325" s="399"/>
      <c r="J2325" s="398">
        <v>47117</v>
      </c>
      <c r="K2325" s="399"/>
      <c r="L2325" s="403">
        <v>48000</v>
      </c>
      <c r="M2325" s="399"/>
      <c r="N2325" s="403">
        <v>48000</v>
      </c>
      <c r="O2325" s="399"/>
      <c r="P2325" s="398">
        <v>47780</v>
      </c>
      <c r="Q2325" s="399"/>
      <c r="R2325" s="403">
        <v>48000</v>
      </c>
      <c r="S2325" s="399"/>
      <c r="T2325" s="403">
        <v>48000</v>
      </c>
      <c r="U2325" s="399"/>
      <c r="V2325" s="403">
        <v>48000</v>
      </c>
      <c r="W2325" s="399"/>
      <c r="X2325" s="403">
        <v>48000</v>
      </c>
      <c r="Y2325" s="399"/>
      <c r="Z2325" s="101"/>
      <c r="AA2325" s="101"/>
      <c r="AB2325" s="101"/>
      <c r="AC2325" s="101"/>
    </row>
    <row r="2326" spans="1:29" ht="15" x14ac:dyDescent="0.2">
      <c r="A2326" s="95" t="s">
        <v>827</v>
      </c>
      <c r="B2326" s="93" t="s">
        <v>830</v>
      </c>
      <c r="C2326" s="94">
        <v>31</v>
      </c>
      <c r="D2326" s="95" t="s">
        <v>101</v>
      </c>
      <c r="E2326" s="119">
        <v>3213</v>
      </c>
      <c r="F2326" s="142" t="s">
        <v>44</v>
      </c>
      <c r="G2326" s="111"/>
      <c r="H2326" s="398">
        <v>21634</v>
      </c>
      <c r="I2326" s="399"/>
      <c r="J2326" s="398">
        <v>20572</v>
      </c>
      <c r="K2326" s="399"/>
      <c r="L2326" s="403">
        <v>20600</v>
      </c>
      <c r="M2326" s="399"/>
      <c r="N2326" s="403">
        <v>55900</v>
      </c>
      <c r="O2326" s="399"/>
      <c r="P2326" s="398">
        <v>20307</v>
      </c>
      <c r="Q2326" s="399"/>
      <c r="R2326" s="403">
        <v>20600</v>
      </c>
      <c r="S2326" s="399"/>
      <c r="T2326" s="403">
        <v>57000</v>
      </c>
      <c r="U2326" s="399"/>
      <c r="V2326" s="403">
        <v>20600</v>
      </c>
      <c r="W2326" s="399"/>
      <c r="X2326" s="403">
        <v>59000</v>
      </c>
      <c r="Y2326" s="399"/>
    </row>
    <row r="2327" spans="1:29" x14ac:dyDescent="0.2">
      <c r="A2327" s="118" t="s">
        <v>827</v>
      </c>
      <c r="B2327" s="102" t="s">
        <v>830</v>
      </c>
      <c r="C2327" s="103">
        <v>31</v>
      </c>
      <c r="D2327" s="118"/>
      <c r="E2327" s="113">
        <v>322</v>
      </c>
      <c r="F2327" s="141"/>
      <c r="G2327" s="106"/>
      <c r="H2327" s="107">
        <f t="shared" ref="H2327:Q2327" si="4412">SUM(H2328:H2333)</f>
        <v>398168</v>
      </c>
      <c r="I2327" s="107">
        <f t="shared" si="4412"/>
        <v>0</v>
      </c>
      <c r="J2327" s="107">
        <f t="shared" si="4412"/>
        <v>401885</v>
      </c>
      <c r="K2327" s="107">
        <f t="shared" si="4412"/>
        <v>0</v>
      </c>
      <c r="L2327" s="107">
        <f t="shared" ref="L2327:M2327" si="4413">SUM(L2328:L2333)</f>
        <v>404700</v>
      </c>
      <c r="M2327" s="107">
        <f t="shared" si="4413"/>
        <v>0</v>
      </c>
      <c r="N2327" s="107">
        <f t="shared" ref="N2327:O2327" si="4414">SUM(N2328:N2333)</f>
        <v>391750</v>
      </c>
      <c r="O2327" s="107">
        <f t="shared" si="4414"/>
        <v>0</v>
      </c>
      <c r="P2327" s="107">
        <f t="shared" si="4412"/>
        <v>407061</v>
      </c>
      <c r="Q2327" s="107">
        <f t="shared" si="4412"/>
        <v>0</v>
      </c>
      <c r="R2327" s="107">
        <f t="shared" ref="R2327:W2327" si="4415">SUM(R2328:R2333)</f>
        <v>409800</v>
      </c>
      <c r="S2327" s="107">
        <f t="shared" si="4415"/>
        <v>0</v>
      </c>
      <c r="T2327" s="107">
        <f t="shared" ref="T2327:U2327" si="4416">SUM(T2328:T2333)</f>
        <v>397000</v>
      </c>
      <c r="U2327" s="107">
        <f t="shared" si="4416"/>
        <v>0</v>
      </c>
      <c r="V2327" s="107">
        <f t="shared" si="4415"/>
        <v>415000</v>
      </c>
      <c r="W2327" s="107">
        <f t="shared" si="4415"/>
        <v>0</v>
      </c>
      <c r="X2327" s="107">
        <f t="shared" ref="X2327:Y2327" si="4417">SUM(X2328:X2333)</f>
        <v>406500</v>
      </c>
      <c r="Y2327" s="107">
        <f t="shared" si="4417"/>
        <v>0</v>
      </c>
    </row>
    <row r="2328" spans="1:29" ht="15" x14ac:dyDescent="0.2">
      <c r="A2328" s="95" t="s">
        <v>827</v>
      </c>
      <c r="B2328" s="93" t="s">
        <v>830</v>
      </c>
      <c r="C2328" s="94">
        <v>31</v>
      </c>
      <c r="D2328" s="95" t="s">
        <v>101</v>
      </c>
      <c r="E2328" s="119">
        <v>3221</v>
      </c>
      <c r="F2328" s="142" t="s">
        <v>297</v>
      </c>
      <c r="G2328" s="111"/>
      <c r="H2328" s="398">
        <v>25748</v>
      </c>
      <c r="I2328" s="399"/>
      <c r="J2328" s="398">
        <v>28668</v>
      </c>
      <c r="K2328" s="399"/>
      <c r="L2328" s="402">
        <v>29000</v>
      </c>
      <c r="M2328" s="399"/>
      <c r="N2328" s="402">
        <v>28950</v>
      </c>
      <c r="O2328" s="399"/>
      <c r="P2328" s="398">
        <v>31588</v>
      </c>
      <c r="Q2328" s="399"/>
      <c r="R2328" s="402">
        <v>32000</v>
      </c>
      <c r="S2328" s="399"/>
      <c r="T2328" s="402">
        <v>29000</v>
      </c>
      <c r="U2328" s="399"/>
      <c r="V2328" s="402">
        <v>33000</v>
      </c>
      <c r="W2328" s="399"/>
      <c r="X2328" s="402">
        <v>30000</v>
      </c>
      <c r="Y2328" s="399"/>
    </row>
    <row r="2329" spans="1:29" ht="15" x14ac:dyDescent="0.2">
      <c r="A2329" s="95" t="s">
        <v>827</v>
      </c>
      <c r="B2329" s="93" t="s">
        <v>830</v>
      </c>
      <c r="C2329" s="94">
        <v>31</v>
      </c>
      <c r="D2329" s="95" t="s">
        <v>101</v>
      </c>
      <c r="E2329" s="119">
        <v>3222</v>
      </c>
      <c r="F2329" s="142" t="s">
        <v>47</v>
      </c>
      <c r="G2329" s="111"/>
      <c r="H2329" s="398">
        <v>41277</v>
      </c>
      <c r="I2329" s="399"/>
      <c r="J2329" s="398">
        <v>34641</v>
      </c>
      <c r="K2329" s="399"/>
      <c r="L2329" s="403">
        <v>35000</v>
      </c>
      <c r="M2329" s="399"/>
      <c r="N2329" s="403">
        <v>40930</v>
      </c>
      <c r="O2329" s="399"/>
      <c r="P2329" s="398">
        <v>34641</v>
      </c>
      <c r="Q2329" s="399"/>
      <c r="R2329" s="403">
        <v>35000</v>
      </c>
      <c r="S2329" s="399"/>
      <c r="T2329" s="403">
        <v>41000</v>
      </c>
      <c r="U2329" s="399"/>
      <c r="V2329" s="403">
        <v>36000</v>
      </c>
      <c r="W2329" s="399"/>
      <c r="X2329" s="403">
        <v>42000</v>
      </c>
      <c r="Y2329" s="399"/>
    </row>
    <row r="2330" spans="1:29" s="101" customFormat="1" x14ac:dyDescent="0.2">
      <c r="A2330" s="95" t="s">
        <v>827</v>
      </c>
      <c r="B2330" s="93" t="s">
        <v>830</v>
      </c>
      <c r="C2330" s="94">
        <v>31</v>
      </c>
      <c r="D2330" s="95" t="s">
        <v>101</v>
      </c>
      <c r="E2330" s="119">
        <v>3223</v>
      </c>
      <c r="F2330" s="142" t="s">
        <v>48</v>
      </c>
      <c r="G2330" s="111"/>
      <c r="H2330" s="398">
        <v>220054</v>
      </c>
      <c r="I2330" s="399"/>
      <c r="J2330" s="398">
        <v>224036</v>
      </c>
      <c r="K2330" s="399"/>
      <c r="L2330" s="403">
        <v>225000</v>
      </c>
      <c r="M2330" s="399"/>
      <c r="N2330" s="403">
        <v>201300</v>
      </c>
      <c r="O2330" s="399"/>
      <c r="P2330" s="398">
        <v>225363</v>
      </c>
      <c r="Q2330" s="399"/>
      <c r="R2330" s="403">
        <v>226000</v>
      </c>
      <c r="S2330" s="399"/>
      <c r="T2330" s="403">
        <v>205000</v>
      </c>
      <c r="U2330" s="399"/>
      <c r="V2330" s="403">
        <v>227000</v>
      </c>
      <c r="W2330" s="399"/>
      <c r="X2330" s="403">
        <v>210000</v>
      </c>
      <c r="Y2330" s="399"/>
      <c r="Z2330" s="112"/>
      <c r="AA2330" s="112"/>
      <c r="AB2330" s="112"/>
      <c r="AC2330" s="112"/>
    </row>
    <row r="2331" spans="1:29" ht="30" x14ac:dyDescent="0.2">
      <c r="A2331" s="95" t="s">
        <v>827</v>
      </c>
      <c r="B2331" s="93" t="s">
        <v>830</v>
      </c>
      <c r="C2331" s="94">
        <v>31</v>
      </c>
      <c r="D2331" s="95" t="s">
        <v>101</v>
      </c>
      <c r="E2331" s="119">
        <v>3224</v>
      </c>
      <c r="F2331" s="142" t="s">
        <v>155</v>
      </c>
      <c r="G2331" s="111"/>
      <c r="H2331" s="398">
        <v>72201</v>
      </c>
      <c r="I2331" s="399"/>
      <c r="J2331" s="398">
        <v>75519</v>
      </c>
      <c r="K2331" s="399"/>
      <c r="L2331" s="403">
        <v>76000</v>
      </c>
      <c r="M2331" s="399"/>
      <c r="N2331" s="403">
        <v>77400</v>
      </c>
      <c r="O2331" s="399"/>
      <c r="P2331" s="398">
        <v>76448</v>
      </c>
      <c r="Q2331" s="399"/>
      <c r="R2331" s="403">
        <v>77000</v>
      </c>
      <c r="S2331" s="399"/>
      <c r="T2331" s="403">
        <v>78000</v>
      </c>
      <c r="U2331" s="399"/>
      <c r="V2331" s="403">
        <v>78000</v>
      </c>
      <c r="W2331" s="399"/>
      <c r="X2331" s="403">
        <v>79000</v>
      </c>
      <c r="Y2331" s="399"/>
    </row>
    <row r="2332" spans="1:29" x14ac:dyDescent="0.2">
      <c r="A2332" s="95" t="s">
        <v>827</v>
      </c>
      <c r="B2332" s="93" t="s">
        <v>830</v>
      </c>
      <c r="C2332" s="94">
        <v>31</v>
      </c>
      <c r="D2332" s="95" t="s">
        <v>101</v>
      </c>
      <c r="E2332" s="119">
        <v>3225</v>
      </c>
      <c r="F2332" s="142" t="s">
        <v>473</v>
      </c>
      <c r="G2332" s="111"/>
      <c r="H2332" s="398">
        <v>30261</v>
      </c>
      <c r="I2332" s="399"/>
      <c r="J2332" s="398">
        <v>30394</v>
      </c>
      <c r="K2332" s="399"/>
      <c r="L2332" s="403">
        <v>31000</v>
      </c>
      <c r="M2332" s="399"/>
      <c r="N2332" s="403">
        <v>31670</v>
      </c>
      <c r="O2332" s="399"/>
      <c r="P2332" s="398">
        <v>30394</v>
      </c>
      <c r="Q2332" s="399"/>
      <c r="R2332" s="403">
        <v>31000</v>
      </c>
      <c r="S2332" s="399"/>
      <c r="T2332" s="403">
        <v>32000</v>
      </c>
      <c r="U2332" s="399"/>
      <c r="V2332" s="403">
        <v>32000</v>
      </c>
      <c r="W2332" s="399"/>
      <c r="X2332" s="403">
        <v>33000</v>
      </c>
      <c r="Y2332" s="399"/>
      <c r="Z2332" s="101"/>
      <c r="AA2332" s="101"/>
      <c r="AB2332" s="101"/>
      <c r="AC2332" s="101"/>
    </row>
    <row r="2333" spans="1:29" ht="15" x14ac:dyDescent="0.2">
      <c r="A2333" s="95" t="s">
        <v>827</v>
      </c>
      <c r="B2333" s="93" t="s">
        <v>830</v>
      </c>
      <c r="C2333" s="94">
        <v>31</v>
      </c>
      <c r="D2333" s="95" t="s">
        <v>101</v>
      </c>
      <c r="E2333" s="119">
        <v>3227</v>
      </c>
      <c r="F2333" s="142" t="s">
        <v>51</v>
      </c>
      <c r="G2333" s="111"/>
      <c r="H2333" s="398">
        <v>8627</v>
      </c>
      <c r="I2333" s="399"/>
      <c r="J2333" s="398">
        <v>8627</v>
      </c>
      <c r="K2333" s="399"/>
      <c r="L2333" s="403">
        <v>8700</v>
      </c>
      <c r="M2333" s="399"/>
      <c r="N2333" s="403">
        <v>11500</v>
      </c>
      <c r="O2333" s="399"/>
      <c r="P2333" s="398">
        <v>8627</v>
      </c>
      <c r="Q2333" s="399"/>
      <c r="R2333" s="403">
        <v>8800</v>
      </c>
      <c r="S2333" s="399"/>
      <c r="T2333" s="403">
        <v>12000</v>
      </c>
      <c r="U2333" s="399"/>
      <c r="V2333" s="403">
        <v>9000</v>
      </c>
      <c r="W2333" s="399"/>
      <c r="X2333" s="403">
        <v>12500</v>
      </c>
      <c r="Y2333" s="399"/>
    </row>
    <row r="2334" spans="1:29" x14ac:dyDescent="0.2">
      <c r="A2334" s="118" t="s">
        <v>827</v>
      </c>
      <c r="B2334" s="102" t="s">
        <v>830</v>
      </c>
      <c r="C2334" s="103">
        <v>31</v>
      </c>
      <c r="D2334" s="118"/>
      <c r="E2334" s="113">
        <v>323</v>
      </c>
      <c r="F2334" s="141"/>
      <c r="G2334" s="106"/>
      <c r="H2334" s="107">
        <f t="shared" ref="H2334:Q2334" si="4418">SUM(H2335:H2343)</f>
        <v>1091390</v>
      </c>
      <c r="I2334" s="107">
        <f t="shared" si="4418"/>
        <v>0</v>
      </c>
      <c r="J2334" s="107">
        <f t="shared" si="4418"/>
        <v>1044206</v>
      </c>
      <c r="K2334" s="107">
        <f t="shared" si="4418"/>
        <v>0</v>
      </c>
      <c r="L2334" s="107">
        <f t="shared" ref="L2334:M2334" si="4419">SUM(L2335:L2343)</f>
        <v>1057600</v>
      </c>
      <c r="M2334" s="107">
        <f t="shared" si="4419"/>
        <v>0</v>
      </c>
      <c r="N2334" s="107">
        <f t="shared" ref="N2334:O2334" si="4420">SUM(N2335:N2343)</f>
        <v>1083762</v>
      </c>
      <c r="O2334" s="107">
        <f t="shared" si="4420"/>
        <v>0</v>
      </c>
      <c r="P2334" s="107">
        <f t="shared" si="4418"/>
        <v>1047591</v>
      </c>
      <c r="Q2334" s="107">
        <f t="shared" si="4418"/>
        <v>0</v>
      </c>
      <c r="R2334" s="107">
        <f t="shared" ref="R2334:W2334" si="4421">SUM(R2335:R2343)</f>
        <v>1072700</v>
      </c>
      <c r="S2334" s="107">
        <f t="shared" si="4421"/>
        <v>0</v>
      </c>
      <c r="T2334" s="107">
        <f t="shared" ref="T2334:U2334" si="4422">SUM(T2335:T2343)</f>
        <v>1093100</v>
      </c>
      <c r="U2334" s="107">
        <f t="shared" si="4422"/>
        <v>0</v>
      </c>
      <c r="V2334" s="107">
        <f t="shared" si="4421"/>
        <v>1095800</v>
      </c>
      <c r="W2334" s="107">
        <f t="shared" si="4421"/>
        <v>0</v>
      </c>
      <c r="X2334" s="107">
        <f t="shared" ref="X2334:Y2334" si="4423">SUM(X2335:X2343)</f>
        <v>1114200</v>
      </c>
      <c r="Y2334" s="107">
        <f t="shared" si="4423"/>
        <v>0</v>
      </c>
    </row>
    <row r="2335" spans="1:29" ht="15" x14ac:dyDescent="0.2">
      <c r="A2335" s="95" t="s">
        <v>827</v>
      </c>
      <c r="B2335" s="93" t="s">
        <v>830</v>
      </c>
      <c r="C2335" s="94">
        <v>31</v>
      </c>
      <c r="D2335" s="95" t="s">
        <v>101</v>
      </c>
      <c r="E2335" s="119">
        <v>3231</v>
      </c>
      <c r="F2335" s="142" t="s">
        <v>52</v>
      </c>
      <c r="G2335" s="111"/>
      <c r="H2335" s="398">
        <v>34110</v>
      </c>
      <c r="I2335" s="399"/>
      <c r="J2335" s="398">
        <v>34773</v>
      </c>
      <c r="K2335" s="399"/>
      <c r="L2335" s="402">
        <v>35000</v>
      </c>
      <c r="M2335" s="399"/>
      <c r="N2335" s="402">
        <v>40150</v>
      </c>
      <c r="O2335" s="399"/>
      <c r="P2335" s="398">
        <v>35437</v>
      </c>
      <c r="Q2335" s="399"/>
      <c r="R2335" s="402">
        <v>36000</v>
      </c>
      <c r="S2335" s="399"/>
      <c r="T2335" s="402">
        <v>42000</v>
      </c>
      <c r="U2335" s="399"/>
      <c r="V2335" s="402">
        <v>37000</v>
      </c>
      <c r="W2335" s="399"/>
      <c r="X2335" s="402">
        <v>44000</v>
      </c>
      <c r="Y2335" s="399"/>
    </row>
    <row r="2336" spans="1:29" ht="15" x14ac:dyDescent="0.2">
      <c r="A2336" s="95" t="s">
        <v>827</v>
      </c>
      <c r="B2336" s="93" t="s">
        <v>830</v>
      </c>
      <c r="C2336" s="94">
        <v>31</v>
      </c>
      <c r="D2336" s="95" t="s">
        <v>101</v>
      </c>
      <c r="E2336" s="119">
        <v>3232</v>
      </c>
      <c r="F2336" s="142" t="s">
        <v>53</v>
      </c>
      <c r="G2336" s="111"/>
      <c r="H2336" s="398">
        <v>288805</v>
      </c>
      <c r="I2336" s="399"/>
      <c r="J2336" s="398">
        <v>249519</v>
      </c>
      <c r="K2336" s="399"/>
      <c r="L2336" s="403">
        <v>250000</v>
      </c>
      <c r="M2336" s="399"/>
      <c r="N2336" s="403">
        <v>323440</v>
      </c>
      <c r="O2336" s="399"/>
      <c r="P2336" s="398">
        <v>249519</v>
      </c>
      <c r="Q2336" s="399"/>
      <c r="R2336" s="403">
        <v>250000</v>
      </c>
      <c r="S2336" s="399"/>
      <c r="T2336" s="403">
        <v>325000</v>
      </c>
      <c r="U2336" s="399"/>
      <c r="V2336" s="403">
        <v>255000</v>
      </c>
      <c r="W2336" s="399"/>
      <c r="X2336" s="403">
        <v>328000</v>
      </c>
      <c r="Y2336" s="399"/>
    </row>
    <row r="2337" spans="1:29" ht="15" x14ac:dyDescent="0.2">
      <c r="A2337" s="95" t="s">
        <v>827</v>
      </c>
      <c r="B2337" s="93" t="s">
        <v>830</v>
      </c>
      <c r="C2337" s="94">
        <v>31</v>
      </c>
      <c r="D2337" s="95" t="s">
        <v>101</v>
      </c>
      <c r="E2337" s="119">
        <v>3233</v>
      </c>
      <c r="F2337" s="142" t="s">
        <v>54</v>
      </c>
      <c r="G2337" s="111"/>
      <c r="H2337" s="398">
        <v>2522</v>
      </c>
      <c r="I2337" s="399"/>
      <c r="J2337" s="398">
        <v>2522</v>
      </c>
      <c r="K2337" s="399"/>
      <c r="L2337" s="403">
        <v>2600</v>
      </c>
      <c r="M2337" s="399"/>
      <c r="N2337" s="403">
        <v>2530</v>
      </c>
      <c r="O2337" s="399"/>
      <c r="P2337" s="398">
        <v>2522</v>
      </c>
      <c r="Q2337" s="399"/>
      <c r="R2337" s="403">
        <v>2700</v>
      </c>
      <c r="S2337" s="399"/>
      <c r="T2337" s="403">
        <v>2600</v>
      </c>
      <c r="U2337" s="399"/>
      <c r="V2337" s="403">
        <v>2800</v>
      </c>
      <c r="W2337" s="399"/>
      <c r="X2337" s="403">
        <v>2700</v>
      </c>
      <c r="Y2337" s="399"/>
    </row>
    <row r="2338" spans="1:29" ht="15" x14ac:dyDescent="0.2">
      <c r="A2338" s="95" t="s">
        <v>827</v>
      </c>
      <c r="B2338" s="93" t="s">
        <v>830</v>
      </c>
      <c r="C2338" s="94">
        <v>31</v>
      </c>
      <c r="D2338" s="95" t="s">
        <v>101</v>
      </c>
      <c r="E2338" s="119">
        <v>3234</v>
      </c>
      <c r="F2338" s="142" t="s">
        <v>55</v>
      </c>
      <c r="G2338" s="111"/>
      <c r="H2338" s="398">
        <v>16856</v>
      </c>
      <c r="I2338" s="399"/>
      <c r="J2338" s="398">
        <v>16856</v>
      </c>
      <c r="K2338" s="399"/>
      <c r="L2338" s="403">
        <v>17000</v>
      </c>
      <c r="M2338" s="399"/>
      <c r="N2338" s="403">
        <v>23770</v>
      </c>
      <c r="O2338" s="399"/>
      <c r="P2338" s="398">
        <v>16856</v>
      </c>
      <c r="Q2338" s="399"/>
      <c r="R2338" s="403">
        <v>17500</v>
      </c>
      <c r="S2338" s="399"/>
      <c r="T2338" s="403">
        <v>24000</v>
      </c>
      <c r="U2338" s="399"/>
      <c r="V2338" s="403">
        <v>18000</v>
      </c>
      <c r="W2338" s="399"/>
      <c r="X2338" s="403">
        <v>24500</v>
      </c>
      <c r="Y2338" s="399"/>
    </row>
    <row r="2339" spans="1:29" ht="15" x14ac:dyDescent="0.2">
      <c r="A2339" s="95" t="s">
        <v>827</v>
      </c>
      <c r="B2339" s="93" t="s">
        <v>830</v>
      </c>
      <c r="C2339" s="94">
        <v>31</v>
      </c>
      <c r="D2339" s="95" t="s">
        <v>101</v>
      </c>
      <c r="E2339" s="119">
        <v>3235</v>
      </c>
      <c r="F2339" s="142" t="s">
        <v>56</v>
      </c>
      <c r="G2339" s="111"/>
      <c r="H2339" s="398">
        <v>124096</v>
      </c>
      <c r="I2339" s="399"/>
      <c r="J2339" s="398">
        <v>120114</v>
      </c>
      <c r="K2339" s="399"/>
      <c r="L2339" s="403">
        <v>130000</v>
      </c>
      <c r="M2339" s="399"/>
      <c r="N2339" s="403">
        <v>24930</v>
      </c>
      <c r="O2339" s="399"/>
      <c r="P2339" s="398">
        <v>120114</v>
      </c>
      <c r="Q2339" s="399"/>
      <c r="R2339" s="403">
        <v>140000</v>
      </c>
      <c r="S2339" s="399"/>
      <c r="T2339" s="403">
        <v>26000</v>
      </c>
      <c r="U2339" s="399"/>
      <c r="V2339" s="403">
        <v>150000</v>
      </c>
      <c r="W2339" s="399"/>
      <c r="X2339" s="403">
        <v>27000</v>
      </c>
      <c r="Y2339" s="399"/>
    </row>
    <row r="2340" spans="1:29" s="101" customFormat="1" x14ac:dyDescent="0.2">
      <c r="A2340" s="95" t="s">
        <v>827</v>
      </c>
      <c r="B2340" s="93" t="s">
        <v>830</v>
      </c>
      <c r="C2340" s="94">
        <v>31</v>
      </c>
      <c r="D2340" s="95" t="s">
        <v>101</v>
      </c>
      <c r="E2340" s="119">
        <v>3236</v>
      </c>
      <c r="F2340" s="142" t="s">
        <v>57</v>
      </c>
      <c r="G2340" s="111"/>
      <c r="H2340" s="398">
        <v>10618</v>
      </c>
      <c r="I2340" s="399"/>
      <c r="J2340" s="398">
        <v>10618</v>
      </c>
      <c r="K2340" s="399"/>
      <c r="L2340" s="403">
        <v>11000</v>
      </c>
      <c r="M2340" s="399"/>
      <c r="N2340" s="403">
        <v>11000</v>
      </c>
      <c r="O2340" s="399"/>
      <c r="P2340" s="398">
        <v>10618</v>
      </c>
      <c r="Q2340" s="399"/>
      <c r="R2340" s="403">
        <v>11500</v>
      </c>
      <c r="S2340" s="399"/>
      <c r="T2340" s="403">
        <v>11500</v>
      </c>
      <c r="U2340" s="399"/>
      <c r="V2340" s="403">
        <v>12000</v>
      </c>
      <c r="W2340" s="399"/>
      <c r="X2340" s="403">
        <v>12000</v>
      </c>
      <c r="Y2340" s="399"/>
      <c r="Z2340" s="112"/>
      <c r="AA2340" s="112"/>
      <c r="AB2340" s="112"/>
      <c r="AC2340" s="112"/>
    </row>
    <row r="2341" spans="1:29" ht="15" x14ac:dyDescent="0.2">
      <c r="A2341" s="95" t="s">
        <v>827</v>
      </c>
      <c r="B2341" s="93" t="s">
        <v>830</v>
      </c>
      <c r="C2341" s="94">
        <v>31</v>
      </c>
      <c r="D2341" s="95" t="s">
        <v>101</v>
      </c>
      <c r="E2341" s="119">
        <v>3237</v>
      </c>
      <c r="F2341" s="142" t="s">
        <v>58</v>
      </c>
      <c r="G2341" s="111"/>
      <c r="H2341" s="398">
        <v>411242</v>
      </c>
      <c r="I2341" s="399"/>
      <c r="J2341" s="398">
        <v>400491</v>
      </c>
      <c r="K2341" s="399"/>
      <c r="L2341" s="403">
        <v>401000</v>
      </c>
      <c r="M2341" s="399"/>
      <c r="N2341" s="403">
        <v>407802</v>
      </c>
      <c r="O2341" s="399"/>
      <c r="P2341" s="398">
        <v>401818</v>
      </c>
      <c r="Q2341" s="399"/>
      <c r="R2341" s="403">
        <v>402000</v>
      </c>
      <c r="S2341" s="399"/>
      <c r="T2341" s="403">
        <v>410000</v>
      </c>
      <c r="U2341" s="399"/>
      <c r="V2341" s="403">
        <v>405000</v>
      </c>
      <c r="W2341" s="399"/>
      <c r="X2341" s="403">
        <v>420000</v>
      </c>
      <c r="Y2341" s="399"/>
    </row>
    <row r="2342" spans="1:29" x14ac:dyDescent="0.2">
      <c r="A2342" s="95" t="s">
        <v>827</v>
      </c>
      <c r="B2342" s="93" t="s">
        <v>830</v>
      </c>
      <c r="C2342" s="94">
        <v>31</v>
      </c>
      <c r="D2342" s="95" t="s">
        <v>101</v>
      </c>
      <c r="E2342" s="119">
        <v>3238</v>
      </c>
      <c r="F2342" s="142" t="s">
        <v>59</v>
      </c>
      <c r="G2342" s="111"/>
      <c r="H2342" s="398">
        <v>82629</v>
      </c>
      <c r="I2342" s="399"/>
      <c r="J2342" s="398">
        <v>81103</v>
      </c>
      <c r="K2342" s="399"/>
      <c r="L2342" s="403">
        <v>82000</v>
      </c>
      <c r="M2342" s="399"/>
      <c r="N2342" s="403">
        <v>109410</v>
      </c>
      <c r="O2342" s="399"/>
      <c r="P2342" s="398">
        <v>81833</v>
      </c>
      <c r="Q2342" s="399"/>
      <c r="R2342" s="403">
        <v>83000</v>
      </c>
      <c r="S2342" s="399"/>
      <c r="T2342" s="403">
        <v>110000</v>
      </c>
      <c r="U2342" s="399"/>
      <c r="V2342" s="403">
        <v>84000</v>
      </c>
      <c r="W2342" s="399"/>
      <c r="X2342" s="403">
        <v>112000</v>
      </c>
      <c r="Y2342" s="399"/>
      <c r="Z2342" s="101"/>
      <c r="AA2342" s="101"/>
      <c r="AB2342" s="101"/>
      <c r="AC2342" s="101"/>
    </row>
    <row r="2343" spans="1:29" ht="15" x14ac:dyDescent="0.2">
      <c r="A2343" s="95" t="s">
        <v>827</v>
      </c>
      <c r="B2343" s="93" t="s">
        <v>830</v>
      </c>
      <c r="C2343" s="94">
        <v>31</v>
      </c>
      <c r="D2343" s="95" t="s">
        <v>101</v>
      </c>
      <c r="E2343" s="119">
        <v>3239</v>
      </c>
      <c r="F2343" s="142" t="s">
        <v>60</v>
      </c>
      <c r="G2343" s="111"/>
      <c r="H2343" s="398">
        <v>120512</v>
      </c>
      <c r="I2343" s="399"/>
      <c r="J2343" s="398">
        <v>128210</v>
      </c>
      <c r="K2343" s="399"/>
      <c r="L2343" s="403">
        <v>129000</v>
      </c>
      <c r="M2343" s="399"/>
      <c r="N2343" s="403">
        <v>140730</v>
      </c>
      <c r="O2343" s="399"/>
      <c r="P2343" s="398">
        <v>128874</v>
      </c>
      <c r="Q2343" s="399"/>
      <c r="R2343" s="403">
        <v>130000</v>
      </c>
      <c r="S2343" s="399"/>
      <c r="T2343" s="403">
        <v>142000</v>
      </c>
      <c r="U2343" s="399"/>
      <c r="V2343" s="403">
        <v>132000</v>
      </c>
      <c r="W2343" s="399"/>
      <c r="X2343" s="403">
        <v>144000</v>
      </c>
      <c r="Y2343" s="399"/>
    </row>
    <row r="2344" spans="1:29" x14ac:dyDescent="0.2">
      <c r="A2344" s="118" t="s">
        <v>827</v>
      </c>
      <c r="B2344" s="102" t="s">
        <v>830</v>
      </c>
      <c r="C2344" s="103">
        <v>31</v>
      </c>
      <c r="D2344" s="118"/>
      <c r="E2344" s="113">
        <v>329</v>
      </c>
      <c r="F2344" s="141"/>
      <c r="G2344" s="106"/>
      <c r="H2344" s="107">
        <f t="shared" ref="H2344:Q2344" si="4424">SUM(H2345:H2351)</f>
        <v>105780</v>
      </c>
      <c r="I2344" s="107">
        <f t="shared" si="4424"/>
        <v>0</v>
      </c>
      <c r="J2344" s="107">
        <f t="shared" si="4424"/>
        <v>112549</v>
      </c>
      <c r="K2344" s="107">
        <f t="shared" si="4424"/>
        <v>0</v>
      </c>
      <c r="L2344" s="107">
        <f t="shared" ref="L2344:M2344" si="4425">SUM(L2345:L2351)</f>
        <v>114800</v>
      </c>
      <c r="M2344" s="107">
        <f t="shared" si="4425"/>
        <v>0</v>
      </c>
      <c r="N2344" s="107">
        <f t="shared" ref="N2344:O2344" si="4426">SUM(N2345:N2351)</f>
        <v>109627</v>
      </c>
      <c r="O2344" s="107">
        <f t="shared" si="4426"/>
        <v>0</v>
      </c>
      <c r="P2344" s="107">
        <f t="shared" si="4424"/>
        <v>112549</v>
      </c>
      <c r="Q2344" s="107">
        <f t="shared" si="4424"/>
        <v>0</v>
      </c>
      <c r="R2344" s="107">
        <f t="shared" ref="R2344:W2344" si="4427">SUM(R2345:R2351)</f>
        <v>116200</v>
      </c>
      <c r="S2344" s="107">
        <f t="shared" si="4427"/>
        <v>0</v>
      </c>
      <c r="T2344" s="107">
        <f t="shared" ref="T2344:U2344" si="4428">SUM(T2345:T2351)</f>
        <v>111800</v>
      </c>
      <c r="U2344" s="107">
        <f t="shared" si="4428"/>
        <v>0</v>
      </c>
      <c r="V2344" s="107">
        <f t="shared" si="4427"/>
        <v>117700</v>
      </c>
      <c r="W2344" s="107">
        <f t="shared" si="4427"/>
        <v>0</v>
      </c>
      <c r="X2344" s="107">
        <f t="shared" ref="X2344:Y2344" si="4429">SUM(X2345:X2351)</f>
        <v>114200</v>
      </c>
      <c r="Y2344" s="107">
        <f t="shared" si="4429"/>
        <v>0</v>
      </c>
    </row>
    <row r="2345" spans="1:29" ht="30" x14ac:dyDescent="0.2">
      <c r="A2345" s="95" t="s">
        <v>827</v>
      </c>
      <c r="B2345" s="93" t="s">
        <v>830</v>
      </c>
      <c r="C2345" s="94">
        <v>31</v>
      </c>
      <c r="D2345" s="95" t="s">
        <v>101</v>
      </c>
      <c r="E2345" s="119">
        <v>3291</v>
      </c>
      <c r="F2345" s="142" t="s">
        <v>474</v>
      </c>
      <c r="G2345" s="111"/>
      <c r="H2345" s="398">
        <v>42471</v>
      </c>
      <c r="I2345" s="399"/>
      <c r="J2345" s="398">
        <v>42471</v>
      </c>
      <c r="K2345" s="399"/>
      <c r="L2345" s="402">
        <v>42500</v>
      </c>
      <c r="M2345" s="399"/>
      <c r="N2345" s="402">
        <v>42500</v>
      </c>
      <c r="O2345" s="399"/>
      <c r="P2345" s="398">
        <v>42471</v>
      </c>
      <c r="Q2345" s="399"/>
      <c r="R2345" s="402">
        <v>42500</v>
      </c>
      <c r="S2345" s="399"/>
      <c r="T2345" s="402">
        <v>42500</v>
      </c>
      <c r="U2345" s="399"/>
      <c r="V2345" s="402">
        <v>42500</v>
      </c>
      <c r="W2345" s="399"/>
      <c r="X2345" s="402">
        <v>42500</v>
      </c>
      <c r="Y2345" s="399"/>
    </row>
    <row r="2346" spans="1:29" ht="15" x14ac:dyDescent="0.2">
      <c r="A2346" s="95" t="s">
        <v>827</v>
      </c>
      <c r="B2346" s="93" t="s">
        <v>830</v>
      </c>
      <c r="C2346" s="94">
        <v>31</v>
      </c>
      <c r="D2346" s="95" t="s">
        <v>101</v>
      </c>
      <c r="E2346" s="119">
        <v>3292</v>
      </c>
      <c r="F2346" s="142" t="s">
        <v>63</v>
      </c>
      <c r="G2346" s="111"/>
      <c r="H2346" s="398">
        <v>31588</v>
      </c>
      <c r="I2346" s="399"/>
      <c r="J2346" s="398">
        <v>35172</v>
      </c>
      <c r="K2346" s="399"/>
      <c r="L2346" s="403">
        <v>36000</v>
      </c>
      <c r="M2346" s="399"/>
      <c r="N2346" s="403">
        <v>36300</v>
      </c>
      <c r="O2346" s="399"/>
      <c r="P2346" s="398">
        <v>35172</v>
      </c>
      <c r="Q2346" s="399"/>
      <c r="R2346" s="403">
        <v>36000</v>
      </c>
      <c r="S2346" s="399"/>
      <c r="T2346" s="403">
        <v>38000</v>
      </c>
      <c r="U2346" s="399"/>
      <c r="V2346" s="403">
        <v>36000</v>
      </c>
      <c r="W2346" s="399"/>
      <c r="X2346" s="403">
        <v>39500</v>
      </c>
      <c r="Y2346" s="399"/>
    </row>
    <row r="2347" spans="1:29" ht="15" x14ac:dyDescent="0.2">
      <c r="A2347" s="95" t="s">
        <v>827</v>
      </c>
      <c r="B2347" s="93" t="s">
        <v>830</v>
      </c>
      <c r="C2347" s="94">
        <v>31</v>
      </c>
      <c r="D2347" s="95" t="s">
        <v>101</v>
      </c>
      <c r="E2347" s="119">
        <v>3293</v>
      </c>
      <c r="F2347" s="142" t="s">
        <v>64</v>
      </c>
      <c r="G2347" s="111"/>
      <c r="H2347" s="398">
        <v>15396</v>
      </c>
      <c r="I2347" s="399"/>
      <c r="J2347" s="398">
        <v>15396</v>
      </c>
      <c r="K2347" s="399"/>
      <c r="L2347" s="403">
        <v>16000</v>
      </c>
      <c r="M2347" s="399"/>
      <c r="N2347" s="403">
        <v>15390</v>
      </c>
      <c r="O2347" s="399"/>
      <c r="P2347" s="398">
        <v>15396</v>
      </c>
      <c r="Q2347" s="399"/>
      <c r="R2347" s="403">
        <v>16000</v>
      </c>
      <c r="S2347" s="399"/>
      <c r="T2347" s="403">
        <v>15500</v>
      </c>
      <c r="U2347" s="399"/>
      <c r="V2347" s="403">
        <v>16000</v>
      </c>
      <c r="W2347" s="399"/>
      <c r="X2347" s="403">
        <v>16000</v>
      </c>
      <c r="Y2347" s="399"/>
    </row>
    <row r="2348" spans="1:29" ht="15" x14ac:dyDescent="0.2">
      <c r="A2348" s="95" t="s">
        <v>827</v>
      </c>
      <c r="B2348" s="93" t="s">
        <v>830</v>
      </c>
      <c r="C2348" s="94">
        <v>31</v>
      </c>
      <c r="D2348" s="95" t="s">
        <v>101</v>
      </c>
      <c r="E2348" s="119">
        <v>3294</v>
      </c>
      <c r="F2348" s="142" t="s">
        <v>619</v>
      </c>
      <c r="G2348" s="111"/>
      <c r="H2348" s="398">
        <v>4911</v>
      </c>
      <c r="I2348" s="399"/>
      <c r="J2348" s="398">
        <v>4911</v>
      </c>
      <c r="K2348" s="399"/>
      <c r="L2348" s="403">
        <v>5000</v>
      </c>
      <c r="M2348" s="399"/>
      <c r="N2348" s="403">
        <v>4037</v>
      </c>
      <c r="O2348" s="399"/>
      <c r="P2348" s="398">
        <v>4247</v>
      </c>
      <c r="Q2348" s="399"/>
      <c r="R2348" s="403">
        <v>5500</v>
      </c>
      <c r="S2348" s="399"/>
      <c r="T2348" s="403">
        <v>4100</v>
      </c>
      <c r="U2348" s="399"/>
      <c r="V2348" s="403">
        <v>6000</v>
      </c>
      <c r="W2348" s="399"/>
      <c r="X2348" s="403">
        <v>4200</v>
      </c>
      <c r="Y2348" s="399"/>
    </row>
    <row r="2349" spans="1:29" s="101" customFormat="1" x14ac:dyDescent="0.2">
      <c r="A2349" s="95" t="s">
        <v>827</v>
      </c>
      <c r="B2349" s="93" t="s">
        <v>830</v>
      </c>
      <c r="C2349" s="94">
        <v>31</v>
      </c>
      <c r="D2349" s="95" t="s">
        <v>101</v>
      </c>
      <c r="E2349" s="119">
        <v>3295</v>
      </c>
      <c r="F2349" s="142" t="s">
        <v>66</v>
      </c>
      <c r="G2349" s="111"/>
      <c r="H2349" s="398">
        <v>5309</v>
      </c>
      <c r="I2349" s="399"/>
      <c r="J2349" s="398">
        <v>8627</v>
      </c>
      <c r="K2349" s="399"/>
      <c r="L2349" s="403">
        <v>9000</v>
      </c>
      <c r="M2349" s="399"/>
      <c r="N2349" s="403">
        <v>3900</v>
      </c>
      <c r="O2349" s="399"/>
      <c r="P2349" s="398">
        <v>8892</v>
      </c>
      <c r="Q2349" s="399"/>
      <c r="R2349" s="403">
        <v>9500</v>
      </c>
      <c r="S2349" s="399"/>
      <c r="T2349" s="403">
        <v>3900</v>
      </c>
      <c r="U2349" s="399"/>
      <c r="V2349" s="403">
        <v>10000</v>
      </c>
      <c r="W2349" s="399"/>
      <c r="X2349" s="403">
        <v>3900</v>
      </c>
      <c r="Y2349" s="399"/>
      <c r="Z2349" s="112"/>
      <c r="AA2349" s="112"/>
      <c r="AB2349" s="112"/>
      <c r="AC2349" s="112"/>
    </row>
    <row r="2350" spans="1:29" ht="15" x14ac:dyDescent="0.2">
      <c r="A2350" s="95" t="s">
        <v>827</v>
      </c>
      <c r="B2350" s="93" t="s">
        <v>830</v>
      </c>
      <c r="C2350" s="94">
        <v>31</v>
      </c>
      <c r="D2350" s="95" t="s">
        <v>101</v>
      </c>
      <c r="E2350" s="119">
        <v>3296</v>
      </c>
      <c r="F2350" s="142" t="s">
        <v>621</v>
      </c>
      <c r="G2350" s="111"/>
      <c r="H2350" s="398">
        <v>3318</v>
      </c>
      <c r="I2350" s="399"/>
      <c r="J2350" s="398">
        <v>3716</v>
      </c>
      <c r="K2350" s="399"/>
      <c r="L2350" s="403">
        <v>3800</v>
      </c>
      <c r="M2350" s="399"/>
      <c r="N2350" s="403">
        <v>3800</v>
      </c>
      <c r="O2350" s="399"/>
      <c r="P2350" s="398">
        <v>3982</v>
      </c>
      <c r="Q2350" s="399"/>
      <c r="R2350" s="403">
        <v>4000</v>
      </c>
      <c r="S2350" s="399"/>
      <c r="T2350" s="403">
        <v>4000</v>
      </c>
      <c r="U2350" s="399"/>
      <c r="V2350" s="403">
        <v>4200</v>
      </c>
      <c r="W2350" s="399"/>
      <c r="X2350" s="403">
        <v>4200</v>
      </c>
      <c r="Y2350" s="399"/>
    </row>
    <row r="2351" spans="1:29" x14ac:dyDescent="0.2">
      <c r="A2351" s="95" t="s">
        <v>827</v>
      </c>
      <c r="B2351" s="93" t="s">
        <v>830</v>
      </c>
      <c r="C2351" s="94">
        <v>31</v>
      </c>
      <c r="D2351" s="95" t="s">
        <v>101</v>
      </c>
      <c r="E2351" s="119">
        <v>3299</v>
      </c>
      <c r="F2351" s="142" t="s">
        <v>67</v>
      </c>
      <c r="G2351" s="111"/>
      <c r="H2351" s="398">
        <v>2787</v>
      </c>
      <c r="I2351" s="399"/>
      <c r="J2351" s="398">
        <v>2256</v>
      </c>
      <c r="K2351" s="399"/>
      <c r="L2351" s="403">
        <v>2500</v>
      </c>
      <c r="M2351" s="399"/>
      <c r="N2351" s="403">
        <v>3700</v>
      </c>
      <c r="O2351" s="399"/>
      <c r="P2351" s="398">
        <v>2389</v>
      </c>
      <c r="Q2351" s="399"/>
      <c r="R2351" s="403">
        <v>2700</v>
      </c>
      <c r="S2351" s="399"/>
      <c r="T2351" s="403">
        <v>3800</v>
      </c>
      <c r="U2351" s="399"/>
      <c r="V2351" s="403">
        <v>3000</v>
      </c>
      <c r="W2351" s="399"/>
      <c r="X2351" s="403">
        <v>3900</v>
      </c>
      <c r="Y2351" s="399"/>
      <c r="Z2351" s="101"/>
      <c r="AA2351" s="101"/>
      <c r="AB2351" s="101"/>
      <c r="AC2351" s="101"/>
    </row>
    <row r="2352" spans="1:29" x14ac:dyDescent="0.2">
      <c r="A2352" s="201" t="s">
        <v>827</v>
      </c>
      <c r="B2352" s="179" t="s">
        <v>830</v>
      </c>
      <c r="C2352" s="167">
        <v>31</v>
      </c>
      <c r="D2352" s="167"/>
      <c r="E2352" s="168">
        <v>34</v>
      </c>
      <c r="F2352" s="169"/>
      <c r="G2352" s="170"/>
      <c r="H2352" s="171">
        <f t="shared" ref="H2352:Y2352" si="4430">H2353</f>
        <v>4181</v>
      </c>
      <c r="I2352" s="171">
        <f t="shared" si="4430"/>
        <v>0</v>
      </c>
      <c r="J2352" s="171">
        <f t="shared" si="4430"/>
        <v>4247</v>
      </c>
      <c r="K2352" s="171">
        <f t="shared" si="4430"/>
        <v>0</v>
      </c>
      <c r="L2352" s="171">
        <f t="shared" si="4430"/>
        <v>4240</v>
      </c>
      <c r="M2352" s="171">
        <f t="shared" si="4430"/>
        <v>0</v>
      </c>
      <c r="N2352" s="171">
        <f t="shared" si="4430"/>
        <v>4210</v>
      </c>
      <c r="O2352" s="171">
        <f t="shared" si="4430"/>
        <v>0</v>
      </c>
      <c r="P2352" s="171">
        <f t="shared" si="4430"/>
        <v>4380</v>
      </c>
      <c r="Q2352" s="171">
        <f t="shared" si="4430"/>
        <v>0</v>
      </c>
      <c r="R2352" s="171">
        <f t="shared" si="4430"/>
        <v>4375</v>
      </c>
      <c r="S2352" s="171">
        <f t="shared" si="4430"/>
        <v>0</v>
      </c>
      <c r="T2352" s="171">
        <f t="shared" si="4430"/>
        <v>4225</v>
      </c>
      <c r="U2352" s="171">
        <f t="shared" si="4430"/>
        <v>0</v>
      </c>
      <c r="V2352" s="171">
        <f t="shared" si="4430"/>
        <v>4440</v>
      </c>
      <c r="W2352" s="171">
        <f t="shared" si="4430"/>
        <v>0</v>
      </c>
      <c r="X2352" s="171">
        <f t="shared" si="4430"/>
        <v>4240</v>
      </c>
      <c r="Y2352" s="171">
        <f t="shared" si="4430"/>
        <v>0</v>
      </c>
    </row>
    <row r="2353" spans="1:29" x14ac:dyDescent="0.2">
      <c r="A2353" s="118" t="s">
        <v>827</v>
      </c>
      <c r="B2353" s="102" t="s">
        <v>830</v>
      </c>
      <c r="C2353" s="103">
        <v>31</v>
      </c>
      <c r="D2353" s="118"/>
      <c r="E2353" s="113">
        <v>343</v>
      </c>
      <c r="F2353" s="141" t="s">
        <v>831</v>
      </c>
      <c r="G2353" s="106"/>
      <c r="H2353" s="107">
        <f t="shared" ref="H2353:Q2353" si="4431">SUM(H2354:H2357)</f>
        <v>4181</v>
      </c>
      <c r="I2353" s="107">
        <f t="shared" si="4431"/>
        <v>0</v>
      </c>
      <c r="J2353" s="107">
        <f t="shared" si="4431"/>
        <v>4247</v>
      </c>
      <c r="K2353" s="107">
        <f t="shared" si="4431"/>
        <v>0</v>
      </c>
      <c r="L2353" s="107">
        <f t="shared" ref="L2353:M2353" si="4432">SUM(L2354:L2357)</f>
        <v>4240</v>
      </c>
      <c r="M2353" s="107">
        <f t="shared" si="4432"/>
        <v>0</v>
      </c>
      <c r="N2353" s="107">
        <f t="shared" ref="N2353:O2353" si="4433">SUM(N2354:N2357)</f>
        <v>4210</v>
      </c>
      <c r="O2353" s="107">
        <f t="shared" si="4433"/>
        <v>0</v>
      </c>
      <c r="P2353" s="107">
        <f t="shared" si="4431"/>
        <v>4380</v>
      </c>
      <c r="Q2353" s="107">
        <f t="shared" si="4431"/>
        <v>0</v>
      </c>
      <c r="R2353" s="107">
        <f t="shared" ref="R2353:W2353" si="4434">SUM(R2354:R2357)</f>
        <v>4375</v>
      </c>
      <c r="S2353" s="107">
        <f t="shared" si="4434"/>
        <v>0</v>
      </c>
      <c r="T2353" s="107">
        <f t="shared" ref="T2353:U2353" si="4435">SUM(T2354:T2357)</f>
        <v>4225</v>
      </c>
      <c r="U2353" s="107">
        <f t="shared" si="4435"/>
        <v>0</v>
      </c>
      <c r="V2353" s="107">
        <f t="shared" si="4434"/>
        <v>4440</v>
      </c>
      <c r="W2353" s="107">
        <f t="shared" si="4434"/>
        <v>0</v>
      </c>
      <c r="X2353" s="107">
        <f t="shared" ref="X2353:Y2353" si="4436">SUM(X2354:X2357)</f>
        <v>4240</v>
      </c>
      <c r="Y2353" s="107">
        <f t="shared" si="4436"/>
        <v>0</v>
      </c>
    </row>
    <row r="2354" spans="1:29" ht="15" x14ac:dyDescent="0.2">
      <c r="A2354" s="95" t="s">
        <v>827</v>
      </c>
      <c r="B2354" s="93" t="s">
        <v>830</v>
      </c>
      <c r="C2354" s="94">
        <v>31</v>
      </c>
      <c r="D2354" s="95" t="s">
        <v>101</v>
      </c>
      <c r="E2354" s="119">
        <v>3431</v>
      </c>
      <c r="F2354" s="142" t="s">
        <v>68</v>
      </c>
      <c r="G2354" s="111"/>
      <c r="H2354" s="398">
        <v>465</v>
      </c>
      <c r="I2354" s="399"/>
      <c r="J2354" s="398">
        <v>531</v>
      </c>
      <c r="K2354" s="399"/>
      <c r="L2354" s="408">
        <v>530</v>
      </c>
      <c r="M2354" s="399"/>
      <c r="N2354" s="408">
        <v>500</v>
      </c>
      <c r="O2354" s="399"/>
      <c r="P2354" s="398">
        <v>664</v>
      </c>
      <c r="Q2354" s="399"/>
      <c r="R2354" s="408">
        <v>650</v>
      </c>
      <c r="S2354" s="399"/>
      <c r="T2354" s="408">
        <v>500</v>
      </c>
      <c r="U2354" s="399"/>
      <c r="V2354" s="408">
        <v>700</v>
      </c>
      <c r="W2354" s="399"/>
      <c r="X2354" s="408">
        <v>500</v>
      </c>
      <c r="Y2354" s="399"/>
    </row>
    <row r="2355" spans="1:29" ht="30" x14ac:dyDescent="0.2">
      <c r="A2355" s="95" t="s">
        <v>827</v>
      </c>
      <c r="B2355" s="93" t="s">
        <v>830</v>
      </c>
      <c r="C2355" s="94">
        <v>31</v>
      </c>
      <c r="D2355" s="95" t="s">
        <v>101</v>
      </c>
      <c r="E2355" s="119">
        <v>3432</v>
      </c>
      <c r="F2355" s="142" t="s">
        <v>824</v>
      </c>
      <c r="G2355" s="111"/>
      <c r="H2355" s="398">
        <v>3318</v>
      </c>
      <c r="I2355" s="399"/>
      <c r="J2355" s="398">
        <v>3318</v>
      </c>
      <c r="K2355" s="399"/>
      <c r="L2355" s="403">
        <v>3300</v>
      </c>
      <c r="M2355" s="399"/>
      <c r="N2355" s="403">
        <v>3300</v>
      </c>
      <c r="O2355" s="399"/>
      <c r="P2355" s="398">
        <v>3318</v>
      </c>
      <c r="Q2355" s="399"/>
      <c r="R2355" s="403">
        <v>3300</v>
      </c>
      <c r="S2355" s="399"/>
      <c r="T2355" s="403">
        <v>3300</v>
      </c>
      <c r="U2355" s="399"/>
      <c r="V2355" s="403">
        <v>3300</v>
      </c>
      <c r="W2355" s="399"/>
      <c r="X2355" s="403">
        <v>3300</v>
      </c>
      <c r="Y2355" s="399"/>
    </row>
    <row r="2356" spans="1:29" ht="15" x14ac:dyDescent="0.2">
      <c r="A2356" s="95" t="s">
        <v>827</v>
      </c>
      <c r="B2356" s="93" t="s">
        <v>830</v>
      </c>
      <c r="C2356" s="94">
        <v>31</v>
      </c>
      <c r="D2356" s="95" t="s">
        <v>101</v>
      </c>
      <c r="E2356" s="119">
        <v>3433</v>
      </c>
      <c r="F2356" s="142" t="s">
        <v>69</v>
      </c>
      <c r="G2356" s="111"/>
      <c r="H2356" s="398">
        <v>265</v>
      </c>
      <c r="I2356" s="399"/>
      <c r="J2356" s="398">
        <v>265</v>
      </c>
      <c r="K2356" s="399"/>
      <c r="L2356" s="409">
        <v>270</v>
      </c>
      <c r="M2356" s="399"/>
      <c r="N2356" s="409">
        <v>270</v>
      </c>
      <c r="O2356" s="399"/>
      <c r="P2356" s="398">
        <v>265</v>
      </c>
      <c r="Q2356" s="399"/>
      <c r="R2356" s="409">
        <v>280</v>
      </c>
      <c r="S2356" s="399"/>
      <c r="T2356" s="409">
        <v>280</v>
      </c>
      <c r="U2356" s="399"/>
      <c r="V2356" s="409">
        <v>290</v>
      </c>
      <c r="W2356" s="399"/>
      <c r="X2356" s="409">
        <v>290</v>
      </c>
      <c r="Y2356" s="399"/>
    </row>
    <row r="2357" spans="1:29" ht="15" x14ac:dyDescent="0.2">
      <c r="A2357" s="95" t="s">
        <v>827</v>
      </c>
      <c r="B2357" s="93" t="s">
        <v>830</v>
      </c>
      <c r="C2357" s="94">
        <v>31</v>
      </c>
      <c r="D2357" s="95" t="s">
        <v>101</v>
      </c>
      <c r="E2357" s="119">
        <v>3434</v>
      </c>
      <c r="F2357" s="142" t="s">
        <v>70</v>
      </c>
      <c r="G2357" s="111"/>
      <c r="H2357" s="398">
        <v>133</v>
      </c>
      <c r="I2357" s="399"/>
      <c r="J2357" s="398">
        <v>133</v>
      </c>
      <c r="K2357" s="399"/>
      <c r="L2357" s="409">
        <v>140</v>
      </c>
      <c r="M2357" s="399"/>
      <c r="N2357" s="409">
        <v>140</v>
      </c>
      <c r="O2357" s="399"/>
      <c r="P2357" s="398">
        <v>133</v>
      </c>
      <c r="Q2357" s="399"/>
      <c r="R2357" s="409">
        <v>145</v>
      </c>
      <c r="S2357" s="399"/>
      <c r="T2357" s="409">
        <v>145</v>
      </c>
      <c r="U2357" s="399"/>
      <c r="V2357" s="409">
        <v>150</v>
      </c>
      <c r="W2357" s="399"/>
      <c r="X2357" s="409">
        <v>150</v>
      </c>
      <c r="Y2357" s="399"/>
    </row>
    <row r="2358" spans="1:29" x14ac:dyDescent="0.2">
      <c r="A2358" s="201" t="s">
        <v>827</v>
      </c>
      <c r="B2358" s="179" t="s">
        <v>830</v>
      </c>
      <c r="C2358" s="167">
        <v>31</v>
      </c>
      <c r="D2358" s="167"/>
      <c r="E2358" s="168">
        <v>37</v>
      </c>
      <c r="F2358" s="169"/>
      <c r="G2358" s="170"/>
      <c r="H2358" s="171">
        <f t="shared" ref="H2358:X2359" si="4437">H2359</f>
        <v>6769</v>
      </c>
      <c r="I2358" s="171">
        <f t="shared" si="4437"/>
        <v>0</v>
      </c>
      <c r="J2358" s="171">
        <f t="shared" si="4437"/>
        <v>6769</v>
      </c>
      <c r="K2358" s="171">
        <f t="shared" si="4437"/>
        <v>0</v>
      </c>
      <c r="L2358" s="171">
        <f t="shared" si="4437"/>
        <v>7000</v>
      </c>
      <c r="M2358" s="171">
        <f t="shared" si="4437"/>
        <v>0</v>
      </c>
      <c r="N2358" s="171">
        <f t="shared" si="4437"/>
        <v>6770</v>
      </c>
      <c r="O2358" s="171">
        <f t="shared" si="4437"/>
        <v>0</v>
      </c>
      <c r="P2358" s="171">
        <f t="shared" si="4437"/>
        <v>5442</v>
      </c>
      <c r="Q2358" s="171">
        <f t="shared" si="4437"/>
        <v>0</v>
      </c>
      <c r="R2358" s="171">
        <f t="shared" si="4437"/>
        <v>5500</v>
      </c>
      <c r="S2358" s="171">
        <f t="shared" si="4437"/>
        <v>0</v>
      </c>
      <c r="T2358" s="171">
        <f t="shared" si="4437"/>
        <v>7000</v>
      </c>
      <c r="U2358" s="171">
        <f t="shared" si="4437"/>
        <v>0</v>
      </c>
      <c r="V2358" s="171">
        <f t="shared" si="4437"/>
        <v>5000</v>
      </c>
      <c r="W2358" s="171">
        <f t="shared" si="4437"/>
        <v>0</v>
      </c>
      <c r="X2358" s="171">
        <f t="shared" si="4437"/>
        <v>7500</v>
      </c>
      <c r="Y2358" s="171">
        <f t="shared" ref="X2358:Y2359" si="4438">Y2359</f>
        <v>0</v>
      </c>
    </row>
    <row r="2359" spans="1:29" x14ac:dyDescent="0.2">
      <c r="A2359" s="118" t="s">
        <v>827</v>
      </c>
      <c r="B2359" s="102" t="s">
        <v>830</v>
      </c>
      <c r="C2359" s="103">
        <v>31</v>
      </c>
      <c r="D2359" s="118"/>
      <c r="E2359" s="113">
        <v>372</v>
      </c>
      <c r="F2359" s="141"/>
      <c r="G2359" s="106"/>
      <c r="H2359" s="107">
        <f t="shared" si="4437"/>
        <v>6769</v>
      </c>
      <c r="I2359" s="107">
        <f t="shared" si="4437"/>
        <v>0</v>
      </c>
      <c r="J2359" s="107">
        <f t="shared" si="4437"/>
        <v>6769</v>
      </c>
      <c r="K2359" s="107">
        <f t="shared" si="4437"/>
        <v>0</v>
      </c>
      <c r="L2359" s="107">
        <f t="shared" si="4437"/>
        <v>7000</v>
      </c>
      <c r="M2359" s="107">
        <f t="shared" si="4437"/>
        <v>0</v>
      </c>
      <c r="N2359" s="107">
        <f t="shared" si="4437"/>
        <v>6770</v>
      </c>
      <c r="O2359" s="107">
        <f t="shared" si="4437"/>
        <v>0</v>
      </c>
      <c r="P2359" s="107">
        <f t="shared" si="4437"/>
        <v>5442</v>
      </c>
      <c r="Q2359" s="107">
        <f t="shared" si="4437"/>
        <v>0</v>
      </c>
      <c r="R2359" s="107">
        <f t="shared" si="4437"/>
        <v>5500</v>
      </c>
      <c r="S2359" s="107">
        <f t="shared" si="4437"/>
        <v>0</v>
      </c>
      <c r="T2359" s="107">
        <f t="shared" si="4437"/>
        <v>7000</v>
      </c>
      <c r="U2359" s="107">
        <f t="shared" si="4437"/>
        <v>0</v>
      </c>
      <c r="V2359" s="107">
        <f t="shared" si="4437"/>
        <v>5000</v>
      </c>
      <c r="W2359" s="107">
        <f t="shared" si="4437"/>
        <v>0</v>
      </c>
      <c r="X2359" s="107">
        <f t="shared" si="4438"/>
        <v>7500</v>
      </c>
      <c r="Y2359" s="107">
        <f t="shared" si="4438"/>
        <v>0</v>
      </c>
    </row>
    <row r="2360" spans="1:29" ht="15" x14ac:dyDescent="0.2">
      <c r="A2360" s="95" t="s">
        <v>827</v>
      </c>
      <c r="B2360" s="93" t="s">
        <v>830</v>
      </c>
      <c r="C2360" s="94">
        <v>31</v>
      </c>
      <c r="D2360" s="95" t="s">
        <v>101</v>
      </c>
      <c r="E2360" s="119">
        <v>3721</v>
      </c>
      <c r="F2360" s="142" t="s">
        <v>138</v>
      </c>
      <c r="G2360" s="111"/>
      <c r="H2360" s="398">
        <v>6769</v>
      </c>
      <c r="I2360" s="399"/>
      <c r="J2360" s="398">
        <v>6769</v>
      </c>
      <c r="K2360" s="399"/>
      <c r="L2360" s="398">
        <v>7000</v>
      </c>
      <c r="M2360" s="399"/>
      <c r="N2360" s="398">
        <v>6770</v>
      </c>
      <c r="O2360" s="399"/>
      <c r="P2360" s="398">
        <v>5442</v>
      </c>
      <c r="Q2360" s="399"/>
      <c r="R2360" s="402">
        <v>5500</v>
      </c>
      <c r="S2360" s="399"/>
      <c r="T2360" s="402">
        <v>7000</v>
      </c>
      <c r="U2360" s="399"/>
      <c r="V2360" s="402">
        <v>5000</v>
      </c>
      <c r="W2360" s="399"/>
      <c r="X2360" s="402">
        <v>7500</v>
      </c>
      <c r="Y2360" s="399"/>
    </row>
    <row r="2361" spans="1:29" s="101" customFormat="1" x14ac:dyDescent="0.2">
      <c r="A2361" s="201" t="s">
        <v>827</v>
      </c>
      <c r="B2361" s="179" t="s">
        <v>830</v>
      </c>
      <c r="C2361" s="167">
        <v>31</v>
      </c>
      <c r="D2361" s="167"/>
      <c r="E2361" s="168">
        <v>38</v>
      </c>
      <c r="F2361" s="169"/>
      <c r="G2361" s="170"/>
      <c r="H2361" s="171">
        <f t="shared" ref="H2361:X2362" si="4439">H2362</f>
        <v>664</v>
      </c>
      <c r="I2361" s="171">
        <f t="shared" si="4439"/>
        <v>0</v>
      </c>
      <c r="J2361" s="171">
        <f t="shared" si="4439"/>
        <v>929</v>
      </c>
      <c r="K2361" s="171">
        <f t="shared" si="4439"/>
        <v>0</v>
      </c>
      <c r="L2361" s="171">
        <f t="shared" si="4439"/>
        <v>1000</v>
      </c>
      <c r="M2361" s="171">
        <f t="shared" si="4439"/>
        <v>0</v>
      </c>
      <c r="N2361" s="171">
        <f t="shared" si="4439"/>
        <v>1000</v>
      </c>
      <c r="O2361" s="171">
        <f t="shared" si="4439"/>
        <v>0</v>
      </c>
      <c r="P2361" s="171">
        <f t="shared" si="4439"/>
        <v>1195</v>
      </c>
      <c r="Q2361" s="171">
        <f t="shared" si="4439"/>
        <v>0</v>
      </c>
      <c r="R2361" s="171">
        <f t="shared" si="4439"/>
        <v>1200</v>
      </c>
      <c r="S2361" s="171">
        <f t="shared" si="4439"/>
        <v>0</v>
      </c>
      <c r="T2361" s="171">
        <f t="shared" si="4439"/>
        <v>1200</v>
      </c>
      <c r="U2361" s="171">
        <f t="shared" si="4439"/>
        <v>0</v>
      </c>
      <c r="V2361" s="171">
        <f t="shared" si="4439"/>
        <v>1300</v>
      </c>
      <c r="W2361" s="171">
        <f t="shared" si="4439"/>
        <v>0</v>
      </c>
      <c r="X2361" s="171">
        <f t="shared" si="4439"/>
        <v>1300</v>
      </c>
      <c r="Y2361" s="171">
        <f t="shared" ref="X2361:Y2362" si="4440">Y2362</f>
        <v>0</v>
      </c>
      <c r="Z2361" s="112"/>
      <c r="AA2361" s="112"/>
      <c r="AB2361" s="112"/>
      <c r="AC2361" s="112"/>
    </row>
    <row r="2362" spans="1:29" x14ac:dyDescent="0.2">
      <c r="A2362" s="118" t="s">
        <v>827</v>
      </c>
      <c r="B2362" s="102" t="s">
        <v>830</v>
      </c>
      <c r="C2362" s="103">
        <v>31</v>
      </c>
      <c r="D2362" s="118"/>
      <c r="E2362" s="113">
        <v>383</v>
      </c>
      <c r="F2362" s="142"/>
      <c r="G2362" s="111"/>
      <c r="H2362" s="107">
        <f t="shared" si="4439"/>
        <v>664</v>
      </c>
      <c r="I2362" s="107">
        <f t="shared" si="4439"/>
        <v>0</v>
      </c>
      <c r="J2362" s="107">
        <f t="shared" si="4439"/>
        <v>929</v>
      </c>
      <c r="K2362" s="107">
        <f t="shared" si="4439"/>
        <v>0</v>
      </c>
      <c r="L2362" s="107">
        <f t="shared" si="4439"/>
        <v>1000</v>
      </c>
      <c r="M2362" s="107">
        <f t="shared" si="4439"/>
        <v>0</v>
      </c>
      <c r="N2362" s="107">
        <f t="shared" si="4439"/>
        <v>1000</v>
      </c>
      <c r="O2362" s="107">
        <f t="shared" si="4439"/>
        <v>0</v>
      </c>
      <c r="P2362" s="107">
        <f t="shared" si="4439"/>
        <v>1195</v>
      </c>
      <c r="Q2362" s="107">
        <f t="shared" si="4439"/>
        <v>0</v>
      </c>
      <c r="R2362" s="107">
        <f t="shared" si="4439"/>
        <v>1200</v>
      </c>
      <c r="S2362" s="107">
        <f t="shared" si="4439"/>
        <v>0</v>
      </c>
      <c r="T2362" s="107">
        <f t="shared" si="4439"/>
        <v>1200</v>
      </c>
      <c r="U2362" s="107">
        <f t="shared" si="4439"/>
        <v>0</v>
      </c>
      <c r="V2362" s="107">
        <f t="shared" si="4439"/>
        <v>1300</v>
      </c>
      <c r="W2362" s="107">
        <f t="shared" si="4439"/>
        <v>0</v>
      </c>
      <c r="X2362" s="107">
        <f t="shared" si="4440"/>
        <v>1300</v>
      </c>
      <c r="Y2362" s="107">
        <f t="shared" si="4440"/>
        <v>0</v>
      </c>
    </row>
    <row r="2363" spans="1:29" s="101" customFormat="1" x14ac:dyDescent="0.2">
      <c r="A2363" s="95" t="s">
        <v>827</v>
      </c>
      <c r="B2363" s="93" t="s">
        <v>830</v>
      </c>
      <c r="C2363" s="94">
        <v>31</v>
      </c>
      <c r="D2363" s="95" t="s">
        <v>101</v>
      </c>
      <c r="E2363" s="119">
        <v>3835</v>
      </c>
      <c r="F2363" s="142" t="s">
        <v>622</v>
      </c>
      <c r="G2363" s="111"/>
      <c r="H2363" s="398">
        <v>664</v>
      </c>
      <c r="I2363" s="399"/>
      <c r="J2363" s="398">
        <v>929</v>
      </c>
      <c r="K2363" s="399"/>
      <c r="L2363" s="402">
        <v>1000</v>
      </c>
      <c r="M2363" s="399"/>
      <c r="N2363" s="402">
        <v>1000</v>
      </c>
      <c r="O2363" s="399"/>
      <c r="P2363" s="398">
        <v>1195</v>
      </c>
      <c r="Q2363" s="399"/>
      <c r="R2363" s="402">
        <v>1200</v>
      </c>
      <c r="S2363" s="399"/>
      <c r="T2363" s="402">
        <v>1200</v>
      </c>
      <c r="U2363" s="399"/>
      <c r="V2363" s="398">
        <v>1300</v>
      </c>
      <c r="W2363" s="399"/>
      <c r="X2363" s="398">
        <v>1300</v>
      </c>
      <c r="Y2363" s="399"/>
    </row>
    <row r="2364" spans="1:29" s="139" customFormat="1" x14ac:dyDescent="0.2">
      <c r="A2364" s="201" t="s">
        <v>827</v>
      </c>
      <c r="B2364" s="179" t="s">
        <v>830</v>
      </c>
      <c r="C2364" s="167">
        <v>43</v>
      </c>
      <c r="D2364" s="167"/>
      <c r="E2364" s="168">
        <v>32</v>
      </c>
      <c r="F2364" s="169"/>
      <c r="G2364" s="170"/>
      <c r="H2364" s="171">
        <f t="shared" ref="H2364:Q2364" si="4441">H2365+H2367</f>
        <v>18581</v>
      </c>
      <c r="I2364" s="171">
        <f t="shared" si="4441"/>
        <v>0</v>
      </c>
      <c r="J2364" s="171">
        <f t="shared" si="4441"/>
        <v>18581</v>
      </c>
      <c r="K2364" s="171">
        <f t="shared" si="4441"/>
        <v>0</v>
      </c>
      <c r="L2364" s="171">
        <f t="shared" ref="L2364:M2364" si="4442">L2365+L2367</f>
        <v>19400</v>
      </c>
      <c r="M2364" s="171">
        <f t="shared" si="4442"/>
        <v>0</v>
      </c>
      <c r="N2364" s="171">
        <f t="shared" ref="N2364:O2364" si="4443">N2365+N2367</f>
        <v>19400</v>
      </c>
      <c r="O2364" s="171">
        <f t="shared" si="4443"/>
        <v>0</v>
      </c>
      <c r="P2364" s="171">
        <f t="shared" si="4441"/>
        <v>18581</v>
      </c>
      <c r="Q2364" s="171">
        <f t="shared" si="4441"/>
        <v>0</v>
      </c>
      <c r="R2364" s="171">
        <f t="shared" ref="R2364:W2364" si="4444">R2365+R2367</f>
        <v>19400</v>
      </c>
      <c r="S2364" s="171">
        <f t="shared" si="4444"/>
        <v>0</v>
      </c>
      <c r="T2364" s="171">
        <f t="shared" ref="T2364:U2364" si="4445">T2365+T2367</f>
        <v>19400</v>
      </c>
      <c r="U2364" s="171">
        <f t="shared" si="4445"/>
        <v>0</v>
      </c>
      <c r="V2364" s="171">
        <f t="shared" si="4444"/>
        <v>19400</v>
      </c>
      <c r="W2364" s="171">
        <f t="shared" si="4444"/>
        <v>0</v>
      </c>
      <c r="X2364" s="171">
        <f t="shared" ref="X2364:Y2364" si="4446">X2365+X2367</f>
        <v>19400</v>
      </c>
      <c r="Y2364" s="171">
        <f t="shared" si="4446"/>
        <v>0</v>
      </c>
      <c r="Z2364" s="112"/>
      <c r="AA2364" s="112"/>
      <c r="AB2364" s="112"/>
      <c r="AC2364" s="112"/>
    </row>
    <row r="2365" spans="1:29" s="101" customFormat="1" x14ac:dyDescent="0.2">
      <c r="A2365" s="118" t="s">
        <v>827</v>
      </c>
      <c r="B2365" s="102" t="s">
        <v>830</v>
      </c>
      <c r="C2365" s="103">
        <v>43</v>
      </c>
      <c r="D2365" s="118"/>
      <c r="E2365" s="113">
        <v>321</v>
      </c>
      <c r="F2365" s="141"/>
      <c r="G2365" s="106"/>
      <c r="H2365" s="107">
        <f t="shared" ref="H2365:Y2365" si="4447">H2366</f>
        <v>5309</v>
      </c>
      <c r="I2365" s="107">
        <f t="shared" si="4447"/>
        <v>0</v>
      </c>
      <c r="J2365" s="107">
        <f t="shared" si="4447"/>
        <v>5309</v>
      </c>
      <c r="K2365" s="107">
        <f t="shared" si="4447"/>
        <v>0</v>
      </c>
      <c r="L2365" s="107">
        <f t="shared" si="4447"/>
        <v>5400</v>
      </c>
      <c r="M2365" s="107">
        <f t="shared" si="4447"/>
        <v>0</v>
      </c>
      <c r="N2365" s="107">
        <f t="shared" si="4447"/>
        <v>5400</v>
      </c>
      <c r="O2365" s="107">
        <f t="shared" si="4447"/>
        <v>0</v>
      </c>
      <c r="P2365" s="107">
        <f t="shared" si="4447"/>
        <v>5309</v>
      </c>
      <c r="Q2365" s="107">
        <f t="shared" si="4447"/>
        <v>0</v>
      </c>
      <c r="R2365" s="107">
        <f t="shared" si="4447"/>
        <v>5400</v>
      </c>
      <c r="S2365" s="107">
        <f t="shared" si="4447"/>
        <v>0</v>
      </c>
      <c r="T2365" s="107">
        <f t="shared" si="4447"/>
        <v>5400</v>
      </c>
      <c r="U2365" s="107">
        <f t="shared" si="4447"/>
        <v>0</v>
      </c>
      <c r="V2365" s="107">
        <f t="shared" si="4447"/>
        <v>5400</v>
      </c>
      <c r="W2365" s="107">
        <f t="shared" si="4447"/>
        <v>0</v>
      </c>
      <c r="X2365" s="107">
        <f t="shared" si="4447"/>
        <v>5400</v>
      </c>
      <c r="Y2365" s="107">
        <f t="shared" si="4447"/>
        <v>0</v>
      </c>
    </row>
    <row r="2366" spans="1:29" s="101" customFormat="1" x14ac:dyDescent="0.2">
      <c r="A2366" s="95" t="s">
        <v>827</v>
      </c>
      <c r="B2366" s="93" t="s">
        <v>830</v>
      </c>
      <c r="C2366" s="94">
        <v>43</v>
      </c>
      <c r="D2366" s="95" t="s">
        <v>101</v>
      </c>
      <c r="E2366" s="119">
        <v>3211</v>
      </c>
      <c r="F2366" s="142" t="s">
        <v>42</v>
      </c>
      <c r="G2366" s="111"/>
      <c r="H2366" s="398">
        <v>5309</v>
      </c>
      <c r="I2366" s="399"/>
      <c r="J2366" s="398">
        <v>5309</v>
      </c>
      <c r="K2366" s="399"/>
      <c r="L2366" s="402">
        <v>5400</v>
      </c>
      <c r="M2366" s="399"/>
      <c r="N2366" s="402">
        <v>5400</v>
      </c>
      <c r="O2366" s="399"/>
      <c r="P2366" s="398">
        <v>5309</v>
      </c>
      <c r="Q2366" s="399"/>
      <c r="R2366" s="402">
        <v>5400</v>
      </c>
      <c r="S2366" s="399"/>
      <c r="T2366" s="402">
        <v>5400</v>
      </c>
      <c r="U2366" s="399"/>
      <c r="V2366" s="402">
        <v>5400</v>
      </c>
      <c r="W2366" s="399"/>
      <c r="X2366" s="402">
        <v>5400</v>
      </c>
      <c r="Y2366" s="399"/>
      <c r="Z2366" s="139"/>
      <c r="AA2366" s="139"/>
      <c r="AB2366" s="139"/>
      <c r="AC2366" s="139"/>
    </row>
    <row r="2367" spans="1:29" s="101" customFormat="1" x14ac:dyDescent="0.2">
      <c r="A2367" s="118" t="s">
        <v>827</v>
      </c>
      <c r="B2367" s="102" t="s">
        <v>830</v>
      </c>
      <c r="C2367" s="103">
        <v>43</v>
      </c>
      <c r="D2367" s="118"/>
      <c r="E2367" s="113">
        <v>322</v>
      </c>
      <c r="F2367" s="141"/>
      <c r="G2367" s="106"/>
      <c r="H2367" s="107">
        <f t="shared" ref="H2367:Y2367" si="4448">H2368</f>
        <v>13272</v>
      </c>
      <c r="I2367" s="107">
        <f t="shared" si="4448"/>
        <v>0</v>
      </c>
      <c r="J2367" s="107">
        <f t="shared" si="4448"/>
        <v>13272</v>
      </c>
      <c r="K2367" s="107">
        <f t="shared" si="4448"/>
        <v>0</v>
      </c>
      <c r="L2367" s="107">
        <f t="shared" si="4448"/>
        <v>14000</v>
      </c>
      <c r="M2367" s="107">
        <f t="shared" si="4448"/>
        <v>0</v>
      </c>
      <c r="N2367" s="107">
        <f t="shared" si="4448"/>
        <v>14000</v>
      </c>
      <c r="O2367" s="107">
        <f t="shared" si="4448"/>
        <v>0</v>
      </c>
      <c r="P2367" s="107">
        <f t="shared" si="4448"/>
        <v>13272</v>
      </c>
      <c r="Q2367" s="107">
        <f t="shared" si="4448"/>
        <v>0</v>
      </c>
      <c r="R2367" s="107">
        <f t="shared" si="4448"/>
        <v>14000</v>
      </c>
      <c r="S2367" s="107">
        <f t="shared" si="4448"/>
        <v>0</v>
      </c>
      <c r="T2367" s="107">
        <f t="shared" si="4448"/>
        <v>14000</v>
      </c>
      <c r="U2367" s="107">
        <f t="shared" si="4448"/>
        <v>0</v>
      </c>
      <c r="V2367" s="107">
        <f t="shared" si="4448"/>
        <v>14000</v>
      </c>
      <c r="W2367" s="107">
        <f t="shared" si="4448"/>
        <v>0</v>
      </c>
      <c r="X2367" s="107">
        <f t="shared" si="4448"/>
        <v>14000</v>
      </c>
      <c r="Y2367" s="107">
        <f t="shared" si="4448"/>
        <v>0</v>
      </c>
    </row>
    <row r="2368" spans="1:29" s="269" customFormat="1" x14ac:dyDescent="0.2">
      <c r="A2368" s="95" t="s">
        <v>827</v>
      </c>
      <c r="B2368" s="93" t="s">
        <v>830</v>
      </c>
      <c r="C2368" s="94">
        <v>43</v>
      </c>
      <c r="D2368" s="95" t="s">
        <v>101</v>
      </c>
      <c r="E2368" s="119">
        <v>3223</v>
      </c>
      <c r="F2368" s="142" t="s">
        <v>48</v>
      </c>
      <c r="G2368" s="132"/>
      <c r="H2368" s="398">
        <v>13272</v>
      </c>
      <c r="I2368" s="399"/>
      <c r="J2368" s="398">
        <v>13272</v>
      </c>
      <c r="K2368" s="399"/>
      <c r="L2368" s="402">
        <v>14000</v>
      </c>
      <c r="M2368" s="399"/>
      <c r="N2368" s="402">
        <v>14000</v>
      </c>
      <c r="O2368" s="399"/>
      <c r="P2368" s="398">
        <v>13272</v>
      </c>
      <c r="Q2368" s="399"/>
      <c r="R2368" s="402">
        <v>14000</v>
      </c>
      <c r="S2368" s="399"/>
      <c r="T2368" s="402">
        <v>14000</v>
      </c>
      <c r="U2368" s="399"/>
      <c r="V2368" s="402">
        <v>14000</v>
      </c>
      <c r="W2368" s="399"/>
      <c r="X2368" s="402">
        <v>14000</v>
      </c>
      <c r="Y2368" s="399"/>
      <c r="Z2368" s="101"/>
      <c r="AA2368" s="101"/>
      <c r="AB2368" s="101"/>
      <c r="AC2368" s="101"/>
    </row>
    <row r="2369" spans="1:29" s="269" customFormat="1" ht="33.75" x14ac:dyDescent="0.2">
      <c r="A2369" s="202" t="s">
        <v>827</v>
      </c>
      <c r="B2369" s="173" t="s">
        <v>588</v>
      </c>
      <c r="C2369" s="173"/>
      <c r="D2369" s="173"/>
      <c r="E2369" s="174"/>
      <c r="F2369" s="176" t="s">
        <v>832</v>
      </c>
      <c r="G2369" s="177" t="s">
        <v>648</v>
      </c>
      <c r="H2369" s="178">
        <f>H2373+H2370</f>
        <v>427503</v>
      </c>
      <c r="I2369" s="178">
        <f t="shared" ref="I2369:W2369" si="4449">I2373+I2370</f>
        <v>0</v>
      </c>
      <c r="J2369" s="178">
        <f t="shared" si="4449"/>
        <v>322385</v>
      </c>
      <c r="K2369" s="178">
        <f t="shared" si="4449"/>
        <v>0</v>
      </c>
      <c r="L2369" s="178">
        <f t="shared" si="4449"/>
        <v>704800</v>
      </c>
      <c r="M2369" s="178">
        <f t="shared" si="4449"/>
        <v>300000</v>
      </c>
      <c r="N2369" s="178">
        <f t="shared" ref="N2369:O2369" si="4450">N2373+N2370</f>
        <v>814900</v>
      </c>
      <c r="O2369" s="178">
        <f t="shared" si="4450"/>
        <v>300000</v>
      </c>
      <c r="P2369" s="178">
        <f t="shared" si="4449"/>
        <v>189662</v>
      </c>
      <c r="Q2369" s="178">
        <f t="shared" si="4449"/>
        <v>0</v>
      </c>
      <c r="R2369" s="178">
        <f t="shared" si="4449"/>
        <v>192000</v>
      </c>
      <c r="S2369" s="178">
        <f t="shared" si="4449"/>
        <v>0</v>
      </c>
      <c r="T2369" s="178">
        <f t="shared" ref="T2369:U2369" si="4451">T2373+T2370</f>
        <v>521240</v>
      </c>
      <c r="U2369" s="178">
        <f t="shared" si="4451"/>
        <v>0</v>
      </c>
      <c r="V2369" s="178">
        <f t="shared" si="4449"/>
        <v>204800</v>
      </c>
      <c r="W2369" s="178">
        <f t="shared" si="4449"/>
        <v>0</v>
      </c>
      <c r="X2369" s="178">
        <f t="shared" ref="X2369:Y2369" si="4452">X2373+X2370</f>
        <v>530840</v>
      </c>
      <c r="Y2369" s="178">
        <f t="shared" si="4452"/>
        <v>0</v>
      </c>
      <c r="Z2369" s="101"/>
      <c r="AA2369" s="101"/>
      <c r="AB2369" s="101"/>
      <c r="AC2369" s="101"/>
    </row>
    <row r="2370" spans="1:29" s="269" customFormat="1" x14ac:dyDescent="0.2">
      <c r="A2370" s="201" t="s">
        <v>827</v>
      </c>
      <c r="B2370" s="179" t="s">
        <v>588</v>
      </c>
      <c r="C2370" s="167">
        <v>11</v>
      </c>
      <c r="D2370" s="167"/>
      <c r="E2370" s="168">
        <v>42</v>
      </c>
      <c r="F2370" s="169"/>
      <c r="G2370" s="170"/>
      <c r="H2370" s="171">
        <f>H2371</f>
        <v>0</v>
      </c>
      <c r="I2370" s="171">
        <f t="shared" ref="I2370:X2371" si="4453">I2371</f>
        <v>0</v>
      </c>
      <c r="J2370" s="171">
        <f t="shared" si="4453"/>
        <v>0</v>
      </c>
      <c r="K2370" s="171">
        <f t="shared" si="4453"/>
        <v>0</v>
      </c>
      <c r="L2370" s="171">
        <f t="shared" si="4453"/>
        <v>300000</v>
      </c>
      <c r="M2370" s="171">
        <f t="shared" si="4453"/>
        <v>300000</v>
      </c>
      <c r="N2370" s="171">
        <f t="shared" si="4453"/>
        <v>300000</v>
      </c>
      <c r="O2370" s="171">
        <f t="shared" si="4453"/>
        <v>300000</v>
      </c>
      <c r="P2370" s="171">
        <f t="shared" si="4453"/>
        <v>0</v>
      </c>
      <c r="Q2370" s="171">
        <f t="shared" si="4453"/>
        <v>0</v>
      </c>
      <c r="R2370" s="171">
        <f t="shared" si="4453"/>
        <v>0</v>
      </c>
      <c r="S2370" s="171">
        <f t="shared" si="4453"/>
        <v>0</v>
      </c>
      <c r="T2370" s="171">
        <f t="shared" si="4453"/>
        <v>0</v>
      </c>
      <c r="U2370" s="171">
        <f t="shared" si="4453"/>
        <v>0</v>
      </c>
      <c r="V2370" s="171">
        <f t="shared" si="4453"/>
        <v>0</v>
      </c>
      <c r="W2370" s="171">
        <f t="shared" si="4453"/>
        <v>0</v>
      </c>
      <c r="X2370" s="171">
        <f t="shared" si="4453"/>
        <v>0</v>
      </c>
      <c r="Y2370" s="171">
        <f t="shared" ref="X2370:Y2371" si="4454">Y2371</f>
        <v>0</v>
      </c>
    </row>
    <row r="2371" spans="1:29" s="139" customFormat="1" x14ac:dyDescent="0.2">
      <c r="A2371" s="118" t="s">
        <v>827</v>
      </c>
      <c r="B2371" s="102" t="s">
        <v>588</v>
      </c>
      <c r="C2371" s="103">
        <v>11</v>
      </c>
      <c r="D2371" s="118"/>
      <c r="E2371" s="113">
        <v>426</v>
      </c>
      <c r="F2371" s="141"/>
      <c r="G2371" s="267"/>
      <c r="H2371" s="268">
        <f>H2372</f>
        <v>0</v>
      </c>
      <c r="I2371" s="268">
        <f t="shared" si="4453"/>
        <v>0</v>
      </c>
      <c r="J2371" s="268">
        <f t="shared" si="4453"/>
        <v>0</v>
      </c>
      <c r="K2371" s="268">
        <f t="shared" si="4453"/>
        <v>0</v>
      </c>
      <c r="L2371" s="268">
        <f t="shared" si="4453"/>
        <v>300000</v>
      </c>
      <c r="M2371" s="268">
        <f t="shared" si="4453"/>
        <v>300000</v>
      </c>
      <c r="N2371" s="268">
        <f t="shared" si="4453"/>
        <v>300000</v>
      </c>
      <c r="O2371" s="268">
        <f t="shared" si="4453"/>
        <v>300000</v>
      </c>
      <c r="P2371" s="268">
        <f t="shared" si="4453"/>
        <v>0</v>
      </c>
      <c r="Q2371" s="268">
        <f t="shared" si="4453"/>
        <v>0</v>
      </c>
      <c r="R2371" s="268">
        <f t="shared" si="4453"/>
        <v>0</v>
      </c>
      <c r="S2371" s="268">
        <f t="shared" si="4453"/>
        <v>0</v>
      </c>
      <c r="T2371" s="268">
        <f t="shared" si="4453"/>
        <v>0</v>
      </c>
      <c r="U2371" s="268">
        <f t="shared" si="4453"/>
        <v>0</v>
      </c>
      <c r="V2371" s="268">
        <f t="shared" si="4453"/>
        <v>0</v>
      </c>
      <c r="W2371" s="268">
        <f t="shared" si="4453"/>
        <v>0</v>
      </c>
      <c r="X2371" s="268">
        <f t="shared" si="4454"/>
        <v>0</v>
      </c>
      <c r="Y2371" s="268">
        <f t="shared" si="4454"/>
        <v>0</v>
      </c>
      <c r="Z2371" s="269"/>
      <c r="AA2371" s="269"/>
      <c r="AB2371" s="269"/>
      <c r="AC2371" s="269"/>
    </row>
    <row r="2372" spans="1:29" s="139" customFormat="1" x14ac:dyDescent="0.2">
      <c r="A2372" s="95" t="s">
        <v>827</v>
      </c>
      <c r="B2372" s="93" t="s">
        <v>588</v>
      </c>
      <c r="C2372" s="95">
        <v>11</v>
      </c>
      <c r="D2372" s="95" t="s">
        <v>101</v>
      </c>
      <c r="E2372" s="270">
        <v>4262</v>
      </c>
      <c r="F2372" s="119" t="s">
        <v>86</v>
      </c>
      <c r="G2372" s="267"/>
      <c r="H2372" s="401">
        <v>0</v>
      </c>
      <c r="I2372" s="413"/>
      <c r="J2372" s="413"/>
      <c r="K2372" s="413"/>
      <c r="L2372" s="401">
        <v>300000</v>
      </c>
      <c r="M2372" s="401">
        <f>L2372</f>
        <v>300000</v>
      </c>
      <c r="N2372" s="401">
        <v>300000</v>
      </c>
      <c r="O2372" s="401">
        <f>N2372</f>
        <v>300000</v>
      </c>
      <c r="P2372" s="413"/>
      <c r="Q2372" s="413"/>
      <c r="R2372" s="413"/>
      <c r="S2372" s="413"/>
      <c r="T2372" s="413">
        <v>0</v>
      </c>
      <c r="U2372" s="413"/>
      <c r="V2372" s="413"/>
      <c r="W2372" s="413"/>
      <c r="X2372" s="413">
        <v>0</v>
      </c>
      <c r="Y2372" s="413"/>
      <c r="Z2372" s="269"/>
      <c r="AA2372" s="269"/>
      <c r="AB2372" s="269"/>
      <c r="AC2372" s="269"/>
    </row>
    <row r="2373" spans="1:29" s="150" customFormat="1" x14ac:dyDescent="0.2">
      <c r="A2373" s="201" t="s">
        <v>827</v>
      </c>
      <c r="B2373" s="179" t="s">
        <v>588</v>
      </c>
      <c r="C2373" s="167">
        <v>31</v>
      </c>
      <c r="D2373" s="167"/>
      <c r="E2373" s="168">
        <v>42</v>
      </c>
      <c r="F2373" s="169"/>
      <c r="G2373" s="170"/>
      <c r="H2373" s="171">
        <f t="shared" ref="H2373:Q2373" si="4455">H2374+H2381</f>
        <v>427503</v>
      </c>
      <c r="I2373" s="171">
        <f t="shared" si="4455"/>
        <v>0</v>
      </c>
      <c r="J2373" s="171">
        <f t="shared" si="4455"/>
        <v>322385</v>
      </c>
      <c r="K2373" s="171">
        <f t="shared" si="4455"/>
        <v>0</v>
      </c>
      <c r="L2373" s="171">
        <f t="shared" ref="L2373:M2373" si="4456">L2374+L2381</f>
        <v>404800</v>
      </c>
      <c r="M2373" s="171">
        <f t="shared" si="4456"/>
        <v>0</v>
      </c>
      <c r="N2373" s="171">
        <f t="shared" ref="N2373:O2373" si="4457">N2374+N2381</f>
        <v>514900</v>
      </c>
      <c r="O2373" s="171">
        <f t="shared" si="4457"/>
        <v>0</v>
      </c>
      <c r="P2373" s="171">
        <f t="shared" si="4455"/>
        <v>189662</v>
      </c>
      <c r="Q2373" s="171">
        <f t="shared" si="4455"/>
        <v>0</v>
      </c>
      <c r="R2373" s="171">
        <f t="shared" ref="R2373:W2373" si="4458">R2374+R2381</f>
        <v>192000</v>
      </c>
      <c r="S2373" s="171">
        <f t="shared" si="4458"/>
        <v>0</v>
      </c>
      <c r="T2373" s="171">
        <f t="shared" ref="T2373:U2373" si="4459">T2374+T2381</f>
        <v>521240</v>
      </c>
      <c r="U2373" s="171">
        <f t="shared" si="4459"/>
        <v>0</v>
      </c>
      <c r="V2373" s="171">
        <f t="shared" si="4458"/>
        <v>204800</v>
      </c>
      <c r="W2373" s="171">
        <f t="shared" si="4458"/>
        <v>0</v>
      </c>
      <c r="X2373" s="171">
        <f t="shared" ref="X2373:Y2373" si="4460">X2374+X2381</f>
        <v>530840</v>
      </c>
      <c r="Y2373" s="171">
        <f t="shared" si="4460"/>
        <v>0</v>
      </c>
      <c r="Z2373" s="139"/>
      <c r="AA2373" s="139"/>
      <c r="AB2373" s="139"/>
      <c r="AC2373" s="139"/>
    </row>
    <row r="2374" spans="1:29" s="139" customFormat="1" x14ac:dyDescent="0.2">
      <c r="A2374" s="118" t="s">
        <v>827</v>
      </c>
      <c r="B2374" s="102" t="s">
        <v>588</v>
      </c>
      <c r="C2374" s="103">
        <v>31</v>
      </c>
      <c r="D2374" s="118"/>
      <c r="E2374" s="113">
        <v>422</v>
      </c>
      <c r="F2374" s="141"/>
      <c r="G2374" s="106"/>
      <c r="H2374" s="107">
        <f t="shared" ref="H2374:Q2374" si="4461">SUM(H2375:H2380)</f>
        <v>374095</v>
      </c>
      <c r="I2374" s="107">
        <f t="shared" si="4461"/>
        <v>0</v>
      </c>
      <c r="J2374" s="107">
        <f t="shared" si="4461"/>
        <v>307785</v>
      </c>
      <c r="K2374" s="107">
        <f t="shared" si="4461"/>
        <v>0</v>
      </c>
      <c r="L2374" s="107">
        <f t="shared" ref="L2374:M2374" si="4462">SUM(L2375:L2380)</f>
        <v>389800</v>
      </c>
      <c r="M2374" s="107">
        <f t="shared" si="4462"/>
        <v>0</v>
      </c>
      <c r="N2374" s="107">
        <f t="shared" ref="N2374:O2374" si="4463">SUM(N2375:N2380)</f>
        <v>437400</v>
      </c>
      <c r="O2374" s="107">
        <f t="shared" si="4463"/>
        <v>0</v>
      </c>
      <c r="P2374" s="107">
        <f t="shared" si="4461"/>
        <v>175062</v>
      </c>
      <c r="Q2374" s="107">
        <f t="shared" si="4461"/>
        <v>0</v>
      </c>
      <c r="R2374" s="107">
        <f t="shared" ref="R2374:W2374" si="4464">SUM(R2375:R2380)</f>
        <v>176000</v>
      </c>
      <c r="S2374" s="107">
        <f t="shared" si="4464"/>
        <v>0</v>
      </c>
      <c r="T2374" s="107">
        <f t="shared" ref="T2374:U2374" si="4465">SUM(T2375:T2380)</f>
        <v>443240</v>
      </c>
      <c r="U2374" s="107">
        <f t="shared" si="4465"/>
        <v>0</v>
      </c>
      <c r="V2374" s="107">
        <f t="shared" si="4464"/>
        <v>187800</v>
      </c>
      <c r="W2374" s="107">
        <f t="shared" si="4464"/>
        <v>0</v>
      </c>
      <c r="X2374" s="107">
        <f t="shared" ref="X2374:Y2374" si="4466">SUM(X2375:X2380)</f>
        <v>450840</v>
      </c>
      <c r="Y2374" s="107">
        <f t="shared" si="4466"/>
        <v>0</v>
      </c>
    </row>
    <row r="2375" spans="1:29" s="139" customFormat="1" x14ac:dyDescent="0.2">
      <c r="A2375" s="95" t="s">
        <v>827</v>
      </c>
      <c r="B2375" s="93" t="s">
        <v>588</v>
      </c>
      <c r="C2375" s="94">
        <v>31</v>
      </c>
      <c r="D2375" s="95" t="s">
        <v>101</v>
      </c>
      <c r="E2375" s="119">
        <v>4221</v>
      </c>
      <c r="F2375" s="142" t="s">
        <v>74</v>
      </c>
      <c r="G2375" s="132"/>
      <c r="H2375" s="398">
        <v>76183</v>
      </c>
      <c r="I2375" s="399"/>
      <c r="J2375" s="398">
        <v>50966</v>
      </c>
      <c r="K2375" s="399"/>
      <c r="L2375" s="402">
        <v>125000</v>
      </c>
      <c r="M2375" s="399"/>
      <c r="N2375" s="402">
        <v>87200</v>
      </c>
      <c r="O2375" s="399"/>
      <c r="P2375" s="398">
        <v>50966</v>
      </c>
      <c r="Q2375" s="399"/>
      <c r="R2375" s="402">
        <v>51000</v>
      </c>
      <c r="S2375" s="399"/>
      <c r="T2375" s="402">
        <v>88000</v>
      </c>
      <c r="U2375" s="399"/>
      <c r="V2375" s="402">
        <v>52000</v>
      </c>
      <c r="W2375" s="399"/>
      <c r="X2375" s="402">
        <v>89000</v>
      </c>
      <c r="Y2375" s="399"/>
      <c r="Z2375" s="150"/>
      <c r="AA2375" s="150"/>
      <c r="AB2375" s="150"/>
      <c r="AC2375" s="150"/>
    </row>
    <row r="2376" spans="1:29" s="139" customFormat="1" ht="15" x14ac:dyDescent="0.2">
      <c r="A2376" s="95" t="s">
        <v>827</v>
      </c>
      <c r="B2376" s="93" t="s">
        <v>588</v>
      </c>
      <c r="C2376" s="94">
        <v>31</v>
      </c>
      <c r="D2376" s="95" t="s">
        <v>101</v>
      </c>
      <c r="E2376" s="119">
        <v>4222</v>
      </c>
      <c r="F2376" s="142" t="s">
        <v>75</v>
      </c>
      <c r="G2376" s="132"/>
      <c r="H2376" s="398">
        <v>6636</v>
      </c>
      <c r="I2376" s="399"/>
      <c r="J2376" s="398">
        <v>6636</v>
      </c>
      <c r="K2376" s="399"/>
      <c r="L2376" s="403">
        <v>6700</v>
      </c>
      <c r="M2376" s="399"/>
      <c r="N2376" s="403">
        <v>6640</v>
      </c>
      <c r="O2376" s="399"/>
      <c r="P2376" s="398">
        <v>6636</v>
      </c>
      <c r="Q2376" s="399"/>
      <c r="R2376" s="403">
        <v>6800</v>
      </c>
      <c r="S2376" s="399"/>
      <c r="T2376" s="403">
        <v>6640</v>
      </c>
      <c r="U2376" s="399"/>
      <c r="V2376" s="403">
        <v>7000</v>
      </c>
      <c r="W2376" s="399"/>
      <c r="X2376" s="403">
        <v>6640</v>
      </c>
      <c r="Y2376" s="399"/>
    </row>
    <row r="2377" spans="1:29" s="101" customFormat="1" x14ac:dyDescent="0.2">
      <c r="A2377" s="95" t="s">
        <v>827</v>
      </c>
      <c r="B2377" s="93" t="s">
        <v>588</v>
      </c>
      <c r="C2377" s="94">
        <v>31</v>
      </c>
      <c r="D2377" s="95" t="s">
        <v>101</v>
      </c>
      <c r="E2377" s="119">
        <v>4223</v>
      </c>
      <c r="F2377" s="142" t="s">
        <v>76</v>
      </c>
      <c r="G2377" s="132"/>
      <c r="H2377" s="398">
        <v>5973</v>
      </c>
      <c r="I2377" s="399"/>
      <c r="J2377" s="398">
        <v>5973</v>
      </c>
      <c r="K2377" s="399"/>
      <c r="L2377" s="403">
        <v>6000</v>
      </c>
      <c r="M2377" s="399"/>
      <c r="N2377" s="403">
        <v>8500</v>
      </c>
      <c r="O2377" s="399"/>
      <c r="P2377" s="398">
        <v>5973</v>
      </c>
      <c r="Q2377" s="399"/>
      <c r="R2377" s="403">
        <v>6000</v>
      </c>
      <c r="S2377" s="399"/>
      <c r="T2377" s="403">
        <v>8600</v>
      </c>
      <c r="U2377" s="399"/>
      <c r="V2377" s="403">
        <v>6500</v>
      </c>
      <c r="W2377" s="399"/>
      <c r="X2377" s="403">
        <v>8700</v>
      </c>
      <c r="Y2377" s="399"/>
      <c r="Z2377" s="139"/>
      <c r="AA2377" s="139"/>
      <c r="AB2377" s="139"/>
      <c r="AC2377" s="139"/>
    </row>
    <row r="2378" spans="1:29" s="139" customFormat="1" ht="15" x14ac:dyDescent="0.2">
      <c r="A2378" s="95" t="s">
        <v>827</v>
      </c>
      <c r="B2378" s="93" t="s">
        <v>588</v>
      </c>
      <c r="C2378" s="94">
        <v>31</v>
      </c>
      <c r="D2378" s="95" t="s">
        <v>101</v>
      </c>
      <c r="E2378" s="119">
        <v>4224</v>
      </c>
      <c r="F2378" s="142" t="s">
        <v>833</v>
      </c>
      <c r="G2378" s="132"/>
      <c r="H2378" s="398">
        <v>5309</v>
      </c>
      <c r="I2378" s="399"/>
      <c r="J2378" s="398">
        <v>5309</v>
      </c>
      <c r="K2378" s="399"/>
      <c r="L2378" s="403">
        <v>5400</v>
      </c>
      <c r="M2378" s="399"/>
      <c r="N2378" s="403">
        <v>6000</v>
      </c>
      <c r="O2378" s="399"/>
      <c r="P2378" s="398">
        <v>5309</v>
      </c>
      <c r="Q2378" s="399"/>
      <c r="R2378" s="403">
        <v>5500</v>
      </c>
      <c r="S2378" s="399"/>
      <c r="T2378" s="403">
        <v>7000</v>
      </c>
      <c r="U2378" s="399"/>
      <c r="V2378" s="403">
        <v>5600</v>
      </c>
      <c r="W2378" s="399"/>
      <c r="X2378" s="403">
        <v>8000</v>
      </c>
      <c r="Y2378" s="399"/>
    </row>
    <row r="2379" spans="1:29" x14ac:dyDescent="0.2">
      <c r="A2379" s="95" t="s">
        <v>827</v>
      </c>
      <c r="B2379" s="93" t="s">
        <v>588</v>
      </c>
      <c r="C2379" s="94">
        <v>31</v>
      </c>
      <c r="D2379" s="95" t="s">
        <v>101</v>
      </c>
      <c r="E2379" s="119">
        <v>4225</v>
      </c>
      <c r="F2379" s="142" t="s">
        <v>85</v>
      </c>
      <c r="G2379" s="132"/>
      <c r="H2379" s="398">
        <v>260086</v>
      </c>
      <c r="I2379" s="399"/>
      <c r="J2379" s="398">
        <v>232265</v>
      </c>
      <c r="K2379" s="399"/>
      <c r="L2379" s="403">
        <v>240000</v>
      </c>
      <c r="M2379" s="399"/>
      <c r="N2379" s="403">
        <v>316420</v>
      </c>
      <c r="O2379" s="399"/>
      <c r="P2379" s="398">
        <v>99542</v>
      </c>
      <c r="Q2379" s="399"/>
      <c r="R2379" s="403">
        <v>100000</v>
      </c>
      <c r="S2379" s="399"/>
      <c r="T2379" s="403">
        <v>320000</v>
      </c>
      <c r="U2379" s="399"/>
      <c r="V2379" s="403">
        <v>110000</v>
      </c>
      <c r="W2379" s="399"/>
      <c r="X2379" s="403">
        <v>325000</v>
      </c>
      <c r="Y2379" s="399"/>
      <c r="Z2379" s="101"/>
      <c r="AA2379" s="101"/>
      <c r="AB2379" s="101"/>
      <c r="AC2379" s="101"/>
    </row>
    <row r="2380" spans="1:29" ht="15" x14ac:dyDescent="0.2">
      <c r="A2380" s="95" t="s">
        <v>827</v>
      </c>
      <c r="B2380" s="93" t="s">
        <v>588</v>
      </c>
      <c r="C2380" s="94">
        <v>31</v>
      </c>
      <c r="D2380" s="95" t="s">
        <v>101</v>
      </c>
      <c r="E2380" s="119">
        <v>4227</v>
      </c>
      <c r="F2380" s="142" t="s">
        <v>77</v>
      </c>
      <c r="G2380" s="132"/>
      <c r="H2380" s="398">
        <v>19908</v>
      </c>
      <c r="I2380" s="399"/>
      <c r="J2380" s="398">
        <v>6636</v>
      </c>
      <c r="K2380" s="399"/>
      <c r="L2380" s="403">
        <v>6700</v>
      </c>
      <c r="M2380" s="399"/>
      <c r="N2380" s="403">
        <v>12640</v>
      </c>
      <c r="O2380" s="399"/>
      <c r="P2380" s="398">
        <v>6636</v>
      </c>
      <c r="Q2380" s="399"/>
      <c r="R2380" s="403">
        <v>6700</v>
      </c>
      <c r="S2380" s="399"/>
      <c r="T2380" s="403">
        <v>13000</v>
      </c>
      <c r="U2380" s="399"/>
      <c r="V2380" s="403">
        <v>6700</v>
      </c>
      <c r="W2380" s="399"/>
      <c r="X2380" s="403">
        <v>13500</v>
      </c>
      <c r="Y2380" s="399"/>
      <c r="Z2380" s="139"/>
      <c r="AA2380" s="139"/>
      <c r="AB2380" s="139"/>
      <c r="AC2380" s="139"/>
    </row>
    <row r="2381" spans="1:29" x14ac:dyDescent="0.2">
      <c r="A2381" s="118" t="s">
        <v>827</v>
      </c>
      <c r="B2381" s="102" t="s">
        <v>588</v>
      </c>
      <c r="C2381" s="103">
        <v>31</v>
      </c>
      <c r="D2381" s="118"/>
      <c r="E2381" s="113">
        <v>426</v>
      </c>
      <c r="F2381" s="141"/>
      <c r="G2381" s="106"/>
      <c r="H2381" s="107">
        <f t="shared" ref="H2381:Y2381" si="4467">H2382</f>
        <v>53408</v>
      </c>
      <c r="I2381" s="107">
        <f t="shared" si="4467"/>
        <v>0</v>
      </c>
      <c r="J2381" s="107">
        <f t="shared" si="4467"/>
        <v>14600</v>
      </c>
      <c r="K2381" s="107">
        <f t="shared" si="4467"/>
        <v>0</v>
      </c>
      <c r="L2381" s="107">
        <f t="shared" si="4467"/>
        <v>15000</v>
      </c>
      <c r="M2381" s="107">
        <f t="shared" si="4467"/>
        <v>0</v>
      </c>
      <c r="N2381" s="107">
        <f t="shared" si="4467"/>
        <v>77500</v>
      </c>
      <c r="O2381" s="107">
        <f t="shared" si="4467"/>
        <v>0</v>
      </c>
      <c r="P2381" s="107">
        <f t="shared" si="4467"/>
        <v>14600</v>
      </c>
      <c r="Q2381" s="107">
        <f t="shared" si="4467"/>
        <v>0</v>
      </c>
      <c r="R2381" s="107">
        <f t="shared" si="4467"/>
        <v>16000</v>
      </c>
      <c r="S2381" s="107">
        <f t="shared" si="4467"/>
        <v>0</v>
      </c>
      <c r="T2381" s="107">
        <f t="shared" si="4467"/>
        <v>78000</v>
      </c>
      <c r="U2381" s="107">
        <f t="shared" si="4467"/>
        <v>0</v>
      </c>
      <c r="V2381" s="107">
        <f t="shared" si="4467"/>
        <v>17000</v>
      </c>
      <c r="W2381" s="107">
        <f t="shared" si="4467"/>
        <v>0</v>
      </c>
      <c r="X2381" s="107">
        <f t="shared" si="4467"/>
        <v>80000</v>
      </c>
      <c r="Y2381" s="107">
        <f t="shared" si="4467"/>
        <v>0</v>
      </c>
    </row>
    <row r="2382" spans="1:29" s="271" customFormat="1" ht="15" x14ac:dyDescent="0.2">
      <c r="A2382" s="95" t="s">
        <v>827</v>
      </c>
      <c r="B2382" s="93" t="s">
        <v>588</v>
      </c>
      <c r="C2382" s="94">
        <v>31</v>
      </c>
      <c r="D2382" s="95" t="s">
        <v>101</v>
      </c>
      <c r="E2382" s="119">
        <v>4262</v>
      </c>
      <c r="F2382" s="142" t="s">
        <v>86</v>
      </c>
      <c r="G2382" s="132"/>
      <c r="H2382" s="398">
        <v>53408</v>
      </c>
      <c r="I2382" s="399"/>
      <c r="J2382" s="398">
        <v>14600</v>
      </c>
      <c r="K2382" s="399"/>
      <c r="L2382" s="402">
        <v>15000</v>
      </c>
      <c r="M2382" s="399"/>
      <c r="N2382" s="402">
        <v>77500</v>
      </c>
      <c r="O2382" s="399"/>
      <c r="P2382" s="398">
        <v>14600</v>
      </c>
      <c r="Q2382" s="399"/>
      <c r="R2382" s="402">
        <v>16000</v>
      </c>
      <c r="S2382" s="399"/>
      <c r="T2382" s="402">
        <v>78000</v>
      </c>
      <c r="U2382" s="399"/>
      <c r="V2382" s="402">
        <v>17000</v>
      </c>
      <c r="W2382" s="399"/>
      <c r="X2382" s="402">
        <v>80000</v>
      </c>
      <c r="Y2382" s="399"/>
      <c r="Z2382" s="112"/>
      <c r="AA2382" s="112"/>
      <c r="AB2382" s="112"/>
      <c r="AC2382" s="112"/>
    </row>
    <row r="2383" spans="1:29" s="271" customFormat="1" ht="33.75" x14ac:dyDescent="0.2">
      <c r="A2383" s="182" t="s">
        <v>827</v>
      </c>
      <c r="B2383" s="172" t="s">
        <v>834</v>
      </c>
      <c r="C2383" s="172"/>
      <c r="D2383" s="172"/>
      <c r="E2383" s="180"/>
      <c r="F2383" s="176" t="s">
        <v>79</v>
      </c>
      <c r="G2383" s="177" t="s">
        <v>648</v>
      </c>
      <c r="H2383" s="178">
        <f>H2387+H2384</f>
        <v>48444</v>
      </c>
      <c r="I2383" s="178">
        <f t="shared" ref="I2383:W2383" si="4468">I2387+I2384</f>
        <v>0</v>
      </c>
      <c r="J2383" s="178">
        <f t="shared" si="4468"/>
        <v>0</v>
      </c>
      <c r="K2383" s="178">
        <f t="shared" si="4468"/>
        <v>0</v>
      </c>
      <c r="L2383" s="178">
        <f t="shared" si="4468"/>
        <v>3526000</v>
      </c>
      <c r="M2383" s="178">
        <f t="shared" si="4468"/>
        <v>3000000</v>
      </c>
      <c r="N2383" s="178">
        <f t="shared" ref="N2383:O2383" si="4469">N2387+N2384</f>
        <v>2026500</v>
      </c>
      <c r="O2383" s="178">
        <f t="shared" si="4469"/>
        <v>1000000</v>
      </c>
      <c r="P2383" s="178">
        <f t="shared" si="4468"/>
        <v>0</v>
      </c>
      <c r="Q2383" s="178">
        <f t="shared" si="4468"/>
        <v>0</v>
      </c>
      <c r="R2383" s="178">
        <f t="shared" si="4468"/>
        <v>0</v>
      </c>
      <c r="S2383" s="178">
        <f t="shared" si="4468"/>
        <v>0</v>
      </c>
      <c r="T2383" s="178">
        <f t="shared" ref="T2383:U2383" si="4470">T2387+T2384</f>
        <v>0</v>
      </c>
      <c r="U2383" s="178">
        <f t="shared" si="4470"/>
        <v>0</v>
      </c>
      <c r="V2383" s="178">
        <f t="shared" si="4468"/>
        <v>0</v>
      </c>
      <c r="W2383" s="178">
        <f t="shared" si="4468"/>
        <v>0</v>
      </c>
      <c r="X2383" s="178">
        <f t="shared" ref="X2383:Y2383" si="4471">X2387+X2384</f>
        <v>0</v>
      </c>
      <c r="Y2383" s="178">
        <f t="shared" si="4471"/>
        <v>0</v>
      </c>
      <c r="Z2383" s="112"/>
      <c r="AA2383" s="112"/>
      <c r="AB2383" s="112"/>
      <c r="AC2383" s="112"/>
    </row>
    <row r="2384" spans="1:29" s="271" customFormat="1" ht="30" customHeight="1" x14ac:dyDescent="0.2">
      <c r="A2384" s="201" t="s">
        <v>827</v>
      </c>
      <c r="B2384" s="179" t="s">
        <v>834</v>
      </c>
      <c r="C2384" s="167">
        <v>11</v>
      </c>
      <c r="D2384" s="167"/>
      <c r="E2384" s="168">
        <v>42</v>
      </c>
      <c r="F2384" s="169"/>
      <c r="G2384" s="170"/>
      <c r="H2384" s="171">
        <f>H2385</f>
        <v>0</v>
      </c>
      <c r="I2384" s="171">
        <f t="shared" ref="I2384:X2385" si="4472">I2385</f>
        <v>0</v>
      </c>
      <c r="J2384" s="171">
        <f t="shared" si="4472"/>
        <v>0</v>
      </c>
      <c r="K2384" s="171">
        <f t="shared" si="4472"/>
        <v>0</v>
      </c>
      <c r="L2384" s="171">
        <f t="shared" si="4472"/>
        <v>3000000</v>
      </c>
      <c r="M2384" s="171">
        <f t="shared" si="4472"/>
        <v>3000000</v>
      </c>
      <c r="N2384" s="171">
        <f t="shared" si="4472"/>
        <v>1000000</v>
      </c>
      <c r="O2384" s="171">
        <f t="shared" si="4472"/>
        <v>1000000</v>
      </c>
      <c r="P2384" s="171">
        <f t="shared" si="4472"/>
        <v>0</v>
      </c>
      <c r="Q2384" s="171">
        <f t="shared" si="4472"/>
        <v>0</v>
      </c>
      <c r="R2384" s="171">
        <f t="shared" si="4472"/>
        <v>0</v>
      </c>
      <c r="S2384" s="171">
        <f t="shared" si="4472"/>
        <v>0</v>
      </c>
      <c r="T2384" s="171">
        <f t="shared" si="4472"/>
        <v>0</v>
      </c>
      <c r="U2384" s="171">
        <f t="shared" si="4472"/>
        <v>0</v>
      </c>
      <c r="V2384" s="171">
        <f t="shared" si="4472"/>
        <v>0</v>
      </c>
      <c r="W2384" s="171">
        <f t="shared" si="4472"/>
        <v>0</v>
      </c>
      <c r="X2384" s="171">
        <f t="shared" si="4472"/>
        <v>0</v>
      </c>
      <c r="Y2384" s="171">
        <f t="shared" ref="X2384:Y2385" si="4473">Y2385</f>
        <v>0</v>
      </c>
    </row>
    <row r="2385" spans="1:29" s="139" customFormat="1" x14ac:dyDescent="0.2">
      <c r="A2385" s="133" t="s">
        <v>827</v>
      </c>
      <c r="B2385" s="129" t="s">
        <v>834</v>
      </c>
      <c r="C2385" s="147">
        <v>11</v>
      </c>
      <c r="D2385" s="133"/>
      <c r="E2385" s="130">
        <v>423</v>
      </c>
      <c r="F2385" s="266"/>
      <c r="G2385" s="267"/>
      <c r="H2385" s="268">
        <f>H2386</f>
        <v>0</v>
      </c>
      <c r="I2385" s="268">
        <f t="shared" si="4472"/>
        <v>0</v>
      </c>
      <c r="J2385" s="268">
        <f t="shared" si="4472"/>
        <v>0</v>
      </c>
      <c r="K2385" s="268">
        <f t="shared" si="4472"/>
        <v>0</v>
      </c>
      <c r="L2385" s="268">
        <f t="shared" si="4472"/>
        <v>3000000</v>
      </c>
      <c r="M2385" s="268">
        <f t="shared" si="4472"/>
        <v>3000000</v>
      </c>
      <c r="N2385" s="268">
        <f t="shared" si="4472"/>
        <v>1000000</v>
      </c>
      <c r="O2385" s="268">
        <f t="shared" si="4472"/>
        <v>1000000</v>
      </c>
      <c r="P2385" s="268">
        <f t="shared" si="4472"/>
        <v>0</v>
      </c>
      <c r="Q2385" s="268">
        <f t="shared" si="4472"/>
        <v>0</v>
      </c>
      <c r="R2385" s="268">
        <f t="shared" si="4472"/>
        <v>0</v>
      </c>
      <c r="S2385" s="268">
        <f t="shared" si="4472"/>
        <v>0</v>
      </c>
      <c r="T2385" s="268">
        <f t="shared" si="4472"/>
        <v>0</v>
      </c>
      <c r="U2385" s="268">
        <f t="shared" si="4472"/>
        <v>0</v>
      </c>
      <c r="V2385" s="268">
        <f t="shared" si="4472"/>
        <v>0</v>
      </c>
      <c r="W2385" s="268">
        <f t="shared" si="4472"/>
        <v>0</v>
      </c>
      <c r="X2385" s="268">
        <f t="shared" si="4473"/>
        <v>0</v>
      </c>
      <c r="Y2385" s="268">
        <f t="shared" si="4473"/>
        <v>0</v>
      </c>
      <c r="Z2385" s="271"/>
      <c r="AA2385" s="271"/>
      <c r="AB2385" s="271"/>
      <c r="AC2385" s="271"/>
    </row>
    <row r="2386" spans="1:29" s="139" customFormat="1" ht="30" x14ac:dyDescent="0.2">
      <c r="A2386" s="95" t="s">
        <v>827</v>
      </c>
      <c r="B2386" s="95" t="s">
        <v>834</v>
      </c>
      <c r="C2386" s="95">
        <v>11</v>
      </c>
      <c r="D2386" s="95" t="s">
        <v>101</v>
      </c>
      <c r="E2386" s="95">
        <v>4233</v>
      </c>
      <c r="F2386" s="142" t="s">
        <v>494</v>
      </c>
      <c r="G2386" s="272" t="s">
        <v>760</v>
      </c>
      <c r="H2386" s="418">
        <v>0</v>
      </c>
      <c r="I2386" s="419">
        <v>0</v>
      </c>
      <c r="J2386" s="413"/>
      <c r="K2386" s="413"/>
      <c r="L2386" s="401">
        <v>3000000</v>
      </c>
      <c r="M2386" s="401">
        <f>L2386</f>
        <v>3000000</v>
      </c>
      <c r="N2386" s="401">
        <v>1000000</v>
      </c>
      <c r="O2386" s="401">
        <f>N2386</f>
        <v>1000000</v>
      </c>
      <c r="P2386" s="413"/>
      <c r="Q2386" s="413"/>
      <c r="R2386" s="413"/>
      <c r="S2386" s="413"/>
      <c r="T2386" s="413">
        <v>0</v>
      </c>
      <c r="U2386" s="413"/>
      <c r="V2386" s="413"/>
      <c r="W2386" s="413"/>
      <c r="X2386" s="413">
        <v>0</v>
      </c>
      <c r="Y2386" s="413"/>
      <c r="Z2386" s="271"/>
      <c r="AA2386" s="271"/>
      <c r="AB2386" s="271"/>
      <c r="AC2386" s="271"/>
    </row>
    <row r="2387" spans="1:29" x14ac:dyDescent="0.2">
      <c r="A2387" s="201" t="s">
        <v>827</v>
      </c>
      <c r="B2387" s="179" t="s">
        <v>834</v>
      </c>
      <c r="C2387" s="167">
        <v>31</v>
      </c>
      <c r="D2387" s="167"/>
      <c r="E2387" s="168">
        <v>42</v>
      </c>
      <c r="F2387" s="169"/>
      <c r="G2387" s="170"/>
      <c r="H2387" s="171">
        <f t="shared" ref="H2387:Y2387" si="4474">H2388</f>
        <v>48444</v>
      </c>
      <c r="I2387" s="171">
        <f t="shared" si="4474"/>
        <v>0</v>
      </c>
      <c r="J2387" s="171">
        <f t="shared" si="4474"/>
        <v>0</v>
      </c>
      <c r="K2387" s="171">
        <f t="shared" si="4474"/>
        <v>0</v>
      </c>
      <c r="L2387" s="171">
        <f t="shared" si="4474"/>
        <v>526000</v>
      </c>
      <c r="M2387" s="171">
        <f t="shared" si="4474"/>
        <v>0</v>
      </c>
      <c r="N2387" s="171">
        <f t="shared" si="4474"/>
        <v>1026500</v>
      </c>
      <c r="O2387" s="171">
        <f t="shared" si="4474"/>
        <v>0</v>
      </c>
      <c r="P2387" s="171">
        <f t="shared" si="4474"/>
        <v>0</v>
      </c>
      <c r="Q2387" s="171">
        <f t="shared" si="4474"/>
        <v>0</v>
      </c>
      <c r="R2387" s="171">
        <f t="shared" si="4474"/>
        <v>0</v>
      </c>
      <c r="S2387" s="171">
        <f t="shared" si="4474"/>
        <v>0</v>
      </c>
      <c r="T2387" s="171">
        <f t="shared" si="4474"/>
        <v>0</v>
      </c>
      <c r="U2387" s="171">
        <f t="shared" si="4474"/>
        <v>0</v>
      </c>
      <c r="V2387" s="171">
        <f t="shared" si="4474"/>
        <v>0</v>
      </c>
      <c r="W2387" s="171">
        <f t="shared" si="4474"/>
        <v>0</v>
      </c>
      <c r="X2387" s="171">
        <f t="shared" si="4474"/>
        <v>0</v>
      </c>
      <c r="Y2387" s="171">
        <f t="shared" si="4474"/>
        <v>0</v>
      </c>
      <c r="Z2387" s="139"/>
      <c r="AA2387" s="139"/>
      <c r="AB2387" s="139"/>
      <c r="AC2387" s="139"/>
    </row>
    <row r="2388" spans="1:29" x14ac:dyDescent="0.2">
      <c r="A2388" s="133" t="s">
        <v>827</v>
      </c>
      <c r="B2388" s="129" t="s">
        <v>834</v>
      </c>
      <c r="C2388" s="147">
        <v>31</v>
      </c>
      <c r="D2388" s="133"/>
      <c r="E2388" s="130">
        <v>423</v>
      </c>
      <c r="F2388" s="151"/>
      <c r="G2388" s="111"/>
      <c r="H2388" s="107">
        <f t="shared" ref="H2388:Q2388" si="4475">H2389+H2390</f>
        <v>48444</v>
      </c>
      <c r="I2388" s="107">
        <f t="shared" si="4475"/>
        <v>0</v>
      </c>
      <c r="J2388" s="107">
        <f t="shared" si="4475"/>
        <v>0</v>
      </c>
      <c r="K2388" s="107">
        <f t="shared" si="4475"/>
        <v>0</v>
      </c>
      <c r="L2388" s="107">
        <f t="shared" ref="L2388:M2388" si="4476">L2389+L2390</f>
        <v>526000</v>
      </c>
      <c r="M2388" s="107">
        <f t="shared" si="4476"/>
        <v>0</v>
      </c>
      <c r="N2388" s="107">
        <f t="shared" ref="N2388:O2388" si="4477">N2389+N2390</f>
        <v>1026500</v>
      </c>
      <c r="O2388" s="107">
        <f t="shared" si="4477"/>
        <v>0</v>
      </c>
      <c r="P2388" s="107">
        <f t="shared" si="4475"/>
        <v>0</v>
      </c>
      <c r="Q2388" s="107">
        <f t="shared" si="4475"/>
        <v>0</v>
      </c>
      <c r="R2388" s="107">
        <f t="shared" ref="R2388:W2388" si="4478">R2389+R2390</f>
        <v>0</v>
      </c>
      <c r="S2388" s="107">
        <f t="shared" si="4478"/>
        <v>0</v>
      </c>
      <c r="T2388" s="107">
        <f t="shared" ref="T2388:U2388" si="4479">T2389+T2390</f>
        <v>0</v>
      </c>
      <c r="U2388" s="107">
        <f t="shared" si="4479"/>
        <v>0</v>
      </c>
      <c r="V2388" s="107">
        <f t="shared" si="4478"/>
        <v>0</v>
      </c>
      <c r="W2388" s="107">
        <f t="shared" si="4478"/>
        <v>0</v>
      </c>
      <c r="X2388" s="107">
        <f t="shared" ref="X2388:Y2388" si="4480">X2389+X2390</f>
        <v>0</v>
      </c>
      <c r="Y2388" s="107">
        <f t="shared" si="4480"/>
        <v>0</v>
      </c>
      <c r="Z2388" s="139"/>
      <c r="AA2388" s="139"/>
      <c r="AB2388" s="139"/>
      <c r="AC2388" s="139"/>
    </row>
    <row r="2389" spans="1:29" ht="15" x14ac:dyDescent="0.2">
      <c r="A2389" s="95" t="s">
        <v>827</v>
      </c>
      <c r="B2389" s="93" t="s">
        <v>834</v>
      </c>
      <c r="C2389" s="94">
        <v>31</v>
      </c>
      <c r="D2389" s="95" t="s">
        <v>101</v>
      </c>
      <c r="E2389" s="119">
        <v>4231</v>
      </c>
      <c r="F2389" s="146" t="s">
        <v>241</v>
      </c>
      <c r="G2389" s="132"/>
      <c r="H2389" s="398">
        <v>25881</v>
      </c>
      <c r="I2389" s="399"/>
      <c r="J2389" s="398">
        <v>0</v>
      </c>
      <c r="K2389" s="399"/>
      <c r="L2389" s="402">
        <v>26000</v>
      </c>
      <c r="M2389" s="399"/>
      <c r="N2389" s="402">
        <v>500</v>
      </c>
      <c r="O2389" s="399"/>
      <c r="P2389" s="398">
        <v>0</v>
      </c>
      <c r="Q2389" s="399"/>
      <c r="R2389" s="398"/>
      <c r="S2389" s="399"/>
      <c r="T2389" s="398">
        <v>0</v>
      </c>
      <c r="U2389" s="399"/>
      <c r="V2389" s="398"/>
      <c r="W2389" s="399"/>
      <c r="X2389" s="398">
        <v>0</v>
      </c>
      <c r="Y2389" s="399"/>
    </row>
    <row r="2390" spans="1:29" s="139" customFormat="1" ht="30" x14ac:dyDescent="0.2">
      <c r="A2390" s="95" t="s">
        <v>827</v>
      </c>
      <c r="B2390" s="93" t="s">
        <v>834</v>
      </c>
      <c r="C2390" s="94">
        <v>31</v>
      </c>
      <c r="D2390" s="95" t="s">
        <v>101</v>
      </c>
      <c r="E2390" s="119">
        <v>4233</v>
      </c>
      <c r="F2390" s="146" t="s">
        <v>494</v>
      </c>
      <c r="G2390" s="132"/>
      <c r="H2390" s="398">
        <v>22563</v>
      </c>
      <c r="I2390" s="399"/>
      <c r="J2390" s="410">
        <v>0</v>
      </c>
      <c r="K2390" s="399"/>
      <c r="L2390" s="403">
        <v>500000</v>
      </c>
      <c r="M2390" s="399"/>
      <c r="N2390" s="403">
        <v>1026000</v>
      </c>
      <c r="O2390" s="399"/>
      <c r="P2390" s="398">
        <v>0</v>
      </c>
      <c r="Q2390" s="399"/>
      <c r="R2390" s="398"/>
      <c r="S2390" s="399"/>
      <c r="T2390" s="398">
        <v>0</v>
      </c>
      <c r="U2390" s="399"/>
      <c r="V2390" s="398"/>
      <c r="W2390" s="399"/>
      <c r="X2390" s="398">
        <v>0</v>
      </c>
      <c r="Y2390" s="399"/>
      <c r="Z2390" s="112"/>
      <c r="AA2390" s="112"/>
      <c r="AB2390" s="112"/>
      <c r="AC2390" s="112"/>
    </row>
    <row r="2391" spans="1:29" s="156" customFormat="1" ht="33.75" x14ac:dyDescent="0.2">
      <c r="A2391" s="202" t="s">
        <v>827</v>
      </c>
      <c r="B2391" s="173" t="s">
        <v>835</v>
      </c>
      <c r="C2391" s="173"/>
      <c r="D2391" s="173"/>
      <c r="E2391" s="174"/>
      <c r="F2391" s="176" t="s">
        <v>88</v>
      </c>
      <c r="G2391" s="177" t="s">
        <v>648</v>
      </c>
      <c r="H2391" s="178">
        <f t="shared" ref="H2391:Q2391" si="4481">H2392+H2399+H2402</f>
        <v>22762</v>
      </c>
      <c r="I2391" s="178">
        <f t="shared" si="4481"/>
        <v>22762</v>
      </c>
      <c r="J2391" s="178">
        <f t="shared" si="4481"/>
        <v>22762</v>
      </c>
      <c r="K2391" s="178">
        <f t="shared" si="4481"/>
        <v>22762</v>
      </c>
      <c r="L2391" s="178">
        <f t="shared" ref="L2391:M2391" si="4482">L2392+L2399+L2402</f>
        <v>22762</v>
      </c>
      <c r="M2391" s="178">
        <f t="shared" si="4482"/>
        <v>22762</v>
      </c>
      <c r="N2391" s="178">
        <f t="shared" ref="N2391:O2391" si="4483">N2392+N2399+N2402</f>
        <v>22762</v>
      </c>
      <c r="O2391" s="178">
        <f t="shared" si="4483"/>
        <v>22762</v>
      </c>
      <c r="P2391" s="178">
        <f t="shared" si="4481"/>
        <v>22762</v>
      </c>
      <c r="Q2391" s="178">
        <f t="shared" si="4481"/>
        <v>22762</v>
      </c>
      <c r="R2391" s="178">
        <f t="shared" ref="R2391:W2391" si="4484">R2392+R2399+R2402</f>
        <v>22762</v>
      </c>
      <c r="S2391" s="178">
        <f t="shared" si="4484"/>
        <v>22762</v>
      </c>
      <c r="T2391" s="178">
        <f t="shared" ref="T2391:U2391" si="4485">T2392+T2399+T2402</f>
        <v>22762</v>
      </c>
      <c r="U2391" s="178">
        <f t="shared" si="4485"/>
        <v>22762</v>
      </c>
      <c r="V2391" s="178">
        <f t="shared" si="4484"/>
        <v>23300</v>
      </c>
      <c r="W2391" s="178">
        <f t="shared" si="4484"/>
        <v>23300</v>
      </c>
      <c r="X2391" s="178">
        <f t="shared" ref="X2391:Y2391" si="4486">X2392+X2399+X2402</f>
        <v>23300</v>
      </c>
      <c r="Y2391" s="178">
        <f t="shared" si="4486"/>
        <v>23300</v>
      </c>
      <c r="Z2391" s="112"/>
      <c r="AA2391" s="112"/>
      <c r="AB2391" s="112"/>
      <c r="AC2391" s="112"/>
    </row>
    <row r="2392" spans="1:29" x14ac:dyDescent="0.2">
      <c r="A2392" s="201" t="s">
        <v>827</v>
      </c>
      <c r="B2392" s="179" t="s">
        <v>835</v>
      </c>
      <c r="C2392" s="167">
        <v>11</v>
      </c>
      <c r="D2392" s="167"/>
      <c r="E2392" s="168">
        <v>31</v>
      </c>
      <c r="F2392" s="169"/>
      <c r="G2392" s="170"/>
      <c r="H2392" s="171">
        <f t="shared" ref="H2392:Q2392" si="4487">H2393+H2396</f>
        <v>10419</v>
      </c>
      <c r="I2392" s="171">
        <f t="shared" si="4487"/>
        <v>10419</v>
      </c>
      <c r="J2392" s="171">
        <f t="shared" si="4487"/>
        <v>10419</v>
      </c>
      <c r="K2392" s="171">
        <f t="shared" si="4487"/>
        <v>10419</v>
      </c>
      <c r="L2392" s="171">
        <f t="shared" ref="L2392:M2392" si="4488">L2393+L2396</f>
        <v>10419</v>
      </c>
      <c r="M2392" s="171">
        <f t="shared" si="4488"/>
        <v>10419</v>
      </c>
      <c r="N2392" s="171">
        <f t="shared" ref="N2392:O2392" si="4489">N2393+N2396</f>
        <v>10419</v>
      </c>
      <c r="O2392" s="171">
        <f t="shared" si="4489"/>
        <v>10419</v>
      </c>
      <c r="P2392" s="171">
        <f t="shared" si="4487"/>
        <v>10419</v>
      </c>
      <c r="Q2392" s="171">
        <f t="shared" si="4487"/>
        <v>10419</v>
      </c>
      <c r="R2392" s="171">
        <f t="shared" ref="R2392:W2392" si="4490">R2393+R2396</f>
        <v>10419</v>
      </c>
      <c r="S2392" s="171">
        <f t="shared" si="4490"/>
        <v>10419</v>
      </c>
      <c r="T2392" s="171">
        <f t="shared" ref="T2392:U2392" si="4491">T2393+T2396</f>
        <v>10419</v>
      </c>
      <c r="U2392" s="171">
        <f t="shared" si="4491"/>
        <v>10419</v>
      </c>
      <c r="V2392" s="171">
        <f t="shared" si="4490"/>
        <v>10650</v>
      </c>
      <c r="W2392" s="171">
        <f t="shared" si="4490"/>
        <v>10650</v>
      </c>
      <c r="X2392" s="171">
        <f t="shared" ref="X2392:Y2392" si="4492">X2393+X2396</f>
        <v>10650</v>
      </c>
      <c r="Y2392" s="171">
        <f t="shared" si="4492"/>
        <v>10650</v>
      </c>
      <c r="Z2392" s="139"/>
      <c r="AA2392" s="139"/>
      <c r="AB2392" s="139"/>
      <c r="AC2392" s="139"/>
    </row>
    <row r="2393" spans="1:29" s="139" customFormat="1" x14ac:dyDescent="0.2">
      <c r="A2393" s="154" t="s">
        <v>827</v>
      </c>
      <c r="B2393" s="147" t="s">
        <v>835</v>
      </c>
      <c r="C2393" s="103">
        <v>11</v>
      </c>
      <c r="D2393" s="118"/>
      <c r="E2393" s="113">
        <v>311</v>
      </c>
      <c r="F2393" s="141"/>
      <c r="G2393" s="111"/>
      <c r="H2393" s="107">
        <f t="shared" ref="H2393:Q2393" si="4493">SUM(H2394:H2395)</f>
        <v>8893</v>
      </c>
      <c r="I2393" s="107">
        <f t="shared" si="4493"/>
        <v>8893</v>
      </c>
      <c r="J2393" s="107">
        <f t="shared" si="4493"/>
        <v>8893</v>
      </c>
      <c r="K2393" s="107">
        <f t="shared" si="4493"/>
        <v>8893</v>
      </c>
      <c r="L2393" s="107">
        <f t="shared" ref="L2393:M2393" si="4494">SUM(L2394:L2395)</f>
        <v>8893</v>
      </c>
      <c r="M2393" s="107">
        <f t="shared" si="4494"/>
        <v>8893</v>
      </c>
      <c r="N2393" s="107">
        <f t="shared" ref="N2393:O2393" si="4495">SUM(N2394:N2395)</f>
        <v>8893</v>
      </c>
      <c r="O2393" s="107">
        <f t="shared" si="4495"/>
        <v>8893</v>
      </c>
      <c r="P2393" s="107">
        <f t="shared" si="4493"/>
        <v>8893</v>
      </c>
      <c r="Q2393" s="107">
        <f t="shared" si="4493"/>
        <v>8893</v>
      </c>
      <c r="R2393" s="107">
        <f t="shared" ref="R2393:W2393" si="4496">SUM(R2394:R2395)</f>
        <v>8893</v>
      </c>
      <c r="S2393" s="107">
        <f t="shared" si="4496"/>
        <v>8893</v>
      </c>
      <c r="T2393" s="107">
        <f t="shared" ref="T2393:U2393" si="4497">SUM(T2394:T2395)</f>
        <v>8893</v>
      </c>
      <c r="U2393" s="107">
        <f t="shared" si="4497"/>
        <v>8893</v>
      </c>
      <c r="V2393" s="107">
        <f t="shared" si="4496"/>
        <v>9000</v>
      </c>
      <c r="W2393" s="107">
        <f t="shared" si="4496"/>
        <v>9000</v>
      </c>
      <c r="X2393" s="107">
        <f t="shared" ref="X2393:Y2393" si="4498">SUM(X2394:X2395)</f>
        <v>9000</v>
      </c>
      <c r="Y2393" s="107">
        <f t="shared" si="4498"/>
        <v>9000</v>
      </c>
      <c r="Z2393" s="156"/>
      <c r="AA2393" s="156"/>
      <c r="AB2393" s="156"/>
      <c r="AC2393" s="156"/>
    </row>
    <row r="2394" spans="1:29" s="139" customFormat="1" ht="15" x14ac:dyDescent="0.2">
      <c r="A2394" s="109" t="s">
        <v>827</v>
      </c>
      <c r="B2394" s="94" t="s">
        <v>835</v>
      </c>
      <c r="C2394" s="94">
        <v>11</v>
      </c>
      <c r="D2394" s="95" t="s">
        <v>101</v>
      </c>
      <c r="E2394" s="119">
        <v>3111</v>
      </c>
      <c r="F2394" s="142" t="s">
        <v>33</v>
      </c>
      <c r="G2394" s="132"/>
      <c r="H2394" s="398">
        <v>7300</v>
      </c>
      <c r="I2394" s="398">
        <f t="shared" ref="I2394:I2395" si="4499">H2394</f>
        <v>7300</v>
      </c>
      <c r="J2394" s="398">
        <v>7300</v>
      </c>
      <c r="K2394" s="398">
        <f t="shared" ref="K2394:K2395" si="4500">J2394</f>
        <v>7300</v>
      </c>
      <c r="L2394" s="402">
        <v>7300</v>
      </c>
      <c r="M2394" s="398">
        <f t="shared" ref="M2394:M2395" si="4501">L2394</f>
        <v>7300</v>
      </c>
      <c r="N2394" s="402">
        <v>7300</v>
      </c>
      <c r="O2394" s="398">
        <f t="shared" ref="O2394:O2395" si="4502">N2394</f>
        <v>7300</v>
      </c>
      <c r="P2394" s="398">
        <v>7300</v>
      </c>
      <c r="Q2394" s="398">
        <f t="shared" ref="Q2394:Q2395" si="4503">P2394</f>
        <v>7300</v>
      </c>
      <c r="R2394" s="402">
        <v>7300</v>
      </c>
      <c r="S2394" s="398">
        <f t="shared" ref="S2394:S2395" si="4504">R2394</f>
        <v>7300</v>
      </c>
      <c r="T2394" s="402">
        <v>7300</v>
      </c>
      <c r="U2394" s="398">
        <f t="shared" ref="U2394:U2395" si="4505">T2394</f>
        <v>7300</v>
      </c>
      <c r="V2394" s="402">
        <v>7400</v>
      </c>
      <c r="W2394" s="398">
        <f t="shared" ref="W2394:W2395" si="4506">V2394</f>
        <v>7400</v>
      </c>
      <c r="X2394" s="402">
        <v>7400</v>
      </c>
      <c r="Y2394" s="398">
        <f t="shared" ref="Y2394:Y2395" si="4507">X2394</f>
        <v>7400</v>
      </c>
      <c r="Z2394" s="112"/>
      <c r="AA2394" s="112"/>
      <c r="AB2394" s="112"/>
      <c r="AC2394" s="112"/>
    </row>
    <row r="2395" spans="1:29" ht="15" x14ac:dyDescent="0.2">
      <c r="A2395" s="109" t="s">
        <v>827</v>
      </c>
      <c r="B2395" s="94" t="s">
        <v>835</v>
      </c>
      <c r="C2395" s="94">
        <v>11</v>
      </c>
      <c r="D2395" s="95" t="s">
        <v>101</v>
      </c>
      <c r="E2395" s="119">
        <v>3114</v>
      </c>
      <c r="F2395" s="142" t="s">
        <v>36</v>
      </c>
      <c r="G2395" s="132"/>
      <c r="H2395" s="398">
        <v>1593</v>
      </c>
      <c r="I2395" s="398">
        <f t="shared" si="4499"/>
        <v>1593</v>
      </c>
      <c r="J2395" s="398">
        <v>1593</v>
      </c>
      <c r="K2395" s="398">
        <f t="shared" si="4500"/>
        <v>1593</v>
      </c>
      <c r="L2395" s="403">
        <v>1593</v>
      </c>
      <c r="M2395" s="398">
        <f t="shared" si="4501"/>
        <v>1593</v>
      </c>
      <c r="N2395" s="403">
        <v>1593</v>
      </c>
      <c r="O2395" s="398">
        <f t="shared" si="4502"/>
        <v>1593</v>
      </c>
      <c r="P2395" s="398">
        <v>1593</v>
      </c>
      <c r="Q2395" s="398">
        <f t="shared" si="4503"/>
        <v>1593</v>
      </c>
      <c r="R2395" s="403">
        <v>1593</v>
      </c>
      <c r="S2395" s="398">
        <f t="shared" si="4504"/>
        <v>1593</v>
      </c>
      <c r="T2395" s="403">
        <v>1593</v>
      </c>
      <c r="U2395" s="398">
        <f t="shared" si="4505"/>
        <v>1593</v>
      </c>
      <c r="V2395" s="403">
        <v>1600</v>
      </c>
      <c r="W2395" s="398">
        <f t="shared" si="4506"/>
        <v>1600</v>
      </c>
      <c r="X2395" s="403">
        <v>1600</v>
      </c>
      <c r="Y2395" s="398">
        <f t="shared" si="4507"/>
        <v>1600</v>
      </c>
      <c r="Z2395" s="139"/>
      <c r="AA2395" s="139"/>
      <c r="AB2395" s="139"/>
      <c r="AC2395" s="139"/>
    </row>
    <row r="2396" spans="1:29" x14ac:dyDescent="0.2">
      <c r="A2396" s="154" t="s">
        <v>827</v>
      </c>
      <c r="B2396" s="147" t="s">
        <v>835</v>
      </c>
      <c r="C2396" s="103">
        <v>11</v>
      </c>
      <c r="D2396" s="118"/>
      <c r="E2396" s="113">
        <v>313</v>
      </c>
      <c r="F2396" s="141"/>
      <c r="G2396" s="111"/>
      <c r="H2396" s="107">
        <f t="shared" ref="H2396:Q2396" si="4508">SUM(H2397:H2398)</f>
        <v>1526</v>
      </c>
      <c r="I2396" s="107">
        <f t="shared" si="4508"/>
        <v>1526</v>
      </c>
      <c r="J2396" s="107">
        <f t="shared" si="4508"/>
        <v>1526</v>
      </c>
      <c r="K2396" s="107">
        <f t="shared" si="4508"/>
        <v>1526</v>
      </c>
      <c r="L2396" s="107">
        <f t="shared" ref="L2396:M2396" si="4509">SUM(L2397:L2398)</f>
        <v>1526</v>
      </c>
      <c r="M2396" s="107">
        <f t="shared" si="4509"/>
        <v>1526</v>
      </c>
      <c r="N2396" s="107">
        <f t="shared" ref="N2396:O2396" si="4510">SUM(N2397:N2398)</f>
        <v>1526</v>
      </c>
      <c r="O2396" s="107">
        <f t="shared" si="4510"/>
        <v>1526</v>
      </c>
      <c r="P2396" s="107">
        <f t="shared" si="4508"/>
        <v>1526</v>
      </c>
      <c r="Q2396" s="107">
        <f t="shared" si="4508"/>
        <v>1526</v>
      </c>
      <c r="R2396" s="107">
        <f t="shared" ref="R2396:W2396" si="4511">SUM(R2397:R2398)</f>
        <v>1526</v>
      </c>
      <c r="S2396" s="107">
        <f t="shared" si="4511"/>
        <v>1526</v>
      </c>
      <c r="T2396" s="107">
        <f t="shared" ref="T2396:U2396" si="4512">SUM(T2397:T2398)</f>
        <v>1526</v>
      </c>
      <c r="U2396" s="107">
        <f t="shared" si="4512"/>
        <v>1526</v>
      </c>
      <c r="V2396" s="107">
        <f t="shared" si="4511"/>
        <v>1650</v>
      </c>
      <c r="W2396" s="107">
        <f t="shared" si="4511"/>
        <v>1650</v>
      </c>
      <c r="X2396" s="107">
        <f t="shared" ref="X2396:Y2396" si="4513">SUM(X2397:X2398)</f>
        <v>1650</v>
      </c>
      <c r="Y2396" s="107">
        <f t="shared" si="4513"/>
        <v>1650</v>
      </c>
      <c r="Z2396" s="139"/>
      <c r="AA2396" s="139"/>
      <c r="AB2396" s="139"/>
      <c r="AC2396" s="139"/>
    </row>
    <row r="2397" spans="1:29" s="139" customFormat="1" ht="15" x14ac:dyDescent="0.2">
      <c r="A2397" s="109" t="s">
        <v>827</v>
      </c>
      <c r="B2397" s="94" t="s">
        <v>835</v>
      </c>
      <c r="C2397" s="94">
        <v>11</v>
      </c>
      <c r="D2397" s="95" t="s">
        <v>101</v>
      </c>
      <c r="E2397" s="119">
        <v>3132</v>
      </c>
      <c r="F2397" s="142" t="s">
        <v>40</v>
      </c>
      <c r="G2397" s="132"/>
      <c r="H2397" s="398">
        <v>1327</v>
      </c>
      <c r="I2397" s="398">
        <f t="shared" ref="I2397:I2398" si="4514">H2397</f>
        <v>1327</v>
      </c>
      <c r="J2397" s="398">
        <v>1327</v>
      </c>
      <c r="K2397" s="398">
        <f t="shared" ref="K2397:K2398" si="4515">J2397</f>
        <v>1327</v>
      </c>
      <c r="L2397" s="402">
        <v>1327</v>
      </c>
      <c r="M2397" s="398">
        <f t="shared" ref="M2397:M2398" si="4516">L2397</f>
        <v>1327</v>
      </c>
      <c r="N2397" s="402">
        <v>1327</v>
      </c>
      <c r="O2397" s="398">
        <f t="shared" ref="O2397:O2398" si="4517">N2397</f>
        <v>1327</v>
      </c>
      <c r="P2397" s="398">
        <v>1327</v>
      </c>
      <c r="Q2397" s="398">
        <f t="shared" ref="Q2397:Q2398" si="4518">P2397</f>
        <v>1327</v>
      </c>
      <c r="R2397" s="402">
        <v>1327</v>
      </c>
      <c r="S2397" s="398">
        <f t="shared" ref="S2397:S2398" si="4519">R2397</f>
        <v>1327</v>
      </c>
      <c r="T2397" s="402">
        <v>1327</v>
      </c>
      <c r="U2397" s="398">
        <f t="shared" ref="U2397:U2398" si="4520">T2397</f>
        <v>1327</v>
      </c>
      <c r="V2397" s="402">
        <v>1400</v>
      </c>
      <c r="W2397" s="398">
        <f t="shared" ref="W2397:W2398" si="4521">V2397</f>
        <v>1400</v>
      </c>
      <c r="X2397" s="402">
        <v>1400</v>
      </c>
      <c r="Y2397" s="398">
        <f t="shared" ref="Y2397:Y2398" si="4522">X2397</f>
        <v>1400</v>
      </c>
      <c r="Z2397" s="112"/>
      <c r="AA2397" s="112"/>
      <c r="AB2397" s="112"/>
      <c r="AC2397" s="112"/>
    </row>
    <row r="2398" spans="1:29" ht="30" x14ac:dyDescent="0.2">
      <c r="A2398" s="109" t="s">
        <v>827</v>
      </c>
      <c r="B2398" s="94" t="s">
        <v>835</v>
      </c>
      <c r="C2398" s="94">
        <v>11</v>
      </c>
      <c r="D2398" s="95" t="s">
        <v>101</v>
      </c>
      <c r="E2398" s="119">
        <v>3133</v>
      </c>
      <c r="F2398" s="142" t="s">
        <v>41</v>
      </c>
      <c r="G2398" s="132"/>
      <c r="H2398" s="398">
        <v>199</v>
      </c>
      <c r="I2398" s="398">
        <f t="shared" si="4514"/>
        <v>199</v>
      </c>
      <c r="J2398" s="398">
        <v>199</v>
      </c>
      <c r="K2398" s="398">
        <f t="shared" si="4515"/>
        <v>199</v>
      </c>
      <c r="L2398" s="409">
        <v>199</v>
      </c>
      <c r="M2398" s="398">
        <f t="shared" si="4516"/>
        <v>199</v>
      </c>
      <c r="N2398" s="409">
        <v>199</v>
      </c>
      <c r="O2398" s="398">
        <f t="shared" si="4517"/>
        <v>199</v>
      </c>
      <c r="P2398" s="398">
        <v>199</v>
      </c>
      <c r="Q2398" s="398">
        <f t="shared" si="4518"/>
        <v>199</v>
      </c>
      <c r="R2398" s="409">
        <v>199</v>
      </c>
      <c r="S2398" s="398">
        <f t="shared" si="4519"/>
        <v>199</v>
      </c>
      <c r="T2398" s="409">
        <v>199</v>
      </c>
      <c r="U2398" s="398">
        <f t="shared" si="4520"/>
        <v>199</v>
      </c>
      <c r="V2398" s="409">
        <v>250</v>
      </c>
      <c r="W2398" s="398">
        <f t="shared" si="4521"/>
        <v>250</v>
      </c>
      <c r="X2398" s="409">
        <v>250</v>
      </c>
      <c r="Y2398" s="398">
        <f t="shared" si="4522"/>
        <v>250</v>
      </c>
    </row>
    <row r="2399" spans="1:29" x14ac:dyDescent="0.2">
      <c r="A2399" s="201" t="s">
        <v>827</v>
      </c>
      <c r="B2399" s="179" t="s">
        <v>835</v>
      </c>
      <c r="C2399" s="167">
        <v>11</v>
      </c>
      <c r="D2399" s="167"/>
      <c r="E2399" s="168">
        <v>32</v>
      </c>
      <c r="F2399" s="169"/>
      <c r="G2399" s="170"/>
      <c r="H2399" s="171">
        <f t="shared" ref="H2399:X2400" si="4523">H2400</f>
        <v>7300</v>
      </c>
      <c r="I2399" s="171">
        <f t="shared" si="4523"/>
        <v>7300</v>
      </c>
      <c r="J2399" s="171">
        <f t="shared" si="4523"/>
        <v>7300</v>
      </c>
      <c r="K2399" s="171">
        <f t="shared" si="4523"/>
        <v>7300</v>
      </c>
      <c r="L2399" s="171">
        <f t="shared" si="4523"/>
        <v>7300</v>
      </c>
      <c r="M2399" s="171">
        <f t="shared" si="4523"/>
        <v>7300</v>
      </c>
      <c r="N2399" s="171">
        <f t="shared" si="4523"/>
        <v>7300</v>
      </c>
      <c r="O2399" s="171">
        <f t="shared" si="4523"/>
        <v>7300</v>
      </c>
      <c r="P2399" s="171">
        <f t="shared" si="4523"/>
        <v>7300</v>
      </c>
      <c r="Q2399" s="171">
        <f t="shared" si="4523"/>
        <v>7300</v>
      </c>
      <c r="R2399" s="171">
        <f t="shared" si="4523"/>
        <v>7300</v>
      </c>
      <c r="S2399" s="171">
        <f t="shared" si="4523"/>
        <v>7300</v>
      </c>
      <c r="T2399" s="171">
        <f t="shared" si="4523"/>
        <v>7300</v>
      </c>
      <c r="U2399" s="171">
        <f t="shared" si="4523"/>
        <v>7300</v>
      </c>
      <c r="V2399" s="171">
        <f t="shared" si="4523"/>
        <v>7500</v>
      </c>
      <c r="W2399" s="171">
        <f t="shared" si="4523"/>
        <v>7500</v>
      </c>
      <c r="X2399" s="171">
        <f t="shared" si="4523"/>
        <v>7500</v>
      </c>
      <c r="Y2399" s="171">
        <f t="shared" ref="X2399:Y2400" si="4524">Y2400</f>
        <v>7500</v>
      </c>
      <c r="Z2399" s="139"/>
      <c r="AA2399" s="139"/>
      <c r="AB2399" s="139"/>
      <c r="AC2399" s="139"/>
    </row>
    <row r="2400" spans="1:29" s="139" customFormat="1" x14ac:dyDescent="0.2">
      <c r="A2400" s="154" t="s">
        <v>827</v>
      </c>
      <c r="B2400" s="147" t="s">
        <v>835</v>
      </c>
      <c r="C2400" s="103">
        <v>11</v>
      </c>
      <c r="D2400" s="118"/>
      <c r="E2400" s="113">
        <v>329</v>
      </c>
      <c r="F2400" s="142"/>
      <c r="G2400" s="111"/>
      <c r="H2400" s="107">
        <f t="shared" si="4523"/>
        <v>7300</v>
      </c>
      <c r="I2400" s="107">
        <f t="shared" si="4523"/>
        <v>7300</v>
      </c>
      <c r="J2400" s="107">
        <f t="shared" si="4523"/>
        <v>7300</v>
      </c>
      <c r="K2400" s="107">
        <f t="shared" si="4523"/>
        <v>7300</v>
      </c>
      <c r="L2400" s="107">
        <f t="shared" si="4523"/>
        <v>7300</v>
      </c>
      <c r="M2400" s="107">
        <f t="shared" si="4523"/>
        <v>7300</v>
      </c>
      <c r="N2400" s="107">
        <f t="shared" si="4523"/>
        <v>7300</v>
      </c>
      <c r="O2400" s="107">
        <f t="shared" si="4523"/>
        <v>7300</v>
      </c>
      <c r="P2400" s="107">
        <f t="shared" si="4523"/>
        <v>7300</v>
      </c>
      <c r="Q2400" s="107">
        <f t="shared" si="4523"/>
        <v>7300</v>
      </c>
      <c r="R2400" s="107">
        <f t="shared" si="4523"/>
        <v>7300</v>
      </c>
      <c r="S2400" s="107">
        <f t="shared" si="4523"/>
        <v>7300</v>
      </c>
      <c r="T2400" s="107">
        <f t="shared" si="4523"/>
        <v>7300</v>
      </c>
      <c r="U2400" s="107">
        <f t="shared" si="4523"/>
        <v>7300</v>
      </c>
      <c r="V2400" s="107">
        <f t="shared" si="4523"/>
        <v>7500</v>
      </c>
      <c r="W2400" s="107">
        <f t="shared" si="4523"/>
        <v>7500</v>
      </c>
      <c r="X2400" s="107">
        <f t="shared" si="4524"/>
        <v>7500</v>
      </c>
      <c r="Y2400" s="107">
        <f t="shared" si="4524"/>
        <v>7500</v>
      </c>
      <c r="Z2400" s="112"/>
      <c r="AA2400" s="112"/>
      <c r="AB2400" s="112"/>
      <c r="AC2400" s="112"/>
    </row>
    <row r="2401" spans="1:29" s="139" customFormat="1" ht="15" x14ac:dyDescent="0.2">
      <c r="A2401" s="109" t="s">
        <v>827</v>
      </c>
      <c r="B2401" s="94" t="s">
        <v>835</v>
      </c>
      <c r="C2401" s="94">
        <v>11</v>
      </c>
      <c r="D2401" s="95" t="s">
        <v>101</v>
      </c>
      <c r="E2401" s="119">
        <v>3296</v>
      </c>
      <c r="F2401" s="142" t="s">
        <v>621</v>
      </c>
      <c r="G2401" s="132"/>
      <c r="H2401" s="398">
        <v>7300</v>
      </c>
      <c r="I2401" s="398">
        <f>H2401</f>
        <v>7300</v>
      </c>
      <c r="J2401" s="398">
        <v>7300</v>
      </c>
      <c r="K2401" s="398">
        <f>J2401</f>
        <v>7300</v>
      </c>
      <c r="L2401" s="402">
        <v>7300</v>
      </c>
      <c r="M2401" s="398">
        <f>L2401</f>
        <v>7300</v>
      </c>
      <c r="N2401" s="402">
        <v>7300</v>
      </c>
      <c r="O2401" s="398">
        <f>N2401</f>
        <v>7300</v>
      </c>
      <c r="P2401" s="398">
        <v>7300</v>
      </c>
      <c r="Q2401" s="398">
        <f>P2401</f>
        <v>7300</v>
      </c>
      <c r="R2401" s="402">
        <v>7300</v>
      </c>
      <c r="S2401" s="398">
        <f>R2401</f>
        <v>7300</v>
      </c>
      <c r="T2401" s="402">
        <v>7300</v>
      </c>
      <c r="U2401" s="398">
        <f>T2401</f>
        <v>7300</v>
      </c>
      <c r="V2401" s="402">
        <v>7500</v>
      </c>
      <c r="W2401" s="398">
        <f>V2401</f>
        <v>7500</v>
      </c>
      <c r="X2401" s="402">
        <v>7500</v>
      </c>
      <c r="Y2401" s="398">
        <f>X2401</f>
        <v>7500</v>
      </c>
      <c r="Z2401" s="112"/>
      <c r="AA2401" s="112"/>
      <c r="AB2401" s="112"/>
      <c r="AC2401" s="112"/>
    </row>
    <row r="2402" spans="1:29" x14ac:dyDescent="0.2">
      <c r="A2402" s="201" t="s">
        <v>827</v>
      </c>
      <c r="B2402" s="179" t="s">
        <v>835</v>
      </c>
      <c r="C2402" s="167">
        <v>11</v>
      </c>
      <c r="D2402" s="167"/>
      <c r="E2402" s="168">
        <v>34</v>
      </c>
      <c r="F2402" s="169"/>
      <c r="G2402" s="170"/>
      <c r="H2402" s="171">
        <f t="shared" ref="H2402:Y2402" si="4525">H2403</f>
        <v>5043</v>
      </c>
      <c r="I2402" s="171">
        <f t="shared" si="4525"/>
        <v>5043</v>
      </c>
      <c r="J2402" s="171">
        <f t="shared" si="4525"/>
        <v>5043</v>
      </c>
      <c r="K2402" s="171">
        <f t="shared" si="4525"/>
        <v>5043</v>
      </c>
      <c r="L2402" s="171">
        <f t="shared" si="4525"/>
        <v>5043</v>
      </c>
      <c r="M2402" s="171">
        <f t="shared" si="4525"/>
        <v>5043</v>
      </c>
      <c r="N2402" s="171">
        <f t="shared" si="4525"/>
        <v>5043</v>
      </c>
      <c r="O2402" s="171">
        <f t="shared" si="4525"/>
        <v>5043</v>
      </c>
      <c r="P2402" s="171">
        <f t="shared" si="4525"/>
        <v>5043</v>
      </c>
      <c r="Q2402" s="171">
        <f t="shared" si="4525"/>
        <v>5043</v>
      </c>
      <c r="R2402" s="171">
        <f t="shared" si="4525"/>
        <v>5043</v>
      </c>
      <c r="S2402" s="171">
        <f t="shared" si="4525"/>
        <v>5043</v>
      </c>
      <c r="T2402" s="171">
        <f t="shared" si="4525"/>
        <v>5043</v>
      </c>
      <c r="U2402" s="171">
        <f t="shared" si="4525"/>
        <v>5043</v>
      </c>
      <c r="V2402" s="171">
        <f t="shared" si="4525"/>
        <v>5150</v>
      </c>
      <c r="W2402" s="171">
        <f t="shared" si="4525"/>
        <v>5150</v>
      </c>
      <c r="X2402" s="171">
        <f t="shared" si="4525"/>
        <v>5150</v>
      </c>
      <c r="Y2402" s="171">
        <f t="shared" si="4525"/>
        <v>5150</v>
      </c>
      <c r="Z2402" s="139"/>
      <c r="AA2402" s="139"/>
      <c r="AB2402" s="139"/>
      <c r="AC2402" s="139"/>
    </row>
    <row r="2403" spans="1:29" x14ac:dyDescent="0.2">
      <c r="A2403" s="154" t="s">
        <v>827</v>
      </c>
      <c r="B2403" s="147" t="s">
        <v>835</v>
      </c>
      <c r="C2403" s="103">
        <v>11</v>
      </c>
      <c r="D2403" s="118"/>
      <c r="E2403" s="113">
        <v>343</v>
      </c>
      <c r="F2403" s="141"/>
      <c r="G2403" s="111"/>
      <c r="H2403" s="107">
        <f t="shared" ref="H2403:Q2403" si="4526">H2404+H2405</f>
        <v>5043</v>
      </c>
      <c r="I2403" s="107">
        <f t="shared" si="4526"/>
        <v>5043</v>
      </c>
      <c r="J2403" s="107">
        <f t="shared" si="4526"/>
        <v>5043</v>
      </c>
      <c r="K2403" s="107">
        <f t="shared" si="4526"/>
        <v>5043</v>
      </c>
      <c r="L2403" s="107">
        <f t="shared" ref="L2403:M2403" si="4527">L2404+L2405</f>
        <v>5043</v>
      </c>
      <c r="M2403" s="107">
        <f t="shared" si="4527"/>
        <v>5043</v>
      </c>
      <c r="N2403" s="107">
        <f t="shared" ref="N2403:O2403" si="4528">N2404+N2405</f>
        <v>5043</v>
      </c>
      <c r="O2403" s="107">
        <f t="shared" si="4528"/>
        <v>5043</v>
      </c>
      <c r="P2403" s="107">
        <f t="shared" si="4526"/>
        <v>5043</v>
      </c>
      <c r="Q2403" s="107">
        <f t="shared" si="4526"/>
        <v>5043</v>
      </c>
      <c r="R2403" s="107">
        <f t="shared" ref="R2403:W2403" si="4529">R2404+R2405</f>
        <v>5043</v>
      </c>
      <c r="S2403" s="107">
        <f t="shared" si="4529"/>
        <v>5043</v>
      </c>
      <c r="T2403" s="107">
        <f t="shared" ref="T2403:U2403" si="4530">T2404+T2405</f>
        <v>5043</v>
      </c>
      <c r="U2403" s="107">
        <f t="shared" si="4530"/>
        <v>5043</v>
      </c>
      <c r="V2403" s="107">
        <f t="shared" si="4529"/>
        <v>5150</v>
      </c>
      <c r="W2403" s="107">
        <f t="shared" si="4529"/>
        <v>5150</v>
      </c>
      <c r="X2403" s="107">
        <f t="shared" ref="X2403:Y2403" si="4531">X2404+X2405</f>
        <v>5150</v>
      </c>
      <c r="Y2403" s="107">
        <f t="shared" si="4531"/>
        <v>5150</v>
      </c>
      <c r="Z2403" s="139"/>
      <c r="AA2403" s="139"/>
      <c r="AB2403" s="139"/>
      <c r="AC2403" s="139"/>
    </row>
    <row r="2404" spans="1:29" ht="15" x14ac:dyDescent="0.2">
      <c r="A2404" s="109" t="s">
        <v>827</v>
      </c>
      <c r="B2404" s="94" t="s">
        <v>835</v>
      </c>
      <c r="C2404" s="94">
        <v>11</v>
      </c>
      <c r="D2404" s="95" t="s">
        <v>101</v>
      </c>
      <c r="E2404" s="119">
        <v>3431</v>
      </c>
      <c r="F2404" s="142" t="s">
        <v>68</v>
      </c>
      <c r="G2404" s="132"/>
      <c r="H2404" s="398">
        <v>398</v>
      </c>
      <c r="I2404" s="398">
        <f t="shared" ref="I2404:I2405" si="4532">H2404</f>
        <v>398</v>
      </c>
      <c r="J2404" s="398">
        <v>398</v>
      </c>
      <c r="K2404" s="398">
        <f t="shared" ref="K2404:K2405" si="4533">J2404</f>
        <v>398</v>
      </c>
      <c r="L2404" s="408">
        <v>398</v>
      </c>
      <c r="M2404" s="398">
        <f t="shared" ref="M2404:M2405" si="4534">L2404</f>
        <v>398</v>
      </c>
      <c r="N2404" s="408">
        <v>398</v>
      </c>
      <c r="O2404" s="398">
        <f t="shared" ref="O2404:O2405" si="4535">N2404</f>
        <v>398</v>
      </c>
      <c r="P2404" s="398">
        <v>398</v>
      </c>
      <c r="Q2404" s="398">
        <f t="shared" ref="Q2404:Q2405" si="4536">P2404</f>
        <v>398</v>
      </c>
      <c r="R2404" s="408">
        <v>398</v>
      </c>
      <c r="S2404" s="398">
        <f t="shared" ref="S2404:S2405" si="4537">R2404</f>
        <v>398</v>
      </c>
      <c r="T2404" s="408">
        <v>398</v>
      </c>
      <c r="U2404" s="398">
        <f t="shared" ref="U2404:U2405" si="4538">T2404</f>
        <v>398</v>
      </c>
      <c r="V2404" s="408">
        <v>450</v>
      </c>
      <c r="W2404" s="398">
        <f t="shared" ref="W2404:W2405" si="4539">V2404</f>
        <v>450</v>
      </c>
      <c r="X2404" s="408">
        <v>450</v>
      </c>
      <c r="Y2404" s="398">
        <f t="shared" ref="Y2404:Y2405" si="4540">X2404</f>
        <v>450</v>
      </c>
    </row>
    <row r="2405" spans="1:29" ht="15" x14ac:dyDescent="0.2">
      <c r="A2405" s="109" t="s">
        <v>827</v>
      </c>
      <c r="B2405" s="94" t="s">
        <v>835</v>
      </c>
      <c r="C2405" s="94">
        <v>11</v>
      </c>
      <c r="D2405" s="95" t="s">
        <v>101</v>
      </c>
      <c r="E2405" s="119">
        <v>3433</v>
      </c>
      <c r="F2405" s="142" t="s">
        <v>69</v>
      </c>
      <c r="G2405" s="132"/>
      <c r="H2405" s="398">
        <v>4645</v>
      </c>
      <c r="I2405" s="398">
        <f t="shared" si="4532"/>
        <v>4645</v>
      </c>
      <c r="J2405" s="398">
        <v>4645</v>
      </c>
      <c r="K2405" s="398">
        <f t="shared" si="4533"/>
        <v>4645</v>
      </c>
      <c r="L2405" s="403">
        <v>4645</v>
      </c>
      <c r="M2405" s="398">
        <f t="shared" si="4534"/>
        <v>4645</v>
      </c>
      <c r="N2405" s="403">
        <v>4645</v>
      </c>
      <c r="O2405" s="398">
        <f t="shared" si="4535"/>
        <v>4645</v>
      </c>
      <c r="P2405" s="398">
        <v>4645</v>
      </c>
      <c r="Q2405" s="398">
        <f t="shared" si="4536"/>
        <v>4645</v>
      </c>
      <c r="R2405" s="403">
        <v>4645</v>
      </c>
      <c r="S2405" s="398">
        <f t="shared" si="4537"/>
        <v>4645</v>
      </c>
      <c r="T2405" s="403">
        <v>4645</v>
      </c>
      <c r="U2405" s="398">
        <f t="shared" si="4538"/>
        <v>4645</v>
      </c>
      <c r="V2405" s="403">
        <v>4700</v>
      </c>
      <c r="W2405" s="398">
        <f t="shared" si="4539"/>
        <v>4700</v>
      </c>
      <c r="X2405" s="403">
        <v>4700</v>
      </c>
      <c r="Y2405" s="398">
        <f t="shared" si="4540"/>
        <v>4700</v>
      </c>
    </row>
    <row r="2406" spans="1:29" s="139" customFormat="1" x14ac:dyDescent="0.2">
      <c r="A2406" s="204" t="s">
        <v>836</v>
      </c>
      <c r="B2406" s="461" t="s">
        <v>837</v>
      </c>
      <c r="C2406" s="461"/>
      <c r="D2406" s="461"/>
      <c r="E2406" s="461"/>
      <c r="F2406" s="461"/>
      <c r="G2406" s="128"/>
      <c r="H2406" s="99">
        <f t="shared" ref="H2406:Y2406" si="4541">H2407</f>
        <v>15893724</v>
      </c>
      <c r="I2406" s="99">
        <f t="shared" si="4541"/>
        <v>0</v>
      </c>
      <c r="J2406" s="99">
        <f t="shared" si="4541"/>
        <v>13735085</v>
      </c>
      <c r="K2406" s="99">
        <f t="shared" si="4541"/>
        <v>0</v>
      </c>
      <c r="L2406" s="99">
        <f t="shared" si="4541"/>
        <v>16114700</v>
      </c>
      <c r="M2406" s="99">
        <f t="shared" si="4541"/>
        <v>0</v>
      </c>
      <c r="N2406" s="99">
        <f t="shared" si="4541"/>
        <v>16114700</v>
      </c>
      <c r="O2406" s="99">
        <f t="shared" si="4541"/>
        <v>0</v>
      </c>
      <c r="P2406" s="99">
        <f t="shared" si="4541"/>
        <v>13735085</v>
      </c>
      <c r="Q2406" s="99">
        <f t="shared" si="4541"/>
        <v>0</v>
      </c>
      <c r="R2406" s="99">
        <f t="shared" si="4541"/>
        <v>16482100</v>
      </c>
      <c r="S2406" s="99">
        <f t="shared" si="4541"/>
        <v>0</v>
      </c>
      <c r="T2406" s="99">
        <f t="shared" si="4541"/>
        <v>16482100</v>
      </c>
      <c r="U2406" s="99">
        <f t="shared" si="4541"/>
        <v>0</v>
      </c>
      <c r="V2406" s="99">
        <f t="shared" si="4541"/>
        <v>16555600</v>
      </c>
      <c r="W2406" s="99">
        <f t="shared" si="4541"/>
        <v>0</v>
      </c>
      <c r="X2406" s="99">
        <f t="shared" si="4541"/>
        <v>16555600</v>
      </c>
      <c r="Y2406" s="99">
        <f t="shared" si="4541"/>
        <v>0</v>
      </c>
      <c r="Z2406" s="112"/>
      <c r="AA2406" s="112"/>
      <c r="AB2406" s="112"/>
      <c r="AC2406" s="112"/>
    </row>
    <row r="2407" spans="1:29" s="139" customFormat="1" ht="56.25" x14ac:dyDescent="0.2">
      <c r="A2407" s="182" t="s">
        <v>836</v>
      </c>
      <c r="B2407" s="172" t="s">
        <v>838</v>
      </c>
      <c r="C2407" s="172"/>
      <c r="D2407" s="172"/>
      <c r="E2407" s="180"/>
      <c r="F2407" s="176" t="s">
        <v>823</v>
      </c>
      <c r="G2407" s="177" t="s">
        <v>779</v>
      </c>
      <c r="H2407" s="178">
        <f t="shared" ref="H2407:Q2407" si="4542">H2408+H2417+H2448+H2454+H2457+H2462+H2468+H2480+H2489+H2492</f>
        <v>15893724</v>
      </c>
      <c r="I2407" s="178">
        <f t="shared" si="4542"/>
        <v>0</v>
      </c>
      <c r="J2407" s="178">
        <f t="shared" si="4542"/>
        <v>13735085</v>
      </c>
      <c r="K2407" s="178">
        <f t="shared" si="4542"/>
        <v>0</v>
      </c>
      <c r="L2407" s="178">
        <f t="shared" ref="L2407:M2407" si="4543">L2408+L2417+L2448+L2454+L2457+L2462+L2468+L2480+L2489+L2492</f>
        <v>16114700</v>
      </c>
      <c r="M2407" s="178">
        <f t="shared" si="4543"/>
        <v>0</v>
      </c>
      <c r="N2407" s="178">
        <f t="shared" ref="N2407:O2407" si="4544">N2408+N2417+N2448+N2454+N2457+N2462+N2468+N2480+N2489+N2492</f>
        <v>16114700</v>
      </c>
      <c r="O2407" s="178">
        <f t="shared" si="4544"/>
        <v>0</v>
      </c>
      <c r="P2407" s="178">
        <f t="shared" si="4542"/>
        <v>13735085</v>
      </c>
      <c r="Q2407" s="178">
        <f t="shared" si="4542"/>
        <v>0</v>
      </c>
      <c r="R2407" s="178">
        <f t="shared" ref="R2407:W2407" si="4545">R2408+R2417+R2448+R2454+R2457+R2462+R2468+R2480+R2489+R2492</f>
        <v>16482100</v>
      </c>
      <c r="S2407" s="178">
        <f t="shared" si="4545"/>
        <v>0</v>
      </c>
      <c r="T2407" s="178">
        <f t="shared" ref="T2407:U2407" si="4546">T2408+T2417+T2448+T2454+T2457+T2462+T2468+T2480+T2489+T2492</f>
        <v>16482100</v>
      </c>
      <c r="U2407" s="178">
        <f t="shared" si="4546"/>
        <v>0</v>
      </c>
      <c r="V2407" s="178">
        <f t="shared" si="4545"/>
        <v>16555600</v>
      </c>
      <c r="W2407" s="178">
        <f t="shared" si="4545"/>
        <v>0</v>
      </c>
      <c r="X2407" s="178">
        <f t="shared" ref="X2407:Y2407" si="4547">X2408+X2417+X2448+X2454+X2457+X2462+X2468+X2480+X2489+X2492</f>
        <v>16555600</v>
      </c>
      <c r="Y2407" s="178">
        <f t="shared" si="4547"/>
        <v>0</v>
      </c>
      <c r="Z2407" s="112"/>
      <c r="AA2407" s="112"/>
      <c r="AB2407" s="112"/>
      <c r="AC2407" s="112"/>
    </row>
    <row r="2408" spans="1:29" s="139" customFormat="1" x14ac:dyDescent="0.2">
      <c r="A2408" s="201" t="s">
        <v>836</v>
      </c>
      <c r="B2408" s="179" t="s">
        <v>838</v>
      </c>
      <c r="C2408" s="167">
        <v>43</v>
      </c>
      <c r="D2408" s="167"/>
      <c r="E2408" s="168">
        <v>31</v>
      </c>
      <c r="F2408" s="169"/>
      <c r="G2408" s="170"/>
      <c r="H2408" s="171">
        <f t="shared" ref="H2408:Q2408" si="4548">H2409+H2413+H2415</f>
        <v>7835741</v>
      </c>
      <c r="I2408" s="171">
        <f t="shared" si="4548"/>
        <v>0</v>
      </c>
      <c r="J2408" s="171">
        <f t="shared" si="4548"/>
        <v>8169394</v>
      </c>
      <c r="K2408" s="171">
        <f t="shared" si="4548"/>
        <v>0</v>
      </c>
      <c r="L2408" s="171">
        <f t="shared" ref="L2408:M2408" si="4549">L2409+L2413+L2415</f>
        <v>8513800</v>
      </c>
      <c r="M2408" s="171">
        <f t="shared" si="4549"/>
        <v>0</v>
      </c>
      <c r="N2408" s="171">
        <f t="shared" ref="N2408:O2408" si="4550">N2409+N2413+N2415</f>
        <v>8513800</v>
      </c>
      <c r="O2408" s="171">
        <f t="shared" si="4550"/>
        <v>0</v>
      </c>
      <c r="P2408" s="171">
        <f t="shared" si="4548"/>
        <v>8366648</v>
      </c>
      <c r="Q2408" s="171">
        <f t="shared" si="4548"/>
        <v>0</v>
      </c>
      <c r="R2408" s="171">
        <f t="shared" ref="R2408:W2408" si="4551">R2409+R2413+R2415</f>
        <v>8734200</v>
      </c>
      <c r="S2408" s="171">
        <f t="shared" si="4551"/>
        <v>0</v>
      </c>
      <c r="T2408" s="171">
        <f t="shared" ref="T2408:U2408" si="4552">T2409+T2413+T2415</f>
        <v>8734200</v>
      </c>
      <c r="U2408" s="171">
        <f t="shared" si="4552"/>
        <v>0</v>
      </c>
      <c r="V2408" s="171">
        <f t="shared" si="4551"/>
        <v>8883800</v>
      </c>
      <c r="W2408" s="171">
        <f t="shared" si="4551"/>
        <v>0</v>
      </c>
      <c r="X2408" s="171">
        <f t="shared" ref="X2408:Y2408" si="4553">X2409+X2413+X2415</f>
        <v>8883800</v>
      </c>
      <c r="Y2408" s="171">
        <f t="shared" si="4553"/>
        <v>0</v>
      </c>
    </row>
    <row r="2409" spans="1:29" x14ac:dyDescent="0.2">
      <c r="A2409" s="104" t="s">
        <v>836</v>
      </c>
      <c r="B2409" s="103" t="s">
        <v>838</v>
      </c>
      <c r="C2409" s="103">
        <v>43</v>
      </c>
      <c r="D2409" s="103"/>
      <c r="E2409" s="113">
        <v>311</v>
      </c>
      <c r="F2409" s="141"/>
      <c r="G2409" s="106"/>
      <c r="H2409" s="107">
        <f t="shared" ref="H2409:Q2409" si="4554">SUM(H2410:H2412)</f>
        <v>5781853</v>
      </c>
      <c r="I2409" s="107">
        <f t="shared" si="4554"/>
        <v>0</v>
      </c>
      <c r="J2409" s="107">
        <f t="shared" si="4554"/>
        <v>6180901</v>
      </c>
      <c r="K2409" s="107">
        <f t="shared" si="4554"/>
        <v>0</v>
      </c>
      <c r="L2409" s="107">
        <f t="shared" ref="L2409:M2409" si="4555">SUM(L2410:L2412)</f>
        <v>6398400</v>
      </c>
      <c r="M2409" s="107">
        <f t="shared" si="4555"/>
        <v>0</v>
      </c>
      <c r="N2409" s="107">
        <f t="shared" ref="N2409:O2409" si="4556">SUM(N2410:N2412)</f>
        <v>6398400</v>
      </c>
      <c r="O2409" s="107">
        <f t="shared" si="4556"/>
        <v>0</v>
      </c>
      <c r="P2409" s="107">
        <f t="shared" si="4554"/>
        <v>6300485</v>
      </c>
      <c r="Q2409" s="107">
        <f t="shared" si="4554"/>
        <v>0</v>
      </c>
      <c r="R2409" s="107">
        <f t="shared" ref="R2409:W2409" si="4557">SUM(R2410:R2412)</f>
        <v>6522300</v>
      </c>
      <c r="S2409" s="107">
        <f t="shared" si="4557"/>
        <v>0</v>
      </c>
      <c r="T2409" s="107">
        <f t="shared" ref="T2409:U2409" si="4558">SUM(T2410:T2412)</f>
        <v>6522300</v>
      </c>
      <c r="U2409" s="107">
        <f t="shared" si="4558"/>
        <v>0</v>
      </c>
      <c r="V2409" s="107">
        <f t="shared" si="4557"/>
        <v>6648600</v>
      </c>
      <c r="W2409" s="107">
        <f t="shared" si="4557"/>
        <v>0</v>
      </c>
      <c r="X2409" s="107">
        <f t="shared" ref="X2409:Y2409" si="4559">SUM(X2410:X2412)</f>
        <v>6648600</v>
      </c>
      <c r="Y2409" s="107">
        <f t="shared" si="4559"/>
        <v>0</v>
      </c>
      <c r="Z2409" s="139"/>
      <c r="AA2409" s="139"/>
      <c r="AB2409" s="139"/>
      <c r="AC2409" s="139"/>
    </row>
    <row r="2410" spans="1:29" s="139" customFormat="1" ht="15" x14ac:dyDescent="0.2">
      <c r="A2410" s="109" t="s">
        <v>836</v>
      </c>
      <c r="B2410" s="94" t="s">
        <v>838</v>
      </c>
      <c r="C2410" s="94">
        <v>43</v>
      </c>
      <c r="D2410" s="94" t="s">
        <v>839</v>
      </c>
      <c r="E2410" s="119">
        <v>3111</v>
      </c>
      <c r="F2410" s="142" t="s">
        <v>33</v>
      </c>
      <c r="G2410" s="132"/>
      <c r="H2410" s="398">
        <v>5703193</v>
      </c>
      <c r="I2410" s="399"/>
      <c r="J2410" s="398">
        <v>6111885</v>
      </c>
      <c r="K2410" s="399"/>
      <c r="L2410" s="402">
        <v>6311900</v>
      </c>
      <c r="M2410" s="399"/>
      <c r="N2410" s="402">
        <v>6311900</v>
      </c>
      <c r="O2410" s="399"/>
      <c r="P2410" s="398">
        <v>6231469</v>
      </c>
      <c r="Q2410" s="399"/>
      <c r="R2410" s="402">
        <v>6435800</v>
      </c>
      <c r="S2410" s="399"/>
      <c r="T2410" s="402">
        <v>6435800</v>
      </c>
      <c r="U2410" s="399"/>
      <c r="V2410" s="402">
        <v>6562100</v>
      </c>
      <c r="W2410" s="399"/>
      <c r="X2410" s="402">
        <v>6562100</v>
      </c>
      <c r="Y2410" s="399"/>
    </row>
    <row r="2411" spans="1:29" ht="15" x14ac:dyDescent="0.2">
      <c r="A2411" s="109" t="s">
        <v>836</v>
      </c>
      <c r="B2411" s="94" t="s">
        <v>838</v>
      </c>
      <c r="C2411" s="94">
        <v>43</v>
      </c>
      <c r="D2411" s="94" t="s">
        <v>839</v>
      </c>
      <c r="E2411" s="119">
        <v>3112</v>
      </c>
      <c r="F2411" s="142" t="s">
        <v>825</v>
      </c>
      <c r="G2411" s="132"/>
      <c r="H2411" s="398">
        <v>72024</v>
      </c>
      <c r="I2411" s="399"/>
      <c r="J2411" s="398">
        <v>62380</v>
      </c>
      <c r="K2411" s="399"/>
      <c r="L2411" s="403">
        <v>72000</v>
      </c>
      <c r="M2411" s="399"/>
      <c r="N2411" s="403">
        <v>72000</v>
      </c>
      <c r="O2411" s="399"/>
      <c r="P2411" s="398">
        <v>62380</v>
      </c>
      <c r="Q2411" s="399"/>
      <c r="R2411" s="403">
        <v>72000</v>
      </c>
      <c r="S2411" s="399"/>
      <c r="T2411" s="403">
        <v>72000</v>
      </c>
      <c r="U2411" s="399"/>
      <c r="V2411" s="403">
        <v>72000</v>
      </c>
      <c r="W2411" s="399"/>
      <c r="X2411" s="403">
        <v>72000</v>
      </c>
      <c r="Y2411" s="399"/>
    </row>
    <row r="2412" spans="1:29" s="139" customFormat="1" ht="15" x14ac:dyDescent="0.2">
      <c r="A2412" s="109" t="s">
        <v>836</v>
      </c>
      <c r="B2412" s="94" t="s">
        <v>838</v>
      </c>
      <c r="C2412" s="94">
        <v>43</v>
      </c>
      <c r="D2412" s="94" t="s">
        <v>839</v>
      </c>
      <c r="E2412" s="119">
        <v>3113</v>
      </c>
      <c r="F2412" s="142" t="s">
        <v>35</v>
      </c>
      <c r="G2412" s="132"/>
      <c r="H2412" s="398">
        <v>6636</v>
      </c>
      <c r="I2412" s="399"/>
      <c r="J2412" s="398">
        <v>6636</v>
      </c>
      <c r="K2412" s="399"/>
      <c r="L2412" s="403">
        <v>14500</v>
      </c>
      <c r="M2412" s="399"/>
      <c r="N2412" s="403">
        <v>14500</v>
      </c>
      <c r="O2412" s="399"/>
      <c r="P2412" s="398">
        <v>6636</v>
      </c>
      <c r="Q2412" s="399"/>
      <c r="R2412" s="403">
        <v>14500</v>
      </c>
      <c r="S2412" s="399"/>
      <c r="T2412" s="403">
        <v>14500</v>
      </c>
      <c r="U2412" s="399"/>
      <c r="V2412" s="403">
        <v>14500</v>
      </c>
      <c r="W2412" s="399"/>
      <c r="X2412" s="403">
        <v>14500</v>
      </c>
      <c r="Y2412" s="399"/>
    </row>
    <row r="2413" spans="1:29" x14ac:dyDescent="0.2">
      <c r="A2413" s="104" t="s">
        <v>836</v>
      </c>
      <c r="B2413" s="103" t="s">
        <v>838</v>
      </c>
      <c r="C2413" s="103">
        <v>43</v>
      </c>
      <c r="D2413" s="103"/>
      <c r="E2413" s="113">
        <v>312</v>
      </c>
      <c r="F2413" s="141"/>
      <c r="G2413" s="106"/>
      <c r="H2413" s="107">
        <f t="shared" ref="H2413:Y2413" si="4560">H2414</f>
        <v>1079451</v>
      </c>
      <c r="I2413" s="107">
        <f t="shared" si="4560"/>
        <v>0</v>
      </c>
      <c r="J2413" s="107">
        <f t="shared" si="4560"/>
        <v>938403</v>
      </c>
      <c r="K2413" s="107">
        <f t="shared" si="4560"/>
        <v>0</v>
      </c>
      <c r="L2413" s="107">
        <f t="shared" si="4560"/>
        <v>1044800</v>
      </c>
      <c r="M2413" s="107">
        <f t="shared" si="4560"/>
        <v>0</v>
      </c>
      <c r="N2413" s="107">
        <f t="shared" si="4560"/>
        <v>1044800</v>
      </c>
      <c r="O2413" s="107">
        <f t="shared" si="4560"/>
        <v>0</v>
      </c>
      <c r="P2413" s="107">
        <f t="shared" si="4560"/>
        <v>995740</v>
      </c>
      <c r="Q2413" s="107">
        <f t="shared" si="4560"/>
        <v>0</v>
      </c>
      <c r="R2413" s="107">
        <f t="shared" si="4560"/>
        <v>1111800</v>
      </c>
      <c r="S2413" s="107">
        <f t="shared" si="4560"/>
        <v>0</v>
      </c>
      <c r="T2413" s="107">
        <f t="shared" si="4560"/>
        <v>1111800</v>
      </c>
      <c r="U2413" s="107">
        <f t="shared" si="4560"/>
        <v>0</v>
      </c>
      <c r="V2413" s="107">
        <f t="shared" si="4560"/>
        <v>1113900</v>
      </c>
      <c r="W2413" s="107">
        <f t="shared" si="4560"/>
        <v>0</v>
      </c>
      <c r="X2413" s="107">
        <f t="shared" si="4560"/>
        <v>1113900</v>
      </c>
      <c r="Y2413" s="107">
        <f t="shared" si="4560"/>
        <v>0</v>
      </c>
    </row>
    <row r="2414" spans="1:29" ht="15" x14ac:dyDescent="0.2">
      <c r="A2414" s="109" t="s">
        <v>836</v>
      </c>
      <c r="B2414" s="94" t="s">
        <v>838</v>
      </c>
      <c r="C2414" s="94">
        <v>43</v>
      </c>
      <c r="D2414" s="94" t="s">
        <v>839</v>
      </c>
      <c r="E2414" s="119">
        <v>3121</v>
      </c>
      <c r="F2414" s="142" t="s">
        <v>471</v>
      </c>
      <c r="G2414" s="132"/>
      <c r="H2414" s="398">
        <v>1079451</v>
      </c>
      <c r="I2414" s="399"/>
      <c r="J2414" s="398">
        <v>938403</v>
      </c>
      <c r="K2414" s="399"/>
      <c r="L2414" s="402">
        <v>1044800</v>
      </c>
      <c r="M2414" s="399"/>
      <c r="N2414" s="402">
        <v>1044800</v>
      </c>
      <c r="O2414" s="399"/>
      <c r="P2414" s="398">
        <v>995740</v>
      </c>
      <c r="Q2414" s="399"/>
      <c r="R2414" s="402">
        <v>1111800</v>
      </c>
      <c r="S2414" s="399"/>
      <c r="T2414" s="402">
        <v>1111800</v>
      </c>
      <c r="U2414" s="399"/>
      <c r="V2414" s="402">
        <v>1113900</v>
      </c>
      <c r="W2414" s="399"/>
      <c r="X2414" s="402">
        <v>1113900</v>
      </c>
      <c r="Y2414" s="399"/>
      <c r="Z2414" s="139"/>
      <c r="AA2414" s="139"/>
      <c r="AB2414" s="139"/>
      <c r="AC2414" s="139"/>
    </row>
    <row r="2415" spans="1:29" s="139" customFormat="1" x14ac:dyDescent="0.2">
      <c r="A2415" s="104" t="s">
        <v>836</v>
      </c>
      <c r="B2415" s="103" t="s">
        <v>838</v>
      </c>
      <c r="C2415" s="103">
        <v>43</v>
      </c>
      <c r="D2415" s="103"/>
      <c r="E2415" s="113">
        <v>313</v>
      </c>
      <c r="F2415" s="141"/>
      <c r="G2415" s="106"/>
      <c r="H2415" s="107">
        <f t="shared" ref="H2415:Y2415" si="4561">SUM(H2416:H2416)</f>
        <v>974437</v>
      </c>
      <c r="I2415" s="107">
        <f t="shared" si="4561"/>
        <v>0</v>
      </c>
      <c r="J2415" s="107">
        <f t="shared" si="4561"/>
        <v>1050090</v>
      </c>
      <c r="K2415" s="107">
        <f t="shared" si="4561"/>
        <v>0</v>
      </c>
      <c r="L2415" s="107">
        <f t="shared" si="4561"/>
        <v>1070600</v>
      </c>
      <c r="M2415" s="107">
        <f t="shared" si="4561"/>
        <v>0</v>
      </c>
      <c r="N2415" s="107">
        <f t="shared" si="4561"/>
        <v>1070600</v>
      </c>
      <c r="O2415" s="107">
        <f t="shared" si="4561"/>
        <v>0</v>
      </c>
      <c r="P2415" s="107">
        <f t="shared" si="4561"/>
        <v>1070423</v>
      </c>
      <c r="Q2415" s="107">
        <f t="shared" si="4561"/>
        <v>0</v>
      </c>
      <c r="R2415" s="107">
        <f t="shared" si="4561"/>
        <v>1100100</v>
      </c>
      <c r="S2415" s="107">
        <f t="shared" si="4561"/>
        <v>0</v>
      </c>
      <c r="T2415" s="107">
        <f t="shared" si="4561"/>
        <v>1100100</v>
      </c>
      <c r="U2415" s="107">
        <f t="shared" si="4561"/>
        <v>0</v>
      </c>
      <c r="V2415" s="107">
        <f t="shared" si="4561"/>
        <v>1121300</v>
      </c>
      <c r="W2415" s="107">
        <f t="shared" si="4561"/>
        <v>0</v>
      </c>
      <c r="X2415" s="107">
        <f t="shared" si="4561"/>
        <v>1121300</v>
      </c>
      <c r="Y2415" s="107">
        <f t="shared" si="4561"/>
        <v>0</v>
      </c>
      <c r="Z2415" s="112"/>
      <c r="AA2415" s="112"/>
      <c r="AB2415" s="112"/>
      <c r="AC2415" s="112"/>
    </row>
    <row r="2416" spans="1:29" s="139" customFormat="1" ht="15" x14ac:dyDescent="0.2">
      <c r="A2416" s="109" t="s">
        <v>836</v>
      </c>
      <c r="B2416" s="94" t="s">
        <v>838</v>
      </c>
      <c r="C2416" s="94">
        <v>43</v>
      </c>
      <c r="D2416" s="94" t="s">
        <v>839</v>
      </c>
      <c r="E2416" s="119">
        <v>3132</v>
      </c>
      <c r="F2416" s="142" t="s">
        <v>40</v>
      </c>
      <c r="G2416" s="132"/>
      <c r="H2416" s="398">
        <v>974437</v>
      </c>
      <c r="I2416" s="399"/>
      <c r="J2416" s="398">
        <v>1050090</v>
      </c>
      <c r="K2416" s="399"/>
      <c r="L2416" s="402">
        <v>1070600</v>
      </c>
      <c r="M2416" s="399"/>
      <c r="N2416" s="402">
        <v>1070600</v>
      </c>
      <c r="O2416" s="399"/>
      <c r="P2416" s="398">
        <v>1070423</v>
      </c>
      <c r="Q2416" s="399"/>
      <c r="R2416" s="402">
        <v>1100100</v>
      </c>
      <c r="S2416" s="399"/>
      <c r="T2416" s="402">
        <v>1100100</v>
      </c>
      <c r="U2416" s="399"/>
      <c r="V2416" s="402">
        <v>1121300</v>
      </c>
      <c r="W2416" s="399"/>
      <c r="X2416" s="402">
        <v>1121300</v>
      </c>
      <c r="Y2416" s="399"/>
      <c r="Z2416" s="112"/>
      <c r="AA2416" s="112"/>
      <c r="AB2416" s="112"/>
      <c r="AC2416" s="112"/>
    </row>
    <row r="2417" spans="1:29" s="139" customFormat="1" x14ac:dyDescent="0.2">
      <c r="A2417" s="201" t="s">
        <v>836</v>
      </c>
      <c r="B2417" s="179" t="s">
        <v>838</v>
      </c>
      <c r="C2417" s="167">
        <v>43</v>
      </c>
      <c r="D2417" s="167"/>
      <c r="E2417" s="168">
        <v>32</v>
      </c>
      <c r="F2417" s="169"/>
      <c r="G2417" s="170"/>
      <c r="H2417" s="171">
        <f t="shared" ref="H2417:Q2417" si="4562">H2418+H2422+H2428+H2438+H2440</f>
        <v>5664678</v>
      </c>
      <c r="I2417" s="171">
        <f t="shared" si="4562"/>
        <v>0</v>
      </c>
      <c r="J2417" s="171">
        <f t="shared" si="4562"/>
        <v>4286403</v>
      </c>
      <c r="K2417" s="171">
        <f t="shared" si="4562"/>
        <v>0</v>
      </c>
      <c r="L2417" s="171">
        <f t="shared" ref="L2417:M2417" si="4563">L2418+L2422+L2428+L2438+L2440</f>
        <v>5764800</v>
      </c>
      <c r="M2417" s="171">
        <f t="shared" si="4563"/>
        <v>0</v>
      </c>
      <c r="N2417" s="171">
        <f t="shared" ref="N2417:O2417" si="4564">N2418+N2422+N2428+N2438+N2440</f>
        <v>5764800</v>
      </c>
      <c r="O2417" s="171">
        <f t="shared" si="4564"/>
        <v>0</v>
      </c>
      <c r="P2417" s="171">
        <f t="shared" si="4562"/>
        <v>4233418</v>
      </c>
      <c r="Q2417" s="171">
        <f t="shared" si="4562"/>
        <v>0</v>
      </c>
      <c r="R2417" s="171">
        <f t="shared" ref="R2417:W2417" si="4565">R2418+R2422+R2428+R2438+R2440</f>
        <v>5589900</v>
      </c>
      <c r="S2417" s="171">
        <f t="shared" si="4565"/>
        <v>0</v>
      </c>
      <c r="T2417" s="171">
        <f t="shared" ref="T2417:U2417" si="4566">T2418+T2422+T2428+T2438+T2440</f>
        <v>5589900</v>
      </c>
      <c r="U2417" s="171">
        <f t="shared" si="4566"/>
        <v>0</v>
      </c>
      <c r="V2417" s="171">
        <f t="shared" si="4565"/>
        <v>5688800</v>
      </c>
      <c r="W2417" s="171">
        <f t="shared" si="4565"/>
        <v>0</v>
      </c>
      <c r="X2417" s="171">
        <f t="shared" ref="X2417:Y2417" si="4567">X2418+X2422+X2428+X2438+X2440</f>
        <v>5688800</v>
      </c>
      <c r="Y2417" s="171">
        <f t="shared" si="4567"/>
        <v>0</v>
      </c>
    </row>
    <row r="2418" spans="1:29" s="139" customFormat="1" x14ac:dyDescent="0.2">
      <c r="A2418" s="104" t="s">
        <v>836</v>
      </c>
      <c r="B2418" s="103" t="s">
        <v>838</v>
      </c>
      <c r="C2418" s="103">
        <v>43</v>
      </c>
      <c r="D2418" s="103"/>
      <c r="E2418" s="113">
        <v>321</v>
      </c>
      <c r="F2418" s="141"/>
      <c r="G2418" s="106"/>
      <c r="H2418" s="107">
        <f t="shared" ref="H2418:Q2418" si="4568">SUM(H2419:H2421)</f>
        <v>592656</v>
      </c>
      <c r="I2418" s="107">
        <f t="shared" si="4568"/>
        <v>0</v>
      </c>
      <c r="J2418" s="107">
        <f t="shared" si="4568"/>
        <v>484438</v>
      </c>
      <c r="K2418" s="107">
        <f t="shared" si="4568"/>
        <v>0</v>
      </c>
      <c r="L2418" s="107">
        <f t="shared" ref="L2418:M2418" si="4569">SUM(L2419:L2421)</f>
        <v>635000</v>
      </c>
      <c r="M2418" s="107">
        <f t="shared" si="4569"/>
        <v>0</v>
      </c>
      <c r="N2418" s="107">
        <f t="shared" ref="N2418:O2418" si="4570">SUM(N2419:N2421)</f>
        <v>635000</v>
      </c>
      <c r="O2418" s="107">
        <f t="shared" si="4570"/>
        <v>0</v>
      </c>
      <c r="P2418" s="107">
        <f t="shared" si="4568"/>
        <v>484438</v>
      </c>
      <c r="Q2418" s="107">
        <f t="shared" si="4568"/>
        <v>0</v>
      </c>
      <c r="R2418" s="107">
        <f t="shared" ref="R2418:W2418" si="4571">SUM(R2419:R2421)</f>
        <v>652100</v>
      </c>
      <c r="S2418" s="107">
        <f t="shared" si="4571"/>
        <v>0</v>
      </c>
      <c r="T2418" s="107">
        <f t="shared" ref="T2418:U2418" si="4572">SUM(T2419:T2421)</f>
        <v>652100</v>
      </c>
      <c r="U2418" s="107">
        <f t="shared" si="4572"/>
        <v>0</v>
      </c>
      <c r="V2418" s="107">
        <f t="shared" si="4571"/>
        <v>732100</v>
      </c>
      <c r="W2418" s="107">
        <f t="shared" si="4571"/>
        <v>0</v>
      </c>
      <c r="X2418" s="107">
        <f t="shared" ref="X2418:Y2418" si="4573">SUM(X2419:X2421)</f>
        <v>732100</v>
      </c>
      <c r="Y2418" s="107">
        <f t="shared" si="4573"/>
        <v>0</v>
      </c>
    </row>
    <row r="2419" spans="1:29" ht="15" x14ac:dyDescent="0.2">
      <c r="A2419" s="109" t="s">
        <v>836</v>
      </c>
      <c r="B2419" s="94" t="s">
        <v>838</v>
      </c>
      <c r="C2419" s="94">
        <v>43</v>
      </c>
      <c r="D2419" s="94" t="s">
        <v>839</v>
      </c>
      <c r="E2419" s="119">
        <v>3211</v>
      </c>
      <c r="F2419" s="142" t="s">
        <v>42</v>
      </c>
      <c r="G2419" s="132"/>
      <c r="H2419" s="398">
        <v>242880</v>
      </c>
      <c r="I2419" s="399"/>
      <c r="J2419" s="398">
        <v>172540</v>
      </c>
      <c r="K2419" s="399"/>
      <c r="L2419" s="402">
        <v>300000</v>
      </c>
      <c r="M2419" s="399"/>
      <c r="N2419" s="402">
        <v>300000</v>
      </c>
      <c r="O2419" s="399"/>
      <c r="P2419" s="398">
        <v>172540</v>
      </c>
      <c r="Q2419" s="399"/>
      <c r="R2419" s="402">
        <v>320000</v>
      </c>
      <c r="S2419" s="399"/>
      <c r="T2419" s="402">
        <v>320000</v>
      </c>
      <c r="U2419" s="399"/>
      <c r="V2419" s="402">
        <v>400000</v>
      </c>
      <c r="W2419" s="399"/>
      <c r="X2419" s="402">
        <v>400000</v>
      </c>
      <c r="Y2419" s="399"/>
      <c r="Z2419" s="139"/>
      <c r="AA2419" s="139"/>
      <c r="AB2419" s="139"/>
      <c r="AC2419" s="139"/>
    </row>
    <row r="2420" spans="1:29" s="139" customFormat="1" ht="30" x14ac:dyDescent="0.2">
      <c r="A2420" s="109" t="s">
        <v>836</v>
      </c>
      <c r="B2420" s="94" t="s">
        <v>838</v>
      </c>
      <c r="C2420" s="94">
        <v>43</v>
      </c>
      <c r="D2420" s="94" t="s">
        <v>839</v>
      </c>
      <c r="E2420" s="119">
        <v>3212</v>
      </c>
      <c r="F2420" s="142" t="s">
        <v>43</v>
      </c>
      <c r="G2420" s="132"/>
      <c r="H2420" s="398">
        <v>205720</v>
      </c>
      <c r="I2420" s="399"/>
      <c r="J2420" s="398">
        <v>212356</v>
      </c>
      <c r="K2420" s="399"/>
      <c r="L2420" s="403">
        <v>206000</v>
      </c>
      <c r="M2420" s="399"/>
      <c r="N2420" s="403">
        <v>206000</v>
      </c>
      <c r="O2420" s="399"/>
      <c r="P2420" s="398">
        <v>212356</v>
      </c>
      <c r="Q2420" s="399"/>
      <c r="R2420" s="403">
        <v>206000</v>
      </c>
      <c r="S2420" s="399"/>
      <c r="T2420" s="403">
        <v>206000</v>
      </c>
      <c r="U2420" s="399"/>
      <c r="V2420" s="403">
        <v>206000</v>
      </c>
      <c r="W2420" s="399"/>
      <c r="X2420" s="403">
        <v>206000</v>
      </c>
      <c r="Y2420" s="399"/>
    </row>
    <row r="2421" spans="1:29" s="139" customFormat="1" ht="15" x14ac:dyDescent="0.2">
      <c r="A2421" s="109" t="s">
        <v>836</v>
      </c>
      <c r="B2421" s="94" t="s">
        <v>838</v>
      </c>
      <c r="C2421" s="94">
        <v>43</v>
      </c>
      <c r="D2421" s="94" t="s">
        <v>839</v>
      </c>
      <c r="E2421" s="119">
        <v>3213</v>
      </c>
      <c r="F2421" s="142" t="s">
        <v>44</v>
      </c>
      <c r="G2421" s="132"/>
      <c r="H2421" s="398">
        <v>144056</v>
      </c>
      <c r="I2421" s="399"/>
      <c r="J2421" s="398">
        <v>99542</v>
      </c>
      <c r="K2421" s="399"/>
      <c r="L2421" s="403">
        <v>129000</v>
      </c>
      <c r="M2421" s="399"/>
      <c r="N2421" s="403">
        <v>129000</v>
      </c>
      <c r="O2421" s="399"/>
      <c r="P2421" s="398">
        <v>99542</v>
      </c>
      <c r="Q2421" s="399"/>
      <c r="R2421" s="403">
        <v>126100</v>
      </c>
      <c r="S2421" s="399"/>
      <c r="T2421" s="403">
        <v>126100</v>
      </c>
      <c r="U2421" s="399"/>
      <c r="V2421" s="403">
        <v>126100</v>
      </c>
      <c r="W2421" s="399"/>
      <c r="X2421" s="403">
        <v>126100</v>
      </c>
      <c r="Y2421" s="399"/>
      <c r="Z2421" s="112"/>
      <c r="AA2421" s="112"/>
      <c r="AB2421" s="112"/>
      <c r="AC2421" s="112"/>
    </row>
    <row r="2422" spans="1:29" s="139" customFormat="1" x14ac:dyDescent="0.2">
      <c r="A2422" s="104" t="s">
        <v>836</v>
      </c>
      <c r="B2422" s="103" t="s">
        <v>838</v>
      </c>
      <c r="C2422" s="103">
        <v>43</v>
      </c>
      <c r="D2422" s="103"/>
      <c r="E2422" s="113">
        <v>322</v>
      </c>
      <c r="F2422" s="141"/>
      <c r="G2422" s="106"/>
      <c r="H2422" s="107">
        <f t="shared" ref="H2422:Q2422" si="4574">SUM(H2423:H2427)</f>
        <v>582474</v>
      </c>
      <c r="I2422" s="107">
        <f t="shared" si="4574"/>
        <v>0</v>
      </c>
      <c r="J2422" s="107">
        <f t="shared" si="4574"/>
        <v>408454</v>
      </c>
      <c r="K2422" s="107">
        <f t="shared" si="4574"/>
        <v>0</v>
      </c>
      <c r="L2422" s="107">
        <f t="shared" ref="L2422:M2422" si="4575">SUM(L2423:L2427)</f>
        <v>581400</v>
      </c>
      <c r="M2422" s="107">
        <f t="shared" si="4575"/>
        <v>0</v>
      </c>
      <c r="N2422" s="107">
        <f t="shared" ref="N2422:O2422" si="4576">SUM(N2423:N2427)</f>
        <v>581400</v>
      </c>
      <c r="O2422" s="107">
        <f t="shared" si="4576"/>
        <v>0</v>
      </c>
      <c r="P2422" s="107">
        <f t="shared" si="4574"/>
        <v>418408</v>
      </c>
      <c r="Q2422" s="107">
        <f t="shared" si="4574"/>
        <v>0</v>
      </c>
      <c r="R2422" s="107">
        <f t="shared" ref="R2422:W2422" si="4577">SUM(R2423:R2427)</f>
        <v>611300</v>
      </c>
      <c r="S2422" s="107">
        <f t="shared" si="4577"/>
        <v>0</v>
      </c>
      <c r="T2422" s="107">
        <f t="shared" ref="T2422:U2422" si="4578">SUM(T2423:T2427)</f>
        <v>611300</v>
      </c>
      <c r="U2422" s="107">
        <f t="shared" si="4578"/>
        <v>0</v>
      </c>
      <c r="V2422" s="107">
        <f t="shared" si="4577"/>
        <v>601300</v>
      </c>
      <c r="W2422" s="107">
        <f t="shared" si="4577"/>
        <v>0</v>
      </c>
      <c r="X2422" s="107">
        <f t="shared" ref="X2422:Y2422" si="4579">SUM(X2423:X2427)</f>
        <v>601300</v>
      </c>
      <c r="Y2422" s="107">
        <f t="shared" si="4579"/>
        <v>0</v>
      </c>
    </row>
    <row r="2423" spans="1:29" s="139" customFormat="1" ht="15" x14ac:dyDescent="0.2">
      <c r="A2423" s="109" t="s">
        <v>836</v>
      </c>
      <c r="B2423" s="94" t="s">
        <v>838</v>
      </c>
      <c r="C2423" s="94">
        <v>43</v>
      </c>
      <c r="D2423" s="94" t="s">
        <v>839</v>
      </c>
      <c r="E2423" s="119">
        <v>3221</v>
      </c>
      <c r="F2423" s="142" t="s">
        <v>297</v>
      </c>
      <c r="G2423" s="132"/>
      <c r="H2423" s="398">
        <v>85034</v>
      </c>
      <c r="I2423" s="399"/>
      <c r="J2423" s="398">
        <v>66361</v>
      </c>
      <c r="K2423" s="399"/>
      <c r="L2423" s="402">
        <v>85000</v>
      </c>
      <c r="M2423" s="399"/>
      <c r="N2423" s="402">
        <v>85000</v>
      </c>
      <c r="O2423" s="399"/>
      <c r="P2423" s="398">
        <v>66361</v>
      </c>
      <c r="Q2423" s="399"/>
      <c r="R2423" s="402">
        <v>90000</v>
      </c>
      <c r="S2423" s="399"/>
      <c r="T2423" s="402">
        <v>90000</v>
      </c>
      <c r="U2423" s="399"/>
      <c r="V2423" s="402">
        <v>90000</v>
      </c>
      <c r="W2423" s="399"/>
      <c r="X2423" s="402">
        <v>90000</v>
      </c>
      <c r="Y2423" s="399"/>
    </row>
    <row r="2424" spans="1:29" ht="15" x14ac:dyDescent="0.2">
      <c r="A2424" s="109" t="s">
        <v>836</v>
      </c>
      <c r="B2424" s="94" t="s">
        <v>838</v>
      </c>
      <c r="C2424" s="94">
        <v>43</v>
      </c>
      <c r="D2424" s="94" t="s">
        <v>839</v>
      </c>
      <c r="E2424" s="119">
        <v>3223</v>
      </c>
      <c r="F2424" s="142" t="s">
        <v>48</v>
      </c>
      <c r="G2424" s="132"/>
      <c r="H2424" s="398">
        <v>485329</v>
      </c>
      <c r="I2424" s="399"/>
      <c r="J2424" s="398">
        <v>334130</v>
      </c>
      <c r="K2424" s="399"/>
      <c r="L2424" s="403">
        <v>485400</v>
      </c>
      <c r="M2424" s="399"/>
      <c r="N2424" s="403">
        <v>485400</v>
      </c>
      <c r="O2424" s="399"/>
      <c r="P2424" s="398">
        <v>334130</v>
      </c>
      <c r="Q2424" s="399"/>
      <c r="R2424" s="403">
        <v>500000</v>
      </c>
      <c r="S2424" s="399"/>
      <c r="T2424" s="403">
        <v>500000</v>
      </c>
      <c r="U2424" s="399"/>
      <c r="V2424" s="403">
        <v>500000</v>
      </c>
      <c r="W2424" s="399"/>
      <c r="X2424" s="403">
        <v>500000</v>
      </c>
      <c r="Y2424" s="399"/>
      <c r="Z2424" s="139"/>
      <c r="AA2424" s="139"/>
      <c r="AB2424" s="139"/>
      <c r="AC2424" s="139"/>
    </row>
    <row r="2425" spans="1:29" s="139" customFormat="1" ht="30" x14ac:dyDescent="0.2">
      <c r="A2425" s="109" t="s">
        <v>836</v>
      </c>
      <c r="B2425" s="94" t="s">
        <v>838</v>
      </c>
      <c r="C2425" s="94">
        <v>43</v>
      </c>
      <c r="D2425" s="94" t="s">
        <v>839</v>
      </c>
      <c r="E2425" s="119">
        <v>3224</v>
      </c>
      <c r="F2425" s="142" t="s">
        <v>155</v>
      </c>
      <c r="G2425" s="132"/>
      <c r="H2425" s="398">
        <v>830</v>
      </c>
      <c r="I2425" s="399"/>
      <c r="J2425" s="398">
        <v>1327</v>
      </c>
      <c r="K2425" s="399"/>
      <c r="L2425" s="403">
        <v>1000</v>
      </c>
      <c r="M2425" s="399"/>
      <c r="N2425" s="403">
        <v>1000</v>
      </c>
      <c r="O2425" s="399"/>
      <c r="P2425" s="398">
        <v>1327</v>
      </c>
      <c r="Q2425" s="399"/>
      <c r="R2425" s="403">
        <v>1300</v>
      </c>
      <c r="S2425" s="399"/>
      <c r="T2425" s="403">
        <v>1300</v>
      </c>
      <c r="U2425" s="399"/>
      <c r="V2425" s="403">
        <v>1300</v>
      </c>
      <c r="W2425" s="399"/>
      <c r="X2425" s="403">
        <v>1300</v>
      </c>
      <c r="Y2425" s="399"/>
    </row>
    <row r="2426" spans="1:29" s="139" customFormat="1" ht="15" x14ac:dyDescent="0.2">
      <c r="A2426" s="109" t="s">
        <v>836</v>
      </c>
      <c r="B2426" s="94" t="s">
        <v>838</v>
      </c>
      <c r="C2426" s="94">
        <v>43</v>
      </c>
      <c r="D2426" s="94" t="s">
        <v>839</v>
      </c>
      <c r="E2426" s="119">
        <v>3225</v>
      </c>
      <c r="F2426" s="142" t="s">
        <v>473</v>
      </c>
      <c r="G2426" s="132"/>
      <c r="H2426" s="398">
        <v>9954</v>
      </c>
      <c r="I2426" s="399"/>
      <c r="J2426" s="398">
        <v>6636</v>
      </c>
      <c r="K2426" s="399"/>
      <c r="L2426" s="403">
        <v>10000</v>
      </c>
      <c r="M2426" s="399"/>
      <c r="N2426" s="403">
        <v>10000</v>
      </c>
      <c r="O2426" s="399"/>
      <c r="P2426" s="398">
        <v>6636</v>
      </c>
      <c r="Q2426" s="399"/>
      <c r="R2426" s="403">
        <v>10000</v>
      </c>
      <c r="S2426" s="399"/>
      <c r="T2426" s="403">
        <v>10000</v>
      </c>
      <c r="U2426" s="399"/>
      <c r="V2426" s="403">
        <v>10000</v>
      </c>
      <c r="W2426" s="399"/>
      <c r="X2426" s="403">
        <v>10000</v>
      </c>
      <c r="Y2426" s="399"/>
      <c r="Z2426" s="112"/>
      <c r="AA2426" s="112"/>
      <c r="AB2426" s="112"/>
      <c r="AC2426" s="112"/>
    </row>
    <row r="2427" spans="1:29" s="139" customFormat="1" ht="15" x14ac:dyDescent="0.2">
      <c r="A2427" s="109" t="s">
        <v>836</v>
      </c>
      <c r="B2427" s="94" t="s">
        <v>838</v>
      </c>
      <c r="C2427" s="94">
        <v>43</v>
      </c>
      <c r="D2427" s="94" t="s">
        <v>839</v>
      </c>
      <c r="E2427" s="119">
        <v>3227</v>
      </c>
      <c r="F2427" s="142" t="s">
        <v>51</v>
      </c>
      <c r="G2427" s="132"/>
      <c r="H2427" s="398">
        <v>1327</v>
      </c>
      <c r="I2427" s="399"/>
      <c r="J2427" s="398">
        <v>0</v>
      </c>
      <c r="K2427" s="399"/>
      <c r="L2427" s="409">
        <v>0</v>
      </c>
      <c r="M2427" s="399"/>
      <c r="N2427" s="409">
        <v>0</v>
      </c>
      <c r="O2427" s="399"/>
      <c r="P2427" s="398">
        <v>9954</v>
      </c>
      <c r="Q2427" s="399"/>
      <c r="R2427" s="403">
        <v>10000</v>
      </c>
      <c r="S2427" s="399"/>
      <c r="T2427" s="403">
        <v>10000</v>
      </c>
      <c r="U2427" s="399"/>
      <c r="V2427" s="409">
        <v>0</v>
      </c>
      <c r="W2427" s="399"/>
      <c r="X2427" s="409"/>
      <c r="Y2427" s="399"/>
    </row>
    <row r="2428" spans="1:29" s="139" customFormat="1" x14ac:dyDescent="0.2">
      <c r="A2428" s="104" t="s">
        <v>836</v>
      </c>
      <c r="B2428" s="103" t="s">
        <v>838</v>
      </c>
      <c r="C2428" s="103">
        <v>43</v>
      </c>
      <c r="D2428" s="103"/>
      <c r="E2428" s="113">
        <v>323</v>
      </c>
      <c r="F2428" s="141"/>
      <c r="G2428" s="106"/>
      <c r="H2428" s="107">
        <f t="shared" ref="H2428:Q2428" si="4580">SUM(H2429:H2437)</f>
        <v>4264773</v>
      </c>
      <c r="I2428" s="107">
        <f t="shared" si="4580"/>
        <v>0</v>
      </c>
      <c r="J2428" s="107">
        <f t="shared" si="4580"/>
        <v>3170204</v>
      </c>
      <c r="K2428" s="107">
        <f t="shared" si="4580"/>
        <v>0</v>
      </c>
      <c r="L2428" s="107">
        <f t="shared" ref="L2428:M2428" si="4581">SUM(L2429:L2437)</f>
        <v>4287000</v>
      </c>
      <c r="M2428" s="107">
        <f t="shared" si="4581"/>
        <v>0</v>
      </c>
      <c r="N2428" s="107">
        <f t="shared" ref="N2428:O2428" si="4582">SUM(N2429:N2437)</f>
        <v>4287000</v>
      </c>
      <c r="O2428" s="107">
        <f t="shared" si="4582"/>
        <v>0</v>
      </c>
      <c r="P2428" s="107">
        <f t="shared" si="4580"/>
        <v>3106470</v>
      </c>
      <c r="Q2428" s="107">
        <f t="shared" si="4580"/>
        <v>0</v>
      </c>
      <c r="R2428" s="107">
        <f t="shared" ref="R2428:W2428" si="4583">SUM(R2429:R2437)</f>
        <v>4057500</v>
      </c>
      <c r="S2428" s="107">
        <f t="shared" si="4583"/>
        <v>0</v>
      </c>
      <c r="T2428" s="107">
        <f t="shared" ref="T2428:U2428" si="4584">SUM(T2429:T2437)</f>
        <v>4057500</v>
      </c>
      <c r="U2428" s="107">
        <f t="shared" si="4584"/>
        <v>0</v>
      </c>
      <c r="V2428" s="107">
        <f t="shared" si="4583"/>
        <v>4086400</v>
      </c>
      <c r="W2428" s="107">
        <f t="shared" si="4583"/>
        <v>0</v>
      </c>
      <c r="X2428" s="107">
        <f t="shared" ref="X2428:Y2428" si="4585">SUM(X2429:X2437)</f>
        <v>4086400</v>
      </c>
      <c r="Y2428" s="107">
        <f t="shared" si="4585"/>
        <v>0</v>
      </c>
    </row>
    <row r="2429" spans="1:29" s="139" customFormat="1" ht="15" x14ac:dyDescent="0.2">
      <c r="A2429" s="109" t="s">
        <v>836</v>
      </c>
      <c r="B2429" s="94" t="s">
        <v>838</v>
      </c>
      <c r="C2429" s="94">
        <v>43</v>
      </c>
      <c r="D2429" s="94" t="s">
        <v>839</v>
      </c>
      <c r="E2429" s="119">
        <v>3231</v>
      </c>
      <c r="F2429" s="142" t="s">
        <v>52</v>
      </c>
      <c r="G2429" s="132"/>
      <c r="H2429" s="398">
        <v>176925</v>
      </c>
      <c r="I2429" s="399"/>
      <c r="J2429" s="398">
        <v>157171</v>
      </c>
      <c r="K2429" s="399"/>
      <c r="L2429" s="402">
        <v>178000</v>
      </c>
      <c r="M2429" s="399"/>
      <c r="N2429" s="402">
        <v>178000</v>
      </c>
      <c r="O2429" s="399"/>
      <c r="P2429" s="398">
        <v>157170</v>
      </c>
      <c r="Q2429" s="399"/>
      <c r="R2429" s="402">
        <v>180000</v>
      </c>
      <c r="S2429" s="399"/>
      <c r="T2429" s="402">
        <v>180000</v>
      </c>
      <c r="U2429" s="399"/>
      <c r="V2429" s="402">
        <v>180000</v>
      </c>
      <c r="W2429" s="399"/>
      <c r="X2429" s="402">
        <v>180000</v>
      </c>
      <c r="Y2429" s="399"/>
    </row>
    <row r="2430" spans="1:29" s="139" customFormat="1" ht="15" x14ac:dyDescent="0.2">
      <c r="A2430" s="109" t="s">
        <v>836</v>
      </c>
      <c r="B2430" s="94" t="s">
        <v>838</v>
      </c>
      <c r="C2430" s="94">
        <v>43</v>
      </c>
      <c r="D2430" s="94" t="s">
        <v>839</v>
      </c>
      <c r="E2430" s="119">
        <v>3232</v>
      </c>
      <c r="F2430" s="142" t="s">
        <v>53</v>
      </c>
      <c r="G2430" s="132"/>
      <c r="H2430" s="398">
        <v>383480</v>
      </c>
      <c r="I2430" s="399"/>
      <c r="J2430" s="398">
        <v>237574</v>
      </c>
      <c r="K2430" s="399"/>
      <c r="L2430" s="403">
        <v>408900</v>
      </c>
      <c r="M2430" s="399"/>
      <c r="N2430" s="403">
        <v>408900</v>
      </c>
      <c r="O2430" s="399"/>
      <c r="P2430" s="398">
        <v>237574</v>
      </c>
      <c r="Q2430" s="399"/>
      <c r="R2430" s="403">
        <v>400000</v>
      </c>
      <c r="S2430" s="399"/>
      <c r="T2430" s="403">
        <v>400000</v>
      </c>
      <c r="U2430" s="399"/>
      <c r="V2430" s="403">
        <v>400000</v>
      </c>
      <c r="W2430" s="399"/>
      <c r="X2430" s="403">
        <v>400000</v>
      </c>
      <c r="Y2430" s="399"/>
    </row>
    <row r="2431" spans="1:29" s="139" customFormat="1" ht="15" x14ac:dyDescent="0.2">
      <c r="A2431" s="109" t="s">
        <v>836</v>
      </c>
      <c r="B2431" s="94" t="s">
        <v>838</v>
      </c>
      <c r="C2431" s="94">
        <v>43</v>
      </c>
      <c r="D2431" s="94" t="s">
        <v>839</v>
      </c>
      <c r="E2431" s="119">
        <v>3233</v>
      </c>
      <c r="F2431" s="142" t="s">
        <v>54</v>
      </c>
      <c r="G2431" s="132"/>
      <c r="H2431" s="398">
        <v>157319</v>
      </c>
      <c r="I2431" s="399"/>
      <c r="J2431" s="398">
        <v>99210</v>
      </c>
      <c r="K2431" s="399"/>
      <c r="L2431" s="403">
        <v>150000</v>
      </c>
      <c r="M2431" s="399"/>
      <c r="N2431" s="403">
        <v>150000</v>
      </c>
      <c r="O2431" s="399"/>
      <c r="P2431" s="398">
        <v>99210</v>
      </c>
      <c r="Q2431" s="399"/>
      <c r="R2431" s="403">
        <v>150000</v>
      </c>
      <c r="S2431" s="399"/>
      <c r="T2431" s="403">
        <v>150000</v>
      </c>
      <c r="U2431" s="399"/>
      <c r="V2431" s="403">
        <v>150000</v>
      </c>
      <c r="W2431" s="399"/>
      <c r="X2431" s="403">
        <v>150000</v>
      </c>
      <c r="Y2431" s="399"/>
    </row>
    <row r="2432" spans="1:29" s="139" customFormat="1" ht="15" x14ac:dyDescent="0.2">
      <c r="A2432" s="109" t="s">
        <v>836</v>
      </c>
      <c r="B2432" s="94" t="s">
        <v>838</v>
      </c>
      <c r="C2432" s="94">
        <v>43</v>
      </c>
      <c r="D2432" s="94" t="s">
        <v>839</v>
      </c>
      <c r="E2432" s="119">
        <v>3234</v>
      </c>
      <c r="F2432" s="142" t="s">
        <v>55</v>
      </c>
      <c r="G2432" s="132"/>
      <c r="H2432" s="398">
        <v>71432</v>
      </c>
      <c r="I2432" s="399"/>
      <c r="J2432" s="398">
        <v>66361</v>
      </c>
      <c r="K2432" s="399"/>
      <c r="L2432" s="403">
        <v>75000</v>
      </c>
      <c r="M2432" s="399"/>
      <c r="N2432" s="403">
        <v>75000</v>
      </c>
      <c r="O2432" s="399"/>
      <c r="P2432" s="398">
        <v>66361</v>
      </c>
      <c r="Q2432" s="399"/>
      <c r="R2432" s="403">
        <v>80000</v>
      </c>
      <c r="S2432" s="399"/>
      <c r="T2432" s="403">
        <v>80000</v>
      </c>
      <c r="U2432" s="399"/>
      <c r="V2432" s="403">
        <v>80000</v>
      </c>
      <c r="W2432" s="399"/>
      <c r="X2432" s="403">
        <v>80000</v>
      </c>
      <c r="Y2432" s="399"/>
    </row>
    <row r="2433" spans="1:29" s="139" customFormat="1" ht="15" x14ac:dyDescent="0.2">
      <c r="A2433" s="109" t="s">
        <v>836</v>
      </c>
      <c r="B2433" s="94" t="s">
        <v>838</v>
      </c>
      <c r="C2433" s="94">
        <v>43</v>
      </c>
      <c r="D2433" s="94" t="s">
        <v>839</v>
      </c>
      <c r="E2433" s="119">
        <v>3235</v>
      </c>
      <c r="F2433" s="142" t="s">
        <v>56</v>
      </c>
      <c r="G2433" s="132"/>
      <c r="H2433" s="398">
        <v>1282095</v>
      </c>
      <c r="I2433" s="399"/>
      <c r="J2433" s="398">
        <v>1253501</v>
      </c>
      <c r="K2433" s="399"/>
      <c r="L2433" s="403">
        <v>1299300</v>
      </c>
      <c r="M2433" s="399"/>
      <c r="N2433" s="403">
        <v>1299300</v>
      </c>
      <c r="O2433" s="399"/>
      <c r="P2433" s="398">
        <v>1253501</v>
      </c>
      <c r="Q2433" s="399"/>
      <c r="R2433" s="403">
        <v>1300000</v>
      </c>
      <c r="S2433" s="399"/>
      <c r="T2433" s="403">
        <v>1300000</v>
      </c>
      <c r="U2433" s="399"/>
      <c r="V2433" s="403">
        <v>1300000</v>
      </c>
      <c r="W2433" s="399"/>
      <c r="X2433" s="403">
        <v>1300000</v>
      </c>
      <c r="Y2433" s="399"/>
    </row>
    <row r="2434" spans="1:29" ht="15" x14ac:dyDescent="0.2">
      <c r="A2434" s="109" t="s">
        <v>836</v>
      </c>
      <c r="B2434" s="94" t="s">
        <v>838</v>
      </c>
      <c r="C2434" s="94">
        <v>43</v>
      </c>
      <c r="D2434" s="94" t="s">
        <v>839</v>
      </c>
      <c r="E2434" s="119">
        <v>3236</v>
      </c>
      <c r="F2434" s="142" t="s">
        <v>57</v>
      </c>
      <c r="G2434" s="132"/>
      <c r="H2434" s="398">
        <v>46567</v>
      </c>
      <c r="I2434" s="399"/>
      <c r="J2434" s="398">
        <v>53089</v>
      </c>
      <c r="K2434" s="399"/>
      <c r="L2434" s="403">
        <v>71900</v>
      </c>
      <c r="M2434" s="399"/>
      <c r="N2434" s="403">
        <v>71900</v>
      </c>
      <c r="O2434" s="399"/>
      <c r="P2434" s="398">
        <v>53089</v>
      </c>
      <c r="Q2434" s="399"/>
      <c r="R2434" s="403">
        <v>71900</v>
      </c>
      <c r="S2434" s="399"/>
      <c r="T2434" s="403">
        <v>71900</v>
      </c>
      <c r="U2434" s="399"/>
      <c r="V2434" s="403">
        <v>71900</v>
      </c>
      <c r="W2434" s="399"/>
      <c r="X2434" s="403">
        <v>71900</v>
      </c>
      <c r="Y2434" s="399"/>
      <c r="Z2434" s="139"/>
      <c r="AA2434" s="139"/>
      <c r="AB2434" s="139"/>
      <c r="AC2434" s="139"/>
    </row>
    <row r="2435" spans="1:29" s="139" customFormat="1" ht="15" x14ac:dyDescent="0.2">
      <c r="A2435" s="109" t="s">
        <v>836</v>
      </c>
      <c r="B2435" s="94" t="s">
        <v>838</v>
      </c>
      <c r="C2435" s="94">
        <v>43</v>
      </c>
      <c r="D2435" s="94" t="s">
        <v>839</v>
      </c>
      <c r="E2435" s="119">
        <v>3237</v>
      </c>
      <c r="F2435" s="142" t="s">
        <v>58</v>
      </c>
      <c r="G2435" s="132"/>
      <c r="H2435" s="398">
        <v>973708</v>
      </c>
      <c r="I2435" s="399"/>
      <c r="J2435" s="398">
        <v>326764</v>
      </c>
      <c r="K2435" s="399"/>
      <c r="L2435" s="403">
        <v>961600</v>
      </c>
      <c r="M2435" s="399"/>
      <c r="N2435" s="403">
        <v>961600</v>
      </c>
      <c r="O2435" s="399"/>
      <c r="P2435" s="398">
        <v>326764</v>
      </c>
      <c r="Q2435" s="399"/>
      <c r="R2435" s="403">
        <v>700000</v>
      </c>
      <c r="S2435" s="399"/>
      <c r="T2435" s="403">
        <v>700000</v>
      </c>
      <c r="U2435" s="399"/>
      <c r="V2435" s="403">
        <v>700000</v>
      </c>
      <c r="W2435" s="399"/>
      <c r="X2435" s="403">
        <v>700000</v>
      </c>
      <c r="Y2435" s="399"/>
    </row>
    <row r="2436" spans="1:29" ht="15" x14ac:dyDescent="0.2">
      <c r="A2436" s="109" t="s">
        <v>836</v>
      </c>
      <c r="B2436" s="94" t="s">
        <v>838</v>
      </c>
      <c r="C2436" s="94">
        <v>43</v>
      </c>
      <c r="D2436" s="94" t="s">
        <v>839</v>
      </c>
      <c r="E2436" s="119">
        <v>3238</v>
      </c>
      <c r="F2436" s="142" t="s">
        <v>59</v>
      </c>
      <c r="G2436" s="132"/>
      <c r="H2436" s="398">
        <v>748863</v>
      </c>
      <c r="I2436" s="399"/>
      <c r="J2436" s="398">
        <v>650169</v>
      </c>
      <c r="K2436" s="399"/>
      <c r="L2436" s="403">
        <v>741500</v>
      </c>
      <c r="M2436" s="399"/>
      <c r="N2436" s="403">
        <v>741500</v>
      </c>
      <c r="O2436" s="399"/>
      <c r="P2436" s="398">
        <v>586436</v>
      </c>
      <c r="Q2436" s="399"/>
      <c r="R2436" s="403">
        <v>775600</v>
      </c>
      <c r="S2436" s="399"/>
      <c r="T2436" s="403">
        <v>775600</v>
      </c>
      <c r="U2436" s="399"/>
      <c r="V2436" s="403">
        <v>804500</v>
      </c>
      <c r="W2436" s="399"/>
      <c r="X2436" s="403">
        <v>804500</v>
      </c>
      <c r="Y2436" s="399"/>
    </row>
    <row r="2437" spans="1:29" s="139" customFormat="1" ht="15" x14ac:dyDescent="0.2">
      <c r="A2437" s="109" t="s">
        <v>836</v>
      </c>
      <c r="B2437" s="94" t="s">
        <v>838</v>
      </c>
      <c r="C2437" s="94">
        <v>43</v>
      </c>
      <c r="D2437" s="94" t="s">
        <v>839</v>
      </c>
      <c r="E2437" s="119">
        <v>3239</v>
      </c>
      <c r="F2437" s="142" t="s">
        <v>60</v>
      </c>
      <c r="G2437" s="132"/>
      <c r="H2437" s="398">
        <v>424384</v>
      </c>
      <c r="I2437" s="399"/>
      <c r="J2437" s="398">
        <v>326365</v>
      </c>
      <c r="K2437" s="399"/>
      <c r="L2437" s="403">
        <v>400800</v>
      </c>
      <c r="M2437" s="399"/>
      <c r="N2437" s="403">
        <v>400800</v>
      </c>
      <c r="O2437" s="399"/>
      <c r="P2437" s="398">
        <v>326365</v>
      </c>
      <c r="Q2437" s="399"/>
      <c r="R2437" s="403">
        <v>400000</v>
      </c>
      <c r="S2437" s="399"/>
      <c r="T2437" s="403">
        <v>400000</v>
      </c>
      <c r="U2437" s="399"/>
      <c r="V2437" s="403">
        <v>400000</v>
      </c>
      <c r="W2437" s="399"/>
      <c r="X2437" s="403">
        <v>400000</v>
      </c>
      <c r="Y2437" s="399"/>
    </row>
    <row r="2438" spans="1:29" s="139" customFormat="1" x14ac:dyDescent="0.2">
      <c r="A2438" s="104" t="s">
        <v>836</v>
      </c>
      <c r="B2438" s="103" t="s">
        <v>838</v>
      </c>
      <c r="C2438" s="103">
        <v>43</v>
      </c>
      <c r="D2438" s="103"/>
      <c r="E2438" s="113">
        <v>324</v>
      </c>
      <c r="F2438" s="141"/>
      <c r="G2438" s="106"/>
      <c r="H2438" s="107">
        <f t="shared" ref="H2438:Y2438" si="4586">H2439</f>
        <v>664</v>
      </c>
      <c r="I2438" s="107">
        <f t="shared" si="4586"/>
        <v>0</v>
      </c>
      <c r="J2438" s="107">
        <f t="shared" si="4586"/>
        <v>664</v>
      </c>
      <c r="K2438" s="107">
        <f t="shared" si="4586"/>
        <v>0</v>
      </c>
      <c r="L2438" s="107">
        <f t="shared" si="4586"/>
        <v>700</v>
      </c>
      <c r="M2438" s="107">
        <f t="shared" si="4586"/>
        <v>0</v>
      </c>
      <c r="N2438" s="107">
        <f t="shared" si="4586"/>
        <v>700</v>
      </c>
      <c r="O2438" s="107">
        <f t="shared" si="4586"/>
        <v>0</v>
      </c>
      <c r="P2438" s="107">
        <f t="shared" si="4586"/>
        <v>664</v>
      </c>
      <c r="Q2438" s="107">
        <f t="shared" si="4586"/>
        <v>0</v>
      </c>
      <c r="R2438" s="107">
        <f t="shared" si="4586"/>
        <v>700</v>
      </c>
      <c r="S2438" s="107">
        <f t="shared" si="4586"/>
        <v>0</v>
      </c>
      <c r="T2438" s="107">
        <f t="shared" si="4586"/>
        <v>700</v>
      </c>
      <c r="U2438" s="107">
        <f t="shared" si="4586"/>
        <v>0</v>
      </c>
      <c r="V2438" s="107">
        <f t="shared" si="4586"/>
        <v>700</v>
      </c>
      <c r="W2438" s="107">
        <f t="shared" si="4586"/>
        <v>0</v>
      </c>
      <c r="X2438" s="107">
        <f t="shared" si="4586"/>
        <v>700</v>
      </c>
      <c r="Y2438" s="107">
        <f t="shared" si="4586"/>
        <v>0</v>
      </c>
      <c r="Z2438" s="112"/>
      <c r="AA2438" s="112"/>
      <c r="AB2438" s="112"/>
      <c r="AC2438" s="112"/>
    </row>
    <row r="2439" spans="1:29" s="139" customFormat="1" ht="30" x14ac:dyDescent="0.2">
      <c r="A2439" s="109" t="s">
        <v>836</v>
      </c>
      <c r="B2439" s="94" t="s">
        <v>838</v>
      </c>
      <c r="C2439" s="94">
        <v>43</v>
      </c>
      <c r="D2439" s="94" t="s">
        <v>839</v>
      </c>
      <c r="E2439" s="119">
        <v>3241</v>
      </c>
      <c r="F2439" s="142" t="s">
        <v>205</v>
      </c>
      <c r="G2439" s="132"/>
      <c r="H2439" s="398">
        <v>664</v>
      </c>
      <c r="I2439" s="399"/>
      <c r="J2439" s="398">
        <v>664</v>
      </c>
      <c r="K2439" s="399"/>
      <c r="L2439" s="408">
        <v>700</v>
      </c>
      <c r="M2439" s="399"/>
      <c r="N2439" s="408">
        <v>700</v>
      </c>
      <c r="O2439" s="399"/>
      <c r="P2439" s="398">
        <v>664</v>
      </c>
      <c r="Q2439" s="399"/>
      <c r="R2439" s="408">
        <v>700</v>
      </c>
      <c r="S2439" s="399"/>
      <c r="T2439" s="408">
        <v>700</v>
      </c>
      <c r="U2439" s="399"/>
      <c r="V2439" s="408">
        <v>700</v>
      </c>
      <c r="W2439" s="399"/>
      <c r="X2439" s="408">
        <v>700</v>
      </c>
      <c r="Y2439" s="399"/>
    </row>
    <row r="2440" spans="1:29" s="139" customFormat="1" x14ac:dyDescent="0.2">
      <c r="A2440" s="104" t="s">
        <v>836</v>
      </c>
      <c r="B2440" s="103" t="s">
        <v>838</v>
      </c>
      <c r="C2440" s="103">
        <v>43</v>
      </c>
      <c r="D2440" s="103"/>
      <c r="E2440" s="113">
        <v>329</v>
      </c>
      <c r="F2440" s="141"/>
      <c r="G2440" s="106"/>
      <c r="H2440" s="107">
        <f t="shared" ref="H2440:Q2440" si="4587">SUM(H2441:H2447)</f>
        <v>224111</v>
      </c>
      <c r="I2440" s="107">
        <f t="shared" si="4587"/>
        <v>0</v>
      </c>
      <c r="J2440" s="107">
        <f t="shared" si="4587"/>
        <v>222643</v>
      </c>
      <c r="K2440" s="107">
        <f t="shared" si="4587"/>
        <v>0</v>
      </c>
      <c r="L2440" s="107">
        <f t="shared" ref="L2440:M2440" si="4588">SUM(L2441:L2447)</f>
        <v>260700</v>
      </c>
      <c r="M2440" s="107">
        <f t="shared" si="4588"/>
        <v>0</v>
      </c>
      <c r="N2440" s="107">
        <f t="shared" ref="N2440:O2440" si="4589">SUM(N2441:N2447)</f>
        <v>260700</v>
      </c>
      <c r="O2440" s="107">
        <f t="shared" si="4589"/>
        <v>0</v>
      </c>
      <c r="P2440" s="107">
        <f t="shared" si="4587"/>
        <v>223438</v>
      </c>
      <c r="Q2440" s="107">
        <f t="shared" si="4587"/>
        <v>0</v>
      </c>
      <c r="R2440" s="107">
        <f t="shared" ref="R2440:W2440" si="4590">SUM(R2441:R2447)</f>
        <v>268300</v>
      </c>
      <c r="S2440" s="107">
        <f t="shared" si="4590"/>
        <v>0</v>
      </c>
      <c r="T2440" s="107">
        <f t="shared" ref="T2440:U2440" si="4591">SUM(T2441:T2447)</f>
        <v>268300</v>
      </c>
      <c r="U2440" s="107">
        <f t="shared" si="4591"/>
        <v>0</v>
      </c>
      <c r="V2440" s="107">
        <f t="shared" si="4590"/>
        <v>268300</v>
      </c>
      <c r="W2440" s="107">
        <f t="shared" si="4590"/>
        <v>0</v>
      </c>
      <c r="X2440" s="107">
        <f t="shared" ref="X2440:Y2440" si="4592">SUM(X2441:X2447)</f>
        <v>268300</v>
      </c>
      <c r="Y2440" s="107">
        <f t="shared" si="4592"/>
        <v>0</v>
      </c>
    </row>
    <row r="2441" spans="1:29" s="139" customFormat="1" ht="30" x14ac:dyDescent="0.2">
      <c r="A2441" s="109" t="s">
        <v>836</v>
      </c>
      <c r="B2441" s="94" t="s">
        <v>838</v>
      </c>
      <c r="C2441" s="94">
        <v>43</v>
      </c>
      <c r="D2441" s="94" t="s">
        <v>839</v>
      </c>
      <c r="E2441" s="119">
        <v>3291</v>
      </c>
      <c r="F2441" s="142" t="s">
        <v>474</v>
      </c>
      <c r="G2441" s="132"/>
      <c r="H2441" s="398">
        <v>4247</v>
      </c>
      <c r="I2441" s="399"/>
      <c r="J2441" s="398">
        <v>6902</v>
      </c>
      <c r="K2441" s="399"/>
      <c r="L2441" s="402">
        <v>4200</v>
      </c>
      <c r="M2441" s="399"/>
      <c r="N2441" s="402">
        <v>4200</v>
      </c>
      <c r="O2441" s="399"/>
      <c r="P2441" s="398">
        <v>6902</v>
      </c>
      <c r="Q2441" s="399"/>
      <c r="R2441" s="402">
        <v>6900</v>
      </c>
      <c r="S2441" s="399"/>
      <c r="T2441" s="402">
        <v>6900</v>
      </c>
      <c r="U2441" s="399"/>
      <c r="V2441" s="402">
        <v>6900</v>
      </c>
      <c r="W2441" s="399"/>
      <c r="X2441" s="402">
        <v>6900</v>
      </c>
      <c r="Y2441" s="399"/>
    </row>
    <row r="2442" spans="1:29" s="139" customFormat="1" ht="15" x14ac:dyDescent="0.2">
      <c r="A2442" s="109" t="s">
        <v>836</v>
      </c>
      <c r="B2442" s="94" t="s">
        <v>838</v>
      </c>
      <c r="C2442" s="94">
        <v>43</v>
      </c>
      <c r="D2442" s="94" t="s">
        <v>839</v>
      </c>
      <c r="E2442" s="119">
        <v>3292</v>
      </c>
      <c r="F2442" s="142" t="s">
        <v>63</v>
      </c>
      <c r="G2442" s="132"/>
      <c r="H2442" s="398">
        <v>89617</v>
      </c>
      <c r="I2442" s="399"/>
      <c r="J2442" s="398">
        <v>120512</v>
      </c>
      <c r="K2442" s="399"/>
      <c r="L2442" s="403">
        <v>117500</v>
      </c>
      <c r="M2442" s="399"/>
      <c r="N2442" s="403">
        <v>117500</v>
      </c>
      <c r="O2442" s="399"/>
      <c r="P2442" s="398">
        <v>120512</v>
      </c>
      <c r="Q2442" s="399"/>
      <c r="R2442" s="403">
        <v>120500</v>
      </c>
      <c r="S2442" s="399"/>
      <c r="T2442" s="403">
        <v>120500</v>
      </c>
      <c r="U2442" s="399"/>
      <c r="V2442" s="403">
        <v>120500</v>
      </c>
      <c r="W2442" s="399"/>
      <c r="X2442" s="403">
        <v>120500</v>
      </c>
      <c r="Y2442" s="399"/>
    </row>
    <row r="2443" spans="1:29" s="139" customFormat="1" ht="15" x14ac:dyDescent="0.2">
      <c r="A2443" s="109" t="s">
        <v>836</v>
      </c>
      <c r="B2443" s="94" t="s">
        <v>838</v>
      </c>
      <c r="C2443" s="94">
        <v>43</v>
      </c>
      <c r="D2443" s="94" t="s">
        <v>839</v>
      </c>
      <c r="E2443" s="119">
        <v>3293</v>
      </c>
      <c r="F2443" s="142" t="s">
        <v>64</v>
      </c>
      <c r="G2443" s="132"/>
      <c r="H2443" s="398">
        <v>59714</v>
      </c>
      <c r="I2443" s="399"/>
      <c r="J2443" s="398">
        <v>44928</v>
      </c>
      <c r="K2443" s="399"/>
      <c r="L2443" s="403">
        <v>68100</v>
      </c>
      <c r="M2443" s="399"/>
      <c r="N2443" s="403">
        <v>68100</v>
      </c>
      <c r="O2443" s="399"/>
      <c r="P2443" s="398">
        <v>44927</v>
      </c>
      <c r="Q2443" s="399"/>
      <c r="R2443" s="403">
        <v>70000</v>
      </c>
      <c r="S2443" s="399"/>
      <c r="T2443" s="403">
        <v>70000</v>
      </c>
      <c r="U2443" s="399"/>
      <c r="V2443" s="403">
        <v>70000</v>
      </c>
      <c r="W2443" s="399"/>
      <c r="X2443" s="403">
        <v>70000</v>
      </c>
      <c r="Y2443" s="399"/>
    </row>
    <row r="2444" spans="1:29" ht="15" x14ac:dyDescent="0.2">
      <c r="A2444" s="109" t="s">
        <v>836</v>
      </c>
      <c r="B2444" s="94" t="s">
        <v>838</v>
      </c>
      <c r="C2444" s="94">
        <v>43</v>
      </c>
      <c r="D2444" s="94" t="s">
        <v>839</v>
      </c>
      <c r="E2444" s="119">
        <v>3294</v>
      </c>
      <c r="F2444" s="142" t="s">
        <v>619</v>
      </c>
      <c r="G2444" s="132"/>
      <c r="H2444" s="398">
        <v>23890</v>
      </c>
      <c r="I2444" s="399"/>
      <c r="J2444" s="398">
        <v>23890</v>
      </c>
      <c r="K2444" s="399"/>
      <c r="L2444" s="403">
        <v>24000</v>
      </c>
      <c r="M2444" s="399"/>
      <c r="N2444" s="403">
        <v>24000</v>
      </c>
      <c r="O2444" s="399"/>
      <c r="P2444" s="398">
        <v>23890</v>
      </c>
      <c r="Q2444" s="399"/>
      <c r="R2444" s="403">
        <v>24000</v>
      </c>
      <c r="S2444" s="399"/>
      <c r="T2444" s="403">
        <v>24000</v>
      </c>
      <c r="U2444" s="399"/>
      <c r="V2444" s="403">
        <v>24000</v>
      </c>
      <c r="W2444" s="399"/>
      <c r="X2444" s="403">
        <v>24000</v>
      </c>
      <c r="Y2444" s="399"/>
      <c r="Z2444" s="139"/>
      <c r="AA2444" s="139"/>
      <c r="AB2444" s="139"/>
      <c r="AC2444" s="139"/>
    </row>
    <row r="2445" spans="1:29" ht="15" x14ac:dyDescent="0.2">
      <c r="A2445" s="109" t="s">
        <v>836</v>
      </c>
      <c r="B2445" s="94" t="s">
        <v>838</v>
      </c>
      <c r="C2445" s="94">
        <v>43</v>
      </c>
      <c r="D2445" s="94" t="s">
        <v>839</v>
      </c>
      <c r="E2445" s="119">
        <v>3295</v>
      </c>
      <c r="F2445" s="142" t="s">
        <v>66</v>
      </c>
      <c r="G2445" s="132"/>
      <c r="H2445" s="398">
        <v>33745</v>
      </c>
      <c r="I2445" s="399"/>
      <c r="J2445" s="398">
        <v>22430</v>
      </c>
      <c r="K2445" s="399"/>
      <c r="L2445" s="403">
        <v>34000</v>
      </c>
      <c r="M2445" s="399"/>
      <c r="N2445" s="403">
        <v>34000</v>
      </c>
      <c r="O2445" s="399"/>
      <c r="P2445" s="398">
        <v>23226</v>
      </c>
      <c r="Q2445" s="399"/>
      <c r="R2445" s="403">
        <v>34000</v>
      </c>
      <c r="S2445" s="399"/>
      <c r="T2445" s="403">
        <v>34000</v>
      </c>
      <c r="U2445" s="399"/>
      <c r="V2445" s="403">
        <v>34000</v>
      </c>
      <c r="W2445" s="399"/>
      <c r="X2445" s="403">
        <v>34000</v>
      </c>
      <c r="Y2445" s="399"/>
      <c r="Z2445" s="139"/>
      <c r="AA2445" s="139"/>
      <c r="AB2445" s="139"/>
      <c r="AC2445" s="139"/>
    </row>
    <row r="2446" spans="1:29" s="139" customFormat="1" ht="15" x14ac:dyDescent="0.2">
      <c r="A2446" s="109" t="s">
        <v>836</v>
      </c>
      <c r="B2446" s="94" t="s">
        <v>838</v>
      </c>
      <c r="C2446" s="94">
        <v>43</v>
      </c>
      <c r="D2446" s="94" t="s">
        <v>839</v>
      </c>
      <c r="E2446" s="119">
        <v>3296</v>
      </c>
      <c r="F2446" s="142" t="s">
        <v>621</v>
      </c>
      <c r="G2446" s="132"/>
      <c r="H2446" s="398">
        <v>12500</v>
      </c>
      <c r="I2446" s="399"/>
      <c r="J2446" s="398">
        <v>2654</v>
      </c>
      <c r="K2446" s="399"/>
      <c r="L2446" s="403">
        <v>12500</v>
      </c>
      <c r="M2446" s="399"/>
      <c r="N2446" s="403">
        <v>12500</v>
      </c>
      <c r="O2446" s="399"/>
      <c r="P2446" s="398">
        <v>2654</v>
      </c>
      <c r="Q2446" s="399"/>
      <c r="R2446" s="403">
        <v>12500</v>
      </c>
      <c r="S2446" s="399"/>
      <c r="T2446" s="403">
        <v>12500</v>
      </c>
      <c r="U2446" s="399"/>
      <c r="V2446" s="403">
        <v>12500</v>
      </c>
      <c r="W2446" s="399"/>
      <c r="X2446" s="403">
        <v>12500</v>
      </c>
      <c r="Y2446" s="399"/>
      <c r="Z2446" s="112"/>
      <c r="AA2446" s="112"/>
      <c r="AB2446" s="112"/>
      <c r="AC2446" s="112"/>
    </row>
    <row r="2447" spans="1:29" s="139" customFormat="1" ht="15" x14ac:dyDescent="0.2">
      <c r="A2447" s="109" t="s">
        <v>836</v>
      </c>
      <c r="B2447" s="94" t="s">
        <v>838</v>
      </c>
      <c r="C2447" s="94">
        <v>43</v>
      </c>
      <c r="D2447" s="94" t="s">
        <v>839</v>
      </c>
      <c r="E2447" s="119">
        <v>3299</v>
      </c>
      <c r="F2447" s="142" t="s">
        <v>67</v>
      </c>
      <c r="G2447" s="132"/>
      <c r="H2447" s="398">
        <v>398</v>
      </c>
      <c r="I2447" s="399"/>
      <c r="J2447" s="398">
        <v>1327</v>
      </c>
      <c r="K2447" s="399"/>
      <c r="L2447" s="409">
        <v>400</v>
      </c>
      <c r="M2447" s="399"/>
      <c r="N2447" s="409">
        <v>400</v>
      </c>
      <c r="O2447" s="399"/>
      <c r="P2447" s="398">
        <v>1327</v>
      </c>
      <c r="Q2447" s="399"/>
      <c r="R2447" s="409">
        <v>400</v>
      </c>
      <c r="S2447" s="399"/>
      <c r="T2447" s="409">
        <v>400</v>
      </c>
      <c r="U2447" s="399"/>
      <c r="V2447" s="409">
        <v>400</v>
      </c>
      <c r="W2447" s="399"/>
      <c r="X2447" s="409">
        <v>400</v>
      </c>
      <c r="Y2447" s="399"/>
      <c r="Z2447" s="112"/>
      <c r="AA2447" s="112"/>
      <c r="AB2447" s="112"/>
      <c r="AC2447" s="112"/>
    </row>
    <row r="2448" spans="1:29" s="139" customFormat="1" x14ac:dyDescent="0.2">
      <c r="A2448" s="201" t="s">
        <v>836</v>
      </c>
      <c r="B2448" s="179" t="s">
        <v>838</v>
      </c>
      <c r="C2448" s="167">
        <v>43</v>
      </c>
      <c r="D2448" s="167"/>
      <c r="E2448" s="168">
        <v>34</v>
      </c>
      <c r="F2448" s="169"/>
      <c r="G2448" s="170"/>
      <c r="H2448" s="171">
        <f t="shared" ref="H2448:Y2448" si="4593">H2449</f>
        <v>16341</v>
      </c>
      <c r="I2448" s="171">
        <f t="shared" si="4593"/>
        <v>0</v>
      </c>
      <c r="J2448" s="171">
        <f t="shared" si="4593"/>
        <v>22895</v>
      </c>
      <c r="K2448" s="171">
        <f t="shared" si="4593"/>
        <v>0</v>
      </c>
      <c r="L2448" s="171">
        <f t="shared" si="4593"/>
        <v>15400</v>
      </c>
      <c r="M2448" s="171">
        <f t="shared" si="4593"/>
        <v>0</v>
      </c>
      <c r="N2448" s="171">
        <f t="shared" si="4593"/>
        <v>15400</v>
      </c>
      <c r="O2448" s="171">
        <f t="shared" si="4593"/>
        <v>0</v>
      </c>
      <c r="P2448" s="171">
        <f t="shared" si="4593"/>
        <v>22895</v>
      </c>
      <c r="Q2448" s="171">
        <f t="shared" si="4593"/>
        <v>0</v>
      </c>
      <c r="R2448" s="171">
        <f t="shared" si="4593"/>
        <v>15400</v>
      </c>
      <c r="S2448" s="171">
        <f t="shared" si="4593"/>
        <v>0</v>
      </c>
      <c r="T2448" s="171">
        <f t="shared" si="4593"/>
        <v>15400</v>
      </c>
      <c r="U2448" s="171">
        <f t="shared" si="4593"/>
        <v>0</v>
      </c>
      <c r="V2448" s="171">
        <f t="shared" si="4593"/>
        <v>15400</v>
      </c>
      <c r="W2448" s="171">
        <f t="shared" si="4593"/>
        <v>0</v>
      </c>
      <c r="X2448" s="171">
        <f t="shared" si="4593"/>
        <v>15400</v>
      </c>
      <c r="Y2448" s="171">
        <f t="shared" si="4593"/>
        <v>0</v>
      </c>
    </row>
    <row r="2449" spans="1:29" s="139" customFormat="1" x14ac:dyDescent="0.2">
      <c r="A2449" s="104" t="s">
        <v>836</v>
      </c>
      <c r="B2449" s="103" t="s">
        <v>838</v>
      </c>
      <c r="C2449" s="103">
        <v>43</v>
      </c>
      <c r="D2449" s="103"/>
      <c r="E2449" s="113">
        <v>343</v>
      </c>
      <c r="F2449" s="141"/>
      <c r="G2449" s="106"/>
      <c r="H2449" s="107">
        <f t="shared" ref="H2449:Q2449" si="4594">SUM(H2450:H2453)</f>
        <v>16341</v>
      </c>
      <c r="I2449" s="107">
        <f t="shared" si="4594"/>
        <v>0</v>
      </c>
      <c r="J2449" s="107">
        <f t="shared" si="4594"/>
        <v>22895</v>
      </c>
      <c r="K2449" s="107">
        <f t="shared" si="4594"/>
        <v>0</v>
      </c>
      <c r="L2449" s="107">
        <f t="shared" ref="L2449:M2449" si="4595">SUM(L2450:L2453)</f>
        <v>15400</v>
      </c>
      <c r="M2449" s="107">
        <f t="shared" si="4595"/>
        <v>0</v>
      </c>
      <c r="N2449" s="107">
        <f t="shared" ref="N2449:O2449" si="4596">SUM(N2450:N2453)</f>
        <v>15400</v>
      </c>
      <c r="O2449" s="107">
        <f t="shared" si="4596"/>
        <v>0</v>
      </c>
      <c r="P2449" s="107">
        <f t="shared" si="4594"/>
        <v>22895</v>
      </c>
      <c r="Q2449" s="107">
        <f t="shared" si="4594"/>
        <v>0</v>
      </c>
      <c r="R2449" s="107">
        <f t="shared" ref="R2449:W2449" si="4597">SUM(R2450:R2453)</f>
        <v>15400</v>
      </c>
      <c r="S2449" s="107">
        <f t="shared" si="4597"/>
        <v>0</v>
      </c>
      <c r="T2449" s="107">
        <f t="shared" ref="T2449:U2449" si="4598">SUM(T2450:T2453)</f>
        <v>15400</v>
      </c>
      <c r="U2449" s="107">
        <f t="shared" si="4598"/>
        <v>0</v>
      </c>
      <c r="V2449" s="107">
        <f t="shared" si="4597"/>
        <v>15400</v>
      </c>
      <c r="W2449" s="107">
        <f t="shared" si="4597"/>
        <v>0</v>
      </c>
      <c r="X2449" s="107">
        <f t="shared" ref="X2449:Y2449" si="4599">SUM(X2450:X2453)</f>
        <v>15400</v>
      </c>
      <c r="Y2449" s="107">
        <f t="shared" si="4599"/>
        <v>0</v>
      </c>
    </row>
    <row r="2450" spans="1:29" ht="15" x14ac:dyDescent="0.2">
      <c r="A2450" s="109" t="s">
        <v>836</v>
      </c>
      <c r="B2450" s="94" t="s">
        <v>838</v>
      </c>
      <c r="C2450" s="94">
        <v>43</v>
      </c>
      <c r="D2450" s="94" t="s">
        <v>839</v>
      </c>
      <c r="E2450" s="119">
        <v>3431</v>
      </c>
      <c r="F2450" s="142" t="s">
        <v>68</v>
      </c>
      <c r="G2450" s="132"/>
      <c r="H2450" s="398">
        <v>12609</v>
      </c>
      <c r="I2450" s="399"/>
      <c r="J2450" s="398">
        <v>12609</v>
      </c>
      <c r="K2450" s="399"/>
      <c r="L2450" s="402">
        <v>12600</v>
      </c>
      <c r="M2450" s="399"/>
      <c r="N2450" s="402">
        <v>12600</v>
      </c>
      <c r="O2450" s="399"/>
      <c r="P2450" s="398">
        <v>12609</v>
      </c>
      <c r="Q2450" s="399"/>
      <c r="R2450" s="402">
        <v>12600</v>
      </c>
      <c r="S2450" s="399"/>
      <c r="T2450" s="402">
        <v>12600</v>
      </c>
      <c r="U2450" s="399"/>
      <c r="V2450" s="402">
        <v>12600</v>
      </c>
      <c r="W2450" s="399"/>
      <c r="X2450" s="402">
        <v>12600</v>
      </c>
      <c r="Y2450" s="399"/>
      <c r="Z2450" s="139"/>
      <c r="AA2450" s="139"/>
      <c r="AB2450" s="139"/>
      <c r="AC2450" s="139"/>
    </row>
    <row r="2451" spans="1:29" ht="30" x14ac:dyDescent="0.2">
      <c r="A2451" s="109" t="s">
        <v>836</v>
      </c>
      <c r="B2451" s="94" t="s">
        <v>838</v>
      </c>
      <c r="C2451" s="94">
        <v>43</v>
      </c>
      <c r="D2451" s="94" t="s">
        <v>839</v>
      </c>
      <c r="E2451" s="119">
        <v>3432</v>
      </c>
      <c r="F2451" s="142" t="s">
        <v>824</v>
      </c>
      <c r="G2451" s="132"/>
      <c r="H2451" s="398">
        <v>1409</v>
      </c>
      <c r="I2451" s="399"/>
      <c r="J2451" s="398">
        <v>7963</v>
      </c>
      <c r="K2451" s="399"/>
      <c r="L2451" s="409">
        <v>500</v>
      </c>
      <c r="M2451" s="399"/>
      <c r="N2451" s="409">
        <v>500</v>
      </c>
      <c r="O2451" s="399"/>
      <c r="P2451" s="398">
        <v>7963</v>
      </c>
      <c r="Q2451" s="399"/>
      <c r="R2451" s="409">
        <v>500</v>
      </c>
      <c r="S2451" s="399"/>
      <c r="T2451" s="409">
        <v>500</v>
      </c>
      <c r="U2451" s="399"/>
      <c r="V2451" s="409">
        <v>500</v>
      </c>
      <c r="W2451" s="399"/>
      <c r="X2451" s="409">
        <v>500</v>
      </c>
      <c r="Y2451" s="399"/>
      <c r="Z2451" s="139"/>
      <c r="AA2451" s="139"/>
      <c r="AB2451" s="139"/>
      <c r="AC2451" s="139"/>
    </row>
    <row r="2452" spans="1:29" s="139" customFormat="1" ht="15" x14ac:dyDescent="0.2">
      <c r="A2452" s="109" t="s">
        <v>836</v>
      </c>
      <c r="B2452" s="94" t="s">
        <v>838</v>
      </c>
      <c r="C2452" s="94">
        <v>43</v>
      </c>
      <c r="D2452" s="94" t="s">
        <v>839</v>
      </c>
      <c r="E2452" s="119">
        <v>3433</v>
      </c>
      <c r="F2452" s="142" t="s">
        <v>69</v>
      </c>
      <c r="G2452" s="132"/>
      <c r="H2452" s="398">
        <v>664</v>
      </c>
      <c r="I2452" s="399"/>
      <c r="J2452" s="398">
        <v>664</v>
      </c>
      <c r="K2452" s="399"/>
      <c r="L2452" s="409">
        <v>700</v>
      </c>
      <c r="M2452" s="399"/>
      <c r="N2452" s="409">
        <v>700</v>
      </c>
      <c r="O2452" s="399"/>
      <c r="P2452" s="398">
        <v>664</v>
      </c>
      <c r="Q2452" s="399"/>
      <c r="R2452" s="409">
        <v>700</v>
      </c>
      <c r="S2452" s="399"/>
      <c r="T2452" s="409">
        <v>700</v>
      </c>
      <c r="U2452" s="399"/>
      <c r="V2452" s="409">
        <v>700</v>
      </c>
      <c r="W2452" s="399"/>
      <c r="X2452" s="409">
        <v>700</v>
      </c>
      <c r="Y2452" s="399"/>
      <c r="Z2452" s="112"/>
      <c r="AA2452" s="112"/>
      <c r="AB2452" s="112"/>
      <c r="AC2452" s="112"/>
    </row>
    <row r="2453" spans="1:29" ht="15" x14ac:dyDescent="0.2">
      <c r="A2453" s="109" t="s">
        <v>836</v>
      </c>
      <c r="B2453" s="94" t="s">
        <v>838</v>
      </c>
      <c r="C2453" s="94">
        <v>43</v>
      </c>
      <c r="D2453" s="94" t="s">
        <v>839</v>
      </c>
      <c r="E2453" s="119">
        <v>3434</v>
      </c>
      <c r="F2453" s="142" t="s">
        <v>70</v>
      </c>
      <c r="G2453" s="132"/>
      <c r="H2453" s="398">
        <v>1659</v>
      </c>
      <c r="I2453" s="399"/>
      <c r="J2453" s="398">
        <v>1659</v>
      </c>
      <c r="K2453" s="399"/>
      <c r="L2453" s="403">
        <v>1600</v>
      </c>
      <c r="M2453" s="399"/>
      <c r="N2453" s="403">
        <v>1600</v>
      </c>
      <c r="O2453" s="399"/>
      <c r="P2453" s="398">
        <v>1659</v>
      </c>
      <c r="Q2453" s="399"/>
      <c r="R2453" s="403">
        <v>1600</v>
      </c>
      <c r="S2453" s="399"/>
      <c r="T2453" s="403">
        <v>1600</v>
      </c>
      <c r="U2453" s="399"/>
      <c r="V2453" s="403">
        <v>1600</v>
      </c>
      <c r="W2453" s="399"/>
      <c r="X2453" s="403">
        <v>1600</v>
      </c>
      <c r="Y2453" s="399"/>
    </row>
    <row r="2454" spans="1:29" x14ac:dyDescent="0.2">
      <c r="A2454" s="201" t="s">
        <v>836</v>
      </c>
      <c r="B2454" s="179" t="s">
        <v>838</v>
      </c>
      <c r="C2454" s="167">
        <v>43</v>
      </c>
      <c r="D2454" s="167"/>
      <c r="E2454" s="168">
        <v>37</v>
      </c>
      <c r="F2454" s="169"/>
      <c r="G2454" s="170"/>
      <c r="H2454" s="171">
        <f t="shared" ref="H2454:X2455" si="4600">H2455</f>
        <v>0</v>
      </c>
      <c r="I2454" s="171">
        <f t="shared" si="4600"/>
        <v>0</v>
      </c>
      <c r="J2454" s="171">
        <f t="shared" si="4600"/>
        <v>11613</v>
      </c>
      <c r="K2454" s="171">
        <f t="shared" si="4600"/>
        <v>0</v>
      </c>
      <c r="L2454" s="171">
        <f t="shared" si="4600"/>
        <v>0</v>
      </c>
      <c r="M2454" s="171">
        <f t="shared" si="4600"/>
        <v>0</v>
      </c>
      <c r="N2454" s="171">
        <f t="shared" si="4600"/>
        <v>0</v>
      </c>
      <c r="O2454" s="171">
        <f t="shared" si="4600"/>
        <v>0</v>
      </c>
      <c r="P2454" s="171">
        <f t="shared" si="4600"/>
        <v>11613</v>
      </c>
      <c r="Q2454" s="171">
        <f t="shared" si="4600"/>
        <v>0</v>
      </c>
      <c r="R2454" s="171">
        <f t="shared" si="4600"/>
        <v>0</v>
      </c>
      <c r="S2454" s="171">
        <f t="shared" si="4600"/>
        <v>0</v>
      </c>
      <c r="T2454" s="171">
        <f t="shared" si="4600"/>
        <v>0</v>
      </c>
      <c r="U2454" s="171">
        <f t="shared" si="4600"/>
        <v>0</v>
      </c>
      <c r="V2454" s="171">
        <f t="shared" si="4600"/>
        <v>0</v>
      </c>
      <c r="W2454" s="171">
        <f t="shared" si="4600"/>
        <v>0</v>
      </c>
      <c r="X2454" s="171">
        <f t="shared" si="4600"/>
        <v>0</v>
      </c>
      <c r="Y2454" s="171">
        <f t="shared" ref="X2454:Y2455" si="4601">Y2455</f>
        <v>0</v>
      </c>
      <c r="Z2454" s="139"/>
      <c r="AA2454" s="139"/>
      <c r="AB2454" s="139"/>
      <c r="AC2454" s="139"/>
    </row>
    <row r="2455" spans="1:29" s="139" customFormat="1" x14ac:dyDescent="0.2">
      <c r="A2455" s="104" t="s">
        <v>836</v>
      </c>
      <c r="B2455" s="103" t="s">
        <v>838</v>
      </c>
      <c r="C2455" s="103">
        <v>43</v>
      </c>
      <c r="D2455" s="103"/>
      <c r="E2455" s="113">
        <v>372</v>
      </c>
      <c r="F2455" s="141"/>
      <c r="G2455" s="106"/>
      <c r="H2455" s="107">
        <f t="shared" si="4600"/>
        <v>0</v>
      </c>
      <c r="I2455" s="107">
        <f t="shared" si="4600"/>
        <v>0</v>
      </c>
      <c r="J2455" s="107">
        <f t="shared" si="4600"/>
        <v>11613</v>
      </c>
      <c r="K2455" s="107">
        <f t="shared" si="4600"/>
        <v>0</v>
      </c>
      <c r="L2455" s="107">
        <f t="shared" si="4600"/>
        <v>0</v>
      </c>
      <c r="M2455" s="107">
        <f t="shared" si="4600"/>
        <v>0</v>
      </c>
      <c r="N2455" s="107">
        <f t="shared" si="4600"/>
        <v>0</v>
      </c>
      <c r="O2455" s="107">
        <f t="shared" si="4600"/>
        <v>0</v>
      </c>
      <c r="P2455" s="107">
        <f t="shared" si="4600"/>
        <v>11613</v>
      </c>
      <c r="Q2455" s="107">
        <f t="shared" si="4600"/>
        <v>0</v>
      </c>
      <c r="R2455" s="107">
        <f t="shared" si="4600"/>
        <v>0</v>
      </c>
      <c r="S2455" s="107">
        <f t="shared" si="4600"/>
        <v>0</v>
      </c>
      <c r="T2455" s="107">
        <f t="shared" si="4600"/>
        <v>0</v>
      </c>
      <c r="U2455" s="107">
        <f t="shared" si="4600"/>
        <v>0</v>
      </c>
      <c r="V2455" s="107">
        <f t="shared" si="4600"/>
        <v>0</v>
      </c>
      <c r="W2455" s="107">
        <f t="shared" si="4600"/>
        <v>0</v>
      </c>
      <c r="X2455" s="107">
        <f t="shared" si="4601"/>
        <v>0</v>
      </c>
      <c r="Y2455" s="107">
        <f t="shared" si="4601"/>
        <v>0</v>
      </c>
      <c r="Z2455" s="112"/>
      <c r="AA2455" s="112"/>
      <c r="AB2455" s="112"/>
      <c r="AC2455" s="112"/>
    </row>
    <row r="2456" spans="1:29" s="139" customFormat="1" ht="15" x14ac:dyDescent="0.2">
      <c r="A2456" s="109" t="s">
        <v>836</v>
      </c>
      <c r="B2456" s="94" t="s">
        <v>838</v>
      </c>
      <c r="C2456" s="94">
        <v>43</v>
      </c>
      <c r="D2456" s="94" t="s">
        <v>839</v>
      </c>
      <c r="E2456" s="119">
        <v>3721</v>
      </c>
      <c r="F2456" s="142" t="s">
        <v>138</v>
      </c>
      <c r="G2456" s="132"/>
      <c r="H2456" s="398">
        <v>0</v>
      </c>
      <c r="I2456" s="399"/>
      <c r="J2456" s="398">
        <v>11613</v>
      </c>
      <c r="K2456" s="399"/>
      <c r="L2456" s="398">
        <v>0</v>
      </c>
      <c r="M2456" s="399"/>
      <c r="N2456" s="398">
        <v>0</v>
      </c>
      <c r="O2456" s="399"/>
      <c r="P2456" s="398">
        <v>11613</v>
      </c>
      <c r="Q2456" s="399"/>
      <c r="R2456" s="398">
        <v>0</v>
      </c>
      <c r="S2456" s="399"/>
      <c r="T2456" s="398"/>
      <c r="U2456" s="399"/>
      <c r="V2456" s="398">
        <v>0</v>
      </c>
      <c r="W2456" s="399"/>
      <c r="X2456" s="398"/>
      <c r="Y2456" s="399"/>
      <c r="Z2456" s="112"/>
      <c r="AA2456" s="112"/>
      <c r="AB2456" s="112"/>
      <c r="AC2456" s="112"/>
    </row>
    <row r="2457" spans="1:29" s="139" customFormat="1" x14ac:dyDescent="0.2">
      <c r="A2457" s="201" t="s">
        <v>836</v>
      </c>
      <c r="B2457" s="179" t="s">
        <v>838</v>
      </c>
      <c r="C2457" s="167">
        <v>43</v>
      </c>
      <c r="D2457" s="167"/>
      <c r="E2457" s="168">
        <v>38</v>
      </c>
      <c r="F2457" s="169"/>
      <c r="G2457" s="170"/>
      <c r="H2457" s="171">
        <f t="shared" ref="H2457:Y2457" si="4602">H2458</f>
        <v>8654</v>
      </c>
      <c r="I2457" s="171">
        <f t="shared" si="4602"/>
        <v>0</v>
      </c>
      <c r="J2457" s="171">
        <f t="shared" si="4602"/>
        <v>3981</v>
      </c>
      <c r="K2457" s="171">
        <f t="shared" si="4602"/>
        <v>0</v>
      </c>
      <c r="L2457" s="171">
        <f t="shared" si="4602"/>
        <v>8000</v>
      </c>
      <c r="M2457" s="171">
        <f t="shared" si="4602"/>
        <v>0</v>
      </c>
      <c r="N2457" s="171">
        <f t="shared" si="4602"/>
        <v>8000</v>
      </c>
      <c r="O2457" s="171">
        <f t="shared" si="4602"/>
        <v>0</v>
      </c>
      <c r="P2457" s="171">
        <f t="shared" si="4602"/>
        <v>3981</v>
      </c>
      <c r="Q2457" s="171">
        <f t="shared" si="4602"/>
        <v>0</v>
      </c>
      <c r="R2457" s="171">
        <f t="shared" si="4602"/>
        <v>8000</v>
      </c>
      <c r="S2457" s="171">
        <f t="shared" si="4602"/>
        <v>0</v>
      </c>
      <c r="T2457" s="171">
        <f t="shared" si="4602"/>
        <v>8000</v>
      </c>
      <c r="U2457" s="171">
        <f t="shared" si="4602"/>
        <v>0</v>
      </c>
      <c r="V2457" s="171">
        <f t="shared" si="4602"/>
        <v>8000</v>
      </c>
      <c r="W2457" s="171">
        <f t="shared" si="4602"/>
        <v>0</v>
      </c>
      <c r="X2457" s="171">
        <f t="shared" si="4602"/>
        <v>8000</v>
      </c>
      <c r="Y2457" s="171">
        <f t="shared" si="4602"/>
        <v>0</v>
      </c>
    </row>
    <row r="2458" spans="1:29" s="139" customFormat="1" x14ac:dyDescent="0.2">
      <c r="A2458" s="104" t="s">
        <v>836</v>
      </c>
      <c r="B2458" s="103" t="s">
        <v>838</v>
      </c>
      <c r="C2458" s="103">
        <v>43</v>
      </c>
      <c r="D2458" s="103"/>
      <c r="E2458" s="113">
        <v>383</v>
      </c>
      <c r="F2458" s="141"/>
      <c r="G2458" s="106"/>
      <c r="H2458" s="107">
        <f t="shared" ref="H2458:Q2458" si="4603">SUM(H2459:H2461)</f>
        <v>8654</v>
      </c>
      <c r="I2458" s="107">
        <f t="shared" si="4603"/>
        <v>0</v>
      </c>
      <c r="J2458" s="107">
        <f t="shared" si="4603"/>
        <v>3981</v>
      </c>
      <c r="K2458" s="107">
        <f t="shared" si="4603"/>
        <v>0</v>
      </c>
      <c r="L2458" s="107">
        <f t="shared" ref="L2458:M2458" si="4604">SUM(L2459:L2461)</f>
        <v>8000</v>
      </c>
      <c r="M2458" s="107">
        <f t="shared" si="4604"/>
        <v>0</v>
      </c>
      <c r="N2458" s="107">
        <f t="shared" ref="N2458:O2458" si="4605">SUM(N2459:N2461)</f>
        <v>8000</v>
      </c>
      <c r="O2458" s="107">
        <f t="shared" si="4605"/>
        <v>0</v>
      </c>
      <c r="P2458" s="107">
        <f t="shared" si="4603"/>
        <v>3981</v>
      </c>
      <c r="Q2458" s="107">
        <f t="shared" si="4603"/>
        <v>0</v>
      </c>
      <c r="R2458" s="107">
        <f t="shared" ref="R2458:W2458" si="4606">SUM(R2459:R2461)</f>
        <v>8000</v>
      </c>
      <c r="S2458" s="107">
        <f t="shared" si="4606"/>
        <v>0</v>
      </c>
      <c r="T2458" s="107">
        <f t="shared" ref="T2458:U2458" si="4607">SUM(T2459:T2461)</f>
        <v>8000</v>
      </c>
      <c r="U2458" s="107">
        <f t="shared" si="4607"/>
        <v>0</v>
      </c>
      <c r="V2458" s="107">
        <f t="shared" si="4606"/>
        <v>8000</v>
      </c>
      <c r="W2458" s="107">
        <f t="shared" si="4606"/>
        <v>0</v>
      </c>
      <c r="X2458" s="107">
        <f t="shared" ref="X2458:Y2458" si="4608">SUM(X2459:X2461)</f>
        <v>8000</v>
      </c>
      <c r="Y2458" s="107">
        <f t="shared" si="4608"/>
        <v>0</v>
      </c>
    </row>
    <row r="2459" spans="1:29" ht="15" x14ac:dyDescent="0.2">
      <c r="A2459" s="109" t="s">
        <v>836</v>
      </c>
      <c r="B2459" s="94" t="s">
        <v>838</v>
      </c>
      <c r="C2459" s="94">
        <v>43</v>
      </c>
      <c r="D2459" s="94" t="s">
        <v>839</v>
      </c>
      <c r="E2459" s="119">
        <v>3831</v>
      </c>
      <c r="F2459" s="142" t="s">
        <v>131</v>
      </c>
      <c r="G2459" s="132"/>
      <c r="H2459" s="398">
        <v>6000</v>
      </c>
      <c r="I2459" s="399"/>
      <c r="J2459" s="398">
        <v>1327</v>
      </c>
      <c r="K2459" s="399"/>
      <c r="L2459" s="402">
        <v>6000</v>
      </c>
      <c r="M2459" s="399"/>
      <c r="N2459" s="402">
        <v>6000</v>
      </c>
      <c r="O2459" s="399"/>
      <c r="P2459" s="398">
        <v>1327</v>
      </c>
      <c r="Q2459" s="399"/>
      <c r="R2459" s="402">
        <v>6000</v>
      </c>
      <c r="S2459" s="399"/>
      <c r="T2459" s="402">
        <v>6000</v>
      </c>
      <c r="U2459" s="399"/>
      <c r="V2459" s="402">
        <v>6000</v>
      </c>
      <c r="W2459" s="399"/>
      <c r="X2459" s="402">
        <v>6000</v>
      </c>
      <c r="Y2459" s="399"/>
      <c r="Z2459" s="139"/>
      <c r="AA2459" s="139"/>
      <c r="AB2459" s="139"/>
      <c r="AC2459" s="139"/>
    </row>
    <row r="2460" spans="1:29" s="139" customFormat="1" ht="15" x14ac:dyDescent="0.2">
      <c r="A2460" s="109" t="s">
        <v>836</v>
      </c>
      <c r="B2460" s="94" t="s">
        <v>838</v>
      </c>
      <c r="C2460" s="94">
        <v>43</v>
      </c>
      <c r="D2460" s="94" t="s">
        <v>839</v>
      </c>
      <c r="E2460" s="119">
        <v>3833</v>
      </c>
      <c r="F2460" s="142" t="s">
        <v>810</v>
      </c>
      <c r="G2460" s="132"/>
      <c r="H2460" s="398">
        <v>1327</v>
      </c>
      <c r="I2460" s="399"/>
      <c r="J2460" s="398">
        <v>1327</v>
      </c>
      <c r="K2460" s="399"/>
      <c r="L2460" s="403">
        <v>1000</v>
      </c>
      <c r="M2460" s="399"/>
      <c r="N2460" s="403">
        <v>1000</v>
      </c>
      <c r="O2460" s="399"/>
      <c r="P2460" s="398">
        <v>1327</v>
      </c>
      <c r="Q2460" s="399"/>
      <c r="R2460" s="403">
        <v>1000</v>
      </c>
      <c r="S2460" s="399"/>
      <c r="T2460" s="403">
        <v>1000</v>
      </c>
      <c r="U2460" s="399"/>
      <c r="V2460" s="403">
        <v>1000</v>
      </c>
      <c r="W2460" s="399"/>
      <c r="X2460" s="403">
        <v>1000</v>
      </c>
      <c r="Y2460" s="399"/>
    </row>
    <row r="2461" spans="1:29" ht="15" x14ac:dyDescent="0.2">
      <c r="A2461" s="109" t="s">
        <v>836</v>
      </c>
      <c r="B2461" s="94" t="s">
        <v>838</v>
      </c>
      <c r="C2461" s="94">
        <v>43</v>
      </c>
      <c r="D2461" s="94" t="s">
        <v>839</v>
      </c>
      <c r="E2461" s="119">
        <v>3834</v>
      </c>
      <c r="F2461" s="142" t="s">
        <v>826</v>
      </c>
      <c r="G2461" s="132"/>
      <c r="H2461" s="398">
        <v>1327</v>
      </c>
      <c r="I2461" s="399"/>
      <c r="J2461" s="398">
        <v>1327</v>
      </c>
      <c r="K2461" s="399"/>
      <c r="L2461" s="403">
        <v>1000</v>
      </c>
      <c r="M2461" s="399"/>
      <c r="N2461" s="403">
        <v>1000</v>
      </c>
      <c r="O2461" s="399"/>
      <c r="P2461" s="398">
        <v>1327</v>
      </c>
      <c r="Q2461" s="399"/>
      <c r="R2461" s="403">
        <v>1000</v>
      </c>
      <c r="S2461" s="399"/>
      <c r="T2461" s="403">
        <v>1000</v>
      </c>
      <c r="U2461" s="399"/>
      <c r="V2461" s="403">
        <v>1000</v>
      </c>
      <c r="W2461" s="399"/>
      <c r="X2461" s="403">
        <v>1000</v>
      </c>
      <c r="Y2461" s="399"/>
    </row>
    <row r="2462" spans="1:29" s="139" customFormat="1" x14ac:dyDescent="0.2">
      <c r="A2462" s="201" t="s">
        <v>836</v>
      </c>
      <c r="B2462" s="179" t="s">
        <v>838</v>
      </c>
      <c r="C2462" s="167">
        <v>43</v>
      </c>
      <c r="D2462" s="167"/>
      <c r="E2462" s="168">
        <v>41</v>
      </c>
      <c r="F2462" s="169"/>
      <c r="G2462" s="170"/>
      <c r="H2462" s="171">
        <f t="shared" ref="H2462:Q2462" si="4609">H2463+H2465</f>
        <v>109762</v>
      </c>
      <c r="I2462" s="171">
        <f t="shared" si="4609"/>
        <v>0</v>
      </c>
      <c r="J2462" s="171">
        <f t="shared" si="4609"/>
        <v>15197</v>
      </c>
      <c r="K2462" s="171">
        <f t="shared" si="4609"/>
        <v>0</v>
      </c>
      <c r="L2462" s="171">
        <f t="shared" ref="L2462:M2462" si="4610">L2463+L2465</f>
        <v>101800</v>
      </c>
      <c r="M2462" s="171">
        <f t="shared" si="4610"/>
        <v>0</v>
      </c>
      <c r="N2462" s="171">
        <f t="shared" ref="N2462:O2462" si="4611">N2463+N2465</f>
        <v>101800</v>
      </c>
      <c r="O2462" s="171">
        <f t="shared" si="4611"/>
        <v>0</v>
      </c>
      <c r="P2462" s="171">
        <f t="shared" si="4609"/>
        <v>15197</v>
      </c>
      <c r="Q2462" s="171">
        <f t="shared" si="4609"/>
        <v>0</v>
      </c>
      <c r="R2462" s="171">
        <f t="shared" ref="R2462:W2462" si="4612">R2463+R2465</f>
        <v>100000</v>
      </c>
      <c r="S2462" s="171">
        <f t="shared" si="4612"/>
        <v>0</v>
      </c>
      <c r="T2462" s="171">
        <f t="shared" ref="T2462:U2462" si="4613">T2463+T2465</f>
        <v>100000</v>
      </c>
      <c r="U2462" s="171">
        <f t="shared" si="4613"/>
        <v>0</v>
      </c>
      <c r="V2462" s="171">
        <f t="shared" si="4612"/>
        <v>100000</v>
      </c>
      <c r="W2462" s="171">
        <f t="shared" si="4612"/>
        <v>0</v>
      </c>
      <c r="X2462" s="171">
        <f t="shared" ref="X2462:Y2462" si="4614">X2463+X2465</f>
        <v>100000</v>
      </c>
      <c r="Y2462" s="171">
        <f t="shared" si="4614"/>
        <v>0</v>
      </c>
    </row>
    <row r="2463" spans="1:29" s="139" customFormat="1" x14ac:dyDescent="0.2">
      <c r="A2463" s="104" t="s">
        <v>836</v>
      </c>
      <c r="B2463" s="103" t="s">
        <v>838</v>
      </c>
      <c r="C2463" s="103">
        <v>43</v>
      </c>
      <c r="D2463" s="103"/>
      <c r="E2463" s="113">
        <v>411</v>
      </c>
      <c r="F2463" s="141"/>
      <c r="G2463" s="106"/>
      <c r="H2463" s="107">
        <f t="shared" ref="H2463:Y2463" si="4615">H2464</f>
        <v>133</v>
      </c>
      <c r="I2463" s="107">
        <f t="shared" si="4615"/>
        <v>0</v>
      </c>
      <c r="J2463" s="107">
        <f t="shared" si="4615"/>
        <v>133</v>
      </c>
      <c r="K2463" s="107">
        <f t="shared" si="4615"/>
        <v>0</v>
      </c>
      <c r="L2463" s="107">
        <f t="shared" si="4615"/>
        <v>0</v>
      </c>
      <c r="M2463" s="107">
        <f t="shared" si="4615"/>
        <v>0</v>
      </c>
      <c r="N2463" s="107">
        <f t="shared" si="4615"/>
        <v>0</v>
      </c>
      <c r="O2463" s="107">
        <f t="shared" si="4615"/>
        <v>0</v>
      </c>
      <c r="P2463" s="107">
        <f t="shared" si="4615"/>
        <v>133</v>
      </c>
      <c r="Q2463" s="107">
        <f t="shared" si="4615"/>
        <v>0</v>
      </c>
      <c r="R2463" s="107">
        <f t="shared" si="4615"/>
        <v>0</v>
      </c>
      <c r="S2463" s="107">
        <f t="shared" si="4615"/>
        <v>0</v>
      </c>
      <c r="T2463" s="107">
        <f t="shared" si="4615"/>
        <v>0</v>
      </c>
      <c r="U2463" s="107">
        <f t="shared" si="4615"/>
        <v>0</v>
      </c>
      <c r="V2463" s="107">
        <f t="shared" si="4615"/>
        <v>0</v>
      </c>
      <c r="W2463" s="107">
        <f t="shared" si="4615"/>
        <v>0</v>
      </c>
      <c r="X2463" s="107">
        <f t="shared" si="4615"/>
        <v>0</v>
      </c>
      <c r="Y2463" s="107">
        <f t="shared" si="4615"/>
        <v>0</v>
      </c>
      <c r="Z2463" s="112"/>
      <c r="AA2463" s="112"/>
      <c r="AB2463" s="112"/>
      <c r="AC2463" s="112"/>
    </row>
    <row r="2464" spans="1:29" ht="15" x14ac:dyDescent="0.2">
      <c r="A2464" s="109" t="s">
        <v>836</v>
      </c>
      <c r="B2464" s="94" t="s">
        <v>838</v>
      </c>
      <c r="C2464" s="94">
        <v>43</v>
      </c>
      <c r="D2464" s="94" t="s">
        <v>839</v>
      </c>
      <c r="E2464" s="119">
        <v>4111</v>
      </c>
      <c r="F2464" s="142" t="s">
        <v>246</v>
      </c>
      <c r="G2464" s="131"/>
      <c r="H2464" s="398">
        <v>133</v>
      </c>
      <c r="I2464" s="399"/>
      <c r="J2464" s="398">
        <v>133</v>
      </c>
      <c r="K2464" s="399"/>
      <c r="L2464" s="398">
        <v>0</v>
      </c>
      <c r="M2464" s="399"/>
      <c r="N2464" s="398"/>
      <c r="O2464" s="399"/>
      <c r="P2464" s="398">
        <v>133</v>
      </c>
      <c r="Q2464" s="399"/>
      <c r="R2464" s="398">
        <v>0</v>
      </c>
      <c r="S2464" s="399"/>
      <c r="T2464" s="398"/>
      <c r="U2464" s="399"/>
      <c r="V2464" s="398">
        <v>0</v>
      </c>
      <c r="W2464" s="399"/>
      <c r="X2464" s="398"/>
      <c r="Y2464" s="399"/>
      <c r="Z2464" s="139"/>
      <c r="AA2464" s="139"/>
      <c r="AB2464" s="139"/>
      <c r="AC2464" s="139"/>
    </row>
    <row r="2465" spans="1:29" x14ac:dyDescent="0.2">
      <c r="A2465" s="104" t="s">
        <v>836</v>
      </c>
      <c r="B2465" s="103" t="s">
        <v>838</v>
      </c>
      <c r="C2465" s="103">
        <v>43</v>
      </c>
      <c r="D2465" s="103"/>
      <c r="E2465" s="113">
        <v>412</v>
      </c>
      <c r="F2465" s="141"/>
      <c r="G2465" s="106"/>
      <c r="H2465" s="107">
        <f t="shared" ref="H2465:Q2465" si="4616">H2466+H2467</f>
        <v>109629</v>
      </c>
      <c r="I2465" s="107">
        <f t="shared" si="4616"/>
        <v>0</v>
      </c>
      <c r="J2465" s="107">
        <f t="shared" si="4616"/>
        <v>15064</v>
      </c>
      <c r="K2465" s="107">
        <f t="shared" si="4616"/>
        <v>0</v>
      </c>
      <c r="L2465" s="107">
        <f t="shared" ref="L2465:M2465" si="4617">L2466+L2467</f>
        <v>101800</v>
      </c>
      <c r="M2465" s="107">
        <f t="shared" si="4617"/>
        <v>0</v>
      </c>
      <c r="N2465" s="107">
        <f t="shared" ref="N2465:O2465" si="4618">N2466+N2467</f>
        <v>101800</v>
      </c>
      <c r="O2465" s="107">
        <f t="shared" si="4618"/>
        <v>0</v>
      </c>
      <c r="P2465" s="107">
        <f t="shared" si="4616"/>
        <v>15064</v>
      </c>
      <c r="Q2465" s="107">
        <f t="shared" si="4616"/>
        <v>0</v>
      </c>
      <c r="R2465" s="107">
        <f t="shared" ref="R2465:W2465" si="4619">R2466+R2467</f>
        <v>100000</v>
      </c>
      <c r="S2465" s="107">
        <f t="shared" si="4619"/>
        <v>0</v>
      </c>
      <c r="T2465" s="107">
        <f t="shared" ref="T2465:U2465" si="4620">T2466+T2467</f>
        <v>100000</v>
      </c>
      <c r="U2465" s="107">
        <f t="shared" si="4620"/>
        <v>0</v>
      </c>
      <c r="V2465" s="107">
        <f t="shared" si="4619"/>
        <v>100000</v>
      </c>
      <c r="W2465" s="107">
        <f t="shared" si="4619"/>
        <v>0</v>
      </c>
      <c r="X2465" s="107">
        <f t="shared" ref="X2465:Y2465" si="4621">X2466+X2467</f>
        <v>100000</v>
      </c>
      <c r="Y2465" s="107">
        <f t="shared" si="4621"/>
        <v>0</v>
      </c>
      <c r="Z2465" s="139"/>
      <c r="AA2465" s="139"/>
      <c r="AB2465" s="139"/>
      <c r="AC2465" s="139"/>
    </row>
    <row r="2466" spans="1:29" s="139" customFormat="1" ht="15" x14ac:dyDescent="0.2">
      <c r="A2466" s="109" t="s">
        <v>836</v>
      </c>
      <c r="B2466" s="94" t="s">
        <v>838</v>
      </c>
      <c r="C2466" s="94">
        <v>43</v>
      </c>
      <c r="D2466" s="94" t="s">
        <v>839</v>
      </c>
      <c r="E2466" s="119">
        <v>4123</v>
      </c>
      <c r="F2466" s="142" t="s">
        <v>83</v>
      </c>
      <c r="G2466" s="131"/>
      <c r="H2466" s="398">
        <v>109496</v>
      </c>
      <c r="I2466" s="399"/>
      <c r="J2466" s="398">
        <v>14931</v>
      </c>
      <c r="K2466" s="399"/>
      <c r="L2466" s="402">
        <v>101800</v>
      </c>
      <c r="M2466" s="399"/>
      <c r="N2466" s="402">
        <v>101800</v>
      </c>
      <c r="O2466" s="399"/>
      <c r="P2466" s="398">
        <v>14931</v>
      </c>
      <c r="Q2466" s="399"/>
      <c r="R2466" s="402">
        <v>100000</v>
      </c>
      <c r="S2466" s="399"/>
      <c r="T2466" s="402">
        <v>100000</v>
      </c>
      <c r="U2466" s="399"/>
      <c r="V2466" s="402">
        <v>100000</v>
      </c>
      <c r="W2466" s="399"/>
      <c r="X2466" s="402">
        <v>100000</v>
      </c>
      <c r="Y2466" s="399"/>
      <c r="Z2466" s="112"/>
      <c r="AA2466" s="112"/>
      <c r="AB2466" s="112"/>
      <c r="AC2466" s="112"/>
    </row>
    <row r="2467" spans="1:29" ht="15" x14ac:dyDescent="0.2">
      <c r="A2467" s="109" t="s">
        <v>836</v>
      </c>
      <c r="B2467" s="94" t="s">
        <v>838</v>
      </c>
      <c r="C2467" s="94">
        <v>43</v>
      </c>
      <c r="D2467" s="94" t="s">
        <v>839</v>
      </c>
      <c r="E2467" s="119">
        <v>4124</v>
      </c>
      <c r="F2467" s="142" t="s">
        <v>668</v>
      </c>
      <c r="G2467" s="131"/>
      <c r="H2467" s="398">
        <v>133</v>
      </c>
      <c r="I2467" s="399"/>
      <c r="J2467" s="398">
        <v>133</v>
      </c>
      <c r="K2467" s="399"/>
      <c r="L2467" s="409">
        <v>0</v>
      </c>
      <c r="M2467" s="399"/>
      <c r="N2467" s="409"/>
      <c r="O2467" s="399"/>
      <c r="P2467" s="398">
        <v>133</v>
      </c>
      <c r="Q2467" s="399"/>
      <c r="R2467" s="409">
        <v>0</v>
      </c>
      <c r="S2467" s="399"/>
      <c r="T2467" s="409"/>
      <c r="U2467" s="399"/>
      <c r="V2467" s="409">
        <v>0</v>
      </c>
      <c r="W2467" s="399"/>
      <c r="X2467" s="409"/>
      <c r="Y2467" s="399"/>
    </row>
    <row r="2468" spans="1:29" s="139" customFormat="1" x14ac:dyDescent="0.2">
      <c r="A2468" s="201" t="s">
        <v>836</v>
      </c>
      <c r="B2468" s="179" t="s">
        <v>838</v>
      </c>
      <c r="C2468" s="167">
        <v>43</v>
      </c>
      <c r="D2468" s="167"/>
      <c r="E2468" s="168">
        <v>42</v>
      </c>
      <c r="F2468" s="169"/>
      <c r="G2468" s="170"/>
      <c r="H2468" s="171">
        <f>H2469+H2471+H2478+H2476</f>
        <v>1683265</v>
      </c>
      <c r="I2468" s="171">
        <f t="shared" ref="I2468:W2468" si="4622">I2469+I2471+I2478+I2476</f>
        <v>0</v>
      </c>
      <c r="J2468" s="171">
        <f t="shared" si="4622"/>
        <v>842697</v>
      </c>
      <c r="K2468" s="171">
        <f t="shared" si="4622"/>
        <v>0</v>
      </c>
      <c r="L2468" s="171">
        <f t="shared" si="4622"/>
        <v>1233400</v>
      </c>
      <c r="M2468" s="171">
        <f t="shared" si="4622"/>
        <v>0</v>
      </c>
      <c r="N2468" s="171">
        <f t="shared" ref="N2468:O2468" si="4623">N2469+N2471+N2478+N2476</f>
        <v>1233400</v>
      </c>
      <c r="O2468" s="171">
        <f t="shared" si="4623"/>
        <v>0</v>
      </c>
      <c r="P2468" s="171">
        <f t="shared" si="4622"/>
        <v>698428</v>
      </c>
      <c r="Q2468" s="171">
        <f t="shared" si="4622"/>
        <v>0</v>
      </c>
      <c r="R2468" s="171">
        <f t="shared" si="4622"/>
        <v>1516000</v>
      </c>
      <c r="S2468" s="171">
        <f t="shared" si="4622"/>
        <v>0</v>
      </c>
      <c r="T2468" s="171">
        <f t="shared" ref="T2468:U2468" si="4624">T2469+T2471+T2478+T2476</f>
        <v>1516000</v>
      </c>
      <c r="U2468" s="171">
        <f t="shared" si="4624"/>
        <v>0</v>
      </c>
      <c r="V2468" s="171">
        <f t="shared" si="4622"/>
        <v>1341000</v>
      </c>
      <c r="W2468" s="171">
        <f t="shared" si="4622"/>
        <v>0</v>
      </c>
      <c r="X2468" s="171">
        <f t="shared" ref="X2468:Y2468" si="4625">X2469+X2471+X2478+X2476</f>
        <v>1341000</v>
      </c>
      <c r="Y2468" s="171">
        <f t="shared" si="4625"/>
        <v>0</v>
      </c>
    </row>
    <row r="2469" spans="1:29" x14ac:dyDescent="0.2">
      <c r="A2469" s="104" t="s">
        <v>836</v>
      </c>
      <c r="B2469" s="103" t="s">
        <v>838</v>
      </c>
      <c r="C2469" s="103">
        <v>43</v>
      </c>
      <c r="D2469" s="103"/>
      <c r="E2469" s="113">
        <v>421</v>
      </c>
      <c r="F2469" s="141"/>
      <c r="G2469" s="106"/>
      <c r="H2469" s="107">
        <f t="shared" ref="H2469:Y2469" si="4626">H2470</f>
        <v>157519</v>
      </c>
      <c r="I2469" s="107">
        <f t="shared" si="4626"/>
        <v>0</v>
      </c>
      <c r="J2469" s="107">
        <f t="shared" si="4626"/>
        <v>0</v>
      </c>
      <c r="K2469" s="107">
        <f t="shared" si="4626"/>
        <v>0</v>
      </c>
      <c r="L2469" s="107">
        <f t="shared" si="4626"/>
        <v>0</v>
      </c>
      <c r="M2469" s="107">
        <f t="shared" si="4626"/>
        <v>0</v>
      </c>
      <c r="N2469" s="107">
        <f t="shared" si="4626"/>
        <v>0</v>
      </c>
      <c r="O2469" s="107">
        <f t="shared" si="4626"/>
        <v>0</v>
      </c>
      <c r="P2469" s="107">
        <f t="shared" si="4626"/>
        <v>0</v>
      </c>
      <c r="Q2469" s="107">
        <f t="shared" si="4626"/>
        <v>0</v>
      </c>
      <c r="R2469" s="107">
        <f t="shared" si="4626"/>
        <v>0</v>
      </c>
      <c r="S2469" s="107">
        <f t="shared" si="4626"/>
        <v>0</v>
      </c>
      <c r="T2469" s="107">
        <f t="shared" si="4626"/>
        <v>0</v>
      </c>
      <c r="U2469" s="107">
        <f t="shared" si="4626"/>
        <v>0</v>
      </c>
      <c r="V2469" s="107">
        <f t="shared" si="4626"/>
        <v>0</v>
      </c>
      <c r="W2469" s="107">
        <f t="shared" si="4626"/>
        <v>0</v>
      </c>
      <c r="X2469" s="107">
        <f t="shared" si="4626"/>
        <v>0</v>
      </c>
      <c r="Y2469" s="107">
        <f t="shared" si="4626"/>
        <v>0</v>
      </c>
    </row>
    <row r="2470" spans="1:29" ht="15" x14ac:dyDescent="0.2">
      <c r="A2470" s="109" t="s">
        <v>836</v>
      </c>
      <c r="B2470" s="94" t="s">
        <v>838</v>
      </c>
      <c r="C2470" s="94">
        <v>43</v>
      </c>
      <c r="D2470" s="94" t="s">
        <v>839</v>
      </c>
      <c r="E2470" s="119">
        <v>4212</v>
      </c>
      <c r="F2470" s="142" t="s">
        <v>840</v>
      </c>
      <c r="G2470" s="132"/>
      <c r="H2470" s="398">
        <v>157519</v>
      </c>
      <c r="I2470" s="399"/>
      <c r="J2470" s="398">
        <v>0</v>
      </c>
      <c r="K2470" s="399"/>
      <c r="L2470" s="398">
        <v>0</v>
      </c>
      <c r="M2470" s="399"/>
      <c r="N2470" s="398"/>
      <c r="O2470" s="399"/>
      <c r="P2470" s="398">
        <v>0</v>
      </c>
      <c r="Q2470" s="399"/>
      <c r="R2470" s="398">
        <v>0</v>
      </c>
      <c r="S2470" s="399"/>
      <c r="T2470" s="398"/>
      <c r="U2470" s="399"/>
      <c r="V2470" s="398">
        <v>0</v>
      </c>
      <c r="W2470" s="399"/>
      <c r="X2470" s="398"/>
      <c r="Y2470" s="399"/>
      <c r="Z2470" s="139"/>
      <c r="AA2470" s="139"/>
      <c r="AB2470" s="139"/>
      <c r="AC2470" s="139"/>
    </row>
    <row r="2471" spans="1:29" x14ac:dyDescent="0.2">
      <c r="A2471" s="104" t="s">
        <v>836</v>
      </c>
      <c r="B2471" s="103" t="s">
        <v>838</v>
      </c>
      <c r="C2471" s="103">
        <v>43</v>
      </c>
      <c r="D2471" s="103"/>
      <c r="E2471" s="113">
        <v>422</v>
      </c>
      <c r="F2471" s="141"/>
      <c r="G2471" s="106"/>
      <c r="H2471" s="107">
        <f t="shared" ref="H2471:Q2471" si="4627">SUM(H2472:H2475)</f>
        <v>888423</v>
      </c>
      <c r="I2471" s="107">
        <f t="shared" si="4627"/>
        <v>0</v>
      </c>
      <c r="J2471" s="107">
        <f t="shared" si="4627"/>
        <v>393165</v>
      </c>
      <c r="K2471" s="107">
        <f t="shared" si="4627"/>
        <v>0</v>
      </c>
      <c r="L2471" s="107">
        <f t="shared" ref="L2471:M2471" si="4628">SUM(L2472:L2475)</f>
        <v>785800</v>
      </c>
      <c r="M2471" s="107">
        <f t="shared" si="4628"/>
        <v>0</v>
      </c>
      <c r="N2471" s="107">
        <f t="shared" ref="N2471:O2471" si="4629">SUM(N2472:N2475)</f>
        <v>785800</v>
      </c>
      <c r="O2471" s="107">
        <f t="shared" si="4629"/>
        <v>0</v>
      </c>
      <c r="P2471" s="107">
        <f t="shared" si="4627"/>
        <v>366621</v>
      </c>
      <c r="Q2471" s="107">
        <f t="shared" si="4627"/>
        <v>0</v>
      </c>
      <c r="R2471" s="107">
        <f t="shared" ref="R2471:W2471" si="4630">SUM(R2472:R2475)</f>
        <v>766000</v>
      </c>
      <c r="S2471" s="107">
        <f t="shared" si="4630"/>
        <v>0</v>
      </c>
      <c r="T2471" s="107">
        <f t="shared" ref="T2471:U2471" si="4631">SUM(T2472:T2475)</f>
        <v>766000</v>
      </c>
      <c r="U2471" s="107">
        <f t="shared" si="4631"/>
        <v>0</v>
      </c>
      <c r="V2471" s="107">
        <f t="shared" si="4630"/>
        <v>741000</v>
      </c>
      <c r="W2471" s="107">
        <f t="shared" si="4630"/>
        <v>0</v>
      </c>
      <c r="X2471" s="107">
        <f t="shared" ref="X2471:Y2471" si="4632">SUM(X2472:X2475)</f>
        <v>741000</v>
      </c>
      <c r="Y2471" s="107">
        <f t="shared" si="4632"/>
        <v>0</v>
      </c>
    </row>
    <row r="2472" spans="1:29" ht="15" x14ac:dyDescent="0.2">
      <c r="A2472" s="109" t="s">
        <v>836</v>
      </c>
      <c r="B2472" s="94" t="s">
        <v>838</v>
      </c>
      <c r="C2472" s="94">
        <v>43</v>
      </c>
      <c r="D2472" s="94" t="s">
        <v>839</v>
      </c>
      <c r="E2472" s="119">
        <v>4221</v>
      </c>
      <c r="F2472" s="142" t="s">
        <v>74</v>
      </c>
      <c r="G2472" s="132"/>
      <c r="H2472" s="398">
        <v>269316</v>
      </c>
      <c r="I2472" s="399"/>
      <c r="J2472" s="398">
        <v>216179</v>
      </c>
      <c r="K2472" s="399"/>
      <c r="L2472" s="402">
        <v>350000</v>
      </c>
      <c r="M2472" s="399"/>
      <c r="N2472" s="402">
        <v>350000</v>
      </c>
      <c r="O2472" s="399"/>
      <c r="P2472" s="398">
        <v>216179</v>
      </c>
      <c r="Q2472" s="399"/>
      <c r="R2472" s="402">
        <v>300000</v>
      </c>
      <c r="S2472" s="399"/>
      <c r="T2472" s="402">
        <v>300000</v>
      </c>
      <c r="U2472" s="399"/>
      <c r="V2472" s="402">
        <v>300000</v>
      </c>
      <c r="W2472" s="399"/>
      <c r="X2472" s="402">
        <v>300000</v>
      </c>
      <c r="Y2472" s="399"/>
    </row>
    <row r="2473" spans="1:29" ht="15" x14ac:dyDescent="0.2">
      <c r="A2473" s="109" t="s">
        <v>836</v>
      </c>
      <c r="B2473" s="94" t="s">
        <v>838</v>
      </c>
      <c r="C2473" s="94">
        <v>43</v>
      </c>
      <c r="D2473" s="94" t="s">
        <v>839</v>
      </c>
      <c r="E2473" s="119">
        <v>4222</v>
      </c>
      <c r="F2473" s="142" t="s">
        <v>75</v>
      </c>
      <c r="G2473" s="111"/>
      <c r="H2473" s="398">
        <v>44600</v>
      </c>
      <c r="I2473" s="399"/>
      <c r="J2473" s="398">
        <v>41940</v>
      </c>
      <c r="K2473" s="399"/>
      <c r="L2473" s="403">
        <v>20300</v>
      </c>
      <c r="M2473" s="399"/>
      <c r="N2473" s="403">
        <v>20300</v>
      </c>
      <c r="O2473" s="399"/>
      <c r="P2473" s="398">
        <v>15396</v>
      </c>
      <c r="Q2473" s="399"/>
      <c r="R2473" s="403">
        <v>50000</v>
      </c>
      <c r="S2473" s="399"/>
      <c r="T2473" s="403">
        <v>50000</v>
      </c>
      <c r="U2473" s="399"/>
      <c r="V2473" s="403">
        <v>25000</v>
      </c>
      <c r="W2473" s="399"/>
      <c r="X2473" s="403">
        <v>25000</v>
      </c>
      <c r="Y2473" s="399"/>
    </row>
    <row r="2474" spans="1:29" ht="15" x14ac:dyDescent="0.2">
      <c r="A2474" s="109" t="s">
        <v>836</v>
      </c>
      <c r="B2474" s="94" t="s">
        <v>838</v>
      </c>
      <c r="C2474" s="94">
        <v>43</v>
      </c>
      <c r="D2474" s="94" t="s">
        <v>839</v>
      </c>
      <c r="E2474" s="119">
        <v>4223</v>
      </c>
      <c r="F2474" s="142" t="s">
        <v>76</v>
      </c>
      <c r="G2474" s="111"/>
      <c r="H2474" s="398">
        <v>15429</v>
      </c>
      <c r="I2474" s="399"/>
      <c r="J2474" s="398">
        <v>2323</v>
      </c>
      <c r="K2474" s="399"/>
      <c r="L2474" s="403">
        <v>15500</v>
      </c>
      <c r="M2474" s="399"/>
      <c r="N2474" s="403">
        <v>15500</v>
      </c>
      <c r="O2474" s="399"/>
      <c r="P2474" s="398">
        <v>2323</v>
      </c>
      <c r="Q2474" s="399"/>
      <c r="R2474" s="403">
        <v>16000</v>
      </c>
      <c r="S2474" s="399"/>
      <c r="T2474" s="403">
        <v>16000</v>
      </c>
      <c r="U2474" s="399"/>
      <c r="V2474" s="403">
        <v>16000</v>
      </c>
      <c r="W2474" s="399"/>
      <c r="X2474" s="403">
        <v>16000</v>
      </c>
      <c r="Y2474" s="399"/>
    </row>
    <row r="2475" spans="1:29" ht="15" x14ac:dyDescent="0.2">
      <c r="A2475" s="109" t="s">
        <v>836</v>
      </c>
      <c r="B2475" s="94" t="s">
        <v>838</v>
      </c>
      <c r="C2475" s="94">
        <v>43</v>
      </c>
      <c r="D2475" s="94" t="s">
        <v>839</v>
      </c>
      <c r="E2475" s="119">
        <v>4225</v>
      </c>
      <c r="F2475" s="142" t="s">
        <v>85</v>
      </c>
      <c r="G2475" s="111"/>
      <c r="H2475" s="398">
        <v>559078</v>
      </c>
      <c r="I2475" s="399"/>
      <c r="J2475" s="398">
        <v>132723</v>
      </c>
      <c r="K2475" s="399"/>
      <c r="L2475" s="403">
        <v>400000</v>
      </c>
      <c r="M2475" s="399"/>
      <c r="N2475" s="403">
        <v>400000</v>
      </c>
      <c r="O2475" s="399"/>
      <c r="P2475" s="398">
        <v>132723</v>
      </c>
      <c r="Q2475" s="399"/>
      <c r="R2475" s="403">
        <v>400000</v>
      </c>
      <c r="S2475" s="399"/>
      <c r="T2475" s="403">
        <v>400000</v>
      </c>
      <c r="U2475" s="399"/>
      <c r="V2475" s="403">
        <v>400000</v>
      </c>
      <c r="W2475" s="399"/>
      <c r="X2475" s="403">
        <v>400000</v>
      </c>
      <c r="Y2475" s="399"/>
    </row>
    <row r="2476" spans="1:29" x14ac:dyDescent="0.2">
      <c r="A2476" s="104" t="s">
        <v>836</v>
      </c>
      <c r="B2476" s="103" t="s">
        <v>838</v>
      </c>
      <c r="C2476" s="103">
        <v>43</v>
      </c>
      <c r="D2476" s="103"/>
      <c r="E2476" s="113">
        <v>423</v>
      </c>
      <c r="F2476" s="141"/>
      <c r="G2476" s="106"/>
      <c r="H2476" s="107">
        <f>H2477</f>
        <v>63447</v>
      </c>
      <c r="I2476" s="107">
        <f t="shared" ref="I2476:Y2476" si="4633">I2477</f>
        <v>0</v>
      </c>
      <c r="J2476" s="107">
        <f t="shared" si="4633"/>
        <v>0</v>
      </c>
      <c r="K2476" s="107">
        <f t="shared" si="4633"/>
        <v>0</v>
      </c>
      <c r="L2476" s="107">
        <f t="shared" si="4633"/>
        <v>0</v>
      </c>
      <c r="M2476" s="107">
        <f t="shared" si="4633"/>
        <v>0</v>
      </c>
      <c r="N2476" s="107">
        <f t="shared" si="4633"/>
        <v>0</v>
      </c>
      <c r="O2476" s="107">
        <f t="shared" si="4633"/>
        <v>0</v>
      </c>
      <c r="P2476" s="107">
        <f t="shared" si="4633"/>
        <v>0</v>
      </c>
      <c r="Q2476" s="107">
        <f t="shared" si="4633"/>
        <v>0</v>
      </c>
      <c r="R2476" s="107">
        <f t="shared" si="4633"/>
        <v>300000</v>
      </c>
      <c r="S2476" s="107">
        <f t="shared" si="4633"/>
        <v>0</v>
      </c>
      <c r="T2476" s="107">
        <f t="shared" si="4633"/>
        <v>300000</v>
      </c>
      <c r="U2476" s="107">
        <f t="shared" si="4633"/>
        <v>0</v>
      </c>
      <c r="V2476" s="107">
        <f t="shared" si="4633"/>
        <v>150000</v>
      </c>
      <c r="W2476" s="107">
        <f t="shared" si="4633"/>
        <v>0</v>
      </c>
      <c r="X2476" s="107">
        <f t="shared" si="4633"/>
        <v>150000</v>
      </c>
      <c r="Y2476" s="107">
        <f t="shared" si="4633"/>
        <v>0</v>
      </c>
    </row>
    <row r="2477" spans="1:29" ht="15" x14ac:dyDescent="0.2">
      <c r="A2477" s="109" t="s">
        <v>836</v>
      </c>
      <c r="B2477" s="94" t="s">
        <v>838</v>
      </c>
      <c r="C2477" s="94">
        <v>43</v>
      </c>
      <c r="D2477" s="94" t="s">
        <v>839</v>
      </c>
      <c r="E2477" s="119">
        <v>4231</v>
      </c>
      <c r="F2477" s="142" t="s">
        <v>241</v>
      </c>
      <c r="G2477" s="111"/>
      <c r="H2477" s="398">
        <v>63447</v>
      </c>
      <c r="I2477" s="399"/>
      <c r="J2477" s="398"/>
      <c r="K2477" s="399"/>
      <c r="L2477" s="398">
        <v>0</v>
      </c>
      <c r="M2477" s="399"/>
      <c r="N2477" s="398"/>
      <c r="O2477" s="399"/>
      <c r="P2477" s="398"/>
      <c r="Q2477" s="399"/>
      <c r="R2477" s="402">
        <v>300000</v>
      </c>
      <c r="S2477" s="399"/>
      <c r="T2477" s="402">
        <v>300000</v>
      </c>
      <c r="U2477" s="399"/>
      <c r="V2477" s="402">
        <v>150000</v>
      </c>
      <c r="W2477" s="399"/>
      <c r="X2477" s="402">
        <v>150000</v>
      </c>
      <c r="Y2477" s="399"/>
    </row>
    <row r="2478" spans="1:29" x14ac:dyDescent="0.2">
      <c r="A2478" s="104" t="s">
        <v>836</v>
      </c>
      <c r="B2478" s="103" t="s">
        <v>838</v>
      </c>
      <c r="C2478" s="103">
        <v>43</v>
      </c>
      <c r="D2478" s="103"/>
      <c r="E2478" s="113">
        <v>426</v>
      </c>
      <c r="F2478" s="141"/>
      <c r="G2478" s="106"/>
      <c r="H2478" s="107">
        <f t="shared" ref="H2478:Y2478" si="4634">SUM(H2479:H2479)</f>
        <v>573876</v>
      </c>
      <c r="I2478" s="107">
        <f t="shared" si="4634"/>
        <v>0</v>
      </c>
      <c r="J2478" s="107">
        <f t="shared" si="4634"/>
        <v>449532</v>
      </c>
      <c r="K2478" s="107">
        <f t="shared" si="4634"/>
        <v>0</v>
      </c>
      <c r="L2478" s="107">
        <f t="shared" si="4634"/>
        <v>447600</v>
      </c>
      <c r="M2478" s="107">
        <f t="shared" si="4634"/>
        <v>0</v>
      </c>
      <c r="N2478" s="107">
        <f t="shared" si="4634"/>
        <v>447600</v>
      </c>
      <c r="O2478" s="107">
        <f t="shared" si="4634"/>
        <v>0</v>
      </c>
      <c r="P2478" s="107">
        <f t="shared" si="4634"/>
        <v>331807</v>
      </c>
      <c r="Q2478" s="107">
        <f t="shared" si="4634"/>
        <v>0</v>
      </c>
      <c r="R2478" s="107">
        <f t="shared" si="4634"/>
        <v>450000</v>
      </c>
      <c r="S2478" s="107">
        <f t="shared" si="4634"/>
        <v>0</v>
      </c>
      <c r="T2478" s="107">
        <f t="shared" si="4634"/>
        <v>450000</v>
      </c>
      <c r="U2478" s="107">
        <f t="shared" si="4634"/>
        <v>0</v>
      </c>
      <c r="V2478" s="107">
        <f t="shared" si="4634"/>
        <v>450000</v>
      </c>
      <c r="W2478" s="107">
        <f t="shared" si="4634"/>
        <v>0</v>
      </c>
      <c r="X2478" s="107">
        <f t="shared" si="4634"/>
        <v>450000</v>
      </c>
      <c r="Y2478" s="107">
        <f t="shared" si="4634"/>
        <v>0</v>
      </c>
    </row>
    <row r="2479" spans="1:29" ht="15" x14ac:dyDescent="0.2">
      <c r="A2479" s="109" t="s">
        <v>836</v>
      </c>
      <c r="B2479" s="94" t="s">
        <v>838</v>
      </c>
      <c r="C2479" s="94">
        <v>43</v>
      </c>
      <c r="D2479" s="94" t="s">
        <v>839</v>
      </c>
      <c r="E2479" s="119">
        <v>4262</v>
      </c>
      <c r="F2479" s="142" t="s">
        <v>86</v>
      </c>
      <c r="G2479" s="111"/>
      <c r="H2479" s="398">
        <v>573876</v>
      </c>
      <c r="I2479" s="399"/>
      <c r="J2479" s="398">
        <v>449532</v>
      </c>
      <c r="K2479" s="399"/>
      <c r="L2479" s="402">
        <v>447600</v>
      </c>
      <c r="M2479" s="399"/>
      <c r="N2479" s="402">
        <v>447600</v>
      </c>
      <c r="O2479" s="399"/>
      <c r="P2479" s="398">
        <v>331807</v>
      </c>
      <c r="Q2479" s="399"/>
      <c r="R2479" s="402">
        <v>450000</v>
      </c>
      <c r="S2479" s="399"/>
      <c r="T2479" s="402">
        <v>450000</v>
      </c>
      <c r="U2479" s="399"/>
      <c r="V2479" s="402">
        <v>450000</v>
      </c>
      <c r="W2479" s="399"/>
      <c r="X2479" s="402">
        <v>450000</v>
      </c>
      <c r="Y2479" s="399"/>
    </row>
    <row r="2480" spans="1:29" x14ac:dyDescent="0.2">
      <c r="A2480" s="201" t="s">
        <v>836</v>
      </c>
      <c r="B2480" s="179" t="s">
        <v>838</v>
      </c>
      <c r="C2480" s="167">
        <v>43</v>
      </c>
      <c r="D2480" s="167"/>
      <c r="E2480" s="168">
        <v>45</v>
      </c>
      <c r="F2480" s="169"/>
      <c r="G2480" s="170"/>
      <c r="H2480" s="171">
        <f>H2487+H2483+H2485+H2481</f>
        <v>534139</v>
      </c>
      <c r="I2480" s="171">
        <f t="shared" ref="I2480:W2480" si="4635">I2487+I2483+I2485+I2481</f>
        <v>0</v>
      </c>
      <c r="J2480" s="171">
        <f t="shared" si="4635"/>
        <v>341761</v>
      </c>
      <c r="K2480" s="171">
        <f t="shared" si="4635"/>
        <v>0</v>
      </c>
      <c r="L2480" s="171">
        <f t="shared" si="4635"/>
        <v>436400</v>
      </c>
      <c r="M2480" s="171">
        <f t="shared" si="4635"/>
        <v>0</v>
      </c>
      <c r="N2480" s="171">
        <f t="shared" ref="N2480:O2480" si="4636">N2487+N2483+N2485+N2481</f>
        <v>436400</v>
      </c>
      <c r="O2480" s="171">
        <f t="shared" si="4636"/>
        <v>0</v>
      </c>
      <c r="P2480" s="171">
        <f t="shared" si="4635"/>
        <v>341761</v>
      </c>
      <c r="Q2480" s="171">
        <f t="shared" si="4635"/>
        <v>0</v>
      </c>
      <c r="R2480" s="171">
        <f t="shared" si="4635"/>
        <v>477500</v>
      </c>
      <c r="S2480" s="171">
        <f t="shared" si="4635"/>
        <v>0</v>
      </c>
      <c r="T2480" s="171">
        <f t="shared" ref="T2480:U2480" si="4637">T2487+T2483+T2485+T2481</f>
        <v>477500</v>
      </c>
      <c r="U2480" s="171">
        <f t="shared" si="4637"/>
        <v>0</v>
      </c>
      <c r="V2480" s="171">
        <f t="shared" si="4635"/>
        <v>477500</v>
      </c>
      <c r="W2480" s="171">
        <f t="shared" si="4635"/>
        <v>0</v>
      </c>
      <c r="X2480" s="171">
        <f t="shared" ref="X2480:Y2480" si="4638">X2487+X2483+X2485+X2481</f>
        <v>477500</v>
      </c>
      <c r="Y2480" s="171">
        <f t="shared" si="4638"/>
        <v>0</v>
      </c>
    </row>
    <row r="2481" spans="1:29" x14ac:dyDescent="0.2">
      <c r="A2481" s="104" t="s">
        <v>836</v>
      </c>
      <c r="B2481" s="103" t="s">
        <v>838</v>
      </c>
      <c r="C2481" s="103">
        <v>43</v>
      </c>
      <c r="D2481" s="103"/>
      <c r="E2481" s="113">
        <v>451</v>
      </c>
      <c r="F2481" s="141"/>
      <c r="G2481" s="106"/>
      <c r="H2481" s="107">
        <f>H2482</f>
        <v>50990</v>
      </c>
      <c r="I2481" s="107">
        <f t="shared" ref="I2481:Y2481" si="4639">I2482</f>
        <v>0</v>
      </c>
      <c r="J2481" s="107">
        <f t="shared" si="4639"/>
        <v>0</v>
      </c>
      <c r="K2481" s="107">
        <f t="shared" si="4639"/>
        <v>0</v>
      </c>
      <c r="L2481" s="107">
        <f t="shared" si="4639"/>
        <v>0</v>
      </c>
      <c r="M2481" s="107">
        <f t="shared" si="4639"/>
        <v>0</v>
      </c>
      <c r="N2481" s="107">
        <f t="shared" si="4639"/>
        <v>0</v>
      </c>
      <c r="O2481" s="107">
        <f t="shared" si="4639"/>
        <v>0</v>
      </c>
      <c r="P2481" s="107">
        <f t="shared" si="4639"/>
        <v>0</v>
      </c>
      <c r="Q2481" s="107">
        <f t="shared" si="4639"/>
        <v>0</v>
      </c>
      <c r="R2481" s="107">
        <f t="shared" si="4639"/>
        <v>0</v>
      </c>
      <c r="S2481" s="107">
        <f t="shared" si="4639"/>
        <v>0</v>
      </c>
      <c r="T2481" s="107">
        <f t="shared" si="4639"/>
        <v>0</v>
      </c>
      <c r="U2481" s="107">
        <f t="shared" si="4639"/>
        <v>0</v>
      </c>
      <c r="V2481" s="107">
        <f t="shared" si="4639"/>
        <v>0</v>
      </c>
      <c r="W2481" s="107">
        <f t="shared" si="4639"/>
        <v>0</v>
      </c>
      <c r="X2481" s="107">
        <f t="shared" si="4639"/>
        <v>0</v>
      </c>
      <c r="Y2481" s="107">
        <f t="shared" si="4639"/>
        <v>0</v>
      </c>
    </row>
    <row r="2482" spans="1:29" ht="15" x14ac:dyDescent="0.2">
      <c r="A2482" s="109" t="s">
        <v>836</v>
      </c>
      <c r="B2482" s="94" t="s">
        <v>838</v>
      </c>
      <c r="C2482" s="94">
        <v>43</v>
      </c>
      <c r="D2482" s="94" t="s">
        <v>839</v>
      </c>
      <c r="E2482" s="119">
        <v>4511</v>
      </c>
      <c r="F2482" s="142" t="s">
        <v>91</v>
      </c>
      <c r="G2482" s="111"/>
      <c r="H2482" s="398">
        <v>50990</v>
      </c>
      <c r="I2482" s="399"/>
      <c r="J2482" s="398"/>
      <c r="K2482" s="399"/>
      <c r="L2482" s="398">
        <v>0</v>
      </c>
      <c r="M2482" s="399"/>
      <c r="N2482" s="398"/>
      <c r="O2482" s="399"/>
      <c r="P2482" s="398"/>
      <c r="Q2482" s="399"/>
      <c r="R2482" s="398">
        <v>0</v>
      </c>
      <c r="S2482" s="399"/>
      <c r="T2482" s="398"/>
      <c r="U2482" s="399"/>
      <c r="V2482" s="398">
        <v>0</v>
      </c>
      <c r="W2482" s="399"/>
      <c r="X2482" s="398"/>
      <c r="Y2482" s="399"/>
    </row>
    <row r="2483" spans="1:29" x14ac:dyDescent="0.2">
      <c r="A2483" s="104" t="s">
        <v>836</v>
      </c>
      <c r="B2483" s="103" t="s">
        <v>838</v>
      </c>
      <c r="C2483" s="103">
        <v>43</v>
      </c>
      <c r="D2483" s="103"/>
      <c r="E2483" s="113">
        <v>452</v>
      </c>
      <c r="F2483" s="141"/>
      <c r="G2483" s="106"/>
      <c r="H2483" s="107">
        <f t="shared" ref="H2483:Y2483" si="4640">H2484</f>
        <v>20903</v>
      </c>
      <c r="I2483" s="107">
        <f t="shared" si="4640"/>
        <v>0</v>
      </c>
      <c r="J2483" s="107">
        <f t="shared" si="4640"/>
        <v>13272</v>
      </c>
      <c r="K2483" s="107">
        <f t="shared" si="4640"/>
        <v>0</v>
      </c>
      <c r="L2483" s="107">
        <f t="shared" si="4640"/>
        <v>22000</v>
      </c>
      <c r="M2483" s="107">
        <f t="shared" si="4640"/>
        <v>0</v>
      </c>
      <c r="N2483" s="107">
        <f t="shared" si="4640"/>
        <v>22000</v>
      </c>
      <c r="O2483" s="107">
        <f t="shared" si="4640"/>
        <v>0</v>
      </c>
      <c r="P2483" s="107">
        <f t="shared" si="4640"/>
        <v>13272</v>
      </c>
      <c r="Q2483" s="107">
        <f t="shared" si="4640"/>
        <v>0</v>
      </c>
      <c r="R2483" s="107">
        <f t="shared" si="4640"/>
        <v>13000</v>
      </c>
      <c r="S2483" s="107">
        <f t="shared" si="4640"/>
        <v>0</v>
      </c>
      <c r="T2483" s="107">
        <f t="shared" si="4640"/>
        <v>13000</v>
      </c>
      <c r="U2483" s="107">
        <f t="shared" si="4640"/>
        <v>0</v>
      </c>
      <c r="V2483" s="107">
        <f t="shared" si="4640"/>
        <v>13000</v>
      </c>
      <c r="W2483" s="107">
        <f t="shared" si="4640"/>
        <v>0</v>
      </c>
      <c r="X2483" s="107">
        <f t="shared" si="4640"/>
        <v>13000</v>
      </c>
      <c r="Y2483" s="107">
        <f t="shared" si="4640"/>
        <v>0</v>
      </c>
    </row>
    <row r="2484" spans="1:29" ht="15" x14ac:dyDescent="0.2">
      <c r="A2484" s="109" t="s">
        <v>836</v>
      </c>
      <c r="B2484" s="94" t="s">
        <v>838</v>
      </c>
      <c r="C2484" s="94">
        <v>43</v>
      </c>
      <c r="D2484" s="94" t="s">
        <v>839</v>
      </c>
      <c r="E2484" s="119">
        <v>4521</v>
      </c>
      <c r="F2484" s="142" t="s">
        <v>92</v>
      </c>
      <c r="G2484" s="111"/>
      <c r="H2484" s="398">
        <v>20903</v>
      </c>
      <c r="I2484" s="399"/>
      <c r="J2484" s="398">
        <v>13272</v>
      </c>
      <c r="K2484" s="399"/>
      <c r="L2484" s="402">
        <v>22000</v>
      </c>
      <c r="M2484" s="399"/>
      <c r="N2484" s="402">
        <v>22000</v>
      </c>
      <c r="O2484" s="399"/>
      <c r="P2484" s="398">
        <v>13272</v>
      </c>
      <c r="Q2484" s="399"/>
      <c r="R2484" s="402">
        <v>13000</v>
      </c>
      <c r="S2484" s="399"/>
      <c r="T2484" s="402">
        <v>13000</v>
      </c>
      <c r="U2484" s="399"/>
      <c r="V2484" s="402">
        <v>13000</v>
      </c>
      <c r="W2484" s="399"/>
      <c r="X2484" s="402">
        <v>13000</v>
      </c>
      <c r="Y2484" s="399"/>
    </row>
    <row r="2485" spans="1:29" x14ac:dyDescent="0.2">
      <c r="A2485" s="104" t="s">
        <v>836</v>
      </c>
      <c r="B2485" s="103" t="s">
        <v>838</v>
      </c>
      <c r="C2485" s="103">
        <v>43</v>
      </c>
      <c r="D2485" s="103"/>
      <c r="E2485" s="113">
        <v>453</v>
      </c>
      <c r="F2485" s="141"/>
      <c r="G2485" s="106"/>
      <c r="H2485" s="107">
        <f t="shared" ref="H2485:Y2485" si="4641">H2486</f>
        <v>74657</v>
      </c>
      <c r="I2485" s="107">
        <f t="shared" si="4641"/>
        <v>0</v>
      </c>
      <c r="J2485" s="107">
        <f t="shared" si="4641"/>
        <v>0</v>
      </c>
      <c r="K2485" s="107">
        <f t="shared" si="4641"/>
        <v>0</v>
      </c>
      <c r="L2485" s="107">
        <f t="shared" si="4641"/>
        <v>0</v>
      </c>
      <c r="M2485" s="107">
        <f t="shared" si="4641"/>
        <v>0</v>
      </c>
      <c r="N2485" s="107">
        <f t="shared" si="4641"/>
        <v>0</v>
      </c>
      <c r="O2485" s="107">
        <f t="shared" si="4641"/>
        <v>0</v>
      </c>
      <c r="P2485" s="107">
        <f t="shared" si="4641"/>
        <v>0</v>
      </c>
      <c r="Q2485" s="107">
        <f t="shared" si="4641"/>
        <v>0</v>
      </c>
      <c r="R2485" s="107">
        <f t="shared" si="4641"/>
        <v>0</v>
      </c>
      <c r="S2485" s="107">
        <f t="shared" si="4641"/>
        <v>0</v>
      </c>
      <c r="T2485" s="107">
        <f t="shared" si="4641"/>
        <v>0</v>
      </c>
      <c r="U2485" s="107">
        <f t="shared" si="4641"/>
        <v>0</v>
      </c>
      <c r="V2485" s="107">
        <f t="shared" si="4641"/>
        <v>0</v>
      </c>
      <c r="W2485" s="107">
        <f t="shared" si="4641"/>
        <v>0</v>
      </c>
      <c r="X2485" s="107">
        <f t="shared" si="4641"/>
        <v>0</v>
      </c>
      <c r="Y2485" s="107">
        <f t="shared" si="4641"/>
        <v>0</v>
      </c>
    </row>
    <row r="2486" spans="1:29" ht="15" x14ac:dyDescent="0.2">
      <c r="A2486" s="109" t="s">
        <v>836</v>
      </c>
      <c r="B2486" s="94" t="s">
        <v>838</v>
      </c>
      <c r="C2486" s="94">
        <v>43</v>
      </c>
      <c r="D2486" s="94" t="s">
        <v>839</v>
      </c>
      <c r="E2486" s="119">
        <v>4531</v>
      </c>
      <c r="F2486" s="142" t="s">
        <v>198</v>
      </c>
      <c r="G2486" s="111"/>
      <c r="H2486" s="398">
        <v>74657</v>
      </c>
      <c r="I2486" s="399"/>
      <c r="J2486" s="398">
        <v>0</v>
      </c>
      <c r="K2486" s="399"/>
      <c r="L2486" s="398">
        <v>0</v>
      </c>
      <c r="M2486" s="399"/>
      <c r="N2486" s="398"/>
      <c r="O2486" s="399"/>
      <c r="P2486" s="398">
        <v>0</v>
      </c>
      <c r="Q2486" s="399"/>
      <c r="R2486" s="398">
        <v>0</v>
      </c>
      <c r="S2486" s="399"/>
      <c r="T2486" s="398"/>
      <c r="U2486" s="399"/>
      <c r="V2486" s="398">
        <v>0</v>
      </c>
      <c r="W2486" s="399"/>
      <c r="X2486" s="398"/>
      <c r="Y2486" s="399"/>
    </row>
    <row r="2487" spans="1:29" x14ac:dyDescent="0.2">
      <c r="A2487" s="104" t="s">
        <v>836</v>
      </c>
      <c r="B2487" s="103" t="s">
        <v>838</v>
      </c>
      <c r="C2487" s="103">
        <v>43</v>
      </c>
      <c r="D2487" s="103"/>
      <c r="E2487" s="113">
        <v>454</v>
      </c>
      <c r="F2487" s="141"/>
      <c r="G2487" s="106"/>
      <c r="H2487" s="107">
        <f t="shared" ref="H2487:Y2487" si="4642">H2488</f>
        <v>387589</v>
      </c>
      <c r="I2487" s="107">
        <f t="shared" si="4642"/>
        <v>0</v>
      </c>
      <c r="J2487" s="107">
        <f t="shared" si="4642"/>
        <v>328489</v>
      </c>
      <c r="K2487" s="107">
        <f t="shared" si="4642"/>
        <v>0</v>
      </c>
      <c r="L2487" s="107">
        <f t="shared" si="4642"/>
        <v>414400</v>
      </c>
      <c r="M2487" s="107">
        <f t="shared" si="4642"/>
        <v>0</v>
      </c>
      <c r="N2487" s="107">
        <f t="shared" si="4642"/>
        <v>414400</v>
      </c>
      <c r="O2487" s="107">
        <f t="shared" si="4642"/>
        <v>0</v>
      </c>
      <c r="P2487" s="107">
        <f t="shared" si="4642"/>
        <v>328489</v>
      </c>
      <c r="Q2487" s="107">
        <f t="shared" si="4642"/>
        <v>0</v>
      </c>
      <c r="R2487" s="107">
        <f t="shared" si="4642"/>
        <v>464500</v>
      </c>
      <c r="S2487" s="107">
        <f t="shared" si="4642"/>
        <v>0</v>
      </c>
      <c r="T2487" s="107">
        <f t="shared" si="4642"/>
        <v>464500</v>
      </c>
      <c r="U2487" s="107">
        <f t="shared" si="4642"/>
        <v>0</v>
      </c>
      <c r="V2487" s="107">
        <f t="shared" si="4642"/>
        <v>464500</v>
      </c>
      <c r="W2487" s="107">
        <f t="shared" si="4642"/>
        <v>0</v>
      </c>
      <c r="X2487" s="107">
        <f t="shared" si="4642"/>
        <v>464500</v>
      </c>
      <c r="Y2487" s="107">
        <f t="shared" si="4642"/>
        <v>0</v>
      </c>
    </row>
    <row r="2488" spans="1:29" ht="30" x14ac:dyDescent="0.2">
      <c r="A2488" s="109" t="s">
        <v>836</v>
      </c>
      <c r="B2488" s="94" t="s">
        <v>838</v>
      </c>
      <c r="C2488" s="94">
        <v>43</v>
      </c>
      <c r="D2488" s="94" t="s">
        <v>839</v>
      </c>
      <c r="E2488" s="119">
        <v>4541</v>
      </c>
      <c r="F2488" s="142" t="s">
        <v>841</v>
      </c>
      <c r="G2488" s="111"/>
      <c r="H2488" s="398">
        <v>387589</v>
      </c>
      <c r="I2488" s="399"/>
      <c r="J2488" s="398">
        <v>328489</v>
      </c>
      <c r="K2488" s="399"/>
      <c r="L2488" s="402">
        <v>414400</v>
      </c>
      <c r="M2488" s="399"/>
      <c r="N2488" s="402">
        <v>414400</v>
      </c>
      <c r="O2488" s="399"/>
      <c r="P2488" s="398">
        <v>328489</v>
      </c>
      <c r="Q2488" s="399"/>
      <c r="R2488" s="402">
        <v>464500</v>
      </c>
      <c r="S2488" s="399"/>
      <c r="T2488" s="402">
        <v>464500</v>
      </c>
      <c r="U2488" s="399"/>
      <c r="V2488" s="402">
        <v>464500</v>
      </c>
      <c r="W2488" s="399"/>
      <c r="X2488" s="402">
        <v>464500</v>
      </c>
      <c r="Y2488" s="399"/>
    </row>
    <row r="2489" spans="1:29" x14ac:dyDescent="0.2">
      <c r="A2489" s="201" t="s">
        <v>836</v>
      </c>
      <c r="B2489" s="179" t="s">
        <v>838</v>
      </c>
      <c r="C2489" s="167">
        <v>51</v>
      </c>
      <c r="D2489" s="167"/>
      <c r="E2489" s="168">
        <v>32</v>
      </c>
      <c r="F2489" s="169"/>
      <c r="G2489" s="170"/>
      <c r="H2489" s="171">
        <f t="shared" ref="H2489:X2493" si="4643">H2490</f>
        <v>39817</v>
      </c>
      <c r="I2489" s="171">
        <f t="shared" si="4643"/>
        <v>0</v>
      </c>
      <c r="J2489" s="171">
        <f t="shared" si="4643"/>
        <v>39817</v>
      </c>
      <c r="K2489" s="171">
        <f t="shared" si="4643"/>
        <v>0</v>
      </c>
      <c r="L2489" s="171">
        <f t="shared" si="4643"/>
        <v>39800</v>
      </c>
      <c r="M2489" s="171">
        <f t="shared" si="4643"/>
        <v>0</v>
      </c>
      <c r="N2489" s="171">
        <f t="shared" si="4643"/>
        <v>39800</v>
      </c>
      <c r="O2489" s="171">
        <f t="shared" si="4643"/>
        <v>0</v>
      </c>
      <c r="P2489" s="171">
        <f t="shared" si="4643"/>
        <v>39817</v>
      </c>
      <c r="Q2489" s="171">
        <f t="shared" si="4643"/>
        <v>0</v>
      </c>
      <c r="R2489" s="171">
        <f t="shared" si="4643"/>
        <v>39800</v>
      </c>
      <c r="S2489" s="171">
        <f t="shared" si="4643"/>
        <v>0</v>
      </c>
      <c r="T2489" s="171">
        <f t="shared" si="4643"/>
        <v>39800</v>
      </c>
      <c r="U2489" s="171">
        <f t="shared" si="4643"/>
        <v>0</v>
      </c>
      <c r="V2489" s="171">
        <f t="shared" si="4643"/>
        <v>39800</v>
      </c>
      <c r="W2489" s="171">
        <f t="shared" si="4643"/>
        <v>0</v>
      </c>
      <c r="X2489" s="171">
        <f t="shared" si="4643"/>
        <v>39800</v>
      </c>
      <c r="Y2489" s="171">
        <f t="shared" ref="X2489:Y2493" si="4644">Y2490</f>
        <v>0</v>
      </c>
    </row>
    <row r="2490" spans="1:29" x14ac:dyDescent="0.2">
      <c r="A2490" s="104" t="s">
        <v>836</v>
      </c>
      <c r="B2490" s="103" t="s">
        <v>838</v>
      </c>
      <c r="C2490" s="103">
        <v>51</v>
      </c>
      <c r="D2490" s="94"/>
      <c r="E2490" s="113">
        <v>321</v>
      </c>
      <c r="F2490" s="141"/>
      <c r="G2490" s="106"/>
      <c r="H2490" s="107">
        <f t="shared" si="4643"/>
        <v>39817</v>
      </c>
      <c r="I2490" s="107">
        <f t="shared" si="4643"/>
        <v>0</v>
      </c>
      <c r="J2490" s="107">
        <f t="shared" si="4643"/>
        <v>39817</v>
      </c>
      <c r="K2490" s="107">
        <f t="shared" si="4643"/>
        <v>0</v>
      </c>
      <c r="L2490" s="107">
        <f t="shared" si="4643"/>
        <v>39800</v>
      </c>
      <c r="M2490" s="107">
        <f t="shared" si="4643"/>
        <v>0</v>
      </c>
      <c r="N2490" s="107">
        <f t="shared" si="4643"/>
        <v>39800</v>
      </c>
      <c r="O2490" s="107">
        <f t="shared" si="4643"/>
        <v>0</v>
      </c>
      <c r="P2490" s="107">
        <f t="shared" si="4643"/>
        <v>39817</v>
      </c>
      <c r="Q2490" s="107">
        <f t="shared" si="4643"/>
        <v>0</v>
      </c>
      <c r="R2490" s="107">
        <f t="shared" si="4643"/>
        <v>39800</v>
      </c>
      <c r="S2490" s="107">
        <f t="shared" si="4643"/>
        <v>0</v>
      </c>
      <c r="T2490" s="107">
        <f t="shared" si="4643"/>
        <v>39800</v>
      </c>
      <c r="U2490" s="107">
        <f t="shared" si="4643"/>
        <v>0</v>
      </c>
      <c r="V2490" s="107">
        <f t="shared" si="4643"/>
        <v>39800</v>
      </c>
      <c r="W2490" s="107">
        <f t="shared" si="4643"/>
        <v>0</v>
      </c>
      <c r="X2490" s="107">
        <f t="shared" si="4644"/>
        <v>39800</v>
      </c>
      <c r="Y2490" s="107">
        <f t="shared" si="4644"/>
        <v>0</v>
      </c>
    </row>
    <row r="2491" spans="1:29" s="101" customFormat="1" x14ac:dyDescent="0.2">
      <c r="A2491" s="109" t="s">
        <v>836</v>
      </c>
      <c r="B2491" s="94" t="s">
        <v>838</v>
      </c>
      <c r="C2491" s="94">
        <v>51</v>
      </c>
      <c r="D2491" s="94" t="s">
        <v>839</v>
      </c>
      <c r="E2491" s="119">
        <v>3211</v>
      </c>
      <c r="F2491" s="142" t="s">
        <v>42</v>
      </c>
      <c r="G2491" s="111"/>
      <c r="H2491" s="398">
        <v>39817</v>
      </c>
      <c r="I2491" s="399"/>
      <c r="J2491" s="398">
        <v>39817</v>
      </c>
      <c r="K2491" s="399"/>
      <c r="L2491" s="402">
        <v>39800</v>
      </c>
      <c r="M2491" s="399"/>
      <c r="N2491" s="402">
        <v>39800</v>
      </c>
      <c r="O2491" s="399"/>
      <c r="P2491" s="398">
        <v>39817</v>
      </c>
      <c r="Q2491" s="399"/>
      <c r="R2491" s="402">
        <v>39800</v>
      </c>
      <c r="S2491" s="399"/>
      <c r="T2491" s="402">
        <v>39800</v>
      </c>
      <c r="U2491" s="399"/>
      <c r="V2491" s="402">
        <v>39800</v>
      </c>
      <c r="W2491" s="399"/>
      <c r="X2491" s="402">
        <v>39800</v>
      </c>
      <c r="Y2491" s="399"/>
      <c r="Z2491" s="112"/>
      <c r="AA2491" s="112"/>
      <c r="AB2491" s="112"/>
      <c r="AC2491" s="112"/>
    </row>
    <row r="2492" spans="1:29" s="116" customFormat="1" x14ac:dyDescent="0.2">
      <c r="A2492" s="201" t="s">
        <v>836</v>
      </c>
      <c r="B2492" s="179" t="s">
        <v>838</v>
      </c>
      <c r="C2492" s="167">
        <v>71</v>
      </c>
      <c r="D2492" s="167"/>
      <c r="E2492" s="168">
        <v>32</v>
      </c>
      <c r="F2492" s="169"/>
      <c r="G2492" s="170"/>
      <c r="H2492" s="171">
        <f t="shared" si="4643"/>
        <v>1327</v>
      </c>
      <c r="I2492" s="171">
        <f t="shared" si="4643"/>
        <v>0</v>
      </c>
      <c r="J2492" s="171">
        <f t="shared" si="4643"/>
        <v>1327</v>
      </c>
      <c r="K2492" s="171">
        <f t="shared" si="4643"/>
        <v>0</v>
      </c>
      <c r="L2492" s="171">
        <f t="shared" si="4643"/>
        <v>1300</v>
      </c>
      <c r="M2492" s="171">
        <f t="shared" si="4643"/>
        <v>0</v>
      </c>
      <c r="N2492" s="171">
        <f t="shared" si="4643"/>
        <v>1300</v>
      </c>
      <c r="O2492" s="171">
        <f t="shared" si="4643"/>
        <v>0</v>
      </c>
      <c r="P2492" s="171">
        <f t="shared" si="4643"/>
        <v>1327</v>
      </c>
      <c r="Q2492" s="171">
        <f t="shared" si="4643"/>
        <v>0</v>
      </c>
      <c r="R2492" s="171">
        <f t="shared" si="4643"/>
        <v>1300</v>
      </c>
      <c r="S2492" s="171">
        <f t="shared" si="4643"/>
        <v>0</v>
      </c>
      <c r="T2492" s="171">
        <f t="shared" si="4643"/>
        <v>1300</v>
      </c>
      <c r="U2492" s="171">
        <f t="shared" si="4643"/>
        <v>0</v>
      </c>
      <c r="V2492" s="171">
        <f t="shared" si="4643"/>
        <v>1300</v>
      </c>
      <c r="W2492" s="171">
        <f t="shared" si="4643"/>
        <v>0</v>
      </c>
      <c r="X2492" s="171">
        <f t="shared" si="4644"/>
        <v>1300</v>
      </c>
      <c r="Y2492" s="171">
        <f t="shared" si="4644"/>
        <v>0</v>
      </c>
      <c r="Z2492" s="112"/>
      <c r="AA2492" s="112"/>
      <c r="AB2492" s="112"/>
      <c r="AC2492" s="112"/>
    </row>
    <row r="2493" spans="1:29" s="101" customFormat="1" x14ac:dyDescent="0.2">
      <c r="A2493" s="104" t="s">
        <v>836</v>
      </c>
      <c r="B2493" s="103" t="s">
        <v>838</v>
      </c>
      <c r="C2493" s="103">
        <v>71</v>
      </c>
      <c r="D2493" s="94"/>
      <c r="E2493" s="113">
        <v>323</v>
      </c>
      <c r="F2493" s="141"/>
      <c r="G2493" s="106"/>
      <c r="H2493" s="107">
        <f t="shared" si="4643"/>
        <v>1327</v>
      </c>
      <c r="I2493" s="107">
        <f t="shared" si="4643"/>
        <v>0</v>
      </c>
      <c r="J2493" s="107">
        <f t="shared" si="4643"/>
        <v>1327</v>
      </c>
      <c r="K2493" s="107">
        <f t="shared" si="4643"/>
        <v>0</v>
      </c>
      <c r="L2493" s="107">
        <f t="shared" si="4643"/>
        <v>1300</v>
      </c>
      <c r="M2493" s="107">
        <f t="shared" si="4643"/>
        <v>0</v>
      </c>
      <c r="N2493" s="107">
        <f t="shared" si="4643"/>
        <v>1300</v>
      </c>
      <c r="O2493" s="107">
        <f t="shared" si="4643"/>
        <v>0</v>
      </c>
      <c r="P2493" s="107">
        <f t="shared" si="4643"/>
        <v>1327</v>
      </c>
      <c r="Q2493" s="107">
        <f t="shared" si="4643"/>
        <v>0</v>
      </c>
      <c r="R2493" s="107">
        <f t="shared" si="4643"/>
        <v>1300</v>
      </c>
      <c r="S2493" s="107">
        <f t="shared" si="4643"/>
        <v>0</v>
      </c>
      <c r="T2493" s="107">
        <f t="shared" si="4643"/>
        <v>1300</v>
      </c>
      <c r="U2493" s="107">
        <f t="shared" si="4643"/>
        <v>0</v>
      </c>
      <c r="V2493" s="107">
        <f t="shared" si="4643"/>
        <v>1300</v>
      </c>
      <c r="W2493" s="107">
        <f t="shared" si="4643"/>
        <v>0</v>
      </c>
      <c r="X2493" s="107">
        <f t="shared" si="4644"/>
        <v>1300</v>
      </c>
      <c r="Y2493" s="107">
        <f t="shared" si="4644"/>
        <v>0</v>
      </c>
    </row>
    <row r="2494" spans="1:29" ht="15.75" customHeight="1" x14ac:dyDescent="0.2">
      <c r="A2494" s="109" t="s">
        <v>836</v>
      </c>
      <c r="B2494" s="94" t="s">
        <v>838</v>
      </c>
      <c r="C2494" s="94">
        <v>71</v>
      </c>
      <c r="D2494" s="94" t="s">
        <v>839</v>
      </c>
      <c r="E2494" s="119">
        <v>3232</v>
      </c>
      <c r="F2494" s="142" t="s">
        <v>53</v>
      </c>
      <c r="G2494" s="111"/>
      <c r="H2494" s="398">
        <v>1327</v>
      </c>
      <c r="I2494" s="399"/>
      <c r="J2494" s="398">
        <v>1327</v>
      </c>
      <c r="K2494" s="399"/>
      <c r="L2494" s="402">
        <v>1300</v>
      </c>
      <c r="M2494" s="399"/>
      <c r="N2494" s="402">
        <v>1300</v>
      </c>
      <c r="O2494" s="399"/>
      <c r="P2494" s="398">
        <v>1327</v>
      </c>
      <c r="Q2494" s="399"/>
      <c r="R2494" s="402">
        <v>1300</v>
      </c>
      <c r="S2494" s="399"/>
      <c r="T2494" s="402">
        <v>1300</v>
      </c>
      <c r="U2494" s="399"/>
      <c r="V2494" s="402">
        <v>1300</v>
      </c>
      <c r="W2494" s="399"/>
      <c r="X2494" s="402">
        <v>1300</v>
      </c>
      <c r="Y2494" s="399"/>
      <c r="Z2494" s="116"/>
      <c r="AA2494" s="116"/>
      <c r="AB2494" s="116"/>
      <c r="AC2494" s="116"/>
    </row>
    <row r="2495" spans="1:29" s="101" customFormat="1" x14ac:dyDescent="0.2">
      <c r="A2495" s="204" t="s">
        <v>842</v>
      </c>
      <c r="B2495" s="461" t="s">
        <v>843</v>
      </c>
      <c r="C2495" s="461"/>
      <c r="D2495" s="461"/>
      <c r="E2495" s="461"/>
      <c r="F2495" s="461"/>
      <c r="G2495" s="128"/>
      <c r="H2495" s="99">
        <f t="shared" ref="H2495:Y2495" si="4645">H2496+H2820+H3056+H3301+H3724+H3978+H4234+H4467+H4729+H4909</f>
        <v>114944679</v>
      </c>
      <c r="I2495" s="99">
        <f t="shared" si="4645"/>
        <v>24023820</v>
      </c>
      <c r="J2495" s="99">
        <f t="shared" si="4645"/>
        <v>99379934</v>
      </c>
      <c r="K2495" s="99">
        <f t="shared" si="4645"/>
        <v>37028335</v>
      </c>
      <c r="L2495" s="99">
        <f t="shared" si="4645"/>
        <v>151510672</v>
      </c>
      <c r="M2495" s="99">
        <f t="shared" si="4645"/>
        <v>53357870</v>
      </c>
      <c r="N2495" s="99">
        <f t="shared" si="4645"/>
        <v>156653082</v>
      </c>
      <c r="O2495" s="99">
        <f t="shared" si="4645"/>
        <v>47342956</v>
      </c>
      <c r="P2495" s="99">
        <f t="shared" si="4645"/>
        <v>104678790</v>
      </c>
      <c r="Q2495" s="99">
        <f t="shared" si="4645"/>
        <v>36966155</v>
      </c>
      <c r="R2495" s="99">
        <f t="shared" si="4645"/>
        <v>135467285</v>
      </c>
      <c r="S2495" s="99">
        <f t="shared" si="4645"/>
        <v>45470502</v>
      </c>
      <c r="T2495" s="99">
        <f t="shared" si="4645"/>
        <v>125062066</v>
      </c>
      <c r="U2495" s="99">
        <f t="shared" si="4645"/>
        <v>38966311</v>
      </c>
      <c r="V2495" s="99">
        <f t="shared" si="4645"/>
        <v>151537514</v>
      </c>
      <c r="W2495" s="99">
        <f t="shared" si="4645"/>
        <v>60779176</v>
      </c>
      <c r="X2495" s="99">
        <f t="shared" si="4645"/>
        <v>134533894</v>
      </c>
      <c r="Y2495" s="99">
        <f t="shared" si="4645"/>
        <v>44879176</v>
      </c>
    </row>
    <row r="2496" spans="1:29" s="139" customFormat="1" x14ac:dyDescent="0.2">
      <c r="A2496" s="205" t="s">
        <v>844</v>
      </c>
      <c r="B2496" s="455" t="s">
        <v>845</v>
      </c>
      <c r="C2496" s="455"/>
      <c r="D2496" s="455"/>
      <c r="E2496" s="455"/>
      <c r="F2496" s="145" t="s">
        <v>846</v>
      </c>
      <c r="G2496" s="117"/>
      <c r="H2496" s="100">
        <f>H2497+H2553+H2601+H2608+H2621+H2631+H2661+H2721+H2728+H2769+H2707+H2711+H2786+H2801</f>
        <v>40154525</v>
      </c>
      <c r="I2496" s="100">
        <f t="shared" ref="I2496:W2496" si="4646">I2497+I2553+I2601+I2608+I2621+I2631+I2661+I2721+I2728+I2769+I2707+I2711+I2786+I2801</f>
        <v>3807779</v>
      </c>
      <c r="J2496" s="100">
        <f t="shared" si="4646"/>
        <v>19804497</v>
      </c>
      <c r="K2496" s="100">
        <f t="shared" si="4646"/>
        <v>530891</v>
      </c>
      <c r="L2496" s="100">
        <f t="shared" si="4646"/>
        <v>35434729</v>
      </c>
      <c r="M2496" s="100">
        <f t="shared" si="4646"/>
        <v>1745521</v>
      </c>
      <c r="N2496" s="100">
        <f t="shared" ref="N2496:O2496" si="4647">N2497+N2553+N2601+N2608+N2621+N2631+N2661+N2721+N2728+N2769+N2707+N2711+N2786+N2801</f>
        <v>35461421</v>
      </c>
      <c r="O2496" s="100">
        <f t="shared" si="4647"/>
        <v>1265521</v>
      </c>
      <c r="P2496" s="100">
        <f t="shared" si="4646"/>
        <v>23680670</v>
      </c>
      <c r="Q2496" s="100">
        <f t="shared" si="4646"/>
        <v>0</v>
      </c>
      <c r="R2496" s="100">
        <f t="shared" si="4646"/>
        <v>25522094</v>
      </c>
      <c r="S2496" s="100">
        <f t="shared" si="4646"/>
        <v>514000</v>
      </c>
      <c r="T2496" s="100">
        <f t="shared" ref="T2496:U2496" si="4648">T2497+T2553+T2601+T2608+T2621+T2631+T2661+T2721+T2728+T2769+T2707+T2711+T2786+T2801</f>
        <v>25236700</v>
      </c>
      <c r="U2496" s="100">
        <f t="shared" si="4648"/>
        <v>514000</v>
      </c>
      <c r="V2496" s="100">
        <f t="shared" si="4646"/>
        <v>32045506</v>
      </c>
      <c r="W2496" s="100">
        <f t="shared" si="4646"/>
        <v>260000</v>
      </c>
      <c r="X2496" s="100">
        <f t="shared" ref="X2496:Y2496" si="4649">X2497+X2553+X2601+X2608+X2621+X2631+X2661+X2721+X2728+X2769+X2707+X2711+X2786+X2801</f>
        <v>32234940</v>
      </c>
      <c r="Y2496" s="100">
        <f t="shared" si="4649"/>
        <v>260000</v>
      </c>
      <c r="Z2496" s="107">
        <v>1265521</v>
      </c>
      <c r="AA2496" s="107">
        <v>514000</v>
      </c>
      <c r="AB2496" s="107">
        <v>260000</v>
      </c>
      <c r="AC2496" s="474" t="s">
        <v>847</v>
      </c>
    </row>
    <row r="2497" spans="1:29" s="101" customFormat="1" ht="67.5" x14ac:dyDescent="0.2">
      <c r="A2497" s="202" t="s">
        <v>844</v>
      </c>
      <c r="B2497" s="173" t="s">
        <v>848</v>
      </c>
      <c r="C2497" s="173"/>
      <c r="D2497" s="173"/>
      <c r="E2497" s="174"/>
      <c r="F2497" s="176" t="s">
        <v>29</v>
      </c>
      <c r="G2497" s="177" t="s">
        <v>636</v>
      </c>
      <c r="H2497" s="178">
        <f t="shared" ref="H2497:Q2497" si="4650">H2498+H2507+H2516+H2548</f>
        <v>6231009</v>
      </c>
      <c r="I2497" s="178">
        <f t="shared" si="4650"/>
        <v>0</v>
      </c>
      <c r="J2497" s="178">
        <f t="shared" si="4650"/>
        <v>6502622</v>
      </c>
      <c r="K2497" s="178">
        <f t="shared" si="4650"/>
        <v>0</v>
      </c>
      <c r="L2497" s="178">
        <f t="shared" ref="L2497:M2497" si="4651">L2498+L2507+L2516+L2548</f>
        <v>6657067</v>
      </c>
      <c r="M2497" s="178">
        <f t="shared" si="4651"/>
        <v>0</v>
      </c>
      <c r="N2497" s="178">
        <f t="shared" ref="N2497:O2497" si="4652">N2498+N2507+N2516+N2548</f>
        <v>6443000</v>
      </c>
      <c r="O2497" s="178">
        <f t="shared" si="4652"/>
        <v>0</v>
      </c>
      <c r="P2497" s="178">
        <f t="shared" si="4650"/>
        <v>6696398</v>
      </c>
      <c r="Q2497" s="178">
        <f t="shared" si="4650"/>
        <v>0</v>
      </c>
      <c r="R2497" s="178">
        <f t="shared" ref="R2497:W2497" si="4653">R2498+R2507+R2516+R2548</f>
        <v>6912010</v>
      </c>
      <c r="S2497" s="178">
        <f t="shared" si="4653"/>
        <v>0</v>
      </c>
      <c r="T2497" s="178">
        <f t="shared" ref="T2497:U2497" si="4654">T2498+T2507+T2516+T2548</f>
        <v>6612500</v>
      </c>
      <c r="U2497" s="178">
        <f t="shared" si="4654"/>
        <v>0</v>
      </c>
      <c r="V2497" s="178">
        <f t="shared" si="4653"/>
        <v>6929930</v>
      </c>
      <c r="W2497" s="178">
        <f t="shared" si="4653"/>
        <v>0</v>
      </c>
      <c r="X2497" s="178">
        <f t="shared" ref="X2497:Y2497" si="4655">X2498+X2507+X2516+X2548</f>
        <v>7117700</v>
      </c>
      <c r="Y2497" s="178">
        <f t="shared" si="4655"/>
        <v>0</v>
      </c>
      <c r="Z2497" s="284">
        <f>Z2496-O2496</f>
        <v>0</v>
      </c>
      <c r="AA2497" s="284">
        <f>AA2496-U2496</f>
        <v>0</v>
      </c>
      <c r="AB2497" s="284">
        <f>AB2496-Y2496</f>
        <v>0</v>
      </c>
      <c r="AC2497" s="475"/>
    </row>
    <row r="2498" spans="1:29" s="139" customFormat="1" x14ac:dyDescent="0.2">
      <c r="A2498" s="201" t="s">
        <v>844</v>
      </c>
      <c r="B2498" s="179" t="s">
        <v>848</v>
      </c>
      <c r="C2498" s="167">
        <v>31</v>
      </c>
      <c r="D2498" s="167"/>
      <c r="E2498" s="168">
        <v>32</v>
      </c>
      <c r="F2498" s="169"/>
      <c r="G2498" s="170"/>
      <c r="H2498" s="171">
        <f>H2499+H2501+H2505</f>
        <v>762411</v>
      </c>
      <c r="I2498" s="171">
        <f t="shared" ref="I2498:Y2498" si="4656">I2499+I2501+I2505</f>
        <v>0</v>
      </c>
      <c r="J2498" s="171">
        <f t="shared" si="4656"/>
        <v>1035239</v>
      </c>
      <c r="K2498" s="171">
        <f t="shared" si="4656"/>
        <v>0</v>
      </c>
      <c r="L2498" s="171">
        <f t="shared" si="4656"/>
        <v>1036179</v>
      </c>
      <c r="M2498" s="171">
        <f t="shared" si="4656"/>
        <v>0</v>
      </c>
      <c r="N2498" s="171">
        <f t="shared" si="4656"/>
        <v>951000</v>
      </c>
      <c r="O2498" s="171">
        <f t="shared" si="4656"/>
        <v>0</v>
      </c>
      <c r="P2498" s="171">
        <f t="shared" si="4656"/>
        <v>1037893</v>
      </c>
      <c r="Q2498" s="171">
        <f t="shared" si="4656"/>
        <v>0</v>
      </c>
      <c r="R2498" s="171">
        <f t="shared" si="4656"/>
        <v>1038833</v>
      </c>
      <c r="S2498" s="171">
        <f t="shared" si="4656"/>
        <v>0</v>
      </c>
      <c r="T2498" s="171">
        <f t="shared" si="4656"/>
        <v>722000</v>
      </c>
      <c r="U2498" s="171">
        <f t="shared" si="4656"/>
        <v>0</v>
      </c>
      <c r="V2498" s="171">
        <f t="shared" si="4656"/>
        <v>1038900</v>
      </c>
      <c r="W2498" s="171">
        <f t="shared" si="4656"/>
        <v>0</v>
      </c>
      <c r="X2498" s="171">
        <f t="shared" si="4656"/>
        <v>1049900</v>
      </c>
      <c r="Y2498" s="171">
        <f t="shared" si="4656"/>
        <v>0</v>
      </c>
    </row>
    <row r="2499" spans="1:29" s="139" customFormat="1" x14ac:dyDescent="0.2">
      <c r="A2499" s="118" t="s">
        <v>844</v>
      </c>
      <c r="B2499" s="102" t="s">
        <v>848</v>
      </c>
      <c r="C2499" s="103">
        <v>31</v>
      </c>
      <c r="D2499" s="104"/>
      <c r="E2499" s="105">
        <v>322</v>
      </c>
      <c r="F2499" s="141"/>
      <c r="G2499" s="106"/>
      <c r="H2499" s="257">
        <f t="shared" ref="H2499:Y2499" si="4657">SUM(H2500)</f>
        <v>579060</v>
      </c>
      <c r="I2499" s="257">
        <f t="shared" si="4657"/>
        <v>0</v>
      </c>
      <c r="J2499" s="257">
        <f t="shared" si="4657"/>
        <v>929060</v>
      </c>
      <c r="K2499" s="257">
        <f t="shared" si="4657"/>
        <v>0</v>
      </c>
      <c r="L2499" s="257">
        <f t="shared" si="4657"/>
        <v>930000</v>
      </c>
      <c r="M2499" s="257">
        <f t="shared" si="4657"/>
        <v>0</v>
      </c>
      <c r="N2499" s="257">
        <f t="shared" si="4657"/>
        <v>580000</v>
      </c>
      <c r="O2499" s="257">
        <f t="shared" si="4657"/>
        <v>0</v>
      </c>
      <c r="P2499" s="257">
        <f t="shared" si="4657"/>
        <v>929060</v>
      </c>
      <c r="Q2499" s="257">
        <f t="shared" si="4657"/>
        <v>0</v>
      </c>
      <c r="R2499" s="257">
        <f t="shared" si="4657"/>
        <v>930000</v>
      </c>
      <c r="S2499" s="257">
        <f t="shared" si="4657"/>
        <v>0</v>
      </c>
      <c r="T2499" s="257">
        <f t="shared" si="4657"/>
        <v>600000</v>
      </c>
      <c r="U2499" s="257">
        <f t="shared" si="4657"/>
        <v>0</v>
      </c>
      <c r="V2499" s="257">
        <f t="shared" si="4657"/>
        <v>930000</v>
      </c>
      <c r="W2499" s="257">
        <f t="shared" si="4657"/>
        <v>0</v>
      </c>
      <c r="X2499" s="257">
        <f t="shared" si="4657"/>
        <v>930000</v>
      </c>
      <c r="Y2499" s="257">
        <f t="shared" si="4657"/>
        <v>0</v>
      </c>
      <c r="Z2499" s="101"/>
      <c r="AA2499" s="101"/>
      <c r="AB2499" s="101"/>
      <c r="AC2499" s="101"/>
    </row>
    <row r="2500" spans="1:29" ht="15" x14ac:dyDescent="0.2">
      <c r="A2500" s="95" t="s">
        <v>844</v>
      </c>
      <c r="B2500" s="93" t="s">
        <v>848</v>
      </c>
      <c r="C2500" s="136">
        <v>31</v>
      </c>
      <c r="D2500" s="95" t="s">
        <v>101</v>
      </c>
      <c r="E2500" s="138">
        <v>3223</v>
      </c>
      <c r="F2500" s="143" t="s">
        <v>48</v>
      </c>
      <c r="G2500" s="132"/>
      <c r="H2500" s="381">
        <v>579060</v>
      </c>
      <c r="I2500" s="382"/>
      <c r="J2500" s="381">
        <v>929060</v>
      </c>
      <c r="K2500" s="382"/>
      <c r="L2500" s="381">
        <v>930000</v>
      </c>
      <c r="M2500" s="382"/>
      <c r="N2500" s="381">
        <v>580000</v>
      </c>
      <c r="O2500" s="382"/>
      <c r="P2500" s="381">
        <v>929060</v>
      </c>
      <c r="Q2500" s="382"/>
      <c r="R2500" s="381">
        <v>930000</v>
      </c>
      <c r="S2500" s="382"/>
      <c r="T2500" s="381">
        <v>600000</v>
      </c>
      <c r="U2500" s="382"/>
      <c r="V2500" s="381">
        <v>930000</v>
      </c>
      <c r="W2500" s="382"/>
      <c r="X2500" s="381">
        <v>930000</v>
      </c>
      <c r="Y2500" s="382"/>
      <c r="Z2500" s="139"/>
      <c r="AA2500" s="139"/>
      <c r="AB2500" s="139"/>
      <c r="AC2500" s="139"/>
    </row>
    <row r="2501" spans="1:29" s="101" customFormat="1" x14ac:dyDescent="0.2">
      <c r="A2501" s="118" t="s">
        <v>844</v>
      </c>
      <c r="B2501" s="102" t="s">
        <v>848</v>
      </c>
      <c r="C2501" s="103">
        <v>31</v>
      </c>
      <c r="D2501" s="104"/>
      <c r="E2501" s="105">
        <v>323</v>
      </c>
      <c r="F2501" s="141"/>
      <c r="G2501" s="106"/>
      <c r="H2501" s="257">
        <f>SUM(H2502:H2504)</f>
        <v>170851</v>
      </c>
      <c r="I2501" s="257">
        <f t="shared" ref="I2501:Y2501" si="4658">SUM(I2502:I2504)</f>
        <v>0</v>
      </c>
      <c r="J2501" s="257">
        <f t="shared" si="4658"/>
        <v>106179</v>
      </c>
      <c r="K2501" s="257">
        <f t="shared" si="4658"/>
        <v>0</v>
      </c>
      <c r="L2501" s="257">
        <f t="shared" si="4658"/>
        <v>106179</v>
      </c>
      <c r="M2501" s="257">
        <f t="shared" si="4658"/>
        <v>0</v>
      </c>
      <c r="N2501" s="257">
        <f t="shared" si="4658"/>
        <v>370000</v>
      </c>
      <c r="O2501" s="257">
        <f t="shared" si="4658"/>
        <v>0</v>
      </c>
      <c r="P2501" s="257">
        <f t="shared" si="4658"/>
        <v>108833</v>
      </c>
      <c r="Q2501" s="257">
        <f t="shared" si="4658"/>
        <v>0</v>
      </c>
      <c r="R2501" s="257">
        <f t="shared" si="4658"/>
        <v>108833</v>
      </c>
      <c r="S2501" s="257">
        <f t="shared" si="4658"/>
        <v>0</v>
      </c>
      <c r="T2501" s="257">
        <f t="shared" si="4658"/>
        <v>121000</v>
      </c>
      <c r="U2501" s="257">
        <f t="shared" si="4658"/>
        <v>0</v>
      </c>
      <c r="V2501" s="257">
        <f t="shared" si="4658"/>
        <v>108900</v>
      </c>
      <c r="W2501" s="257">
        <f t="shared" si="4658"/>
        <v>0</v>
      </c>
      <c r="X2501" s="257">
        <f t="shared" si="4658"/>
        <v>118900</v>
      </c>
      <c r="Y2501" s="257">
        <f t="shared" si="4658"/>
        <v>0</v>
      </c>
      <c r="Z2501" s="139"/>
      <c r="AA2501" s="139"/>
      <c r="AB2501" s="139"/>
      <c r="AC2501" s="139"/>
    </row>
    <row r="2502" spans="1:29" ht="15" x14ac:dyDescent="0.2">
      <c r="A2502" s="95" t="s">
        <v>844</v>
      </c>
      <c r="B2502" s="93" t="s">
        <v>848</v>
      </c>
      <c r="C2502" s="136">
        <v>31</v>
      </c>
      <c r="D2502" s="95" t="s">
        <v>101</v>
      </c>
      <c r="E2502" s="138">
        <v>3233</v>
      </c>
      <c r="F2502" s="142" t="s">
        <v>54</v>
      </c>
      <c r="G2502" s="111"/>
      <c r="H2502" s="389">
        <v>66000</v>
      </c>
      <c r="I2502" s="389"/>
      <c r="J2502" s="389"/>
      <c r="K2502" s="389"/>
      <c r="L2502" s="389"/>
      <c r="M2502" s="389"/>
      <c r="N2502" s="389">
        <v>10000</v>
      </c>
      <c r="O2502" s="389"/>
      <c r="P2502" s="389"/>
      <c r="Q2502" s="389"/>
      <c r="R2502" s="389"/>
      <c r="S2502" s="389"/>
      <c r="T2502" s="389">
        <v>10000</v>
      </c>
      <c r="U2502" s="389"/>
      <c r="V2502" s="389"/>
      <c r="W2502" s="389"/>
      <c r="X2502" s="389">
        <v>10000</v>
      </c>
      <c r="Y2502" s="389"/>
      <c r="Z2502" s="139"/>
      <c r="AA2502" s="139"/>
      <c r="AB2502" s="139"/>
      <c r="AC2502" s="139"/>
    </row>
    <row r="2503" spans="1:29" ht="15" x14ac:dyDescent="0.2">
      <c r="A2503" s="95" t="s">
        <v>844</v>
      </c>
      <c r="B2503" s="93" t="s">
        <v>848</v>
      </c>
      <c r="C2503" s="136">
        <v>31</v>
      </c>
      <c r="D2503" s="95" t="s">
        <v>101</v>
      </c>
      <c r="E2503" s="138">
        <v>3234</v>
      </c>
      <c r="F2503" s="143" t="s">
        <v>55</v>
      </c>
      <c r="G2503" s="193"/>
      <c r="H2503" s="381">
        <v>79634</v>
      </c>
      <c r="I2503" s="382"/>
      <c r="J2503" s="381">
        <v>79634</v>
      </c>
      <c r="K2503" s="382"/>
      <c r="L2503" s="381">
        <v>79634</v>
      </c>
      <c r="M2503" s="382"/>
      <c r="N2503" s="381">
        <v>80000</v>
      </c>
      <c r="O2503" s="382"/>
      <c r="P2503" s="381">
        <v>79634</v>
      </c>
      <c r="Q2503" s="382"/>
      <c r="R2503" s="381">
        <v>79634</v>
      </c>
      <c r="S2503" s="382"/>
      <c r="T2503" s="381">
        <v>80000</v>
      </c>
      <c r="U2503" s="382"/>
      <c r="V2503" s="381">
        <v>79700</v>
      </c>
      <c r="W2503" s="382"/>
      <c r="X2503" s="381">
        <v>79700</v>
      </c>
      <c r="Y2503" s="382"/>
    </row>
    <row r="2504" spans="1:29" s="139" customFormat="1" x14ac:dyDescent="0.2">
      <c r="A2504" s="95" t="s">
        <v>844</v>
      </c>
      <c r="B2504" s="93" t="s">
        <v>848</v>
      </c>
      <c r="C2504" s="136">
        <v>31</v>
      </c>
      <c r="D2504" s="95" t="s">
        <v>101</v>
      </c>
      <c r="E2504" s="138">
        <v>3239</v>
      </c>
      <c r="F2504" s="143" t="s">
        <v>60</v>
      </c>
      <c r="G2504" s="194"/>
      <c r="H2504" s="381">
        <v>25217</v>
      </c>
      <c r="I2504" s="382"/>
      <c r="J2504" s="381">
        <v>26545</v>
      </c>
      <c r="K2504" s="382"/>
      <c r="L2504" s="381">
        <v>26545</v>
      </c>
      <c r="M2504" s="382"/>
      <c r="N2504" s="381">
        <v>280000</v>
      </c>
      <c r="O2504" s="382"/>
      <c r="P2504" s="381">
        <v>29199</v>
      </c>
      <c r="Q2504" s="382"/>
      <c r="R2504" s="381">
        <v>29199</v>
      </c>
      <c r="S2504" s="382"/>
      <c r="T2504" s="381">
        <v>31000</v>
      </c>
      <c r="U2504" s="382"/>
      <c r="V2504" s="381">
        <v>29200</v>
      </c>
      <c r="W2504" s="382"/>
      <c r="X2504" s="381">
        <v>29200</v>
      </c>
      <c r="Y2504" s="382"/>
      <c r="Z2504" s="101"/>
      <c r="AA2504" s="101"/>
      <c r="AB2504" s="101"/>
      <c r="AC2504" s="101"/>
    </row>
    <row r="2505" spans="1:29" s="139" customFormat="1" x14ac:dyDescent="0.2">
      <c r="A2505" s="118" t="s">
        <v>844</v>
      </c>
      <c r="B2505" s="102" t="s">
        <v>848</v>
      </c>
      <c r="C2505" s="103">
        <v>31</v>
      </c>
      <c r="D2505" s="104"/>
      <c r="E2505" s="105">
        <v>329</v>
      </c>
      <c r="F2505" s="141"/>
      <c r="G2505" s="106"/>
      <c r="H2505" s="257">
        <f t="shared" ref="H2505:Y2505" si="4659">SUM(H2506)</f>
        <v>12500</v>
      </c>
      <c r="I2505" s="257">
        <f t="shared" si="4659"/>
        <v>0</v>
      </c>
      <c r="J2505" s="257">
        <f t="shared" si="4659"/>
        <v>0</v>
      </c>
      <c r="K2505" s="257">
        <f t="shared" si="4659"/>
        <v>0</v>
      </c>
      <c r="L2505" s="257">
        <f t="shared" si="4659"/>
        <v>0</v>
      </c>
      <c r="M2505" s="257">
        <f t="shared" si="4659"/>
        <v>0</v>
      </c>
      <c r="N2505" s="257">
        <f t="shared" si="4659"/>
        <v>1000</v>
      </c>
      <c r="O2505" s="257">
        <f t="shared" si="4659"/>
        <v>0</v>
      </c>
      <c r="P2505" s="257">
        <f t="shared" si="4659"/>
        <v>0</v>
      </c>
      <c r="Q2505" s="257">
        <f t="shared" si="4659"/>
        <v>0</v>
      </c>
      <c r="R2505" s="257">
        <f t="shared" si="4659"/>
        <v>0</v>
      </c>
      <c r="S2505" s="257">
        <f t="shared" si="4659"/>
        <v>0</v>
      </c>
      <c r="T2505" s="257">
        <f t="shared" si="4659"/>
        <v>1000</v>
      </c>
      <c r="U2505" s="257">
        <f t="shared" si="4659"/>
        <v>0</v>
      </c>
      <c r="V2505" s="257">
        <f t="shared" si="4659"/>
        <v>0</v>
      </c>
      <c r="W2505" s="257">
        <f t="shared" si="4659"/>
        <v>0</v>
      </c>
      <c r="X2505" s="257">
        <f t="shared" si="4659"/>
        <v>1000</v>
      </c>
      <c r="Y2505" s="257">
        <f t="shared" si="4659"/>
        <v>0</v>
      </c>
      <c r="Z2505" s="101"/>
      <c r="AA2505" s="101"/>
      <c r="AB2505" s="101"/>
      <c r="AC2505" s="101"/>
    </row>
    <row r="2506" spans="1:29" ht="15" x14ac:dyDescent="0.2">
      <c r="A2506" s="95" t="s">
        <v>844</v>
      </c>
      <c r="B2506" s="93" t="s">
        <v>848</v>
      </c>
      <c r="C2506" s="136">
        <v>31</v>
      </c>
      <c r="D2506" s="95" t="s">
        <v>101</v>
      </c>
      <c r="E2506" s="138">
        <v>3293</v>
      </c>
      <c r="F2506" s="143" t="s">
        <v>64</v>
      </c>
      <c r="G2506" s="132"/>
      <c r="H2506" s="381">
        <v>12500</v>
      </c>
      <c r="I2506" s="382"/>
      <c r="J2506" s="381">
        <v>0</v>
      </c>
      <c r="K2506" s="382"/>
      <c r="L2506" s="381"/>
      <c r="M2506" s="382"/>
      <c r="N2506" s="381">
        <v>1000</v>
      </c>
      <c r="O2506" s="382"/>
      <c r="P2506" s="381"/>
      <c r="Q2506" s="382"/>
      <c r="R2506" s="381"/>
      <c r="S2506" s="382"/>
      <c r="T2506" s="381">
        <v>1000</v>
      </c>
      <c r="U2506" s="382"/>
      <c r="V2506" s="381"/>
      <c r="W2506" s="382"/>
      <c r="X2506" s="381">
        <v>1000</v>
      </c>
      <c r="Y2506" s="382"/>
      <c r="Z2506" s="139"/>
      <c r="AA2506" s="139"/>
      <c r="AB2506" s="139"/>
      <c r="AC2506" s="139"/>
    </row>
    <row r="2507" spans="1:29" s="101" customFormat="1" x14ac:dyDescent="0.2">
      <c r="A2507" s="188" t="s">
        <v>844</v>
      </c>
      <c r="B2507" s="166" t="s">
        <v>848</v>
      </c>
      <c r="C2507" s="167">
        <v>43</v>
      </c>
      <c r="D2507" s="166"/>
      <c r="E2507" s="168">
        <v>31</v>
      </c>
      <c r="F2507" s="169"/>
      <c r="G2507" s="169"/>
      <c r="H2507" s="235">
        <f t="shared" ref="H2507:Q2507" si="4660">H2508+H2512+H2514</f>
        <v>1625248</v>
      </c>
      <c r="I2507" s="235">
        <f t="shared" si="4660"/>
        <v>0</v>
      </c>
      <c r="J2507" s="235">
        <f t="shared" si="4660"/>
        <v>1602629</v>
      </c>
      <c r="K2507" s="235">
        <f t="shared" si="4660"/>
        <v>0</v>
      </c>
      <c r="L2507" s="235">
        <f t="shared" ref="L2507:M2507" si="4661">L2508+L2512+L2514</f>
        <v>1602629</v>
      </c>
      <c r="M2507" s="235">
        <f t="shared" si="4661"/>
        <v>0</v>
      </c>
      <c r="N2507" s="235">
        <f t="shared" ref="N2507:O2507" si="4662">N2508+N2512+N2514</f>
        <v>1998000</v>
      </c>
      <c r="O2507" s="235">
        <f t="shared" si="4662"/>
        <v>0</v>
      </c>
      <c r="P2507" s="235">
        <f t="shared" si="4660"/>
        <v>1641781</v>
      </c>
      <c r="Q2507" s="235">
        <f t="shared" si="4660"/>
        <v>0</v>
      </c>
      <c r="R2507" s="235">
        <f t="shared" ref="R2507:W2507" si="4663">R2508+R2512+R2514</f>
        <v>1641781</v>
      </c>
      <c r="S2507" s="235">
        <f t="shared" si="4663"/>
        <v>0</v>
      </c>
      <c r="T2507" s="235">
        <f t="shared" ref="T2507:U2507" si="4664">T2508+T2512+T2514</f>
        <v>2071000</v>
      </c>
      <c r="U2507" s="235">
        <f t="shared" si="4664"/>
        <v>0</v>
      </c>
      <c r="V2507" s="235">
        <f t="shared" si="4663"/>
        <v>1698950</v>
      </c>
      <c r="W2507" s="235">
        <f t="shared" si="4663"/>
        <v>0</v>
      </c>
      <c r="X2507" s="235">
        <f t="shared" ref="X2507:Y2507" si="4665">X2508+X2512+X2514</f>
        <v>2141000</v>
      </c>
      <c r="Y2507" s="235">
        <f t="shared" si="4665"/>
        <v>0</v>
      </c>
      <c r="Z2507" s="112"/>
      <c r="AA2507" s="112"/>
      <c r="AB2507" s="112"/>
      <c r="AC2507" s="112"/>
    </row>
    <row r="2508" spans="1:29" s="150" customFormat="1" x14ac:dyDescent="0.2">
      <c r="A2508" s="118" t="s">
        <v>844</v>
      </c>
      <c r="B2508" s="102" t="s">
        <v>848</v>
      </c>
      <c r="C2508" s="103">
        <v>43</v>
      </c>
      <c r="D2508" s="118"/>
      <c r="E2508" s="113">
        <v>311</v>
      </c>
      <c r="F2508" s="141"/>
      <c r="G2508" s="186"/>
      <c r="H2508" s="241">
        <f t="shared" ref="H2508:Q2508" si="4666">H2509+H2511+H2510</f>
        <v>1292213</v>
      </c>
      <c r="I2508" s="241">
        <f t="shared" si="4666"/>
        <v>0</v>
      </c>
      <c r="J2508" s="241">
        <f t="shared" si="4666"/>
        <v>1307320</v>
      </c>
      <c r="K2508" s="241">
        <f t="shared" si="4666"/>
        <v>0</v>
      </c>
      <c r="L2508" s="241">
        <f t="shared" ref="L2508:M2508" si="4667">L2509+L2511+L2510</f>
        <v>1307320</v>
      </c>
      <c r="M2508" s="241">
        <f t="shared" si="4667"/>
        <v>0</v>
      </c>
      <c r="N2508" s="241">
        <f t="shared" ref="N2508:O2508" si="4668">N2509+N2511+N2510</f>
        <v>1631000</v>
      </c>
      <c r="O2508" s="241">
        <f t="shared" si="4668"/>
        <v>0</v>
      </c>
      <c r="P2508" s="241">
        <f t="shared" si="4666"/>
        <v>1336519</v>
      </c>
      <c r="Q2508" s="241">
        <f t="shared" si="4666"/>
        <v>0</v>
      </c>
      <c r="R2508" s="241">
        <f t="shared" ref="R2508:W2508" si="4669">R2509+R2511+R2510</f>
        <v>1336519</v>
      </c>
      <c r="S2508" s="241">
        <f t="shared" si="4669"/>
        <v>0</v>
      </c>
      <c r="T2508" s="241">
        <f t="shared" ref="T2508:U2508" si="4670">T2509+T2511+T2510</f>
        <v>1677000</v>
      </c>
      <c r="U2508" s="241">
        <f t="shared" si="4670"/>
        <v>0</v>
      </c>
      <c r="V2508" s="241">
        <f t="shared" si="4669"/>
        <v>1381650</v>
      </c>
      <c r="W2508" s="241">
        <f t="shared" si="4669"/>
        <v>0</v>
      </c>
      <c r="X2508" s="241">
        <f t="shared" ref="X2508:Y2508" si="4671">X2509+X2511+X2510</f>
        <v>1728000</v>
      </c>
      <c r="Y2508" s="241">
        <f t="shared" si="4671"/>
        <v>0</v>
      </c>
      <c r="Z2508" s="139"/>
      <c r="AA2508" s="139"/>
      <c r="AB2508" s="139"/>
      <c r="AC2508" s="139"/>
    </row>
    <row r="2509" spans="1:29" s="139" customFormat="1" x14ac:dyDescent="0.2">
      <c r="A2509" s="95" t="s">
        <v>844</v>
      </c>
      <c r="B2509" s="93" t="s">
        <v>848</v>
      </c>
      <c r="C2509" s="94">
        <v>43</v>
      </c>
      <c r="D2509" s="95" t="s">
        <v>101</v>
      </c>
      <c r="E2509" s="119">
        <v>3111</v>
      </c>
      <c r="F2509" s="142" t="s">
        <v>33</v>
      </c>
      <c r="G2509" s="134"/>
      <c r="H2509" s="381">
        <v>1279922</v>
      </c>
      <c r="I2509" s="382"/>
      <c r="J2509" s="381">
        <v>1298029</v>
      </c>
      <c r="K2509" s="382"/>
      <c r="L2509" s="381">
        <v>1298029</v>
      </c>
      <c r="M2509" s="382"/>
      <c r="N2509" s="381">
        <v>1615000</v>
      </c>
      <c r="O2509" s="382"/>
      <c r="P2509" s="381">
        <v>1327228</v>
      </c>
      <c r="Q2509" s="382"/>
      <c r="R2509" s="381">
        <v>1327228</v>
      </c>
      <c r="S2509" s="382"/>
      <c r="T2509" s="381">
        <v>1660000</v>
      </c>
      <c r="U2509" s="382"/>
      <c r="V2509" s="381">
        <v>1372300</v>
      </c>
      <c r="W2509" s="382"/>
      <c r="X2509" s="381">
        <v>1710000</v>
      </c>
      <c r="Y2509" s="382"/>
      <c r="Z2509" s="101"/>
      <c r="AA2509" s="101"/>
      <c r="AB2509" s="101"/>
      <c r="AC2509" s="101"/>
    </row>
    <row r="2510" spans="1:29" s="101" customFormat="1" x14ac:dyDescent="0.2">
      <c r="A2510" s="154" t="s">
        <v>844</v>
      </c>
      <c r="B2510" s="135" t="s">
        <v>848</v>
      </c>
      <c r="C2510" s="136">
        <v>43</v>
      </c>
      <c r="D2510" s="153" t="s">
        <v>101</v>
      </c>
      <c r="E2510" s="208">
        <v>3112</v>
      </c>
      <c r="F2510" s="143" t="s">
        <v>825</v>
      </c>
      <c r="G2510" s="210"/>
      <c r="H2510" s="381">
        <v>133</v>
      </c>
      <c r="I2510" s="382"/>
      <c r="J2510" s="381">
        <v>133</v>
      </c>
      <c r="K2510" s="382"/>
      <c r="L2510" s="381">
        <v>133</v>
      </c>
      <c r="M2510" s="382"/>
      <c r="N2510" s="381">
        <v>1000</v>
      </c>
      <c r="O2510" s="382"/>
      <c r="P2510" s="381">
        <v>133</v>
      </c>
      <c r="Q2510" s="382"/>
      <c r="R2510" s="381">
        <v>133</v>
      </c>
      <c r="S2510" s="382"/>
      <c r="T2510" s="381">
        <v>1000</v>
      </c>
      <c r="U2510" s="382"/>
      <c r="V2510" s="381">
        <v>150</v>
      </c>
      <c r="W2510" s="382"/>
      <c r="X2510" s="381">
        <v>1000</v>
      </c>
      <c r="Y2510" s="382"/>
      <c r="Z2510" s="150"/>
      <c r="AA2510" s="150"/>
      <c r="AB2510" s="150"/>
      <c r="AC2510" s="150"/>
    </row>
    <row r="2511" spans="1:29" s="139" customFormat="1" ht="15" x14ac:dyDescent="0.2">
      <c r="A2511" s="95" t="s">
        <v>844</v>
      </c>
      <c r="B2511" s="93" t="s">
        <v>848</v>
      </c>
      <c r="C2511" s="136">
        <v>43</v>
      </c>
      <c r="D2511" s="95" t="s">
        <v>101</v>
      </c>
      <c r="E2511" s="138">
        <v>3113</v>
      </c>
      <c r="F2511" s="143" t="s">
        <v>35</v>
      </c>
      <c r="G2511" s="132"/>
      <c r="H2511" s="381">
        <v>12158</v>
      </c>
      <c r="I2511" s="382"/>
      <c r="J2511" s="381">
        <v>9158</v>
      </c>
      <c r="K2511" s="382"/>
      <c r="L2511" s="381">
        <v>9158</v>
      </c>
      <c r="M2511" s="382"/>
      <c r="N2511" s="381">
        <v>15000</v>
      </c>
      <c r="O2511" s="382"/>
      <c r="P2511" s="381">
        <v>9158</v>
      </c>
      <c r="Q2511" s="382"/>
      <c r="R2511" s="381">
        <v>9158</v>
      </c>
      <c r="S2511" s="382"/>
      <c r="T2511" s="381">
        <v>16000</v>
      </c>
      <c r="U2511" s="382"/>
      <c r="V2511" s="381">
        <v>9200</v>
      </c>
      <c r="W2511" s="382"/>
      <c r="X2511" s="381">
        <v>17000</v>
      </c>
      <c r="Y2511" s="382"/>
    </row>
    <row r="2512" spans="1:29" x14ac:dyDescent="0.2">
      <c r="A2512" s="118" t="s">
        <v>844</v>
      </c>
      <c r="B2512" s="102" t="s">
        <v>848</v>
      </c>
      <c r="C2512" s="103">
        <v>43</v>
      </c>
      <c r="D2512" s="104"/>
      <c r="E2512" s="105">
        <v>312</v>
      </c>
      <c r="F2512" s="141"/>
      <c r="G2512" s="106"/>
      <c r="H2512" s="257">
        <f t="shared" ref="H2512:Y2512" si="4672">SUM(H2513)</f>
        <v>120000</v>
      </c>
      <c r="I2512" s="257">
        <f t="shared" si="4672"/>
        <v>0</v>
      </c>
      <c r="J2512" s="257">
        <f t="shared" si="4672"/>
        <v>79634</v>
      </c>
      <c r="K2512" s="257">
        <f t="shared" si="4672"/>
        <v>0</v>
      </c>
      <c r="L2512" s="257">
        <f t="shared" si="4672"/>
        <v>79634</v>
      </c>
      <c r="M2512" s="257">
        <f t="shared" si="4672"/>
        <v>0</v>
      </c>
      <c r="N2512" s="257">
        <f t="shared" si="4672"/>
        <v>100000</v>
      </c>
      <c r="O2512" s="257">
        <f t="shared" si="4672"/>
        <v>0</v>
      </c>
      <c r="P2512" s="257">
        <f t="shared" si="4672"/>
        <v>82288</v>
      </c>
      <c r="Q2512" s="257">
        <f t="shared" si="4672"/>
        <v>0</v>
      </c>
      <c r="R2512" s="257">
        <f t="shared" si="4672"/>
        <v>82288</v>
      </c>
      <c r="S2512" s="257">
        <f t="shared" si="4672"/>
        <v>0</v>
      </c>
      <c r="T2512" s="257">
        <f t="shared" si="4672"/>
        <v>120000</v>
      </c>
      <c r="U2512" s="257">
        <f t="shared" si="4672"/>
        <v>0</v>
      </c>
      <c r="V2512" s="257">
        <f t="shared" si="4672"/>
        <v>82300</v>
      </c>
      <c r="W2512" s="257">
        <f t="shared" si="4672"/>
        <v>0</v>
      </c>
      <c r="X2512" s="257">
        <f t="shared" si="4672"/>
        <v>130000</v>
      </c>
      <c r="Y2512" s="257">
        <f t="shared" si="4672"/>
        <v>0</v>
      </c>
      <c r="Z2512" s="101"/>
      <c r="AA2512" s="101"/>
      <c r="AB2512" s="101"/>
      <c r="AC2512" s="101"/>
    </row>
    <row r="2513" spans="1:29" s="101" customFormat="1" x14ac:dyDescent="0.2">
      <c r="A2513" s="95" t="s">
        <v>844</v>
      </c>
      <c r="B2513" s="93" t="s">
        <v>848</v>
      </c>
      <c r="C2513" s="136">
        <v>43</v>
      </c>
      <c r="D2513" s="95" t="s">
        <v>101</v>
      </c>
      <c r="E2513" s="138">
        <v>3121</v>
      </c>
      <c r="F2513" s="143" t="s">
        <v>38</v>
      </c>
      <c r="G2513" s="132"/>
      <c r="H2513" s="381">
        <v>120000</v>
      </c>
      <c r="I2513" s="382"/>
      <c r="J2513" s="381">
        <v>79634</v>
      </c>
      <c r="K2513" s="382"/>
      <c r="L2513" s="381">
        <v>79634</v>
      </c>
      <c r="M2513" s="382"/>
      <c r="N2513" s="381">
        <v>100000</v>
      </c>
      <c r="O2513" s="382"/>
      <c r="P2513" s="381">
        <v>82288</v>
      </c>
      <c r="Q2513" s="382"/>
      <c r="R2513" s="381">
        <v>82288</v>
      </c>
      <c r="S2513" s="382"/>
      <c r="T2513" s="381">
        <v>120000</v>
      </c>
      <c r="U2513" s="382"/>
      <c r="V2513" s="381">
        <v>82300</v>
      </c>
      <c r="W2513" s="382"/>
      <c r="X2513" s="381">
        <v>130000</v>
      </c>
      <c r="Y2513" s="382"/>
      <c r="Z2513" s="139"/>
      <c r="AA2513" s="139"/>
      <c r="AB2513" s="139"/>
      <c r="AC2513" s="139"/>
    </row>
    <row r="2514" spans="1:29" s="139" customFormat="1" x14ac:dyDescent="0.2">
      <c r="A2514" s="118" t="s">
        <v>844</v>
      </c>
      <c r="B2514" s="102" t="s">
        <v>848</v>
      </c>
      <c r="C2514" s="103">
        <v>43</v>
      </c>
      <c r="D2514" s="104"/>
      <c r="E2514" s="105">
        <v>313</v>
      </c>
      <c r="F2514" s="141"/>
      <c r="G2514" s="186"/>
      <c r="H2514" s="257">
        <f t="shared" ref="H2514:Y2514" si="4673">H2515</f>
        <v>213035</v>
      </c>
      <c r="I2514" s="257">
        <f t="shared" si="4673"/>
        <v>0</v>
      </c>
      <c r="J2514" s="257">
        <f t="shared" si="4673"/>
        <v>215675</v>
      </c>
      <c r="K2514" s="257">
        <f t="shared" si="4673"/>
        <v>0</v>
      </c>
      <c r="L2514" s="257">
        <f t="shared" si="4673"/>
        <v>215675</v>
      </c>
      <c r="M2514" s="257">
        <f t="shared" si="4673"/>
        <v>0</v>
      </c>
      <c r="N2514" s="257">
        <f t="shared" si="4673"/>
        <v>267000</v>
      </c>
      <c r="O2514" s="257">
        <f t="shared" si="4673"/>
        <v>0</v>
      </c>
      <c r="P2514" s="257">
        <f t="shared" si="4673"/>
        <v>222974</v>
      </c>
      <c r="Q2514" s="257">
        <f t="shared" si="4673"/>
        <v>0</v>
      </c>
      <c r="R2514" s="257">
        <f t="shared" si="4673"/>
        <v>222974</v>
      </c>
      <c r="S2514" s="257">
        <f t="shared" si="4673"/>
        <v>0</v>
      </c>
      <c r="T2514" s="257">
        <f t="shared" si="4673"/>
        <v>274000</v>
      </c>
      <c r="U2514" s="257">
        <f t="shared" si="4673"/>
        <v>0</v>
      </c>
      <c r="V2514" s="257">
        <f t="shared" si="4673"/>
        <v>235000</v>
      </c>
      <c r="W2514" s="257">
        <f t="shared" si="4673"/>
        <v>0</v>
      </c>
      <c r="X2514" s="257">
        <f t="shared" si="4673"/>
        <v>283000</v>
      </c>
      <c r="Y2514" s="257">
        <f t="shared" si="4673"/>
        <v>0</v>
      </c>
      <c r="Z2514" s="112"/>
      <c r="AA2514" s="112"/>
      <c r="AB2514" s="112"/>
      <c r="AC2514" s="112"/>
    </row>
    <row r="2515" spans="1:29" s="139" customFormat="1" x14ac:dyDescent="0.2">
      <c r="A2515" s="95" t="s">
        <v>844</v>
      </c>
      <c r="B2515" s="93" t="s">
        <v>848</v>
      </c>
      <c r="C2515" s="136">
        <v>43</v>
      </c>
      <c r="D2515" s="95" t="s">
        <v>101</v>
      </c>
      <c r="E2515" s="138">
        <v>3132</v>
      </c>
      <c r="F2515" s="143" t="s">
        <v>40</v>
      </c>
      <c r="G2515" s="132"/>
      <c r="H2515" s="381">
        <v>213035</v>
      </c>
      <c r="I2515" s="382"/>
      <c r="J2515" s="381">
        <v>215675</v>
      </c>
      <c r="K2515" s="382"/>
      <c r="L2515" s="381">
        <v>215675</v>
      </c>
      <c r="M2515" s="382"/>
      <c r="N2515" s="381">
        <v>267000</v>
      </c>
      <c r="O2515" s="382"/>
      <c r="P2515" s="381">
        <v>222974</v>
      </c>
      <c r="Q2515" s="382"/>
      <c r="R2515" s="381">
        <v>222974</v>
      </c>
      <c r="S2515" s="382"/>
      <c r="T2515" s="381">
        <v>274000</v>
      </c>
      <c r="U2515" s="382"/>
      <c r="V2515" s="381">
        <v>235000</v>
      </c>
      <c r="W2515" s="382"/>
      <c r="X2515" s="381">
        <v>283000</v>
      </c>
      <c r="Y2515" s="382"/>
      <c r="Z2515" s="101"/>
      <c r="AA2515" s="101"/>
      <c r="AB2515" s="101"/>
      <c r="AC2515" s="101"/>
    </row>
    <row r="2516" spans="1:29" s="139" customFormat="1" x14ac:dyDescent="0.2">
      <c r="A2516" s="201" t="s">
        <v>844</v>
      </c>
      <c r="B2516" s="179" t="s">
        <v>848</v>
      </c>
      <c r="C2516" s="167">
        <v>43</v>
      </c>
      <c r="D2516" s="167"/>
      <c r="E2516" s="168">
        <v>32</v>
      </c>
      <c r="F2516" s="169"/>
      <c r="G2516" s="170"/>
      <c r="H2516" s="258">
        <f t="shared" ref="H2516:Q2516" si="4674">H2517+H2522+H2528+H2538+H2540</f>
        <v>3835917</v>
      </c>
      <c r="I2516" s="258">
        <f t="shared" si="4674"/>
        <v>0</v>
      </c>
      <c r="J2516" s="258">
        <f t="shared" si="4674"/>
        <v>3857321</v>
      </c>
      <c r="K2516" s="258">
        <f t="shared" si="4674"/>
        <v>0</v>
      </c>
      <c r="L2516" s="258">
        <f t="shared" ref="L2516:M2516" si="4675">L2517+L2522+L2528+L2538+L2540</f>
        <v>4010826</v>
      </c>
      <c r="M2516" s="258">
        <f t="shared" si="4675"/>
        <v>0</v>
      </c>
      <c r="N2516" s="258">
        <f t="shared" ref="N2516:O2516" si="4676">N2517+N2522+N2528+N2538+N2540</f>
        <v>3485500</v>
      </c>
      <c r="O2516" s="258">
        <f t="shared" si="4676"/>
        <v>0</v>
      </c>
      <c r="P2516" s="258">
        <f t="shared" si="4674"/>
        <v>4009291</v>
      </c>
      <c r="Q2516" s="258">
        <f t="shared" si="4674"/>
        <v>0</v>
      </c>
      <c r="R2516" s="258">
        <f t="shared" ref="R2516:W2516" si="4677">R2517+R2522+R2528+R2538+R2540</f>
        <v>4223963</v>
      </c>
      <c r="S2516" s="258">
        <f t="shared" si="4677"/>
        <v>0</v>
      </c>
      <c r="T2516" s="258">
        <f t="shared" ref="T2516:U2516" si="4678">T2517+T2522+T2528+T2538+T2540</f>
        <v>3811000</v>
      </c>
      <c r="U2516" s="258">
        <f t="shared" si="4678"/>
        <v>0</v>
      </c>
      <c r="V2516" s="258">
        <f t="shared" si="4677"/>
        <v>4184560</v>
      </c>
      <c r="W2516" s="258">
        <f t="shared" si="4677"/>
        <v>0</v>
      </c>
      <c r="X2516" s="258">
        <f t="shared" ref="X2516:Y2516" si="4679">X2517+X2522+X2528+X2538+X2540</f>
        <v>3918300</v>
      </c>
      <c r="Y2516" s="258">
        <f t="shared" si="4679"/>
        <v>0</v>
      </c>
    </row>
    <row r="2517" spans="1:29" s="139" customFormat="1" x14ac:dyDescent="0.2">
      <c r="A2517" s="118" t="s">
        <v>844</v>
      </c>
      <c r="B2517" s="102" t="s">
        <v>848</v>
      </c>
      <c r="C2517" s="103">
        <v>43</v>
      </c>
      <c r="D2517" s="104"/>
      <c r="E2517" s="105">
        <v>321</v>
      </c>
      <c r="F2517" s="141"/>
      <c r="G2517" s="106"/>
      <c r="H2517" s="257">
        <f t="shared" ref="H2517:Q2517" si="4680">SUM(H2518:H2521)</f>
        <v>133918</v>
      </c>
      <c r="I2517" s="257">
        <f t="shared" si="4680"/>
        <v>0</v>
      </c>
      <c r="J2517" s="257">
        <f t="shared" si="4680"/>
        <v>138164</v>
      </c>
      <c r="K2517" s="257">
        <f t="shared" si="4680"/>
        <v>0</v>
      </c>
      <c r="L2517" s="257">
        <f t="shared" ref="L2517:M2517" si="4681">SUM(L2518:L2521)</f>
        <v>138164</v>
      </c>
      <c r="M2517" s="257">
        <f t="shared" si="4681"/>
        <v>0</v>
      </c>
      <c r="N2517" s="257">
        <f t="shared" ref="N2517:O2517" si="4682">SUM(N2518:N2521)</f>
        <v>139500</v>
      </c>
      <c r="O2517" s="257">
        <f t="shared" si="4682"/>
        <v>0</v>
      </c>
      <c r="P2517" s="257">
        <f t="shared" si="4680"/>
        <v>144802</v>
      </c>
      <c r="Q2517" s="257">
        <f t="shared" si="4680"/>
        <v>0</v>
      </c>
      <c r="R2517" s="257">
        <f t="shared" ref="R2517:W2517" si="4683">SUM(R2518:R2521)</f>
        <v>144802</v>
      </c>
      <c r="S2517" s="257">
        <f t="shared" si="4683"/>
        <v>0</v>
      </c>
      <c r="T2517" s="257">
        <f t="shared" ref="T2517:U2517" si="4684">SUM(T2518:T2521)</f>
        <v>146500</v>
      </c>
      <c r="U2517" s="257">
        <f t="shared" si="4684"/>
        <v>0</v>
      </c>
      <c r="V2517" s="257">
        <f t="shared" si="4683"/>
        <v>144950</v>
      </c>
      <c r="W2517" s="257">
        <f t="shared" si="4683"/>
        <v>0</v>
      </c>
      <c r="X2517" s="257">
        <f t="shared" ref="X2517:Y2517" si="4685">SUM(X2518:X2521)</f>
        <v>145300</v>
      </c>
      <c r="Y2517" s="257">
        <f t="shared" si="4685"/>
        <v>0</v>
      </c>
    </row>
    <row r="2518" spans="1:29" s="101" customFormat="1" x14ac:dyDescent="0.2">
      <c r="A2518" s="95" t="s">
        <v>844</v>
      </c>
      <c r="B2518" s="93" t="s">
        <v>848</v>
      </c>
      <c r="C2518" s="136">
        <v>43</v>
      </c>
      <c r="D2518" s="95" t="s">
        <v>101</v>
      </c>
      <c r="E2518" s="138">
        <v>3211</v>
      </c>
      <c r="F2518" s="143" t="s">
        <v>42</v>
      </c>
      <c r="G2518" s="132"/>
      <c r="H2518" s="381">
        <v>66096</v>
      </c>
      <c r="I2518" s="382"/>
      <c r="J2518" s="381">
        <v>66361</v>
      </c>
      <c r="K2518" s="382"/>
      <c r="L2518" s="381">
        <v>66361</v>
      </c>
      <c r="M2518" s="382"/>
      <c r="N2518" s="381">
        <v>67000</v>
      </c>
      <c r="O2518" s="382"/>
      <c r="P2518" s="381">
        <v>67689</v>
      </c>
      <c r="Q2518" s="382"/>
      <c r="R2518" s="381">
        <v>67689</v>
      </c>
      <c r="S2518" s="382"/>
      <c r="T2518" s="381">
        <v>68000</v>
      </c>
      <c r="U2518" s="382"/>
      <c r="V2518" s="381">
        <v>67700</v>
      </c>
      <c r="W2518" s="382"/>
      <c r="X2518" s="381">
        <v>67700</v>
      </c>
      <c r="Y2518" s="382"/>
      <c r="Z2518" s="139"/>
      <c r="AA2518" s="139"/>
      <c r="AB2518" s="139"/>
      <c r="AC2518" s="139"/>
    </row>
    <row r="2519" spans="1:29" s="139" customFormat="1" ht="30" x14ac:dyDescent="0.2">
      <c r="A2519" s="95" t="s">
        <v>844</v>
      </c>
      <c r="B2519" s="93" t="s">
        <v>848</v>
      </c>
      <c r="C2519" s="136">
        <v>43</v>
      </c>
      <c r="D2519" s="95" t="s">
        <v>101</v>
      </c>
      <c r="E2519" s="138">
        <v>3212</v>
      </c>
      <c r="F2519" s="143" t="s">
        <v>43</v>
      </c>
      <c r="G2519" s="132"/>
      <c r="H2519" s="381">
        <v>43799</v>
      </c>
      <c r="I2519" s="382"/>
      <c r="J2519" s="381">
        <v>46453</v>
      </c>
      <c r="K2519" s="382"/>
      <c r="L2519" s="381">
        <v>46453</v>
      </c>
      <c r="M2519" s="382"/>
      <c r="N2519" s="381">
        <v>47000</v>
      </c>
      <c r="O2519" s="382"/>
      <c r="P2519" s="381">
        <v>50435</v>
      </c>
      <c r="Q2519" s="382"/>
      <c r="R2519" s="381">
        <v>50435</v>
      </c>
      <c r="S2519" s="382"/>
      <c r="T2519" s="381">
        <v>51000</v>
      </c>
      <c r="U2519" s="382"/>
      <c r="V2519" s="381">
        <v>50500</v>
      </c>
      <c r="W2519" s="382"/>
      <c r="X2519" s="381">
        <v>50500</v>
      </c>
      <c r="Y2519" s="382"/>
    </row>
    <row r="2520" spans="1:29" s="139" customFormat="1" x14ac:dyDescent="0.2">
      <c r="A2520" s="95" t="s">
        <v>844</v>
      </c>
      <c r="B2520" s="93" t="s">
        <v>848</v>
      </c>
      <c r="C2520" s="136">
        <v>43</v>
      </c>
      <c r="D2520" s="95" t="s">
        <v>101</v>
      </c>
      <c r="E2520" s="138">
        <v>3213</v>
      </c>
      <c r="F2520" s="143" t="s">
        <v>44</v>
      </c>
      <c r="G2520" s="132"/>
      <c r="H2520" s="381">
        <v>23890</v>
      </c>
      <c r="I2520" s="382"/>
      <c r="J2520" s="381">
        <v>25217</v>
      </c>
      <c r="K2520" s="382"/>
      <c r="L2520" s="381">
        <v>25217</v>
      </c>
      <c r="M2520" s="382"/>
      <c r="N2520" s="381">
        <v>25000</v>
      </c>
      <c r="O2520" s="382"/>
      <c r="P2520" s="381">
        <v>26545</v>
      </c>
      <c r="Q2520" s="382"/>
      <c r="R2520" s="381">
        <v>26545</v>
      </c>
      <c r="S2520" s="382"/>
      <c r="T2520" s="381">
        <v>27000</v>
      </c>
      <c r="U2520" s="382"/>
      <c r="V2520" s="381">
        <v>26600</v>
      </c>
      <c r="W2520" s="382"/>
      <c r="X2520" s="381">
        <v>26600</v>
      </c>
      <c r="Y2520" s="382"/>
      <c r="Z2520" s="101"/>
      <c r="AA2520" s="101"/>
      <c r="AB2520" s="101"/>
      <c r="AC2520" s="101"/>
    </row>
    <row r="2521" spans="1:29" s="139" customFormat="1" ht="15" x14ac:dyDescent="0.2">
      <c r="A2521" s="95" t="s">
        <v>844</v>
      </c>
      <c r="B2521" s="93" t="s">
        <v>848</v>
      </c>
      <c r="C2521" s="136">
        <v>43</v>
      </c>
      <c r="D2521" s="95" t="s">
        <v>101</v>
      </c>
      <c r="E2521" s="138">
        <v>3214</v>
      </c>
      <c r="F2521" s="143" t="s">
        <v>45</v>
      </c>
      <c r="G2521" s="132"/>
      <c r="H2521" s="381">
        <v>133</v>
      </c>
      <c r="I2521" s="382"/>
      <c r="J2521" s="381">
        <v>133</v>
      </c>
      <c r="K2521" s="382"/>
      <c r="L2521" s="381">
        <v>133</v>
      </c>
      <c r="M2521" s="382"/>
      <c r="N2521" s="381">
        <v>500</v>
      </c>
      <c r="O2521" s="382"/>
      <c r="P2521" s="381">
        <v>133</v>
      </c>
      <c r="Q2521" s="382"/>
      <c r="R2521" s="381">
        <v>133</v>
      </c>
      <c r="S2521" s="382"/>
      <c r="T2521" s="381">
        <v>500</v>
      </c>
      <c r="U2521" s="382"/>
      <c r="V2521" s="381">
        <v>150</v>
      </c>
      <c r="W2521" s="382"/>
      <c r="X2521" s="381">
        <v>500</v>
      </c>
      <c r="Y2521" s="382"/>
    </row>
    <row r="2522" spans="1:29" s="139" customFormat="1" x14ac:dyDescent="0.2">
      <c r="A2522" s="118" t="s">
        <v>844</v>
      </c>
      <c r="B2522" s="102" t="s">
        <v>848</v>
      </c>
      <c r="C2522" s="103">
        <v>43</v>
      </c>
      <c r="D2522" s="104"/>
      <c r="E2522" s="105">
        <v>322</v>
      </c>
      <c r="F2522" s="141"/>
      <c r="G2522" s="106"/>
      <c r="H2522" s="257">
        <f t="shared" ref="H2522:Q2522" si="4686">SUM(H2523:H2527)</f>
        <v>898687</v>
      </c>
      <c r="I2522" s="257">
        <f t="shared" si="4686"/>
        <v>0</v>
      </c>
      <c r="J2522" s="257">
        <f t="shared" si="4686"/>
        <v>1345146</v>
      </c>
      <c r="K2522" s="257">
        <f t="shared" si="4686"/>
        <v>0</v>
      </c>
      <c r="L2522" s="257">
        <f t="shared" ref="L2522:M2522" si="4687">SUM(L2523:L2527)</f>
        <v>1351007</v>
      </c>
      <c r="M2522" s="257">
        <f t="shared" si="4687"/>
        <v>0</v>
      </c>
      <c r="N2522" s="257">
        <f t="shared" ref="N2522:O2522" si="4688">SUM(N2523:N2527)</f>
        <v>907000</v>
      </c>
      <c r="O2522" s="257">
        <f t="shared" si="4688"/>
        <v>0</v>
      </c>
      <c r="P2522" s="257">
        <f t="shared" si="4686"/>
        <v>1390271</v>
      </c>
      <c r="Q2522" s="257">
        <f t="shared" si="4686"/>
        <v>0</v>
      </c>
      <c r="R2522" s="257">
        <f t="shared" ref="R2522:W2522" si="4689">SUM(R2523:R2527)</f>
        <v>1416132</v>
      </c>
      <c r="S2522" s="257">
        <f t="shared" si="4689"/>
        <v>0</v>
      </c>
      <c r="T2522" s="257">
        <f t="shared" ref="T2522:U2522" si="4690">SUM(T2523:T2527)</f>
        <v>992000</v>
      </c>
      <c r="U2522" s="257">
        <f t="shared" si="4690"/>
        <v>0</v>
      </c>
      <c r="V2522" s="257">
        <f t="shared" si="4689"/>
        <v>1417010</v>
      </c>
      <c r="W2522" s="257">
        <f t="shared" si="4689"/>
        <v>0</v>
      </c>
      <c r="X2522" s="257">
        <f t="shared" ref="X2522:Y2522" si="4691">SUM(X2523:X2527)</f>
        <v>1117200</v>
      </c>
      <c r="Y2522" s="257">
        <f t="shared" si="4691"/>
        <v>0</v>
      </c>
    </row>
    <row r="2523" spans="1:29" s="139" customFormat="1" ht="15" x14ac:dyDescent="0.2">
      <c r="A2523" s="95" t="s">
        <v>844</v>
      </c>
      <c r="B2523" s="93" t="s">
        <v>848</v>
      </c>
      <c r="C2523" s="136">
        <v>43</v>
      </c>
      <c r="D2523" s="95" t="s">
        <v>101</v>
      </c>
      <c r="E2523" s="138">
        <v>3221</v>
      </c>
      <c r="F2523" s="143" t="s">
        <v>297</v>
      </c>
      <c r="G2523" s="132"/>
      <c r="H2523" s="381">
        <v>40172</v>
      </c>
      <c r="I2523" s="382"/>
      <c r="J2523" s="381">
        <v>35835</v>
      </c>
      <c r="K2523" s="382"/>
      <c r="L2523" s="381">
        <v>35835</v>
      </c>
      <c r="M2523" s="382"/>
      <c r="N2523" s="381">
        <v>41000</v>
      </c>
      <c r="O2523" s="382"/>
      <c r="P2523" s="381">
        <v>39817</v>
      </c>
      <c r="Q2523" s="382"/>
      <c r="R2523" s="381">
        <v>39817</v>
      </c>
      <c r="S2523" s="382"/>
      <c r="T2523" s="381">
        <v>41000</v>
      </c>
      <c r="U2523" s="382"/>
      <c r="V2523" s="381">
        <v>40000</v>
      </c>
      <c r="W2523" s="382"/>
      <c r="X2523" s="381">
        <v>40000</v>
      </c>
      <c r="Y2523" s="382"/>
    </row>
    <row r="2524" spans="1:29" s="101" customFormat="1" x14ac:dyDescent="0.2">
      <c r="A2524" s="95" t="s">
        <v>844</v>
      </c>
      <c r="B2524" s="93" t="s">
        <v>848</v>
      </c>
      <c r="C2524" s="136">
        <v>43</v>
      </c>
      <c r="D2524" s="95" t="s">
        <v>101</v>
      </c>
      <c r="E2524" s="138">
        <v>3223</v>
      </c>
      <c r="F2524" s="143" t="s">
        <v>48</v>
      </c>
      <c r="G2524" s="132"/>
      <c r="H2524" s="381">
        <v>824139</v>
      </c>
      <c r="I2524" s="382"/>
      <c r="J2524" s="381">
        <v>1274139</v>
      </c>
      <c r="K2524" s="382"/>
      <c r="L2524" s="381">
        <v>1280000</v>
      </c>
      <c r="M2524" s="382"/>
      <c r="N2524" s="381">
        <v>830000</v>
      </c>
      <c r="O2524" s="382"/>
      <c r="P2524" s="381">
        <v>1274139</v>
      </c>
      <c r="Q2524" s="382"/>
      <c r="R2524" s="381">
        <v>1300000</v>
      </c>
      <c r="S2524" s="382"/>
      <c r="T2524" s="381">
        <v>900000</v>
      </c>
      <c r="U2524" s="382"/>
      <c r="V2524" s="381">
        <v>1300000</v>
      </c>
      <c r="W2524" s="382"/>
      <c r="X2524" s="381">
        <v>1000000</v>
      </c>
      <c r="Y2524" s="382"/>
      <c r="Z2524" s="139"/>
      <c r="AA2524" s="139"/>
      <c r="AB2524" s="139"/>
      <c r="AC2524" s="139"/>
    </row>
    <row r="2525" spans="1:29" s="139" customFormat="1" ht="30" x14ac:dyDescent="0.2">
      <c r="A2525" s="95" t="s">
        <v>844</v>
      </c>
      <c r="B2525" s="93" t="s">
        <v>848</v>
      </c>
      <c r="C2525" s="136">
        <v>43</v>
      </c>
      <c r="D2525" s="95" t="s">
        <v>101</v>
      </c>
      <c r="E2525" s="138">
        <v>3224</v>
      </c>
      <c r="F2525" s="143" t="s">
        <v>155</v>
      </c>
      <c r="G2525" s="132"/>
      <c r="H2525" s="381">
        <v>26545</v>
      </c>
      <c r="I2525" s="382"/>
      <c r="J2525" s="381">
        <v>26545</v>
      </c>
      <c r="K2525" s="382"/>
      <c r="L2525" s="381">
        <v>26545</v>
      </c>
      <c r="M2525" s="382"/>
      <c r="N2525" s="381">
        <v>27000</v>
      </c>
      <c r="O2525" s="382"/>
      <c r="P2525" s="381">
        <v>66361</v>
      </c>
      <c r="Q2525" s="382"/>
      <c r="R2525" s="381">
        <v>66361</v>
      </c>
      <c r="S2525" s="382"/>
      <c r="T2525" s="381">
        <v>40000</v>
      </c>
      <c r="U2525" s="382"/>
      <c r="V2525" s="381">
        <v>67000</v>
      </c>
      <c r="W2525" s="382"/>
      <c r="X2525" s="381">
        <v>67000</v>
      </c>
      <c r="Y2525" s="382"/>
    </row>
    <row r="2526" spans="1:29" s="139" customFormat="1" x14ac:dyDescent="0.2">
      <c r="A2526" s="95" t="s">
        <v>844</v>
      </c>
      <c r="B2526" s="93" t="s">
        <v>848</v>
      </c>
      <c r="C2526" s="136">
        <v>43</v>
      </c>
      <c r="D2526" s="95" t="s">
        <v>101</v>
      </c>
      <c r="E2526" s="138">
        <v>3225</v>
      </c>
      <c r="F2526" s="143" t="s">
        <v>473</v>
      </c>
      <c r="G2526" s="132"/>
      <c r="H2526" s="381">
        <v>3584</v>
      </c>
      <c r="I2526" s="382"/>
      <c r="J2526" s="381">
        <v>3982</v>
      </c>
      <c r="K2526" s="382"/>
      <c r="L2526" s="381">
        <v>3982</v>
      </c>
      <c r="M2526" s="382"/>
      <c r="N2526" s="381">
        <v>4000</v>
      </c>
      <c r="O2526" s="382"/>
      <c r="P2526" s="381">
        <v>4645</v>
      </c>
      <c r="Q2526" s="382"/>
      <c r="R2526" s="381">
        <v>4645</v>
      </c>
      <c r="S2526" s="382"/>
      <c r="T2526" s="381">
        <v>5000</v>
      </c>
      <c r="U2526" s="382"/>
      <c r="V2526" s="381">
        <v>4700</v>
      </c>
      <c r="W2526" s="382"/>
      <c r="X2526" s="381">
        <v>4700</v>
      </c>
      <c r="Y2526" s="382"/>
      <c r="Z2526" s="101"/>
      <c r="AA2526" s="101"/>
      <c r="AB2526" s="101"/>
      <c r="AC2526" s="101"/>
    </row>
    <row r="2527" spans="1:29" s="139" customFormat="1" ht="15" x14ac:dyDescent="0.2">
      <c r="A2527" s="95" t="s">
        <v>844</v>
      </c>
      <c r="B2527" s="93" t="s">
        <v>848</v>
      </c>
      <c r="C2527" s="136">
        <v>43</v>
      </c>
      <c r="D2527" s="95" t="s">
        <v>101</v>
      </c>
      <c r="E2527" s="138">
        <v>3227</v>
      </c>
      <c r="F2527" s="143" t="s">
        <v>51</v>
      </c>
      <c r="G2527" s="132"/>
      <c r="H2527" s="381">
        <v>4247</v>
      </c>
      <c r="I2527" s="382"/>
      <c r="J2527" s="381">
        <v>4645</v>
      </c>
      <c r="K2527" s="382"/>
      <c r="L2527" s="381">
        <v>4645</v>
      </c>
      <c r="M2527" s="382"/>
      <c r="N2527" s="381">
        <v>5000</v>
      </c>
      <c r="O2527" s="382"/>
      <c r="P2527" s="381">
        <v>5309</v>
      </c>
      <c r="Q2527" s="382"/>
      <c r="R2527" s="381">
        <v>5309</v>
      </c>
      <c r="S2527" s="382"/>
      <c r="T2527" s="381">
        <v>6000</v>
      </c>
      <c r="U2527" s="382"/>
      <c r="V2527" s="381">
        <v>5310</v>
      </c>
      <c r="W2527" s="382"/>
      <c r="X2527" s="381">
        <v>5500</v>
      </c>
      <c r="Y2527" s="382"/>
    </row>
    <row r="2528" spans="1:29" s="139" customFormat="1" x14ac:dyDescent="0.2">
      <c r="A2528" s="118" t="s">
        <v>844</v>
      </c>
      <c r="B2528" s="102" t="s">
        <v>848</v>
      </c>
      <c r="C2528" s="103">
        <v>43</v>
      </c>
      <c r="D2528" s="104"/>
      <c r="E2528" s="105">
        <v>323</v>
      </c>
      <c r="F2528" s="141"/>
      <c r="G2528" s="106"/>
      <c r="H2528" s="257">
        <f t="shared" ref="H2528:Y2528" si="4692">SUM(H2529:H2537)</f>
        <v>2619554</v>
      </c>
      <c r="I2528" s="257">
        <f t="shared" si="4692"/>
        <v>0</v>
      </c>
      <c r="J2528" s="257">
        <f t="shared" si="4692"/>
        <v>2209170</v>
      </c>
      <c r="K2528" s="257">
        <f t="shared" si="4692"/>
        <v>0</v>
      </c>
      <c r="L2528" s="257">
        <f t="shared" si="4692"/>
        <v>2356814</v>
      </c>
      <c r="M2528" s="257">
        <f t="shared" si="4692"/>
        <v>0</v>
      </c>
      <c r="N2528" s="257">
        <f t="shared" si="4692"/>
        <v>2235000</v>
      </c>
      <c r="O2528" s="257">
        <f t="shared" si="4692"/>
        <v>0</v>
      </c>
      <c r="P2528" s="257">
        <f t="shared" si="4692"/>
        <v>2304068</v>
      </c>
      <c r="Q2528" s="257">
        <f t="shared" si="4692"/>
        <v>0</v>
      </c>
      <c r="R2528" s="257">
        <f t="shared" si="4692"/>
        <v>2492879</v>
      </c>
      <c r="S2528" s="257">
        <f t="shared" si="4692"/>
        <v>0</v>
      </c>
      <c r="T2528" s="257">
        <f t="shared" si="4692"/>
        <v>2464000</v>
      </c>
      <c r="U2528" s="257">
        <f t="shared" si="4692"/>
        <v>0</v>
      </c>
      <c r="V2528" s="257">
        <f t="shared" si="4692"/>
        <v>2452200</v>
      </c>
      <c r="W2528" s="257">
        <f t="shared" si="4692"/>
        <v>0</v>
      </c>
      <c r="X2528" s="257">
        <f t="shared" si="4692"/>
        <v>2452000</v>
      </c>
      <c r="Y2528" s="257">
        <f t="shared" si="4692"/>
        <v>0</v>
      </c>
    </row>
    <row r="2529" spans="1:29" s="139" customFormat="1" ht="15" x14ac:dyDescent="0.2">
      <c r="A2529" s="95" t="s">
        <v>844</v>
      </c>
      <c r="B2529" s="93" t="s">
        <v>848</v>
      </c>
      <c r="C2529" s="136">
        <v>43</v>
      </c>
      <c r="D2529" s="95" t="s">
        <v>101</v>
      </c>
      <c r="E2529" s="138">
        <v>3231</v>
      </c>
      <c r="F2529" s="143" t="s">
        <v>52</v>
      </c>
      <c r="G2529" s="132"/>
      <c r="H2529" s="381">
        <v>37162</v>
      </c>
      <c r="I2529" s="382"/>
      <c r="J2529" s="381">
        <v>39817</v>
      </c>
      <c r="K2529" s="382"/>
      <c r="L2529" s="381">
        <v>39817</v>
      </c>
      <c r="M2529" s="382"/>
      <c r="N2529" s="381">
        <v>40000</v>
      </c>
      <c r="O2529" s="382"/>
      <c r="P2529" s="381">
        <v>42471</v>
      </c>
      <c r="Q2529" s="382"/>
      <c r="R2529" s="381">
        <v>42471</v>
      </c>
      <c r="S2529" s="382"/>
      <c r="T2529" s="381">
        <v>43000</v>
      </c>
      <c r="U2529" s="382"/>
      <c r="V2529" s="381">
        <v>42500</v>
      </c>
      <c r="W2529" s="382"/>
      <c r="X2529" s="381">
        <v>42500</v>
      </c>
      <c r="Y2529" s="382"/>
    </row>
    <row r="2530" spans="1:29" s="139" customFormat="1" ht="15" x14ac:dyDescent="0.2">
      <c r="A2530" s="95" t="s">
        <v>844</v>
      </c>
      <c r="B2530" s="93" t="s">
        <v>848</v>
      </c>
      <c r="C2530" s="136">
        <v>43</v>
      </c>
      <c r="D2530" s="95" t="s">
        <v>101</v>
      </c>
      <c r="E2530" s="138">
        <v>3232</v>
      </c>
      <c r="F2530" s="143" t="s">
        <v>53</v>
      </c>
      <c r="G2530" s="132"/>
      <c r="H2530" s="381">
        <v>1000</v>
      </c>
      <c r="I2530" s="382"/>
      <c r="J2530" s="381"/>
      <c r="K2530" s="382"/>
      <c r="L2530" s="381"/>
      <c r="M2530" s="382"/>
      <c r="N2530" s="381">
        <v>1000</v>
      </c>
      <c r="O2530" s="382"/>
      <c r="P2530" s="381"/>
      <c r="Q2530" s="382"/>
      <c r="R2530" s="381"/>
      <c r="S2530" s="382"/>
      <c r="T2530" s="381">
        <v>1000</v>
      </c>
      <c r="U2530" s="382"/>
      <c r="V2530" s="381"/>
      <c r="W2530" s="382"/>
      <c r="X2530" s="381"/>
      <c r="Y2530" s="382"/>
    </row>
    <row r="2531" spans="1:29" s="139" customFormat="1" ht="15" x14ac:dyDescent="0.2">
      <c r="A2531" s="95" t="s">
        <v>844</v>
      </c>
      <c r="B2531" s="93" t="s">
        <v>848</v>
      </c>
      <c r="C2531" s="136">
        <v>43</v>
      </c>
      <c r="D2531" s="95" t="s">
        <v>101</v>
      </c>
      <c r="E2531" s="138">
        <v>3233</v>
      </c>
      <c r="F2531" s="143" t="s">
        <v>54</v>
      </c>
      <c r="G2531" s="193"/>
      <c r="H2531" s="381">
        <v>200000</v>
      </c>
      <c r="I2531" s="382"/>
      <c r="J2531" s="381">
        <v>106178</v>
      </c>
      <c r="K2531" s="382"/>
      <c r="L2531" s="381">
        <v>106178</v>
      </c>
      <c r="M2531" s="382"/>
      <c r="N2531" s="381">
        <v>200000</v>
      </c>
      <c r="O2531" s="382"/>
      <c r="P2531" s="381">
        <v>108833</v>
      </c>
      <c r="Q2531" s="382"/>
      <c r="R2531" s="381">
        <v>150000</v>
      </c>
      <c r="S2531" s="382"/>
      <c r="T2531" s="381">
        <v>150000</v>
      </c>
      <c r="U2531" s="382"/>
      <c r="V2531" s="381">
        <v>108900</v>
      </c>
      <c r="W2531" s="382"/>
      <c r="X2531" s="381">
        <v>109000</v>
      </c>
      <c r="Y2531" s="382"/>
    </row>
    <row r="2532" spans="1:29" s="139" customFormat="1" ht="15" x14ac:dyDescent="0.2">
      <c r="A2532" s="95" t="s">
        <v>844</v>
      </c>
      <c r="B2532" s="93" t="s">
        <v>848</v>
      </c>
      <c r="C2532" s="136">
        <v>43</v>
      </c>
      <c r="D2532" s="95" t="s">
        <v>101</v>
      </c>
      <c r="E2532" s="138">
        <v>3234</v>
      </c>
      <c r="F2532" s="143" t="s">
        <v>55</v>
      </c>
      <c r="G2532" s="193"/>
      <c r="H2532" s="381">
        <v>303501</v>
      </c>
      <c r="I2532" s="382"/>
      <c r="J2532" s="381">
        <v>258809</v>
      </c>
      <c r="K2532" s="382"/>
      <c r="L2532" s="381">
        <v>258809</v>
      </c>
      <c r="M2532" s="382"/>
      <c r="N2532" s="381">
        <v>304000</v>
      </c>
      <c r="O2532" s="382"/>
      <c r="P2532" s="381">
        <v>265446</v>
      </c>
      <c r="Q2532" s="382"/>
      <c r="R2532" s="381">
        <v>265446</v>
      </c>
      <c r="S2532" s="382"/>
      <c r="T2532" s="381">
        <v>305000</v>
      </c>
      <c r="U2532" s="382"/>
      <c r="V2532" s="381">
        <v>265500</v>
      </c>
      <c r="W2532" s="382"/>
      <c r="X2532" s="381">
        <v>265500</v>
      </c>
      <c r="Y2532" s="382"/>
    </row>
    <row r="2533" spans="1:29" s="139" customFormat="1" ht="15" x14ac:dyDescent="0.2">
      <c r="A2533" s="95" t="s">
        <v>844</v>
      </c>
      <c r="B2533" s="93" t="s">
        <v>848</v>
      </c>
      <c r="C2533" s="136">
        <v>43</v>
      </c>
      <c r="D2533" s="95" t="s">
        <v>101</v>
      </c>
      <c r="E2533" s="138">
        <v>3235</v>
      </c>
      <c r="F2533" s="143" t="s">
        <v>56</v>
      </c>
      <c r="G2533" s="193"/>
      <c r="H2533" s="381">
        <v>100000</v>
      </c>
      <c r="I2533" s="382"/>
      <c r="J2533" s="381">
        <v>36499</v>
      </c>
      <c r="K2533" s="382"/>
      <c r="L2533" s="381">
        <v>36499</v>
      </c>
      <c r="M2533" s="382"/>
      <c r="N2533" s="381">
        <v>110000</v>
      </c>
      <c r="O2533" s="382"/>
      <c r="P2533" s="381">
        <v>39817</v>
      </c>
      <c r="Q2533" s="382"/>
      <c r="R2533" s="381">
        <v>39817</v>
      </c>
      <c r="S2533" s="382"/>
      <c r="T2533" s="381">
        <v>110000</v>
      </c>
      <c r="U2533" s="382"/>
      <c r="V2533" s="381">
        <v>40000</v>
      </c>
      <c r="W2533" s="382"/>
      <c r="X2533" s="381">
        <v>40000</v>
      </c>
      <c r="Y2533" s="382"/>
    </row>
    <row r="2534" spans="1:29" s="101" customFormat="1" x14ac:dyDescent="0.2">
      <c r="A2534" s="95" t="s">
        <v>844</v>
      </c>
      <c r="B2534" s="93" t="s">
        <v>848</v>
      </c>
      <c r="C2534" s="136">
        <v>43</v>
      </c>
      <c r="D2534" s="95" t="s">
        <v>101</v>
      </c>
      <c r="E2534" s="138">
        <v>3236</v>
      </c>
      <c r="F2534" s="143" t="s">
        <v>57</v>
      </c>
      <c r="G2534" s="193"/>
      <c r="H2534" s="381">
        <v>15927</v>
      </c>
      <c r="I2534" s="382"/>
      <c r="J2534" s="381">
        <v>15927</v>
      </c>
      <c r="K2534" s="382"/>
      <c r="L2534" s="381">
        <v>15927</v>
      </c>
      <c r="M2534" s="382"/>
      <c r="N2534" s="381">
        <v>20000</v>
      </c>
      <c r="O2534" s="382"/>
      <c r="P2534" s="381">
        <v>15927</v>
      </c>
      <c r="Q2534" s="382"/>
      <c r="R2534" s="381">
        <v>15927</v>
      </c>
      <c r="S2534" s="382"/>
      <c r="T2534" s="381">
        <v>20000</v>
      </c>
      <c r="U2534" s="382"/>
      <c r="V2534" s="381">
        <v>16000</v>
      </c>
      <c r="W2534" s="382"/>
      <c r="X2534" s="381">
        <v>16000</v>
      </c>
      <c r="Y2534" s="382"/>
      <c r="Z2534" s="139"/>
      <c r="AA2534" s="139"/>
      <c r="AB2534" s="139"/>
      <c r="AC2534" s="139"/>
    </row>
    <row r="2535" spans="1:29" s="139" customFormat="1" ht="15" x14ac:dyDescent="0.2">
      <c r="A2535" s="95" t="s">
        <v>844</v>
      </c>
      <c r="B2535" s="93" t="s">
        <v>848</v>
      </c>
      <c r="C2535" s="136">
        <v>43</v>
      </c>
      <c r="D2535" s="95" t="s">
        <v>101</v>
      </c>
      <c r="E2535" s="138">
        <v>3237</v>
      </c>
      <c r="F2535" s="143" t="s">
        <v>58</v>
      </c>
      <c r="G2535" s="193"/>
      <c r="H2535" s="381">
        <v>360000</v>
      </c>
      <c r="I2535" s="382"/>
      <c r="J2535" s="381">
        <v>212356</v>
      </c>
      <c r="K2535" s="382"/>
      <c r="L2535" s="381">
        <v>360000</v>
      </c>
      <c r="M2535" s="382"/>
      <c r="N2535" s="381">
        <v>360000</v>
      </c>
      <c r="O2535" s="382"/>
      <c r="P2535" s="381">
        <v>212356</v>
      </c>
      <c r="Q2535" s="382"/>
      <c r="R2535" s="381">
        <v>360000</v>
      </c>
      <c r="S2535" s="382"/>
      <c r="T2535" s="381">
        <v>360000</v>
      </c>
      <c r="U2535" s="382"/>
      <c r="V2535" s="381">
        <v>360000</v>
      </c>
      <c r="W2535" s="382"/>
      <c r="X2535" s="381">
        <v>360000</v>
      </c>
      <c r="Y2535" s="382"/>
    </row>
    <row r="2536" spans="1:29" s="101" customFormat="1" x14ac:dyDescent="0.2">
      <c r="A2536" s="95" t="s">
        <v>844</v>
      </c>
      <c r="B2536" s="93" t="s">
        <v>848</v>
      </c>
      <c r="C2536" s="136">
        <v>43</v>
      </c>
      <c r="D2536" s="95" t="s">
        <v>101</v>
      </c>
      <c r="E2536" s="138">
        <v>3238</v>
      </c>
      <c r="F2536" s="143" t="s">
        <v>59</v>
      </c>
      <c r="G2536" s="193"/>
      <c r="H2536" s="381">
        <v>345079</v>
      </c>
      <c r="I2536" s="382"/>
      <c r="J2536" s="381">
        <v>345079</v>
      </c>
      <c r="K2536" s="382"/>
      <c r="L2536" s="381">
        <v>345079</v>
      </c>
      <c r="M2536" s="382"/>
      <c r="N2536" s="381">
        <v>200000</v>
      </c>
      <c r="O2536" s="382"/>
      <c r="P2536" s="381">
        <v>345079</v>
      </c>
      <c r="Q2536" s="382"/>
      <c r="R2536" s="381">
        <v>345079</v>
      </c>
      <c r="S2536" s="382"/>
      <c r="T2536" s="381">
        <v>200000</v>
      </c>
      <c r="U2536" s="382"/>
      <c r="V2536" s="381">
        <v>345100</v>
      </c>
      <c r="W2536" s="382"/>
      <c r="X2536" s="381">
        <v>345000</v>
      </c>
      <c r="Y2536" s="382"/>
    </row>
    <row r="2537" spans="1:29" s="139" customFormat="1" ht="15" x14ac:dyDescent="0.2">
      <c r="A2537" s="95" t="s">
        <v>844</v>
      </c>
      <c r="B2537" s="93" t="s">
        <v>848</v>
      </c>
      <c r="C2537" s="136">
        <v>43</v>
      </c>
      <c r="D2537" s="95" t="s">
        <v>101</v>
      </c>
      <c r="E2537" s="138">
        <v>3239</v>
      </c>
      <c r="F2537" s="143" t="s">
        <v>60</v>
      </c>
      <c r="G2537" s="194"/>
      <c r="H2537" s="381">
        <v>1256885</v>
      </c>
      <c r="I2537" s="382"/>
      <c r="J2537" s="381">
        <v>1194505</v>
      </c>
      <c r="K2537" s="382"/>
      <c r="L2537" s="381">
        <v>1194505</v>
      </c>
      <c r="M2537" s="382"/>
      <c r="N2537" s="381">
        <v>1000000</v>
      </c>
      <c r="O2537" s="382"/>
      <c r="P2537" s="381">
        <v>1274139</v>
      </c>
      <c r="Q2537" s="382"/>
      <c r="R2537" s="381">
        <v>1274139</v>
      </c>
      <c r="S2537" s="382"/>
      <c r="T2537" s="381">
        <v>1275000</v>
      </c>
      <c r="U2537" s="382"/>
      <c r="V2537" s="381">
        <v>1274200</v>
      </c>
      <c r="W2537" s="382"/>
      <c r="X2537" s="381">
        <v>1274000</v>
      </c>
      <c r="Y2537" s="382"/>
    </row>
    <row r="2538" spans="1:29" s="139" customFormat="1" x14ac:dyDescent="0.2">
      <c r="A2538" s="118" t="s">
        <v>844</v>
      </c>
      <c r="B2538" s="102" t="s">
        <v>848</v>
      </c>
      <c r="C2538" s="147">
        <v>43</v>
      </c>
      <c r="D2538" s="104"/>
      <c r="E2538" s="105">
        <v>324</v>
      </c>
      <c r="F2538" s="141"/>
      <c r="G2538" s="195"/>
      <c r="H2538" s="257">
        <f t="shared" ref="H2538:Y2538" si="4693">SUM(H2539)</f>
        <v>1327</v>
      </c>
      <c r="I2538" s="257">
        <f t="shared" si="4693"/>
        <v>0</v>
      </c>
      <c r="J2538" s="257">
        <f t="shared" si="4693"/>
        <v>1327</v>
      </c>
      <c r="K2538" s="257">
        <f t="shared" si="4693"/>
        <v>0</v>
      </c>
      <c r="L2538" s="257">
        <f t="shared" si="4693"/>
        <v>1327</v>
      </c>
      <c r="M2538" s="257">
        <f t="shared" si="4693"/>
        <v>0</v>
      </c>
      <c r="N2538" s="257">
        <f t="shared" si="4693"/>
        <v>1000</v>
      </c>
      <c r="O2538" s="257">
        <f t="shared" si="4693"/>
        <v>0</v>
      </c>
      <c r="P2538" s="257">
        <f t="shared" si="4693"/>
        <v>1327</v>
      </c>
      <c r="Q2538" s="257">
        <f t="shared" si="4693"/>
        <v>0</v>
      </c>
      <c r="R2538" s="257">
        <f t="shared" si="4693"/>
        <v>1327</v>
      </c>
      <c r="S2538" s="257">
        <f t="shared" si="4693"/>
        <v>0</v>
      </c>
      <c r="T2538" s="257">
        <f t="shared" si="4693"/>
        <v>1000</v>
      </c>
      <c r="U2538" s="257">
        <f t="shared" si="4693"/>
        <v>0</v>
      </c>
      <c r="V2538" s="257">
        <f t="shared" si="4693"/>
        <v>1350</v>
      </c>
      <c r="W2538" s="257">
        <f t="shared" si="4693"/>
        <v>0</v>
      </c>
      <c r="X2538" s="257">
        <f t="shared" si="4693"/>
        <v>1000</v>
      </c>
      <c r="Y2538" s="257">
        <f t="shared" si="4693"/>
        <v>0</v>
      </c>
      <c r="Z2538" s="101"/>
      <c r="AA2538" s="101"/>
      <c r="AB2538" s="101"/>
      <c r="AC2538" s="101"/>
    </row>
    <row r="2539" spans="1:29" s="139" customFormat="1" ht="30" x14ac:dyDescent="0.2">
      <c r="A2539" s="95" t="s">
        <v>844</v>
      </c>
      <c r="B2539" s="93" t="s">
        <v>848</v>
      </c>
      <c r="C2539" s="136">
        <v>43</v>
      </c>
      <c r="D2539" s="95" t="s">
        <v>101</v>
      </c>
      <c r="E2539" s="138">
        <v>3241</v>
      </c>
      <c r="F2539" s="143" t="s">
        <v>205</v>
      </c>
      <c r="G2539" s="193"/>
      <c r="H2539" s="381">
        <v>1327</v>
      </c>
      <c r="I2539" s="382"/>
      <c r="J2539" s="381">
        <v>1327</v>
      </c>
      <c r="K2539" s="382"/>
      <c r="L2539" s="381">
        <v>1327</v>
      </c>
      <c r="M2539" s="382"/>
      <c r="N2539" s="381">
        <v>1000</v>
      </c>
      <c r="O2539" s="382"/>
      <c r="P2539" s="381">
        <v>1327</v>
      </c>
      <c r="Q2539" s="382"/>
      <c r="R2539" s="381">
        <v>1327</v>
      </c>
      <c r="S2539" s="382"/>
      <c r="T2539" s="381">
        <v>1000</v>
      </c>
      <c r="U2539" s="382"/>
      <c r="V2539" s="381">
        <v>1350</v>
      </c>
      <c r="W2539" s="382"/>
      <c r="X2539" s="381">
        <v>1000</v>
      </c>
      <c r="Y2539" s="382"/>
    </row>
    <row r="2540" spans="1:29" s="139" customFormat="1" x14ac:dyDescent="0.2">
      <c r="A2540" s="118" t="s">
        <v>844</v>
      </c>
      <c r="B2540" s="102" t="s">
        <v>848</v>
      </c>
      <c r="C2540" s="147">
        <v>43</v>
      </c>
      <c r="D2540" s="104"/>
      <c r="E2540" s="105">
        <v>329</v>
      </c>
      <c r="F2540" s="141"/>
      <c r="G2540" s="195"/>
      <c r="H2540" s="257">
        <f t="shared" ref="H2540:Q2540" si="4694">SUM(H2541:H2547)</f>
        <v>182431</v>
      </c>
      <c r="I2540" s="257">
        <f t="shared" si="4694"/>
        <v>0</v>
      </c>
      <c r="J2540" s="257">
        <f t="shared" si="4694"/>
        <v>163514</v>
      </c>
      <c r="K2540" s="257">
        <f t="shared" si="4694"/>
        <v>0</v>
      </c>
      <c r="L2540" s="257">
        <f t="shared" ref="L2540:M2540" si="4695">SUM(L2541:L2547)</f>
        <v>163514</v>
      </c>
      <c r="M2540" s="257">
        <f t="shared" si="4695"/>
        <v>0</v>
      </c>
      <c r="N2540" s="257">
        <f t="shared" ref="N2540:O2540" si="4696">SUM(N2541:N2547)</f>
        <v>203000</v>
      </c>
      <c r="O2540" s="257">
        <f t="shared" si="4696"/>
        <v>0</v>
      </c>
      <c r="P2540" s="257">
        <f t="shared" si="4694"/>
        <v>168823</v>
      </c>
      <c r="Q2540" s="257">
        <f t="shared" si="4694"/>
        <v>0</v>
      </c>
      <c r="R2540" s="257">
        <f t="shared" ref="R2540:W2540" si="4697">SUM(R2541:R2547)</f>
        <v>168823</v>
      </c>
      <c r="S2540" s="257">
        <f t="shared" si="4697"/>
        <v>0</v>
      </c>
      <c r="T2540" s="257">
        <f t="shared" ref="T2540:U2540" si="4698">SUM(T2541:T2547)</f>
        <v>207500</v>
      </c>
      <c r="U2540" s="257">
        <f t="shared" si="4698"/>
        <v>0</v>
      </c>
      <c r="V2540" s="257">
        <f t="shared" si="4697"/>
        <v>169050</v>
      </c>
      <c r="W2540" s="257">
        <f t="shared" si="4697"/>
        <v>0</v>
      </c>
      <c r="X2540" s="257">
        <f t="shared" ref="X2540:Y2540" si="4699">SUM(X2541:X2547)</f>
        <v>202800</v>
      </c>
      <c r="Y2540" s="257">
        <f t="shared" si="4699"/>
        <v>0</v>
      </c>
    </row>
    <row r="2541" spans="1:29" s="139" customFormat="1" ht="30" x14ac:dyDescent="0.2">
      <c r="A2541" s="95" t="s">
        <v>844</v>
      </c>
      <c r="B2541" s="93" t="s">
        <v>848</v>
      </c>
      <c r="C2541" s="136">
        <v>43</v>
      </c>
      <c r="D2541" s="95" t="s">
        <v>101</v>
      </c>
      <c r="E2541" s="138">
        <v>3291</v>
      </c>
      <c r="F2541" s="143" t="s">
        <v>474</v>
      </c>
      <c r="G2541" s="193"/>
      <c r="H2541" s="381">
        <v>42471</v>
      </c>
      <c r="I2541" s="382"/>
      <c r="J2541" s="381">
        <v>42471</v>
      </c>
      <c r="K2541" s="382"/>
      <c r="L2541" s="381">
        <v>42471</v>
      </c>
      <c r="M2541" s="382"/>
      <c r="N2541" s="381">
        <v>43000</v>
      </c>
      <c r="O2541" s="382"/>
      <c r="P2541" s="381">
        <v>42471</v>
      </c>
      <c r="Q2541" s="382"/>
      <c r="R2541" s="381">
        <v>42471</v>
      </c>
      <c r="S2541" s="382"/>
      <c r="T2541" s="381">
        <v>44000</v>
      </c>
      <c r="U2541" s="382"/>
      <c r="V2541" s="381">
        <v>42500</v>
      </c>
      <c r="W2541" s="382"/>
      <c r="X2541" s="381">
        <v>42500</v>
      </c>
      <c r="Y2541" s="382"/>
    </row>
    <row r="2542" spans="1:29" s="139" customFormat="1" ht="15" x14ac:dyDescent="0.2">
      <c r="A2542" s="95" t="s">
        <v>844</v>
      </c>
      <c r="B2542" s="93" t="s">
        <v>848</v>
      </c>
      <c r="C2542" s="136">
        <v>43</v>
      </c>
      <c r="D2542" s="95" t="s">
        <v>101</v>
      </c>
      <c r="E2542" s="138">
        <v>3292</v>
      </c>
      <c r="F2542" s="143" t="s">
        <v>63</v>
      </c>
      <c r="G2542" s="193"/>
      <c r="H2542" s="381">
        <v>38490</v>
      </c>
      <c r="I2542" s="382"/>
      <c r="J2542" s="381">
        <v>39817</v>
      </c>
      <c r="K2542" s="382"/>
      <c r="L2542" s="381">
        <v>39817</v>
      </c>
      <c r="M2542" s="382"/>
      <c r="N2542" s="381">
        <v>40000</v>
      </c>
      <c r="O2542" s="382"/>
      <c r="P2542" s="381">
        <v>41144</v>
      </c>
      <c r="Q2542" s="382"/>
      <c r="R2542" s="381">
        <v>41144</v>
      </c>
      <c r="S2542" s="382"/>
      <c r="T2542" s="381">
        <v>42000</v>
      </c>
      <c r="U2542" s="382"/>
      <c r="V2542" s="381">
        <v>41150</v>
      </c>
      <c r="W2542" s="382"/>
      <c r="X2542" s="381">
        <v>42000</v>
      </c>
      <c r="Y2542" s="382"/>
    </row>
    <row r="2543" spans="1:29" s="139" customFormat="1" ht="15" x14ac:dyDescent="0.2">
      <c r="A2543" s="95" t="s">
        <v>844</v>
      </c>
      <c r="B2543" s="93" t="s">
        <v>848</v>
      </c>
      <c r="C2543" s="136">
        <v>43</v>
      </c>
      <c r="D2543" s="95" t="s">
        <v>101</v>
      </c>
      <c r="E2543" s="138">
        <v>3293</v>
      </c>
      <c r="F2543" s="143" t="s">
        <v>64</v>
      </c>
      <c r="G2543" s="193"/>
      <c r="H2543" s="381">
        <v>58335</v>
      </c>
      <c r="I2543" s="382"/>
      <c r="J2543" s="381">
        <v>37162</v>
      </c>
      <c r="K2543" s="382"/>
      <c r="L2543" s="381">
        <v>37162</v>
      </c>
      <c r="M2543" s="382"/>
      <c r="N2543" s="381">
        <v>71000</v>
      </c>
      <c r="O2543" s="382"/>
      <c r="P2543" s="381">
        <v>39817</v>
      </c>
      <c r="Q2543" s="382"/>
      <c r="R2543" s="381">
        <v>39817</v>
      </c>
      <c r="S2543" s="382"/>
      <c r="T2543" s="381">
        <v>72000</v>
      </c>
      <c r="U2543" s="382"/>
      <c r="V2543" s="381">
        <v>39900</v>
      </c>
      <c r="W2543" s="382"/>
      <c r="X2543" s="381">
        <v>72000</v>
      </c>
      <c r="Y2543" s="382"/>
    </row>
    <row r="2544" spans="1:29" ht="15" x14ac:dyDescent="0.2">
      <c r="A2544" s="95" t="s">
        <v>844</v>
      </c>
      <c r="B2544" s="93" t="s">
        <v>848</v>
      </c>
      <c r="C2544" s="136">
        <v>43</v>
      </c>
      <c r="D2544" s="95" t="s">
        <v>101</v>
      </c>
      <c r="E2544" s="138">
        <v>3294</v>
      </c>
      <c r="F2544" s="143" t="s">
        <v>619</v>
      </c>
      <c r="G2544" s="193"/>
      <c r="H2544" s="381">
        <v>28535</v>
      </c>
      <c r="I2544" s="382"/>
      <c r="J2544" s="381">
        <v>30526</v>
      </c>
      <c r="K2544" s="382"/>
      <c r="L2544" s="381">
        <v>30526</v>
      </c>
      <c r="M2544" s="382"/>
      <c r="N2544" s="381">
        <v>35000</v>
      </c>
      <c r="O2544" s="382"/>
      <c r="P2544" s="381">
        <v>31853</v>
      </c>
      <c r="Q2544" s="382"/>
      <c r="R2544" s="381">
        <v>31853</v>
      </c>
      <c r="S2544" s="382"/>
      <c r="T2544" s="381">
        <v>35000</v>
      </c>
      <c r="U2544" s="382"/>
      <c r="V2544" s="381">
        <v>31900</v>
      </c>
      <c r="W2544" s="382"/>
      <c r="X2544" s="381">
        <v>32000</v>
      </c>
      <c r="Y2544" s="382"/>
      <c r="Z2544" s="139"/>
      <c r="AA2544" s="139"/>
      <c r="AB2544" s="139"/>
      <c r="AC2544" s="139"/>
    </row>
    <row r="2545" spans="1:29" s="101" customFormat="1" x14ac:dyDescent="0.2">
      <c r="A2545" s="95" t="s">
        <v>844</v>
      </c>
      <c r="B2545" s="93" t="s">
        <v>848</v>
      </c>
      <c r="C2545" s="136">
        <v>43</v>
      </c>
      <c r="D2545" s="95" t="s">
        <v>101</v>
      </c>
      <c r="E2545" s="138">
        <v>3295</v>
      </c>
      <c r="F2545" s="143" t="s">
        <v>66</v>
      </c>
      <c r="G2545" s="194"/>
      <c r="H2545" s="381">
        <v>13272</v>
      </c>
      <c r="I2545" s="382"/>
      <c r="J2545" s="381">
        <v>13272</v>
      </c>
      <c r="K2545" s="382"/>
      <c r="L2545" s="381">
        <v>13272</v>
      </c>
      <c r="M2545" s="382"/>
      <c r="N2545" s="381">
        <v>13000</v>
      </c>
      <c r="O2545" s="382"/>
      <c r="P2545" s="381">
        <v>13272</v>
      </c>
      <c r="Q2545" s="382"/>
      <c r="R2545" s="381">
        <v>13272</v>
      </c>
      <c r="S2545" s="382"/>
      <c r="T2545" s="381">
        <v>13500</v>
      </c>
      <c r="U2545" s="382"/>
      <c r="V2545" s="381">
        <v>13300</v>
      </c>
      <c r="W2545" s="382"/>
      <c r="X2545" s="381">
        <v>13300</v>
      </c>
      <c r="Y2545" s="382"/>
      <c r="Z2545" s="139"/>
      <c r="AA2545" s="139"/>
      <c r="AB2545" s="139"/>
      <c r="AC2545" s="139"/>
    </row>
    <row r="2546" spans="1:29" s="139" customFormat="1" ht="15" x14ac:dyDescent="0.2">
      <c r="A2546" s="95" t="s">
        <v>844</v>
      </c>
      <c r="B2546" s="93" t="s">
        <v>848</v>
      </c>
      <c r="C2546" s="136">
        <v>43</v>
      </c>
      <c r="D2546" s="95" t="s">
        <v>101</v>
      </c>
      <c r="E2546" s="138">
        <v>3296</v>
      </c>
      <c r="F2546" s="143" t="s">
        <v>621</v>
      </c>
      <c r="G2546" s="194"/>
      <c r="H2546" s="381">
        <v>133</v>
      </c>
      <c r="I2546" s="382"/>
      <c r="J2546" s="381">
        <v>133</v>
      </c>
      <c r="K2546" s="382"/>
      <c r="L2546" s="381">
        <v>133</v>
      </c>
      <c r="M2546" s="382"/>
      <c r="N2546" s="381">
        <v>500</v>
      </c>
      <c r="O2546" s="382"/>
      <c r="P2546" s="381">
        <v>133</v>
      </c>
      <c r="Q2546" s="382"/>
      <c r="R2546" s="381">
        <v>133</v>
      </c>
      <c r="S2546" s="382"/>
      <c r="T2546" s="381">
        <v>500</v>
      </c>
      <c r="U2546" s="382"/>
      <c r="V2546" s="381">
        <v>150</v>
      </c>
      <c r="W2546" s="382"/>
      <c r="X2546" s="381">
        <v>500</v>
      </c>
      <c r="Y2546" s="382"/>
      <c r="Z2546" s="112"/>
      <c r="AA2546" s="112"/>
      <c r="AB2546" s="112"/>
      <c r="AC2546" s="112"/>
    </row>
    <row r="2547" spans="1:29" s="139" customFormat="1" x14ac:dyDescent="0.2">
      <c r="A2547" s="95" t="s">
        <v>844</v>
      </c>
      <c r="B2547" s="93" t="s">
        <v>848</v>
      </c>
      <c r="C2547" s="136">
        <v>43</v>
      </c>
      <c r="D2547" s="95" t="s">
        <v>101</v>
      </c>
      <c r="E2547" s="138">
        <v>3299</v>
      </c>
      <c r="F2547" s="143" t="s">
        <v>67</v>
      </c>
      <c r="G2547" s="132"/>
      <c r="H2547" s="381">
        <v>1195</v>
      </c>
      <c r="I2547" s="382"/>
      <c r="J2547" s="381">
        <v>133</v>
      </c>
      <c r="K2547" s="382"/>
      <c r="L2547" s="381">
        <v>133</v>
      </c>
      <c r="M2547" s="382"/>
      <c r="N2547" s="381">
        <v>500</v>
      </c>
      <c r="O2547" s="382"/>
      <c r="P2547" s="381">
        <v>133</v>
      </c>
      <c r="Q2547" s="382"/>
      <c r="R2547" s="381">
        <v>133</v>
      </c>
      <c r="S2547" s="382"/>
      <c r="T2547" s="381">
        <v>500</v>
      </c>
      <c r="U2547" s="382"/>
      <c r="V2547" s="381">
        <v>150</v>
      </c>
      <c r="W2547" s="382"/>
      <c r="X2547" s="381">
        <v>500</v>
      </c>
      <c r="Y2547" s="382"/>
      <c r="Z2547" s="101"/>
      <c r="AA2547" s="101"/>
      <c r="AB2547" s="101"/>
      <c r="AC2547" s="101"/>
    </row>
    <row r="2548" spans="1:29" s="139" customFormat="1" x14ac:dyDescent="0.2">
      <c r="A2548" s="201" t="s">
        <v>844</v>
      </c>
      <c r="B2548" s="179" t="s">
        <v>848</v>
      </c>
      <c r="C2548" s="167">
        <v>43</v>
      </c>
      <c r="D2548" s="167"/>
      <c r="E2548" s="168">
        <v>34</v>
      </c>
      <c r="F2548" s="169"/>
      <c r="G2548" s="170"/>
      <c r="H2548" s="258">
        <f t="shared" ref="H2548:Y2548" si="4700">H2549</f>
        <v>7433</v>
      </c>
      <c r="I2548" s="258">
        <f t="shared" si="4700"/>
        <v>0</v>
      </c>
      <c r="J2548" s="258">
        <f t="shared" si="4700"/>
        <v>7433</v>
      </c>
      <c r="K2548" s="258">
        <f t="shared" si="4700"/>
        <v>0</v>
      </c>
      <c r="L2548" s="258">
        <f t="shared" si="4700"/>
        <v>7433</v>
      </c>
      <c r="M2548" s="258">
        <f t="shared" si="4700"/>
        <v>0</v>
      </c>
      <c r="N2548" s="258">
        <f t="shared" si="4700"/>
        <v>8500</v>
      </c>
      <c r="O2548" s="258">
        <f t="shared" si="4700"/>
        <v>0</v>
      </c>
      <c r="P2548" s="258">
        <f t="shared" si="4700"/>
        <v>7433</v>
      </c>
      <c r="Q2548" s="258">
        <f t="shared" si="4700"/>
        <v>0</v>
      </c>
      <c r="R2548" s="258">
        <f t="shared" si="4700"/>
        <v>7433</v>
      </c>
      <c r="S2548" s="258">
        <f t="shared" si="4700"/>
        <v>0</v>
      </c>
      <c r="T2548" s="258">
        <f t="shared" si="4700"/>
        <v>8500</v>
      </c>
      <c r="U2548" s="258">
        <f t="shared" si="4700"/>
        <v>0</v>
      </c>
      <c r="V2548" s="258">
        <f t="shared" si="4700"/>
        <v>7520</v>
      </c>
      <c r="W2548" s="258">
        <f t="shared" si="4700"/>
        <v>0</v>
      </c>
      <c r="X2548" s="258">
        <f t="shared" si="4700"/>
        <v>8500</v>
      </c>
      <c r="Y2548" s="258">
        <f t="shared" si="4700"/>
        <v>0</v>
      </c>
    </row>
    <row r="2549" spans="1:29" s="101" customFormat="1" x14ac:dyDescent="0.2">
      <c r="A2549" s="118" t="s">
        <v>844</v>
      </c>
      <c r="B2549" s="102" t="s">
        <v>848</v>
      </c>
      <c r="C2549" s="147">
        <v>43</v>
      </c>
      <c r="D2549" s="104"/>
      <c r="E2549" s="105">
        <v>343</v>
      </c>
      <c r="F2549" s="141"/>
      <c r="G2549" s="106"/>
      <c r="H2549" s="257">
        <f t="shared" ref="H2549:Q2549" si="4701">SUM(H2550:H2552)</f>
        <v>7433</v>
      </c>
      <c r="I2549" s="257">
        <f t="shared" si="4701"/>
        <v>0</v>
      </c>
      <c r="J2549" s="257">
        <f t="shared" si="4701"/>
        <v>7433</v>
      </c>
      <c r="K2549" s="257">
        <f t="shared" si="4701"/>
        <v>0</v>
      </c>
      <c r="L2549" s="257">
        <f t="shared" ref="L2549:M2549" si="4702">SUM(L2550:L2552)</f>
        <v>7433</v>
      </c>
      <c r="M2549" s="257">
        <f t="shared" si="4702"/>
        <v>0</v>
      </c>
      <c r="N2549" s="257">
        <f t="shared" ref="N2549:O2549" si="4703">SUM(N2550:N2552)</f>
        <v>8500</v>
      </c>
      <c r="O2549" s="257">
        <f t="shared" si="4703"/>
        <v>0</v>
      </c>
      <c r="P2549" s="257">
        <f t="shared" si="4701"/>
        <v>7433</v>
      </c>
      <c r="Q2549" s="257">
        <f t="shared" si="4701"/>
        <v>0</v>
      </c>
      <c r="R2549" s="257">
        <f t="shared" ref="R2549:W2549" si="4704">SUM(R2550:R2552)</f>
        <v>7433</v>
      </c>
      <c r="S2549" s="257">
        <f t="shared" si="4704"/>
        <v>0</v>
      </c>
      <c r="T2549" s="257">
        <f t="shared" ref="T2549:U2549" si="4705">SUM(T2550:T2552)</f>
        <v>8500</v>
      </c>
      <c r="U2549" s="257">
        <f t="shared" si="4705"/>
        <v>0</v>
      </c>
      <c r="V2549" s="257">
        <f t="shared" si="4704"/>
        <v>7520</v>
      </c>
      <c r="W2549" s="257">
        <f t="shared" si="4704"/>
        <v>0</v>
      </c>
      <c r="X2549" s="257">
        <f t="shared" ref="X2549:Y2549" si="4706">SUM(X2550:X2552)</f>
        <v>8500</v>
      </c>
      <c r="Y2549" s="257">
        <f t="shared" si="4706"/>
        <v>0</v>
      </c>
      <c r="Z2549" s="139"/>
      <c r="AA2549" s="139"/>
      <c r="AB2549" s="139"/>
      <c r="AC2549" s="139"/>
    </row>
    <row r="2550" spans="1:29" ht="15" x14ac:dyDescent="0.2">
      <c r="A2550" s="95" t="s">
        <v>844</v>
      </c>
      <c r="B2550" s="93" t="s">
        <v>848</v>
      </c>
      <c r="C2550" s="136">
        <v>43</v>
      </c>
      <c r="D2550" s="95" t="s">
        <v>101</v>
      </c>
      <c r="E2550" s="138">
        <v>3431</v>
      </c>
      <c r="F2550" s="143" t="s">
        <v>68</v>
      </c>
      <c r="G2550" s="132"/>
      <c r="H2550" s="381">
        <v>6636</v>
      </c>
      <c r="I2550" s="382"/>
      <c r="J2550" s="381">
        <v>6636</v>
      </c>
      <c r="K2550" s="382"/>
      <c r="L2550" s="381">
        <v>6636</v>
      </c>
      <c r="M2550" s="382"/>
      <c r="N2550" s="381">
        <v>7000</v>
      </c>
      <c r="O2550" s="382"/>
      <c r="P2550" s="381">
        <v>6636</v>
      </c>
      <c r="Q2550" s="382"/>
      <c r="R2550" s="381">
        <v>6636</v>
      </c>
      <c r="S2550" s="382"/>
      <c r="T2550" s="381">
        <v>7000</v>
      </c>
      <c r="U2550" s="382"/>
      <c r="V2550" s="381">
        <v>6700</v>
      </c>
      <c r="W2550" s="382"/>
      <c r="X2550" s="381">
        <v>7000</v>
      </c>
      <c r="Y2550" s="382"/>
      <c r="Z2550" s="139"/>
      <c r="AA2550" s="139"/>
      <c r="AB2550" s="139"/>
      <c r="AC2550" s="139"/>
    </row>
    <row r="2551" spans="1:29" s="101" customFormat="1" x14ac:dyDescent="0.2">
      <c r="A2551" s="95" t="s">
        <v>844</v>
      </c>
      <c r="B2551" s="93" t="s">
        <v>848</v>
      </c>
      <c r="C2551" s="136">
        <v>43</v>
      </c>
      <c r="D2551" s="95" t="s">
        <v>101</v>
      </c>
      <c r="E2551" s="138">
        <v>3433</v>
      </c>
      <c r="F2551" s="143" t="s">
        <v>69</v>
      </c>
      <c r="G2551" s="132"/>
      <c r="H2551" s="381">
        <v>664</v>
      </c>
      <c r="I2551" s="382"/>
      <c r="J2551" s="381">
        <v>664</v>
      </c>
      <c r="K2551" s="382"/>
      <c r="L2551" s="381">
        <v>664</v>
      </c>
      <c r="M2551" s="382"/>
      <c r="N2551" s="381">
        <v>1000</v>
      </c>
      <c r="O2551" s="382"/>
      <c r="P2551" s="381">
        <v>664</v>
      </c>
      <c r="Q2551" s="382"/>
      <c r="R2551" s="381">
        <v>664</v>
      </c>
      <c r="S2551" s="382"/>
      <c r="T2551" s="381">
        <v>1000</v>
      </c>
      <c r="U2551" s="382"/>
      <c r="V2551" s="381">
        <v>670</v>
      </c>
      <c r="W2551" s="382"/>
      <c r="X2551" s="381">
        <v>1000</v>
      </c>
      <c r="Y2551" s="382"/>
    </row>
    <row r="2552" spans="1:29" s="139" customFormat="1" ht="15" x14ac:dyDescent="0.2">
      <c r="A2552" s="95" t="s">
        <v>844</v>
      </c>
      <c r="B2552" s="93" t="s">
        <v>848</v>
      </c>
      <c r="C2552" s="136">
        <v>43</v>
      </c>
      <c r="D2552" s="95" t="s">
        <v>101</v>
      </c>
      <c r="E2552" s="138">
        <v>3434</v>
      </c>
      <c r="F2552" s="143" t="s">
        <v>70</v>
      </c>
      <c r="G2552" s="132"/>
      <c r="H2552" s="381">
        <v>133</v>
      </c>
      <c r="I2552" s="382"/>
      <c r="J2552" s="381">
        <v>133</v>
      </c>
      <c r="K2552" s="382"/>
      <c r="L2552" s="381">
        <v>133</v>
      </c>
      <c r="M2552" s="382"/>
      <c r="N2552" s="381">
        <v>500</v>
      </c>
      <c r="O2552" s="382"/>
      <c r="P2552" s="381">
        <v>133</v>
      </c>
      <c r="Q2552" s="382"/>
      <c r="R2552" s="381">
        <v>133</v>
      </c>
      <c r="S2552" s="382"/>
      <c r="T2552" s="381">
        <v>500</v>
      </c>
      <c r="U2552" s="382"/>
      <c r="V2552" s="381">
        <v>150</v>
      </c>
      <c r="W2552" s="382"/>
      <c r="X2552" s="381">
        <v>500</v>
      </c>
      <c r="Y2552" s="382"/>
      <c r="Z2552" s="112"/>
      <c r="AA2552" s="112"/>
      <c r="AB2552" s="112"/>
      <c r="AC2552" s="112"/>
    </row>
    <row r="2553" spans="1:29" ht="67.5" x14ac:dyDescent="0.2">
      <c r="A2553" s="202" t="s">
        <v>844</v>
      </c>
      <c r="B2553" s="173" t="s">
        <v>849</v>
      </c>
      <c r="C2553" s="173"/>
      <c r="D2553" s="173"/>
      <c r="E2553" s="174"/>
      <c r="F2553" s="176" t="s">
        <v>850</v>
      </c>
      <c r="G2553" s="177" t="s">
        <v>636</v>
      </c>
      <c r="H2553" s="259">
        <f>H2554+H2557+H2560+H2564+H2580+H2590+H2587+H2596+H2593</f>
        <v>6131943</v>
      </c>
      <c r="I2553" s="259">
        <f t="shared" ref="I2553:W2553" si="4707">I2554+I2557+I2560+I2564+I2580+I2590+I2587+I2596+I2593</f>
        <v>0</v>
      </c>
      <c r="J2553" s="259">
        <f t="shared" si="4707"/>
        <v>1120578</v>
      </c>
      <c r="K2553" s="259">
        <f t="shared" si="4707"/>
        <v>0</v>
      </c>
      <c r="L2553" s="259">
        <f t="shared" si="4707"/>
        <v>1620578</v>
      </c>
      <c r="M2553" s="259">
        <f t="shared" si="4707"/>
        <v>0</v>
      </c>
      <c r="N2553" s="259">
        <f t="shared" ref="N2553:O2553" si="4708">N2554+N2557+N2560+N2564+N2580+N2590+N2587+N2596+N2593</f>
        <v>2088500</v>
      </c>
      <c r="O2553" s="259">
        <f t="shared" si="4708"/>
        <v>0</v>
      </c>
      <c r="P2553" s="259">
        <f t="shared" si="4707"/>
        <v>5414161</v>
      </c>
      <c r="Q2553" s="259">
        <f t="shared" si="4707"/>
        <v>0</v>
      </c>
      <c r="R2553" s="259">
        <f t="shared" si="4707"/>
        <v>6103313</v>
      </c>
      <c r="S2553" s="259">
        <f t="shared" si="4707"/>
        <v>0</v>
      </c>
      <c r="T2553" s="259">
        <f t="shared" ref="T2553:U2553" si="4709">T2554+T2557+T2560+T2564+T2580+T2590+T2587+T2596+T2593</f>
        <v>6113500</v>
      </c>
      <c r="U2553" s="259">
        <f t="shared" si="4709"/>
        <v>0</v>
      </c>
      <c r="V2553" s="259">
        <f t="shared" si="4707"/>
        <v>13523550</v>
      </c>
      <c r="W2553" s="259">
        <f t="shared" si="4707"/>
        <v>0</v>
      </c>
      <c r="X2553" s="259">
        <f t="shared" ref="X2553:Y2553" si="4710">X2554+X2557+X2560+X2564+X2580+X2590+X2587+X2596+X2593</f>
        <v>13527800</v>
      </c>
      <c r="Y2553" s="259">
        <f t="shared" si="4710"/>
        <v>0</v>
      </c>
      <c r="Z2553" s="101"/>
      <c r="AA2553" s="101"/>
      <c r="AB2553" s="101"/>
      <c r="AC2553" s="101"/>
    </row>
    <row r="2554" spans="1:29" s="101" customFormat="1" x14ac:dyDescent="0.2">
      <c r="A2554" s="188" t="s">
        <v>844</v>
      </c>
      <c r="B2554" s="166" t="s">
        <v>849</v>
      </c>
      <c r="C2554" s="167">
        <v>31</v>
      </c>
      <c r="D2554" s="166"/>
      <c r="E2554" s="168">
        <v>32</v>
      </c>
      <c r="F2554" s="169"/>
      <c r="G2554" s="169"/>
      <c r="H2554" s="235">
        <f t="shared" ref="H2554:X2555" si="4711">H2555</f>
        <v>530891</v>
      </c>
      <c r="I2554" s="235">
        <f t="shared" si="4711"/>
        <v>0</v>
      </c>
      <c r="J2554" s="235">
        <f t="shared" si="4711"/>
        <v>132723</v>
      </c>
      <c r="K2554" s="235">
        <f t="shared" si="4711"/>
        <v>0</v>
      </c>
      <c r="L2554" s="235">
        <f t="shared" si="4711"/>
        <v>632723</v>
      </c>
      <c r="M2554" s="235">
        <f t="shared" si="4711"/>
        <v>0</v>
      </c>
      <c r="N2554" s="235">
        <f t="shared" si="4711"/>
        <v>633000</v>
      </c>
      <c r="O2554" s="235">
        <f t="shared" si="4711"/>
        <v>0</v>
      </c>
      <c r="P2554" s="235">
        <f t="shared" si="4711"/>
        <v>13272</v>
      </c>
      <c r="Q2554" s="235">
        <f t="shared" si="4711"/>
        <v>0</v>
      </c>
      <c r="R2554" s="235">
        <f t="shared" si="4711"/>
        <v>15000</v>
      </c>
      <c r="S2554" s="235">
        <f t="shared" si="4711"/>
        <v>0</v>
      </c>
      <c r="T2554" s="235">
        <f t="shared" si="4711"/>
        <v>15000</v>
      </c>
      <c r="U2554" s="235">
        <f t="shared" si="4711"/>
        <v>0</v>
      </c>
      <c r="V2554" s="235">
        <f t="shared" si="4711"/>
        <v>15000</v>
      </c>
      <c r="W2554" s="235">
        <f t="shared" si="4711"/>
        <v>0</v>
      </c>
      <c r="X2554" s="235">
        <f t="shared" si="4711"/>
        <v>15000</v>
      </c>
      <c r="Y2554" s="235">
        <f t="shared" ref="X2554:Y2555" si="4712">Y2555</f>
        <v>0</v>
      </c>
      <c r="Z2554" s="139"/>
      <c r="AA2554" s="139"/>
      <c r="AB2554" s="139"/>
      <c r="AC2554" s="139"/>
    </row>
    <row r="2555" spans="1:29" s="139" customFormat="1" x14ac:dyDescent="0.2">
      <c r="A2555" s="118" t="s">
        <v>844</v>
      </c>
      <c r="B2555" s="102" t="s">
        <v>849</v>
      </c>
      <c r="C2555" s="103">
        <v>31</v>
      </c>
      <c r="D2555" s="118"/>
      <c r="E2555" s="113">
        <v>323</v>
      </c>
      <c r="F2555" s="141"/>
      <c r="G2555" s="186"/>
      <c r="H2555" s="241">
        <f t="shared" si="4711"/>
        <v>530891</v>
      </c>
      <c r="I2555" s="241">
        <f t="shared" si="4711"/>
        <v>0</v>
      </c>
      <c r="J2555" s="241">
        <f t="shared" si="4711"/>
        <v>132723</v>
      </c>
      <c r="K2555" s="241">
        <f t="shared" si="4711"/>
        <v>0</v>
      </c>
      <c r="L2555" s="241">
        <f t="shared" si="4711"/>
        <v>632723</v>
      </c>
      <c r="M2555" s="241">
        <f t="shared" si="4711"/>
        <v>0</v>
      </c>
      <c r="N2555" s="241">
        <f t="shared" si="4711"/>
        <v>633000</v>
      </c>
      <c r="O2555" s="241">
        <f t="shared" si="4711"/>
        <v>0</v>
      </c>
      <c r="P2555" s="241">
        <f t="shared" si="4711"/>
        <v>13272</v>
      </c>
      <c r="Q2555" s="241">
        <f t="shared" si="4711"/>
        <v>0</v>
      </c>
      <c r="R2555" s="241">
        <f t="shared" si="4711"/>
        <v>15000</v>
      </c>
      <c r="S2555" s="241">
        <f t="shared" si="4711"/>
        <v>0</v>
      </c>
      <c r="T2555" s="241">
        <f t="shared" si="4711"/>
        <v>15000</v>
      </c>
      <c r="U2555" s="241">
        <f t="shared" si="4711"/>
        <v>0</v>
      </c>
      <c r="V2555" s="241">
        <f t="shared" si="4711"/>
        <v>15000</v>
      </c>
      <c r="W2555" s="241">
        <f t="shared" si="4711"/>
        <v>0</v>
      </c>
      <c r="X2555" s="241">
        <f t="shared" si="4712"/>
        <v>15000</v>
      </c>
      <c r="Y2555" s="241">
        <f t="shared" si="4712"/>
        <v>0</v>
      </c>
      <c r="Z2555" s="112"/>
      <c r="AA2555" s="112"/>
      <c r="AB2555" s="112"/>
      <c r="AC2555" s="112"/>
    </row>
    <row r="2556" spans="1:29" s="101" customFormat="1" x14ac:dyDescent="0.2">
      <c r="A2556" s="95" t="s">
        <v>844</v>
      </c>
      <c r="B2556" s="93" t="s">
        <v>849</v>
      </c>
      <c r="C2556" s="136">
        <v>31</v>
      </c>
      <c r="D2556" s="95" t="s">
        <v>101</v>
      </c>
      <c r="E2556" s="138">
        <v>3232</v>
      </c>
      <c r="F2556" s="143" t="s">
        <v>53</v>
      </c>
      <c r="G2556" s="132"/>
      <c r="H2556" s="381">
        <v>530891</v>
      </c>
      <c r="I2556" s="382"/>
      <c r="J2556" s="381">
        <v>132723</v>
      </c>
      <c r="K2556" s="382"/>
      <c r="L2556" s="381">
        <v>632723</v>
      </c>
      <c r="M2556" s="382"/>
      <c r="N2556" s="381">
        <v>633000</v>
      </c>
      <c r="O2556" s="382"/>
      <c r="P2556" s="381">
        <v>13272</v>
      </c>
      <c r="Q2556" s="382"/>
      <c r="R2556" s="381">
        <v>15000</v>
      </c>
      <c r="S2556" s="382"/>
      <c r="T2556" s="381">
        <v>15000</v>
      </c>
      <c r="U2556" s="382"/>
      <c r="V2556" s="381">
        <v>15000</v>
      </c>
      <c r="W2556" s="382"/>
      <c r="X2556" s="381">
        <v>15000</v>
      </c>
      <c r="Y2556" s="382"/>
    </row>
    <row r="2557" spans="1:29" s="101" customFormat="1" x14ac:dyDescent="0.2">
      <c r="A2557" s="188" t="s">
        <v>844</v>
      </c>
      <c r="B2557" s="166" t="s">
        <v>849</v>
      </c>
      <c r="C2557" s="167">
        <v>43</v>
      </c>
      <c r="D2557" s="166"/>
      <c r="E2557" s="168">
        <v>32</v>
      </c>
      <c r="F2557" s="169"/>
      <c r="G2557" s="169"/>
      <c r="H2557" s="235">
        <f t="shared" ref="H2557:X2558" si="4713">H2558</f>
        <v>554370</v>
      </c>
      <c r="I2557" s="235">
        <f t="shared" si="4713"/>
        <v>0</v>
      </c>
      <c r="J2557" s="235">
        <f t="shared" si="4713"/>
        <v>132723</v>
      </c>
      <c r="K2557" s="235">
        <f t="shared" si="4713"/>
        <v>0</v>
      </c>
      <c r="L2557" s="235">
        <f t="shared" si="4713"/>
        <v>132723</v>
      </c>
      <c r="M2557" s="235">
        <f t="shared" si="4713"/>
        <v>0</v>
      </c>
      <c r="N2557" s="235">
        <f t="shared" si="4713"/>
        <v>100000</v>
      </c>
      <c r="O2557" s="235">
        <f t="shared" si="4713"/>
        <v>0</v>
      </c>
      <c r="P2557" s="235">
        <f t="shared" si="4713"/>
        <v>796337</v>
      </c>
      <c r="Q2557" s="235">
        <f t="shared" si="4713"/>
        <v>0</v>
      </c>
      <c r="R2557" s="235">
        <f t="shared" si="4713"/>
        <v>1000000</v>
      </c>
      <c r="S2557" s="235">
        <f t="shared" si="4713"/>
        <v>0</v>
      </c>
      <c r="T2557" s="235">
        <f t="shared" si="4713"/>
        <v>1000000</v>
      </c>
      <c r="U2557" s="235">
        <f t="shared" si="4713"/>
        <v>0</v>
      </c>
      <c r="V2557" s="235">
        <f t="shared" si="4713"/>
        <v>1800000</v>
      </c>
      <c r="W2557" s="235">
        <f t="shared" si="4713"/>
        <v>0</v>
      </c>
      <c r="X2557" s="235">
        <f t="shared" si="4713"/>
        <v>1800000</v>
      </c>
      <c r="Y2557" s="235">
        <f t="shared" ref="X2557:Y2558" si="4714">Y2558</f>
        <v>0</v>
      </c>
      <c r="Z2557" s="139"/>
      <c r="AA2557" s="139"/>
      <c r="AB2557" s="139"/>
      <c r="AC2557" s="139"/>
    </row>
    <row r="2558" spans="1:29" s="150" customFormat="1" x14ac:dyDescent="0.2">
      <c r="A2558" s="118" t="s">
        <v>844</v>
      </c>
      <c r="B2558" s="102" t="s">
        <v>849</v>
      </c>
      <c r="C2558" s="103">
        <v>43</v>
      </c>
      <c r="D2558" s="118"/>
      <c r="E2558" s="113">
        <v>323</v>
      </c>
      <c r="F2558" s="141"/>
      <c r="G2558" s="186"/>
      <c r="H2558" s="241">
        <f t="shared" si="4713"/>
        <v>554370</v>
      </c>
      <c r="I2558" s="241">
        <f t="shared" si="4713"/>
        <v>0</v>
      </c>
      <c r="J2558" s="241">
        <f t="shared" si="4713"/>
        <v>132723</v>
      </c>
      <c r="K2558" s="241">
        <f t="shared" si="4713"/>
        <v>0</v>
      </c>
      <c r="L2558" s="241">
        <f t="shared" si="4713"/>
        <v>132723</v>
      </c>
      <c r="M2558" s="241">
        <f t="shared" si="4713"/>
        <v>0</v>
      </c>
      <c r="N2558" s="241">
        <f t="shared" si="4713"/>
        <v>100000</v>
      </c>
      <c r="O2558" s="241">
        <f t="shared" si="4713"/>
        <v>0</v>
      </c>
      <c r="P2558" s="241">
        <f t="shared" si="4713"/>
        <v>796337</v>
      </c>
      <c r="Q2558" s="241">
        <f t="shared" si="4713"/>
        <v>0</v>
      </c>
      <c r="R2558" s="241">
        <f t="shared" si="4713"/>
        <v>1000000</v>
      </c>
      <c r="S2558" s="241">
        <f t="shared" si="4713"/>
        <v>0</v>
      </c>
      <c r="T2558" s="241">
        <f t="shared" si="4713"/>
        <v>1000000</v>
      </c>
      <c r="U2558" s="241">
        <f t="shared" si="4713"/>
        <v>0</v>
      </c>
      <c r="V2558" s="241">
        <f t="shared" si="4713"/>
        <v>1800000</v>
      </c>
      <c r="W2558" s="241">
        <f t="shared" si="4713"/>
        <v>0</v>
      </c>
      <c r="X2558" s="241">
        <f t="shared" si="4714"/>
        <v>1800000</v>
      </c>
      <c r="Y2558" s="241">
        <f t="shared" si="4714"/>
        <v>0</v>
      </c>
      <c r="Z2558" s="101"/>
      <c r="AA2558" s="101"/>
      <c r="AB2558" s="101"/>
      <c r="AC2558" s="101"/>
    </row>
    <row r="2559" spans="1:29" s="150" customFormat="1" x14ac:dyDescent="0.2">
      <c r="A2559" s="95" t="s">
        <v>844</v>
      </c>
      <c r="B2559" s="93" t="s">
        <v>849</v>
      </c>
      <c r="C2559" s="136">
        <v>43</v>
      </c>
      <c r="D2559" s="95" t="s">
        <v>101</v>
      </c>
      <c r="E2559" s="138">
        <v>3232</v>
      </c>
      <c r="F2559" s="143" t="s">
        <v>53</v>
      </c>
      <c r="G2559" s="132"/>
      <c r="H2559" s="381">
        <v>554370</v>
      </c>
      <c r="I2559" s="382"/>
      <c r="J2559" s="381">
        <v>132723</v>
      </c>
      <c r="K2559" s="382"/>
      <c r="L2559" s="381">
        <v>132723</v>
      </c>
      <c r="M2559" s="382"/>
      <c r="N2559" s="381">
        <v>100000</v>
      </c>
      <c r="O2559" s="382"/>
      <c r="P2559" s="381">
        <v>796337</v>
      </c>
      <c r="Q2559" s="382"/>
      <c r="R2559" s="381">
        <v>1000000</v>
      </c>
      <c r="S2559" s="382"/>
      <c r="T2559" s="381">
        <v>1000000</v>
      </c>
      <c r="U2559" s="382"/>
      <c r="V2559" s="381">
        <v>1800000</v>
      </c>
      <c r="W2559" s="382"/>
      <c r="X2559" s="381">
        <v>1800000</v>
      </c>
      <c r="Y2559" s="382"/>
      <c r="Z2559" s="101"/>
      <c r="AA2559" s="101"/>
      <c r="AB2559" s="101"/>
      <c r="AC2559" s="101"/>
    </row>
    <row r="2560" spans="1:29" s="101" customFormat="1" x14ac:dyDescent="0.2">
      <c r="A2560" s="188" t="s">
        <v>844</v>
      </c>
      <c r="B2560" s="166" t="s">
        <v>849</v>
      </c>
      <c r="C2560" s="167">
        <v>43</v>
      </c>
      <c r="D2560" s="167"/>
      <c r="E2560" s="168">
        <v>41</v>
      </c>
      <c r="F2560" s="169"/>
      <c r="G2560" s="170"/>
      <c r="H2560" s="258">
        <f t="shared" ref="H2560:Y2560" si="4715">H2561</f>
        <v>34641</v>
      </c>
      <c r="I2560" s="258">
        <f t="shared" si="4715"/>
        <v>0</v>
      </c>
      <c r="J2560" s="258">
        <f t="shared" si="4715"/>
        <v>34641</v>
      </c>
      <c r="K2560" s="258">
        <f t="shared" si="4715"/>
        <v>0</v>
      </c>
      <c r="L2560" s="258">
        <f t="shared" si="4715"/>
        <v>34641</v>
      </c>
      <c r="M2560" s="258">
        <f t="shared" si="4715"/>
        <v>0</v>
      </c>
      <c r="N2560" s="258">
        <f t="shared" si="4715"/>
        <v>35500</v>
      </c>
      <c r="O2560" s="258">
        <f t="shared" si="4715"/>
        <v>0</v>
      </c>
      <c r="P2560" s="258">
        <f t="shared" si="4715"/>
        <v>34641</v>
      </c>
      <c r="Q2560" s="258">
        <f t="shared" si="4715"/>
        <v>0</v>
      </c>
      <c r="R2560" s="258">
        <f t="shared" si="4715"/>
        <v>34641</v>
      </c>
      <c r="S2560" s="258">
        <f t="shared" si="4715"/>
        <v>0</v>
      </c>
      <c r="T2560" s="258">
        <f t="shared" si="4715"/>
        <v>35500</v>
      </c>
      <c r="U2560" s="258">
        <f t="shared" si="4715"/>
        <v>0</v>
      </c>
      <c r="V2560" s="258">
        <f t="shared" si="4715"/>
        <v>35150</v>
      </c>
      <c r="W2560" s="258">
        <f t="shared" si="4715"/>
        <v>0</v>
      </c>
      <c r="X2560" s="258">
        <f t="shared" si="4715"/>
        <v>35500</v>
      </c>
      <c r="Y2560" s="258">
        <f t="shared" si="4715"/>
        <v>0</v>
      </c>
      <c r="Z2560" s="150"/>
      <c r="AA2560" s="150"/>
      <c r="AB2560" s="150"/>
      <c r="AC2560" s="150"/>
    </row>
    <row r="2561" spans="1:29" s="101" customFormat="1" x14ac:dyDescent="0.2">
      <c r="A2561" s="118" t="s">
        <v>844</v>
      </c>
      <c r="B2561" s="102" t="s">
        <v>849</v>
      </c>
      <c r="C2561" s="103">
        <v>43</v>
      </c>
      <c r="D2561" s="104"/>
      <c r="E2561" s="105">
        <v>412</v>
      </c>
      <c r="F2561" s="141"/>
      <c r="G2561" s="106"/>
      <c r="H2561" s="257">
        <f t="shared" ref="H2561:Q2561" si="4716">SUM(H2562:H2563)</f>
        <v>34641</v>
      </c>
      <c r="I2561" s="257">
        <f t="shared" si="4716"/>
        <v>0</v>
      </c>
      <c r="J2561" s="257">
        <f t="shared" si="4716"/>
        <v>34641</v>
      </c>
      <c r="K2561" s="257">
        <f t="shared" si="4716"/>
        <v>0</v>
      </c>
      <c r="L2561" s="257">
        <f t="shared" ref="L2561:M2561" si="4717">SUM(L2562:L2563)</f>
        <v>34641</v>
      </c>
      <c r="M2561" s="257">
        <f t="shared" si="4717"/>
        <v>0</v>
      </c>
      <c r="N2561" s="257">
        <f t="shared" ref="N2561:O2561" si="4718">SUM(N2562:N2563)</f>
        <v>35500</v>
      </c>
      <c r="O2561" s="257">
        <f t="shared" si="4718"/>
        <v>0</v>
      </c>
      <c r="P2561" s="257">
        <f t="shared" si="4716"/>
        <v>34641</v>
      </c>
      <c r="Q2561" s="257">
        <f t="shared" si="4716"/>
        <v>0</v>
      </c>
      <c r="R2561" s="257">
        <f t="shared" ref="R2561:W2561" si="4719">SUM(R2562:R2563)</f>
        <v>34641</v>
      </c>
      <c r="S2561" s="257">
        <f t="shared" si="4719"/>
        <v>0</v>
      </c>
      <c r="T2561" s="257">
        <f t="shared" ref="T2561:U2561" si="4720">SUM(T2562:T2563)</f>
        <v>35500</v>
      </c>
      <c r="U2561" s="257">
        <f t="shared" si="4720"/>
        <v>0</v>
      </c>
      <c r="V2561" s="257">
        <f t="shared" si="4719"/>
        <v>35150</v>
      </c>
      <c r="W2561" s="257">
        <f t="shared" si="4719"/>
        <v>0</v>
      </c>
      <c r="X2561" s="257">
        <f t="shared" ref="X2561:Y2561" si="4721">SUM(X2562:X2563)</f>
        <v>35500</v>
      </c>
      <c r="Y2561" s="257">
        <f t="shared" si="4721"/>
        <v>0</v>
      </c>
      <c r="Z2561" s="150"/>
      <c r="AA2561" s="150"/>
      <c r="AB2561" s="150"/>
      <c r="AC2561" s="150"/>
    </row>
    <row r="2562" spans="1:29" s="150" customFormat="1" x14ac:dyDescent="0.2">
      <c r="A2562" s="95" t="s">
        <v>844</v>
      </c>
      <c r="B2562" s="93" t="s">
        <v>849</v>
      </c>
      <c r="C2562" s="136">
        <v>43</v>
      </c>
      <c r="D2562" s="95" t="s">
        <v>101</v>
      </c>
      <c r="E2562" s="138">
        <v>4123</v>
      </c>
      <c r="F2562" s="143" t="s">
        <v>83</v>
      </c>
      <c r="G2562" s="132"/>
      <c r="H2562" s="381">
        <v>34508</v>
      </c>
      <c r="I2562" s="382"/>
      <c r="J2562" s="381">
        <v>34508</v>
      </c>
      <c r="K2562" s="382"/>
      <c r="L2562" s="381">
        <v>34508</v>
      </c>
      <c r="M2562" s="382"/>
      <c r="N2562" s="381">
        <v>35000</v>
      </c>
      <c r="O2562" s="382"/>
      <c r="P2562" s="381">
        <v>34508</v>
      </c>
      <c r="Q2562" s="382"/>
      <c r="R2562" s="381">
        <v>34508</v>
      </c>
      <c r="S2562" s="382"/>
      <c r="T2562" s="381">
        <v>35000</v>
      </c>
      <c r="U2562" s="382"/>
      <c r="V2562" s="381">
        <v>35000</v>
      </c>
      <c r="W2562" s="382"/>
      <c r="X2562" s="381">
        <v>35000</v>
      </c>
      <c r="Y2562" s="382"/>
      <c r="Z2562" s="101"/>
      <c r="AA2562" s="101"/>
      <c r="AB2562" s="101"/>
      <c r="AC2562" s="101"/>
    </row>
    <row r="2563" spans="1:29" s="150" customFormat="1" x14ac:dyDescent="0.2">
      <c r="A2563" s="95" t="s">
        <v>844</v>
      </c>
      <c r="B2563" s="93" t="s">
        <v>849</v>
      </c>
      <c r="C2563" s="136">
        <v>43</v>
      </c>
      <c r="D2563" s="95" t="s">
        <v>101</v>
      </c>
      <c r="E2563" s="138">
        <v>4126</v>
      </c>
      <c r="F2563" s="143" t="s">
        <v>84</v>
      </c>
      <c r="G2563" s="132"/>
      <c r="H2563" s="381">
        <v>133</v>
      </c>
      <c r="I2563" s="382"/>
      <c r="J2563" s="381">
        <v>133</v>
      </c>
      <c r="K2563" s="382"/>
      <c r="L2563" s="381">
        <v>133</v>
      </c>
      <c r="M2563" s="382"/>
      <c r="N2563" s="381">
        <v>500</v>
      </c>
      <c r="O2563" s="382"/>
      <c r="P2563" s="381">
        <v>133</v>
      </c>
      <c r="Q2563" s="382"/>
      <c r="R2563" s="381">
        <v>133</v>
      </c>
      <c r="S2563" s="382"/>
      <c r="T2563" s="381">
        <v>500</v>
      </c>
      <c r="U2563" s="382"/>
      <c r="V2563" s="381">
        <v>150</v>
      </c>
      <c r="W2563" s="382"/>
      <c r="X2563" s="381">
        <v>500</v>
      </c>
      <c r="Y2563" s="382"/>
      <c r="Z2563" s="101"/>
      <c r="AA2563" s="101"/>
      <c r="AB2563" s="101"/>
      <c r="AC2563" s="101"/>
    </row>
    <row r="2564" spans="1:29" s="150" customFormat="1" x14ac:dyDescent="0.2">
      <c r="A2564" s="188" t="s">
        <v>844</v>
      </c>
      <c r="B2564" s="166" t="s">
        <v>849</v>
      </c>
      <c r="C2564" s="167">
        <v>43</v>
      </c>
      <c r="D2564" s="167"/>
      <c r="E2564" s="168">
        <v>42</v>
      </c>
      <c r="F2564" s="169"/>
      <c r="G2564" s="170"/>
      <c r="H2564" s="258">
        <f t="shared" ref="H2564:Q2564" si="4722">H2565+H2569+H2575+H2577</f>
        <v>2438175</v>
      </c>
      <c r="I2564" s="258">
        <f t="shared" si="4722"/>
        <v>0</v>
      </c>
      <c r="J2564" s="258">
        <f t="shared" si="4722"/>
        <v>739531</v>
      </c>
      <c r="K2564" s="258">
        <f t="shared" si="4722"/>
        <v>0</v>
      </c>
      <c r="L2564" s="258">
        <f t="shared" ref="L2564:M2564" si="4723">L2565+L2569+L2575+L2577</f>
        <v>739531</v>
      </c>
      <c r="M2564" s="258">
        <f t="shared" si="4723"/>
        <v>0</v>
      </c>
      <c r="N2564" s="258">
        <f t="shared" ref="N2564:O2564" si="4724">N2565+N2569+N2575+N2577</f>
        <v>1010000</v>
      </c>
      <c r="O2564" s="258">
        <f t="shared" si="4724"/>
        <v>0</v>
      </c>
      <c r="P2564" s="258">
        <f t="shared" si="4722"/>
        <v>4163780</v>
      </c>
      <c r="Q2564" s="258">
        <f t="shared" si="4722"/>
        <v>0</v>
      </c>
      <c r="R2564" s="258">
        <f t="shared" ref="R2564:W2564" si="4725">R2565+R2569+R2575+R2577</f>
        <v>4647541</v>
      </c>
      <c r="S2564" s="258">
        <f t="shared" si="4725"/>
        <v>0</v>
      </c>
      <c r="T2564" s="258">
        <f t="shared" ref="T2564:U2564" si="4726">T2565+T2569+T2575+T2577</f>
        <v>4655000</v>
      </c>
      <c r="U2564" s="258">
        <f t="shared" si="4726"/>
        <v>0</v>
      </c>
      <c r="V2564" s="258">
        <f t="shared" si="4725"/>
        <v>10265200</v>
      </c>
      <c r="W2564" s="258">
        <f t="shared" si="4725"/>
        <v>0</v>
      </c>
      <c r="X2564" s="258">
        <f t="shared" ref="X2564:Y2564" si="4727">X2565+X2569+X2575+X2577</f>
        <v>10268800</v>
      </c>
      <c r="Y2564" s="258">
        <f t="shared" si="4727"/>
        <v>0</v>
      </c>
    </row>
    <row r="2565" spans="1:29" s="101" customFormat="1" x14ac:dyDescent="0.2">
      <c r="A2565" s="118" t="s">
        <v>844</v>
      </c>
      <c r="B2565" s="102" t="s">
        <v>849</v>
      </c>
      <c r="C2565" s="103">
        <v>43</v>
      </c>
      <c r="D2565" s="104"/>
      <c r="E2565" s="105">
        <v>421</v>
      </c>
      <c r="F2565" s="141"/>
      <c r="G2565" s="106"/>
      <c r="H2565" s="260">
        <f t="shared" ref="H2565:Q2565" si="4728">H2568+H2567+H2566</f>
        <v>1847048</v>
      </c>
      <c r="I2565" s="260">
        <f t="shared" si="4728"/>
        <v>0</v>
      </c>
      <c r="J2565" s="260">
        <f t="shared" si="4728"/>
        <v>439445</v>
      </c>
      <c r="K2565" s="260">
        <f t="shared" si="4728"/>
        <v>0</v>
      </c>
      <c r="L2565" s="260">
        <f t="shared" ref="L2565:M2565" si="4729">L2568+L2567+L2566</f>
        <v>439445</v>
      </c>
      <c r="M2565" s="260">
        <f t="shared" si="4729"/>
        <v>0</v>
      </c>
      <c r="N2565" s="260">
        <f t="shared" ref="N2565:O2565" si="4730">N2568+N2567+N2566</f>
        <v>121000</v>
      </c>
      <c r="O2565" s="260">
        <f t="shared" si="4730"/>
        <v>0</v>
      </c>
      <c r="P2565" s="260">
        <f t="shared" si="4728"/>
        <v>3717699</v>
      </c>
      <c r="Q2565" s="260">
        <f t="shared" si="4728"/>
        <v>0</v>
      </c>
      <c r="R2565" s="260">
        <f t="shared" ref="R2565:W2565" si="4731">R2568+R2567+R2566</f>
        <v>4201460</v>
      </c>
      <c r="S2565" s="260">
        <f t="shared" si="4731"/>
        <v>0</v>
      </c>
      <c r="T2565" s="260">
        <f t="shared" ref="T2565:U2565" si="4732">T2568+T2567+T2566</f>
        <v>4211000</v>
      </c>
      <c r="U2565" s="260">
        <f t="shared" si="4732"/>
        <v>0</v>
      </c>
      <c r="V2565" s="260">
        <f t="shared" si="4731"/>
        <v>8718650</v>
      </c>
      <c r="W2565" s="260">
        <f t="shared" si="4731"/>
        <v>0</v>
      </c>
      <c r="X2565" s="260">
        <f t="shared" ref="X2565:Y2565" si="4733">X2568+X2567+X2566</f>
        <v>8719000</v>
      </c>
      <c r="Y2565" s="260">
        <f t="shared" si="4733"/>
        <v>0</v>
      </c>
      <c r="Z2565" s="150"/>
      <c r="AA2565" s="150"/>
      <c r="AB2565" s="150"/>
      <c r="AC2565" s="150"/>
    </row>
    <row r="2566" spans="1:29" s="150" customFormat="1" x14ac:dyDescent="0.2">
      <c r="A2566" s="95" t="s">
        <v>844</v>
      </c>
      <c r="B2566" s="93" t="s">
        <v>849</v>
      </c>
      <c r="C2566" s="136">
        <v>43</v>
      </c>
      <c r="D2566" s="95" t="s">
        <v>101</v>
      </c>
      <c r="E2566" s="138">
        <v>4212</v>
      </c>
      <c r="F2566" s="143" t="s">
        <v>840</v>
      </c>
      <c r="G2566" s="132"/>
      <c r="H2566" s="381">
        <v>1327</v>
      </c>
      <c r="I2566" s="382"/>
      <c r="J2566" s="381">
        <v>1327</v>
      </c>
      <c r="K2566" s="382"/>
      <c r="L2566" s="381">
        <v>1327</v>
      </c>
      <c r="M2566" s="382"/>
      <c r="N2566" s="381">
        <v>1000</v>
      </c>
      <c r="O2566" s="382"/>
      <c r="P2566" s="381">
        <v>1327</v>
      </c>
      <c r="Q2566" s="382"/>
      <c r="R2566" s="381">
        <v>1327</v>
      </c>
      <c r="S2566" s="382"/>
      <c r="T2566" s="381">
        <v>1000</v>
      </c>
      <c r="U2566" s="382"/>
      <c r="V2566" s="381">
        <v>1500</v>
      </c>
      <c r="W2566" s="382"/>
      <c r="X2566" s="381">
        <v>1500</v>
      </c>
      <c r="Y2566" s="382"/>
    </row>
    <row r="2567" spans="1:29" s="150" customFormat="1" x14ac:dyDescent="0.2">
      <c r="A2567" s="95" t="s">
        <v>844</v>
      </c>
      <c r="B2567" s="93" t="s">
        <v>849</v>
      </c>
      <c r="C2567" s="136">
        <v>43</v>
      </c>
      <c r="D2567" s="95" t="s">
        <v>101</v>
      </c>
      <c r="E2567" s="138">
        <v>4213</v>
      </c>
      <c r="F2567" s="143" t="s">
        <v>851</v>
      </c>
      <c r="G2567" s="132"/>
      <c r="H2567" s="381">
        <v>14831</v>
      </c>
      <c r="I2567" s="382"/>
      <c r="J2567" s="381">
        <v>133</v>
      </c>
      <c r="K2567" s="382"/>
      <c r="L2567" s="381">
        <v>133</v>
      </c>
      <c r="M2567" s="382"/>
      <c r="N2567" s="381">
        <v>20000</v>
      </c>
      <c r="O2567" s="382"/>
      <c r="P2567" s="381">
        <v>133</v>
      </c>
      <c r="Q2567" s="382"/>
      <c r="R2567" s="381">
        <v>133</v>
      </c>
      <c r="S2567" s="382"/>
      <c r="T2567" s="381">
        <v>10000</v>
      </c>
      <c r="U2567" s="382"/>
      <c r="V2567" s="381">
        <v>150</v>
      </c>
      <c r="W2567" s="382"/>
      <c r="X2567" s="381">
        <v>500</v>
      </c>
      <c r="Y2567" s="382"/>
      <c r="Z2567" s="101"/>
      <c r="AA2567" s="101"/>
      <c r="AB2567" s="101"/>
      <c r="AC2567" s="101"/>
    </row>
    <row r="2568" spans="1:29" s="150" customFormat="1" x14ac:dyDescent="0.2">
      <c r="A2568" s="95" t="s">
        <v>844</v>
      </c>
      <c r="B2568" s="93" t="s">
        <v>849</v>
      </c>
      <c r="C2568" s="136">
        <v>43</v>
      </c>
      <c r="D2568" s="95" t="s">
        <v>101</v>
      </c>
      <c r="E2568" s="138">
        <v>4214</v>
      </c>
      <c r="F2568" s="143" t="s">
        <v>500</v>
      </c>
      <c r="G2568" s="132"/>
      <c r="H2568" s="381">
        <v>1830890</v>
      </c>
      <c r="I2568" s="382"/>
      <c r="J2568" s="381">
        <v>437985</v>
      </c>
      <c r="K2568" s="382"/>
      <c r="L2568" s="381">
        <v>437985</v>
      </c>
      <c r="M2568" s="382"/>
      <c r="N2568" s="381">
        <v>100000</v>
      </c>
      <c r="O2568" s="382"/>
      <c r="P2568" s="381">
        <v>3716239</v>
      </c>
      <c r="Q2568" s="382"/>
      <c r="R2568" s="381">
        <v>4200000</v>
      </c>
      <c r="S2568" s="382"/>
      <c r="T2568" s="381">
        <v>4200000</v>
      </c>
      <c r="U2568" s="382"/>
      <c r="V2568" s="381">
        <v>8717000</v>
      </c>
      <c r="W2568" s="382"/>
      <c r="X2568" s="381">
        <v>8717000</v>
      </c>
      <c r="Y2568" s="382"/>
    </row>
    <row r="2569" spans="1:29" s="150" customFormat="1" x14ac:dyDescent="0.2">
      <c r="A2569" s="118" t="s">
        <v>844</v>
      </c>
      <c r="B2569" s="102" t="s">
        <v>849</v>
      </c>
      <c r="C2569" s="103">
        <v>43</v>
      </c>
      <c r="D2569" s="104"/>
      <c r="E2569" s="105">
        <v>422</v>
      </c>
      <c r="F2569" s="141"/>
      <c r="G2569" s="106"/>
      <c r="H2569" s="260">
        <f t="shared" ref="H2569:Q2569" si="4734">SUM(H2570:H2574)</f>
        <v>467031</v>
      </c>
      <c r="I2569" s="260">
        <f t="shared" si="4734"/>
        <v>0</v>
      </c>
      <c r="J2569" s="260">
        <f t="shared" si="4734"/>
        <v>192581</v>
      </c>
      <c r="K2569" s="260">
        <f t="shared" si="4734"/>
        <v>0</v>
      </c>
      <c r="L2569" s="260">
        <f t="shared" ref="L2569:M2569" si="4735">SUM(L2570:L2574)</f>
        <v>192581</v>
      </c>
      <c r="M2569" s="260">
        <f t="shared" si="4735"/>
        <v>0</v>
      </c>
      <c r="N2569" s="260">
        <f t="shared" ref="N2569:O2569" si="4736">SUM(N2570:N2574)</f>
        <v>318000</v>
      </c>
      <c r="O2569" s="260">
        <f t="shared" si="4736"/>
        <v>0</v>
      </c>
      <c r="P2569" s="260">
        <f t="shared" si="4734"/>
        <v>391665</v>
      </c>
      <c r="Q2569" s="260">
        <f t="shared" si="4734"/>
        <v>0</v>
      </c>
      <c r="R2569" s="260">
        <f t="shared" ref="R2569:W2569" si="4737">SUM(R2570:R2574)</f>
        <v>391665</v>
      </c>
      <c r="S2569" s="260">
        <f t="shared" si="4737"/>
        <v>0</v>
      </c>
      <c r="T2569" s="260">
        <f t="shared" ref="T2569:U2569" si="4738">SUM(T2570:T2574)</f>
        <v>389000</v>
      </c>
      <c r="U2569" s="260">
        <f t="shared" si="4738"/>
        <v>0</v>
      </c>
      <c r="V2569" s="260">
        <f t="shared" si="4737"/>
        <v>1441850</v>
      </c>
      <c r="W2569" s="260">
        <f t="shared" si="4737"/>
        <v>0</v>
      </c>
      <c r="X2569" s="260">
        <f t="shared" ref="X2569:Y2569" si="4739">SUM(X2570:X2574)</f>
        <v>1444300</v>
      </c>
      <c r="Y2569" s="260">
        <f t="shared" si="4739"/>
        <v>0</v>
      </c>
    </row>
    <row r="2570" spans="1:29" s="150" customFormat="1" x14ac:dyDescent="0.2">
      <c r="A2570" s="95" t="s">
        <v>844</v>
      </c>
      <c r="B2570" s="93" t="s">
        <v>849</v>
      </c>
      <c r="C2570" s="136">
        <v>43</v>
      </c>
      <c r="D2570" s="95" t="s">
        <v>101</v>
      </c>
      <c r="E2570" s="138">
        <v>4221</v>
      </c>
      <c r="F2570" s="143" t="s">
        <v>74</v>
      </c>
      <c r="G2570" s="132"/>
      <c r="H2570" s="381">
        <v>25000</v>
      </c>
      <c r="I2570" s="382"/>
      <c r="J2570" s="381">
        <v>13272</v>
      </c>
      <c r="K2570" s="382"/>
      <c r="L2570" s="381">
        <v>13272</v>
      </c>
      <c r="M2570" s="382"/>
      <c r="N2570" s="381">
        <v>70000</v>
      </c>
      <c r="O2570" s="382"/>
      <c r="P2570" s="381">
        <v>13272</v>
      </c>
      <c r="Q2570" s="382"/>
      <c r="R2570" s="381">
        <v>13272</v>
      </c>
      <c r="S2570" s="382"/>
      <c r="T2570" s="381">
        <v>15000</v>
      </c>
      <c r="U2570" s="382"/>
      <c r="V2570" s="381">
        <v>13300</v>
      </c>
      <c r="W2570" s="382"/>
      <c r="X2570" s="381">
        <v>13300</v>
      </c>
      <c r="Y2570" s="382"/>
    </row>
    <row r="2571" spans="1:29" s="101" customFormat="1" x14ac:dyDescent="0.2">
      <c r="A2571" s="95" t="s">
        <v>844</v>
      </c>
      <c r="B2571" s="93" t="s">
        <v>849</v>
      </c>
      <c r="C2571" s="136">
        <v>43</v>
      </c>
      <c r="D2571" s="95" t="s">
        <v>101</v>
      </c>
      <c r="E2571" s="138">
        <v>4222</v>
      </c>
      <c r="F2571" s="143" t="s">
        <v>75</v>
      </c>
      <c r="G2571" s="132"/>
      <c r="H2571" s="381">
        <v>106178</v>
      </c>
      <c r="I2571" s="382"/>
      <c r="J2571" s="381">
        <v>39817</v>
      </c>
      <c r="K2571" s="382"/>
      <c r="L2571" s="381">
        <v>39817</v>
      </c>
      <c r="M2571" s="382"/>
      <c r="N2571" s="381">
        <v>40000</v>
      </c>
      <c r="O2571" s="382"/>
      <c r="P2571" s="381">
        <v>106178</v>
      </c>
      <c r="Q2571" s="382"/>
      <c r="R2571" s="381">
        <v>106178</v>
      </c>
      <c r="S2571" s="382"/>
      <c r="T2571" s="381">
        <v>100000</v>
      </c>
      <c r="U2571" s="382"/>
      <c r="V2571" s="381">
        <v>106200</v>
      </c>
      <c r="W2571" s="382"/>
      <c r="X2571" s="381">
        <v>107000</v>
      </c>
      <c r="Y2571" s="382"/>
      <c r="Z2571" s="150"/>
      <c r="AA2571" s="150"/>
      <c r="AB2571" s="150"/>
      <c r="AC2571" s="150"/>
    </row>
    <row r="2572" spans="1:29" s="150" customFormat="1" x14ac:dyDescent="0.2">
      <c r="A2572" s="95" t="s">
        <v>844</v>
      </c>
      <c r="B2572" s="93" t="s">
        <v>849</v>
      </c>
      <c r="C2572" s="136">
        <v>43</v>
      </c>
      <c r="D2572" s="95" t="s">
        <v>101</v>
      </c>
      <c r="E2572" s="138">
        <v>4223</v>
      </c>
      <c r="F2572" s="143" t="s">
        <v>76</v>
      </c>
      <c r="G2572" s="132"/>
      <c r="H2572" s="381">
        <v>6636</v>
      </c>
      <c r="I2572" s="382"/>
      <c r="J2572" s="381">
        <v>6636</v>
      </c>
      <c r="K2572" s="382"/>
      <c r="L2572" s="381">
        <v>6636</v>
      </c>
      <c r="M2572" s="382"/>
      <c r="N2572" s="381">
        <v>7000</v>
      </c>
      <c r="O2572" s="382"/>
      <c r="P2572" s="381">
        <v>6636</v>
      </c>
      <c r="Q2572" s="382"/>
      <c r="R2572" s="381">
        <v>6636</v>
      </c>
      <c r="S2572" s="382"/>
      <c r="T2572" s="381">
        <v>7000</v>
      </c>
      <c r="U2572" s="382"/>
      <c r="V2572" s="381">
        <v>56700</v>
      </c>
      <c r="W2572" s="382"/>
      <c r="X2572" s="381">
        <v>57000</v>
      </c>
      <c r="Y2572" s="382"/>
    </row>
    <row r="2573" spans="1:29" s="101" customFormat="1" x14ac:dyDescent="0.2">
      <c r="A2573" s="95" t="s">
        <v>844</v>
      </c>
      <c r="B2573" s="93" t="s">
        <v>849</v>
      </c>
      <c r="C2573" s="136">
        <v>43</v>
      </c>
      <c r="D2573" s="95" t="s">
        <v>101</v>
      </c>
      <c r="E2573" s="138">
        <v>4225</v>
      </c>
      <c r="F2573" s="143" t="s">
        <v>85</v>
      </c>
      <c r="G2573" s="132"/>
      <c r="H2573" s="381">
        <v>133</v>
      </c>
      <c r="I2573" s="382"/>
      <c r="J2573" s="381">
        <v>133</v>
      </c>
      <c r="K2573" s="382"/>
      <c r="L2573" s="381">
        <v>133</v>
      </c>
      <c r="M2573" s="382"/>
      <c r="N2573" s="381">
        <v>1000</v>
      </c>
      <c r="O2573" s="382"/>
      <c r="P2573" s="381">
        <v>133</v>
      </c>
      <c r="Q2573" s="382"/>
      <c r="R2573" s="381">
        <v>133</v>
      </c>
      <c r="S2573" s="382"/>
      <c r="T2573" s="381">
        <v>1000</v>
      </c>
      <c r="U2573" s="382"/>
      <c r="V2573" s="381">
        <v>500150</v>
      </c>
      <c r="W2573" s="382"/>
      <c r="X2573" s="381">
        <v>501000</v>
      </c>
      <c r="Y2573" s="382"/>
    </row>
    <row r="2574" spans="1:29" s="150" customFormat="1" x14ac:dyDescent="0.2">
      <c r="A2574" s="95" t="s">
        <v>844</v>
      </c>
      <c r="B2574" s="93" t="s">
        <v>849</v>
      </c>
      <c r="C2574" s="136">
        <v>43</v>
      </c>
      <c r="D2574" s="95" t="s">
        <v>101</v>
      </c>
      <c r="E2574" s="138">
        <v>4227</v>
      </c>
      <c r="F2574" s="143" t="s">
        <v>77</v>
      </c>
      <c r="G2574" s="132"/>
      <c r="H2574" s="381">
        <v>329084</v>
      </c>
      <c r="I2574" s="382"/>
      <c r="J2574" s="381">
        <v>132723</v>
      </c>
      <c r="K2574" s="382"/>
      <c r="L2574" s="381">
        <v>132723</v>
      </c>
      <c r="M2574" s="382"/>
      <c r="N2574" s="381">
        <v>200000</v>
      </c>
      <c r="O2574" s="382"/>
      <c r="P2574" s="381">
        <v>265446</v>
      </c>
      <c r="Q2574" s="382"/>
      <c r="R2574" s="381">
        <v>265446</v>
      </c>
      <c r="S2574" s="382"/>
      <c r="T2574" s="381">
        <v>266000</v>
      </c>
      <c r="U2574" s="382"/>
      <c r="V2574" s="381">
        <v>765500</v>
      </c>
      <c r="W2574" s="382"/>
      <c r="X2574" s="381">
        <v>766000</v>
      </c>
      <c r="Y2574" s="382"/>
    </row>
    <row r="2575" spans="1:29" s="150" customFormat="1" x14ac:dyDescent="0.2">
      <c r="A2575" s="118" t="s">
        <v>844</v>
      </c>
      <c r="B2575" s="102" t="s">
        <v>849</v>
      </c>
      <c r="C2575" s="103">
        <v>43</v>
      </c>
      <c r="D2575" s="104"/>
      <c r="E2575" s="105">
        <v>423</v>
      </c>
      <c r="F2575" s="141"/>
      <c r="G2575" s="106"/>
      <c r="H2575" s="260">
        <f t="shared" ref="H2575:Y2575" si="4740">+H2576</f>
        <v>82952</v>
      </c>
      <c r="I2575" s="260">
        <f t="shared" si="4740"/>
        <v>0</v>
      </c>
      <c r="J2575" s="260">
        <f t="shared" si="4740"/>
        <v>66361</v>
      </c>
      <c r="K2575" s="260">
        <f t="shared" si="4740"/>
        <v>0</v>
      </c>
      <c r="L2575" s="260">
        <f t="shared" si="4740"/>
        <v>66361</v>
      </c>
      <c r="M2575" s="260">
        <f t="shared" si="4740"/>
        <v>0</v>
      </c>
      <c r="N2575" s="260">
        <f t="shared" si="4740"/>
        <v>70000</v>
      </c>
      <c r="O2575" s="260">
        <f t="shared" si="4740"/>
        <v>0</v>
      </c>
      <c r="P2575" s="260">
        <f t="shared" si="4740"/>
        <v>13272</v>
      </c>
      <c r="Q2575" s="260">
        <f t="shared" si="4740"/>
        <v>0</v>
      </c>
      <c r="R2575" s="260">
        <f t="shared" si="4740"/>
        <v>13272</v>
      </c>
      <c r="S2575" s="260">
        <f t="shared" si="4740"/>
        <v>0</v>
      </c>
      <c r="T2575" s="260">
        <f t="shared" si="4740"/>
        <v>14000</v>
      </c>
      <c r="U2575" s="260">
        <f t="shared" si="4740"/>
        <v>0</v>
      </c>
      <c r="V2575" s="260">
        <f t="shared" si="4740"/>
        <v>13300</v>
      </c>
      <c r="W2575" s="260">
        <f t="shared" si="4740"/>
        <v>0</v>
      </c>
      <c r="X2575" s="260">
        <f t="shared" si="4740"/>
        <v>14000</v>
      </c>
      <c r="Y2575" s="260">
        <f t="shared" si="4740"/>
        <v>0</v>
      </c>
      <c r="Z2575" s="101"/>
      <c r="AA2575" s="101"/>
      <c r="AB2575" s="101"/>
      <c r="AC2575" s="101"/>
    </row>
    <row r="2576" spans="1:29" s="101" customFormat="1" x14ac:dyDescent="0.2">
      <c r="A2576" s="95" t="s">
        <v>844</v>
      </c>
      <c r="B2576" s="93" t="s">
        <v>849</v>
      </c>
      <c r="C2576" s="136">
        <v>43</v>
      </c>
      <c r="D2576" s="95" t="s">
        <v>101</v>
      </c>
      <c r="E2576" s="138">
        <v>4231</v>
      </c>
      <c r="F2576" s="143" t="s">
        <v>241</v>
      </c>
      <c r="G2576" s="132"/>
      <c r="H2576" s="381">
        <v>82952</v>
      </c>
      <c r="I2576" s="382"/>
      <c r="J2576" s="381">
        <v>66361</v>
      </c>
      <c r="K2576" s="382"/>
      <c r="L2576" s="381">
        <v>66361</v>
      </c>
      <c r="M2576" s="382"/>
      <c r="N2576" s="381">
        <v>70000</v>
      </c>
      <c r="O2576" s="382"/>
      <c r="P2576" s="381">
        <v>13272</v>
      </c>
      <c r="Q2576" s="382"/>
      <c r="R2576" s="381">
        <v>13272</v>
      </c>
      <c r="S2576" s="382"/>
      <c r="T2576" s="381">
        <v>14000</v>
      </c>
      <c r="U2576" s="382"/>
      <c r="V2576" s="381">
        <v>13300</v>
      </c>
      <c r="W2576" s="382"/>
      <c r="X2576" s="381">
        <v>14000</v>
      </c>
      <c r="Y2576" s="382"/>
      <c r="Z2576" s="150"/>
      <c r="AA2576" s="150"/>
      <c r="AB2576" s="150"/>
      <c r="AC2576" s="150"/>
    </row>
    <row r="2577" spans="1:29" s="101" customFormat="1" x14ac:dyDescent="0.2">
      <c r="A2577" s="118" t="s">
        <v>844</v>
      </c>
      <c r="B2577" s="102" t="s">
        <v>849</v>
      </c>
      <c r="C2577" s="103">
        <v>43</v>
      </c>
      <c r="D2577" s="104"/>
      <c r="E2577" s="105">
        <v>426</v>
      </c>
      <c r="F2577" s="141"/>
      <c r="G2577" s="106"/>
      <c r="H2577" s="260">
        <f t="shared" ref="H2577:Q2577" si="4741">H2579+H2578</f>
        <v>41144</v>
      </c>
      <c r="I2577" s="260">
        <f t="shared" si="4741"/>
        <v>0</v>
      </c>
      <c r="J2577" s="260">
        <f t="shared" si="4741"/>
        <v>41144</v>
      </c>
      <c r="K2577" s="260">
        <f t="shared" si="4741"/>
        <v>0</v>
      </c>
      <c r="L2577" s="260">
        <f t="shared" ref="L2577:M2577" si="4742">L2579+L2578</f>
        <v>41144</v>
      </c>
      <c r="M2577" s="260">
        <f t="shared" si="4742"/>
        <v>0</v>
      </c>
      <c r="N2577" s="260">
        <f t="shared" ref="N2577:O2577" si="4743">N2579+N2578</f>
        <v>501000</v>
      </c>
      <c r="O2577" s="260">
        <f t="shared" si="4743"/>
        <v>0</v>
      </c>
      <c r="P2577" s="260">
        <f t="shared" si="4741"/>
        <v>41144</v>
      </c>
      <c r="Q2577" s="260">
        <f t="shared" si="4741"/>
        <v>0</v>
      </c>
      <c r="R2577" s="260">
        <f t="shared" ref="R2577:W2577" si="4744">R2579+R2578</f>
        <v>41144</v>
      </c>
      <c r="S2577" s="260">
        <f t="shared" si="4744"/>
        <v>0</v>
      </c>
      <c r="T2577" s="260">
        <f t="shared" ref="T2577:U2577" si="4745">T2579+T2578</f>
        <v>41000</v>
      </c>
      <c r="U2577" s="260">
        <f t="shared" si="4745"/>
        <v>0</v>
      </c>
      <c r="V2577" s="260">
        <f t="shared" si="4744"/>
        <v>91400</v>
      </c>
      <c r="W2577" s="260">
        <f t="shared" si="4744"/>
        <v>0</v>
      </c>
      <c r="X2577" s="260">
        <f t="shared" ref="X2577:Y2577" si="4746">X2579+X2578</f>
        <v>91500</v>
      </c>
      <c r="Y2577" s="260">
        <f t="shared" si="4746"/>
        <v>0</v>
      </c>
      <c r="Z2577" s="150"/>
      <c r="AA2577" s="150"/>
      <c r="AB2577" s="150"/>
      <c r="AC2577" s="150"/>
    </row>
    <row r="2578" spans="1:29" s="101" customFormat="1" x14ac:dyDescent="0.2">
      <c r="A2578" s="95" t="s">
        <v>844</v>
      </c>
      <c r="B2578" s="93" t="s">
        <v>849</v>
      </c>
      <c r="C2578" s="136">
        <v>43</v>
      </c>
      <c r="D2578" s="95" t="s">
        <v>101</v>
      </c>
      <c r="E2578" s="138">
        <v>4262</v>
      </c>
      <c r="F2578" s="143" t="s">
        <v>86</v>
      </c>
      <c r="G2578" s="132"/>
      <c r="H2578" s="381">
        <v>39817</v>
      </c>
      <c r="I2578" s="382"/>
      <c r="J2578" s="381">
        <v>39817</v>
      </c>
      <c r="K2578" s="382"/>
      <c r="L2578" s="381">
        <v>39817</v>
      </c>
      <c r="M2578" s="382"/>
      <c r="N2578" s="381">
        <v>500000</v>
      </c>
      <c r="O2578" s="382"/>
      <c r="P2578" s="381">
        <v>39817</v>
      </c>
      <c r="Q2578" s="382"/>
      <c r="R2578" s="381">
        <v>39817</v>
      </c>
      <c r="S2578" s="382"/>
      <c r="T2578" s="381">
        <v>40000</v>
      </c>
      <c r="U2578" s="382"/>
      <c r="V2578" s="381">
        <v>89900</v>
      </c>
      <c r="W2578" s="382"/>
      <c r="X2578" s="381">
        <v>90000</v>
      </c>
      <c r="Y2578" s="382"/>
    </row>
    <row r="2579" spans="1:29" s="101" customFormat="1" x14ac:dyDescent="0.2">
      <c r="A2579" s="95" t="s">
        <v>844</v>
      </c>
      <c r="B2579" s="93" t="s">
        <v>849</v>
      </c>
      <c r="C2579" s="136">
        <v>43</v>
      </c>
      <c r="D2579" s="95" t="s">
        <v>101</v>
      </c>
      <c r="E2579" s="138">
        <v>4264</v>
      </c>
      <c r="F2579" s="143" t="s">
        <v>852</v>
      </c>
      <c r="G2579" s="132"/>
      <c r="H2579" s="381">
        <v>1327</v>
      </c>
      <c r="I2579" s="382"/>
      <c r="J2579" s="381">
        <v>1327</v>
      </c>
      <c r="K2579" s="382"/>
      <c r="L2579" s="381">
        <v>1327</v>
      </c>
      <c r="M2579" s="382"/>
      <c r="N2579" s="381">
        <v>1000</v>
      </c>
      <c r="O2579" s="382"/>
      <c r="P2579" s="381">
        <v>1327</v>
      </c>
      <c r="Q2579" s="382"/>
      <c r="R2579" s="381">
        <v>1327</v>
      </c>
      <c r="S2579" s="382"/>
      <c r="T2579" s="381">
        <v>1000</v>
      </c>
      <c r="U2579" s="382"/>
      <c r="V2579" s="381">
        <v>1500</v>
      </c>
      <c r="W2579" s="382"/>
      <c r="X2579" s="381">
        <v>1500</v>
      </c>
      <c r="Y2579" s="382"/>
    </row>
    <row r="2580" spans="1:29" s="101" customFormat="1" x14ac:dyDescent="0.2">
      <c r="A2580" s="188" t="s">
        <v>844</v>
      </c>
      <c r="B2580" s="166" t="s">
        <v>849</v>
      </c>
      <c r="C2580" s="167">
        <v>43</v>
      </c>
      <c r="D2580" s="167"/>
      <c r="E2580" s="168">
        <v>45</v>
      </c>
      <c r="F2580" s="169"/>
      <c r="G2580" s="170"/>
      <c r="H2580" s="258">
        <f t="shared" ref="H2580:Q2580" si="4747">H2581+H2583+H2585</f>
        <v>74324</v>
      </c>
      <c r="I2580" s="258">
        <f t="shared" si="4747"/>
        <v>0</v>
      </c>
      <c r="J2580" s="258">
        <f t="shared" si="4747"/>
        <v>74324</v>
      </c>
      <c r="K2580" s="258">
        <f t="shared" si="4747"/>
        <v>0</v>
      </c>
      <c r="L2580" s="258">
        <f t="shared" ref="L2580:M2580" si="4748">L2581+L2583+L2585</f>
        <v>74324</v>
      </c>
      <c r="M2580" s="258">
        <f t="shared" si="4748"/>
        <v>0</v>
      </c>
      <c r="N2580" s="258">
        <f t="shared" ref="N2580:O2580" si="4749">N2581+N2583+N2585</f>
        <v>3000</v>
      </c>
      <c r="O2580" s="258">
        <f t="shared" si="4749"/>
        <v>0</v>
      </c>
      <c r="P2580" s="258">
        <f t="shared" si="4747"/>
        <v>406131</v>
      </c>
      <c r="Q2580" s="258">
        <f t="shared" si="4747"/>
        <v>0</v>
      </c>
      <c r="R2580" s="258">
        <f t="shared" ref="R2580:W2580" si="4750">R2581+R2583+R2585</f>
        <v>406131</v>
      </c>
      <c r="S2580" s="258">
        <f t="shared" si="4750"/>
        <v>0</v>
      </c>
      <c r="T2580" s="258">
        <f t="shared" ref="T2580:U2580" si="4751">T2581+T2583+T2585</f>
        <v>408000</v>
      </c>
      <c r="U2580" s="258">
        <f t="shared" si="4751"/>
        <v>0</v>
      </c>
      <c r="V2580" s="258">
        <f t="shared" si="4750"/>
        <v>1408200</v>
      </c>
      <c r="W2580" s="258">
        <f t="shared" si="4750"/>
        <v>0</v>
      </c>
      <c r="X2580" s="258">
        <f t="shared" ref="X2580:Y2580" si="4752">X2581+X2583+X2585</f>
        <v>1408500</v>
      </c>
      <c r="Y2580" s="258">
        <f t="shared" si="4752"/>
        <v>0</v>
      </c>
    </row>
    <row r="2581" spans="1:29" s="101" customFormat="1" x14ac:dyDescent="0.2">
      <c r="A2581" s="118" t="s">
        <v>844</v>
      </c>
      <c r="B2581" s="102" t="s">
        <v>849</v>
      </c>
      <c r="C2581" s="103">
        <v>43</v>
      </c>
      <c r="D2581" s="104"/>
      <c r="E2581" s="105">
        <v>451</v>
      </c>
      <c r="F2581" s="141"/>
      <c r="G2581" s="106"/>
      <c r="H2581" s="260">
        <f t="shared" ref="H2581:Y2581" si="4753">H2582</f>
        <v>66361</v>
      </c>
      <c r="I2581" s="260">
        <f t="shared" si="4753"/>
        <v>0</v>
      </c>
      <c r="J2581" s="260">
        <f t="shared" si="4753"/>
        <v>66361</v>
      </c>
      <c r="K2581" s="260">
        <f t="shared" si="4753"/>
        <v>0</v>
      </c>
      <c r="L2581" s="260">
        <f t="shared" si="4753"/>
        <v>66361</v>
      </c>
      <c r="M2581" s="260">
        <f t="shared" si="4753"/>
        <v>0</v>
      </c>
      <c r="N2581" s="260">
        <f t="shared" si="4753"/>
        <v>1000</v>
      </c>
      <c r="O2581" s="260">
        <f t="shared" si="4753"/>
        <v>0</v>
      </c>
      <c r="P2581" s="260">
        <f t="shared" si="4753"/>
        <v>398168</v>
      </c>
      <c r="Q2581" s="260">
        <f t="shared" si="4753"/>
        <v>0</v>
      </c>
      <c r="R2581" s="260">
        <f t="shared" si="4753"/>
        <v>398168</v>
      </c>
      <c r="S2581" s="260">
        <f t="shared" si="4753"/>
        <v>0</v>
      </c>
      <c r="T2581" s="260">
        <f t="shared" si="4753"/>
        <v>400000</v>
      </c>
      <c r="U2581" s="260">
        <f t="shared" si="4753"/>
        <v>0</v>
      </c>
      <c r="V2581" s="260">
        <f t="shared" si="4753"/>
        <v>1400000</v>
      </c>
      <c r="W2581" s="260">
        <f t="shared" si="4753"/>
        <v>0</v>
      </c>
      <c r="X2581" s="260">
        <f t="shared" si="4753"/>
        <v>1400000</v>
      </c>
      <c r="Y2581" s="260">
        <f t="shared" si="4753"/>
        <v>0</v>
      </c>
    </row>
    <row r="2582" spans="1:29" s="101" customFormat="1" x14ac:dyDescent="0.2">
      <c r="A2582" s="95" t="s">
        <v>844</v>
      </c>
      <c r="B2582" s="93" t="s">
        <v>849</v>
      </c>
      <c r="C2582" s="94">
        <v>43</v>
      </c>
      <c r="D2582" s="95" t="s">
        <v>101</v>
      </c>
      <c r="E2582" s="110">
        <v>4511</v>
      </c>
      <c r="F2582" s="142" t="s">
        <v>91</v>
      </c>
      <c r="G2582" s="111"/>
      <c r="H2582" s="381">
        <v>66361</v>
      </c>
      <c r="I2582" s="382"/>
      <c r="J2582" s="381">
        <v>66361</v>
      </c>
      <c r="K2582" s="382"/>
      <c r="L2582" s="381">
        <v>66361</v>
      </c>
      <c r="M2582" s="382"/>
      <c r="N2582" s="381">
        <v>1000</v>
      </c>
      <c r="O2582" s="382"/>
      <c r="P2582" s="381">
        <v>398168</v>
      </c>
      <c r="Q2582" s="382"/>
      <c r="R2582" s="381">
        <v>398168</v>
      </c>
      <c r="S2582" s="382"/>
      <c r="T2582" s="381">
        <v>400000</v>
      </c>
      <c r="U2582" s="382"/>
      <c r="V2582" s="381">
        <v>1400000</v>
      </c>
      <c r="W2582" s="382"/>
      <c r="X2582" s="381">
        <v>1400000</v>
      </c>
      <c r="Y2582" s="382"/>
    </row>
    <row r="2583" spans="1:29" s="139" customFormat="1" x14ac:dyDescent="0.2">
      <c r="A2583" s="118" t="s">
        <v>844</v>
      </c>
      <c r="B2583" s="102" t="s">
        <v>849</v>
      </c>
      <c r="C2583" s="103">
        <v>43</v>
      </c>
      <c r="D2583" s="104"/>
      <c r="E2583" s="105">
        <v>452</v>
      </c>
      <c r="F2583" s="141"/>
      <c r="G2583" s="106"/>
      <c r="H2583" s="260">
        <f t="shared" ref="H2583:Y2583" si="4754">H2584</f>
        <v>6636</v>
      </c>
      <c r="I2583" s="260">
        <f t="shared" si="4754"/>
        <v>0</v>
      </c>
      <c r="J2583" s="260">
        <f t="shared" si="4754"/>
        <v>6636</v>
      </c>
      <c r="K2583" s="260">
        <f t="shared" si="4754"/>
        <v>0</v>
      </c>
      <c r="L2583" s="260">
        <f t="shared" si="4754"/>
        <v>6636</v>
      </c>
      <c r="M2583" s="260">
        <f t="shared" si="4754"/>
        <v>0</v>
      </c>
      <c r="N2583" s="260">
        <f t="shared" si="4754"/>
        <v>1000</v>
      </c>
      <c r="O2583" s="260">
        <f t="shared" si="4754"/>
        <v>0</v>
      </c>
      <c r="P2583" s="260">
        <f t="shared" si="4754"/>
        <v>6636</v>
      </c>
      <c r="Q2583" s="260">
        <f t="shared" si="4754"/>
        <v>0</v>
      </c>
      <c r="R2583" s="260">
        <f t="shared" si="4754"/>
        <v>6636</v>
      </c>
      <c r="S2583" s="260">
        <f t="shared" si="4754"/>
        <v>0</v>
      </c>
      <c r="T2583" s="260">
        <f t="shared" si="4754"/>
        <v>7000</v>
      </c>
      <c r="U2583" s="260">
        <f t="shared" si="4754"/>
        <v>0</v>
      </c>
      <c r="V2583" s="260">
        <f t="shared" si="4754"/>
        <v>6700</v>
      </c>
      <c r="W2583" s="260">
        <f t="shared" si="4754"/>
        <v>0</v>
      </c>
      <c r="X2583" s="260">
        <f t="shared" si="4754"/>
        <v>7000</v>
      </c>
      <c r="Y2583" s="260">
        <f t="shared" si="4754"/>
        <v>0</v>
      </c>
      <c r="Z2583" s="101"/>
      <c r="AA2583" s="101"/>
      <c r="AB2583" s="101"/>
      <c r="AC2583" s="101"/>
    </row>
    <row r="2584" spans="1:29" s="139" customFormat="1" x14ac:dyDescent="0.2">
      <c r="A2584" s="95" t="s">
        <v>844</v>
      </c>
      <c r="B2584" s="93" t="s">
        <v>849</v>
      </c>
      <c r="C2584" s="94">
        <v>43</v>
      </c>
      <c r="D2584" s="95" t="s">
        <v>101</v>
      </c>
      <c r="E2584" s="110">
        <v>4521</v>
      </c>
      <c r="F2584" s="142" t="s">
        <v>853</v>
      </c>
      <c r="G2584" s="111"/>
      <c r="H2584" s="381">
        <v>6636</v>
      </c>
      <c r="I2584" s="382"/>
      <c r="J2584" s="381">
        <v>6636</v>
      </c>
      <c r="K2584" s="382"/>
      <c r="L2584" s="381">
        <v>6636</v>
      </c>
      <c r="M2584" s="382"/>
      <c r="N2584" s="381">
        <v>1000</v>
      </c>
      <c r="O2584" s="382"/>
      <c r="P2584" s="381">
        <v>6636</v>
      </c>
      <c r="Q2584" s="382"/>
      <c r="R2584" s="381">
        <v>6636</v>
      </c>
      <c r="S2584" s="382"/>
      <c r="T2584" s="381">
        <v>7000</v>
      </c>
      <c r="U2584" s="382"/>
      <c r="V2584" s="381">
        <v>6700</v>
      </c>
      <c r="W2584" s="382"/>
      <c r="X2584" s="381">
        <v>7000</v>
      </c>
      <c r="Y2584" s="382"/>
      <c r="Z2584" s="101"/>
      <c r="AA2584" s="101"/>
      <c r="AB2584" s="101"/>
      <c r="AC2584" s="101"/>
    </row>
    <row r="2585" spans="1:29" s="139" customFormat="1" x14ac:dyDescent="0.2">
      <c r="A2585" s="118" t="s">
        <v>844</v>
      </c>
      <c r="B2585" s="102" t="s">
        <v>849</v>
      </c>
      <c r="C2585" s="103">
        <v>43</v>
      </c>
      <c r="D2585" s="104"/>
      <c r="E2585" s="105">
        <v>454</v>
      </c>
      <c r="F2585" s="141"/>
      <c r="G2585" s="106"/>
      <c r="H2585" s="260">
        <f t="shared" ref="H2585:Y2585" si="4755">H2586</f>
        <v>1327</v>
      </c>
      <c r="I2585" s="260">
        <f t="shared" si="4755"/>
        <v>0</v>
      </c>
      <c r="J2585" s="260">
        <f t="shared" si="4755"/>
        <v>1327</v>
      </c>
      <c r="K2585" s="260">
        <f t="shared" si="4755"/>
        <v>0</v>
      </c>
      <c r="L2585" s="260">
        <f t="shared" si="4755"/>
        <v>1327</v>
      </c>
      <c r="M2585" s="260">
        <f t="shared" si="4755"/>
        <v>0</v>
      </c>
      <c r="N2585" s="260">
        <f t="shared" si="4755"/>
        <v>1000</v>
      </c>
      <c r="O2585" s="260">
        <f t="shared" si="4755"/>
        <v>0</v>
      </c>
      <c r="P2585" s="260">
        <f t="shared" si="4755"/>
        <v>1327</v>
      </c>
      <c r="Q2585" s="260">
        <f t="shared" si="4755"/>
        <v>0</v>
      </c>
      <c r="R2585" s="260">
        <f t="shared" si="4755"/>
        <v>1327</v>
      </c>
      <c r="S2585" s="260">
        <f t="shared" si="4755"/>
        <v>0</v>
      </c>
      <c r="T2585" s="260">
        <f t="shared" si="4755"/>
        <v>1000</v>
      </c>
      <c r="U2585" s="260">
        <f t="shared" si="4755"/>
        <v>0</v>
      </c>
      <c r="V2585" s="260">
        <f t="shared" si="4755"/>
        <v>1500</v>
      </c>
      <c r="W2585" s="260">
        <f t="shared" si="4755"/>
        <v>0</v>
      </c>
      <c r="X2585" s="260">
        <f t="shared" si="4755"/>
        <v>1500</v>
      </c>
      <c r="Y2585" s="260">
        <f t="shared" si="4755"/>
        <v>0</v>
      </c>
    </row>
    <row r="2586" spans="1:29" s="101" customFormat="1" ht="30" x14ac:dyDescent="0.2">
      <c r="A2586" s="95" t="s">
        <v>844</v>
      </c>
      <c r="B2586" s="93" t="s">
        <v>849</v>
      </c>
      <c r="C2586" s="94">
        <v>43</v>
      </c>
      <c r="D2586" s="95" t="s">
        <v>101</v>
      </c>
      <c r="E2586" s="110">
        <v>4541</v>
      </c>
      <c r="F2586" s="142" t="s">
        <v>841</v>
      </c>
      <c r="G2586" s="111"/>
      <c r="H2586" s="381">
        <v>1327</v>
      </c>
      <c r="I2586" s="382"/>
      <c r="J2586" s="381">
        <v>1327</v>
      </c>
      <c r="K2586" s="382"/>
      <c r="L2586" s="381">
        <v>1327</v>
      </c>
      <c r="M2586" s="382"/>
      <c r="N2586" s="381">
        <v>1000</v>
      </c>
      <c r="O2586" s="382"/>
      <c r="P2586" s="381">
        <v>1327</v>
      </c>
      <c r="Q2586" s="382"/>
      <c r="R2586" s="381">
        <v>1327</v>
      </c>
      <c r="S2586" s="382"/>
      <c r="T2586" s="381">
        <v>1000</v>
      </c>
      <c r="U2586" s="382"/>
      <c r="V2586" s="381">
        <v>1500</v>
      </c>
      <c r="W2586" s="382"/>
      <c r="X2586" s="381">
        <v>1500</v>
      </c>
      <c r="Y2586" s="382"/>
      <c r="Z2586" s="139"/>
      <c r="AA2586" s="139"/>
      <c r="AB2586" s="139"/>
      <c r="AC2586" s="139"/>
    </row>
    <row r="2587" spans="1:29" x14ac:dyDescent="0.2">
      <c r="A2587" s="188" t="s">
        <v>844</v>
      </c>
      <c r="B2587" s="166" t="s">
        <v>849</v>
      </c>
      <c r="C2587" s="167">
        <v>51</v>
      </c>
      <c r="D2587" s="167"/>
      <c r="E2587" s="168">
        <v>32</v>
      </c>
      <c r="F2587" s="169"/>
      <c r="G2587" s="170"/>
      <c r="H2587" s="258">
        <f t="shared" ref="H2587:X2588" si="4756">H2588</f>
        <v>313272</v>
      </c>
      <c r="I2587" s="258">
        <f t="shared" si="4756"/>
        <v>0</v>
      </c>
      <c r="J2587" s="258">
        <f t="shared" si="4756"/>
        <v>0</v>
      </c>
      <c r="K2587" s="258">
        <f t="shared" si="4756"/>
        <v>0</v>
      </c>
      <c r="L2587" s="258">
        <f t="shared" si="4756"/>
        <v>0</v>
      </c>
      <c r="M2587" s="258">
        <f t="shared" si="4756"/>
        <v>0</v>
      </c>
      <c r="N2587" s="258">
        <f t="shared" si="4756"/>
        <v>100000</v>
      </c>
      <c r="O2587" s="258">
        <f t="shared" si="4756"/>
        <v>0</v>
      </c>
      <c r="P2587" s="258">
        <f t="shared" si="4756"/>
        <v>0</v>
      </c>
      <c r="Q2587" s="258">
        <f t="shared" si="4756"/>
        <v>0</v>
      </c>
      <c r="R2587" s="258">
        <f t="shared" si="4756"/>
        <v>0</v>
      </c>
      <c r="S2587" s="258">
        <f t="shared" si="4756"/>
        <v>0</v>
      </c>
      <c r="T2587" s="258">
        <f t="shared" si="4756"/>
        <v>0</v>
      </c>
      <c r="U2587" s="258">
        <f t="shared" si="4756"/>
        <v>0</v>
      </c>
      <c r="V2587" s="258">
        <f t="shared" si="4756"/>
        <v>0</v>
      </c>
      <c r="W2587" s="258">
        <f t="shared" si="4756"/>
        <v>0</v>
      </c>
      <c r="X2587" s="258">
        <f t="shared" si="4756"/>
        <v>0</v>
      </c>
      <c r="Y2587" s="258">
        <f t="shared" ref="X2587:Y2588" si="4757">Y2588</f>
        <v>0</v>
      </c>
      <c r="Z2587" s="139"/>
      <c r="AA2587" s="139"/>
      <c r="AB2587" s="139"/>
      <c r="AC2587" s="139"/>
    </row>
    <row r="2588" spans="1:29" s="139" customFormat="1" x14ac:dyDescent="0.2">
      <c r="A2588" s="118" t="s">
        <v>844</v>
      </c>
      <c r="B2588" s="102" t="s">
        <v>849</v>
      </c>
      <c r="C2588" s="103">
        <v>51</v>
      </c>
      <c r="D2588" s="104"/>
      <c r="E2588" s="105">
        <v>323</v>
      </c>
      <c r="F2588" s="141"/>
      <c r="G2588" s="106"/>
      <c r="H2588" s="149">
        <f t="shared" si="4756"/>
        <v>313272</v>
      </c>
      <c r="I2588" s="149">
        <f t="shared" si="4756"/>
        <v>0</v>
      </c>
      <c r="J2588" s="149">
        <f t="shared" si="4756"/>
        <v>0</v>
      </c>
      <c r="K2588" s="149">
        <f t="shared" si="4756"/>
        <v>0</v>
      </c>
      <c r="L2588" s="149">
        <f t="shared" si="4756"/>
        <v>0</v>
      </c>
      <c r="M2588" s="149">
        <f t="shared" si="4756"/>
        <v>0</v>
      </c>
      <c r="N2588" s="149">
        <f t="shared" si="4756"/>
        <v>100000</v>
      </c>
      <c r="O2588" s="149">
        <f t="shared" si="4756"/>
        <v>0</v>
      </c>
      <c r="P2588" s="149">
        <f t="shared" si="4756"/>
        <v>0</v>
      </c>
      <c r="Q2588" s="149">
        <f t="shared" si="4756"/>
        <v>0</v>
      </c>
      <c r="R2588" s="149">
        <f t="shared" si="4756"/>
        <v>0</v>
      </c>
      <c r="S2588" s="149">
        <f t="shared" si="4756"/>
        <v>0</v>
      </c>
      <c r="T2588" s="149">
        <f t="shared" si="4756"/>
        <v>0</v>
      </c>
      <c r="U2588" s="149">
        <f t="shared" si="4756"/>
        <v>0</v>
      </c>
      <c r="V2588" s="149">
        <f t="shared" si="4756"/>
        <v>0</v>
      </c>
      <c r="W2588" s="149">
        <f t="shared" si="4756"/>
        <v>0</v>
      </c>
      <c r="X2588" s="149">
        <f t="shared" si="4757"/>
        <v>0</v>
      </c>
      <c r="Y2588" s="149">
        <f t="shared" si="4757"/>
        <v>0</v>
      </c>
      <c r="Z2588" s="101"/>
      <c r="AA2588" s="101"/>
      <c r="AB2588" s="101"/>
      <c r="AC2588" s="101"/>
    </row>
    <row r="2589" spans="1:29" s="101" customFormat="1" x14ac:dyDescent="0.2">
      <c r="A2589" s="95" t="s">
        <v>844</v>
      </c>
      <c r="B2589" s="93" t="s">
        <v>849</v>
      </c>
      <c r="C2589" s="136">
        <v>51</v>
      </c>
      <c r="D2589" s="95" t="s">
        <v>101</v>
      </c>
      <c r="E2589" s="138">
        <v>3232</v>
      </c>
      <c r="F2589" s="143" t="s">
        <v>53</v>
      </c>
      <c r="G2589" s="132"/>
      <c r="H2589" s="398">
        <v>313272</v>
      </c>
      <c r="I2589" s="399"/>
      <c r="J2589" s="398">
        <v>0</v>
      </c>
      <c r="K2589" s="399"/>
      <c r="L2589" s="398"/>
      <c r="M2589" s="399"/>
      <c r="N2589" s="398">
        <v>100000</v>
      </c>
      <c r="O2589" s="399"/>
      <c r="P2589" s="398">
        <v>0</v>
      </c>
      <c r="Q2589" s="399"/>
      <c r="R2589" s="398"/>
      <c r="S2589" s="399"/>
      <c r="T2589" s="398"/>
      <c r="U2589" s="399"/>
      <c r="V2589" s="398"/>
      <c r="W2589" s="399"/>
      <c r="X2589" s="398"/>
      <c r="Y2589" s="399"/>
      <c r="Z2589" s="112"/>
      <c r="AA2589" s="112"/>
      <c r="AB2589" s="112"/>
      <c r="AC2589" s="112"/>
    </row>
    <row r="2590" spans="1:29" x14ac:dyDescent="0.2">
      <c r="A2590" s="188" t="s">
        <v>844</v>
      </c>
      <c r="B2590" s="166" t="s">
        <v>849</v>
      </c>
      <c r="C2590" s="167">
        <v>51</v>
      </c>
      <c r="D2590" s="167"/>
      <c r="E2590" s="168">
        <v>42</v>
      </c>
      <c r="F2590" s="169"/>
      <c r="G2590" s="170"/>
      <c r="H2590" s="171">
        <f t="shared" ref="H2590:X2594" si="4758">H2591</f>
        <v>2113272</v>
      </c>
      <c r="I2590" s="171">
        <f t="shared" si="4758"/>
        <v>0</v>
      </c>
      <c r="J2590" s="171">
        <f t="shared" si="4758"/>
        <v>0</v>
      </c>
      <c r="K2590" s="171">
        <f t="shared" si="4758"/>
        <v>0</v>
      </c>
      <c r="L2590" s="171">
        <f t="shared" si="4758"/>
        <v>0</v>
      </c>
      <c r="M2590" s="171">
        <f t="shared" si="4758"/>
        <v>0</v>
      </c>
      <c r="N2590" s="171">
        <f t="shared" si="4758"/>
        <v>200000</v>
      </c>
      <c r="O2590" s="171">
        <f t="shared" si="4758"/>
        <v>0</v>
      </c>
      <c r="P2590" s="171">
        <f t="shared" si="4758"/>
        <v>0</v>
      </c>
      <c r="Q2590" s="171">
        <f t="shared" si="4758"/>
        <v>0</v>
      </c>
      <c r="R2590" s="171">
        <f t="shared" si="4758"/>
        <v>0</v>
      </c>
      <c r="S2590" s="171">
        <f t="shared" si="4758"/>
        <v>0</v>
      </c>
      <c r="T2590" s="171">
        <f t="shared" si="4758"/>
        <v>0</v>
      </c>
      <c r="U2590" s="171">
        <f t="shared" si="4758"/>
        <v>0</v>
      </c>
      <c r="V2590" s="171">
        <f t="shared" si="4758"/>
        <v>0</v>
      </c>
      <c r="W2590" s="171">
        <f t="shared" si="4758"/>
        <v>0</v>
      </c>
      <c r="X2590" s="171">
        <f t="shared" si="4758"/>
        <v>0</v>
      </c>
      <c r="Y2590" s="171">
        <f t="shared" ref="X2590:Y2594" si="4759">Y2591</f>
        <v>0</v>
      </c>
      <c r="Z2590" s="139"/>
      <c r="AA2590" s="139"/>
      <c r="AB2590" s="139"/>
      <c r="AC2590" s="139"/>
    </row>
    <row r="2591" spans="1:29" s="139" customFormat="1" x14ac:dyDescent="0.2">
      <c r="A2591" s="118" t="s">
        <v>844</v>
      </c>
      <c r="B2591" s="102" t="s">
        <v>849</v>
      </c>
      <c r="C2591" s="103">
        <v>51</v>
      </c>
      <c r="D2591" s="104"/>
      <c r="E2591" s="105">
        <v>421</v>
      </c>
      <c r="F2591" s="141"/>
      <c r="G2591" s="106"/>
      <c r="H2591" s="149">
        <f t="shared" si="4758"/>
        <v>2113272</v>
      </c>
      <c r="I2591" s="149">
        <f t="shared" si="4758"/>
        <v>0</v>
      </c>
      <c r="J2591" s="149">
        <f t="shared" si="4758"/>
        <v>0</v>
      </c>
      <c r="K2591" s="149">
        <f t="shared" si="4758"/>
        <v>0</v>
      </c>
      <c r="L2591" s="149">
        <f t="shared" si="4758"/>
        <v>0</v>
      </c>
      <c r="M2591" s="149">
        <f t="shared" si="4758"/>
        <v>0</v>
      </c>
      <c r="N2591" s="149">
        <f t="shared" si="4758"/>
        <v>200000</v>
      </c>
      <c r="O2591" s="149">
        <f t="shared" si="4758"/>
        <v>0</v>
      </c>
      <c r="P2591" s="149">
        <f t="shared" si="4758"/>
        <v>0</v>
      </c>
      <c r="Q2591" s="149">
        <f t="shared" si="4758"/>
        <v>0</v>
      </c>
      <c r="R2591" s="149">
        <f t="shared" si="4758"/>
        <v>0</v>
      </c>
      <c r="S2591" s="149">
        <f t="shared" si="4758"/>
        <v>0</v>
      </c>
      <c r="T2591" s="149">
        <f t="shared" si="4758"/>
        <v>0</v>
      </c>
      <c r="U2591" s="149">
        <f t="shared" si="4758"/>
        <v>0</v>
      </c>
      <c r="V2591" s="149">
        <f t="shared" si="4758"/>
        <v>0</v>
      </c>
      <c r="W2591" s="149">
        <f t="shared" si="4758"/>
        <v>0</v>
      </c>
      <c r="X2591" s="149">
        <f t="shared" si="4759"/>
        <v>0</v>
      </c>
      <c r="Y2591" s="149">
        <f t="shared" si="4759"/>
        <v>0</v>
      </c>
      <c r="Z2591" s="101"/>
      <c r="AA2591" s="101"/>
      <c r="AB2591" s="101"/>
      <c r="AC2591" s="101"/>
    </row>
    <row r="2592" spans="1:29" s="101" customFormat="1" x14ac:dyDescent="0.2">
      <c r="A2592" s="95" t="s">
        <v>844</v>
      </c>
      <c r="B2592" s="93" t="s">
        <v>849</v>
      </c>
      <c r="C2592" s="136">
        <v>51</v>
      </c>
      <c r="D2592" s="95" t="s">
        <v>101</v>
      </c>
      <c r="E2592" s="138">
        <v>4214</v>
      </c>
      <c r="F2592" s="143" t="s">
        <v>500</v>
      </c>
      <c r="G2592" s="132"/>
      <c r="H2592" s="398">
        <v>2113272</v>
      </c>
      <c r="I2592" s="399"/>
      <c r="J2592" s="398">
        <v>0</v>
      </c>
      <c r="K2592" s="399"/>
      <c r="L2592" s="398"/>
      <c r="M2592" s="399"/>
      <c r="N2592" s="398">
        <v>200000</v>
      </c>
      <c r="O2592" s="399"/>
      <c r="P2592" s="398">
        <v>0</v>
      </c>
      <c r="Q2592" s="399"/>
      <c r="R2592" s="398"/>
      <c r="S2592" s="399"/>
      <c r="T2592" s="398"/>
      <c r="U2592" s="399"/>
      <c r="V2592" s="398"/>
      <c r="W2592" s="399"/>
      <c r="X2592" s="398"/>
      <c r="Y2592" s="399"/>
      <c r="Z2592" s="112"/>
      <c r="AA2592" s="112"/>
      <c r="AB2592" s="112"/>
      <c r="AC2592" s="112"/>
    </row>
    <row r="2593" spans="1:29" x14ac:dyDescent="0.2">
      <c r="A2593" s="188" t="s">
        <v>844</v>
      </c>
      <c r="B2593" s="166" t="s">
        <v>849</v>
      </c>
      <c r="C2593" s="167">
        <v>52</v>
      </c>
      <c r="D2593" s="167"/>
      <c r="E2593" s="168">
        <v>42</v>
      </c>
      <c r="F2593" s="169"/>
      <c r="G2593" s="170"/>
      <c r="H2593" s="171">
        <f t="shared" si="4758"/>
        <v>66362</v>
      </c>
      <c r="I2593" s="171">
        <f t="shared" si="4758"/>
        <v>0</v>
      </c>
      <c r="J2593" s="171">
        <f t="shared" si="4758"/>
        <v>0</v>
      </c>
      <c r="K2593" s="171">
        <f t="shared" si="4758"/>
        <v>0</v>
      </c>
      <c r="L2593" s="171">
        <f t="shared" si="4758"/>
        <v>0</v>
      </c>
      <c r="M2593" s="171">
        <f t="shared" si="4758"/>
        <v>0</v>
      </c>
      <c r="N2593" s="171">
        <f t="shared" si="4758"/>
        <v>0</v>
      </c>
      <c r="O2593" s="171">
        <f t="shared" si="4758"/>
        <v>0</v>
      </c>
      <c r="P2593" s="171">
        <f t="shared" si="4758"/>
        <v>0</v>
      </c>
      <c r="Q2593" s="171">
        <f t="shared" si="4758"/>
        <v>0</v>
      </c>
      <c r="R2593" s="171">
        <f t="shared" si="4758"/>
        <v>0</v>
      </c>
      <c r="S2593" s="171">
        <f t="shared" si="4758"/>
        <v>0</v>
      </c>
      <c r="T2593" s="171">
        <f t="shared" si="4758"/>
        <v>0</v>
      </c>
      <c r="U2593" s="171">
        <f t="shared" si="4758"/>
        <v>0</v>
      </c>
      <c r="V2593" s="171">
        <f t="shared" si="4758"/>
        <v>0</v>
      </c>
      <c r="W2593" s="171">
        <f t="shared" si="4758"/>
        <v>0</v>
      </c>
      <c r="X2593" s="171">
        <f t="shared" si="4759"/>
        <v>0</v>
      </c>
      <c r="Y2593" s="171">
        <f t="shared" si="4759"/>
        <v>0</v>
      </c>
      <c r="Z2593" s="139"/>
      <c r="AA2593" s="139"/>
      <c r="AB2593" s="139"/>
      <c r="AC2593" s="139"/>
    </row>
    <row r="2594" spans="1:29" s="139" customFormat="1" x14ac:dyDescent="0.2">
      <c r="A2594" s="118" t="s">
        <v>844</v>
      </c>
      <c r="B2594" s="102" t="s">
        <v>849</v>
      </c>
      <c r="C2594" s="103">
        <v>52</v>
      </c>
      <c r="D2594" s="104"/>
      <c r="E2594" s="105">
        <v>421</v>
      </c>
      <c r="F2594" s="141"/>
      <c r="G2594" s="106"/>
      <c r="H2594" s="149">
        <f t="shared" si="4758"/>
        <v>66362</v>
      </c>
      <c r="I2594" s="149">
        <f t="shared" si="4758"/>
        <v>0</v>
      </c>
      <c r="J2594" s="149">
        <f t="shared" si="4758"/>
        <v>0</v>
      </c>
      <c r="K2594" s="149">
        <f t="shared" si="4758"/>
        <v>0</v>
      </c>
      <c r="L2594" s="149">
        <f t="shared" si="4758"/>
        <v>0</v>
      </c>
      <c r="M2594" s="149">
        <f t="shared" si="4758"/>
        <v>0</v>
      </c>
      <c r="N2594" s="149">
        <f t="shared" si="4758"/>
        <v>0</v>
      </c>
      <c r="O2594" s="149">
        <f t="shared" si="4758"/>
        <v>0</v>
      </c>
      <c r="P2594" s="149">
        <f t="shared" si="4758"/>
        <v>0</v>
      </c>
      <c r="Q2594" s="149">
        <f t="shared" si="4758"/>
        <v>0</v>
      </c>
      <c r="R2594" s="149">
        <f t="shared" si="4758"/>
        <v>0</v>
      </c>
      <c r="S2594" s="149">
        <f t="shared" si="4758"/>
        <v>0</v>
      </c>
      <c r="T2594" s="149">
        <f t="shared" si="4758"/>
        <v>0</v>
      </c>
      <c r="U2594" s="149">
        <f t="shared" si="4758"/>
        <v>0</v>
      </c>
      <c r="V2594" s="149">
        <f t="shared" si="4758"/>
        <v>0</v>
      </c>
      <c r="W2594" s="149">
        <f t="shared" si="4758"/>
        <v>0</v>
      </c>
      <c r="X2594" s="149">
        <f t="shared" si="4759"/>
        <v>0</v>
      </c>
      <c r="Y2594" s="149">
        <f t="shared" si="4759"/>
        <v>0</v>
      </c>
      <c r="Z2594" s="101"/>
      <c r="AA2594" s="101"/>
      <c r="AB2594" s="101"/>
      <c r="AC2594" s="101"/>
    </row>
    <row r="2595" spans="1:29" s="101" customFormat="1" x14ac:dyDescent="0.2">
      <c r="A2595" s="95" t="s">
        <v>844</v>
      </c>
      <c r="B2595" s="93" t="s">
        <v>849</v>
      </c>
      <c r="C2595" s="136">
        <v>52</v>
      </c>
      <c r="D2595" s="95" t="s">
        <v>101</v>
      </c>
      <c r="E2595" s="138">
        <v>4214</v>
      </c>
      <c r="F2595" s="143" t="s">
        <v>500</v>
      </c>
      <c r="G2595" s="132"/>
      <c r="H2595" s="398">
        <v>66362</v>
      </c>
      <c r="I2595" s="399"/>
      <c r="J2595" s="398">
        <v>0</v>
      </c>
      <c r="K2595" s="399"/>
      <c r="L2595" s="398"/>
      <c r="M2595" s="399"/>
      <c r="N2595" s="398"/>
      <c r="O2595" s="399"/>
      <c r="P2595" s="398">
        <v>0</v>
      </c>
      <c r="Q2595" s="399"/>
      <c r="R2595" s="398"/>
      <c r="S2595" s="399"/>
      <c r="T2595" s="398"/>
      <c r="U2595" s="399"/>
      <c r="V2595" s="398"/>
      <c r="W2595" s="399"/>
      <c r="X2595" s="398"/>
      <c r="Y2595" s="399"/>
      <c r="Z2595" s="112"/>
      <c r="AA2595" s="112"/>
      <c r="AB2595" s="112"/>
      <c r="AC2595" s="112"/>
    </row>
    <row r="2596" spans="1:29" x14ac:dyDescent="0.2">
      <c r="A2596" s="188" t="s">
        <v>844</v>
      </c>
      <c r="B2596" s="166" t="s">
        <v>849</v>
      </c>
      <c r="C2596" s="167">
        <v>71</v>
      </c>
      <c r="D2596" s="167"/>
      <c r="E2596" s="168">
        <v>42</v>
      </c>
      <c r="F2596" s="169"/>
      <c r="G2596" s="170"/>
      <c r="H2596" s="171">
        <f>H2597+H2599</f>
        <v>6636</v>
      </c>
      <c r="I2596" s="171">
        <f t="shared" ref="I2596:W2596" si="4760">I2597+I2599</f>
        <v>0</v>
      </c>
      <c r="J2596" s="171">
        <f t="shared" si="4760"/>
        <v>6636</v>
      </c>
      <c r="K2596" s="171">
        <f t="shared" si="4760"/>
        <v>0</v>
      </c>
      <c r="L2596" s="171">
        <f t="shared" si="4760"/>
        <v>6636</v>
      </c>
      <c r="M2596" s="171">
        <f t="shared" si="4760"/>
        <v>0</v>
      </c>
      <c r="N2596" s="171">
        <f t="shared" ref="N2596:O2596" si="4761">N2597+N2599</f>
        <v>7000</v>
      </c>
      <c r="O2596" s="171">
        <f t="shared" si="4761"/>
        <v>0</v>
      </c>
      <c r="P2596" s="171">
        <f t="shared" si="4760"/>
        <v>0</v>
      </c>
      <c r="Q2596" s="171">
        <f t="shared" si="4760"/>
        <v>0</v>
      </c>
      <c r="R2596" s="171">
        <f t="shared" si="4760"/>
        <v>0</v>
      </c>
      <c r="S2596" s="171">
        <f t="shared" si="4760"/>
        <v>0</v>
      </c>
      <c r="T2596" s="171">
        <f t="shared" ref="T2596:U2596" si="4762">T2597+T2599</f>
        <v>0</v>
      </c>
      <c r="U2596" s="171">
        <f t="shared" si="4762"/>
        <v>0</v>
      </c>
      <c r="V2596" s="171">
        <f t="shared" si="4760"/>
        <v>0</v>
      </c>
      <c r="W2596" s="171">
        <f t="shared" si="4760"/>
        <v>0</v>
      </c>
      <c r="X2596" s="171">
        <f t="shared" ref="X2596:Y2596" si="4763">X2597+X2599</f>
        <v>0</v>
      </c>
      <c r="Y2596" s="171">
        <f t="shared" si="4763"/>
        <v>0</v>
      </c>
      <c r="Z2596" s="139"/>
      <c r="AA2596" s="139"/>
      <c r="AB2596" s="139"/>
      <c r="AC2596" s="139"/>
    </row>
    <row r="2597" spans="1:29" s="101" customFormat="1" x14ac:dyDescent="0.2">
      <c r="A2597" s="118" t="s">
        <v>844</v>
      </c>
      <c r="B2597" s="102" t="s">
        <v>849</v>
      </c>
      <c r="C2597" s="103">
        <v>71</v>
      </c>
      <c r="D2597" s="104"/>
      <c r="E2597" s="105">
        <v>421</v>
      </c>
      <c r="F2597" s="141"/>
      <c r="G2597" s="106"/>
      <c r="H2597" s="149">
        <f t="shared" ref="H2597:Y2597" si="4764">H2598</f>
        <v>0</v>
      </c>
      <c r="I2597" s="149">
        <f t="shared" si="4764"/>
        <v>0</v>
      </c>
      <c r="J2597" s="149">
        <f t="shared" si="4764"/>
        <v>6636</v>
      </c>
      <c r="K2597" s="149">
        <f t="shared" si="4764"/>
        <v>0</v>
      </c>
      <c r="L2597" s="149">
        <f t="shared" si="4764"/>
        <v>0</v>
      </c>
      <c r="M2597" s="149">
        <f t="shared" si="4764"/>
        <v>0</v>
      </c>
      <c r="N2597" s="149">
        <f t="shared" si="4764"/>
        <v>0</v>
      </c>
      <c r="O2597" s="149">
        <f t="shared" si="4764"/>
        <v>0</v>
      </c>
      <c r="P2597" s="149">
        <f t="shared" si="4764"/>
        <v>0</v>
      </c>
      <c r="Q2597" s="149">
        <f t="shared" si="4764"/>
        <v>0</v>
      </c>
      <c r="R2597" s="149">
        <f t="shared" si="4764"/>
        <v>0</v>
      </c>
      <c r="S2597" s="149">
        <f t="shared" si="4764"/>
        <v>0</v>
      </c>
      <c r="T2597" s="149">
        <f t="shared" si="4764"/>
        <v>0</v>
      </c>
      <c r="U2597" s="149">
        <f t="shared" si="4764"/>
        <v>0</v>
      </c>
      <c r="V2597" s="149">
        <f t="shared" si="4764"/>
        <v>0</v>
      </c>
      <c r="W2597" s="149">
        <f t="shared" si="4764"/>
        <v>0</v>
      </c>
      <c r="X2597" s="149">
        <f t="shared" si="4764"/>
        <v>0</v>
      </c>
      <c r="Y2597" s="149">
        <f t="shared" si="4764"/>
        <v>0</v>
      </c>
    </row>
    <row r="2598" spans="1:29" ht="15" x14ac:dyDescent="0.2">
      <c r="A2598" s="95" t="s">
        <v>844</v>
      </c>
      <c r="B2598" s="93" t="s">
        <v>849</v>
      </c>
      <c r="C2598" s="136">
        <v>71</v>
      </c>
      <c r="D2598" s="95" t="s">
        <v>101</v>
      </c>
      <c r="E2598" s="138">
        <v>4214</v>
      </c>
      <c r="F2598" s="143" t="s">
        <v>500</v>
      </c>
      <c r="G2598" s="132"/>
      <c r="H2598" s="398">
        <v>0</v>
      </c>
      <c r="I2598" s="399"/>
      <c r="J2598" s="398">
        <v>6636</v>
      </c>
      <c r="K2598" s="399"/>
      <c r="L2598" s="398"/>
      <c r="M2598" s="399"/>
      <c r="N2598" s="398"/>
      <c r="O2598" s="399"/>
      <c r="P2598" s="398">
        <v>0</v>
      </c>
      <c r="Q2598" s="399"/>
      <c r="R2598" s="398"/>
      <c r="S2598" s="399"/>
      <c r="T2598" s="398"/>
      <c r="U2598" s="399"/>
      <c r="V2598" s="398"/>
      <c r="W2598" s="399"/>
      <c r="X2598" s="398"/>
      <c r="Y2598" s="399"/>
    </row>
    <row r="2599" spans="1:29" s="101" customFormat="1" x14ac:dyDescent="0.2">
      <c r="A2599" s="118" t="s">
        <v>844</v>
      </c>
      <c r="B2599" s="102" t="s">
        <v>849</v>
      </c>
      <c r="C2599" s="103">
        <v>71</v>
      </c>
      <c r="D2599" s="104"/>
      <c r="E2599" s="105">
        <v>423</v>
      </c>
      <c r="F2599" s="141"/>
      <c r="G2599" s="106"/>
      <c r="H2599" s="149">
        <f>H2600</f>
        <v>6636</v>
      </c>
      <c r="I2599" s="149">
        <f t="shared" ref="I2599:Y2599" si="4765">I2600</f>
        <v>0</v>
      </c>
      <c r="J2599" s="149">
        <f t="shared" si="4765"/>
        <v>0</v>
      </c>
      <c r="K2599" s="149">
        <f t="shared" si="4765"/>
        <v>0</v>
      </c>
      <c r="L2599" s="149">
        <f t="shared" si="4765"/>
        <v>6636</v>
      </c>
      <c r="M2599" s="149">
        <f t="shared" si="4765"/>
        <v>0</v>
      </c>
      <c r="N2599" s="149">
        <f t="shared" si="4765"/>
        <v>7000</v>
      </c>
      <c r="O2599" s="149">
        <f t="shared" si="4765"/>
        <v>0</v>
      </c>
      <c r="P2599" s="149">
        <f t="shared" si="4765"/>
        <v>0</v>
      </c>
      <c r="Q2599" s="149">
        <f t="shared" si="4765"/>
        <v>0</v>
      </c>
      <c r="R2599" s="149">
        <f t="shared" si="4765"/>
        <v>0</v>
      </c>
      <c r="S2599" s="149">
        <f t="shared" si="4765"/>
        <v>0</v>
      </c>
      <c r="T2599" s="149">
        <f t="shared" si="4765"/>
        <v>0</v>
      </c>
      <c r="U2599" s="149">
        <f t="shared" si="4765"/>
        <v>0</v>
      </c>
      <c r="V2599" s="149">
        <f t="shared" si="4765"/>
        <v>0</v>
      </c>
      <c r="W2599" s="149">
        <f t="shared" si="4765"/>
        <v>0</v>
      </c>
      <c r="X2599" s="149">
        <f t="shared" si="4765"/>
        <v>0</v>
      </c>
      <c r="Y2599" s="149">
        <f t="shared" si="4765"/>
        <v>0</v>
      </c>
    </row>
    <row r="2600" spans="1:29" s="139" customFormat="1" ht="15" x14ac:dyDescent="0.2">
      <c r="A2600" s="95" t="s">
        <v>844</v>
      </c>
      <c r="B2600" s="93" t="s">
        <v>849</v>
      </c>
      <c r="C2600" s="136">
        <v>71</v>
      </c>
      <c r="D2600" s="95" t="s">
        <v>101</v>
      </c>
      <c r="E2600" s="138">
        <v>4231</v>
      </c>
      <c r="F2600" s="143" t="s">
        <v>241</v>
      </c>
      <c r="G2600" s="132"/>
      <c r="H2600" s="398">
        <v>6636</v>
      </c>
      <c r="I2600" s="399"/>
      <c r="J2600" s="398"/>
      <c r="K2600" s="399"/>
      <c r="L2600" s="398">
        <v>6636</v>
      </c>
      <c r="M2600" s="399"/>
      <c r="N2600" s="398">
        <v>7000</v>
      </c>
      <c r="O2600" s="399"/>
      <c r="P2600" s="398"/>
      <c r="Q2600" s="399"/>
      <c r="R2600" s="398"/>
      <c r="S2600" s="399"/>
      <c r="T2600" s="398"/>
      <c r="U2600" s="399"/>
      <c r="V2600" s="398"/>
      <c r="W2600" s="399"/>
      <c r="X2600" s="398"/>
      <c r="Y2600" s="399"/>
      <c r="Z2600" s="112"/>
      <c r="AA2600" s="112"/>
      <c r="AB2600" s="112"/>
      <c r="AC2600" s="112"/>
    </row>
    <row r="2601" spans="1:29" s="139" customFormat="1" ht="67.5" x14ac:dyDescent="0.2">
      <c r="A2601" s="202" t="s">
        <v>844</v>
      </c>
      <c r="B2601" s="173" t="s">
        <v>854</v>
      </c>
      <c r="C2601" s="173"/>
      <c r="D2601" s="173"/>
      <c r="E2601" s="174"/>
      <c r="F2601" s="176" t="s">
        <v>855</v>
      </c>
      <c r="G2601" s="177" t="s">
        <v>636</v>
      </c>
      <c r="H2601" s="178">
        <f t="shared" ref="H2601:Q2601" si="4766">+H2602+H2605</f>
        <v>1914410</v>
      </c>
      <c r="I2601" s="178">
        <f t="shared" si="4766"/>
        <v>0</v>
      </c>
      <c r="J2601" s="178">
        <f t="shared" si="4766"/>
        <v>2083748</v>
      </c>
      <c r="K2601" s="178">
        <f t="shared" si="4766"/>
        <v>0</v>
      </c>
      <c r="L2601" s="178">
        <f t="shared" ref="L2601:M2601" si="4767">+L2602+L2605</f>
        <v>2083748</v>
      </c>
      <c r="M2601" s="178">
        <f t="shared" si="4767"/>
        <v>0</v>
      </c>
      <c r="N2601" s="178">
        <f t="shared" ref="N2601:O2601" si="4768">+N2602+N2605</f>
        <v>2085000</v>
      </c>
      <c r="O2601" s="178">
        <f t="shared" si="4768"/>
        <v>0</v>
      </c>
      <c r="P2601" s="178">
        <f t="shared" si="4766"/>
        <v>2017387</v>
      </c>
      <c r="Q2601" s="178">
        <f t="shared" si="4766"/>
        <v>0</v>
      </c>
      <c r="R2601" s="178">
        <f t="shared" ref="R2601:W2601" si="4769">+R2602+R2605</f>
        <v>2017387</v>
      </c>
      <c r="S2601" s="178">
        <f t="shared" si="4769"/>
        <v>0</v>
      </c>
      <c r="T2601" s="178">
        <f t="shared" ref="T2601:U2601" si="4770">+T2602+T2605</f>
        <v>2018000</v>
      </c>
      <c r="U2601" s="178">
        <f t="shared" si="4770"/>
        <v>0</v>
      </c>
      <c r="V2601" s="178">
        <f t="shared" si="4769"/>
        <v>978240</v>
      </c>
      <c r="W2601" s="178">
        <f t="shared" si="4769"/>
        <v>0</v>
      </c>
      <c r="X2601" s="178">
        <f t="shared" ref="X2601:Y2601" si="4771">+X2602+X2605</f>
        <v>978240</v>
      </c>
      <c r="Y2601" s="178">
        <f t="shared" si="4771"/>
        <v>0</v>
      </c>
      <c r="Z2601" s="101"/>
      <c r="AA2601" s="101"/>
      <c r="AB2601" s="101"/>
      <c r="AC2601" s="101"/>
    </row>
    <row r="2602" spans="1:29" s="139" customFormat="1" x14ac:dyDescent="0.2">
      <c r="A2602" s="201" t="s">
        <v>844</v>
      </c>
      <c r="B2602" s="179" t="s">
        <v>854</v>
      </c>
      <c r="C2602" s="167">
        <v>43</v>
      </c>
      <c r="D2602" s="167"/>
      <c r="E2602" s="168">
        <v>34</v>
      </c>
      <c r="F2602" s="169"/>
      <c r="G2602" s="170"/>
      <c r="H2602" s="171">
        <f t="shared" ref="H2602:Y2602" si="4772">+H2603</f>
        <v>195929</v>
      </c>
      <c r="I2602" s="171">
        <f t="shared" si="4772"/>
        <v>0</v>
      </c>
      <c r="J2602" s="171">
        <f t="shared" si="4772"/>
        <v>159267</v>
      </c>
      <c r="K2602" s="171">
        <f t="shared" si="4772"/>
        <v>0</v>
      </c>
      <c r="L2602" s="171">
        <f t="shared" si="4772"/>
        <v>159267</v>
      </c>
      <c r="M2602" s="171">
        <f t="shared" si="4772"/>
        <v>0</v>
      </c>
      <c r="N2602" s="171">
        <f t="shared" si="4772"/>
        <v>160000</v>
      </c>
      <c r="O2602" s="171">
        <f t="shared" si="4772"/>
        <v>0</v>
      </c>
      <c r="P2602" s="171">
        <f t="shared" si="4772"/>
        <v>92906</v>
      </c>
      <c r="Q2602" s="171">
        <f t="shared" si="4772"/>
        <v>0</v>
      </c>
      <c r="R2602" s="171">
        <f t="shared" si="4772"/>
        <v>92906</v>
      </c>
      <c r="S2602" s="171">
        <f t="shared" si="4772"/>
        <v>0</v>
      </c>
      <c r="T2602" s="171">
        <f t="shared" si="4772"/>
        <v>93000</v>
      </c>
      <c r="U2602" s="171">
        <f t="shared" si="4772"/>
        <v>0</v>
      </c>
      <c r="V2602" s="171">
        <f t="shared" si="4772"/>
        <v>16000</v>
      </c>
      <c r="W2602" s="171">
        <f t="shared" si="4772"/>
        <v>0</v>
      </c>
      <c r="X2602" s="171">
        <f t="shared" si="4772"/>
        <v>16000</v>
      </c>
      <c r="Y2602" s="171">
        <f t="shared" si="4772"/>
        <v>0</v>
      </c>
    </row>
    <row r="2603" spans="1:29" s="139" customFormat="1" x14ac:dyDescent="0.2">
      <c r="A2603" s="118" t="s">
        <v>844</v>
      </c>
      <c r="B2603" s="102" t="s">
        <v>854</v>
      </c>
      <c r="C2603" s="103">
        <v>43</v>
      </c>
      <c r="D2603" s="104"/>
      <c r="E2603" s="105">
        <v>342</v>
      </c>
      <c r="F2603" s="141"/>
      <c r="G2603" s="106"/>
      <c r="H2603" s="152">
        <f t="shared" ref="H2603:Y2603" si="4773">H2604</f>
        <v>195929</v>
      </c>
      <c r="I2603" s="152">
        <f t="shared" si="4773"/>
        <v>0</v>
      </c>
      <c r="J2603" s="152">
        <f t="shared" si="4773"/>
        <v>159267</v>
      </c>
      <c r="K2603" s="152">
        <f t="shared" si="4773"/>
        <v>0</v>
      </c>
      <c r="L2603" s="152">
        <f t="shared" si="4773"/>
        <v>159267</v>
      </c>
      <c r="M2603" s="152">
        <f t="shared" si="4773"/>
        <v>0</v>
      </c>
      <c r="N2603" s="152">
        <f t="shared" si="4773"/>
        <v>160000</v>
      </c>
      <c r="O2603" s="152">
        <f t="shared" si="4773"/>
        <v>0</v>
      </c>
      <c r="P2603" s="152">
        <f t="shared" si="4773"/>
        <v>92906</v>
      </c>
      <c r="Q2603" s="152">
        <f t="shared" si="4773"/>
        <v>0</v>
      </c>
      <c r="R2603" s="152">
        <f t="shared" si="4773"/>
        <v>92906</v>
      </c>
      <c r="S2603" s="152">
        <f t="shared" si="4773"/>
        <v>0</v>
      </c>
      <c r="T2603" s="152">
        <f t="shared" si="4773"/>
        <v>93000</v>
      </c>
      <c r="U2603" s="152">
        <f t="shared" si="4773"/>
        <v>0</v>
      </c>
      <c r="V2603" s="152">
        <f t="shared" si="4773"/>
        <v>16000</v>
      </c>
      <c r="W2603" s="152">
        <f t="shared" si="4773"/>
        <v>0</v>
      </c>
      <c r="X2603" s="152">
        <f t="shared" si="4773"/>
        <v>16000</v>
      </c>
      <c r="Y2603" s="152">
        <f t="shared" si="4773"/>
        <v>0</v>
      </c>
    </row>
    <row r="2604" spans="1:29" s="101" customFormat="1" ht="45" x14ac:dyDescent="0.2">
      <c r="A2604" s="95" t="s">
        <v>844</v>
      </c>
      <c r="B2604" s="93" t="s">
        <v>854</v>
      </c>
      <c r="C2604" s="136">
        <v>43</v>
      </c>
      <c r="D2604" s="95" t="s">
        <v>101</v>
      </c>
      <c r="E2604" s="138">
        <v>3421</v>
      </c>
      <c r="F2604" s="143" t="s">
        <v>856</v>
      </c>
      <c r="G2604" s="132"/>
      <c r="H2604" s="398">
        <v>195929</v>
      </c>
      <c r="I2604" s="399"/>
      <c r="J2604" s="398">
        <v>159267</v>
      </c>
      <c r="K2604" s="399"/>
      <c r="L2604" s="398">
        <v>159267</v>
      </c>
      <c r="M2604" s="399"/>
      <c r="N2604" s="398">
        <v>160000</v>
      </c>
      <c r="O2604" s="399"/>
      <c r="P2604" s="398">
        <v>92906</v>
      </c>
      <c r="Q2604" s="399"/>
      <c r="R2604" s="398">
        <v>92906</v>
      </c>
      <c r="S2604" s="399"/>
      <c r="T2604" s="398">
        <v>93000</v>
      </c>
      <c r="U2604" s="399"/>
      <c r="V2604" s="398">
        <v>16000</v>
      </c>
      <c r="W2604" s="399"/>
      <c r="X2604" s="398">
        <v>16000</v>
      </c>
      <c r="Y2604" s="399"/>
      <c r="Z2604" s="139"/>
      <c r="AA2604" s="139"/>
      <c r="AB2604" s="139"/>
      <c r="AC2604" s="139"/>
    </row>
    <row r="2605" spans="1:29" x14ac:dyDescent="0.2">
      <c r="A2605" s="201" t="s">
        <v>844</v>
      </c>
      <c r="B2605" s="179" t="s">
        <v>854</v>
      </c>
      <c r="C2605" s="167">
        <v>43</v>
      </c>
      <c r="D2605" s="167"/>
      <c r="E2605" s="168">
        <v>54</v>
      </c>
      <c r="F2605" s="169"/>
      <c r="G2605" s="170"/>
      <c r="H2605" s="171">
        <f t="shared" ref="H2605:Y2605" si="4774">+H2606</f>
        <v>1718481</v>
      </c>
      <c r="I2605" s="171">
        <f t="shared" si="4774"/>
        <v>0</v>
      </c>
      <c r="J2605" s="171">
        <f t="shared" si="4774"/>
        <v>1924481</v>
      </c>
      <c r="K2605" s="171">
        <f t="shared" si="4774"/>
        <v>0</v>
      </c>
      <c r="L2605" s="171">
        <f t="shared" si="4774"/>
        <v>1924481</v>
      </c>
      <c r="M2605" s="171">
        <f t="shared" si="4774"/>
        <v>0</v>
      </c>
      <c r="N2605" s="171">
        <f t="shared" si="4774"/>
        <v>1925000</v>
      </c>
      <c r="O2605" s="171">
        <f t="shared" si="4774"/>
        <v>0</v>
      </c>
      <c r="P2605" s="171">
        <f t="shared" si="4774"/>
        <v>1924481</v>
      </c>
      <c r="Q2605" s="171">
        <f t="shared" si="4774"/>
        <v>0</v>
      </c>
      <c r="R2605" s="171">
        <f t="shared" si="4774"/>
        <v>1924481</v>
      </c>
      <c r="S2605" s="171">
        <f t="shared" si="4774"/>
        <v>0</v>
      </c>
      <c r="T2605" s="171">
        <f t="shared" si="4774"/>
        <v>1925000</v>
      </c>
      <c r="U2605" s="171">
        <f t="shared" si="4774"/>
        <v>0</v>
      </c>
      <c r="V2605" s="171">
        <f t="shared" si="4774"/>
        <v>962240</v>
      </c>
      <c r="W2605" s="171">
        <f t="shared" si="4774"/>
        <v>0</v>
      </c>
      <c r="X2605" s="171">
        <f t="shared" si="4774"/>
        <v>962240</v>
      </c>
      <c r="Y2605" s="171">
        <f t="shared" si="4774"/>
        <v>0</v>
      </c>
      <c r="Z2605" s="139"/>
      <c r="AA2605" s="139"/>
      <c r="AB2605" s="139"/>
      <c r="AC2605" s="139"/>
    </row>
    <row r="2606" spans="1:29" s="101" customFormat="1" x14ac:dyDescent="0.2">
      <c r="A2606" s="118" t="s">
        <v>844</v>
      </c>
      <c r="B2606" s="102" t="s">
        <v>854</v>
      </c>
      <c r="C2606" s="147">
        <v>43</v>
      </c>
      <c r="D2606" s="95"/>
      <c r="E2606" s="148">
        <v>541</v>
      </c>
      <c r="F2606" s="143"/>
      <c r="G2606" s="132"/>
      <c r="H2606" s="152">
        <f t="shared" ref="H2606:Y2606" si="4775">H2607</f>
        <v>1718481</v>
      </c>
      <c r="I2606" s="152">
        <f t="shared" si="4775"/>
        <v>0</v>
      </c>
      <c r="J2606" s="152">
        <f t="shared" si="4775"/>
        <v>1924481</v>
      </c>
      <c r="K2606" s="152">
        <f t="shared" si="4775"/>
        <v>0</v>
      </c>
      <c r="L2606" s="152">
        <f t="shared" si="4775"/>
        <v>1924481</v>
      </c>
      <c r="M2606" s="152">
        <f t="shared" si="4775"/>
        <v>0</v>
      </c>
      <c r="N2606" s="152">
        <f t="shared" si="4775"/>
        <v>1925000</v>
      </c>
      <c r="O2606" s="152">
        <f t="shared" si="4775"/>
        <v>0</v>
      </c>
      <c r="P2606" s="152">
        <f t="shared" si="4775"/>
        <v>1924481</v>
      </c>
      <c r="Q2606" s="152">
        <f t="shared" si="4775"/>
        <v>0</v>
      </c>
      <c r="R2606" s="152">
        <f t="shared" si="4775"/>
        <v>1924481</v>
      </c>
      <c r="S2606" s="152">
        <f t="shared" si="4775"/>
        <v>0</v>
      </c>
      <c r="T2606" s="152">
        <f t="shared" si="4775"/>
        <v>1925000</v>
      </c>
      <c r="U2606" s="152">
        <f t="shared" si="4775"/>
        <v>0</v>
      </c>
      <c r="V2606" s="152">
        <f t="shared" si="4775"/>
        <v>962240</v>
      </c>
      <c r="W2606" s="152">
        <f t="shared" si="4775"/>
        <v>0</v>
      </c>
      <c r="X2606" s="152">
        <f t="shared" si="4775"/>
        <v>962240</v>
      </c>
      <c r="Y2606" s="152">
        <f t="shared" si="4775"/>
        <v>0</v>
      </c>
    </row>
    <row r="2607" spans="1:29" s="139" customFormat="1" ht="15" x14ac:dyDescent="0.2">
      <c r="A2607" s="95" t="s">
        <v>844</v>
      </c>
      <c r="B2607" s="93" t="s">
        <v>854</v>
      </c>
      <c r="C2607" s="136">
        <v>43</v>
      </c>
      <c r="D2607" s="95" t="s">
        <v>101</v>
      </c>
      <c r="E2607" s="138">
        <v>5416</v>
      </c>
      <c r="F2607" s="143" t="s">
        <v>857</v>
      </c>
      <c r="G2607" s="132"/>
      <c r="H2607" s="398">
        <v>1718481</v>
      </c>
      <c r="I2607" s="399"/>
      <c r="J2607" s="398">
        <v>1924481</v>
      </c>
      <c r="K2607" s="399"/>
      <c r="L2607" s="398">
        <v>1924481</v>
      </c>
      <c r="M2607" s="399"/>
      <c r="N2607" s="398">
        <v>1925000</v>
      </c>
      <c r="O2607" s="399"/>
      <c r="P2607" s="398">
        <v>1924481</v>
      </c>
      <c r="Q2607" s="399"/>
      <c r="R2607" s="398">
        <v>1924481</v>
      </c>
      <c r="S2607" s="399"/>
      <c r="T2607" s="398">
        <v>1925000</v>
      </c>
      <c r="U2607" s="399"/>
      <c r="V2607" s="398">
        <v>962240</v>
      </c>
      <c r="W2607" s="399"/>
      <c r="X2607" s="398">
        <v>962240</v>
      </c>
      <c r="Y2607" s="399"/>
      <c r="Z2607" s="112"/>
      <c r="AA2607" s="112"/>
      <c r="AB2607" s="112"/>
      <c r="AC2607" s="112"/>
    </row>
    <row r="2608" spans="1:29" ht="67.5" x14ac:dyDescent="0.2">
      <c r="A2608" s="202" t="s">
        <v>844</v>
      </c>
      <c r="B2608" s="173" t="s">
        <v>118</v>
      </c>
      <c r="C2608" s="173"/>
      <c r="D2608" s="173"/>
      <c r="E2608" s="174"/>
      <c r="F2608" s="176" t="s">
        <v>858</v>
      </c>
      <c r="G2608" s="177" t="s">
        <v>636</v>
      </c>
      <c r="H2608" s="178">
        <f t="shared" ref="H2608:Q2608" si="4776">+H2609+H2612+H2615+H2618</f>
        <v>6957149</v>
      </c>
      <c r="I2608" s="178">
        <f t="shared" si="4776"/>
        <v>1121718</v>
      </c>
      <c r="J2608" s="178">
        <f t="shared" si="4776"/>
        <v>7551926</v>
      </c>
      <c r="K2608" s="178">
        <f t="shared" si="4776"/>
        <v>265445</v>
      </c>
      <c r="L2608" s="178">
        <f t="shared" ref="L2608:M2608" si="4777">+L2609+L2612+L2615+L2618</f>
        <v>8087000</v>
      </c>
      <c r="M2608" s="178">
        <f t="shared" si="4777"/>
        <v>1480000</v>
      </c>
      <c r="N2608" s="178">
        <f t="shared" ref="N2608:O2608" si="4778">+N2609+N2612+N2615+N2618</f>
        <v>8083446</v>
      </c>
      <c r="O2608" s="178">
        <f t="shared" si="4778"/>
        <v>1265446</v>
      </c>
      <c r="P2608" s="178">
        <f t="shared" si="4776"/>
        <v>7897007</v>
      </c>
      <c r="Q2608" s="178">
        <f t="shared" si="4776"/>
        <v>0</v>
      </c>
      <c r="R2608" s="178">
        <f t="shared" ref="R2608:W2608" si="4779">+R2609+R2612+R2615+R2618</f>
        <v>8919000</v>
      </c>
      <c r="S2608" s="178">
        <f t="shared" si="4779"/>
        <v>514000</v>
      </c>
      <c r="T2608" s="178">
        <f t="shared" ref="T2608:U2608" si="4780">+T2609+T2612+T2615+T2618</f>
        <v>8915000</v>
      </c>
      <c r="U2608" s="178">
        <f t="shared" si="4780"/>
        <v>514000</v>
      </c>
      <c r="V2608" s="178">
        <f t="shared" si="4779"/>
        <v>9164000</v>
      </c>
      <c r="W2608" s="178">
        <f t="shared" si="4779"/>
        <v>260000</v>
      </c>
      <c r="X2608" s="178">
        <f t="shared" ref="X2608:Y2608" si="4781">+X2609+X2612+X2615+X2618</f>
        <v>9160000</v>
      </c>
      <c r="Y2608" s="178">
        <f t="shared" si="4781"/>
        <v>260000</v>
      </c>
      <c r="Z2608" s="101"/>
      <c r="AA2608" s="101"/>
      <c r="AB2608" s="101"/>
      <c r="AC2608" s="101"/>
    </row>
    <row r="2609" spans="1:29" s="101" customFormat="1" x14ac:dyDescent="0.2">
      <c r="A2609" s="201" t="s">
        <v>844</v>
      </c>
      <c r="B2609" s="179" t="s">
        <v>118</v>
      </c>
      <c r="C2609" s="167">
        <v>11</v>
      </c>
      <c r="D2609" s="167"/>
      <c r="E2609" s="168">
        <v>34</v>
      </c>
      <c r="F2609" s="169"/>
      <c r="G2609" s="170"/>
      <c r="H2609" s="171">
        <f t="shared" ref="H2609:X2610" si="4782">+H2610</f>
        <v>1121718</v>
      </c>
      <c r="I2609" s="171">
        <f t="shared" si="4782"/>
        <v>1121718</v>
      </c>
      <c r="J2609" s="171">
        <f t="shared" si="4782"/>
        <v>265445</v>
      </c>
      <c r="K2609" s="171">
        <f t="shared" si="4782"/>
        <v>265445</v>
      </c>
      <c r="L2609" s="171">
        <f t="shared" si="4782"/>
        <v>1480000</v>
      </c>
      <c r="M2609" s="171">
        <f t="shared" si="4782"/>
        <v>1480000</v>
      </c>
      <c r="N2609" s="171">
        <f t="shared" si="4782"/>
        <v>1265446</v>
      </c>
      <c r="O2609" s="171">
        <f t="shared" si="4782"/>
        <v>1265446</v>
      </c>
      <c r="P2609" s="171">
        <f t="shared" si="4782"/>
        <v>0</v>
      </c>
      <c r="Q2609" s="171">
        <f t="shared" si="4782"/>
        <v>0</v>
      </c>
      <c r="R2609" s="171">
        <f t="shared" si="4782"/>
        <v>514000</v>
      </c>
      <c r="S2609" s="171">
        <f t="shared" si="4782"/>
        <v>514000</v>
      </c>
      <c r="T2609" s="171">
        <f t="shared" si="4782"/>
        <v>514000</v>
      </c>
      <c r="U2609" s="171">
        <f t="shared" si="4782"/>
        <v>514000</v>
      </c>
      <c r="V2609" s="171">
        <f t="shared" si="4782"/>
        <v>260000</v>
      </c>
      <c r="W2609" s="171">
        <f t="shared" si="4782"/>
        <v>260000</v>
      </c>
      <c r="X2609" s="171">
        <f t="shared" si="4782"/>
        <v>260000</v>
      </c>
      <c r="Y2609" s="171">
        <f t="shared" ref="X2609:Y2610" si="4783">+Y2610</f>
        <v>260000</v>
      </c>
      <c r="Z2609" s="139"/>
      <c r="AA2609" s="139"/>
      <c r="AB2609" s="139"/>
      <c r="AC2609" s="139"/>
    </row>
    <row r="2610" spans="1:29" s="139" customFormat="1" x14ac:dyDescent="0.2">
      <c r="A2610" s="118" t="s">
        <v>844</v>
      </c>
      <c r="B2610" s="102" t="s">
        <v>118</v>
      </c>
      <c r="C2610" s="103">
        <v>11</v>
      </c>
      <c r="D2610" s="104"/>
      <c r="E2610" s="105">
        <v>342</v>
      </c>
      <c r="F2610" s="141"/>
      <c r="G2610" s="106"/>
      <c r="H2610" s="152">
        <f t="shared" si="4782"/>
        <v>1121718</v>
      </c>
      <c r="I2610" s="152">
        <f t="shared" si="4782"/>
        <v>1121718</v>
      </c>
      <c r="J2610" s="152">
        <f t="shared" si="4782"/>
        <v>265445</v>
      </c>
      <c r="K2610" s="152">
        <f t="shared" si="4782"/>
        <v>265445</v>
      </c>
      <c r="L2610" s="152">
        <f t="shared" si="4782"/>
        <v>1480000</v>
      </c>
      <c r="M2610" s="152">
        <f t="shared" si="4782"/>
        <v>1480000</v>
      </c>
      <c r="N2610" s="152">
        <f t="shared" si="4782"/>
        <v>1265446</v>
      </c>
      <c r="O2610" s="152">
        <f t="shared" si="4782"/>
        <v>1265446</v>
      </c>
      <c r="P2610" s="152">
        <f t="shared" si="4782"/>
        <v>0</v>
      </c>
      <c r="Q2610" s="152">
        <f t="shared" si="4782"/>
        <v>0</v>
      </c>
      <c r="R2610" s="152">
        <f t="shared" si="4782"/>
        <v>514000</v>
      </c>
      <c r="S2610" s="152">
        <f t="shared" si="4782"/>
        <v>514000</v>
      </c>
      <c r="T2610" s="152">
        <f t="shared" si="4782"/>
        <v>514000</v>
      </c>
      <c r="U2610" s="152">
        <f t="shared" si="4782"/>
        <v>514000</v>
      </c>
      <c r="V2610" s="152">
        <f t="shared" si="4782"/>
        <v>260000</v>
      </c>
      <c r="W2610" s="152">
        <f t="shared" si="4782"/>
        <v>260000</v>
      </c>
      <c r="X2610" s="152">
        <f t="shared" si="4783"/>
        <v>260000</v>
      </c>
      <c r="Y2610" s="152">
        <f t="shared" si="4783"/>
        <v>260000</v>
      </c>
      <c r="Z2610" s="112"/>
      <c r="AA2610" s="112"/>
      <c r="AB2610" s="112"/>
      <c r="AC2610" s="112"/>
    </row>
    <row r="2611" spans="1:29" ht="45" x14ac:dyDescent="0.2">
      <c r="A2611" s="95" t="s">
        <v>844</v>
      </c>
      <c r="B2611" s="93" t="s">
        <v>118</v>
      </c>
      <c r="C2611" s="136">
        <v>11</v>
      </c>
      <c r="D2611" s="95" t="s">
        <v>101</v>
      </c>
      <c r="E2611" s="138">
        <v>3421</v>
      </c>
      <c r="F2611" s="143" t="s">
        <v>856</v>
      </c>
      <c r="G2611" s="132"/>
      <c r="H2611" s="398">
        <v>1121718</v>
      </c>
      <c r="I2611" s="398">
        <f>H2611</f>
        <v>1121718</v>
      </c>
      <c r="J2611" s="398">
        <v>265445</v>
      </c>
      <c r="K2611" s="398">
        <f>J2611</f>
        <v>265445</v>
      </c>
      <c r="L2611" s="398">
        <v>1480000</v>
      </c>
      <c r="M2611" s="398">
        <f>L2611</f>
        <v>1480000</v>
      </c>
      <c r="N2611" s="398">
        <v>1265446</v>
      </c>
      <c r="O2611" s="398">
        <f>N2611</f>
        <v>1265446</v>
      </c>
      <c r="P2611" s="398">
        <v>0</v>
      </c>
      <c r="Q2611" s="398">
        <f>P2611</f>
        <v>0</v>
      </c>
      <c r="R2611" s="398">
        <v>514000</v>
      </c>
      <c r="S2611" s="398">
        <f>R2611</f>
        <v>514000</v>
      </c>
      <c r="T2611" s="398">
        <v>514000</v>
      </c>
      <c r="U2611" s="398">
        <f>T2611</f>
        <v>514000</v>
      </c>
      <c r="V2611" s="398">
        <v>260000</v>
      </c>
      <c r="W2611" s="398">
        <f>V2611</f>
        <v>260000</v>
      </c>
      <c r="X2611" s="398">
        <v>260000</v>
      </c>
      <c r="Y2611" s="398">
        <f>X2611</f>
        <v>260000</v>
      </c>
      <c r="Z2611" s="101"/>
      <c r="AA2611" s="101"/>
      <c r="AB2611" s="101"/>
      <c r="AC2611" s="101"/>
    </row>
    <row r="2612" spans="1:29" s="101" customFormat="1" x14ac:dyDescent="0.2">
      <c r="A2612" s="201" t="s">
        <v>844</v>
      </c>
      <c r="B2612" s="179" t="s">
        <v>118</v>
      </c>
      <c r="C2612" s="167">
        <v>11</v>
      </c>
      <c r="D2612" s="167"/>
      <c r="E2612" s="168">
        <v>54</v>
      </c>
      <c r="F2612" s="169"/>
      <c r="G2612" s="170"/>
      <c r="H2612" s="171">
        <f t="shared" ref="H2612:X2613" si="4784">+H2613</f>
        <v>5132000</v>
      </c>
      <c r="I2612" s="171">
        <f t="shared" si="4784"/>
        <v>0</v>
      </c>
      <c r="J2612" s="171">
        <f t="shared" si="4784"/>
        <v>5640719</v>
      </c>
      <c r="K2612" s="171">
        <f t="shared" si="4784"/>
        <v>0</v>
      </c>
      <c r="L2612" s="171">
        <f t="shared" si="4784"/>
        <v>5602000</v>
      </c>
      <c r="M2612" s="171">
        <f t="shared" si="4784"/>
        <v>0</v>
      </c>
      <c r="N2612" s="171">
        <f t="shared" si="4784"/>
        <v>5602000</v>
      </c>
      <c r="O2612" s="171">
        <f t="shared" si="4784"/>
        <v>0</v>
      </c>
      <c r="P2612" s="171">
        <f t="shared" si="4784"/>
        <v>6105249</v>
      </c>
      <c r="Q2612" s="171">
        <f t="shared" si="4784"/>
        <v>0</v>
      </c>
      <c r="R2612" s="171">
        <f t="shared" si="4784"/>
        <v>6114000</v>
      </c>
      <c r="S2612" s="171">
        <f t="shared" si="4784"/>
        <v>0</v>
      </c>
      <c r="T2612" s="171">
        <f t="shared" si="4784"/>
        <v>6114000</v>
      </c>
      <c r="U2612" s="171">
        <f t="shared" si="4784"/>
        <v>0</v>
      </c>
      <c r="V2612" s="171">
        <f t="shared" si="4784"/>
        <v>6677000</v>
      </c>
      <c r="W2612" s="171">
        <f t="shared" si="4784"/>
        <v>0</v>
      </c>
      <c r="X2612" s="171">
        <f t="shared" si="4784"/>
        <v>6677000</v>
      </c>
      <c r="Y2612" s="171">
        <f t="shared" ref="X2612:Y2613" si="4785">+Y2613</f>
        <v>0</v>
      </c>
      <c r="Z2612" s="139"/>
      <c r="AA2612" s="139"/>
      <c r="AB2612" s="139"/>
      <c r="AC2612" s="139"/>
    </row>
    <row r="2613" spans="1:29" s="139" customFormat="1" x14ac:dyDescent="0.2">
      <c r="A2613" s="118" t="s">
        <v>844</v>
      </c>
      <c r="B2613" s="102" t="s">
        <v>118</v>
      </c>
      <c r="C2613" s="103">
        <v>11</v>
      </c>
      <c r="D2613" s="104"/>
      <c r="E2613" s="105">
        <v>541</v>
      </c>
      <c r="F2613" s="141"/>
      <c r="G2613" s="106"/>
      <c r="H2613" s="152">
        <f t="shared" si="4784"/>
        <v>5132000</v>
      </c>
      <c r="I2613" s="152">
        <f t="shared" si="4784"/>
        <v>0</v>
      </c>
      <c r="J2613" s="152">
        <f t="shared" si="4784"/>
        <v>5640719</v>
      </c>
      <c r="K2613" s="152">
        <f t="shared" si="4784"/>
        <v>0</v>
      </c>
      <c r="L2613" s="152">
        <f t="shared" si="4784"/>
        <v>5602000</v>
      </c>
      <c r="M2613" s="152">
        <f t="shared" si="4784"/>
        <v>0</v>
      </c>
      <c r="N2613" s="152">
        <f t="shared" si="4784"/>
        <v>5602000</v>
      </c>
      <c r="O2613" s="152">
        <f t="shared" si="4784"/>
        <v>0</v>
      </c>
      <c r="P2613" s="152">
        <f t="shared" si="4784"/>
        <v>6105249</v>
      </c>
      <c r="Q2613" s="152">
        <f t="shared" si="4784"/>
        <v>0</v>
      </c>
      <c r="R2613" s="152">
        <f t="shared" si="4784"/>
        <v>6114000</v>
      </c>
      <c r="S2613" s="152">
        <f t="shared" si="4784"/>
        <v>0</v>
      </c>
      <c r="T2613" s="152">
        <f t="shared" si="4784"/>
        <v>6114000</v>
      </c>
      <c r="U2613" s="152">
        <f t="shared" si="4784"/>
        <v>0</v>
      </c>
      <c r="V2613" s="152">
        <f t="shared" si="4784"/>
        <v>6677000</v>
      </c>
      <c r="W2613" s="152">
        <f t="shared" si="4784"/>
        <v>0</v>
      </c>
      <c r="X2613" s="152">
        <f t="shared" si="4785"/>
        <v>6677000</v>
      </c>
      <c r="Y2613" s="152">
        <f t="shared" si="4785"/>
        <v>0</v>
      </c>
      <c r="Z2613" s="112"/>
      <c r="AA2613" s="112"/>
      <c r="AB2613" s="112"/>
      <c r="AC2613" s="112"/>
    </row>
    <row r="2614" spans="1:29" ht="30" x14ac:dyDescent="0.2">
      <c r="A2614" s="95" t="s">
        <v>844</v>
      </c>
      <c r="B2614" s="93" t="s">
        <v>118</v>
      </c>
      <c r="C2614" s="136">
        <v>11</v>
      </c>
      <c r="D2614" s="95" t="s">
        <v>101</v>
      </c>
      <c r="E2614" s="138">
        <v>5413</v>
      </c>
      <c r="F2614" s="143" t="s">
        <v>859</v>
      </c>
      <c r="G2614" s="132"/>
      <c r="H2614" s="398">
        <v>5132000</v>
      </c>
      <c r="I2614" s="399"/>
      <c r="J2614" s="398">
        <v>5640719</v>
      </c>
      <c r="K2614" s="399"/>
      <c r="L2614" s="398">
        <v>5602000</v>
      </c>
      <c r="M2614" s="399"/>
      <c r="N2614" s="398">
        <v>5602000</v>
      </c>
      <c r="O2614" s="399"/>
      <c r="P2614" s="398">
        <v>6105249</v>
      </c>
      <c r="Q2614" s="399"/>
      <c r="R2614" s="398">
        <v>6114000</v>
      </c>
      <c r="S2614" s="399"/>
      <c r="T2614" s="398">
        <v>6114000</v>
      </c>
      <c r="U2614" s="399"/>
      <c r="V2614" s="398">
        <v>6677000</v>
      </c>
      <c r="W2614" s="399"/>
      <c r="X2614" s="398">
        <v>6677000</v>
      </c>
      <c r="Y2614" s="399"/>
      <c r="Z2614" s="101"/>
      <c r="AA2614" s="101"/>
      <c r="AB2614" s="101"/>
      <c r="AC2614" s="101"/>
    </row>
    <row r="2615" spans="1:29" s="101" customFormat="1" x14ac:dyDescent="0.2">
      <c r="A2615" s="201" t="s">
        <v>844</v>
      </c>
      <c r="B2615" s="179" t="s">
        <v>118</v>
      </c>
      <c r="C2615" s="167">
        <v>43</v>
      </c>
      <c r="D2615" s="167"/>
      <c r="E2615" s="168">
        <v>34</v>
      </c>
      <c r="F2615" s="169"/>
      <c r="G2615" s="170"/>
      <c r="H2615" s="171">
        <f t="shared" ref="H2615:X2616" si="4786">+H2616</f>
        <v>703431</v>
      </c>
      <c r="I2615" s="171">
        <f t="shared" si="4786"/>
        <v>0</v>
      </c>
      <c r="J2615" s="171">
        <f t="shared" si="4786"/>
        <v>1579401</v>
      </c>
      <c r="K2615" s="171">
        <f t="shared" si="4786"/>
        <v>0</v>
      </c>
      <c r="L2615" s="171">
        <f t="shared" si="4786"/>
        <v>1000000</v>
      </c>
      <c r="M2615" s="171">
        <f t="shared" si="4786"/>
        <v>0</v>
      </c>
      <c r="N2615" s="171">
        <f t="shared" si="4786"/>
        <v>1215000</v>
      </c>
      <c r="O2615" s="171">
        <f t="shared" si="4786"/>
        <v>0</v>
      </c>
      <c r="P2615" s="171">
        <f t="shared" si="4786"/>
        <v>1725397</v>
      </c>
      <c r="Q2615" s="171">
        <f t="shared" si="4786"/>
        <v>0</v>
      </c>
      <c r="R2615" s="171">
        <f t="shared" si="4786"/>
        <v>2286000</v>
      </c>
      <c r="S2615" s="171">
        <f t="shared" si="4786"/>
        <v>0</v>
      </c>
      <c r="T2615" s="171">
        <f t="shared" si="4786"/>
        <v>2286000</v>
      </c>
      <c r="U2615" s="171">
        <f t="shared" si="4786"/>
        <v>0</v>
      </c>
      <c r="V2615" s="171">
        <f t="shared" si="4786"/>
        <v>2222000</v>
      </c>
      <c r="W2615" s="171">
        <f t="shared" si="4786"/>
        <v>0</v>
      </c>
      <c r="X2615" s="171">
        <f t="shared" si="4786"/>
        <v>2222000</v>
      </c>
      <c r="Y2615" s="171">
        <f t="shared" ref="X2615:Y2616" si="4787">+Y2616</f>
        <v>0</v>
      </c>
      <c r="Z2615" s="139"/>
      <c r="AA2615" s="139"/>
      <c r="AB2615" s="139"/>
      <c r="AC2615" s="139"/>
    </row>
    <row r="2616" spans="1:29" s="139" customFormat="1" x14ac:dyDescent="0.2">
      <c r="A2616" s="118" t="s">
        <v>844</v>
      </c>
      <c r="B2616" s="102" t="s">
        <v>118</v>
      </c>
      <c r="C2616" s="103">
        <v>43</v>
      </c>
      <c r="D2616" s="104"/>
      <c r="E2616" s="105">
        <v>342</v>
      </c>
      <c r="F2616" s="141"/>
      <c r="G2616" s="106"/>
      <c r="H2616" s="152">
        <f t="shared" si="4786"/>
        <v>703431</v>
      </c>
      <c r="I2616" s="152">
        <f t="shared" si="4786"/>
        <v>0</v>
      </c>
      <c r="J2616" s="152">
        <f t="shared" si="4786"/>
        <v>1579401</v>
      </c>
      <c r="K2616" s="152">
        <f t="shared" si="4786"/>
        <v>0</v>
      </c>
      <c r="L2616" s="152">
        <f t="shared" si="4786"/>
        <v>1000000</v>
      </c>
      <c r="M2616" s="152">
        <f t="shared" si="4786"/>
        <v>0</v>
      </c>
      <c r="N2616" s="152">
        <f t="shared" si="4786"/>
        <v>1215000</v>
      </c>
      <c r="O2616" s="152">
        <f t="shared" si="4786"/>
        <v>0</v>
      </c>
      <c r="P2616" s="152">
        <f t="shared" si="4786"/>
        <v>1725397</v>
      </c>
      <c r="Q2616" s="152">
        <f t="shared" si="4786"/>
        <v>0</v>
      </c>
      <c r="R2616" s="152">
        <f t="shared" si="4786"/>
        <v>2286000</v>
      </c>
      <c r="S2616" s="152">
        <f t="shared" si="4786"/>
        <v>0</v>
      </c>
      <c r="T2616" s="152">
        <f t="shared" si="4786"/>
        <v>2286000</v>
      </c>
      <c r="U2616" s="152">
        <f t="shared" si="4786"/>
        <v>0</v>
      </c>
      <c r="V2616" s="152">
        <f t="shared" si="4786"/>
        <v>2222000</v>
      </c>
      <c r="W2616" s="152">
        <f t="shared" si="4786"/>
        <v>0</v>
      </c>
      <c r="X2616" s="152">
        <f t="shared" si="4787"/>
        <v>2222000</v>
      </c>
      <c r="Y2616" s="152">
        <f t="shared" si="4787"/>
        <v>0</v>
      </c>
      <c r="Z2616" s="112"/>
      <c r="AA2616" s="112"/>
      <c r="AB2616" s="112"/>
      <c r="AC2616" s="112"/>
    </row>
    <row r="2617" spans="1:29" s="101" customFormat="1" ht="45" x14ac:dyDescent="0.2">
      <c r="A2617" s="95" t="s">
        <v>844</v>
      </c>
      <c r="B2617" s="93" t="s">
        <v>118</v>
      </c>
      <c r="C2617" s="136">
        <v>43</v>
      </c>
      <c r="D2617" s="95" t="s">
        <v>101</v>
      </c>
      <c r="E2617" s="138">
        <v>3421</v>
      </c>
      <c r="F2617" s="143" t="s">
        <v>856</v>
      </c>
      <c r="G2617" s="132"/>
      <c r="H2617" s="398">
        <v>703431</v>
      </c>
      <c r="I2617" s="399"/>
      <c r="J2617" s="398">
        <v>1579401</v>
      </c>
      <c r="K2617" s="399"/>
      <c r="L2617" s="398">
        <v>1000000</v>
      </c>
      <c r="M2617" s="399"/>
      <c r="N2617" s="398">
        <v>1215000</v>
      </c>
      <c r="O2617" s="399"/>
      <c r="P2617" s="398">
        <v>1725397</v>
      </c>
      <c r="Q2617" s="399"/>
      <c r="R2617" s="398">
        <v>2286000</v>
      </c>
      <c r="S2617" s="399"/>
      <c r="T2617" s="398">
        <v>2286000</v>
      </c>
      <c r="U2617" s="399"/>
      <c r="V2617" s="398">
        <v>2222000</v>
      </c>
      <c r="W2617" s="399"/>
      <c r="X2617" s="398">
        <v>2222000</v>
      </c>
      <c r="Y2617" s="399"/>
    </row>
    <row r="2618" spans="1:29" x14ac:dyDescent="0.2">
      <c r="A2618" s="201" t="s">
        <v>844</v>
      </c>
      <c r="B2618" s="179" t="s">
        <v>118</v>
      </c>
      <c r="C2618" s="167">
        <v>43</v>
      </c>
      <c r="D2618" s="167"/>
      <c r="E2618" s="168">
        <v>54</v>
      </c>
      <c r="F2618" s="169"/>
      <c r="G2618" s="170"/>
      <c r="H2618" s="171">
        <f t="shared" ref="H2618:X2619" si="4788">+H2619</f>
        <v>0</v>
      </c>
      <c r="I2618" s="171">
        <f t="shared" si="4788"/>
        <v>0</v>
      </c>
      <c r="J2618" s="171">
        <f t="shared" si="4788"/>
        <v>66361</v>
      </c>
      <c r="K2618" s="171">
        <f t="shared" si="4788"/>
        <v>0</v>
      </c>
      <c r="L2618" s="171">
        <f t="shared" si="4788"/>
        <v>5000</v>
      </c>
      <c r="M2618" s="171">
        <f t="shared" si="4788"/>
        <v>0</v>
      </c>
      <c r="N2618" s="171">
        <f t="shared" si="4788"/>
        <v>1000</v>
      </c>
      <c r="O2618" s="171">
        <f t="shared" si="4788"/>
        <v>0</v>
      </c>
      <c r="P2618" s="171">
        <f t="shared" si="4788"/>
        <v>66361</v>
      </c>
      <c r="Q2618" s="171">
        <f t="shared" si="4788"/>
        <v>0</v>
      </c>
      <c r="R2618" s="171">
        <f t="shared" si="4788"/>
        <v>5000</v>
      </c>
      <c r="S2618" s="171">
        <f t="shared" si="4788"/>
        <v>0</v>
      </c>
      <c r="T2618" s="171">
        <f t="shared" si="4788"/>
        <v>1000</v>
      </c>
      <c r="U2618" s="171">
        <f t="shared" si="4788"/>
        <v>0</v>
      </c>
      <c r="V2618" s="171">
        <f t="shared" si="4788"/>
        <v>5000</v>
      </c>
      <c r="W2618" s="171">
        <f t="shared" si="4788"/>
        <v>0</v>
      </c>
      <c r="X2618" s="171">
        <f t="shared" si="4788"/>
        <v>1000</v>
      </c>
      <c r="Y2618" s="171">
        <f t="shared" ref="X2618:Y2619" si="4789">+Y2619</f>
        <v>0</v>
      </c>
      <c r="Z2618" s="139"/>
      <c r="AA2618" s="139"/>
      <c r="AB2618" s="139"/>
      <c r="AC2618" s="139"/>
    </row>
    <row r="2619" spans="1:29" s="150" customFormat="1" x14ac:dyDescent="0.2">
      <c r="A2619" s="118" t="s">
        <v>844</v>
      </c>
      <c r="B2619" s="102" t="s">
        <v>118</v>
      </c>
      <c r="C2619" s="103">
        <v>43</v>
      </c>
      <c r="D2619" s="104"/>
      <c r="E2619" s="105">
        <v>541</v>
      </c>
      <c r="F2619" s="141"/>
      <c r="G2619" s="106"/>
      <c r="H2619" s="152">
        <f t="shared" si="4788"/>
        <v>0</v>
      </c>
      <c r="I2619" s="152">
        <f t="shared" si="4788"/>
        <v>0</v>
      </c>
      <c r="J2619" s="152">
        <f t="shared" si="4788"/>
        <v>66361</v>
      </c>
      <c r="K2619" s="152">
        <f t="shared" si="4788"/>
        <v>0</v>
      </c>
      <c r="L2619" s="152">
        <f t="shared" si="4788"/>
        <v>5000</v>
      </c>
      <c r="M2619" s="152">
        <f t="shared" si="4788"/>
        <v>0</v>
      </c>
      <c r="N2619" s="152">
        <f t="shared" si="4788"/>
        <v>1000</v>
      </c>
      <c r="O2619" s="152">
        <f t="shared" si="4788"/>
        <v>0</v>
      </c>
      <c r="P2619" s="152">
        <f t="shared" si="4788"/>
        <v>66361</v>
      </c>
      <c r="Q2619" s="152">
        <f t="shared" si="4788"/>
        <v>0</v>
      </c>
      <c r="R2619" s="152">
        <f t="shared" si="4788"/>
        <v>5000</v>
      </c>
      <c r="S2619" s="152">
        <f t="shared" si="4788"/>
        <v>0</v>
      </c>
      <c r="T2619" s="152">
        <f t="shared" si="4788"/>
        <v>1000</v>
      </c>
      <c r="U2619" s="152">
        <f t="shared" si="4788"/>
        <v>0</v>
      </c>
      <c r="V2619" s="152">
        <f t="shared" si="4788"/>
        <v>5000</v>
      </c>
      <c r="W2619" s="152">
        <f t="shared" si="4788"/>
        <v>0</v>
      </c>
      <c r="X2619" s="152">
        <f t="shared" si="4789"/>
        <v>1000</v>
      </c>
      <c r="Y2619" s="152">
        <f t="shared" si="4789"/>
        <v>0</v>
      </c>
      <c r="Z2619" s="101"/>
      <c r="AA2619" s="101"/>
      <c r="AB2619" s="101"/>
      <c r="AC2619" s="101"/>
    </row>
    <row r="2620" spans="1:29" s="150" customFormat="1" ht="30" x14ac:dyDescent="0.2">
      <c r="A2620" s="95" t="s">
        <v>844</v>
      </c>
      <c r="B2620" s="93" t="s">
        <v>118</v>
      </c>
      <c r="C2620" s="136">
        <v>43</v>
      </c>
      <c r="D2620" s="95" t="s">
        <v>101</v>
      </c>
      <c r="E2620" s="138">
        <v>5413</v>
      </c>
      <c r="F2620" s="143" t="s">
        <v>859</v>
      </c>
      <c r="G2620" s="132"/>
      <c r="H2620" s="398">
        <v>0</v>
      </c>
      <c r="I2620" s="399"/>
      <c r="J2620" s="398">
        <v>66361</v>
      </c>
      <c r="K2620" s="399"/>
      <c r="L2620" s="398">
        <v>5000</v>
      </c>
      <c r="M2620" s="399"/>
      <c r="N2620" s="398">
        <v>1000</v>
      </c>
      <c r="O2620" s="399"/>
      <c r="P2620" s="398">
        <v>66361</v>
      </c>
      <c r="Q2620" s="399"/>
      <c r="R2620" s="398">
        <v>5000</v>
      </c>
      <c r="S2620" s="399"/>
      <c r="T2620" s="398">
        <v>1000</v>
      </c>
      <c r="U2620" s="399"/>
      <c r="V2620" s="398">
        <v>5000</v>
      </c>
      <c r="W2620" s="399"/>
      <c r="X2620" s="398">
        <v>1000</v>
      </c>
      <c r="Y2620" s="399"/>
      <c r="Z2620" s="112"/>
      <c r="AA2620" s="112"/>
      <c r="AB2620" s="112"/>
      <c r="AC2620" s="112"/>
    </row>
    <row r="2621" spans="1:29" ht="67.5" x14ac:dyDescent="0.2">
      <c r="A2621" s="202" t="s">
        <v>844</v>
      </c>
      <c r="B2621" s="173" t="s">
        <v>860</v>
      </c>
      <c r="C2621" s="173"/>
      <c r="D2621" s="173"/>
      <c r="E2621" s="174"/>
      <c r="F2621" s="176" t="s">
        <v>861</v>
      </c>
      <c r="G2621" s="177" t="s">
        <v>636</v>
      </c>
      <c r="H2621" s="178">
        <f>H2625+H2628+H2622</f>
        <v>4278591</v>
      </c>
      <c r="I2621" s="178">
        <f t="shared" ref="I2621:W2621" si="4790">I2625+I2628+I2622</f>
        <v>0</v>
      </c>
      <c r="J2621" s="178">
        <f t="shared" si="4790"/>
        <v>0</v>
      </c>
      <c r="K2621" s="178">
        <f t="shared" si="4790"/>
        <v>0</v>
      </c>
      <c r="L2621" s="178">
        <f t="shared" si="4790"/>
        <v>0</v>
      </c>
      <c r="M2621" s="178">
        <f t="shared" si="4790"/>
        <v>0</v>
      </c>
      <c r="N2621" s="178">
        <f t="shared" ref="N2621:O2621" si="4791">N2625+N2628+N2622</f>
        <v>0</v>
      </c>
      <c r="O2621" s="178">
        <f t="shared" si="4791"/>
        <v>0</v>
      </c>
      <c r="P2621" s="178">
        <f t="shared" si="4790"/>
        <v>0</v>
      </c>
      <c r="Q2621" s="178">
        <f t="shared" si="4790"/>
        <v>0</v>
      </c>
      <c r="R2621" s="178">
        <f t="shared" si="4790"/>
        <v>0</v>
      </c>
      <c r="S2621" s="178">
        <f t="shared" si="4790"/>
        <v>0</v>
      </c>
      <c r="T2621" s="178">
        <f t="shared" ref="T2621:U2621" si="4792">T2625+T2628+T2622</f>
        <v>0</v>
      </c>
      <c r="U2621" s="178">
        <f t="shared" si="4792"/>
        <v>0</v>
      </c>
      <c r="V2621" s="178">
        <f t="shared" si="4790"/>
        <v>0</v>
      </c>
      <c r="W2621" s="178">
        <f t="shared" si="4790"/>
        <v>0</v>
      </c>
      <c r="X2621" s="178">
        <f t="shared" ref="X2621:Y2621" si="4793">X2625+X2628+X2622</f>
        <v>0</v>
      </c>
      <c r="Y2621" s="178">
        <f t="shared" si="4793"/>
        <v>0</v>
      </c>
      <c r="Z2621" s="150"/>
      <c r="AA2621" s="150"/>
      <c r="AB2621" s="150"/>
      <c r="AC2621" s="150"/>
    </row>
    <row r="2622" spans="1:29" s="101" customFormat="1" x14ac:dyDescent="0.2">
      <c r="A2622" s="188" t="s">
        <v>844</v>
      </c>
      <c r="B2622" s="166" t="s">
        <v>860</v>
      </c>
      <c r="C2622" s="167">
        <v>43</v>
      </c>
      <c r="D2622" s="167"/>
      <c r="E2622" s="168">
        <v>32</v>
      </c>
      <c r="F2622" s="169"/>
      <c r="G2622" s="170"/>
      <c r="H2622" s="171">
        <f t="shared" ref="H2622:Y2622" si="4794">H2623</f>
        <v>12609</v>
      </c>
      <c r="I2622" s="171">
        <f t="shared" si="4794"/>
        <v>0</v>
      </c>
      <c r="J2622" s="171">
        <f t="shared" si="4794"/>
        <v>0</v>
      </c>
      <c r="K2622" s="171">
        <f t="shared" si="4794"/>
        <v>0</v>
      </c>
      <c r="L2622" s="171">
        <f t="shared" si="4794"/>
        <v>0</v>
      </c>
      <c r="M2622" s="171">
        <f t="shared" si="4794"/>
        <v>0</v>
      </c>
      <c r="N2622" s="171">
        <f t="shared" si="4794"/>
        <v>0</v>
      </c>
      <c r="O2622" s="171">
        <f t="shared" si="4794"/>
        <v>0</v>
      </c>
      <c r="P2622" s="171">
        <f t="shared" si="4794"/>
        <v>0</v>
      </c>
      <c r="Q2622" s="171">
        <f t="shared" si="4794"/>
        <v>0</v>
      </c>
      <c r="R2622" s="171">
        <f t="shared" si="4794"/>
        <v>0</v>
      </c>
      <c r="S2622" s="171">
        <f t="shared" si="4794"/>
        <v>0</v>
      </c>
      <c r="T2622" s="171">
        <f t="shared" si="4794"/>
        <v>0</v>
      </c>
      <c r="U2622" s="171">
        <f t="shared" si="4794"/>
        <v>0</v>
      </c>
      <c r="V2622" s="171">
        <f t="shared" si="4794"/>
        <v>0</v>
      </c>
      <c r="W2622" s="171">
        <f t="shared" si="4794"/>
        <v>0</v>
      </c>
      <c r="X2622" s="171">
        <f t="shared" si="4794"/>
        <v>0</v>
      </c>
      <c r="Y2622" s="171">
        <f t="shared" si="4794"/>
        <v>0</v>
      </c>
      <c r="Z2622" s="150"/>
      <c r="AA2622" s="150"/>
      <c r="AB2622" s="150"/>
      <c r="AC2622" s="150"/>
    </row>
    <row r="2623" spans="1:29" s="150" customFormat="1" x14ac:dyDescent="0.2">
      <c r="A2623" s="118" t="s">
        <v>844</v>
      </c>
      <c r="B2623" s="102" t="s">
        <v>860</v>
      </c>
      <c r="C2623" s="103">
        <v>43</v>
      </c>
      <c r="D2623" s="104"/>
      <c r="E2623" s="105">
        <v>323</v>
      </c>
      <c r="F2623" s="141"/>
      <c r="G2623" s="106"/>
      <c r="H2623" s="149">
        <f t="shared" ref="H2623:Y2623" si="4795">+H2624</f>
        <v>12609</v>
      </c>
      <c r="I2623" s="149">
        <f t="shared" si="4795"/>
        <v>0</v>
      </c>
      <c r="J2623" s="149">
        <f t="shared" si="4795"/>
        <v>0</v>
      </c>
      <c r="K2623" s="149">
        <f t="shared" si="4795"/>
        <v>0</v>
      </c>
      <c r="L2623" s="149">
        <f t="shared" si="4795"/>
        <v>0</v>
      </c>
      <c r="M2623" s="149">
        <f t="shared" si="4795"/>
        <v>0</v>
      </c>
      <c r="N2623" s="149">
        <f t="shared" si="4795"/>
        <v>0</v>
      </c>
      <c r="O2623" s="149">
        <f t="shared" si="4795"/>
        <v>0</v>
      </c>
      <c r="P2623" s="149">
        <f t="shared" si="4795"/>
        <v>0</v>
      </c>
      <c r="Q2623" s="149">
        <f t="shared" si="4795"/>
        <v>0</v>
      </c>
      <c r="R2623" s="149">
        <f t="shared" si="4795"/>
        <v>0</v>
      </c>
      <c r="S2623" s="149">
        <f t="shared" si="4795"/>
        <v>0</v>
      </c>
      <c r="T2623" s="149">
        <f t="shared" si="4795"/>
        <v>0</v>
      </c>
      <c r="U2623" s="149">
        <f t="shared" si="4795"/>
        <v>0</v>
      </c>
      <c r="V2623" s="149">
        <f t="shared" si="4795"/>
        <v>0</v>
      </c>
      <c r="W2623" s="149">
        <f t="shared" si="4795"/>
        <v>0</v>
      </c>
      <c r="X2623" s="149">
        <f t="shared" si="4795"/>
        <v>0</v>
      </c>
      <c r="Y2623" s="149">
        <f t="shared" si="4795"/>
        <v>0</v>
      </c>
      <c r="Z2623" s="112"/>
      <c r="AA2623" s="112"/>
      <c r="AB2623" s="112"/>
      <c r="AC2623" s="112"/>
    </row>
    <row r="2624" spans="1:29" x14ac:dyDescent="0.2">
      <c r="A2624" s="95" t="s">
        <v>844</v>
      </c>
      <c r="B2624" s="93" t="s">
        <v>860</v>
      </c>
      <c r="C2624" s="136">
        <v>43</v>
      </c>
      <c r="D2624" s="95" t="s">
        <v>101</v>
      </c>
      <c r="E2624" s="138">
        <v>3237</v>
      </c>
      <c r="F2624" s="143" t="s">
        <v>58</v>
      </c>
      <c r="G2624" s="132"/>
      <c r="H2624" s="398">
        <v>12609</v>
      </c>
      <c r="I2624" s="399"/>
      <c r="J2624" s="398">
        <v>0</v>
      </c>
      <c r="K2624" s="399"/>
      <c r="L2624" s="398"/>
      <c r="M2624" s="399"/>
      <c r="N2624" s="398"/>
      <c r="O2624" s="399"/>
      <c r="P2624" s="398">
        <v>0</v>
      </c>
      <c r="Q2624" s="399"/>
      <c r="R2624" s="398"/>
      <c r="S2624" s="399"/>
      <c r="T2624" s="398"/>
      <c r="U2624" s="399"/>
      <c r="V2624" s="398"/>
      <c r="W2624" s="399"/>
      <c r="X2624" s="398"/>
      <c r="Y2624" s="399"/>
      <c r="Z2624" s="101"/>
      <c r="AA2624" s="101"/>
      <c r="AB2624" s="101"/>
      <c r="AC2624" s="101"/>
    </row>
    <row r="2625" spans="1:29" s="101" customFormat="1" x14ac:dyDescent="0.2">
      <c r="A2625" s="188" t="s">
        <v>844</v>
      </c>
      <c r="B2625" s="166" t="s">
        <v>860</v>
      </c>
      <c r="C2625" s="167">
        <v>43</v>
      </c>
      <c r="D2625" s="167"/>
      <c r="E2625" s="168">
        <v>42</v>
      </c>
      <c r="F2625" s="169"/>
      <c r="G2625" s="170"/>
      <c r="H2625" s="171">
        <f t="shared" ref="H2625:Y2625" si="4796">H2626</f>
        <v>2013982</v>
      </c>
      <c r="I2625" s="171">
        <f t="shared" si="4796"/>
        <v>0</v>
      </c>
      <c r="J2625" s="171">
        <f t="shared" si="4796"/>
        <v>0</v>
      </c>
      <c r="K2625" s="171">
        <f t="shared" si="4796"/>
        <v>0</v>
      </c>
      <c r="L2625" s="171">
        <f t="shared" si="4796"/>
        <v>0</v>
      </c>
      <c r="M2625" s="171">
        <f t="shared" si="4796"/>
        <v>0</v>
      </c>
      <c r="N2625" s="171">
        <f t="shared" si="4796"/>
        <v>0</v>
      </c>
      <c r="O2625" s="171">
        <f t="shared" si="4796"/>
        <v>0</v>
      </c>
      <c r="P2625" s="171">
        <f t="shared" si="4796"/>
        <v>0</v>
      </c>
      <c r="Q2625" s="171">
        <f t="shared" si="4796"/>
        <v>0</v>
      </c>
      <c r="R2625" s="171">
        <f t="shared" si="4796"/>
        <v>0</v>
      </c>
      <c r="S2625" s="171">
        <f t="shared" si="4796"/>
        <v>0</v>
      </c>
      <c r="T2625" s="171">
        <f t="shared" si="4796"/>
        <v>0</v>
      </c>
      <c r="U2625" s="171">
        <f t="shared" si="4796"/>
        <v>0</v>
      </c>
      <c r="V2625" s="171">
        <f t="shared" si="4796"/>
        <v>0</v>
      </c>
      <c r="W2625" s="171">
        <f t="shared" si="4796"/>
        <v>0</v>
      </c>
      <c r="X2625" s="171">
        <f t="shared" si="4796"/>
        <v>0</v>
      </c>
      <c r="Y2625" s="171">
        <f t="shared" si="4796"/>
        <v>0</v>
      </c>
      <c r="Z2625" s="150"/>
      <c r="AA2625" s="150"/>
      <c r="AB2625" s="150"/>
      <c r="AC2625" s="150"/>
    </row>
    <row r="2626" spans="1:29" s="139" customFormat="1" x14ac:dyDescent="0.2">
      <c r="A2626" s="118" t="s">
        <v>844</v>
      </c>
      <c r="B2626" s="102" t="s">
        <v>860</v>
      </c>
      <c r="C2626" s="103">
        <v>43</v>
      </c>
      <c r="D2626" s="104"/>
      <c r="E2626" s="105">
        <v>421</v>
      </c>
      <c r="F2626" s="141"/>
      <c r="G2626" s="106"/>
      <c r="H2626" s="149">
        <f t="shared" ref="H2626:Y2626" si="4797">+H2627</f>
        <v>2013982</v>
      </c>
      <c r="I2626" s="149">
        <f t="shared" si="4797"/>
        <v>0</v>
      </c>
      <c r="J2626" s="149">
        <f t="shared" si="4797"/>
        <v>0</v>
      </c>
      <c r="K2626" s="149">
        <f t="shared" si="4797"/>
        <v>0</v>
      </c>
      <c r="L2626" s="149">
        <f t="shared" si="4797"/>
        <v>0</v>
      </c>
      <c r="M2626" s="149">
        <f t="shared" si="4797"/>
        <v>0</v>
      </c>
      <c r="N2626" s="149">
        <f t="shared" si="4797"/>
        <v>0</v>
      </c>
      <c r="O2626" s="149">
        <f t="shared" si="4797"/>
        <v>0</v>
      </c>
      <c r="P2626" s="149">
        <f t="shared" si="4797"/>
        <v>0</v>
      </c>
      <c r="Q2626" s="149">
        <f t="shared" si="4797"/>
        <v>0</v>
      </c>
      <c r="R2626" s="149">
        <f t="shared" si="4797"/>
        <v>0</v>
      </c>
      <c r="S2626" s="149">
        <f t="shared" si="4797"/>
        <v>0</v>
      </c>
      <c r="T2626" s="149">
        <f t="shared" si="4797"/>
        <v>0</v>
      </c>
      <c r="U2626" s="149">
        <f t="shared" si="4797"/>
        <v>0</v>
      </c>
      <c r="V2626" s="149">
        <f t="shared" si="4797"/>
        <v>0</v>
      </c>
      <c r="W2626" s="149">
        <f t="shared" si="4797"/>
        <v>0</v>
      </c>
      <c r="X2626" s="149">
        <f t="shared" si="4797"/>
        <v>0</v>
      </c>
      <c r="Y2626" s="149">
        <f t="shared" si="4797"/>
        <v>0</v>
      </c>
      <c r="Z2626" s="112"/>
      <c r="AA2626" s="112"/>
      <c r="AB2626" s="112"/>
      <c r="AC2626" s="112"/>
    </row>
    <row r="2627" spans="1:29" s="101" customFormat="1" x14ac:dyDescent="0.2">
      <c r="A2627" s="95" t="s">
        <v>844</v>
      </c>
      <c r="B2627" s="93" t="s">
        <v>860</v>
      </c>
      <c r="C2627" s="136">
        <v>43</v>
      </c>
      <c r="D2627" s="95" t="s">
        <v>101</v>
      </c>
      <c r="E2627" s="138">
        <v>4213</v>
      </c>
      <c r="F2627" s="143" t="s">
        <v>851</v>
      </c>
      <c r="G2627" s="132"/>
      <c r="H2627" s="398">
        <v>2013982</v>
      </c>
      <c r="I2627" s="399"/>
      <c r="J2627" s="398">
        <v>0</v>
      </c>
      <c r="K2627" s="399"/>
      <c r="L2627" s="398"/>
      <c r="M2627" s="399"/>
      <c r="N2627" s="398"/>
      <c r="O2627" s="399"/>
      <c r="P2627" s="398">
        <v>0</v>
      </c>
      <c r="Q2627" s="399"/>
      <c r="R2627" s="398"/>
      <c r="S2627" s="399"/>
      <c r="T2627" s="398"/>
      <c r="U2627" s="399"/>
      <c r="V2627" s="398"/>
      <c r="W2627" s="399"/>
      <c r="X2627" s="398"/>
      <c r="Y2627" s="399"/>
    </row>
    <row r="2628" spans="1:29" s="101" customFormat="1" x14ac:dyDescent="0.2">
      <c r="A2628" s="201" t="s">
        <v>844</v>
      </c>
      <c r="B2628" s="179" t="s">
        <v>860</v>
      </c>
      <c r="C2628" s="167">
        <v>51</v>
      </c>
      <c r="D2628" s="167"/>
      <c r="E2628" s="168">
        <v>36</v>
      </c>
      <c r="F2628" s="169"/>
      <c r="G2628" s="170"/>
      <c r="H2628" s="171">
        <f t="shared" ref="H2628:X2629" si="4798">H2629</f>
        <v>2252000</v>
      </c>
      <c r="I2628" s="171">
        <f t="shared" si="4798"/>
        <v>0</v>
      </c>
      <c r="J2628" s="171">
        <f t="shared" si="4798"/>
        <v>0</v>
      </c>
      <c r="K2628" s="171">
        <f t="shared" si="4798"/>
        <v>0</v>
      </c>
      <c r="L2628" s="171">
        <f t="shared" si="4798"/>
        <v>0</v>
      </c>
      <c r="M2628" s="171">
        <f t="shared" si="4798"/>
        <v>0</v>
      </c>
      <c r="N2628" s="171">
        <f t="shared" si="4798"/>
        <v>0</v>
      </c>
      <c r="O2628" s="171">
        <f t="shared" si="4798"/>
        <v>0</v>
      </c>
      <c r="P2628" s="171">
        <f t="shared" si="4798"/>
        <v>0</v>
      </c>
      <c r="Q2628" s="171">
        <f t="shared" si="4798"/>
        <v>0</v>
      </c>
      <c r="R2628" s="171">
        <f t="shared" si="4798"/>
        <v>0</v>
      </c>
      <c r="S2628" s="171">
        <f t="shared" si="4798"/>
        <v>0</v>
      </c>
      <c r="T2628" s="171">
        <f t="shared" si="4798"/>
        <v>0</v>
      </c>
      <c r="U2628" s="171">
        <f t="shared" si="4798"/>
        <v>0</v>
      </c>
      <c r="V2628" s="171">
        <f t="shared" si="4798"/>
        <v>0</v>
      </c>
      <c r="W2628" s="171">
        <f t="shared" si="4798"/>
        <v>0</v>
      </c>
      <c r="X2628" s="171">
        <f t="shared" si="4798"/>
        <v>0</v>
      </c>
      <c r="Y2628" s="171">
        <f t="shared" ref="X2628:Y2629" si="4799">Y2629</f>
        <v>0</v>
      </c>
      <c r="Z2628" s="139"/>
      <c r="AA2628" s="139"/>
      <c r="AB2628" s="139"/>
      <c r="AC2628" s="139"/>
    </row>
    <row r="2629" spans="1:29" s="101" customFormat="1" x14ac:dyDescent="0.2">
      <c r="A2629" s="118" t="s">
        <v>844</v>
      </c>
      <c r="B2629" s="102" t="s">
        <v>860</v>
      </c>
      <c r="C2629" s="103">
        <v>51</v>
      </c>
      <c r="D2629" s="104"/>
      <c r="E2629" s="105">
        <v>368</v>
      </c>
      <c r="F2629" s="141"/>
      <c r="G2629" s="106"/>
      <c r="H2629" s="149">
        <f t="shared" si="4798"/>
        <v>2252000</v>
      </c>
      <c r="I2629" s="149">
        <f t="shared" si="4798"/>
        <v>0</v>
      </c>
      <c r="J2629" s="149">
        <f t="shared" si="4798"/>
        <v>0</v>
      </c>
      <c r="K2629" s="149">
        <f t="shared" si="4798"/>
        <v>0</v>
      </c>
      <c r="L2629" s="149">
        <f t="shared" si="4798"/>
        <v>0</v>
      </c>
      <c r="M2629" s="149">
        <f t="shared" si="4798"/>
        <v>0</v>
      </c>
      <c r="N2629" s="149">
        <f t="shared" si="4798"/>
        <v>0</v>
      </c>
      <c r="O2629" s="149">
        <f t="shared" si="4798"/>
        <v>0</v>
      </c>
      <c r="P2629" s="149">
        <f t="shared" si="4798"/>
        <v>0</v>
      </c>
      <c r="Q2629" s="149">
        <f t="shared" si="4798"/>
        <v>0</v>
      </c>
      <c r="R2629" s="149">
        <f t="shared" si="4798"/>
        <v>0</v>
      </c>
      <c r="S2629" s="149">
        <f t="shared" si="4798"/>
        <v>0</v>
      </c>
      <c r="T2629" s="149">
        <f t="shared" si="4798"/>
        <v>0</v>
      </c>
      <c r="U2629" s="149">
        <f t="shared" si="4798"/>
        <v>0</v>
      </c>
      <c r="V2629" s="149">
        <f t="shared" si="4798"/>
        <v>0</v>
      </c>
      <c r="W2629" s="149">
        <f t="shared" si="4798"/>
        <v>0</v>
      </c>
      <c r="X2629" s="149">
        <f t="shared" si="4799"/>
        <v>0</v>
      </c>
      <c r="Y2629" s="149">
        <f t="shared" si="4799"/>
        <v>0</v>
      </c>
    </row>
    <row r="2630" spans="1:29" s="139" customFormat="1" ht="30" x14ac:dyDescent="0.2">
      <c r="A2630" s="95" t="s">
        <v>844</v>
      </c>
      <c r="B2630" s="93" t="s">
        <v>860</v>
      </c>
      <c r="C2630" s="136">
        <v>51</v>
      </c>
      <c r="D2630" s="95" t="s">
        <v>270</v>
      </c>
      <c r="E2630" s="138">
        <v>3682</v>
      </c>
      <c r="F2630" s="143" t="s">
        <v>711</v>
      </c>
      <c r="G2630" s="132"/>
      <c r="H2630" s="398">
        <v>2252000</v>
      </c>
      <c r="I2630" s="399"/>
      <c r="J2630" s="398">
        <v>0</v>
      </c>
      <c r="K2630" s="399"/>
      <c r="L2630" s="398"/>
      <c r="M2630" s="399"/>
      <c r="N2630" s="398"/>
      <c r="O2630" s="399"/>
      <c r="P2630" s="398">
        <v>0</v>
      </c>
      <c r="Q2630" s="399"/>
      <c r="R2630" s="398"/>
      <c r="S2630" s="399"/>
      <c r="T2630" s="398"/>
      <c r="U2630" s="399"/>
      <c r="V2630" s="398"/>
      <c r="W2630" s="399"/>
      <c r="X2630" s="398"/>
      <c r="Y2630" s="399"/>
      <c r="Z2630" s="101"/>
      <c r="AA2630" s="101"/>
      <c r="AB2630" s="101"/>
      <c r="AC2630" s="101"/>
    </row>
    <row r="2631" spans="1:29" s="139" customFormat="1" ht="94.5" x14ac:dyDescent="0.2">
      <c r="A2631" s="202" t="s">
        <v>844</v>
      </c>
      <c r="B2631" s="173" t="s">
        <v>862</v>
      </c>
      <c r="C2631" s="173"/>
      <c r="D2631" s="173"/>
      <c r="E2631" s="174"/>
      <c r="F2631" s="176" t="s">
        <v>863</v>
      </c>
      <c r="G2631" s="177" t="s">
        <v>636</v>
      </c>
      <c r="H2631" s="178">
        <f>H2632+H2636+H2639+H2645+H2648+H2652+H2655+H2642+H2658</f>
        <v>8184327</v>
      </c>
      <c r="I2631" s="178">
        <f t="shared" ref="I2631:W2631" si="4800">I2632+I2636+I2639+I2645+I2648+I2652+I2655+I2642+I2658</f>
        <v>2022447</v>
      </c>
      <c r="J2631" s="178">
        <f t="shared" si="4800"/>
        <v>1686243</v>
      </c>
      <c r="K2631" s="178">
        <f t="shared" si="4800"/>
        <v>0</v>
      </c>
      <c r="L2631" s="178">
        <f t="shared" si="4800"/>
        <v>2725610</v>
      </c>
      <c r="M2631" s="178">
        <f t="shared" si="4800"/>
        <v>75</v>
      </c>
      <c r="N2631" s="178">
        <f t="shared" ref="N2631:O2631" si="4801">N2632+N2636+N2639+N2645+N2648+N2652+N2655+N2642+N2658</f>
        <v>2726375</v>
      </c>
      <c r="O2631" s="178">
        <f t="shared" si="4801"/>
        <v>75</v>
      </c>
      <c r="P2631" s="178">
        <f t="shared" si="4800"/>
        <v>1655717</v>
      </c>
      <c r="Q2631" s="178">
        <f t="shared" si="4800"/>
        <v>0</v>
      </c>
      <c r="R2631" s="178">
        <f t="shared" si="4800"/>
        <v>1442184</v>
      </c>
      <c r="S2631" s="178">
        <f t="shared" si="4800"/>
        <v>0</v>
      </c>
      <c r="T2631" s="178">
        <f t="shared" ref="T2631:U2631" si="4802">T2632+T2636+T2639+T2645+T2648+T2652+T2655+T2642+T2658</f>
        <v>1443000</v>
      </c>
      <c r="U2631" s="178">
        <f t="shared" si="4802"/>
        <v>0</v>
      </c>
      <c r="V2631" s="178">
        <f t="shared" si="4800"/>
        <v>1417736</v>
      </c>
      <c r="W2631" s="178">
        <f t="shared" si="4800"/>
        <v>0</v>
      </c>
      <c r="X2631" s="178">
        <f t="shared" ref="X2631:Y2631" si="4803">X2632+X2636+X2639+X2645+X2648+X2652+X2655+X2642+X2658</f>
        <v>1418000</v>
      </c>
      <c r="Y2631" s="178">
        <f t="shared" si="4803"/>
        <v>0</v>
      </c>
      <c r="Z2631" s="101"/>
      <c r="AA2631" s="101"/>
      <c r="AB2631" s="101"/>
      <c r="AC2631" s="101"/>
    </row>
    <row r="2632" spans="1:29" x14ac:dyDescent="0.2">
      <c r="A2632" s="201" t="s">
        <v>844</v>
      </c>
      <c r="B2632" s="179" t="s">
        <v>862</v>
      </c>
      <c r="C2632" s="167">
        <v>43</v>
      </c>
      <c r="D2632" s="167"/>
      <c r="E2632" s="168">
        <v>32</v>
      </c>
      <c r="F2632" s="169"/>
      <c r="G2632" s="170"/>
      <c r="H2632" s="171">
        <f>H2633</f>
        <v>7048</v>
      </c>
      <c r="I2632" s="171">
        <f t="shared" ref="I2632:Y2632" si="4804">I2633</f>
        <v>0</v>
      </c>
      <c r="J2632" s="171">
        <f t="shared" si="4804"/>
        <v>0</v>
      </c>
      <c r="K2632" s="171">
        <f t="shared" si="4804"/>
        <v>0</v>
      </c>
      <c r="L2632" s="171">
        <f t="shared" si="4804"/>
        <v>8300</v>
      </c>
      <c r="M2632" s="171">
        <f t="shared" si="4804"/>
        <v>0</v>
      </c>
      <c r="N2632" s="171">
        <f t="shared" si="4804"/>
        <v>8300</v>
      </c>
      <c r="O2632" s="171">
        <f t="shared" si="4804"/>
        <v>0</v>
      </c>
      <c r="P2632" s="171">
        <f t="shared" si="4804"/>
        <v>0</v>
      </c>
      <c r="Q2632" s="171">
        <f t="shared" si="4804"/>
        <v>0</v>
      </c>
      <c r="R2632" s="171">
        <f t="shared" si="4804"/>
        <v>0</v>
      </c>
      <c r="S2632" s="171">
        <f t="shared" si="4804"/>
        <v>0</v>
      </c>
      <c r="T2632" s="171">
        <f t="shared" si="4804"/>
        <v>0</v>
      </c>
      <c r="U2632" s="171">
        <f t="shared" si="4804"/>
        <v>0</v>
      </c>
      <c r="V2632" s="171">
        <f t="shared" si="4804"/>
        <v>0</v>
      </c>
      <c r="W2632" s="171">
        <f t="shared" si="4804"/>
        <v>0</v>
      </c>
      <c r="X2632" s="171">
        <f t="shared" si="4804"/>
        <v>0</v>
      </c>
      <c r="Y2632" s="171">
        <f t="shared" si="4804"/>
        <v>0</v>
      </c>
      <c r="Z2632" s="139"/>
      <c r="AA2632" s="139"/>
      <c r="AB2632" s="139"/>
      <c r="AC2632" s="139"/>
    </row>
    <row r="2633" spans="1:29" s="101" customFormat="1" x14ac:dyDescent="0.2">
      <c r="A2633" s="118" t="s">
        <v>844</v>
      </c>
      <c r="B2633" s="102" t="s">
        <v>862</v>
      </c>
      <c r="C2633" s="103">
        <v>43</v>
      </c>
      <c r="D2633" s="104"/>
      <c r="E2633" s="105">
        <v>323</v>
      </c>
      <c r="F2633" s="141"/>
      <c r="G2633" s="106"/>
      <c r="H2633" s="152">
        <f t="shared" ref="H2633:Q2633" si="4805">SUM(H2634:H2635)</f>
        <v>7048</v>
      </c>
      <c r="I2633" s="152">
        <f t="shared" si="4805"/>
        <v>0</v>
      </c>
      <c r="J2633" s="152">
        <f t="shared" si="4805"/>
        <v>0</v>
      </c>
      <c r="K2633" s="152">
        <f t="shared" si="4805"/>
        <v>0</v>
      </c>
      <c r="L2633" s="152">
        <f t="shared" ref="L2633:M2633" si="4806">SUM(L2634:L2635)</f>
        <v>8300</v>
      </c>
      <c r="M2633" s="152">
        <f t="shared" si="4806"/>
        <v>0</v>
      </c>
      <c r="N2633" s="152">
        <f t="shared" ref="N2633:O2633" si="4807">SUM(N2634:N2635)</f>
        <v>8300</v>
      </c>
      <c r="O2633" s="152">
        <f t="shared" si="4807"/>
        <v>0</v>
      </c>
      <c r="P2633" s="152">
        <f t="shared" si="4805"/>
        <v>0</v>
      </c>
      <c r="Q2633" s="152">
        <f t="shared" si="4805"/>
        <v>0</v>
      </c>
      <c r="R2633" s="152">
        <f t="shared" ref="R2633:W2633" si="4808">SUM(R2634:R2635)</f>
        <v>0</v>
      </c>
      <c r="S2633" s="152">
        <f t="shared" si="4808"/>
        <v>0</v>
      </c>
      <c r="T2633" s="152">
        <f t="shared" ref="T2633:U2633" si="4809">SUM(T2634:T2635)</f>
        <v>0</v>
      </c>
      <c r="U2633" s="152">
        <f t="shared" si="4809"/>
        <v>0</v>
      </c>
      <c r="V2633" s="152">
        <f t="shared" si="4808"/>
        <v>0</v>
      </c>
      <c r="W2633" s="152">
        <f t="shared" si="4808"/>
        <v>0</v>
      </c>
      <c r="X2633" s="152">
        <f t="shared" ref="X2633:Y2633" si="4810">SUM(X2634:X2635)</f>
        <v>0</v>
      </c>
      <c r="Y2633" s="152">
        <f t="shared" si="4810"/>
        <v>0</v>
      </c>
      <c r="Z2633" s="139"/>
      <c r="AA2633" s="139"/>
      <c r="AB2633" s="139"/>
      <c r="AC2633" s="139"/>
    </row>
    <row r="2634" spans="1:29" s="139" customFormat="1" ht="15" x14ac:dyDescent="0.2">
      <c r="A2634" s="95" t="s">
        <v>844</v>
      </c>
      <c r="B2634" s="93" t="s">
        <v>862</v>
      </c>
      <c r="C2634" s="136">
        <v>43</v>
      </c>
      <c r="D2634" s="95" t="s">
        <v>101</v>
      </c>
      <c r="E2634" s="138">
        <v>3237</v>
      </c>
      <c r="F2634" s="143" t="s">
        <v>58</v>
      </c>
      <c r="G2634" s="194"/>
      <c r="H2634" s="398">
        <v>6968</v>
      </c>
      <c r="I2634" s="399"/>
      <c r="J2634" s="398">
        <v>0</v>
      </c>
      <c r="K2634" s="399"/>
      <c r="L2634" s="398">
        <v>8300</v>
      </c>
      <c r="M2634" s="399"/>
      <c r="N2634" s="398">
        <v>8300</v>
      </c>
      <c r="O2634" s="399"/>
      <c r="P2634" s="398">
        <v>0</v>
      </c>
      <c r="Q2634" s="399"/>
      <c r="R2634" s="398"/>
      <c r="S2634" s="399"/>
      <c r="T2634" s="398"/>
      <c r="U2634" s="399"/>
      <c r="V2634" s="398"/>
      <c r="W2634" s="399"/>
      <c r="X2634" s="398"/>
      <c r="Y2634" s="399"/>
      <c r="Z2634" s="112"/>
      <c r="AA2634" s="112"/>
      <c r="AB2634" s="112"/>
      <c r="AC2634" s="112"/>
    </row>
    <row r="2635" spans="1:29" s="101" customFormat="1" x14ac:dyDescent="0.2">
      <c r="A2635" s="95" t="s">
        <v>844</v>
      </c>
      <c r="B2635" s="93" t="s">
        <v>862</v>
      </c>
      <c r="C2635" s="136">
        <v>43</v>
      </c>
      <c r="D2635" s="95" t="s">
        <v>101</v>
      </c>
      <c r="E2635" s="138">
        <v>3239</v>
      </c>
      <c r="F2635" s="143" t="s">
        <v>60</v>
      </c>
      <c r="G2635" s="194"/>
      <c r="H2635" s="398">
        <v>80</v>
      </c>
      <c r="I2635" s="399"/>
      <c r="J2635" s="398">
        <v>0</v>
      </c>
      <c r="K2635" s="399"/>
      <c r="L2635" s="398"/>
      <c r="M2635" s="399"/>
      <c r="N2635" s="398"/>
      <c r="O2635" s="399"/>
      <c r="P2635" s="398">
        <v>0</v>
      </c>
      <c r="Q2635" s="399"/>
      <c r="R2635" s="398"/>
      <c r="S2635" s="399"/>
      <c r="T2635" s="398"/>
      <c r="U2635" s="399"/>
      <c r="V2635" s="398"/>
      <c r="W2635" s="399"/>
      <c r="X2635" s="398"/>
      <c r="Y2635" s="399"/>
    </row>
    <row r="2636" spans="1:29" s="101" customFormat="1" x14ac:dyDescent="0.2">
      <c r="A2636" s="201" t="s">
        <v>844</v>
      </c>
      <c r="B2636" s="179" t="s">
        <v>862</v>
      </c>
      <c r="C2636" s="167">
        <v>43</v>
      </c>
      <c r="D2636" s="167"/>
      <c r="E2636" s="168">
        <v>34</v>
      </c>
      <c r="F2636" s="169"/>
      <c r="G2636" s="170"/>
      <c r="H2636" s="171">
        <f t="shared" ref="H2636:Y2636" si="4811">+H2637</f>
        <v>231492</v>
      </c>
      <c r="I2636" s="171">
        <f t="shared" si="4811"/>
        <v>0</v>
      </c>
      <c r="J2636" s="171">
        <f t="shared" si="4811"/>
        <v>245537</v>
      </c>
      <c r="K2636" s="171">
        <f t="shared" si="4811"/>
        <v>0</v>
      </c>
      <c r="L2636" s="171">
        <f t="shared" si="4811"/>
        <v>211342</v>
      </c>
      <c r="M2636" s="171">
        <f t="shared" si="4811"/>
        <v>0</v>
      </c>
      <c r="N2636" s="171">
        <f t="shared" si="4811"/>
        <v>212000</v>
      </c>
      <c r="O2636" s="171">
        <f t="shared" si="4811"/>
        <v>0</v>
      </c>
      <c r="P2636" s="171">
        <f t="shared" si="4811"/>
        <v>215011</v>
      </c>
      <c r="Q2636" s="171">
        <f t="shared" si="4811"/>
        <v>0</v>
      </c>
      <c r="R2636" s="171">
        <f t="shared" si="4811"/>
        <v>186291</v>
      </c>
      <c r="S2636" s="171">
        <f t="shared" si="4811"/>
        <v>0</v>
      </c>
      <c r="T2636" s="171">
        <f t="shared" si="4811"/>
        <v>187000</v>
      </c>
      <c r="U2636" s="171">
        <f t="shared" si="4811"/>
        <v>0</v>
      </c>
      <c r="V2636" s="171">
        <f t="shared" si="4811"/>
        <v>161843</v>
      </c>
      <c r="W2636" s="171">
        <f t="shared" si="4811"/>
        <v>0</v>
      </c>
      <c r="X2636" s="171">
        <f t="shared" si="4811"/>
        <v>162000</v>
      </c>
      <c r="Y2636" s="171">
        <f t="shared" si="4811"/>
        <v>0</v>
      </c>
      <c r="Z2636" s="139"/>
      <c r="AA2636" s="139"/>
      <c r="AB2636" s="139"/>
      <c r="AC2636" s="139"/>
    </row>
    <row r="2637" spans="1:29" s="150" customFormat="1" x14ac:dyDescent="0.2">
      <c r="A2637" s="118" t="s">
        <v>844</v>
      </c>
      <c r="B2637" s="102" t="s">
        <v>862</v>
      </c>
      <c r="C2637" s="103">
        <v>43</v>
      </c>
      <c r="D2637" s="104"/>
      <c r="E2637" s="105">
        <v>342</v>
      </c>
      <c r="F2637" s="141"/>
      <c r="G2637" s="106"/>
      <c r="H2637" s="152">
        <f t="shared" ref="H2637:Y2637" si="4812">SUM(H2638:H2638)</f>
        <v>231492</v>
      </c>
      <c r="I2637" s="152">
        <f t="shared" si="4812"/>
        <v>0</v>
      </c>
      <c r="J2637" s="152">
        <f t="shared" si="4812"/>
        <v>245537</v>
      </c>
      <c r="K2637" s="152">
        <f t="shared" si="4812"/>
        <v>0</v>
      </c>
      <c r="L2637" s="152">
        <f t="shared" si="4812"/>
        <v>211342</v>
      </c>
      <c r="M2637" s="152">
        <f t="shared" si="4812"/>
        <v>0</v>
      </c>
      <c r="N2637" s="152">
        <f t="shared" si="4812"/>
        <v>212000</v>
      </c>
      <c r="O2637" s="152">
        <f t="shared" si="4812"/>
        <v>0</v>
      </c>
      <c r="P2637" s="152">
        <f t="shared" si="4812"/>
        <v>215011</v>
      </c>
      <c r="Q2637" s="152">
        <f t="shared" si="4812"/>
        <v>0</v>
      </c>
      <c r="R2637" s="152">
        <f t="shared" si="4812"/>
        <v>186291</v>
      </c>
      <c r="S2637" s="152">
        <f t="shared" si="4812"/>
        <v>0</v>
      </c>
      <c r="T2637" s="152">
        <f t="shared" si="4812"/>
        <v>187000</v>
      </c>
      <c r="U2637" s="152">
        <f t="shared" si="4812"/>
        <v>0</v>
      </c>
      <c r="V2637" s="152">
        <f t="shared" si="4812"/>
        <v>161843</v>
      </c>
      <c r="W2637" s="152">
        <f t="shared" si="4812"/>
        <v>0</v>
      </c>
      <c r="X2637" s="152">
        <f t="shared" si="4812"/>
        <v>162000</v>
      </c>
      <c r="Y2637" s="152">
        <f t="shared" si="4812"/>
        <v>0</v>
      </c>
      <c r="Z2637" s="101"/>
      <c r="AA2637" s="101"/>
      <c r="AB2637" s="101"/>
      <c r="AC2637" s="101"/>
    </row>
    <row r="2638" spans="1:29" s="150" customFormat="1" ht="45" x14ac:dyDescent="0.2">
      <c r="A2638" s="95" t="s">
        <v>844</v>
      </c>
      <c r="B2638" s="93" t="s">
        <v>862</v>
      </c>
      <c r="C2638" s="136">
        <v>43</v>
      </c>
      <c r="D2638" s="95" t="s">
        <v>101</v>
      </c>
      <c r="E2638" s="138">
        <v>3423</v>
      </c>
      <c r="F2638" s="143" t="s">
        <v>864</v>
      </c>
      <c r="G2638" s="132"/>
      <c r="H2638" s="398">
        <v>231492</v>
      </c>
      <c r="I2638" s="399"/>
      <c r="J2638" s="398">
        <v>245537</v>
      </c>
      <c r="K2638" s="399"/>
      <c r="L2638" s="398">
        <v>211342</v>
      </c>
      <c r="M2638" s="399"/>
      <c r="N2638" s="398">
        <v>212000</v>
      </c>
      <c r="O2638" s="399"/>
      <c r="P2638" s="398">
        <v>215011</v>
      </c>
      <c r="Q2638" s="399"/>
      <c r="R2638" s="398">
        <v>186291</v>
      </c>
      <c r="S2638" s="399"/>
      <c r="T2638" s="398">
        <v>187000</v>
      </c>
      <c r="U2638" s="399"/>
      <c r="V2638" s="398">
        <v>161843</v>
      </c>
      <c r="W2638" s="399"/>
      <c r="X2638" s="398">
        <v>162000</v>
      </c>
      <c r="Y2638" s="399"/>
      <c r="Z2638" s="101"/>
      <c r="AA2638" s="101"/>
      <c r="AB2638" s="101"/>
      <c r="AC2638" s="101"/>
    </row>
    <row r="2639" spans="1:29" s="139" customFormat="1" x14ac:dyDescent="0.2">
      <c r="A2639" s="201" t="s">
        <v>844</v>
      </c>
      <c r="B2639" s="179" t="s">
        <v>862</v>
      </c>
      <c r="C2639" s="167">
        <v>43</v>
      </c>
      <c r="D2639" s="167"/>
      <c r="E2639" s="168">
        <v>42</v>
      </c>
      <c r="F2639" s="169"/>
      <c r="G2639" s="170"/>
      <c r="H2639" s="171">
        <f t="shared" ref="H2639:X2640" si="4813">H2640</f>
        <v>3899176</v>
      </c>
      <c r="I2639" s="171">
        <f t="shared" si="4813"/>
        <v>0</v>
      </c>
      <c r="J2639" s="171">
        <f t="shared" si="4813"/>
        <v>0</v>
      </c>
      <c r="K2639" s="171">
        <f t="shared" si="4813"/>
        <v>0</v>
      </c>
      <c r="L2639" s="171">
        <f t="shared" si="4813"/>
        <v>1250000</v>
      </c>
      <c r="M2639" s="171">
        <f t="shared" si="4813"/>
        <v>0</v>
      </c>
      <c r="N2639" s="171">
        <f t="shared" si="4813"/>
        <v>1250000</v>
      </c>
      <c r="O2639" s="171">
        <f t="shared" si="4813"/>
        <v>0</v>
      </c>
      <c r="P2639" s="171">
        <f t="shared" si="4813"/>
        <v>0</v>
      </c>
      <c r="Q2639" s="171">
        <f t="shared" si="4813"/>
        <v>0</v>
      </c>
      <c r="R2639" s="171">
        <f t="shared" si="4813"/>
        <v>0</v>
      </c>
      <c r="S2639" s="171">
        <f t="shared" si="4813"/>
        <v>0</v>
      </c>
      <c r="T2639" s="171">
        <f t="shared" si="4813"/>
        <v>0</v>
      </c>
      <c r="U2639" s="171">
        <f t="shared" si="4813"/>
        <v>0</v>
      </c>
      <c r="V2639" s="171">
        <f t="shared" si="4813"/>
        <v>0</v>
      </c>
      <c r="W2639" s="171">
        <f t="shared" si="4813"/>
        <v>0</v>
      </c>
      <c r="X2639" s="171">
        <f t="shared" si="4813"/>
        <v>0</v>
      </c>
      <c r="Y2639" s="171">
        <f t="shared" ref="X2639:Y2640" si="4814">Y2640</f>
        <v>0</v>
      </c>
      <c r="Z2639" s="150"/>
      <c r="AA2639" s="150"/>
      <c r="AB2639" s="150"/>
      <c r="AC2639" s="150"/>
    </row>
    <row r="2640" spans="1:29" s="139" customFormat="1" x14ac:dyDescent="0.2">
      <c r="A2640" s="118" t="s">
        <v>844</v>
      </c>
      <c r="B2640" s="102" t="s">
        <v>862</v>
      </c>
      <c r="C2640" s="103">
        <v>43</v>
      </c>
      <c r="D2640" s="104"/>
      <c r="E2640" s="105">
        <v>421</v>
      </c>
      <c r="F2640" s="141"/>
      <c r="G2640" s="106"/>
      <c r="H2640" s="149">
        <f t="shared" si="4813"/>
        <v>3899176</v>
      </c>
      <c r="I2640" s="149">
        <f t="shared" si="4813"/>
        <v>0</v>
      </c>
      <c r="J2640" s="149">
        <f t="shared" si="4813"/>
        <v>0</v>
      </c>
      <c r="K2640" s="149">
        <f t="shared" si="4813"/>
        <v>0</v>
      </c>
      <c r="L2640" s="149">
        <f t="shared" si="4813"/>
        <v>1250000</v>
      </c>
      <c r="M2640" s="149">
        <f t="shared" si="4813"/>
        <v>0</v>
      </c>
      <c r="N2640" s="149">
        <f t="shared" si="4813"/>
        <v>1250000</v>
      </c>
      <c r="O2640" s="149">
        <f t="shared" si="4813"/>
        <v>0</v>
      </c>
      <c r="P2640" s="149">
        <f t="shared" si="4813"/>
        <v>0</v>
      </c>
      <c r="Q2640" s="149">
        <f t="shared" si="4813"/>
        <v>0</v>
      </c>
      <c r="R2640" s="149">
        <f t="shared" si="4813"/>
        <v>0</v>
      </c>
      <c r="S2640" s="149">
        <f t="shared" si="4813"/>
        <v>0</v>
      </c>
      <c r="T2640" s="149">
        <f t="shared" si="4813"/>
        <v>0</v>
      </c>
      <c r="U2640" s="149">
        <f t="shared" si="4813"/>
        <v>0</v>
      </c>
      <c r="V2640" s="149">
        <f t="shared" si="4813"/>
        <v>0</v>
      </c>
      <c r="W2640" s="149">
        <f t="shared" si="4813"/>
        <v>0</v>
      </c>
      <c r="X2640" s="149">
        <f t="shared" si="4814"/>
        <v>0</v>
      </c>
      <c r="Y2640" s="149">
        <f t="shared" si="4814"/>
        <v>0</v>
      </c>
      <c r="Z2640" s="150"/>
      <c r="AA2640" s="150"/>
      <c r="AB2640" s="150"/>
      <c r="AC2640" s="150"/>
    </row>
    <row r="2641" spans="1:29" s="150" customFormat="1" x14ac:dyDescent="0.2">
      <c r="A2641" s="95" t="s">
        <v>844</v>
      </c>
      <c r="B2641" s="93" t="s">
        <v>862</v>
      </c>
      <c r="C2641" s="136">
        <v>43</v>
      </c>
      <c r="D2641" s="95" t="s">
        <v>101</v>
      </c>
      <c r="E2641" s="138">
        <v>4214</v>
      </c>
      <c r="F2641" s="143" t="s">
        <v>500</v>
      </c>
      <c r="G2641" s="132"/>
      <c r="H2641" s="398">
        <v>3899176</v>
      </c>
      <c r="I2641" s="399"/>
      <c r="J2641" s="398">
        <v>0</v>
      </c>
      <c r="K2641" s="399"/>
      <c r="L2641" s="398">
        <v>1250000</v>
      </c>
      <c r="M2641" s="399"/>
      <c r="N2641" s="398">
        <v>1250000</v>
      </c>
      <c r="O2641" s="399"/>
      <c r="P2641" s="398">
        <v>0</v>
      </c>
      <c r="Q2641" s="399"/>
      <c r="R2641" s="398"/>
      <c r="S2641" s="399"/>
      <c r="T2641" s="398"/>
      <c r="U2641" s="399"/>
      <c r="V2641" s="398"/>
      <c r="W2641" s="399"/>
      <c r="X2641" s="398"/>
      <c r="Y2641" s="399"/>
      <c r="Z2641" s="139"/>
      <c r="AA2641" s="139"/>
      <c r="AB2641" s="139"/>
      <c r="AC2641" s="139"/>
    </row>
    <row r="2642" spans="1:29" s="150" customFormat="1" x14ac:dyDescent="0.2">
      <c r="A2642" s="201" t="s">
        <v>844</v>
      </c>
      <c r="B2642" s="179" t="s">
        <v>862</v>
      </c>
      <c r="C2642" s="167">
        <v>43</v>
      </c>
      <c r="D2642" s="167"/>
      <c r="E2642" s="168">
        <v>54</v>
      </c>
      <c r="F2642" s="169"/>
      <c r="G2642" s="170"/>
      <c r="H2642" s="171">
        <f t="shared" ref="H2642:Y2642" si="4815">+H2643</f>
        <v>1255894</v>
      </c>
      <c r="I2642" s="171">
        <f t="shared" si="4815"/>
        <v>0</v>
      </c>
      <c r="J2642" s="171">
        <f t="shared" si="4815"/>
        <v>1440706</v>
      </c>
      <c r="K2642" s="171">
        <f t="shared" si="4815"/>
        <v>0</v>
      </c>
      <c r="L2642" s="171">
        <f t="shared" si="4815"/>
        <v>1255893</v>
      </c>
      <c r="M2642" s="171">
        <f t="shared" si="4815"/>
        <v>0</v>
      </c>
      <c r="N2642" s="171">
        <f t="shared" si="4815"/>
        <v>1256000</v>
      </c>
      <c r="O2642" s="171">
        <f t="shared" si="4815"/>
        <v>0</v>
      </c>
      <c r="P2642" s="171">
        <f t="shared" si="4815"/>
        <v>1440706</v>
      </c>
      <c r="Q2642" s="171">
        <f t="shared" si="4815"/>
        <v>0</v>
      </c>
      <c r="R2642" s="171">
        <f t="shared" si="4815"/>
        <v>1255893</v>
      </c>
      <c r="S2642" s="171">
        <f t="shared" si="4815"/>
        <v>0</v>
      </c>
      <c r="T2642" s="171">
        <f t="shared" si="4815"/>
        <v>1256000</v>
      </c>
      <c r="U2642" s="171">
        <f t="shared" si="4815"/>
        <v>0</v>
      </c>
      <c r="V2642" s="171">
        <f t="shared" si="4815"/>
        <v>1255893</v>
      </c>
      <c r="W2642" s="171">
        <f t="shared" si="4815"/>
        <v>0</v>
      </c>
      <c r="X2642" s="171">
        <f t="shared" si="4815"/>
        <v>1256000</v>
      </c>
      <c r="Y2642" s="171">
        <f t="shared" si="4815"/>
        <v>0</v>
      </c>
      <c r="Z2642" s="139"/>
      <c r="AA2642" s="139"/>
      <c r="AB2642" s="139"/>
      <c r="AC2642" s="139"/>
    </row>
    <row r="2643" spans="1:29" s="150" customFormat="1" x14ac:dyDescent="0.2">
      <c r="A2643" s="118" t="s">
        <v>844</v>
      </c>
      <c r="B2643" s="102" t="s">
        <v>862</v>
      </c>
      <c r="C2643" s="136">
        <v>43</v>
      </c>
      <c r="D2643" s="95"/>
      <c r="E2643" s="148">
        <v>544</v>
      </c>
      <c r="F2643" s="143"/>
      <c r="G2643" s="132"/>
      <c r="H2643" s="152">
        <f t="shared" ref="H2643:Y2643" si="4816">SUM(H2644:H2644)</f>
        <v>1255894</v>
      </c>
      <c r="I2643" s="152">
        <f t="shared" si="4816"/>
        <v>0</v>
      </c>
      <c r="J2643" s="152">
        <f t="shared" si="4816"/>
        <v>1440706</v>
      </c>
      <c r="K2643" s="152">
        <f t="shared" si="4816"/>
        <v>0</v>
      </c>
      <c r="L2643" s="152">
        <f t="shared" si="4816"/>
        <v>1255893</v>
      </c>
      <c r="M2643" s="152">
        <f t="shared" si="4816"/>
        <v>0</v>
      </c>
      <c r="N2643" s="152">
        <f t="shared" si="4816"/>
        <v>1256000</v>
      </c>
      <c r="O2643" s="152">
        <f t="shared" si="4816"/>
        <v>0</v>
      </c>
      <c r="P2643" s="152">
        <f t="shared" si="4816"/>
        <v>1440706</v>
      </c>
      <c r="Q2643" s="152">
        <f t="shared" si="4816"/>
        <v>0</v>
      </c>
      <c r="R2643" s="152">
        <f t="shared" si="4816"/>
        <v>1255893</v>
      </c>
      <c r="S2643" s="152">
        <f t="shared" si="4816"/>
        <v>0</v>
      </c>
      <c r="T2643" s="152">
        <f t="shared" si="4816"/>
        <v>1256000</v>
      </c>
      <c r="U2643" s="152">
        <f t="shared" si="4816"/>
        <v>0</v>
      </c>
      <c r="V2643" s="152">
        <f t="shared" si="4816"/>
        <v>1255893</v>
      </c>
      <c r="W2643" s="152">
        <f t="shared" si="4816"/>
        <v>0</v>
      </c>
      <c r="X2643" s="152">
        <f t="shared" si="4816"/>
        <v>1256000</v>
      </c>
      <c r="Y2643" s="152">
        <f t="shared" si="4816"/>
        <v>0</v>
      </c>
    </row>
    <row r="2644" spans="1:29" s="139" customFormat="1" ht="30" x14ac:dyDescent="0.2">
      <c r="A2644" s="95" t="s">
        <v>844</v>
      </c>
      <c r="B2644" s="93" t="s">
        <v>862</v>
      </c>
      <c r="C2644" s="136">
        <v>43</v>
      </c>
      <c r="D2644" s="95" t="s">
        <v>101</v>
      </c>
      <c r="E2644" s="138">
        <v>5443</v>
      </c>
      <c r="F2644" s="143" t="s">
        <v>865</v>
      </c>
      <c r="G2644" s="132"/>
      <c r="H2644" s="398">
        <v>1255894</v>
      </c>
      <c r="I2644" s="399"/>
      <c r="J2644" s="398">
        <v>1440706</v>
      </c>
      <c r="K2644" s="399"/>
      <c r="L2644" s="398">
        <v>1255893</v>
      </c>
      <c r="M2644" s="399"/>
      <c r="N2644" s="398">
        <v>1256000</v>
      </c>
      <c r="O2644" s="399"/>
      <c r="P2644" s="398">
        <v>1440706</v>
      </c>
      <c r="Q2644" s="399"/>
      <c r="R2644" s="398">
        <v>1255893</v>
      </c>
      <c r="S2644" s="399"/>
      <c r="T2644" s="398">
        <v>1256000</v>
      </c>
      <c r="U2644" s="399"/>
      <c r="V2644" s="398">
        <v>1255893</v>
      </c>
      <c r="W2644" s="399"/>
      <c r="X2644" s="398">
        <v>1256000</v>
      </c>
      <c r="Y2644" s="399"/>
      <c r="Z2644" s="150"/>
      <c r="AA2644" s="150"/>
      <c r="AB2644" s="150"/>
      <c r="AC2644" s="150"/>
    </row>
    <row r="2645" spans="1:29" s="150" customFormat="1" x14ac:dyDescent="0.2">
      <c r="A2645" s="201" t="s">
        <v>844</v>
      </c>
      <c r="B2645" s="179" t="s">
        <v>862</v>
      </c>
      <c r="C2645" s="167">
        <v>51</v>
      </c>
      <c r="D2645" s="167"/>
      <c r="E2645" s="168">
        <v>42</v>
      </c>
      <c r="F2645" s="169"/>
      <c r="G2645" s="170"/>
      <c r="H2645" s="171">
        <f t="shared" ref="H2645:X2646" si="4817">H2646</f>
        <v>90044</v>
      </c>
      <c r="I2645" s="171">
        <f t="shared" si="4817"/>
        <v>0</v>
      </c>
      <c r="J2645" s="171">
        <f t="shared" si="4817"/>
        <v>0</v>
      </c>
      <c r="K2645" s="171">
        <f t="shared" si="4817"/>
        <v>0</v>
      </c>
      <c r="L2645" s="171">
        <f t="shared" si="4817"/>
        <v>0</v>
      </c>
      <c r="M2645" s="171">
        <f t="shared" si="4817"/>
        <v>0</v>
      </c>
      <c r="N2645" s="171">
        <f t="shared" si="4817"/>
        <v>0</v>
      </c>
      <c r="O2645" s="171">
        <f t="shared" si="4817"/>
        <v>0</v>
      </c>
      <c r="P2645" s="171">
        <f t="shared" si="4817"/>
        <v>0</v>
      </c>
      <c r="Q2645" s="171">
        <f t="shared" si="4817"/>
        <v>0</v>
      </c>
      <c r="R2645" s="171">
        <f t="shared" si="4817"/>
        <v>0</v>
      </c>
      <c r="S2645" s="171">
        <f t="shared" si="4817"/>
        <v>0</v>
      </c>
      <c r="T2645" s="171">
        <f t="shared" si="4817"/>
        <v>0</v>
      </c>
      <c r="U2645" s="171">
        <f t="shared" si="4817"/>
        <v>0</v>
      </c>
      <c r="V2645" s="171">
        <f t="shared" si="4817"/>
        <v>0</v>
      </c>
      <c r="W2645" s="171">
        <f t="shared" si="4817"/>
        <v>0</v>
      </c>
      <c r="X2645" s="171">
        <f t="shared" si="4817"/>
        <v>0</v>
      </c>
      <c r="Y2645" s="171">
        <f t="shared" ref="X2645:Y2646" si="4818">Y2646</f>
        <v>0</v>
      </c>
    </row>
    <row r="2646" spans="1:29" s="150" customFormat="1" x14ac:dyDescent="0.2">
      <c r="A2646" s="118" t="s">
        <v>844</v>
      </c>
      <c r="B2646" s="102" t="s">
        <v>862</v>
      </c>
      <c r="C2646" s="103">
        <v>51</v>
      </c>
      <c r="D2646" s="104"/>
      <c r="E2646" s="105">
        <v>421</v>
      </c>
      <c r="F2646" s="141"/>
      <c r="G2646" s="106"/>
      <c r="H2646" s="149">
        <f t="shared" si="4817"/>
        <v>90044</v>
      </c>
      <c r="I2646" s="149">
        <f t="shared" si="4817"/>
        <v>0</v>
      </c>
      <c r="J2646" s="149">
        <f t="shared" si="4817"/>
        <v>0</v>
      </c>
      <c r="K2646" s="149">
        <f t="shared" si="4817"/>
        <v>0</v>
      </c>
      <c r="L2646" s="149">
        <f t="shared" si="4817"/>
        <v>0</v>
      </c>
      <c r="M2646" s="149">
        <f t="shared" si="4817"/>
        <v>0</v>
      </c>
      <c r="N2646" s="149">
        <f t="shared" si="4817"/>
        <v>0</v>
      </c>
      <c r="O2646" s="149">
        <f t="shared" si="4817"/>
        <v>0</v>
      </c>
      <c r="P2646" s="149">
        <f t="shared" si="4817"/>
        <v>0</v>
      </c>
      <c r="Q2646" s="149">
        <f t="shared" si="4817"/>
        <v>0</v>
      </c>
      <c r="R2646" s="149">
        <f t="shared" si="4817"/>
        <v>0</v>
      </c>
      <c r="S2646" s="149">
        <f t="shared" si="4817"/>
        <v>0</v>
      </c>
      <c r="T2646" s="149">
        <f t="shared" si="4817"/>
        <v>0</v>
      </c>
      <c r="U2646" s="149">
        <f t="shared" si="4817"/>
        <v>0</v>
      </c>
      <c r="V2646" s="149">
        <f t="shared" si="4817"/>
        <v>0</v>
      </c>
      <c r="W2646" s="149">
        <f t="shared" si="4817"/>
        <v>0</v>
      </c>
      <c r="X2646" s="149">
        <f t="shared" si="4818"/>
        <v>0</v>
      </c>
      <c r="Y2646" s="149">
        <f t="shared" si="4818"/>
        <v>0</v>
      </c>
      <c r="Z2646" s="139"/>
      <c r="AA2646" s="139"/>
      <c r="AB2646" s="139"/>
      <c r="AC2646" s="139"/>
    </row>
    <row r="2647" spans="1:29" s="150" customFormat="1" x14ac:dyDescent="0.2">
      <c r="A2647" s="95" t="s">
        <v>844</v>
      </c>
      <c r="B2647" s="93" t="s">
        <v>862</v>
      </c>
      <c r="C2647" s="136">
        <v>51</v>
      </c>
      <c r="D2647" s="95" t="s">
        <v>101</v>
      </c>
      <c r="E2647" s="138">
        <v>4214</v>
      </c>
      <c r="F2647" s="143" t="s">
        <v>500</v>
      </c>
      <c r="G2647" s="132"/>
      <c r="H2647" s="398">
        <v>90044</v>
      </c>
      <c r="I2647" s="399"/>
      <c r="J2647" s="398">
        <v>0</v>
      </c>
      <c r="K2647" s="399"/>
      <c r="L2647" s="398"/>
      <c r="M2647" s="399"/>
      <c r="N2647" s="398"/>
      <c r="O2647" s="399"/>
      <c r="P2647" s="398">
        <v>0</v>
      </c>
      <c r="Q2647" s="399"/>
      <c r="R2647" s="398"/>
      <c r="S2647" s="399"/>
      <c r="T2647" s="398"/>
      <c r="U2647" s="399"/>
      <c r="V2647" s="398"/>
      <c r="W2647" s="399"/>
      <c r="X2647" s="398"/>
      <c r="Y2647" s="399"/>
    </row>
    <row r="2648" spans="1:29" s="150" customFormat="1" x14ac:dyDescent="0.2">
      <c r="A2648" s="201" t="s">
        <v>844</v>
      </c>
      <c r="B2648" s="179" t="s">
        <v>862</v>
      </c>
      <c r="C2648" s="167">
        <v>559</v>
      </c>
      <c r="D2648" s="167"/>
      <c r="E2648" s="168">
        <v>32</v>
      </c>
      <c r="F2648" s="196"/>
      <c r="G2648" s="197"/>
      <c r="H2648" s="171">
        <f>H2649</f>
        <v>1340</v>
      </c>
      <c r="I2648" s="171">
        <f t="shared" ref="I2648:Y2648" si="4819">I2649</f>
        <v>0</v>
      </c>
      <c r="J2648" s="171">
        <f t="shared" si="4819"/>
        <v>0</v>
      </c>
      <c r="K2648" s="171">
        <f t="shared" si="4819"/>
        <v>0</v>
      </c>
      <c r="L2648" s="171">
        <f t="shared" si="4819"/>
        <v>0</v>
      </c>
      <c r="M2648" s="171">
        <f t="shared" si="4819"/>
        <v>0</v>
      </c>
      <c r="N2648" s="171">
        <f t="shared" si="4819"/>
        <v>0</v>
      </c>
      <c r="O2648" s="171">
        <f t="shared" si="4819"/>
        <v>0</v>
      </c>
      <c r="P2648" s="171">
        <f t="shared" si="4819"/>
        <v>0</v>
      </c>
      <c r="Q2648" s="171">
        <f t="shared" si="4819"/>
        <v>0</v>
      </c>
      <c r="R2648" s="171">
        <f t="shared" si="4819"/>
        <v>0</v>
      </c>
      <c r="S2648" s="171">
        <f t="shared" si="4819"/>
        <v>0</v>
      </c>
      <c r="T2648" s="171">
        <f t="shared" si="4819"/>
        <v>0</v>
      </c>
      <c r="U2648" s="171">
        <f t="shared" si="4819"/>
        <v>0</v>
      </c>
      <c r="V2648" s="171">
        <f t="shared" si="4819"/>
        <v>0</v>
      </c>
      <c r="W2648" s="171">
        <f t="shared" si="4819"/>
        <v>0</v>
      </c>
      <c r="X2648" s="171">
        <f t="shared" si="4819"/>
        <v>0</v>
      </c>
      <c r="Y2648" s="171">
        <f t="shared" si="4819"/>
        <v>0</v>
      </c>
    </row>
    <row r="2649" spans="1:29" s="150" customFormat="1" x14ac:dyDescent="0.2">
      <c r="A2649" s="118" t="s">
        <v>844</v>
      </c>
      <c r="B2649" s="102" t="s">
        <v>862</v>
      </c>
      <c r="C2649" s="103">
        <v>559</v>
      </c>
      <c r="D2649" s="118"/>
      <c r="E2649" s="113">
        <v>323</v>
      </c>
      <c r="F2649" s="141"/>
      <c r="G2649" s="132"/>
      <c r="H2649" s="108">
        <f t="shared" ref="H2649:Q2649" si="4820">+SUM(H2650:H2651)</f>
        <v>1340</v>
      </c>
      <c r="I2649" s="108">
        <f t="shared" si="4820"/>
        <v>0</v>
      </c>
      <c r="J2649" s="108">
        <f t="shared" si="4820"/>
        <v>0</v>
      </c>
      <c r="K2649" s="108">
        <f t="shared" si="4820"/>
        <v>0</v>
      </c>
      <c r="L2649" s="108">
        <f t="shared" ref="L2649:M2649" si="4821">+SUM(L2650:L2651)</f>
        <v>0</v>
      </c>
      <c r="M2649" s="108">
        <f t="shared" si="4821"/>
        <v>0</v>
      </c>
      <c r="N2649" s="108">
        <f t="shared" ref="N2649:O2649" si="4822">+SUM(N2650:N2651)</f>
        <v>0</v>
      </c>
      <c r="O2649" s="108">
        <f t="shared" si="4822"/>
        <v>0</v>
      </c>
      <c r="P2649" s="108">
        <f t="shared" si="4820"/>
        <v>0</v>
      </c>
      <c r="Q2649" s="108">
        <f t="shared" si="4820"/>
        <v>0</v>
      </c>
      <c r="R2649" s="108">
        <f t="shared" ref="R2649:W2649" si="4823">+SUM(R2650:R2651)</f>
        <v>0</v>
      </c>
      <c r="S2649" s="108">
        <f t="shared" si="4823"/>
        <v>0</v>
      </c>
      <c r="T2649" s="108">
        <f t="shared" ref="T2649:U2649" si="4824">+SUM(T2650:T2651)</f>
        <v>0</v>
      </c>
      <c r="U2649" s="108">
        <f t="shared" si="4824"/>
        <v>0</v>
      </c>
      <c r="V2649" s="108">
        <f t="shared" si="4823"/>
        <v>0</v>
      </c>
      <c r="W2649" s="108">
        <f t="shared" si="4823"/>
        <v>0</v>
      </c>
      <c r="X2649" s="108">
        <f t="shared" ref="X2649:Y2649" si="4825">+SUM(X2650:X2651)</f>
        <v>0</v>
      </c>
      <c r="Y2649" s="108">
        <f t="shared" si="4825"/>
        <v>0</v>
      </c>
    </row>
    <row r="2650" spans="1:29" s="150" customFormat="1" x14ac:dyDescent="0.2">
      <c r="A2650" s="95" t="s">
        <v>844</v>
      </c>
      <c r="B2650" s="93" t="s">
        <v>862</v>
      </c>
      <c r="C2650" s="136">
        <v>559</v>
      </c>
      <c r="D2650" s="95" t="s">
        <v>101</v>
      </c>
      <c r="E2650" s="138">
        <v>3237</v>
      </c>
      <c r="F2650" s="143" t="s">
        <v>58</v>
      </c>
      <c r="G2650" s="132"/>
      <c r="H2650" s="398">
        <v>1327</v>
      </c>
      <c r="I2650" s="399"/>
      <c r="J2650" s="398">
        <v>0</v>
      </c>
      <c r="K2650" s="399"/>
      <c r="L2650" s="398"/>
      <c r="M2650" s="399"/>
      <c r="N2650" s="398"/>
      <c r="O2650" s="399"/>
      <c r="P2650" s="398">
        <v>0</v>
      </c>
      <c r="Q2650" s="399"/>
      <c r="R2650" s="398"/>
      <c r="S2650" s="399"/>
      <c r="T2650" s="398"/>
      <c r="U2650" s="399"/>
      <c r="V2650" s="398"/>
      <c r="W2650" s="399"/>
      <c r="X2650" s="398"/>
      <c r="Y2650" s="399"/>
    </row>
    <row r="2651" spans="1:29" s="150" customFormat="1" x14ac:dyDescent="0.2">
      <c r="A2651" s="95" t="s">
        <v>844</v>
      </c>
      <c r="B2651" s="93" t="s">
        <v>862</v>
      </c>
      <c r="C2651" s="103">
        <v>559</v>
      </c>
      <c r="D2651" s="95" t="s">
        <v>101</v>
      </c>
      <c r="E2651" s="138">
        <v>3239</v>
      </c>
      <c r="F2651" s="143" t="s">
        <v>60</v>
      </c>
      <c r="G2651" s="132"/>
      <c r="H2651" s="398">
        <v>13</v>
      </c>
      <c r="I2651" s="399"/>
      <c r="J2651" s="398">
        <v>0</v>
      </c>
      <c r="K2651" s="399"/>
      <c r="L2651" s="398"/>
      <c r="M2651" s="399"/>
      <c r="N2651" s="398"/>
      <c r="O2651" s="399"/>
      <c r="P2651" s="398">
        <v>0</v>
      </c>
      <c r="Q2651" s="399"/>
      <c r="R2651" s="398"/>
      <c r="S2651" s="399"/>
      <c r="T2651" s="398"/>
      <c r="U2651" s="399"/>
      <c r="V2651" s="398"/>
      <c r="W2651" s="399"/>
      <c r="X2651" s="398"/>
      <c r="Y2651" s="399"/>
    </row>
    <row r="2652" spans="1:29" s="150" customFormat="1" x14ac:dyDescent="0.2">
      <c r="A2652" s="201" t="s">
        <v>844</v>
      </c>
      <c r="B2652" s="179" t="s">
        <v>862</v>
      </c>
      <c r="C2652" s="167">
        <v>559</v>
      </c>
      <c r="D2652" s="167"/>
      <c r="E2652" s="168">
        <v>42</v>
      </c>
      <c r="F2652" s="169"/>
      <c r="G2652" s="170"/>
      <c r="H2652" s="171">
        <f t="shared" ref="H2652:X2653" si="4826">H2653</f>
        <v>676886</v>
      </c>
      <c r="I2652" s="171">
        <f t="shared" si="4826"/>
        <v>0</v>
      </c>
      <c r="J2652" s="171">
        <f t="shared" si="4826"/>
        <v>0</v>
      </c>
      <c r="K2652" s="171">
        <f t="shared" si="4826"/>
        <v>0</v>
      </c>
      <c r="L2652" s="171">
        <f t="shared" si="4826"/>
        <v>0</v>
      </c>
      <c r="M2652" s="171">
        <f t="shared" si="4826"/>
        <v>0</v>
      </c>
      <c r="N2652" s="171">
        <f t="shared" si="4826"/>
        <v>0</v>
      </c>
      <c r="O2652" s="171">
        <f t="shared" si="4826"/>
        <v>0</v>
      </c>
      <c r="P2652" s="171">
        <f t="shared" si="4826"/>
        <v>0</v>
      </c>
      <c r="Q2652" s="171">
        <f t="shared" si="4826"/>
        <v>0</v>
      </c>
      <c r="R2652" s="171">
        <f t="shared" si="4826"/>
        <v>0</v>
      </c>
      <c r="S2652" s="171">
        <f t="shared" si="4826"/>
        <v>0</v>
      </c>
      <c r="T2652" s="171">
        <f t="shared" si="4826"/>
        <v>0</v>
      </c>
      <c r="U2652" s="171">
        <f t="shared" si="4826"/>
        <v>0</v>
      </c>
      <c r="V2652" s="171">
        <f t="shared" si="4826"/>
        <v>0</v>
      </c>
      <c r="W2652" s="171">
        <f t="shared" si="4826"/>
        <v>0</v>
      </c>
      <c r="X2652" s="171">
        <f t="shared" si="4826"/>
        <v>0</v>
      </c>
      <c r="Y2652" s="171">
        <f t="shared" ref="X2652:Y2653" si="4827">Y2653</f>
        <v>0</v>
      </c>
    </row>
    <row r="2653" spans="1:29" s="150" customFormat="1" x14ac:dyDescent="0.2">
      <c r="A2653" s="118" t="s">
        <v>844</v>
      </c>
      <c r="B2653" s="102" t="s">
        <v>862</v>
      </c>
      <c r="C2653" s="103">
        <v>559</v>
      </c>
      <c r="D2653" s="104"/>
      <c r="E2653" s="105">
        <v>421</v>
      </c>
      <c r="F2653" s="141"/>
      <c r="G2653" s="106"/>
      <c r="H2653" s="149">
        <f t="shared" si="4826"/>
        <v>676886</v>
      </c>
      <c r="I2653" s="149">
        <f t="shared" si="4826"/>
        <v>0</v>
      </c>
      <c r="J2653" s="149">
        <f t="shared" si="4826"/>
        <v>0</v>
      </c>
      <c r="K2653" s="149">
        <f t="shared" si="4826"/>
        <v>0</v>
      </c>
      <c r="L2653" s="149">
        <f t="shared" si="4826"/>
        <v>0</v>
      </c>
      <c r="M2653" s="149">
        <f t="shared" si="4826"/>
        <v>0</v>
      </c>
      <c r="N2653" s="149">
        <f t="shared" si="4826"/>
        <v>0</v>
      </c>
      <c r="O2653" s="149">
        <f t="shared" si="4826"/>
        <v>0</v>
      </c>
      <c r="P2653" s="149">
        <f t="shared" si="4826"/>
        <v>0</v>
      </c>
      <c r="Q2653" s="149">
        <f t="shared" si="4826"/>
        <v>0</v>
      </c>
      <c r="R2653" s="149">
        <f t="shared" si="4826"/>
        <v>0</v>
      </c>
      <c r="S2653" s="149">
        <f t="shared" si="4826"/>
        <v>0</v>
      </c>
      <c r="T2653" s="149">
        <f t="shared" si="4826"/>
        <v>0</v>
      </c>
      <c r="U2653" s="149">
        <f t="shared" si="4826"/>
        <v>0</v>
      </c>
      <c r="V2653" s="149">
        <f t="shared" si="4826"/>
        <v>0</v>
      </c>
      <c r="W2653" s="149">
        <f t="shared" si="4826"/>
        <v>0</v>
      </c>
      <c r="X2653" s="149">
        <f t="shared" si="4827"/>
        <v>0</v>
      </c>
      <c r="Y2653" s="149">
        <f t="shared" si="4827"/>
        <v>0</v>
      </c>
    </row>
    <row r="2654" spans="1:29" s="101" customFormat="1" x14ac:dyDescent="0.2">
      <c r="A2654" s="95" t="s">
        <v>844</v>
      </c>
      <c r="B2654" s="93" t="s">
        <v>862</v>
      </c>
      <c r="C2654" s="136">
        <v>559</v>
      </c>
      <c r="D2654" s="95" t="s">
        <v>101</v>
      </c>
      <c r="E2654" s="138">
        <v>4214</v>
      </c>
      <c r="F2654" s="143" t="s">
        <v>500</v>
      </c>
      <c r="G2654" s="132"/>
      <c r="H2654" s="398">
        <v>676886</v>
      </c>
      <c r="I2654" s="399"/>
      <c r="J2654" s="398">
        <v>0</v>
      </c>
      <c r="K2654" s="399"/>
      <c r="L2654" s="398"/>
      <c r="M2654" s="399"/>
      <c r="N2654" s="398"/>
      <c r="O2654" s="399"/>
      <c r="P2654" s="398">
        <v>0</v>
      </c>
      <c r="Q2654" s="399"/>
      <c r="R2654" s="398"/>
      <c r="S2654" s="399"/>
      <c r="T2654" s="398"/>
      <c r="U2654" s="399"/>
      <c r="V2654" s="398"/>
      <c r="W2654" s="399"/>
      <c r="X2654" s="398"/>
      <c r="Y2654" s="399"/>
      <c r="Z2654" s="150"/>
      <c r="AA2654" s="150"/>
      <c r="AB2654" s="150"/>
      <c r="AC2654" s="150"/>
    </row>
    <row r="2655" spans="1:29" s="150" customFormat="1" x14ac:dyDescent="0.2">
      <c r="A2655" s="201" t="s">
        <v>844</v>
      </c>
      <c r="B2655" s="179" t="s">
        <v>862</v>
      </c>
      <c r="C2655" s="167">
        <v>81</v>
      </c>
      <c r="D2655" s="167"/>
      <c r="E2655" s="168">
        <v>42</v>
      </c>
      <c r="F2655" s="169"/>
      <c r="G2655" s="170"/>
      <c r="H2655" s="171">
        <f t="shared" ref="H2655:X2659" si="4828">H2656</f>
        <v>2022447</v>
      </c>
      <c r="I2655" s="171">
        <f t="shared" si="4828"/>
        <v>2022447</v>
      </c>
      <c r="J2655" s="171">
        <f t="shared" si="4828"/>
        <v>0</v>
      </c>
      <c r="K2655" s="171">
        <f t="shared" si="4828"/>
        <v>0</v>
      </c>
      <c r="L2655" s="171">
        <f t="shared" si="4828"/>
        <v>0</v>
      </c>
      <c r="M2655" s="171">
        <f t="shared" si="4828"/>
        <v>0</v>
      </c>
      <c r="N2655" s="171">
        <f t="shared" si="4828"/>
        <v>0</v>
      </c>
      <c r="O2655" s="171">
        <f t="shared" si="4828"/>
        <v>0</v>
      </c>
      <c r="P2655" s="171">
        <f t="shared" si="4828"/>
        <v>0</v>
      </c>
      <c r="Q2655" s="171">
        <f t="shared" si="4828"/>
        <v>0</v>
      </c>
      <c r="R2655" s="171">
        <f t="shared" si="4828"/>
        <v>0</v>
      </c>
      <c r="S2655" s="171">
        <f t="shared" si="4828"/>
        <v>0</v>
      </c>
      <c r="T2655" s="171">
        <f t="shared" si="4828"/>
        <v>0</v>
      </c>
      <c r="U2655" s="171">
        <f t="shared" si="4828"/>
        <v>0</v>
      </c>
      <c r="V2655" s="171">
        <f t="shared" si="4828"/>
        <v>0</v>
      </c>
      <c r="W2655" s="171">
        <f t="shared" si="4828"/>
        <v>0</v>
      </c>
      <c r="X2655" s="171">
        <f t="shared" si="4828"/>
        <v>0</v>
      </c>
      <c r="Y2655" s="171">
        <f t="shared" ref="X2655:Y2659" si="4829">Y2656</f>
        <v>0</v>
      </c>
    </row>
    <row r="2656" spans="1:29" s="150" customFormat="1" x14ac:dyDescent="0.2">
      <c r="A2656" s="118" t="s">
        <v>844</v>
      </c>
      <c r="B2656" s="102" t="s">
        <v>862</v>
      </c>
      <c r="C2656" s="103">
        <v>81</v>
      </c>
      <c r="D2656" s="104"/>
      <c r="E2656" s="105">
        <v>421</v>
      </c>
      <c r="F2656" s="141"/>
      <c r="G2656" s="106"/>
      <c r="H2656" s="149">
        <f t="shared" si="4828"/>
        <v>2022447</v>
      </c>
      <c r="I2656" s="149">
        <f t="shared" si="4828"/>
        <v>2022447</v>
      </c>
      <c r="J2656" s="149">
        <f t="shared" si="4828"/>
        <v>0</v>
      </c>
      <c r="K2656" s="149">
        <f t="shared" si="4828"/>
        <v>0</v>
      </c>
      <c r="L2656" s="149">
        <f t="shared" si="4828"/>
        <v>0</v>
      </c>
      <c r="M2656" s="149">
        <f t="shared" si="4828"/>
        <v>0</v>
      </c>
      <c r="N2656" s="149">
        <f t="shared" si="4828"/>
        <v>0</v>
      </c>
      <c r="O2656" s="149">
        <f t="shared" si="4828"/>
        <v>0</v>
      </c>
      <c r="P2656" s="149">
        <f t="shared" si="4828"/>
        <v>0</v>
      </c>
      <c r="Q2656" s="149">
        <f t="shared" si="4828"/>
        <v>0</v>
      </c>
      <c r="R2656" s="149">
        <f t="shared" si="4828"/>
        <v>0</v>
      </c>
      <c r="S2656" s="149">
        <f t="shared" si="4828"/>
        <v>0</v>
      </c>
      <c r="T2656" s="149">
        <f t="shared" si="4828"/>
        <v>0</v>
      </c>
      <c r="U2656" s="149">
        <f t="shared" si="4828"/>
        <v>0</v>
      </c>
      <c r="V2656" s="149">
        <f t="shared" si="4828"/>
        <v>0</v>
      </c>
      <c r="W2656" s="149">
        <f t="shared" si="4828"/>
        <v>0</v>
      </c>
      <c r="X2656" s="149">
        <f t="shared" si="4829"/>
        <v>0</v>
      </c>
      <c r="Y2656" s="149">
        <f t="shared" si="4829"/>
        <v>0</v>
      </c>
      <c r="Z2656" s="101"/>
      <c r="AA2656" s="101"/>
      <c r="AB2656" s="101"/>
      <c r="AC2656" s="101"/>
    </row>
    <row r="2657" spans="1:29" s="101" customFormat="1" x14ac:dyDescent="0.2">
      <c r="A2657" s="95" t="s">
        <v>844</v>
      </c>
      <c r="B2657" s="93" t="s">
        <v>862</v>
      </c>
      <c r="C2657" s="136">
        <v>81</v>
      </c>
      <c r="D2657" s="95" t="s">
        <v>101</v>
      </c>
      <c r="E2657" s="138">
        <v>4214</v>
      </c>
      <c r="F2657" s="143" t="s">
        <v>500</v>
      </c>
      <c r="G2657" s="132"/>
      <c r="H2657" s="398">
        <v>2022447</v>
      </c>
      <c r="I2657" s="398">
        <f>H2657</f>
        <v>2022447</v>
      </c>
      <c r="J2657" s="398">
        <v>0</v>
      </c>
      <c r="K2657" s="398">
        <f>J2657</f>
        <v>0</v>
      </c>
      <c r="L2657" s="398"/>
      <c r="M2657" s="398">
        <f>L2657</f>
        <v>0</v>
      </c>
      <c r="N2657" s="398"/>
      <c r="O2657" s="398">
        <f>N2657</f>
        <v>0</v>
      </c>
      <c r="P2657" s="398">
        <v>0</v>
      </c>
      <c r="Q2657" s="398">
        <f>P2657</f>
        <v>0</v>
      </c>
      <c r="R2657" s="398"/>
      <c r="S2657" s="398">
        <f>R2657</f>
        <v>0</v>
      </c>
      <c r="T2657" s="398"/>
      <c r="U2657" s="398">
        <f>T2657</f>
        <v>0</v>
      </c>
      <c r="V2657" s="398"/>
      <c r="W2657" s="398">
        <f>V2657</f>
        <v>0</v>
      </c>
      <c r="X2657" s="398"/>
      <c r="Y2657" s="398">
        <f>X2657</f>
        <v>0</v>
      </c>
      <c r="Z2657" s="150"/>
      <c r="AA2657" s="150"/>
      <c r="AB2657" s="150"/>
      <c r="AC2657" s="150"/>
    </row>
    <row r="2658" spans="1:29" s="150" customFormat="1" x14ac:dyDescent="0.2">
      <c r="A2658" s="201" t="s">
        <v>844</v>
      </c>
      <c r="B2658" s="179" t="s">
        <v>862</v>
      </c>
      <c r="C2658" s="167">
        <v>810</v>
      </c>
      <c r="D2658" s="167"/>
      <c r="E2658" s="168">
        <v>42</v>
      </c>
      <c r="F2658" s="169"/>
      <c r="G2658" s="170"/>
      <c r="H2658" s="171">
        <f t="shared" si="4828"/>
        <v>0</v>
      </c>
      <c r="I2658" s="171">
        <f t="shared" si="4828"/>
        <v>0</v>
      </c>
      <c r="J2658" s="171">
        <f t="shared" si="4828"/>
        <v>0</v>
      </c>
      <c r="K2658" s="171">
        <f t="shared" si="4828"/>
        <v>0</v>
      </c>
      <c r="L2658" s="171">
        <f t="shared" si="4828"/>
        <v>75</v>
      </c>
      <c r="M2658" s="171">
        <f t="shared" si="4828"/>
        <v>75</v>
      </c>
      <c r="N2658" s="171">
        <f t="shared" si="4828"/>
        <v>75</v>
      </c>
      <c r="O2658" s="171">
        <f t="shared" si="4828"/>
        <v>75</v>
      </c>
      <c r="P2658" s="171">
        <f t="shared" si="4828"/>
        <v>0</v>
      </c>
      <c r="Q2658" s="171">
        <f t="shared" si="4828"/>
        <v>0</v>
      </c>
      <c r="R2658" s="171">
        <f t="shared" si="4828"/>
        <v>0</v>
      </c>
      <c r="S2658" s="171">
        <f t="shared" si="4828"/>
        <v>0</v>
      </c>
      <c r="T2658" s="171">
        <f t="shared" si="4828"/>
        <v>0</v>
      </c>
      <c r="U2658" s="171">
        <f t="shared" si="4828"/>
        <v>0</v>
      </c>
      <c r="V2658" s="171">
        <f t="shared" si="4828"/>
        <v>0</v>
      </c>
      <c r="W2658" s="171">
        <f t="shared" si="4828"/>
        <v>0</v>
      </c>
      <c r="X2658" s="171">
        <f t="shared" si="4829"/>
        <v>0</v>
      </c>
      <c r="Y2658" s="171">
        <f t="shared" si="4829"/>
        <v>0</v>
      </c>
    </row>
    <row r="2659" spans="1:29" s="101" customFormat="1" x14ac:dyDescent="0.2">
      <c r="A2659" s="118" t="s">
        <v>844</v>
      </c>
      <c r="B2659" s="102" t="s">
        <v>862</v>
      </c>
      <c r="C2659" s="103">
        <v>810</v>
      </c>
      <c r="D2659" s="104"/>
      <c r="E2659" s="105">
        <v>421</v>
      </c>
      <c r="F2659" s="141"/>
      <c r="G2659" s="106"/>
      <c r="H2659" s="149">
        <f t="shared" si="4828"/>
        <v>0</v>
      </c>
      <c r="I2659" s="149">
        <f t="shared" si="4828"/>
        <v>0</v>
      </c>
      <c r="J2659" s="149">
        <f t="shared" si="4828"/>
        <v>0</v>
      </c>
      <c r="K2659" s="149">
        <f t="shared" si="4828"/>
        <v>0</v>
      </c>
      <c r="L2659" s="149">
        <f t="shared" si="4828"/>
        <v>75</v>
      </c>
      <c r="M2659" s="149">
        <f t="shared" si="4828"/>
        <v>75</v>
      </c>
      <c r="N2659" s="149">
        <f t="shared" si="4828"/>
        <v>75</v>
      </c>
      <c r="O2659" s="149">
        <f t="shared" si="4828"/>
        <v>75</v>
      </c>
      <c r="P2659" s="149">
        <f t="shared" si="4828"/>
        <v>0</v>
      </c>
      <c r="Q2659" s="149">
        <f t="shared" si="4828"/>
        <v>0</v>
      </c>
      <c r="R2659" s="149">
        <f t="shared" si="4828"/>
        <v>0</v>
      </c>
      <c r="S2659" s="149">
        <f t="shared" si="4828"/>
        <v>0</v>
      </c>
      <c r="T2659" s="149">
        <f t="shared" si="4828"/>
        <v>0</v>
      </c>
      <c r="U2659" s="149">
        <f t="shared" si="4828"/>
        <v>0</v>
      </c>
      <c r="V2659" s="149">
        <f t="shared" si="4828"/>
        <v>0</v>
      </c>
      <c r="W2659" s="149">
        <f t="shared" si="4828"/>
        <v>0</v>
      </c>
      <c r="X2659" s="149">
        <f t="shared" si="4829"/>
        <v>0</v>
      </c>
      <c r="Y2659" s="149">
        <f t="shared" si="4829"/>
        <v>0</v>
      </c>
    </row>
    <row r="2660" spans="1:29" x14ac:dyDescent="0.2">
      <c r="A2660" s="95" t="s">
        <v>844</v>
      </c>
      <c r="B2660" s="93" t="s">
        <v>862</v>
      </c>
      <c r="C2660" s="136">
        <v>810</v>
      </c>
      <c r="D2660" s="95" t="s">
        <v>101</v>
      </c>
      <c r="E2660" s="138">
        <v>4214</v>
      </c>
      <c r="F2660" s="143" t="s">
        <v>500</v>
      </c>
      <c r="G2660" s="132"/>
      <c r="H2660" s="398">
        <v>0</v>
      </c>
      <c r="I2660" s="398">
        <f>H2660</f>
        <v>0</v>
      </c>
      <c r="J2660" s="398">
        <v>0</v>
      </c>
      <c r="K2660" s="398">
        <f>J2660</f>
        <v>0</v>
      </c>
      <c r="L2660" s="398">
        <v>75</v>
      </c>
      <c r="M2660" s="398">
        <f>L2660</f>
        <v>75</v>
      </c>
      <c r="N2660" s="398">
        <v>75</v>
      </c>
      <c r="O2660" s="398">
        <f>N2660</f>
        <v>75</v>
      </c>
      <c r="P2660" s="398">
        <v>0</v>
      </c>
      <c r="Q2660" s="398">
        <f>P2660</f>
        <v>0</v>
      </c>
      <c r="R2660" s="398"/>
      <c r="S2660" s="398">
        <f>R2660</f>
        <v>0</v>
      </c>
      <c r="T2660" s="398"/>
      <c r="U2660" s="398">
        <f>T2660</f>
        <v>0</v>
      </c>
      <c r="V2660" s="398"/>
      <c r="W2660" s="398">
        <f>V2660</f>
        <v>0</v>
      </c>
      <c r="X2660" s="398"/>
      <c r="Y2660" s="398">
        <f>X2660</f>
        <v>0</v>
      </c>
      <c r="Z2660" s="150"/>
      <c r="AA2660" s="150"/>
      <c r="AB2660" s="150"/>
      <c r="AC2660" s="150"/>
    </row>
    <row r="2661" spans="1:29" s="101" customFormat="1" ht="67.5" x14ac:dyDescent="0.2">
      <c r="A2661" s="202" t="s">
        <v>844</v>
      </c>
      <c r="B2661" s="173" t="s">
        <v>866</v>
      </c>
      <c r="C2661" s="173"/>
      <c r="D2661" s="173"/>
      <c r="E2661" s="174"/>
      <c r="F2661" s="176" t="s">
        <v>867</v>
      </c>
      <c r="G2661" s="177" t="s">
        <v>636</v>
      </c>
      <c r="H2661" s="178">
        <f t="shared" ref="H2661:Q2661" si="4830">+H2662+H2669+H2676+H2683+H2690+H2693+H2700</f>
        <v>1508017</v>
      </c>
      <c r="I2661" s="178">
        <f t="shared" si="4830"/>
        <v>0</v>
      </c>
      <c r="J2661" s="178">
        <f t="shared" si="4830"/>
        <v>0</v>
      </c>
      <c r="K2661" s="178">
        <f t="shared" si="4830"/>
        <v>0</v>
      </c>
      <c r="L2661" s="178">
        <f t="shared" ref="L2661:M2661" si="4831">+L2662+L2669+L2676+L2683+L2690+L2693+L2700</f>
        <v>12787300</v>
      </c>
      <c r="M2661" s="178">
        <f t="shared" si="4831"/>
        <v>0</v>
      </c>
      <c r="N2661" s="178">
        <f t="shared" ref="N2661:O2661" si="4832">+N2662+N2669+N2676+N2683+N2690+N2693+N2700</f>
        <v>12806000</v>
      </c>
      <c r="O2661" s="178">
        <f t="shared" si="4832"/>
        <v>0</v>
      </c>
      <c r="P2661" s="178">
        <f t="shared" si="4830"/>
        <v>0</v>
      </c>
      <c r="Q2661" s="178">
        <f t="shared" si="4830"/>
        <v>0</v>
      </c>
      <c r="R2661" s="178">
        <f t="shared" ref="R2661:W2661" si="4833">+R2662+R2669+R2676+R2683+R2690+R2693+R2700</f>
        <v>0</v>
      </c>
      <c r="S2661" s="178">
        <f t="shared" si="4833"/>
        <v>0</v>
      </c>
      <c r="T2661" s="178">
        <f t="shared" ref="T2661:U2661" si="4834">+T2662+T2669+T2676+T2683+T2690+T2693+T2700</f>
        <v>0</v>
      </c>
      <c r="U2661" s="178">
        <f t="shared" si="4834"/>
        <v>0</v>
      </c>
      <c r="V2661" s="178">
        <f t="shared" si="4833"/>
        <v>0</v>
      </c>
      <c r="W2661" s="178">
        <f t="shared" si="4833"/>
        <v>0</v>
      </c>
      <c r="X2661" s="178">
        <f t="shared" ref="X2661:Y2661" si="4835">+X2662+X2669+X2676+X2683+X2690+X2693+X2700</f>
        <v>0</v>
      </c>
      <c r="Y2661" s="178">
        <f t="shared" si="4835"/>
        <v>0</v>
      </c>
    </row>
    <row r="2662" spans="1:29" s="139" customFormat="1" x14ac:dyDescent="0.2">
      <c r="A2662" s="188" t="s">
        <v>844</v>
      </c>
      <c r="B2662" s="166" t="s">
        <v>866</v>
      </c>
      <c r="C2662" s="167">
        <v>43</v>
      </c>
      <c r="D2662" s="166"/>
      <c r="E2662" s="168">
        <v>31</v>
      </c>
      <c r="F2662" s="169"/>
      <c r="G2662" s="169"/>
      <c r="H2662" s="185">
        <f t="shared" ref="H2662:Q2662" si="4836">H2663+H2665+H2667</f>
        <v>4579</v>
      </c>
      <c r="I2662" s="185">
        <f t="shared" si="4836"/>
        <v>0</v>
      </c>
      <c r="J2662" s="185">
        <f t="shared" si="4836"/>
        <v>0</v>
      </c>
      <c r="K2662" s="185">
        <f t="shared" si="4836"/>
        <v>0</v>
      </c>
      <c r="L2662" s="185">
        <f t="shared" ref="L2662:M2662" si="4837">L2663+L2665+L2667</f>
        <v>1400</v>
      </c>
      <c r="M2662" s="185">
        <f t="shared" si="4837"/>
        <v>0</v>
      </c>
      <c r="N2662" s="185">
        <f t="shared" ref="N2662:O2662" si="4838">N2663+N2665+N2667</f>
        <v>2650</v>
      </c>
      <c r="O2662" s="185">
        <f t="shared" si="4838"/>
        <v>0</v>
      </c>
      <c r="P2662" s="185">
        <f t="shared" si="4836"/>
        <v>0</v>
      </c>
      <c r="Q2662" s="185">
        <f t="shared" si="4836"/>
        <v>0</v>
      </c>
      <c r="R2662" s="185">
        <f t="shared" ref="R2662:W2662" si="4839">R2663+R2665+R2667</f>
        <v>0</v>
      </c>
      <c r="S2662" s="185">
        <f t="shared" si="4839"/>
        <v>0</v>
      </c>
      <c r="T2662" s="185">
        <f t="shared" ref="T2662:U2662" si="4840">T2663+T2665+T2667</f>
        <v>0</v>
      </c>
      <c r="U2662" s="185">
        <f t="shared" si="4840"/>
        <v>0</v>
      </c>
      <c r="V2662" s="185">
        <f t="shared" si="4839"/>
        <v>0</v>
      </c>
      <c r="W2662" s="185">
        <f t="shared" si="4839"/>
        <v>0</v>
      </c>
      <c r="X2662" s="185">
        <f t="shared" ref="X2662:Y2662" si="4841">X2663+X2665+X2667</f>
        <v>0</v>
      </c>
      <c r="Y2662" s="185">
        <f t="shared" si="4841"/>
        <v>0</v>
      </c>
      <c r="Z2662" s="112"/>
      <c r="AA2662" s="112"/>
      <c r="AB2662" s="112"/>
      <c r="AC2662" s="112"/>
    </row>
    <row r="2663" spans="1:29" s="101" customFormat="1" x14ac:dyDescent="0.2">
      <c r="A2663" s="118" t="s">
        <v>844</v>
      </c>
      <c r="B2663" s="102" t="s">
        <v>866</v>
      </c>
      <c r="C2663" s="103">
        <v>43</v>
      </c>
      <c r="D2663" s="118"/>
      <c r="E2663" s="113">
        <v>311</v>
      </c>
      <c r="F2663" s="141"/>
      <c r="G2663" s="186"/>
      <c r="H2663" s="108">
        <f t="shared" ref="H2663:Y2663" si="4842">H2664</f>
        <v>3584</v>
      </c>
      <c r="I2663" s="108">
        <f t="shared" si="4842"/>
        <v>0</v>
      </c>
      <c r="J2663" s="108">
        <f t="shared" si="4842"/>
        <v>0</v>
      </c>
      <c r="K2663" s="108">
        <f t="shared" si="4842"/>
        <v>0</v>
      </c>
      <c r="L2663" s="108">
        <f t="shared" si="4842"/>
        <v>1200</v>
      </c>
      <c r="M2663" s="108">
        <f t="shared" si="4842"/>
        <v>0</v>
      </c>
      <c r="N2663" s="108">
        <f t="shared" si="4842"/>
        <v>2250</v>
      </c>
      <c r="O2663" s="108">
        <f t="shared" si="4842"/>
        <v>0</v>
      </c>
      <c r="P2663" s="108">
        <f t="shared" si="4842"/>
        <v>0</v>
      </c>
      <c r="Q2663" s="108">
        <f t="shared" si="4842"/>
        <v>0</v>
      </c>
      <c r="R2663" s="108">
        <f t="shared" si="4842"/>
        <v>0</v>
      </c>
      <c r="S2663" s="108">
        <f t="shared" si="4842"/>
        <v>0</v>
      </c>
      <c r="T2663" s="108">
        <f t="shared" si="4842"/>
        <v>0</v>
      </c>
      <c r="U2663" s="108">
        <f t="shared" si="4842"/>
        <v>0</v>
      </c>
      <c r="V2663" s="108">
        <f t="shared" si="4842"/>
        <v>0</v>
      </c>
      <c r="W2663" s="108">
        <f t="shared" si="4842"/>
        <v>0</v>
      </c>
      <c r="X2663" s="108">
        <f t="shared" si="4842"/>
        <v>0</v>
      </c>
      <c r="Y2663" s="108">
        <f t="shared" si="4842"/>
        <v>0</v>
      </c>
    </row>
    <row r="2664" spans="1:29" s="139" customFormat="1" ht="15" x14ac:dyDescent="0.2">
      <c r="A2664" s="95" t="s">
        <v>844</v>
      </c>
      <c r="B2664" s="93" t="s">
        <v>866</v>
      </c>
      <c r="C2664" s="94">
        <v>43</v>
      </c>
      <c r="D2664" s="95" t="s">
        <v>101</v>
      </c>
      <c r="E2664" s="119">
        <v>3111</v>
      </c>
      <c r="F2664" s="142" t="s">
        <v>33</v>
      </c>
      <c r="G2664" s="134"/>
      <c r="H2664" s="398">
        <v>3584</v>
      </c>
      <c r="I2664" s="399"/>
      <c r="J2664" s="398">
        <v>0</v>
      </c>
      <c r="K2664" s="399"/>
      <c r="L2664" s="398">
        <v>1200</v>
      </c>
      <c r="M2664" s="399"/>
      <c r="N2664" s="398">
        <v>2250</v>
      </c>
      <c r="O2664" s="399"/>
      <c r="P2664" s="398">
        <v>0</v>
      </c>
      <c r="Q2664" s="399"/>
      <c r="R2664" s="398"/>
      <c r="S2664" s="399"/>
      <c r="T2664" s="398"/>
      <c r="U2664" s="399"/>
      <c r="V2664" s="398"/>
      <c r="W2664" s="399"/>
      <c r="X2664" s="398"/>
      <c r="Y2664" s="399"/>
    </row>
    <row r="2665" spans="1:29" x14ac:dyDescent="0.2">
      <c r="A2665" s="118" t="s">
        <v>844</v>
      </c>
      <c r="B2665" s="102" t="s">
        <v>866</v>
      </c>
      <c r="C2665" s="103">
        <v>43</v>
      </c>
      <c r="D2665" s="104"/>
      <c r="E2665" s="105">
        <v>312</v>
      </c>
      <c r="F2665" s="141"/>
      <c r="G2665" s="106"/>
      <c r="H2665" s="152">
        <f t="shared" ref="H2665:Y2665" si="4843">SUM(H2666)</f>
        <v>398</v>
      </c>
      <c r="I2665" s="152">
        <f t="shared" si="4843"/>
        <v>0</v>
      </c>
      <c r="J2665" s="152">
        <f t="shared" si="4843"/>
        <v>0</v>
      </c>
      <c r="K2665" s="152">
        <f t="shared" si="4843"/>
        <v>0</v>
      </c>
      <c r="L2665" s="152">
        <f t="shared" si="4843"/>
        <v>0</v>
      </c>
      <c r="M2665" s="152">
        <f t="shared" si="4843"/>
        <v>0</v>
      </c>
      <c r="N2665" s="152">
        <f t="shared" si="4843"/>
        <v>0</v>
      </c>
      <c r="O2665" s="152">
        <f t="shared" si="4843"/>
        <v>0</v>
      </c>
      <c r="P2665" s="152">
        <f t="shared" si="4843"/>
        <v>0</v>
      </c>
      <c r="Q2665" s="152">
        <f t="shared" si="4843"/>
        <v>0</v>
      </c>
      <c r="R2665" s="152">
        <f t="shared" si="4843"/>
        <v>0</v>
      </c>
      <c r="S2665" s="152">
        <f t="shared" si="4843"/>
        <v>0</v>
      </c>
      <c r="T2665" s="152">
        <f t="shared" si="4843"/>
        <v>0</v>
      </c>
      <c r="U2665" s="152">
        <f t="shared" si="4843"/>
        <v>0</v>
      </c>
      <c r="V2665" s="152">
        <f t="shared" si="4843"/>
        <v>0</v>
      </c>
      <c r="W2665" s="152">
        <f t="shared" si="4843"/>
        <v>0</v>
      </c>
      <c r="X2665" s="152">
        <f t="shared" si="4843"/>
        <v>0</v>
      </c>
      <c r="Y2665" s="152">
        <f t="shared" si="4843"/>
        <v>0</v>
      </c>
      <c r="Z2665" s="101"/>
      <c r="AA2665" s="101"/>
      <c r="AB2665" s="101"/>
      <c r="AC2665" s="101"/>
    </row>
    <row r="2666" spans="1:29" s="101" customFormat="1" x14ac:dyDescent="0.2">
      <c r="A2666" s="95" t="s">
        <v>844</v>
      </c>
      <c r="B2666" s="93" t="s">
        <v>866</v>
      </c>
      <c r="C2666" s="136">
        <v>43</v>
      </c>
      <c r="D2666" s="95" t="s">
        <v>101</v>
      </c>
      <c r="E2666" s="138">
        <v>3121</v>
      </c>
      <c r="F2666" s="143" t="s">
        <v>38</v>
      </c>
      <c r="G2666" s="132"/>
      <c r="H2666" s="398">
        <v>398</v>
      </c>
      <c r="I2666" s="399"/>
      <c r="J2666" s="398">
        <v>0</v>
      </c>
      <c r="K2666" s="399"/>
      <c r="L2666" s="398"/>
      <c r="M2666" s="399"/>
      <c r="N2666" s="398"/>
      <c r="O2666" s="399"/>
      <c r="P2666" s="398">
        <v>0</v>
      </c>
      <c r="Q2666" s="399"/>
      <c r="R2666" s="398"/>
      <c r="S2666" s="399"/>
      <c r="T2666" s="398"/>
      <c r="U2666" s="399"/>
      <c r="V2666" s="398"/>
      <c r="W2666" s="399"/>
      <c r="X2666" s="398"/>
      <c r="Y2666" s="399"/>
      <c r="Z2666" s="139"/>
      <c r="AA2666" s="139"/>
      <c r="AB2666" s="139"/>
      <c r="AC2666" s="139"/>
    </row>
    <row r="2667" spans="1:29" s="139" customFormat="1" x14ac:dyDescent="0.2">
      <c r="A2667" s="118" t="s">
        <v>844</v>
      </c>
      <c r="B2667" s="102" t="s">
        <v>866</v>
      </c>
      <c r="C2667" s="103">
        <v>43</v>
      </c>
      <c r="D2667" s="104"/>
      <c r="E2667" s="105">
        <v>313</v>
      </c>
      <c r="F2667" s="141"/>
      <c r="G2667" s="106"/>
      <c r="H2667" s="152">
        <f t="shared" ref="H2667:Y2667" si="4844">H2668</f>
        <v>597</v>
      </c>
      <c r="I2667" s="152">
        <f t="shared" si="4844"/>
        <v>0</v>
      </c>
      <c r="J2667" s="152">
        <f t="shared" si="4844"/>
        <v>0</v>
      </c>
      <c r="K2667" s="152">
        <f t="shared" si="4844"/>
        <v>0</v>
      </c>
      <c r="L2667" s="152">
        <f t="shared" si="4844"/>
        <v>200</v>
      </c>
      <c r="M2667" s="152">
        <f t="shared" si="4844"/>
        <v>0</v>
      </c>
      <c r="N2667" s="152">
        <f t="shared" si="4844"/>
        <v>400</v>
      </c>
      <c r="O2667" s="152">
        <f t="shared" si="4844"/>
        <v>0</v>
      </c>
      <c r="P2667" s="152">
        <f t="shared" si="4844"/>
        <v>0</v>
      </c>
      <c r="Q2667" s="152">
        <f t="shared" si="4844"/>
        <v>0</v>
      </c>
      <c r="R2667" s="152">
        <f t="shared" si="4844"/>
        <v>0</v>
      </c>
      <c r="S2667" s="152">
        <f t="shared" si="4844"/>
        <v>0</v>
      </c>
      <c r="T2667" s="152">
        <f t="shared" si="4844"/>
        <v>0</v>
      </c>
      <c r="U2667" s="152">
        <f t="shared" si="4844"/>
        <v>0</v>
      </c>
      <c r="V2667" s="152">
        <f t="shared" si="4844"/>
        <v>0</v>
      </c>
      <c r="W2667" s="152">
        <f t="shared" si="4844"/>
        <v>0</v>
      </c>
      <c r="X2667" s="152">
        <f t="shared" si="4844"/>
        <v>0</v>
      </c>
      <c r="Y2667" s="152">
        <f t="shared" si="4844"/>
        <v>0</v>
      </c>
      <c r="Z2667" s="112"/>
      <c r="AA2667" s="112"/>
      <c r="AB2667" s="112"/>
      <c r="AC2667" s="112"/>
    </row>
    <row r="2668" spans="1:29" s="101" customFormat="1" x14ac:dyDescent="0.2">
      <c r="A2668" s="95" t="s">
        <v>844</v>
      </c>
      <c r="B2668" s="93" t="s">
        <v>866</v>
      </c>
      <c r="C2668" s="136">
        <v>43</v>
      </c>
      <c r="D2668" s="95" t="s">
        <v>101</v>
      </c>
      <c r="E2668" s="138">
        <v>3132</v>
      </c>
      <c r="F2668" s="143" t="s">
        <v>40</v>
      </c>
      <c r="G2668" s="132"/>
      <c r="H2668" s="398">
        <v>597</v>
      </c>
      <c r="I2668" s="399"/>
      <c r="J2668" s="398">
        <v>0</v>
      </c>
      <c r="K2668" s="399"/>
      <c r="L2668" s="398">
        <v>200</v>
      </c>
      <c r="M2668" s="399"/>
      <c r="N2668" s="398">
        <v>400</v>
      </c>
      <c r="O2668" s="399"/>
      <c r="P2668" s="398">
        <v>0</v>
      </c>
      <c r="Q2668" s="399"/>
      <c r="R2668" s="398"/>
      <c r="S2668" s="399"/>
      <c r="T2668" s="398"/>
      <c r="U2668" s="399"/>
      <c r="V2668" s="398"/>
      <c r="W2668" s="399"/>
      <c r="X2668" s="398"/>
      <c r="Y2668" s="399"/>
    </row>
    <row r="2669" spans="1:29" s="139" customFormat="1" x14ac:dyDescent="0.2">
      <c r="A2669" s="201" t="s">
        <v>844</v>
      </c>
      <c r="B2669" s="179" t="s">
        <v>866</v>
      </c>
      <c r="C2669" s="167">
        <v>43</v>
      </c>
      <c r="D2669" s="167"/>
      <c r="E2669" s="168">
        <v>32</v>
      </c>
      <c r="F2669" s="169"/>
      <c r="G2669" s="170"/>
      <c r="H2669" s="171">
        <f t="shared" ref="H2669:Q2669" si="4845">H2670+H2672</f>
        <v>12728</v>
      </c>
      <c r="I2669" s="171">
        <f t="shared" si="4845"/>
        <v>0</v>
      </c>
      <c r="J2669" s="171">
        <f t="shared" si="4845"/>
        <v>0</v>
      </c>
      <c r="K2669" s="171">
        <f t="shared" si="4845"/>
        <v>0</v>
      </c>
      <c r="L2669" s="171">
        <f t="shared" ref="L2669:M2669" si="4846">L2670+L2672</f>
        <v>1650</v>
      </c>
      <c r="M2669" s="171">
        <f t="shared" si="4846"/>
        <v>0</v>
      </c>
      <c r="N2669" s="171">
        <f t="shared" ref="N2669:O2669" si="4847">N2670+N2672</f>
        <v>3500</v>
      </c>
      <c r="O2669" s="171">
        <f t="shared" si="4847"/>
        <v>0</v>
      </c>
      <c r="P2669" s="171">
        <f t="shared" si="4845"/>
        <v>0</v>
      </c>
      <c r="Q2669" s="171">
        <f t="shared" si="4845"/>
        <v>0</v>
      </c>
      <c r="R2669" s="171">
        <f t="shared" ref="R2669:W2669" si="4848">R2670+R2672</f>
        <v>0</v>
      </c>
      <c r="S2669" s="171">
        <f t="shared" si="4848"/>
        <v>0</v>
      </c>
      <c r="T2669" s="171">
        <f t="shared" ref="T2669:U2669" si="4849">T2670+T2672</f>
        <v>0</v>
      </c>
      <c r="U2669" s="171">
        <f t="shared" si="4849"/>
        <v>0</v>
      </c>
      <c r="V2669" s="171">
        <f t="shared" si="4848"/>
        <v>0</v>
      </c>
      <c r="W2669" s="171">
        <f t="shared" si="4848"/>
        <v>0</v>
      </c>
      <c r="X2669" s="171">
        <f t="shared" ref="X2669:Y2669" si="4850">X2670+X2672</f>
        <v>0</v>
      </c>
      <c r="Y2669" s="171">
        <f t="shared" si="4850"/>
        <v>0</v>
      </c>
    </row>
    <row r="2670" spans="1:29" s="139" customFormat="1" x14ac:dyDescent="0.2">
      <c r="A2670" s="118" t="s">
        <v>844</v>
      </c>
      <c r="B2670" s="102" t="s">
        <v>866</v>
      </c>
      <c r="C2670" s="103">
        <v>43</v>
      </c>
      <c r="D2670" s="104"/>
      <c r="E2670" s="105">
        <v>321</v>
      </c>
      <c r="F2670" s="141"/>
      <c r="G2670" s="106"/>
      <c r="H2670" s="152">
        <f t="shared" ref="H2670:Y2670" si="4851">H2671</f>
        <v>13</v>
      </c>
      <c r="I2670" s="152">
        <f t="shared" si="4851"/>
        <v>0</v>
      </c>
      <c r="J2670" s="152">
        <f t="shared" si="4851"/>
        <v>0</v>
      </c>
      <c r="K2670" s="152">
        <f t="shared" si="4851"/>
        <v>0</v>
      </c>
      <c r="L2670" s="152">
        <f t="shared" si="4851"/>
        <v>0</v>
      </c>
      <c r="M2670" s="152">
        <f t="shared" si="4851"/>
        <v>0</v>
      </c>
      <c r="N2670" s="152">
        <f t="shared" si="4851"/>
        <v>0</v>
      </c>
      <c r="O2670" s="152">
        <f t="shared" si="4851"/>
        <v>0</v>
      </c>
      <c r="P2670" s="152">
        <f t="shared" si="4851"/>
        <v>0</v>
      </c>
      <c r="Q2670" s="152">
        <f t="shared" si="4851"/>
        <v>0</v>
      </c>
      <c r="R2670" s="152">
        <f t="shared" si="4851"/>
        <v>0</v>
      </c>
      <c r="S2670" s="152">
        <f t="shared" si="4851"/>
        <v>0</v>
      </c>
      <c r="T2670" s="152">
        <f t="shared" si="4851"/>
        <v>0</v>
      </c>
      <c r="U2670" s="152">
        <f t="shared" si="4851"/>
        <v>0</v>
      </c>
      <c r="V2670" s="152">
        <f t="shared" si="4851"/>
        <v>0</v>
      </c>
      <c r="W2670" s="152">
        <f t="shared" si="4851"/>
        <v>0</v>
      </c>
      <c r="X2670" s="152">
        <f t="shared" si="4851"/>
        <v>0</v>
      </c>
      <c r="Y2670" s="152">
        <f t="shared" si="4851"/>
        <v>0</v>
      </c>
      <c r="Z2670" s="101"/>
      <c r="AA2670" s="101"/>
      <c r="AB2670" s="101"/>
      <c r="AC2670" s="101"/>
    </row>
    <row r="2671" spans="1:29" s="139" customFormat="1" ht="30" x14ac:dyDescent="0.2">
      <c r="A2671" s="95" t="s">
        <v>844</v>
      </c>
      <c r="B2671" s="93" t="s">
        <v>866</v>
      </c>
      <c r="C2671" s="136">
        <v>43</v>
      </c>
      <c r="D2671" s="95" t="s">
        <v>101</v>
      </c>
      <c r="E2671" s="138">
        <v>3212</v>
      </c>
      <c r="F2671" s="143" t="s">
        <v>43</v>
      </c>
      <c r="G2671" s="132"/>
      <c r="H2671" s="398">
        <v>13</v>
      </c>
      <c r="I2671" s="399"/>
      <c r="J2671" s="398">
        <v>0</v>
      </c>
      <c r="K2671" s="399"/>
      <c r="L2671" s="398"/>
      <c r="M2671" s="399"/>
      <c r="N2671" s="398"/>
      <c r="O2671" s="399"/>
      <c r="P2671" s="398">
        <v>0</v>
      </c>
      <c r="Q2671" s="399"/>
      <c r="R2671" s="398"/>
      <c r="S2671" s="399"/>
      <c r="T2671" s="398"/>
      <c r="U2671" s="399"/>
      <c r="V2671" s="398"/>
      <c r="W2671" s="399"/>
      <c r="X2671" s="398"/>
      <c r="Y2671" s="399"/>
    </row>
    <row r="2672" spans="1:29" s="139" customFormat="1" x14ac:dyDescent="0.2">
      <c r="A2672" s="118" t="s">
        <v>844</v>
      </c>
      <c r="B2672" s="102" t="s">
        <v>866</v>
      </c>
      <c r="C2672" s="103">
        <v>43</v>
      </c>
      <c r="D2672" s="104"/>
      <c r="E2672" s="105">
        <v>323</v>
      </c>
      <c r="F2672" s="141"/>
      <c r="G2672" s="106"/>
      <c r="H2672" s="152">
        <f t="shared" ref="H2672:Q2672" si="4852">SUM(H2673:H2675)</f>
        <v>12715</v>
      </c>
      <c r="I2672" s="152">
        <f t="shared" si="4852"/>
        <v>0</v>
      </c>
      <c r="J2672" s="152">
        <f t="shared" si="4852"/>
        <v>0</v>
      </c>
      <c r="K2672" s="152">
        <f t="shared" si="4852"/>
        <v>0</v>
      </c>
      <c r="L2672" s="152">
        <f t="shared" ref="L2672:M2672" si="4853">SUM(L2673:L2675)</f>
        <v>1650</v>
      </c>
      <c r="M2672" s="152">
        <f t="shared" si="4853"/>
        <v>0</v>
      </c>
      <c r="N2672" s="152">
        <f t="shared" ref="N2672:O2672" si="4854">SUM(N2673:N2675)</f>
        <v>3500</v>
      </c>
      <c r="O2672" s="152">
        <f t="shared" si="4854"/>
        <v>0</v>
      </c>
      <c r="P2672" s="152">
        <f t="shared" si="4852"/>
        <v>0</v>
      </c>
      <c r="Q2672" s="152">
        <f t="shared" si="4852"/>
        <v>0</v>
      </c>
      <c r="R2672" s="152">
        <f t="shared" ref="R2672:W2672" si="4855">SUM(R2673:R2675)</f>
        <v>0</v>
      </c>
      <c r="S2672" s="152">
        <f t="shared" si="4855"/>
        <v>0</v>
      </c>
      <c r="T2672" s="152">
        <f t="shared" ref="T2672:U2672" si="4856">SUM(T2673:T2675)</f>
        <v>0</v>
      </c>
      <c r="U2672" s="152">
        <f t="shared" si="4856"/>
        <v>0</v>
      </c>
      <c r="V2672" s="152">
        <f t="shared" si="4855"/>
        <v>0</v>
      </c>
      <c r="W2672" s="152">
        <f t="shared" si="4855"/>
        <v>0</v>
      </c>
      <c r="X2672" s="152">
        <f t="shared" ref="X2672:Y2672" si="4857">SUM(X2673:X2675)</f>
        <v>0</v>
      </c>
      <c r="Y2672" s="152">
        <f t="shared" si="4857"/>
        <v>0</v>
      </c>
    </row>
    <row r="2673" spans="1:29" s="139" customFormat="1" ht="15" x14ac:dyDescent="0.2">
      <c r="A2673" s="95" t="s">
        <v>844</v>
      </c>
      <c r="B2673" s="93" t="s">
        <v>866</v>
      </c>
      <c r="C2673" s="136">
        <v>43</v>
      </c>
      <c r="D2673" s="95" t="s">
        <v>101</v>
      </c>
      <c r="E2673" s="138">
        <v>3233</v>
      </c>
      <c r="F2673" s="143" t="s">
        <v>54</v>
      </c>
      <c r="G2673" s="194"/>
      <c r="H2673" s="398">
        <v>1991</v>
      </c>
      <c r="I2673" s="399"/>
      <c r="J2673" s="398">
        <v>0</v>
      </c>
      <c r="K2673" s="399"/>
      <c r="L2673" s="398">
        <v>150</v>
      </c>
      <c r="M2673" s="399"/>
      <c r="N2673" s="398">
        <v>500</v>
      </c>
      <c r="O2673" s="399"/>
      <c r="P2673" s="398">
        <v>0</v>
      </c>
      <c r="Q2673" s="399"/>
      <c r="R2673" s="398"/>
      <c r="S2673" s="399"/>
      <c r="T2673" s="398"/>
      <c r="U2673" s="399"/>
      <c r="V2673" s="398"/>
      <c r="W2673" s="399"/>
      <c r="X2673" s="398"/>
      <c r="Y2673" s="399"/>
    </row>
    <row r="2674" spans="1:29" s="139" customFormat="1" ht="15" x14ac:dyDescent="0.2">
      <c r="A2674" s="95" t="s">
        <v>844</v>
      </c>
      <c r="B2674" s="93" t="s">
        <v>866</v>
      </c>
      <c r="C2674" s="136">
        <v>43</v>
      </c>
      <c r="D2674" s="95" t="s">
        <v>101</v>
      </c>
      <c r="E2674" s="138">
        <v>3237</v>
      </c>
      <c r="F2674" s="143" t="s">
        <v>58</v>
      </c>
      <c r="G2674" s="194"/>
      <c r="H2674" s="398">
        <v>10618</v>
      </c>
      <c r="I2674" s="399"/>
      <c r="J2674" s="398">
        <v>0</v>
      </c>
      <c r="K2674" s="399"/>
      <c r="L2674" s="398">
        <v>1500</v>
      </c>
      <c r="M2674" s="399"/>
      <c r="N2674" s="398">
        <v>3000</v>
      </c>
      <c r="O2674" s="399"/>
      <c r="P2674" s="398">
        <v>0</v>
      </c>
      <c r="Q2674" s="399"/>
      <c r="R2674" s="398"/>
      <c r="S2674" s="399"/>
      <c r="T2674" s="398"/>
      <c r="U2674" s="399"/>
      <c r="V2674" s="398"/>
      <c r="W2674" s="399"/>
      <c r="X2674" s="398"/>
      <c r="Y2674" s="399"/>
    </row>
    <row r="2675" spans="1:29" s="139" customFormat="1" ht="15" x14ac:dyDescent="0.2">
      <c r="A2675" s="95" t="s">
        <v>844</v>
      </c>
      <c r="B2675" s="93" t="s">
        <v>866</v>
      </c>
      <c r="C2675" s="136">
        <v>43</v>
      </c>
      <c r="D2675" s="95" t="s">
        <v>101</v>
      </c>
      <c r="E2675" s="138">
        <v>3239</v>
      </c>
      <c r="F2675" s="143" t="s">
        <v>60</v>
      </c>
      <c r="G2675" s="194"/>
      <c r="H2675" s="398">
        <v>106</v>
      </c>
      <c r="I2675" s="399"/>
      <c r="J2675" s="398">
        <v>0</v>
      </c>
      <c r="K2675" s="399"/>
      <c r="L2675" s="398"/>
      <c r="M2675" s="399"/>
      <c r="N2675" s="398"/>
      <c r="O2675" s="399"/>
      <c r="P2675" s="398">
        <v>0</v>
      </c>
      <c r="Q2675" s="399"/>
      <c r="R2675" s="398"/>
      <c r="S2675" s="399"/>
      <c r="T2675" s="398"/>
      <c r="U2675" s="399"/>
      <c r="V2675" s="398"/>
      <c r="W2675" s="399"/>
      <c r="X2675" s="398"/>
      <c r="Y2675" s="399"/>
    </row>
    <row r="2676" spans="1:29" s="139" customFormat="1" x14ac:dyDescent="0.2">
      <c r="A2676" s="188" t="s">
        <v>844</v>
      </c>
      <c r="B2676" s="166" t="s">
        <v>866</v>
      </c>
      <c r="C2676" s="167">
        <v>51</v>
      </c>
      <c r="D2676" s="166"/>
      <c r="E2676" s="168">
        <v>31</v>
      </c>
      <c r="F2676" s="169"/>
      <c r="G2676" s="169"/>
      <c r="H2676" s="185">
        <f t="shared" ref="H2676:Q2676" si="4858">H2677+H2679+H2681</f>
        <v>25615</v>
      </c>
      <c r="I2676" s="185">
        <f t="shared" si="4858"/>
        <v>0</v>
      </c>
      <c r="J2676" s="185">
        <f t="shared" si="4858"/>
        <v>0</v>
      </c>
      <c r="K2676" s="185">
        <f t="shared" si="4858"/>
        <v>0</v>
      </c>
      <c r="L2676" s="185">
        <f t="shared" ref="L2676:M2676" si="4859">L2677+L2679+L2681</f>
        <v>0</v>
      </c>
      <c r="M2676" s="185">
        <f t="shared" si="4859"/>
        <v>0</v>
      </c>
      <c r="N2676" s="185">
        <f t="shared" ref="N2676:O2676" si="4860">N2677+N2679+N2681</f>
        <v>7000</v>
      </c>
      <c r="O2676" s="185">
        <f t="shared" si="4860"/>
        <v>0</v>
      </c>
      <c r="P2676" s="185">
        <f t="shared" si="4858"/>
        <v>0</v>
      </c>
      <c r="Q2676" s="185">
        <f t="shared" si="4858"/>
        <v>0</v>
      </c>
      <c r="R2676" s="185">
        <f t="shared" ref="R2676:W2676" si="4861">R2677+R2679+R2681</f>
        <v>0</v>
      </c>
      <c r="S2676" s="185">
        <f t="shared" si="4861"/>
        <v>0</v>
      </c>
      <c r="T2676" s="185">
        <f t="shared" ref="T2676:U2676" si="4862">T2677+T2679+T2681</f>
        <v>0</v>
      </c>
      <c r="U2676" s="185">
        <f t="shared" si="4862"/>
        <v>0</v>
      </c>
      <c r="V2676" s="185">
        <f t="shared" si="4861"/>
        <v>0</v>
      </c>
      <c r="W2676" s="185">
        <f t="shared" si="4861"/>
        <v>0</v>
      </c>
      <c r="X2676" s="185">
        <f t="shared" ref="X2676:Y2676" si="4863">X2677+X2679+X2681</f>
        <v>0</v>
      </c>
      <c r="Y2676" s="185">
        <f t="shared" si="4863"/>
        <v>0</v>
      </c>
    </row>
    <row r="2677" spans="1:29" s="139" customFormat="1" x14ac:dyDescent="0.2">
      <c r="A2677" s="118" t="s">
        <v>844</v>
      </c>
      <c r="B2677" s="102" t="s">
        <v>866</v>
      </c>
      <c r="C2677" s="103">
        <v>51</v>
      </c>
      <c r="D2677" s="118"/>
      <c r="E2677" s="113">
        <v>311</v>
      </c>
      <c r="F2677" s="141"/>
      <c r="G2677" s="186"/>
      <c r="H2677" s="108">
        <f t="shared" ref="H2677:Y2677" si="4864">H2678</f>
        <v>19908</v>
      </c>
      <c r="I2677" s="108">
        <f t="shared" si="4864"/>
        <v>0</v>
      </c>
      <c r="J2677" s="108">
        <f t="shared" si="4864"/>
        <v>0</v>
      </c>
      <c r="K2677" s="108">
        <f t="shared" si="4864"/>
        <v>0</v>
      </c>
      <c r="L2677" s="108">
        <f t="shared" si="4864"/>
        <v>0</v>
      </c>
      <c r="M2677" s="108">
        <f t="shared" si="4864"/>
        <v>0</v>
      </c>
      <c r="N2677" s="108">
        <f t="shared" si="4864"/>
        <v>6000</v>
      </c>
      <c r="O2677" s="108">
        <f t="shared" si="4864"/>
        <v>0</v>
      </c>
      <c r="P2677" s="108">
        <f t="shared" si="4864"/>
        <v>0</v>
      </c>
      <c r="Q2677" s="108">
        <f t="shared" si="4864"/>
        <v>0</v>
      </c>
      <c r="R2677" s="108">
        <f t="shared" si="4864"/>
        <v>0</v>
      </c>
      <c r="S2677" s="108">
        <f t="shared" si="4864"/>
        <v>0</v>
      </c>
      <c r="T2677" s="108">
        <f t="shared" si="4864"/>
        <v>0</v>
      </c>
      <c r="U2677" s="108">
        <f t="shared" si="4864"/>
        <v>0</v>
      </c>
      <c r="V2677" s="108">
        <f t="shared" si="4864"/>
        <v>0</v>
      </c>
      <c r="W2677" s="108">
        <f t="shared" si="4864"/>
        <v>0</v>
      </c>
      <c r="X2677" s="108">
        <f t="shared" si="4864"/>
        <v>0</v>
      </c>
      <c r="Y2677" s="108">
        <f t="shared" si="4864"/>
        <v>0</v>
      </c>
    </row>
    <row r="2678" spans="1:29" s="139" customFormat="1" ht="15" x14ac:dyDescent="0.2">
      <c r="A2678" s="95" t="s">
        <v>844</v>
      </c>
      <c r="B2678" s="93" t="s">
        <v>866</v>
      </c>
      <c r="C2678" s="94">
        <v>51</v>
      </c>
      <c r="D2678" s="95" t="s">
        <v>101</v>
      </c>
      <c r="E2678" s="119">
        <v>3111</v>
      </c>
      <c r="F2678" s="142" t="s">
        <v>33</v>
      </c>
      <c r="G2678" s="134"/>
      <c r="H2678" s="398">
        <v>19908</v>
      </c>
      <c r="I2678" s="399"/>
      <c r="J2678" s="398">
        <v>0</v>
      </c>
      <c r="K2678" s="399"/>
      <c r="L2678" s="398"/>
      <c r="M2678" s="399"/>
      <c r="N2678" s="398">
        <v>6000</v>
      </c>
      <c r="O2678" s="399"/>
      <c r="P2678" s="398">
        <v>0</v>
      </c>
      <c r="Q2678" s="399"/>
      <c r="R2678" s="398"/>
      <c r="S2678" s="399"/>
      <c r="T2678" s="398"/>
      <c r="U2678" s="399"/>
      <c r="V2678" s="398"/>
      <c r="W2678" s="399"/>
      <c r="X2678" s="398"/>
      <c r="Y2678" s="399"/>
    </row>
    <row r="2679" spans="1:29" s="139" customFormat="1" x14ac:dyDescent="0.2">
      <c r="A2679" s="118" t="s">
        <v>844</v>
      </c>
      <c r="B2679" s="102" t="s">
        <v>866</v>
      </c>
      <c r="C2679" s="103">
        <v>51</v>
      </c>
      <c r="D2679" s="104"/>
      <c r="E2679" s="105">
        <v>312</v>
      </c>
      <c r="F2679" s="141"/>
      <c r="G2679" s="106"/>
      <c r="H2679" s="152">
        <f t="shared" ref="H2679:Y2679" si="4865">SUM(H2680)</f>
        <v>2389</v>
      </c>
      <c r="I2679" s="152">
        <f t="shared" si="4865"/>
        <v>0</v>
      </c>
      <c r="J2679" s="152">
        <f t="shared" si="4865"/>
        <v>0</v>
      </c>
      <c r="K2679" s="152">
        <f t="shared" si="4865"/>
        <v>0</v>
      </c>
      <c r="L2679" s="152">
        <f t="shared" si="4865"/>
        <v>0</v>
      </c>
      <c r="M2679" s="152">
        <f t="shared" si="4865"/>
        <v>0</v>
      </c>
      <c r="N2679" s="152">
        <f t="shared" si="4865"/>
        <v>0</v>
      </c>
      <c r="O2679" s="152">
        <f t="shared" si="4865"/>
        <v>0</v>
      </c>
      <c r="P2679" s="152">
        <f t="shared" si="4865"/>
        <v>0</v>
      </c>
      <c r="Q2679" s="152">
        <f t="shared" si="4865"/>
        <v>0</v>
      </c>
      <c r="R2679" s="152">
        <f t="shared" si="4865"/>
        <v>0</v>
      </c>
      <c r="S2679" s="152">
        <f t="shared" si="4865"/>
        <v>0</v>
      </c>
      <c r="T2679" s="152">
        <f t="shared" si="4865"/>
        <v>0</v>
      </c>
      <c r="U2679" s="152">
        <f t="shared" si="4865"/>
        <v>0</v>
      </c>
      <c r="V2679" s="152">
        <f t="shared" si="4865"/>
        <v>0</v>
      </c>
      <c r="W2679" s="152">
        <f t="shared" si="4865"/>
        <v>0</v>
      </c>
      <c r="X2679" s="152">
        <f t="shared" si="4865"/>
        <v>0</v>
      </c>
      <c r="Y2679" s="152">
        <f t="shared" si="4865"/>
        <v>0</v>
      </c>
    </row>
    <row r="2680" spans="1:29" s="139" customFormat="1" ht="15" x14ac:dyDescent="0.2">
      <c r="A2680" s="95" t="s">
        <v>844</v>
      </c>
      <c r="B2680" s="93" t="s">
        <v>866</v>
      </c>
      <c r="C2680" s="136">
        <v>51</v>
      </c>
      <c r="D2680" s="95" t="s">
        <v>101</v>
      </c>
      <c r="E2680" s="138">
        <v>3121</v>
      </c>
      <c r="F2680" s="143" t="s">
        <v>38</v>
      </c>
      <c r="G2680" s="132"/>
      <c r="H2680" s="398">
        <v>2389</v>
      </c>
      <c r="I2680" s="399"/>
      <c r="J2680" s="398">
        <v>0</v>
      </c>
      <c r="K2680" s="399"/>
      <c r="L2680" s="398"/>
      <c r="M2680" s="399"/>
      <c r="N2680" s="398"/>
      <c r="O2680" s="399"/>
      <c r="P2680" s="398">
        <v>0</v>
      </c>
      <c r="Q2680" s="399"/>
      <c r="R2680" s="398"/>
      <c r="S2680" s="399"/>
      <c r="T2680" s="398"/>
      <c r="U2680" s="399"/>
      <c r="V2680" s="398"/>
      <c r="W2680" s="399"/>
      <c r="X2680" s="398"/>
      <c r="Y2680" s="399"/>
    </row>
    <row r="2681" spans="1:29" s="139" customFormat="1" x14ac:dyDescent="0.2">
      <c r="A2681" s="118" t="s">
        <v>844</v>
      </c>
      <c r="B2681" s="102" t="s">
        <v>866</v>
      </c>
      <c r="C2681" s="103">
        <v>51</v>
      </c>
      <c r="D2681" s="104"/>
      <c r="E2681" s="105">
        <v>313</v>
      </c>
      <c r="F2681" s="141"/>
      <c r="G2681" s="106"/>
      <c r="H2681" s="152">
        <f t="shared" ref="H2681:Y2681" si="4866">H2682</f>
        <v>3318</v>
      </c>
      <c r="I2681" s="152">
        <f t="shared" si="4866"/>
        <v>0</v>
      </c>
      <c r="J2681" s="152">
        <f t="shared" si="4866"/>
        <v>0</v>
      </c>
      <c r="K2681" s="152">
        <f t="shared" si="4866"/>
        <v>0</v>
      </c>
      <c r="L2681" s="152">
        <f t="shared" si="4866"/>
        <v>0</v>
      </c>
      <c r="M2681" s="152">
        <f t="shared" si="4866"/>
        <v>0</v>
      </c>
      <c r="N2681" s="152">
        <f t="shared" si="4866"/>
        <v>1000</v>
      </c>
      <c r="O2681" s="152">
        <f t="shared" si="4866"/>
        <v>0</v>
      </c>
      <c r="P2681" s="152">
        <f t="shared" si="4866"/>
        <v>0</v>
      </c>
      <c r="Q2681" s="152">
        <f t="shared" si="4866"/>
        <v>0</v>
      </c>
      <c r="R2681" s="152">
        <f t="shared" si="4866"/>
        <v>0</v>
      </c>
      <c r="S2681" s="152">
        <f t="shared" si="4866"/>
        <v>0</v>
      </c>
      <c r="T2681" s="152">
        <f t="shared" si="4866"/>
        <v>0</v>
      </c>
      <c r="U2681" s="152">
        <f t="shared" si="4866"/>
        <v>0</v>
      </c>
      <c r="V2681" s="152">
        <f t="shared" si="4866"/>
        <v>0</v>
      </c>
      <c r="W2681" s="152">
        <f t="shared" si="4866"/>
        <v>0</v>
      </c>
      <c r="X2681" s="152">
        <f t="shared" si="4866"/>
        <v>0</v>
      </c>
      <c r="Y2681" s="152">
        <f t="shared" si="4866"/>
        <v>0</v>
      </c>
    </row>
    <row r="2682" spans="1:29" s="139" customFormat="1" ht="15" x14ac:dyDescent="0.2">
      <c r="A2682" s="95" t="s">
        <v>844</v>
      </c>
      <c r="B2682" s="93" t="s">
        <v>866</v>
      </c>
      <c r="C2682" s="136">
        <v>51</v>
      </c>
      <c r="D2682" s="95" t="s">
        <v>101</v>
      </c>
      <c r="E2682" s="138">
        <v>3132</v>
      </c>
      <c r="F2682" s="143" t="s">
        <v>40</v>
      </c>
      <c r="G2682" s="132"/>
      <c r="H2682" s="398">
        <v>3318</v>
      </c>
      <c r="I2682" s="399"/>
      <c r="J2682" s="398">
        <v>0</v>
      </c>
      <c r="K2682" s="399"/>
      <c r="L2682" s="398"/>
      <c r="M2682" s="399"/>
      <c r="N2682" s="398">
        <v>1000</v>
      </c>
      <c r="O2682" s="399"/>
      <c r="P2682" s="398">
        <v>0</v>
      </c>
      <c r="Q2682" s="399"/>
      <c r="R2682" s="398"/>
      <c r="S2682" s="399"/>
      <c r="T2682" s="398"/>
      <c r="U2682" s="399"/>
      <c r="V2682" s="398"/>
      <c r="W2682" s="399"/>
      <c r="X2682" s="398"/>
      <c r="Y2682" s="399"/>
    </row>
    <row r="2683" spans="1:29" s="139" customFormat="1" x14ac:dyDescent="0.2">
      <c r="A2683" s="201" t="s">
        <v>844</v>
      </c>
      <c r="B2683" s="179" t="s">
        <v>866</v>
      </c>
      <c r="C2683" s="167">
        <v>51</v>
      </c>
      <c r="D2683" s="167"/>
      <c r="E2683" s="168">
        <v>32</v>
      </c>
      <c r="F2683" s="169"/>
      <c r="G2683" s="170"/>
      <c r="H2683" s="171">
        <f t="shared" ref="H2683:Q2683" si="4867">H2684+H2686</f>
        <v>83492</v>
      </c>
      <c r="I2683" s="171">
        <f t="shared" si="4867"/>
        <v>0</v>
      </c>
      <c r="J2683" s="171">
        <f t="shared" si="4867"/>
        <v>0</v>
      </c>
      <c r="K2683" s="171">
        <f t="shared" si="4867"/>
        <v>0</v>
      </c>
      <c r="L2683" s="171">
        <f t="shared" ref="L2683:M2683" si="4868">L2684+L2686</f>
        <v>0</v>
      </c>
      <c r="M2683" s="171">
        <f t="shared" si="4868"/>
        <v>0</v>
      </c>
      <c r="N2683" s="171">
        <f t="shared" ref="N2683:O2683" si="4869">N2684+N2686</f>
        <v>8500</v>
      </c>
      <c r="O2683" s="171">
        <f t="shared" si="4869"/>
        <v>0</v>
      </c>
      <c r="P2683" s="171">
        <f t="shared" si="4867"/>
        <v>0</v>
      </c>
      <c r="Q2683" s="171">
        <f t="shared" si="4867"/>
        <v>0</v>
      </c>
      <c r="R2683" s="171">
        <f t="shared" ref="R2683:W2683" si="4870">R2684+R2686</f>
        <v>0</v>
      </c>
      <c r="S2683" s="171">
        <f t="shared" si="4870"/>
        <v>0</v>
      </c>
      <c r="T2683" s="171">
        <f t="shared" ref="T2683:U2683" si="4871">T2684+T2686</f>
        <v>0</v>
      </c>
      <c r="U2683" s="171">
        <f t="shared" si="4871"/>
        <v>0</v>
      </c>
      <c r="V2683" s="171">
        <f t="shared" si="4870"/>
        <v>0</v>
      </c>
      <c r="W2683" s="171">
        <f t="shared" si="4870"/>
        <v>0</v>
      </c>
      <c r="X2683" s="171">
        <f t="shared" ref="X2683:Y2683" si="4872">X2684+X2686</f>
        <v>0</v>
      </c>
      <c r="Y2683" s="171">
        <f t="shared" si="4872"/>
        <v>0</v>
      </c>
    </row>
    <row r="2684" spans="1:29" s="139" customFormat="1" x14ac:dyDescent="0.2">
      <c r="A2684" s="118" t="s">
        <v>844</v>
      </c>
      <c r="B2684" s="102" t="s">
        <v>866</v>
      </c>
      <c r="C2684" s="103">
        <v>51</v>
      </c>
      <c r="D2684" s="104"/>
      <c r="E2684" s="105">
        <v>321</v>
      </c>
      <c r="F2684" s="141"/>
      <c r="G2684" s="106"/>
      <c r="H2684" s="152">
        <f t="shared" ref="H2684:Y2684" si="4873">H2685</f>
        <v>93</v>
      </c>
      <c r="I2684" s="152">
        <f t="shared" si="4873"/>
        <v>0</v>
      </c>
      <c r="J2684" s="152">
        <f t="shared" si="4873"/>
        <v>0</v>
      </c>
      <c r="K2684" s="152">
        <f t="shared" si="4873"/>
        <v>0</v>
      </c>
      <c r="L2684" s="152">
        <f t="shared" si="4873"/>
        <v>0</v>
      </c>
      <c r="M2684" s="152">
        <f t="shared" si="4873"/>
        <v>0</v>
      </c>
      <c r="N2684" s="152">
        <f t="shared" si="4873"/>
        <v>0</v>
      </c>
      <c r="O2684" s="152">
        <f t="shared" si="4873"/>
        <v>0</v>
      </c>
      <c r="P2684" s="152">
        <f t="shared" si="4873"/>
        <v>0</v>
      </c>
      <c r="Q2684" s="152">
        <f t="shared" si="4873"/>
        <v>0</v>
      </c>
      <c r="R2684" s="152">
        <f t="shared" si="4873"/>
        <v>0</v>
      </c>
      <c r="S2684" s="152">
        <f t="shared" si="4873"/>
        <v>0</v>
      </c>
      <c r="T2684" s="152">
        <f t="shared" si="4873"/>
        <v>0</v>
      </c>
      <c r="U2684" s="152">
        <f t="shared" si="4873"/>
        <v>0</v>
      </c>
      <c r="V2684" s="152">
        <f t="shared" si="4873"/>
        <v>0</v>
      </c>
      <c r="W2684" s="152">
        <f t="shared" si="4873"/>
        <v>0</v>
      </c>
      <c r="X2684" s="152">
        <f t="shared" si="4873"/>
        <v>0</v>
      </c>
      <c r="Y2684" s="152">
        <f t="shared" si="4873"/>
        <v>0</v>
      </c>
    </row>
    <row r="2685" spans="1:29" ht="30" x14ac:dyDescent="0.2">
      <c r="A2685" s="95" t="s">
        <v>844</v>
      </c>
      <c r="B2685" s="93" t="s">
        <v>866</v>
      </c>
      <c r="C2685" s="136">
        <v>51</v>
      </c>
      <c r="D2685" s="95" t="s">
        <v>101</v>
      </c>
      <c r="E2685" s="138">
        <v>3212</v>
      </c>
      <c r="F2685" s="143" t="s">
        <v>43</v>
      </c>
      <c r="G2685" s="132"/>
      <c r="H2685" s="398">
        <v>93</v>
      </c>
      <c r="I2685" s="399"/>
      <c r="J2685" s="398">
        <v>0</v>
      </c>
      <c r="K2685" s="399"/>
      <c r="L2685" s="398"/>
      <c r="M2685" s="399"/>
      <c r="N2685" s="398"/>
      <c r="O2685" s="399"/>
      <c r="P2685" s="398">
        <v>0</v>
      </c>
      <c r="Q2685" s="399"/>
      <c r="R2685" s="398"/>
      <c r="S2685" s="399"/>
      <c r="T2685" s="398"/>
      <c r="U2685" s="399"/>
      <c r="V2685" s="398"/>
      <c r="W2685" s="399"/>
      <c r="X2685" s="398"/>
      <c r="Y2685" s="399"/>
      <c r="Z2685" s="139"/>
      <c r="AA2685" s="139"/>
      <c r="AB2685" s="139"/>
      <c r="AC2685" s="139"/>
    </row>
    <row r="2686" spans="1:29" x14ac:dyDescent="0.2">
      <c r="A2686" s="118" t="s">
        <v>844</v>
      </c>
      <c r="B2686" s="102" t="s">
        <v>866</v>
      </c>
      <c r="C2686" s="103">
        <v>51</v>
      </c>
      <c r="D2686" s="104"/>
      <c r="E2686" s="105">
        <v>323</v>
      </c>
      <c r="F2686" s="141"/>
      <c r="G2686" s="186"/>
      <c r="H2686" s="152">
        <f t="shared" ref="H2686:Q2686" si="4874">SUM(H2687:H2689)</f>
        <v>83399</v>
      </c>
      <c r="I2686" s="152">
        <f t="shared" si="4874"/>
        <v>0</v>
      </c>
      <c r="J2686" s="152">
        <f t="shared" si="4874"/>
        <v>0</v>
      </c>
      <c r="K2686" s="152">
        <f t="shared" si="4874"/>
        <v>0</v>
      </c>
      <c r="L2686" s="152">
        <f t="shared" ref="L2686:M2686" si="4875">SUM(L2687:L2689)</f>
        <v>0</v>
      </c>
      <c r="M2686" s="152">
        <f t="shared" si="4875"/>
        <v>0</v>
      </c>
      <c r="N2686" s="152">
        <f t="shared" ref="N2686:O2686" si="4876">SUM(N2687:N2689)</f>
        <v>8500</v>
      </c>
      <c r="O2686" s="152">
        <f t="shared" si="4876"/>
        <v>0</v>
      </c>
      <c r="P2686" s="152">
        <f t="shared" si="4874"/>
        <v>0</v>
      </c>
      <c r="Q2686" s="152">
        <f t="shared" si="4874"/>
        <v>0</v>
      </c>
      <c r="R2686" s="152">
        <f t="shared" ref="R2686:W2686" si="4877">SUM(R2687:R2689)</f>
        <v>0</v>
      </c>
      <c r="S2686" s="152">
        <f t="shared" si="4877"/>
        <v>0</v>
      </c>
      <c r="T2686" s="152">
        <f t="shared" ref="T2686:U2686" si="4878">SUM(T2687:T2689)</f>
        <v>0</v>
      </c>
      <c r="U2686" s="152">
        <f t="shared" si="4878"/>
        <v>0</v>
      </c>
      <c r="V2686" s="152">
        <f t="shared" si="4877"/>
        <v>0</v>
      </c>
      <c r="W2686" s="152">
        <f t="shared" si="4877"/>
        <v>0</v>
      </c>
      <c r="X2686" s="152">
        <f t="shared" ref="X2686:Y2686" si="4879">SUM(X2687:X2689)</f>
        <v>0</v>
      </c>
      <c r="Y2686" s="152">
        <f t="shared" si="4879"/>
        <v>0</v>
      </c>
      <c r="Z2686" s="139"/>
      <c r="AA2686" s="139"/>
      <c r="AB2686" s="139"/>
      <c r="AC2686" s="139"/>
    </row>
    <row r="2687" spans="1:29" s="101" customFormat="1" x14ac:dyDescent="0.2">
      <c r="A2687" s="95" t="s">
        <v>844</v>
      </c>
      <c r="B2687" s="93" t="s">
        <v>866</v>
      </c>
      <c r="C2687" s="136">
        <v>51</v>
      </c>
      <c r="D2687" s="95" t="s">
        <v>101</v>
      </c>
      <c r="E2687" s="138">
        <v>3233</v>
      </c>
      <c r="F2687" s="143" t="s">
        <v>54</v>
      </c>
      <c r="G2687" s="194"/>
      <c r="H2687" s="398">
        <v>133</v>
      </c>
      <c r="I2687" s="399"/>
      <c r="J2687" s="398">
        <v>0</v>
      </c>
      <c r="K2687" s="399"/>
      <c r="L2687" s="398"/>
      <c r="M2687" s="399"/>
      <c r="N2687" s="398"/>
      <c r="O2687" s="399"/>
      <c r="P2687" s="398">
        <v>0</v>
      </c>
      <c r="Q2687" s="399"/>
      <c r="R2687" s="398"/>
      <c r="S2687" s="399"/>
      <c r="T2687" s="398"/>
      <c r="U2687" s="399"/>
      <c r="V2687" s="398"/>
      <c r="W2687" s="399"/>
      <c r="X2687" s="398"/>
      <c r="Y2687" s="399"/>
      <c r="Z2687" s="112"/>
      <c r="AA2687" s="112"/>
      <c r="AB2687" s="112"/>
      <c r="AC2687" s="112"/>
    </row>
    <row r="2688" spans="1:29" s="139" customFormat="1" ht="15" x14ac:dyDescent="0.2">
      <c r="A2688" s="95" t="s">
        <v>844</v>
      </c>
      <c r="B2688" s="93" t="s">
        <v>866</v>
      </c>
      <c r="C2688" s="136">
        <v>51</v>
      </c>
      <c r="D2688" s="95" t="s">
        <v>101</v>
      </c>
      <c r="E2688" s="138">
        <v>3237</v>
      </c>
      <c r="F2688" s="143" t="s">
        <v>58</v>
      </c>
      <c r="G2688" s="194"/>
      <c r="H2688" s="398">
        <v>83133</v>
      </c>
      <c r="I2688" s="399"/>
      <c r="J2688" s="398">
        <v>0</v>
      </c>
      <c r="K2688" s="399"/>
      <c r="L2688" s="398"/>
      <c r="M2688" s="399"/>
      <c r="N2688" s="398">
        <v>8500</v>
      </c>
      <c r="O2688" s="399"/>
      <c r="P2688" s="398">
        <v>0</v>
      </c>
      <c r="Q2688" s="399"/>
      <c r="R2688" s="398"/>
      <c r="S2688" s="399"/>
      <c r="T2688" s="398"/>
      <c r="U2688" s="399"/>
      <c r="V2688" s="398"/>
      <c r="W2688" s="399"/>
      <c r="X2688" s="398"/>
      <c r="Y2688" s="399"/>
      <c r="Z2688" s="112"/>
      <c r="AA2688" s="112"/>
      <c r="AB2688" s="112"/>
      <c r="AC2688" s="112"/>
    </row>
    <row r="2689" spans="1:29" s="101" customFormat="1" x14ac:dyDescent="0.2">
      <c r="A2689" s="95" t="s">
        <v>844</v>
      </c>
      <c r="B2689" s="93" t="s">
        <v>866</v>
      </c>
      <c r="C2689" s="136">
        <v>51</v>
      </c>
      <c r="D2689" s="95" t="s">
        <v>101</v>
      </c>
      <c r="E2689" s="138">
        <v>3239</v>
      </c>
      <c r="F2689" s="143" t="s">
        <v>60</v>
      </c>
      <c r="G2689" s="194"/>
      <c r="H2689" s="398">
        <v>133</v>
      </c>
      <c r="I2689" s="399"/>
      <c r="J2689" s="398">
        <v>0</v>
      </c>
      <c r="K2689" s="399"/>
      <c r="L2689" s="398"/>
      <c r="M2689" s="399"/>
      <c r="N2689" s="398"/>
      <c r="O2689" s="399"/>
      <c r="P2689" s="398">
        <v>0</v>
      </c>
      <c r="Q2689" s="399"/>
      <c r="R2689" s="398"/>
      <c r="S2689" s="399"/>
      <c r="T2689" s="398"/>
      <c r="U2689" s="399"/>
      <c r="V2689" s="398"/>
      <c r="W2689" s="399"/>
      <c r="X2689" s="398"/>
      <c r="Y2689" s="399"/>
    </row>
    <row r="2690" spans="1:29" x14ac:dyDescent="0.2">
      <c r="A2690" s="201" t="s">
        <v>844</v>
      </c>
      <c r="B2690" s="179" t="s">
        <v>866</v>
      </c>
      <c r="C2690" s="167">
        <v>51</v>
      </c>
      <c r="D2690" s="167"/>
      <c r="E2690" s="168">
        <v>38</v>
      </c>
      <c r="F2690" s="169"/>
      <c r="G2690" s="170"/>
      <c r="H2690" s="171">
        <f t="shared" ref="H2690:X2691" si="4880">H2691</f>
        <v>1310000</v>
      </c>
      <c r="I2690" s="171">
        <f t="shared" si="4880"/>
        <v>0</v>
      </c>
      <c r="J2690" s="171">
        <f t="shared" si="4880"/>
        <v>0</v>
      </c>
      <c r="K2690" s="171">
        <f t="shared" si="4880"/>
        <v>0</v>
      </c>
      <c r="L2690" s="171">
        <f t="shared" si="4880"/>
        <v>12767000</v>
      </c>
      <c r="M2690" s="171">
        <f t="shared" si="4880"/>
        <v>0</v>
      </c>
      <c r="N2690" s="171">
        <f t="shared" si="4880"/>
        <v>12767000</v>
      </c>
      <c r="O2690" s="171">
        <f t="shared" si="4880"/>
        <v>0</v>
      </c>
      <c r="P2690" s="171">
        <f t="shared" si="4880"/>
        <v>0</v>
      </c>
      <c r="Q2690" s="171">
        <f t="shared" si="4880"/>
        <v>0</v>
      </c>
      <c r="R2690" s="171">
        <f t="shared" si="4880"/>
        <v>0</v>
      </c>
      <c r="S2690" s="171">
        <f t="shared" si="4880"/>
        <v>0</v>
      </c>
      <c r="T2690" s="171">
        <f t="shared" si="4880"/>
        <v>0</v>
      </c>
      <c r="U2690" s="171">
        <f t="shared" si="4880"/>
        <v>0</v>
      </c>
      <c r="V2690" s="171">
        <f t="shared" si="4880"/>
        <v>0</v>
      </c>
      <c r="W2690" s="171">
        <f t="shared" si="4880"/>
        <v>0</v>
      </c>
      <c r="X2690" s="171">
        <f t="shared" si="4880"/>
        <v>0</v>
      </c>
      <c r="Y2690" s="171">
        <f t="shared" ref="X2690:Y2691" si="4881">Y2691</f>
        <v>0</v>
      </c>
      <c r="Z2690" s="139"/>
      <c r="AA2690" s="139"/>
      <c r="AB2690" s="139"/>
      <c r="AC2690" s="139"/>
    </row>
    <row r="2691" spans="1:29" s="139" customFormat="1" x14ac:dyDescent="0.2">
      <c r="A2691" s="118" t="s">
        <v>844</v>
      </c>
      <c r="B2691" s="102" t="s">
        <v>866</v>
      </c>
      <c r="C2691" s="103">
        <v>51</v>
      </c>
      <c r="D2691" s="104"/>
      <c r="E2691" s="105">
        <v>386</v>
      </c>
      <c r="F2691" s="141"/>
      <c r="G2691" s="106"/>
      <c r="H2691" s="149">
        <f t="shared" si="4880"/>
        <v>1310000</v>
      </c>
      <c r="I2691" s="149">
        <f t="shared" si="4880"/>
        <v>0</v>
      </c>
      <c r="J2691" s="149">
        <f t="shared" si="4880"/>
        <v>0</v>
      </c>
      <c r="K2691" s="149">
        <f t="shared" si="4880"/>
        <v>0</v>
      </c>
      <c r="L2691" s="149">
        <f t="shared" si="4880"/>
        <v>12767000</v>
      </c>
      <c r="M2691" s="149">
        <f t="shared" si="4880"/>
        <v>0</v>
      </c>
      <c r="N2691" s="149">
        <f t="shared" si="4880"/>
        <v>12767000</v>
      </c>
      <c r="O2691" s="149">
        <f t="shared" si="4880"/>
        <v>0</v>
      </c>
      <c r="P2691" s="149">
        <f t="shared" si="4880"/>
        <v>0</v>
      </c>
      <c r="Q2691" s="149">
        <f t="shared" si="4880"/>
        <v>0</v>
      </c>
      <c r="R2691" s="149">
        <f t="shared" si="4880"/>
        <v>0</v>
      </c>
      <c r="S2691" s="149">
        <f t="shared" si="4880"/>
        <v>0</v>
      </c>
      <c r="T2691" s="149">
        <f t="shared" si="4880"/>
        <v>0</v>
      </c>
      <c r="U2691" s="149">
        <f t="shared" si="4880"/>
        <v>0</v>
      </c>
      <c r="V2691" s="149">
        <f t="shared" si="4880"/>
        <v>0</v>
      </c>
      <c r="W2691" s="149">
        <f t="shared" si="4880"/>
        <v>0</v>
      </c>
      <c r="X2691" s="149">
        <f t="shared" si="4881"/>
        <v>0</v>
      </c>
      <c r="Y2691" s="149">
        <f t="shared" si="4881"/>
        <v>0</v>
      </c>
      <c r="Z2691" s="101"/>
      <c r="AA2691" s="101"/>
      <c r="AB2691" s="101"/>
      <c r="AC2691" s="101"/>
    </row>
    <row r="2692" spans="1:29" s="101" customFormat="1" x14ac:dyDescent="0.2">
      <c r="A2692" s="95" t="s">
        <v>844</v>
      </c>
      <c r="B2692" s="93" t="s">
        <v>866</v>
      </c>
      <c r="C2692" s="136">
        <v>51</v>
      </c>
      <c r="D2692" s="95" t="s">
        <v>101</v>
      </c>
      <c r="E2692" s="138">
        <v>3864</v>
      </c>
      <c r="F2692" s="143" t="s">
        <v>789</v>
      </c>
      <c r="G2692" s="132"/>
      <c r="H2692" s="398">
        <v>1310000</v>
      </c>
      <c r="I2692" s="399"/>
      <c r="J2692" s="398">
        <v>0</v>
      </c>
      <c r="K2692" s="399"/>
      <c r="L2692" s="398">
        <v>12767000</v>
      </c>
      <c r="M2692" s="399"/>
      <c r="N2692" s="398">
        <v>12767000</v>
      </c>
      <c r="O2692" s="399"/>
      <c r="P2692" s="398">
        <v>0</v>
      </c>
      <c r="Q2692" s="399"/>
      <c r="R2692" s="398"/>
      <c r="S2692" s="399"/>
      <c r="T2692" s="398"/>
      <c r="U2692" s="399"/>
      <c r="V2692" s="398"/>
      <c r="W2692" s="399"/>
      <c r="X2692" s="398"/>
      <c r="Y2692" s="399"/>
      <c r="Z2692" s="112"/>
      <c r="AA2692" s="112"/>
      <c r="AB2692" s="112"/>
      <c r="AC2692" s="112"/>
    </row>
    <row r="2693" spans="1:29" x14ac:dyDescent="0.2">
      <c r="A2693" s="201" t="s">
        <v>844</v>
      </c>
      <c r="B2693" s="179" t="s">
        <v>866</v>
      </c>
      <c r="C2693" s="167">
        <v>559</v>
      </c>
      <c r="D2693" s="167"/>
      <c r="E2693" s="168">
        <v>31</v>
      </c>
      <c r="F2693" s="169"/>
      <c r="G2693" s="170"/>
      <c r="H2693" s="171">
        <f t="shared" ref="H2693:Q2693" si="4882">H2694+H2696+H2698</f>
        <v>0</v>
      </c>
      <c r="I2693" s="171">
        <f t="shared" si="4882"/>
        <v>0</v>
      </c>
      <c r="J2693" s="171">
        <f t="shared" si="4882"/>
        <v>0</v>
      </c>
      <c r="K2693" s="171">
        <f t="shared" si="4882"/>
        <v>0</v>
      </c>
      <c r="L2693" s="171">
        <f t="shared" ref="L2693:M2693" si="4883">L2694+L2696+L2698</f>
        <v>7900</v>
      </c>
      <c r="M2693" s="171">
        <f t="shared" si="4883"/>
        <v>0</v>
      </c>
      <c r="N2693" s="171">
        <f t="shared" ref="N2693:O2693" si="4884">N2694+N2696+N2698</f>
        <v>7850</v>
      </c>
      <c r="O2693" s="171">
        <f t="shared" si="4884"/>
        <v>0</v>
      </c>
      <c r="P2693" s="171">
        <f t="shared" si="4882"/>
        <v>0</v>
      </c>
      <c r="Q2693" s="171">
        <f t="shared" si="4882"/>
        <v>0</v>
      </c>
      <c r="R2693" s="171">
        <f t="shared" ref="R2693:W2693" si="4885">R2694+R2696+R2698</f>
        <v>0</v>
      </c>
      <c r="S2693" s="171">
        <f t="shared" si="4885"/>
        <v>0</v>
      </c>
      <c r="T2693" s="171">
        <f t="shared" ref="T2693:U2693" si="4886">T2694+T2696+T2698</f>
        <v>0</v>
      </c>
      <c r="U2693" s="171">
        <f t="shared" si="4886"/>
        <v>0</v>
      </c>
      <c r="V2693" s="171">
        <f t="shared" si="4885"/>
        <v>0</v>
      </c>
      <c r="W2693" s="171">
        <f t="shared" si="4885"/>
        <v>0</v>
      </c>
      <c r="X2693" s="171">
        <f t="shared" ref="X2693:Y2693" si="4887">X2694+X2696+X2698</f>
        <v>0</v>
      </c>
      <c r="Y2693" s="171">
        <f t="shared" si="4887"/>
        <v>0</v>
      </c>
      <c r="Z2693" s="139"/>
      <c r="AA2693" s="139"/>
      <c r="AB2693" s="139"/>
      <c r="AC2693" s="139"/>
    </row>
    <row r="2694" spans="1:29" s="101" customFormat="1" x14ac:dyDescent="0.2">
      <c r="A2694" s="118" t="s">
        <v>844</v>
      </c>
      <c r="B2694" s="102" t="s">
        <v>866</v>
      </c>
      <c r="C2694" s="103">
        <v>559</v>
      </c>
      <c r="D2694" s="104"/>
      <c r="E2694" s="105">
        <v>311</v>
      </c>
      <c r="F2694" s="141"/>
      <c r="G2694" s="106"/>
      <c r="H2694" s="149">
        <f t="shared" ref="H2694:Y2694" si="4888">H2695</f>
        <v>0</v>
      </c>
      <c r="I2694" s="149">
        <f t="shared" si="4888"/>
        <v>0</v>
      </c>
      <c r="J2694" s="149">
        <f t="shared" si="4888"/>
        <v>0</v>
      </c>
      <c r="K2694" s="149">
        <f t="shared" si="4888"/>
        <v>0</v>
      </c>
      <c r="L2694" s="149">
        <f t="shared" si="4888"/>
        <v>6800</v>
      </c>
      <c r="M2694" s="149">
        <f t="shared" si="4888"/>
        <v>0</v>
      </c>
      <c r="N2694" s="149">
        <f t="shared" si="4888"/>
        <v>6750</v>
      </c>
      <c r="O2694" s="149">
        <f t="shared" si="4888"/>
        <v>0</v>
      </c>
      <c r="P2694" s="149">
        <f t="shared" si="4888"/>
        <v>0</v>
      </c>
      <c r="Q2694" s="149">
        <f t="shared" si="4888"/>
        <v>0</v>
      </c>
      <c r="R2694" s="149">
        <f t="shared" si="4888"/>
        <v>0</v>
      </c>
      <c r="S2694" s="149">
        <f t="shared" si="4888"/>
        <v>0</v>
      </c>
      <c r="T2694" s="149">
        <f t="shared" si="4888"/>
        <v>0</v>
      </c>
      <c r="U2694" s="149">
        <f t="shared" si="4888"/>
        <v>0</v>
      </c>
      <c r="V2694" s="149">
        <f t="shared" si="4888"/>
        <v>0</v>
      </c>
      <c r="W2694" s="149">
        <f t="shared" si="4888"/>
        <v>0</v>
      </c>
      <c r="X2694" s="149">
        <f t="shared" si="4888"/>
        <v>0</v>
      </c>
      <c r="Y2694" s="149">
        <f t="shared" si="4888"/>
        <v>0</v>
      </c>
    </row>
    <row r="2695" spans="1:29" ht="15" x14ac:dyDescent="0.2">
      <c r="A2695" s="137" t="s">
        <v>844</v>
      </c>
      <c r="B2695" s="93" t="s">
        <v>866</v>
      </c>
      <c r="C2695" s="94">
        <v>559</v>
      </c>
      <c r="D2695" s="95" t="s">
        <v>101</v>
      </c>
      <c r="E2695" s="119">
        <v>3111</v>
      </c>
      <c r="F2695" s="142" t="s">
        <v>33</v>
      </c>
      <c r="G2695" s="132"/>
      <c r="H2695" s="398">
        <v>0</v>
      </c>
      <c r="I2695" s="399"/>
      <c r="J2695" s="398">
        <v>0</v>
      </c>
      <c r="K2695" s="399"/>
      <c r="L2695" s="398">
        <v>6800</v>
      </c>
      <c r="M2695" s="399"/>
      <c r="N2695" s="398">
        <v>6750</v>
      </c>
      <c r="O2695" s="399"/>
      <c r="P2695" s="398">
        <v>0</v>
      </c>
      <c r="Q2695" s="399"/>
      <c r="R2695" s="398"/>
      <c r="S2695" s="399"/>
      <c r="T2695" s="398"/>
      <c r="U2695" s="399"/>
      <c r="V2695" s="398"/>
      <c r="W2695" s="399"/>
      <c r="X2695" s="398"/>
      <c r="Y2695" s="399"/>
    </row>
    <row r="2696" spans="1:29" s="101" customFormat="1" x14ac:dyDescent="0.2">
      <c r="A2696" s="154" t="s">
        <v>844</v>
      </c>
      <c r="B2696" s="102" t="s">
        <v>866</v>
      </c>
      <c r="C2696" s="103">
        <v>559</v>
      </c>
      <c r="D2696" s="104"/>
      <c r="E2696" s="105">
        <v>312</v>
      </c>
      <c r="F2696" s="141"/>
      <c r="G2696" s="131"/>
      <c r="H2696" s="158">
        <f t="shared" ref="H2696:Y2696" si="4889">H2697</f>
        <v>0</v>
      </c>
      <c r="I2696" s="158">
        <f t="shared" si="4889"/>
        <v>0</v>
      </c>
      <c r="J2696" s="158">
        <f t="shared" si="4889"/>
        <v>0</v>
      </c>
      <c r="K2696" s="158">
        <f t="shared" si="4889"/>
        <v>0</v>
      </c>
      <c r="L2696" s="158">
        <f t="shared" si="4889"/>
        <v>0</v>
      </c>
      <c r="M2696" s="158">
        <f t="shared" si="4889"/>
        <v>0</v>
      </c>
      <c r="N2696" s="158">
        <f t="shared" si="4889"/>
        <v>0</v>
      </c>
      <c r="O2696" s="158">
        <f t="shared" si="4889"/>
        <v>0</v>
      </c>
      <c r="P2696" s="158">
        <f t="shared" si="4889"/>
        <v>0</v>
      </c>
      <c r="Q2696" s="158">
        <f t="shared" si="4889"/>
        <v>0</v>
      </c>
      <c r="R2696" s="158">
        <f t="shared" si="4889"/>
        <v>0</v>
      </c>
      <c r="S2696" s="158">
        <f t="shared" si="4889"/>
        <v>0</v>
      </c>
      <c r="T2696" s="158">
        <f t="shared" si="4889"/>
        <v>0</v>
      </c>
      <c r="U2696" s="158">
        <f t="shared" si="4889"/>
        <v>0</v>
      </c>
      <c r="V2696" s="158">
        <f t="shared" si="4889"/>
        <v>0</v>
      </c>
      <c r="W2696" s="158">
        <f t="shared" si="4889"/>
        <v>0</v>
      </c>
      <c r="X2696" s="158">
        <f t="shared" si="4889"/>
        <v>0</v>
      </c>
      <c r="Y2696" s="158">
        <f t="shared" si="4889"/>
        <v>0</v>
      </c>
    </row>
    <row r="2697" spans="1:29" ht="15" x14ac:dyDescent="0.2">
      <c r="A2697" s="137" t="s">
        <v>844</v>
      </c>
      <c r="B2697" s="93" t="s">
        <v>866</v>
      </c>
      <c r="C2697" s="136">
        <v>559</v>
      </c>
      <c r="D2697" s="95" t="s">
        <v>101</v>
      </c>
      <c r="E2697" s="138">
        <v>3121</v>
      </c>
      <c r="F2697" s="143" t="s">
        <v>38</v>
      </c>
      <c r="G2697" s="132"/>
      <c r="H2697" s="398">
        <v>0</v>
      </c>
      <c r="I2697" s="399"/>
      <c r="J2697" s="398">
        <v>0</v>
      </c>
      <c r="K2697" s="399"/>
      <c r="L2697" s="398"/>
      <c r="M2697" s="399"/>
      <c r="N2697" s="398"/>
      <c r="O2697" s="399"/>
      <c r="P2697" s="398">
        <v>0</v>
      </c>
      <c r="Q2697" s="399"/>
      <c r="R2697" s="398"/>
      <c r="S2697" s="399"/>
      <c r="T2697" s="398"/>
      <c r="U2697" s="399"/>
      <c r="V2697" s="398"/>
      <c r="W2697" s="399"/>
      <c r="X2697" s="398"/>
      <c r="Y2697" s="399"/>
    </row>
    <row r="2698" spans="1:29" s="139" customFormat="1" x14ac:dyDescent="0.2">
      <c r="A2698" s="154" t="s">
        <v>844</v>
      </c>
      <c r="B2698" s="102" t="s">
        <v>866</v>
      </c>
      <c r="C2698" s="103">
        <v>559</v>
      </c>
      <c r="D2698" s="104"/>
      <c r="E2698" s="105">
        <v>313</v>
      </c>
      <c r="F2698" s="141"/>
      <c r="G2698" s="131"/>
      <c r="H2698" s="158">
        <f t="shared" ref="H2698:Y2698" si="4890">H2699</f>
        <v>0</v>
      </c>
      <c r="I2698" s="158">
        <f t="shared" si="4890"/>
        <v>0</v>
      </c>
      <c r="J2698" s="158">
        <f t="shared" si="4890"/>
        <v>0</v>
      </c>
      <c r="K2698" s="158">
        <f t="shared" si="4890"/>
        <v>0</v>
      </c>
      <c r="L2698" s="158">
        <f t="shared" si="4890"/>
        <v>1100</v>
      </c>
      <c r="M2698" s="158">
        <f t="shared" si="4890"/>
        <v>0</v>
      </c>
      <c r="N2698" s="158">
        <f t="shared" si="4890"/>
        <v>1100</v>
      </c>
      <c r="O2698" s="158">
        <f t="shared" si="4890"/>
        <v>0</v>
      </c>
      <c r="P2698" s="158">
        <f t="shared" si="4890"/>
        <v>0</v>
      </c>
      <c r="Q2698" s="158">
        <f t="shared" si="4890"/>
        <v>0</v>
      </c>
      <c r="R2698" s="158">
        <f t="shared" si="4890"/>
        <v>0</v>
      </c>
      <c r="S2698" s="158">
        <f t="shared" si="4890"/>
        <v>0</v>
      </c>
      <c r="T2698" s="158">
        <f t="shared" si="4890"/>
        <v>0</v>
      </c>
      <c r="U2698" s="158">
        <f t="shared" si="4890"/>
        <v>0</v>
      </c>
      <c r="V2698" s="158">
        <f t="shared" si="4890"/>
        <v>0</v>
      </c>
      <c r="W2698" s="158">
        <f t="shared" si="4890"/>
        <v>0</v>
      </c>
      <c r="X2698" s="158">
        <f t="shared" si="4890"/>
        <v>0</v>
      </c>
      <c r="Y2698" s="158">
        <f t="shared" si="4890"/>
        <v>0</v>
      </c>
      <c r="Z2698" s="101"/>
      <c r="AA2698" s="101"/>
      <c r="AB2698" s="101"/>
      <c r="AC2698" s="101"/>
    </row>
    <row r="2699" spans="1:29" s="101" customFormat="1" x14ac:dyDescent="0.2">
      <c r="A2699" s="137" t="s">
        <v>844</v>
      </c>
      <c r="B2699" s="93" t="s">
        <v>866</v>
      </c>
      <c r="C2699" s="136">
        <v>559</v>
      </c>
      <c r="D2699" s="95" t="s">
        <v>101</v>
      </c>
      <c r="E2699" s="138">
        <v>3132</v>
      </c>
      <c r="F2699" s="143" t="s">
        <v>40</v>
      </c>
      <c r="G2699" s="132"/>
      <c r="H2699" s="398">
        <v>0</v>
      </c>
      <c r="I2699" s="399"/>
      <c r="J2699" s="398">
        <v>0</v>
      </c>
      <c r="K2699" s="399"/>
      <c r="L2699" s="398">
        <v>1100</v>
      </c>
      <c r="M2699" s="399"/>
      <c r="N2699" s="398">
        <v>1100</v>
      </c>
      <c r="O2699" s="399"/>
      <c r="P2699" s="398">
        <v>0</v>
      </c>
      <c r="Q2699" s="399"/>
      <c r="R2699" s="398"/>
      <c r="S2699" s="399"/>
      <c r="T2699" s="398"/>
      <c r="U2699" s="399"/>
      <c r="V2699" s="398"/>
      <c r="W2699" s="399"/>
      <c r="X2699" s="398"/>
      <c r="Y2699" s="399"/>
      <c r="Z2699" s="112"/>
      <c r="AA2699" s="112"/>
      <c r="AB2699" s="112"/>
      <c r="AC2699" s="112"/>
    </row>
    <row r="2700" spans="1:29" x14ac:dyDescent="0.2">
      <c r="A2700" s="201" t="s">
        <v>844</v>
      </c>
      <c r="B2700" s="179" t="s">
        <v>866</v>
      </c>
      <c r="C2700" s="167">
        <v>559</v>
      </c>
      <c r="D2700" s="167"/>
      <c r="E2700" s="168">
        <v>32</v>
      </c>
      <c r="F2700" s="169"/>
      <c r="G2700" s="170"/>
      <c r="H2700" s="171">
        <f t="shared" ref="H2700:Q2700" si="4891">H2701+H2703</f>
        <v>71603</v>
      </c>
      <c r="I2700" s="171">
        <f t="shared" si="4891"/>
        <v>0</v>
      </c>
      <c r="J2700" s="171">
        <f t="shared" si="4891"/>
        <v>0</v>
      </c>
      <c r="K2700" s="171">
        <f t="shared" si="4891"/>
        <v>0</v>
      </c>
      <c r="L2700" s="171">
        <f t="shared" ref="L2700:M2700" si="4892">L2701+L2703</f>
        <v>9350</v>
      </c>
      <c r="M2700" s="171">
        <f t="shared" si="4892"/>
        <v>0</v>
      </c>
      <c r="N2700" s="171">
        <f t="shared" ref="N2700:O2700" si="4893">N2701+N2703</f>
        <v>9500</v>
      </c>
      <c r="O2700" s="171">
        <f t="shared" si="4893"/>
        <v>0</v>
      </c>
      <c r="P2700" s="171">
        <f t="shared" si="4891"/>
        <v>0</v>
      </c>
      <c r="Q2700" s="171">
        <f t="shared" si="4891"/>
        <v>0</v>
      </c>
      <c r="R2700" s="171">
        <f t="shared" ref="R2700:W2700" si="4894">R2701+R2703</f>
        <v>0</v>
      </c>
      <c r="S2700" s="171">
        <f t="shared" si="4894"/>
        <v>0</v>
      </c>
      <c r="T2700" s="171">
        <f t="shared" ref="T2700:U2700" si="4895">T2701+T2703</f>
        <v>0</v>
      </c>
      <c r="U2700" s="171">
        <f t="shared" si="4895"/>
        <v>0</v>
      </c>
      <c r="V2700" s="171">
        <f t="shared" si="4894"/>
        <v>0</v>
      </c>
      <c r="W2700" s="171">
        <f t="shared" si="4894"/>
        <v>0</v>
      </c>
      <c r="X2700" s="171">
        <f t="shared" ref="X2700:Y2700" si="4896">X2701+X2703</f>
        <v>0</v>
      </c>
      <c r="Y2700" s="171">
        <f t="shared" si="4896"/>
        <v>0</v>
      </c>
      <c r="Z2700" s="139"/>
      <c r="AA2700" s="139"/>
      <c r="AB2700" s="139"/>
      <c r="AC2700" s="139"/>
    </row>
    <row r="2701" spans="1:29" s="101" customFormat="1" x14ac:dyDescent="0.2">
      <c r="A2701" s="118" t="s">
        <v>844</v>
      </c>
      <c r="B2701" s="102" t="s">
        <v>866</v>
      </c>
      <c r="C2701" s="103">
        <v>559</v>
      </c>
      <c r="D2701" s="104"/>
      <c r="E2701" s="105">
        <v>321</v>
      </c>
      <c r="F2701" s="141"/>
      <c r="G2701" s="106"/>
      <c r="H2701" s="149">
        <f t="shared" ref="H2701:Y2701" si="4897">H2702</f>
        <v>0</v>
      </c>
      <c r="I2701" s="149">
        <f t="shared" si="4897"/>
        <v>0</v>
      </c>
      <c r="J2701" s="149">
        <f t="shared" si="4897"/>
        <v>0</v>
      </c>
      <c r="K2701" s="149">
        <f t="shared" si="4897"/>
        <v>0</v>
      </c>
      <c r="L2701" s="149">
        <f t="shared" si="4897"/>
        <v>0</v>
      </c>
      <c r="M2701" s="149">
        <f t="shared" si="4897"/>
        <v>0</v>
      </c>
      <c r="N2701" s="149">
        <f t="shared" si="4897"/>
        <v>0</v>
      </c>
      <c r="O2701" s="149">
        <f t="shared" si="4897"/>
        <v>0</v>
      </c>
      <c r="P2701" s="149">
        <f t="shared" si="4897"/>
        <v>0</v>
      </c>
      <c r="Q2701" s="149">
        <f t="shared" si="4897"/>
        <v>0</v>
      </c>
      <c r="R2701" s="149">
        <f t="shared" si="4897"/>
        <v>0</v>
      </c>
      <c r="S2701" s="149">
        <f t="shared" si="4897"/>
        <v>0</v>
      </c>
      <c r="T2701" s="149">
        <f t="shared" si="4897"/>
        <v>0</v>
      </c>
      <c r="U2701" s="149">
        <f t="shared" si="4897"/>
        <v>0</v>
      </c>
      <c r="V2701" s="149">
        <f t="shared" si="4897"/>
        <v>0</v>
      </c>
      <c r="W2701" s="149">
        <f t="shared" si="4897"/>
        <v>0</v>
      </c>
      <c r="X2701" s="149">
        <f t="shared" si="4897"/>
        <v>0</v>
      </c>
      <c r="Y2701" s="149">
        <f t="shared" si="4897"/>
        <v>0</v>
      </c>
    </row>
    <row r="2702" spans="1:29" ht="30" x14ac:dyDescent="0.2">
      <c r="A2702" s="137" t="s">
        <v>844</v>
      </c>
      <c r="B2702" s="93" t="s">
        <v>866</v>
      </c>
      <c r="C2702" s="136">
        <v>559</v>
      </c>
      <c r="D2702" s="95" t="s">
        <v>101</v>
      </c>
      <c r="E2702" s="138">
        <v>3212</v>
      </c>
      <c r="F2702" s="143" t="s">
        <v>43</v>
      </c>
      <c r="G2702" s="132"/>
      <c r="H2702" s="398">
        <v>0</v>
      </c>
      <c r="I2702" s="399"/>
      <c r="J2702" s="398">
        <v>0</v>
      </c>
      <c r="K2702" s="399"/>
      <c r="L2702" s="398"/>
      <c r="M2702" s="399"/>
      <c r="N2702" s="398"/>
      <c r="O2702" s="399"/>
      <c r="P2702" s="398">
        <v>0</v>
      </c>
      <c r="Q2702" s="399"/>
      <c r="R2702" s="398"/>
      <c r="S2702" s="399"/>
      <c r="T2702" s="398"/>
      <c r="U2702" s="399"/>
      <c r="V2702" s="398"/>
      <c r="W2702" s="399"/>
      <c r="X2702" s="398"/>
      <c r="Y2702" s="399"/>
    </row>
    <row r="2703" spans="1:29" x14ac:dyDescent="0.2">
      <c r="A2703" s="154" t="s">
        <v>844</v>
      </c>
      <c r="B2703" s="102" t="s">
        <v>866</v>
      </c>
      <c r="C2703" s="103">
        <v>559</v>
      </c>
      <c r="D2703" s="104"/>
      <c r="E2703" s="105">
        <v>323</v>
      </c>
      <c r="F2703" s="141"/>
      <c r="G2703" s="131"/>
      <c r="H2703" s="158">
        <f t="shared" ref="H2703:Q2703" si="4898">SUM(H2704:H2706)</f>
        <v>71603</v>
      </c>
      <c r="I2703" s="158">
        <f t="shared" si="4898"/>
        <v>0</v>
      </c>
      <c r="J2703" s="158">
        <f t="shared" si="4898"/>
        <v>0</v>
      </c>
      <c r="K2703" s="158">
        <f t="shared" si="4898"/>
        <v>0</v>
      </c>
      <c r="L2703" s="158">
        <f t="shared" ref="L2703:M2703" si="4899">SUM(L2704:L2706)</f>
        <v>9350</v>
      </c>
      <c r="M2703" s="158">
        <f t="shared" si="4899"/>
        <v>0</v>
      </c>
      <c r="N2703" s="158">
        <f t="shared" ref="N2703:O2703" si="4900">SUM(N2704:N2706)</f>
        <v>9500</v>
      </c>
      <c r="O2703" s="158">
        <f t="shared" si="4900"/>
        <v>0</v>
      </c>
      <c r="P2703" s="158">
        <f t="shared" si="4898"/>
        <v>0</v>
      </c>
      <c r="Q2703" s="158">
        <f t="shared" si="4898"/>
        <v>0</v>
      </c>
      <c r="R2703" s="158">
        <f t="shared" ref="R2703:W2703" si="4901">SUM(R2704:R2706)</f>
        <v>0</v>
      </c>
      <c r="S2703" s="158">
        <f t="shared" si="4901"/>
        <v>0</v>
      </c>
      <c r="T2703" s="158">
        <f t="shared" ref="T2703:U2703" si="4902">SUM(T2704:T2706)</f>
        <v>0</v>
      </c>
      <c r="U2703" s="158">
        <f t="shared" si="4902"/>
        <v>0</v>
      </c>
      <c r="V2703" s="158">
        <f t="shared" si="4901"/>
        <v>0</v>
      </c>
      <c r="W2703" s="158">
        <f t="shared" si="4901"/>
        <v>0</v>
      </c>
      <c r="X2703" s="158">
        <f t="shared" ref="X2703:Y2703" si="4903">SUM(X2704:X2706)</f>
        <v>0</v>
      </c>
      <c r="Y2703" s="158">
        <f t="shared" si="4903"/>
        <v>0</v>
      </c>
      <c r="Z2703" s="101"/>
      <c r="AA2703" s="101"/>
      <c r="AB2703" s="101"/>
      <c r="AC2703" s="101"/>
    </row>
    <row r="2704" spans="1:29" ht="15" x14ac:dyDescent="0.2">
      <c r="A2704" s="137" t="s">
        <v>844</v>
      </c>
      <c r="B2704" s="93" t="s">
        <v>866</v>
      </c>
      <c r="C2704" s="136">
        <v>559</v>
      </c>
      <c r="D2704" s="95" t="s">
        <v>101</v>
      </c>
      <c r="E2704" s="138">
        <v>3233</v>
      </c>
      <c r="F2704" s="143" t="s">
        <v>54</v>
      </c>
      <c r="G2704" s="132"/>
      <c r="H2704" s="398">
        <v>11281</v>
      </c>
      <c r="I2704" s="399"/>
      <c r="J2704" s="398">
        <v>0</v>
      </c>
      <c r="K2704" s="399"/>
      <c r="L2704" s="398">
        <v>850</v>
      </c>
      <c r="M2704" s="399"/>
      <c r="N2704" s="398">
        <v>1000</v>
      </c>
      <c r="O2704" s="399"/>
      <c r="P2704" s="398">
        <v>0</v>
      </c>
      <c r="Q2704" s="399"/>
      <c r="R2704" s="398"/>
      <c r="S2704" s="399"/>
      <c r="T2704" s="398"/>
      <c r="U2704" s="399"/>
      <c r="V2704" s="398"/>
      <c r="W2704" s="399"/>
      <c r="X2704" s="398"/>
      <c r="Y2704" s="399"/>
    </row>
    <row r="2705" spans="1:29" ht="15" x14ac:dyDescent="0.2">
      <c r="A2705" s="137" t="s">
        <v>844</v>
      </c>
      <c r="B2705" s="93" t="s">
        <v>866</v>
      </c>
      <c r="C2705" s="136">
        <v>559</v>
      </c>
      <c r="D2705" s="95" t="s">
        <v>101</v>
      </c>
      <c r="E2705" s="138">
        <v>3237</v>
      </c>
      <c r="F2705" s="143" t="s">
        <v>58</v>
      </c>
      <c r="G2705" s="132"/>
      <c r="H2705" s="398">
        <v>59725</v>
      </c>
      <c r="I2705" s="399"/>
      <c r="J2705" s="398">
        <v>0</v>
      </c>
      <c r="K2705" s="399"/>
      <c r="L2705" s="398">
        <v>8500</v>
      </c>
      <c r="M2705" s="399"/>
      <c r="N2705" s="398">
        <v>8500</v>
      </c>
      <c r="O2705" s="399"/>
      <c r="P2705" s="398">
        <v>0</v>
      </c>
      <c r="Q2705" s="399"/>
      <c r="R2705" s="398"/>
      <c r="S2705" s="399"/>
      <c r="T2705" s="398"/>
      <c r="U2705" s="399"/>
      <c r="V2705" s="398"/>
      <c r="W2705" s="399"/>
      <c r="X2705" s="398"/>
      <c r="Y2705" s="399"/>
    </row>
    <row r="2706" spans="1:29" ht="15" x14ac:dyDescent="0.2">
      <c r="A2706" s="137" t="s">
        <v>844</v>
      </c>
      <c r="B2706" s="93" t="s">
        <v>866</v>
      </c>
      <c r="C2706" s="136">
        <v>559</v>
      </c>
      <c r="D2706" s="95" t="s">
        <v>101</v>
      </c>
      <c r="E2706" s="138">
        <v>3239</v>
      </c>
      <c r="F2706" s="143" t="s">
        <v>60</v>
      </c>
      <c r="G2706" s="132"/>
      <c r="H2706" s="398">
        <v>597</v>
      </c>
      <c r="I2706" s="399"/>
      <c r="J2706" s="398">
        <v>0</v>
      </c>
      <c r="K2706" s="399"/>
      <c r="L2706" s="398"/>
      <c r="M2706" s="399"/>
      <c r="N2706" s="398"/>
      <c r="O2706" s="399"/>
      <c r="P2706" s="398">
        <v>0</v>
      </c>
      <c r="Q2706" s="399"/>
      <c r="R2706" s="398"/>
      <c r="S2706" s="399"/>
      <c r="T2706" s="398"/>
      <c r="U2706" s="399"/>
      <c r="V2706" s="398"/>
      <c r="W2706" s="399"/>
      <c r="X2706" s="398"/>
      <c r="Y2706" s="399"/>
    </row>
    <row r="2707" spans="1:29" ht="67.5" x14ac:dyDescent="0.2">
      <c r="A2707" s="202">
        <v>51302</v>
      </c>
      <c r="B2707" s="173" t="s">
        <v>868</v>
      </c>
      <c r="C2707" s="173" t="s">
        <v>760</v>
      </c>
      <c r="D2707" s="173" t="s">
        <v>760</v>
      </c>
      <c r="E2707" s="174" t="s">
        <v>760</v>
      </c>
      <c r="F2707" s="176" t="s">
        <v>869</v>
      </c>
      <c r="G2707" s="177" t="s">
        <v>636</v>
      </c>
      <c r="H2707" s="199">
        <f>H2708</f>
        <v>2199500</v>
      </c>
      <c r="I2707" s="199">
        <f t="shared" ref="I2707:Y2709" si="4904">I2708</f>
        <v>0</v>
      </c>
      <c r="J2707" s="199">
        <f t="shared" si="4904"/>
        <v>0</v>
      </c>
      <c r="K2707" s="199">
        <f t="shared" si="4904"/>
        <v>0</v>
      </c>
      <c r="L2707" s="199">
        <f t="shared" si="4904"/>
        <v>0</v>
      </c>
      <c r="M2707" s="199">
        <f t="shared" si="4904"/>
        <v>0</v>
      </c>
      <c r="N2707" s="199">
        <f t="shared" si="4904"/>
        <v>0</v>
      </c>
      <c r="O2707" s="199">
        <f t="shared" si="4904"/>
        <v>0</v>
      </c>
      <c r="P2707" s="199">
        <f t="shared" si="4904"/>
        <v>0</v>
      </c>
      <c r="Q2707" s="199">
        <f t="shared" si="4904"/>
        <v>0</v>
      </c>
      <c r="R2707" s="199">
        <f t="shared" si="4904"/>
        <v>0</v>
      </c>
      <c r="S2707" s="199">
        <f t="shared" si="4904"/>
        <v>0</v>
      </c>
      <c r="T2707" s="199">
        <f t="shared" si="4904"/>
        <v>0</v>
      </c>
      <c r="U2707" s="199">
        <f t="shared" si="4904"/>
        <v>0</v>
      </c>
      <c r="V2707" s="199">
        <f t="shared" si="4904"/>
        <v>0</v>
      </c>
      <c r="W2707" s="199">
        <f t="shared" si="4904"/>
        <v>0</v>
      </c>
      <c r="X2707" s="199">
        <f t="shared" si="4904"/>
        <v>0</v>
      </c>
      <c r="Y2707" s="199">
        <f t="shared" si="4904"/>
        <v>0</v>
      </c>
    </row>
    <row r="2708" spans="1:29" x14ac:dyDescent="0.2">
      <c r="A2708" s="201">
        <v>51302</v>
      </c>
      <c r="B2708" s="179" t="s">
        <v>868</v>
      </c>
      <c r="C2708" s="167">
        <v>51</v>
      </c>
      <c r="D2708" s="167" t="s">
        <v>760</v>
      </c>
      <c r="E2708" s="168">
        <v>38</v>
      </c>
      <c r="F2708" s="169" t="s">
        <v>760</v>
      </c>
      <c r="G2708" s="170"/>
      <c r="H2708" s="171">
        <f t="shared" ref="H2708:X2709" si="4905">H2709</f>
        <v>2199500</v>
      </c>
      <c r="I2708" s="171">
        <f t="shared" si="4905"/>
        <v>0</v>
      </c>
      <c r="J2708" s="171">
        <f t="shared" si="4905"/>
        <v>0</v>
      </c>
      <c r="K2708" s="171">
        <f t="shared" si="4905"/>
        <v>0</v>
      </c>
      <c r="L2708" s="171">
        <f t="shared" si="4905"/>
        <v>0</v>
      </c>
      <c r="M2708" s="171">
        <f t="shared" si="4905"/>
        <v>0</v>
      </c>
      <c r="N2708" s="171">
        <f t="shared" si="4905"/>
        <v>0</v>
      </c>
      <c r="O2708" s="171">
        <f t="shared" si="4905"/>
        <v>0</v>
      </c>
      <c r="P2708" s="171">
        <f t="shared" si="4905"/>
        <v>0</v>
      </c>
      <c r="Q2708" s="171">
        <f t="shared" si="4905"/>
        <v>0</v>
      </c>
      <c r="R2708" s="171">
        <f t="shared" si="4905"/>
        <v>0</v>
      </c>
      <c r="S2708" s="171">
        <f t="shared" si="4905"/>
        <v>0</v>
      </c>
      <c r="T2708" s="171">
        <f t="shared" si="4905"/>
        <v>0</v>
      </c>
      <c r="U2708" s="171">
        <f t="shared" si="4905"/>
        <v>0</v>
      </c>
      <c r="V2708" s="171">
        <f t="shared" si="4905"/>
        <v>0</v>
      </c>
      <c r="W2708" s="171">
        <f t="shared" si="4905"/>
        <v>0</v>
      </c>
      <c r="X2708" s="171">
        <f t="shared" si="4905"/>
        <v>0</v>
      </c>
      <c r="Y2708" s="171">
        <f t="shared" si="4904"/>
        <v>0</v>
      </c>
    </row>
    <row r="2709" spans="1:29" x14ac:dyDescent="0.2">
      <c r="A2709" s="118">
        <v>51302</v>
      </c>
      <c r="B2709" s="102" t="s">
        <v>868</v>
      </c>
      <c r="C2709" s="103">
        <v>51</v>
      </c>
      <c r="D2709" s="104" t="s">
        <v>760</v>
      </c>
      <c r="E2709" s="105">
        <v>386</v>
      </c>
      <c r="F2709" s="141" t="s">
        <v>760</v>
      </c>
      <c r="G2709" s="106"/>
      <c r="H2709" s="149">
        <f t="shared" si="4905"/>
        <v>2199500</v>
      </c>
      <c r="I2709" s="149">
        <f t="shared" si="4905"/>
        <v>0</v>
      </c>
      <c r="J2709" s="149">
        <f t="shared" si="4905"/>
        <v>0</v>
      </c>
      <c r="K2709" s="149">
        <f t="shared" si="4905"/>
        <v>0</v>
      </c>
      <c r="L2709" s="149">
        <f t="shared" si="4905"/>
        <v>0</v>
      </c>
      <c r="M2709" s="149">
        <f t="shared" si="4905"/>
        <v>0</v>
      </c>
      <c r="N2709" s="149">
        <f t="shared" si="4905"/>
        <v>0</v>
      </c>
      <c r="O2709" s="149">
        <f t="shared" si="4905"/>
        <v>0</v>
      </c>
      <c r="P2709" s="149">
        <f t="shared" si="4905"/>
        <v>0</v>
      </c>
      <c r="Q2709" s="149">
        <f t="shared" si="4905"/>
        <v>0</v>
      </c>
      <c r="R2709" s="149">
        <f t="shared" si="4905"/>
        <v>0</v>
      </c>
      <c r="S2709" s="149">
        <f t="shared" si="4905"/>
        <v>0</v>
      </c>
      <c r="T2709" s="149">
        <f t="shared" si="4905"/>
        <v>0</v>
      </c>
      <c r="U2709" s="149">
        <f t="shared" si="4905"/>
        <v>0</v>
      </c>
      <c r="V2709" s="149">
        <f t="shared" si="4905"/>
        <v>0</v>
      </c>
      <c r="W2709" s="149">
        <f t="shared" si="4905"/>
        <v>0</v>
      </c>
      <c r="X2709" s="149">
        <f t="shared" si="4904"/>
        <v>0</v>
      </c>
      <c r="Y2709" s="149">
        <f t="shared" si="4904"/>
        <v>0</v>
      </c>
    </row>
    <row r="2710" spans="1:29" ht="15" x14ac:dyDescent="0.2">
      <c r="A2710" s="137">
        <v>51302</v>
      </c>
      <c r="B2710" s="93" t="s">
        <v>868</v>
      </c>
      <c r="C2710" s="136">
        <v>51</v>
      </c>
      <c r="D2710" s="95" t="s">
        <v>101</v>
      </c>
      <c r="E2710" s="138">
        <v>3864</v>
      </c>
      <c r="F2710" s="143" t="s">
        <v>789</v>
      </c>
      <c r="G2710" s="132"/>
      <c r="H2710" s="398">
        <v>2199500</v>
      </c>
      <c r="I2710" s="399"/>
      <c r="J2710" s="398">
        <v>0</v>
      </c>
      <c r="K2710" s="399"/>
      <c r="L2710" s="398"/>
      <c r="M2710" s="399"/>
      <c r="N2710" s="398"/>
      <c r="O2710" s="399"/>
      <c r="P2710" s="398">
        <v>0</v>
      </c>
      <c r="Q2710" s="399"/>
      <c r="R2710" s="398"/>
      <c r="S2710" s="399"/>
      <c r="T2710" s="398"/>
      <c r="U2710" s="399"/>
      <c r="V2710" s="398"/>
      <c r="W2710" s="399"/>
      <c r="X2710" s="398"/>
      <c r="Y2710" s="399"/>
    </row>
    <row r="2711" spans="1:29" ht="67.5" x14ac:dyDescent="0.2">
      <c r="A2711" s="202">
        <v>51302</v>
      </c>
      <c r="B2711" s="173" t="s">
        <v>870</v>
      </c>
      <c r="C2711" s="173" t="s">
        <v>760</v>
      </c>
      <c r="D2711" s="173" t="s">
        <v>760</v>
      </c>
      <c r="E2711" s="174" t="s">
        <v>760</v>
      </c>
      <c r="F2711" s="176" t="s">
        <v>871</v>
      </c>
      <c r="G2711" s="177" t="s">
        <v>636</v>
      </c>
      <c r="H2711" s="199">
        <f>H2712+H2717</f>
        <v>42800</v>
      </c>
      <c r="I2711" s="199">
        <f t="shared" ref="I2711:W2711" si="4906">I2712+I2717</f>
        <v>0</v>
      </c>
      <c r="J2711" s="199">
        <f t="shared" si="4906"/>
        <v>0</v>
      </c>
      <c r="K2711" s="199">
        <f t="shared" si="4906"/>
        <v>0</v>
      </c>
      <c r="L2711" s="199">
        <f t="shared" si="4906"/>
        <v>0</v>
      </c>
      <c r="M2711" s="199">
        <f t="shared" si="4906"/>
        <v>0</v>
      </c>
      <c r="N2711" s="199">
        <f t="shared" ref="N2711:O2711" si="4907">N2712+N2717</f>
        <v>0</v>
      </c>
      <c r="O2711" s="199">
        <f t="shared" si="4907"/>
        <v>0</v>
      </c>
      <c r="P2711" s="199">
        <f t="shared" si="4906"/>
        <v>0</v>
      </c>
      <c r="Q2711" s="199">
        <f t="shared" si="4906"/>
        <v>0</v>
      </c>
      <c r="R2711" s="199">
        <f t="shared" si="4906"/>
        <v>0</v>
      </c>
      <c r="S2711" s="199">
        <f t="shared" si="4906"/>
        <v>0</v>
      </c>
      <c r="T2711" s="199">
        <f t="shared" ref="T2711:U2711" si="4908">T2712+T2717</f>
        <v>0</v>
      </c>
      <c r="U2711" s="199">
        <f t="shared" si="4908"/>
        <v>0</v>
      </c>
      <c r="V2711" s="199">
        <f t="shared" si="4906"/>
        <v>0</v>
      </c>
      <c r="W2711" s="199">
        <f t="shared" si="4906"/>
        <v>0</v>
      </c>
      <c r="X2711" s="199">
        <f t="shared" ref="X2711:Y2711" si="4909">X2712+X2717</f>
        <v>0</v>
      </c>
      <c r="Y2711" s="199">
        <f t="shared" si="4909"/>
        <v>0</v>
      </c>
    </row>
    <row r="2712" spans="1:29" x14ac:dyDescent="0.2">
      <c r="A2712" s="201">
        <v>51302</v>
      </c>
      <c r="B2712" s="179" t="s">
        <v>870</v>
      </c>
      <c r="C2712" s="167">
        <v>43</v>
      </c>
      <c r="D2712" s="167" t="s">
        <v>760</v>
      </c>
      <c r="E2712" s="168">
        <v>31</v>
      </c>
      <c r="F2712" s="169" t="s">
        <v>760</v>
      </c>
      <c r="G2712" s="170"/>
      <c r="H2712" s="171">
        <f t="shared" ref="H2712:W2712" si="4910">H2713+H2715</f>
        <v>39500</v>
      </c>
      <c r="I2712" s="171">
        <f t="shared" si="4910"/>
        <v>0</v>
      </c>
      <c r="J2712" s="171">
        <f t="shared" si="4910"/>
        <v>0</v>
      </c>
      <c r="K2712" s="171">
        <f t="shared" si="4910"/>
        <v>0</v>
      </c>
      <c r="L2712" s="171">
        <f t="shared" si="4910"/>
        <v>0</v>
      </c>
      <c r="M2712" s="171">
        <f t="shared" si="4910"/>
        <v>0</v>
      </c>
      <c r="N2712" s="171">
        <f t="shared" ref="N2712:O2712" si="4911">N2713+N2715</f>
        <v>0</v>
      </c>
      <c r="O2712" s="171">
        <f t="shared" si="4911"/>
        <v>0</v>
      </c>
      <c r="P2712" s="171">
        <f t="shared" si="4910"/>
        <v>0</v>
      </c>
      <c r="Q2712" s="171">
        <f t="shared" si="4910"/>
        <v>0</v>
      </c>
      <c r="R2712" s="171">
        <f t="shared" si="4910"/>
        <v>0</v>
      </c>
      <c r="S2712" s="171">
        <f t="shared" si="4910"/>
        <v>0</v>
      </c>
      <c r="T2712" s="171">
        <f t="shared" ref="T2712:U2712" si="4912">T2713+T2715</f>
        <v>0</v>
      </c>
      <c r="U2712" s="171">
        <f t="shared" si="4912"/>
        <v>0</v>
      </c>
      <c r="V2712" s="171">
        <f t="shared" si="4910"/>
        <v>0</v>
      </c>
      <c r="W2712" s="171">
        <f t="shared" si="4910"/>
        <v>0</v>
      </c>
      <c r="X2712" s="171">
        <f t="shared" ref="X2712:Y2712" si="4913">X2713+X2715</f>
        <v>0</v>
      </c>
      <c r="Y2712" s="171">
        <f t="shared" si="4913"/>
        <v>0</v>
      </c>
    </row>
    <row r="2713" spans="1:29" x14ac:dyDescent="0.2">
      <c r="A2713" s="118">
        <v>51302</v>
      </c>
      <c r="B2713" s="102" t="s">
        <v>870</v>
      </c>
      <c r="C2713" s="103">
        <v>43</v>
      </c>
      <c r="D2713" s="104" t="s">
        <v>760</v>
      </c>
      <c r="E2713" s="105">
        <v>311</v>
      </c>
      <c r="F2713" s="141" t="s">
        <v>760</v>
      </c>
      <c r="G2713" s="106"/>
      <c r="H2713" s="149">
        <f t="shared" ref="H2713:Y2713" si="4914">H2714</f>
        <v>33580</v>
      </c>
      <c r="I2713" s="149">
        <f t="shared" si="4914"/>
        <v>0</v>
      </c>
      <c r="J2713" s="149">
        <f t="shared" si="4914"/>
        <v>0</v>
      </c>
      <c r="K2713" s="149">
        <f t="shared" si="4914"/>
        <v>0</v>
      </c>
      <c r="L2713" s="149">
        <f t="shared" si="4914"/>
        <v>0</v>
      </c>
      <c r="M2713" s="149">
        <f t="shared" si="4914"/>
        <v>0</v>
      </c>
      <c r="N2713" s="149">
        <f t="shared" si="4914"/>
        <v>0</v>
      </c>
      <c r="O2713" s="149">
        <f t="shared" si="4914"/>
        <v>0</v>
      </c>
      <c r="P2713" s="149">
        <f t="shared" si="4914"/>
        <v>0</v>
      </c>
      <c r="Q2713" s="149">
        <f t="shared" si="4914"/>
        <v>0</v>
      </c>
      <c r="R2713" s="149">
        <f t="shared" si="4914"/>
        <v>0</v>
      </c>
      <c r="S2713" s="149">
        <f t="shared" si="4914"/>
        <v>0</v>
      </c>
      <c r="T2713" s="149">
        <f t="shared" si="4914"/>
        <v>0</v>
      </c>
      <c r="U2713" s="149">
        <f t="shared" si="4914"/>
        <v>0</v>
      </c>
      <c r="V2713" s="149">
        <f t="shared" si="4914"/>
        <v>0</v>
      </c>
      <c r="W2713" s="149">
        <f t="shared" si="4914"/>
        <v>0</v>
      </c>
      <c r="X2713" s="149">
        <f t="shared" si="4914"/>
        <v>0</v>
      </c>
      <c r="Y2713" s="149">
        <f t="shared" si="4914"/>
        <v>0</v>
      </c>
    </row>
    <row r="2714" spans="1:29" s="101" customFormat="1" x14ac:dyDescent="0.2">
      <c r="A2714" s="137">
        <v>51302</v>
      </c>
      <c r="B2714" s="93" t="s">
        <v>870</v>
      </c>
      <c r="C2714" s="136">
        <v>43</v>
      </c>
      <c r="D2714" s="95" t="s">
        <v>101</v>
      </c>
      <c r="E2714" s="138">
        <v>3111</v>
      </c>
      <c r="F2714" s="143" t="s">
        <v>33</v>
      </c>
      <c r="G2714" s="132"/>
      <c r="H2714" s="398">
        <v>33580</v>
      </c>
      <c r="I2714" s="399"/>
      <c r="J2714" s="398">
        <v>0</v>
      </c>
      <c r="K2714" s="399"/>
      <c r="L2714" s="398"/>
      <c r="M2714" s="399"/>
      <c r="N2714" s="398"/>
      <c r="O2714" s="399"/>
      <c r="P2714" s="398">
        <v>0</v>
      </c>
      <c r="Q2714" s="399"/>
      <c r="R2714" s="398"/>
      <c r="S2714" s="399"/>
      <c r="T2714" s="398"/>
      <c r="U2714" s="399"/>
      <c r="V2714" s="398"/>
      <c r="W2714" s="399"/>
      <c r="X2714" s="398"/>
      <c r="Y2714" s="399"/>
      <c r="Z2714" s="112"/>
      <c r="AA2714" s="112"/>
      <c r="AB2714" s="112"/>
      <c r="AC2714" s="112"/>
    </row>
    <row r="2715" spans="1:29" x14ac:dyDescent="0.2">
      <c r="A2715" s="118">
        <v>51302</v>
      </c>
      <c r="B2715" s="102" t="s">
        <v>870</v>
      </c>
      <c r="C2715" s="103">
        <v>43</v>
      </c>
      <c r="D2715" s="104" t="s">
        <v>760</v>
      </c>
      <c r="E2715" s="105">
        <v>313</v>
      </c>
      <c r="F2715" s="141" t="s">
        <v>760</v>
      </c>
      <c r="G2715" s="106"/>
      <c r="H2715" s="149">
        <f t="shared" ref="H2715:Y2715" si="4915">H2716</f>
        <v>5920</v>
      </c>
      <c r="I2715" s="149">
        <f t="shared" si="4915"/>
        <v>0</v>
      </c>
      <c r="J2715" s="149">
        <f t="shared" si="4915"/>
        <v>0</v>
      </c>
      <c r="K2715" s="149">
        <f t="shared" si="4915"/>
        <v>0</v>
      </c>
      <c r="L2715" s="149">
        <f t="shared" si="4915"/>
        <v>0</v>
      </c>
      <c r="M2715" s="149">
        <f t="shared" si="4915"/>
        <v>0</v>
      </c>
      <c r="N2715" s="149">
        <f t="shared" si="4915"/>
        <v>0</v>
      </c>
      <c r="O2715" s="149">
        <f t="shared" si="4915"/>
        <v>0</v>
      </c>
      <c r="P2715" s="149">
        <f t="shared" si="4915"/>
        <v>0</v>
      </c>
      <c r="Q2715" s="149">
        <f t="shared" si="4915"/>
        <v>0</v>
      </c>
      <c r="R2715" s="149">
        <f t="shared" si="4915"/>
        <v>0</v>
      </c>
      <c r="S2715" s="149">
        <f t="shared" si="4915"/>
        <v>0</v>
      </c>
      <c r="T2715" s="149">
        <f t="shared" si="4915"/>
        <v>0</v>
      </c>
      <c r="U2715" s="149">
        <f t="shared" si="4915"/>
        <v>0</v>
      </c>
      <c r="V2715" s="149">
        <f t="shared" si="4915"/>
        <v>0</v>
      </c>
      <c r="W2715" s="149">
        <f t="shared" si="4915"/>
        <v>0</v>
      </c>
      <c r="X2715" s="149">
        <f t="shared" si="4915"/>
        <v>0</v>
      </c>
      <c r="Y2715" s="149">
        <f t="shared" si="4915"/>
        <v>0</v>
      </c>
    </row>
    <row r="2716" spans="1:29" x14ac:dyDescent="0.2">
      <c r="A2716" s="95">
        <v>51302</v>
      </c>
      <c r="B2716" s="93" t="s">
        <v>870</v>
      </c>
      <c r="C2716" s="136">
        <v>43</v>
      </c>
      <c r="D2716" s="95" t="s">
        <v>101</v>
      </c>
      <c r="E2716" s="138">
        <v>3132</v>
      </c>
      <c r="F2716" s="143" t="s">
        <v>40</v>
      </c>
      <c r="G2716" s="132"/>
      <c r="H2716" s="398">
        <v>5920</v>
      </c>
      <c r="I2716" s="399"/>
      <c r="J2716" s="398">
        <v>0</v>
      </c>
      <c r="K2716" s="399"/>
      <c r="L2716" s="398"/>
      <c r="M2716" s="399"/>
      <c r="N2716" s="398"/>
      <c r="O2716" s="399"/>
      <c r="P2716" s="398">
        <v>0</v>
      </c>
      <c r="Q2716" s="399"/>
      <c r="R2716" s="398"/>
      <c r="S2716" s="399"/>
      <c r="T2716" s="398"/>
      <c r="U2716" s="399"/>
      <c r="V2716" s="398"/>
      <c r="W2716" s="399"/>
      <c r="X2716" s="398"/>
      <c r="Y2716" s="399"/>
      <c r="Z2716" s="101"/>
      <c r="AA2716" s="101"/>
      <c r="AB2716" s="101"/>
      <c r="AC2716" s="101"/>
    </row>
    <row r="2717" spans="1:29" x14ac:dyDescent="0.2">
      <c r="A2717" s="201">
        <v>51302</v>
      </c>
      <c r="B2717" s="179" t="s">
        <v>870</v>
      </c>
      <c r="C2717" s="167">
        <v>43</v>
      </c>
      <c r="D2717" s="167" t="s">
        <v>760</v>
      </c>
      <c r="E2717" s="168">
        <v>32</v>
      </c>
      <c r="F2717" s="169" t="s">
        <v>760</v>
      </c>
      <c r="G2717" s="170"/>
      <c r="H2717" s="171">
        <f>H2718</f>
        <v>3300</v>
      </c>
      <c r="I2717" s="171">
        <f t="shared" ref="I2717:Y2717" si="4916">I2718</f>
        <v>0</v>
      </c>
      <c r="J2717" s="171">
        <f t="shared" si="4916"/>
        <v>0</v>
      </c>
      <c r="K2717" s="171">
        <f t="shared" si="4916"/>
        <v>0</v>
      </c>
      <c r="L2717" s="171">
        <f t="shared" si="4916"/>
        <v>0</v>
      </c>
      <c r="M2717" s="171">
        <f t="shared" si="4916"/>
        <v>0</v>
      </c>
      <c r="N2717" s="171">
        <f t="shared" si="4916"/>
        <v>0</v>
      </c>
      <c r="O2717" s="171">
        <f t="shared" si="4916"/>
        <v>0</v>
      </c>
      <c r="P2717" s="171">
        <f t="shared" si="4916"/>
        <v>0</v>
      </c>
      <c r="Q2717" s="171">
        <f t="shared" si="4916"/>
        <v>0</v>
      </c>
      <c r="R2717" s="171">
        <f t="shared" si="4916"/>
        <v>0</v>
      </c>
      <c r="S2717" s="171">
        <f t="shared" si="4916"/>
        <v>0</v>
      </c>
      <c r="T2717" s="171">
        <f t="shared" si="4916"/>
        <v>0</v>
      </c>
      <c r="U2717" s="171">
        <f t="shared" si="4916"/>
        <v>0</v>
      </c>
      <c r="V2717" s="171">
        <f t="shared" si="4916"/>
        <v>0</v>
      </c>
      <c r="W2717" s="171">
        <f t="shared" si="4916"/>
        <v>0</v>
      </c>
      <c r="X2717" s="171">
        <f t="shared" si="4916"/>
        <v>0</v>
      </c>
      <c r="Y2717" s="171">
        <f t="shared" si="4916"/>
        <v>0</v>
      </c>
    </row>
    <row r="2718" spans="1:29" ht="36" customHeight="1" x14ac:dyDescent="0.2">
      <c r="A2718" s="118">
        <v>51302</v>
      </c>
      <c r="B2718" s="102" t="s">
        <v>870</v>
      </c>
      <c r="C2718" s="103">
        <v>43</v>
      </c>
      <c r="D2718" s="104" t="s">
        <v>760</v>
      </c>
      <c r="E2718" s="105">
        <v>321</v>
      </c>
      <c r="F2718" s="141" t="s">
        <v>760</v>
      </c>
      <c r="G2718" s="106"/>
      <c r="H2718" s="149">
        <f>SUM(H2719:H2720)</f>
        <v>3300</v>
      </c>
      <c r="I2718" s="149">
        <f t="shared" ref="I2718:K2718" si="4917">SUM(I2719:I2720)</f>
        <v>0</v>
      </c>
      <c r="J2718" s="149">
        <f t="shared" si="4917"/>
        <v>0</v>
      </c>
      <c r="K2718" s="149">
        <f t="shared" si="4917"/>
        <v>0</v>
      </c>
      <c r="L2718" s="149">
        <f t="shared" ref="L2718:M2718" si="4918">SUM(L2719:L2720)</f>
        <v>0</v>
      </c>
      <c r="M2718" s="149">
        <f t="shared" si="4918"/>
        <v>0</v>
      </c>
      <c r="N2718" s="149">
        <f t="shared" ref="N2718:O2718" si="4919">SUM(N2719:N2720)</f>
        <v>0</v>
      </c>
      <c r="O2718" s="149">
        <f t="shared" si="4919"/>
        <v>0</v>
      </c>
      <c r="P2718" s="149">
        <f t="shared" ref="P2718:Q2718" si="4920">SUM(P2719:P2720)</f>
        <v>0</v>
      </c>
      <c r="Q2718" s="149">
        <f t="shared" si="4920"/>
        <v>0</v>
      </c>
      <c r="R2718" s="149">
        <f t="shared" ref="R2718:W2718" si="4921">SUM(R2719:R2720)</f>
        <v>0</v>
      </c>
      <c r="S2718" s="149">
        <f t="shared" si="4921"/>
        <v>0</v>
      </c>
      <c r="T2718" s="149">
        <f t="shared" ref="T2718:U2718" si="4922">SUM(T2719:T2720)</f>
        <v>0</v>
      </c>
      <c r="U2718" s="149">
        <f t="shared" si="4922"/>
        <v>0</v>
      </c>
      <c r="V2718" s="149">
        <f t="shared" si="4921"/>
        <v>0</v>
      </c>
      <c r="W2718" s="149">
        <f t="shared" si="4921"/>
        <v>0</v>
      </c>
      <c r="X2718" s="149">
        <f t="shared" ref="X2718:Y2718" si="4923">SUM(X2719:X2720)</f>
        <v>0</v>
      </c>
      <c r="Y2718" s="149">
        <f t="shared" si="4923"/>
        <v>0</v>
      </c>
    </row>
    <row r="2719" spans="1:29" ht="15" x14ac:dyDescent="0.2">
      <c r="A2719" s="137">
        <v>51302</v>
      </c>
      <c r="B2719" s="93" t="s">
        <v>870</v>
      </c>
      <c r="C2719" s="136">
        <v>43</v>
      </c>
      <c r="D2719" s="95" t="s">
        <v>101</v>
      </c>
      <c r="E2719" s="138">
        <v>3211</v>
      </c>
      <c r="F2719" s="143" t="s">
        <v>42</v>
      </c>
      <c r="G2719" s="132"/>
      <c r="H2719" s="398">
        <v>2000</v>
      </c>
      <c r="I2719" s="399"/>
      <c r="J2719" s="398">
        <v>0</v>
      </c>
      <c r="K2719" s="399"/>
      <c r="L2719" s="398"/>
      <c r="M2719" s="399"/>
      <c r="N2719" s="398"/>
      <c r="O2719" s="399"/>
      <c r="P2719" s="398">
        <v>0</v>
      </c>
      <c r="Q2719" s="399"/>
      <c r="R2719" s="398"/>
      <c r="S2719" s="399"/>
      <c r="T2719" s="398"/>
      <c r="U2719" s="399"/>
      <c r="V2719" s="398"/>
      <c r="W2719" s="399"/>
      <c r="X2719" s="398"/>
      <c r="Y2719" s="399"/>
    </row>
    <row r="2720" spans="1:29" ht="30" x14ac:dyDescent="0.2">
      <c r="A2720" s="137">
        <v>51302</v>
      </c>
      <c r="B2720" s="93" t="s">
        <v>870</v>
      </c>
      <c r="C2720" s="136">
        <v>43</v>
      </c>
      <c r="D2720" s="95" t="s">
        <v>101</v>
      </c>
      <c r="E2720" s="138">
        <v>3212</v>
      </c>
      <c r="F2720" s="143" t="s">
        <v>43</v>
      </c>
      <c r="G2720" s="132"/>
      <c r="H2720" s="398">
        <v>1300</v>
      </c>
      <c r="I2720" s="399"/>
      <c r="J2720" s="398">
        <v>0</v>
      </c>
      <c r="K2720" s="399"/>
      <c r="L2720" s="398"/>
      <c r="M2720" s="399"/>
      <c r="N2720" s="398"/>
      <c r="O2720" s="399"/>
      <c r="P2720" s="398">
        <v>0</v>
      </c>
      <c r="Q2720" s="399"/>
      <c r="R2720" s="398"/>
      <c r="S2720" s="399"/>
      <c r="T2720" s="398"/>
      <c r="U2720" s="399"/>
      <c r="V2720" s="398"/>
      <c r="W2720" s="399"/>
      <c r="X2720" s="398"/>
      <c r="Y2720" s="399"/>
    </row>
    <row r="2721" spans="1:29" ht="67.5" x14ac:dyDescent="0.2">
      <c r="A2721" s="202" t="s">
        <v>844</v>
      </c>
      <c r="B2721" s="173" t="s">
        <v>872</v>
      </c>
      <c r="C2721" s="173"/>
      <c r="D2721" s="173"/>
      <c r="E2721" s="174"/>
      <c r="F2721" s="176" t="s">
        <v>873</v>
      </c>
      <c r="G2721" s="177" t="s">
        <v>636</v>
      </c>
      <c r="H2721" s="199">
        <f>H2722+H2725</f>
        <v>1391975</v>
      </c>
      <c r="I2721" s="199">
        <f t="shared" ref="I2721:Q2721" si="4924">I2722+I2725</f>
        <v>663614</v>
      </c>
      <c r="J2721" s="199">
        <f t="shared" si="4924"/>
        <v>265446</v>
      </c>
      <c r="K2721" s="199">
        <f t="shared" si="4924"/>
        <v>265446</v>
      </c>
      <c r="L2721" s="199">
        <f t="shared" ref="L2721:M2721" si="4925">L2722+L2725</f>
        <v>270446</v>
      </c>
      <c r="M2721" s="199">
        <f t="shared" si="4925"/>
        <v>265446</v>
      </c>
      <c r="N2721" s="199">
        <f t="shared" ref="N2721:O2721" si="4926">N2722+N2725</f>
        <v>1000</v>
      </c>
      <c r="O2721" s="199">
        <f t="shared" si="4926"/>
        <v>0</v>
      </c>
      <c r="P2721" s="199">
        <f t="shared" si="4924"/>
        <v>0</v>
      </c>
      <c r="Q2721" s="199">
        <f t="shared" si="4924"/>
        <v>0</v>
      </c>
      <c r="R2721" s="199">
        <f t="shared" ref="R2721:W2721" si="4927">R2722+R2725</f>
        <v>0</v>
      </c>
      <c r="S2721" s="199">
        <f t="shared" si="4927"/>
        <v>0</v>
      </c>
      <c r="T2721" s="199">
        <f t="shared" ref="T2721:U2721" si="4928">T2722+T2725</f>
        <v>0</v>
      </c>
      <c r="U2721" s="199">
        <f t="shared" si="4928"/>
        <v>0</v>
      </c>
      <c r="V2721" s="199">
        <f t="shared" si="4927"/>
        <v>0</v>
      </c>
      <c r="W2721" s="199">
        <f t="shared" si="4927"/>
        <v>0</v>
      </c>
      <c r="X2721" s="199">
        <f t="shared" ref="X2721:Y2721" si="4929">X2722+X2725</f>
        <v>0</v>
      </c>
      <c r="Y2721" s="199">
        <f t="shared" si="4929"/>
        <v>0</v>
      </c>
    </row>
    <row r="2722" spans="1:29" s="101" customFormat="1" x14ac:dyDescent="0.2">
      <c r="A2722" s="201" t="s">
        <v>844</v>
      </c>
      <c r="B2722" s="179" t="s">
        <v>872</v>
      </c>
      <c r="C2722" s="167">
        <v>11</v>
      </c>
      <c r="D2722" s="167"/>
      <c r="E2722" s="168">
        <v>42</v>
      </c>
      <c r="F2722" s="169"/>
      <c r="G2722" s="170"/>
      <c r="H2722" s="171">
        <f t="shared" ref="H2722:X2723" si="4930">H2723</f>
        <v>663614</v>
      </c>
      <c r="I2722" s="171">
        <f t="shared" si="4930"/>
        <v>663614</v>
      </c>
      <c r="J2722" s="171">
        <f t="shared" si="4930"/>
        <v>265446</v>
      </c>
      <c r="K2722" s="171">
        <f t="shared" si="4930"/>
        <v>265446</v>
      </c>
      <c r="L2722" s="171">
        <f t="shared" si="4930"/>
        <v>265446</v>
      </c>
      <c r="M2722" s="171">
        <f t="shared" si="4930"/>
        <v>265446</v>
      </c>
      <c r="N2722" s="171">
        <f t="shared" si="4930"/>
        <v>0</v>
      </c>
      <c r="O2722" s="171">
        <f t="shared" si="4930"/>
        <v>0</v>
      </c>
      <c r="P2722" s="171">
        <f t="shared" si="4930"/>
        <v>0</v>
      </c>
      <c r="Q2722" s="171">
        <f t="shared" si="4930"/>
        <v>0</v>
      </c>
      <c r="R2722" s="171">
        <f t="shared" si="4930"/>
        <v>0</v>
      </c>
      <c r="S2722" s="171">
        <f t="shared" si="4930"/>
        <v>0</v>
      </c>
      <c r="T2722" s="171">
        <f t="shared" si="4930"/>
        <v>0</v>
      </c>
      <c r="U2722" s="171">
        <f t="shared" si="4930"/>
        <v>0</v>
      </c>
      <c r="V2722" s="171">
        <f t="shared" si="4930"/>
        <v>0</v>
      </c>
      <c r="W2722" s="171">
        <f t="shared" si="4930"/>
        <v>0</v>
      </c>
      <c r="X2722" s="171">
        <f t="shared" si="4930"/>
        <v>0</v>
      </c>
      <c r="Y2722" s="171">
        <f t="shared" ref="X2722:Y2723" si="4931">Y2723</f>
        <v>0</v>
      </c>
      <c r="Z2722" s="112"/>
      <c r="AA2722" s="112"/>
      <c r="AB2722" s="112"/>
      <c r="AC2722" s="112"/>
    </row>
    <row r="2723" spans="1:29" x14ac:dyDescent="0.2">
      <c r="A2723" s="118" t="s">
        <v>844</v>
      </c>
      <c r="B2723" s="102" t="s">
        <v>872</v>
      </c>
      <c r="C2723" s="103">
        <v>11</v>
      </c>
      <c r="D2723" s="104"/>
      <c r="E2723" s="105">
        <v>421</v>
      </c>
      <c r="F2723" s="141"/>
      <c r="G2723" s="106"/>
      <c r="H2723" s="149">
        <f t="shared" si="4930"/>
        <v>663614</v>
      </c>
      <c r="I2723" s="149">
        <f t="shared" si="4930"/>
        <v>663614</v>
      </c>
      <c r="J2723" s="149">
        <f t="shared" si="4930"/>
        <v>265446</v>
      </c>
      <c r="K2723" s="149">
        <f t="shared" si="4930"/>
        <v>265446</v>
      </c>
      <c r="L2723" s="149">
        <f t="shared" si="4930"/>
        <v>265446</v>
      </c>
      <c r="M2723" s="149">
        <f t="shared" si="4930"/>
        <v>265446</v>
      </c>
      <c r="N2723" s="149">
        <f t="shared" si="4930"/>
        <v>0</v>
      </c>
      <c r="O2723" s="149">
        <f t="shared" si="4930"/>
        <v>0</v>
      </c>
      <c r="P2723" s="149">
        <f t="shared" si="4930"/>
        <v>0</v>
      </c>
      <c r="Q2723" s="149">
        <f t="shared" si="4930"/>
        <v>0</v>
      </c>
      <c r="R2723" s="149">
        <f t="shared" si="4930"/>
        <v>0</v>
      </c>
      <c r="S2723" s="149">
        <f t="shared" si="4930"/>
        <v>0</v>
      </c>
      <c r="T2723" s="149">
        <f t="shared" si="4930"/>
        <v>0</v>
      </c>
      <c r="U2723" s="149">
        <f t="shared" si="4930"/>
        <v>0</v>
      </c>
      <c r="V2723" s="149">
        <f t="shared" si="4930"/>
        <v>0</v>
      </c>
      <c r="W2723" s="149">
        <f t="shared" si="4930"/>
        <v>0</v>
      </c>
      <c r="X2723" s="149">
        <f t="shared" si="4931"/>
        <v>0</v>
      </c>
      <c r="Y2723" s="149">
        <f t="shared" si="4931"/>
        <v>0</v>
      </c>
    </row>
    <row r="2724" spans="1:29" x14ac:dyDescent="0.2">
      <c r="A2724" s="95" t="s">
        <v>844</v>
      </c>
      <c r="B2724" s="93" t="s">
        <v>872</v>
      </c>
      <c r="C2724" s="136">
        <v>11</v>
      </c>
      <c r="D2724" s="95" t="s">
        <v>101</v>
      </c>
      <c r="E2724" s="138">
        <v>4213</v>
      </c>
      <c r="F2724" s="143" t="s">
        <v>851</v>
      </c>
      <c r="G2724" s="132"/>
      <c r="H2724" s="398">
        <v>663614</v>
      </c>
      <c r="I2724" s="398">
        <f>H2724</f>
        <v>663614</v>
      </c>
      <c r="J2724" s="398">
        <v>265446</v>
      </c>
      <c r="K2724" s="398">
        <f>J2724</f>
        <v>265446</v>
      </c>
      <c r="L2724" s="398">
        <v>265446</v>
      </c>
      <c r="M2724" s="398">
        <f>L2724</f>
        <v>265446</v>
      </c>
      <c r="N2724" s="398">
        <v>0</v>
      </c>
      <c r="O2724" s="398">
        <f>N2724</f>
        <v>0</v>
      </c>
      <c r="P2724" s="398">
        <v>0</v>
      </c>
      <c r="Q2724" s="398">
        <f>P2724</f>
        <v>0</v>
      </c>
      <c r="R2724" s="398"/>
      <c r="S2724" s="398">
        <f>R2724</f>
        <v>0</v>
      </c>
      <c r="T2724" s="398"/>
      <c r="U2724" s="398">
        <f>T2724</f>
        <v>0</v>
      </c>
      <c r="V2724" s="398"/>
      <c r="W2724" s="398">
        <f>V2724</f>
        <v>0</v>
      </c>
      <c r="X2724" s="398"/>
      <c r="Y2724" s="398">
        <f>X2724</f>
        <v>0</v>
      </c>
      <c r="Z2724" s="101"/>
      <c r="AA2724" s="101"/>
      <c r="AB2724" s="101"/>
      <c r="AC2724" s="101"/>
    </row>
    <row r="2725" spans="1:29" s="101" customFormat="1" x14ac:dyDescent="0.2">
      <c r="A2725" s="201" t="s">
        <v>844</v>
      </c>
      <c r="B2725" s="179" t="s">
        <v>872</v>
      </c>
      <c r="C2725" s="167">
        <v>43</v>
      </c>
      <c r="D2725" s="167"/>
      <c r="E2725" s="168">
        <v>42</v>
      </c>
      <c r="F2725" s="169"/>
      <c r="G2725" s="170"/>
      <c r="H2725" s="171">
        <f t="shared" ref="H2725:X2726" si="4932">H2726</f>
        <v>728361</v>
      </c>
      <c r="I2725" s="171">
        <f t="shared" si="4932"/>
        <v>0</v>
      </c>
      <c r="J2725" s="171">
        <f t="shared" si="4932"/>
        <v>0</v>
      </c>
      <c r="K2725" s="171">
        <f t="shared" si="4932"/>
        <v>0</v>
      </c>
      <c r="L2725" s="171">
        <f t="shared" si="4932"/>
        <v>5000</v>
      </c>
      <c r="M2725" s="171">
        <f t="shared" si="4932"/>
        <v>0</v>
      </c>
      <c r="N2725" s="171">
        <f t="shared" si="4932"/>
        <v>1000</v>
      </c>
      <c r="O2725" s="171">
        <f t="shared" si="4932"/>
        <v>0</v>
      </c>
      <c r="P2725" s="171">
        <f t="shared" si="4932"/>
        <v>0</v>
      </c>
      <c r="Q2725" s="171">
        <f t="shared" si="4932"/>
        <v>0</v>
      </c>
      <c r="R2725" s="171">
        <f t="shared" si="4932"/>
        <v>0</v>
      </c>
      <c r="S2725" s="171">
        <f t="shared" si="4932"/>
        <v>0</v>
      </c>
      <c r="T2725" s="171">
        <f t="shared" si="4932"/>
        <v>0</v>
      </c>
      <c r="U2725" s="171">
        <f t="shared" si="4932"/>
        <v>0</v>
      </c>
      <c r="V2725" s="171">
        <f t="shared" si="4932"/>
        <v>0</v>
      </c>
      <c r="W2725" s="171">
        <f t="shared" si="4932"/>
        <v>0</v>
      </c>
      <c r="X2725" s="171">
        <f t="shared" si="4932"/>
        <v>0</v>
      </c>
      <c r="Y2725" s="171">
        <f t="shared" ref="X2725:Y2726" si="4933">Y2726</f>
        <v>0</v>
      </c>
      <c r="Z2725" s="112"/>
      <c r="AA2725" s="112"/>
      <c r="AB2725" s="112"/>
      <c r="AC2725" s="112"/>
    </row>
    <row r="2726" spans="1:29" x14ac:dyDescent="0.2">
      <c r="A2726" s="118" t="s">
        <v>844</v>
      </c>
      <c r="B2726" s="102" t="s">
        <v>872</v>
      </c>
      <c r="C2726" s="103">
        <v>43</v>
      </c>
      <c r="D2726" s="104"/>
      <c r="E2726" s="105">
        <v>421</v>
      </c>
      <c r="F2726" s="141"/>
      <c r="G2726" s="106"/>
      <c r="H2726" s="149">
        <f t="shared" si="4932"/>
        <v>728361</v>
      </c>
      <c r="I2726" s="149">
        <f t="shared" si="4932"/>
        <v>0</v>
      </c>
      <c r="J2726" s="149">
        <f t="shared" si="4932"/>
        <v>0</v>
      </c>
      <c r="K2726" s="149">
        <f t="shared" si="4932"/>
        <v>0</v>
      </c>
      <c r="L2726" s="149">
        <f t="shared" si="4932"/>
        <v>5000</v>
      </c>
      <c r="M2726" s="149">
        <f t="shared" si="4932"/>
        <v>0</v>
      </c>
      <c r="N2726" s="149">
        <f t="shared" si="4932"/>
        <v>1000</v>
      </c>
      <c r="O2726" s="149">
        <f t="shared" si="4932"/>
        <v>0</v>
      </c>
      <c r="P2726" s="149">
        <f t="shared" si="4932"/>
        <v>0</v>
      </c>
      <c r="Q2726" s="149">
        <f t="shared" si="4932"/>
        <v>0</v>
      </c>
      <c r="R2726" s="149">
        <f t="shared" si="4932"/>
        <v>0</v>
      </c>
      <c r="S2726" s="149">
        <f t="shared" si="4932"/>
        <v>0</v>
      </c>
      <c r="T2726" s="149">
        <f t="shared" si="4932"/>
        <v>0</v>
      </c>
      <c r="U2726" s="149">
        <f t="shared" si="4932"/>
        <v>0</v>
      </c>
      <c r="V2726" s="149">
        <f t="shared" si="4932"/>
        <v>0</v>
      </c>
      <c r="W2726" s="149">
        <f t="shared" si="4932"/>
        <v>0</v>
      </c>
      <c r="X2726" s="149">
        <f t="shared" si="4933"/>
        <v>0</v>
      </c>
      <c r="Y2726" s="149">
        <f t="shared" si="4933"/>
        <v>0</v>
      </c>
    </row>
    <row r="2727" spans="1:29" x14ac:dyDescent="0.2">
      <c r="A2727" s="95" t="s">
        <v>844</v>
      </c>
      <c r="B2727" s="93" t="s">
        <v>872</v>
      </c>
      <c r="C2727" s="136">
        <v>43</v>
      </c>
      <c r="D2727" s="95" t="s">
        <v>101</v>
      </c>
      <c r="E2727" s="138">
        <v>4213</v>
      </c>
      <c r="F2727" s="143" t="s">
        <v>851</v>
      </c>
      <c r="G2727" s="132"/>
      <c r="H2727" s="398">
        <v>728361</v>
      </c>
      <c r="I2727" s="398"/>
      <c r="J2727" s="398">
        <v>0</v>
      </c>
      <c r="K2727" s="398"/>
      <c r="L2727" s="398">
        <v>5000</v>
      </c>
      <c r="M2727" s="398"/>
      <c r="N2727" s="398">
        <v>1000</v>
      </c>
      <c r="O2727" s="398"/>
      <c r="P2727" s="398">
        <v>0</v>
      </c>
      <c r="Q2727" s="398"/>
      <c r="R2727" s="398"/>
      <c r="S2727" s="398"/>
      <c r="T2727" s="398"/>
      <c r="U2727" s="398"/>
      <c r="V2727" s="398"/>
      <c r="W2727" s="398"/>
      <c r="X2727" s="398"/>
      <c r="Y2727" s="398"/>
      <c r="Z2727" s="101"/>
      <c r="AA2727" s="101"/>
      <c r="AB2727" s="101"/>
      <c r="AC2727" s="101"/>
    </row>
    <row r="2728" spans="1:29" ht="67.5" x14ac:dyDescent="0.2">
      <c r="A2728" s="202" t="s">
        <v>844</v>
      </c>
      <c r="B2728" s="173" t="s">
        <v>874</v>
      </c>
      <c r="C2728" s="173"/>
      <c r="D2728" s="173"/>
      <c r="E2728" s="174"/>
      <c r="F2728" s="176" t="s">
        <v>875</v>
      </c>
      <c r="G2728" s="177" t="s">
        <v>636</v>
      </c>
      <c r="H2728" s="199">
        <f>H2734+H2739+H2760+H2765+H2748+H2751+H2729+H2743+H2755</f>
        <v>1224772</v>
      </c>
      <c r="I2728" s="199">
        <f t="shared" ref="I2728:W2728" si="4934">I2734+I2739+I2760+I2765+I2748+I2751+I2729+I2743+I2755</f>
        <v>0</v>
      </c>
      <c r="J2728" s="199">
        <f t="shared" si="4934"/>
        <v>593934</v>
      </c>
      <c r="K2728" s="199">
        <f t="shared" si="4934"/>
        <v>0</v>
      </c>
      <c r="L2728" s="199">
        <f t="shared" si="4934"/>
        <v>1128280</v>
      </c>
      <c r="M2728" s="199">
        <f t="shared" si="4934"/>
        <v>0</v>
      </c>
      <c r="N2728" s="199">
        <f t="shared" ref="N2728:O2728" si="4935">N2734+N2739+N2760+N2765+N2748+N2751+N2729+N2743+N2755</f>
        <v>1146600</v>
      </c>
      <c r="O2728" s="199">
        <f t="shared" si="4935"/>
        <v>0</v>
      </c>
      <c r="P2728" s="199">
        <f t="shared" si="4934"/>
        <v>0</v>
      </c>
      <c r="Q2728" s="199">
        <f t="shared" si="4934"/>
        <v>0</v>
      </c>
      <c r="R2728" s="199">
        <f t="shared" si="4934"/>
        <v>20000</v>
      </c>
      <c r="S2728" s="199">
        <f t="shared" si="4934"/>
        <v>0</v>
      </c>
      <c r="T2728" s="199">
        <f t="shared" ref="T2728:U2728" si="4936">T2734+T2739+T2760+T2765+T2748+T2751+T2729+T2743+T2755</f>
        <v>20000</v>
      </c>
      <c r="U2728" s="199">
        <f t="shared" si="4936"/>
        <v>0</v>
      </c>
      <c r="V2728" s="199">
        <f t="shared" si="4934"/>
        <v>0</v>
      </c>
      <c r="W2728" s="199">
        <f t="shared" si="4934"/>
        <v>0</v>
      </c>
      <c r="X2728" s="199">
        <f t="shared" ref="X2728:Y2728" si="4937">X2734+X2739+X2760+X2765+X2748+X2751+X2729+X2743+X2755</f>
        <v>0</v>
      </c>
      <c r="Y2728" s="199">
        <f t="shared" si="4937"/>
        <v>0</v>
      </c>
    </row>
    <row r="2729" spans="1:29" s="101" customFormat="1" x14ac:dyDescent="0.2">
      <c r="A2729" s="201">
        <v>51302</v>
      </c>
      <c r="B2729" s="179" t="s">
        <v>874</v>
      </c>
      <c r="C2729" s="167">
        <v>43</v>
      </c>
      <c r="D2729" s="167" t="s">
        <v>760</v>
      </c>
      <c r="E2729" s="168">
        <v>31</v>
      </c>
      <c r="F2729" s="169" t="s">
        <v>760</v>
      </c>
      <c r="G2729" s="170"/>
      <c r="H2729" s="171">
        <f t="shared" ref="H2729:W2729" si="4938">H2730+H2732</f>
        <v>14600</v>
      </c>
      <c r="I2729" s="171">
        <f t="shared" si="4938"/>
        <v>0</v>
      </c>
      <c r="J2729" s="171">
        <f t="shared" si="4938"/>
        <v>0</v>
      </c>
      <c r="K2729" s="171">
        <f t="shared" si="4938"/>
        <v>0</v>
      </c>
      <c r="L2729" s="171">
        <f t="shared" si="4938"/>
        <v>5850</v>
      </c>
      <c r="M2729" s="171">
        <f t="shared" si="4938"/>
        <v>0</v>
      </c>
      <c r="N2729" s="171">
        <f t="shared" ref="N2729:O2729" si="4939">N2730+N2732</f>
        <v>14580</v>
      </c>
      <c r="O2729" s="171">
        <f t="shared" si="4939"/>
        <v>0</v>
      </c>
      <c r="P2729" s="171">
        <f t="shared" si="4938"/>
        <v>0</v>
      </c>
      <c r="Q2729" s="171">
        <f t="shared" si="4938"/>
        <v>0</v>
      </c>
      <c r="R2729" s="171">
        <f t="shared" si="4938"/>
        <v>0</v>
      </c>
      <c r="S2729" s="171">
        <f t="shared" si="4938"/>
        <v>0</v>
      </c>
      <c r="T2729" s="171">
        <f t="shared" ref="T2729:U2729" si="4940">T2730+T2732</f>
        <v>0</v>
      </c>
      <c r="U2729" s="171">
        <f t="shared" si="4940"/>
        <v>0</v>
      </c>
      <c r="V2729" s="171">
        <f t="shared" si="4938"/>
        <v>0</v>
      </c>
      <c r="W2729" s="171">
        <f t="shared" si="4938"/>
        <v>0</v>
      </c>
      <c r="X2729" s="171">
        <f t="shared" ref="X2729:Y2729" si="4941">X2730+X2732</f>
        <v>0</v>
      </c>
      <c r="Y2729" s="171">
        <f t="shared" si="4941"/>
        <v>0</v>
      </c>
      <c r="Z2729" s="112"/>
      <c r="AA2729" s="112"/>
      <c r="AB2729" s="112"/>
      <c r="AC2729" s="112"/>
    </row>
    <row r="2730" spans="1:29" x14ac:dyDescent="0.2">
      <c r="A2730" s="118">
        <v>51302</v>
      </c>
      <c r="B2730" s="102" t="s">
        <v>874</v>
      </c>
      <c r="C2730" s="103">
        <v>43</v>
      </c>
      <c r="D2730" s="104" t="s">
        <v>760</v>
      </c>
      <c r="E2730" s="105">
        <v>311</v>
      </c>
      <c r="F2730" s="141" t="s">
        <v>760</v>
      </c>
      <c r="G2730" s="106"/>
      <c r="H2730" s="149">
        <f t="shared" ref="H2730:Y2730" si="4942">H2731</f>
        <v>12500</v>
      </c>
      <c r="I2730" s="149">
        <f t="shared" si="4942"/>
        <v>0</v>
      </c>
      <c r="J2730" s="149">
        <f t="shared" si="4942"/>
        <v>0</v>
      </c>
      <c r="K2730" s="149">
        <f t="shared" si="4942"/>
        <v>0</v>
      </c>
      <c r="L2730" s="149">
        <f t="shared" si="4942"/>
        <v>5000</v>
      </c>
      <c r="M2730" s="149">
        <f t="shared" si="4942"/>
        <v>0</v>
      </c>
      <c r="N2730" s="149">
        <f t="shared" si="4942"/>
        <v>12500</v>
      </c>
      <c r="O2730" s="149">
        <f t="shared" si="4942"/>
        <v>0</v>
      </c>
      <c r="P2730" s="149">
        <f t="shared" si="4942"/>
        <v>0</v>
      </c>
      <c r="Q2730" s="149">
        <f t="shared" si="4942"/>
        <v>0</v>
      </c>
      <c r="R2730" s="149">
        <f t="shared" si="4942"/>
        <v>0</v>
      </c>
      <c r="S2730" s="149">
        <f t="shared" si="4942"/>
        <v>0</v>
      </c>
      <c r="T2730" s="149">
        <f t="shared" si="4942"/>
        <v>0</v>
      </c>
      <c r="U2730" s="149">
        <f t="shared" si="4942"/>
        <v>0</v>
      </c>
      <c r="V2730" s="149">
        <f t="shared" si="4942"/>
        <v>0</v>
      </c>
      <c r="W2730" s="149">
        <f t="shared" si="4942"/>
        <v>0</v>
      </c>
      <c r="X2730" s="149">
        <f t="shared" si="4942"/>
        <v>0</v>
      </c>
      <c r="Y2730" s="149">
        <f t="shared" si="4942"/>
        <v>0</v>
      </c>
    </row>
    <row r="2731" spans="1:29" s="101" customFormat="1" x14ac:dyDescent="0.2">
      <c r="A2731" s="95">
        <v>51302</v>
      </c>
      <c r="B2731" s="93" t="s">
        <v>874</v>
      </c>
      <c r="C2731" s="136">
        <v>43</v>
      </c>
      <c r="D2731" s="95" t="s">
        <v>101</v>
      </c>
      <c r="E2731" s="138">
        <v>3111</v>
      </c>
      <c r="F2731" s="143" t="s">
        <v>33</v>
      </c>
      <c r="G2731" s="132"/>
      <c r="H2731" s="398">
        <v>12500</v>
      </c>
      <c r="I2731" s="399"/>
      <c r="J2731" s="398">
        <v>0</v>
      </c>
      <c r="K2731" s="399"/>
      <c r="L2731" s="398">
        <v>5000</v>
      </c>
      <c r="M2731" s="399"/>
      <c r="N2731" s="398">
        <v>12500</v>
      </c>
      <c r="O2731" s="399"/>
      <c r="P2731" s="398">
        <v>0</v>
      </c>
      <c r="Q2731" s="399"/>
      <c r="R2731" s="398"/>
      <c r="S2731" s="399"/>
      <c r="T2731" s="398"/>
      <c r="U2731" s="399"/>
      <c r="V2731" s="398"/>
      <c r="W2731" s="399"/>
      <c r="X2731" s="398"/>
      <c r="Y2731" s="399"/>
    </row>
    <row r="2732" spans="1:29" x14ac:dyDescent="0.2">
      <c r="A2732" s="118">
        <v>51302</v>
      </c>
      <c r="B2732" s="102" t="s">
        <v>874</v>
      </c>
      <c r="C2732" s="103">
        <v>43</v>
      </c>
      <c r="D2732" s="104" t="s">
        <v>760</v>
      </c>
      <c r="E2732" s="105">
        <v>313</v>
      </c>
      <c r="F2732" s="141" t="s">
        <v>760</v>
      </c>
      <c r="G2732" s="106"/>
      <c r="H2732" s="149">
        <f t="shared" ref="H2732:Y2732" si="4943">H2733</f>
        <v>2100</v>
      </c>
      <c r="I2732" s="149">
        <f t="shared" si="4943"/>
        <v>0</v>
      </c>
      <c r="J2732" s="149">
        <f t="shared" si="4943"/>
        <v>0</v>
      </c>
      <c r="K2732" s="149">
        <f t="shared" si="4943"/>
        <v>0</v>
      </c>
      <c r="L2732" s="149">
        <f t="shared" si="4943"/>
        <v>850</v>
      </c>
      <c r="M2732" s="149">
        <f t="shared" si="4943"/>
        <v>0</v>
      </c>
      <c r="N2732" s="149">
        <f t="shared" si="4943"/>
        <v>2080</v>
      </c>
      <c r="O2732" s="149">
        <f t="shared" si="4943"/>
        <v>0</v>
      </c>
      <c r="P2732" s="149">
        <f t="shared" si="4943"/>
        <v>0</v>
      </c>
      <c r="Q2732" s="149">
        <f t="shared" si="4943"/>
        <v>0</v>
      </c>
      <c r="R2732" s="149">
        <f t="shared" si="4943"/>
        <v>0</v>
      </c>
      <c r="S2732" s="149">
        <f t="shared" si="4943"/>
        <v>0</v>
      </c>
      <c r="T2732" s="149">
        <f t="shared" si="4943"/>
        <v>0</v>
      </c>
      <c r="U2732" s="149">
        <f t="shared" si="4943"/>
        <v>0</v>
      </c>
      <c r="V2732" s="149">
        <f t="shared" si="4943"/>
        <v>0</v>
      </c>
      <c r="W2732" s="149">
        <f t="shared" si="4943"/>
        <v>0</v>
      </c>
      <c r="X2732" s="149">
        <f t="shared" si="4943"/>
        <v>0</v>
      </c>
      <c r="Y2732" s="149">
        <f t="shared" si="4943"/>
        <v>0</v>
      </c>
    </row>
    <row r="2733" spans="1:29" x14ac:dyDescent="0.2">
      <c r="A2733" s="95">
        <v>51302</v>
      </c>
      <c r="B2733" s="93" t="s">
        <v>874</v>
      </c>
      <c r="C2733" s="136">
        <v>43</v>
      </c>
      <c r="D2733" s="95" t="s">
        <v>101</v>
      </c>
      <c r="E2733" s="138">
        <v>3132</v>
      </c>
      <c r="F2733" s="143" t="s">
        <v>40</v>
      </c>
      <c r="G2733" s="132"/>
      <c r="H2733" s="398">
        <v>2100</v>
      </c>
      <c r="I2733" s="399"/>
      <c r="J2733" s="398">
        <v>0</v>
      </c>
      <c r="K2733" s="399"/>
      <c r="L2733" s="398">
        <v>850</v>
      </c>
      <c r="M2733" s="399"/>
      <c r="N2733" s="398">
        <v>2080</v>
      </c>
      <c r="O2733" s="399"/>
      <c r="P2733" s="398">
        <v>0</v>
      </c>
      <c r="Q2733" s="399"/>
      <c r="R2733" s="398"/>
      <c r="S2733" s="399"/>
      <c r="T2733" s="398"/>
      <c r="U2733" s="399"/>
      <c r="V2733" s="398"/>
      <c r="W2733" s="399"/>
      <c r="X2733" s="398"/>
      <c r="Y2733" s="399"/>
      <c r="Z2733" s="101"/>
      <c r="AA2733" s="101"/>
      <c r="AB2733" s="101"/>
      <c r="AC2733" s="101"/>
    </row>
    <row r="2734" spans="1:29" s="101" customFormat="1" x14ac:dyDescent="0.2">
      <c r="A2734" s="201" t="s">
        <v>844</v>
      </c>
      <c r="B2734" s="179" t="s">
        <v>874</v>
      </c>
      <c r="C2734" s="167">
        <v>43</v>
      </c>
      <c r="D2734" s="167"/>
      <c r="E2734" s="168">
        <v>32</v>
      </c>
      <c r="F2734" s="169"/>
      <c r="G2734" s="170"/>
      <c r="H2734" s="171">
        <f t="shared" ref="H2734:Y2734" si="4944">H2735</f>
        <v>11149</v>
      </c>
      <c r="I2734" s="171">
        <f t="shared" si="4944"/>
        <v>0</v>
      </c>
      <c r="J2734" s="171">
        <f t="shared" si="4944"/>
        <v>10008</v>
      </c>
      <c r="K2734" s="171">
        <f t="shared" si="4944"/>
        <v>0</v>
      </c>
      <c r="L2734" s="171">
        <f t="shared" si="4944"/>
        <v>10008</v>
      </c>
      <c r="M2734" s="171">
        <f t="shared" si="4944"/>
        <v>0</v>
      </c>
      <c r="N2734" s="171">
        <f t="shared" si="4944"/>
        <v>10300</v>
      </c>
      <c r="O2734" s="171">
        <f t="shared" si="4944"/>
        <v>0</v>
      </c>
      <c r="P2734" s="171">
        <f t="shared" si="4944"/>
        <v>0</v>
      </c>
      <c r="Q2734" s="171">
        <f t="shared" si="4944"/>
        <v>0</v>
      </c>
      <c r="R2734" s="171">
        <f t="shared" si="4944"/>
        <v>6000</v>
      </c>
      <c r="S2734" s="171">
        <f t="shared" si="4944"/>
        <v>0</v>
      </c>
      <c r="T2734" s="171">
        <f t="shared" si="4944"/>
        <v>6000</v>
      </c>
      <c r="U2734" s="171">
        <f t="shared" si="4944"/>
        <v>0</v>
      </c>
      <c r="V2734" s="171">
        <f t="shared" si="4944"/>
        <v>0</v>
      </c>
      <c r="W2734" s="171">
        <f t="shared" si="4944"/>
        <v>0</v>
      </c>
      <c r="X2734" s="171">
        <f t="shared" si="4944"/>
        <v>0</v>
      </c>
      <c r="Y2734" s="171">
        <f t="shared" si="4944"/>
        <v>0</v>
      </c>
      <c r="Z2734" s="112"/>
      <c r="AA2734" s="112"/>
      <c r="AB2734" s="112"/>
      <c r="AC2734" s="112"/>
    </row>
    <row r="2735" spans="1:29" s="101" customFormat="1" x14ac:dyDescent="0.2">
      <c r="A2735" s="118" t="s">
        <v>844</v>
      </c>
      <c r="B2735" s="102" t="s">
        <v>874</v>
      </c>
      <c r="C2735" s="103">
        <v>43</v>
      </c>
      <c r="D2735" s="104"/>
      <c r="E2735" s="105">
        <v>323</v>
      </c>
      <c r="F2735" s="141"/>
      <c r="G2735" s="106"/>
      <c r="H2735" s="149">
        <f t="shared" ref="H2735:Q2735" si="4945">SUM(H2736:H2738)</f>
        <v>11149</v>
      </c>
      <c r="I2735" s="149">
        <f t="shared" si="4945"/>
        <v>0</v>
      </c>
      <c r="J2735" s="149">
        <f t="shared" si="4945"/>
        <v>10008</v>
      </c>
      <c r="K2735" s="149">
        <f t="shared" si="4945"/>
        <v>0</v>
      </c>
      <c r="L2735" s="149">
        <f t="shared" ref="L2735:M2735" si="4946">SUM(L2736:L2738)</f>
        <v>10008</v>
      </c>
      <c r="M2735" s="149">
        <f t="shared" si="4946"/>
        <v>0</v>
      </c>
      <c r="N2735" s="149">
        <f t="shared" ref="N2735:O2735" si="4947">SUM(N2736:N2738)</f>
        <v>10300</v>
      </c>
      <c r="O2735" s="149">
        <f t="shared" si="4947"/>
        <v>0</v>
      </c>
      <c r="P2735" s="149">
        <f t="shared" si="4945"/>
        <v>0</v>
      </c>
      <c r="Q2735" s="149">
        <f t="shared" si="4945"/>
        <v>0</v>
      </c>
      <c r="R2735" s="149">
        <f t="shared" ref="R2735:W2735" si="4948">SUM(R2736:R2738)</f>
        <v>6000</v>
      </c>
      <c r="S2735" s="149">
        <f t="shared" si="4948"/>
        <v>0</v>
      </c>
      <c r="T2735" s="149">
        <f t="shared" ref="T2735:U2735" si="4949">SUM(T2736:T2738)</f>
        <v>6000</v>
      </c>
      <c r="U2735" s="149">
        <f t="shared" si="4949"/>
        <v>0</v>
      </c>
      <c r="V2735" s="149">
        <f t="shared" si="4948"/>
        <v>0</v>
      </c>
      <c r="W2735" s="149">
        <f t="shared" si="4948"/>
        <v>0</v>
      </c>
      <c r="X2735" s="149">
        <f t="shared" ref="X2735:Y2735" si="4950">SUM(X2736:X2738)</f>
        <v>0</v>
      </c>
      <c r="Y2735" s="149">
        <f t="shared" si="4950"/>
        <v>0</v>
      </c>
      <c r="Z2735" s="112"/>
      <c r="AA2735" s="112"/>
      <c r="AB2735" s="112"/>
      <c r="AC2735" s="112"/>
    </row>
    <row r="2736" spans="1:29" s="101" customFormat="1" x14ac:dyDescent="0.2">
      <c r="A2736" s="95" t="s">
        <v>844</v>
      </c>
      <c r="B2736" s="93" t="s">
        <v>874</v>
      </c>
      <c r="C2736" s="136">
        <v>43</v>
      </c>
      <c r="D2736" s="95" t="s">
        <v>101</v>
      </c>
      <c r="E2736" s="138">
        <v>3233</v>
      </c>
      <c r="F2736" s="143" t="s">
        <v>54</v>
      </c>
      <c r="G2736" s="132"/>
      <c r="H2736" s="398">
        <v>1195</v>
      </c>
      <c r="I2736" s="399"/>
      <c r="J2736" s="398">
        <v>398</v>
      </c>
      <c r="K2736" s="399"/>
      <c r="L2736" s="398">
        <v>398</v>
      </c>
      <c r="M2736" s="399"/>
      <c r="N2736" s="398">
        <v>400</v>
      </c>
      <c r="O2736" s="399"/>
      <c r="P2736" s="398">
        <v>0</v>
      </c>
      <c r="Q2736" s="399"/>
      <c r="R2736" s="398"/>
      <c r="S2736" s="399"/>
      <c r="T2736" s="398"/>
      <c r="U2736" s="399"/>
      <c r="V2736" s="398"/>
      <c r="W2736" s="399"/>
      <c r="X2736" s="398"/>
      <c r="Y2736" s="399"/>
    </row>
    <row r="2737" spans="1:29" x14ac:dyDescent="0.2">
      <c r="A2737" s="95" t="s">
        <v>844</v>
      </c>
      <c r="B2737" s="93" t="s">
        <v>874</v>
      </c>
      <c r="C2737" s="136">
        <v>43</v>
      </c>
      <c r="D2737" s="95" t="s">
        <v>101</v>
      </c>
      <c r="E2737" s="138">
        <v>3237</v>
      </c>
      <c r="F2737" s="143" t="s">
        <v>58</v>
      </c>
      <c r="G2737" s="132"/>
      <c r="H2737" s="398">
        <v>8096</v>
      </c>
      <c r="I2737" s="399"/>
      <c r="J2737" s="398">
        <v>9291</v>
      </c>
      <c r="K2737" s="399"/>
      <c r="L2737" s="398">
        <v>9291</v>
      </c>
      <c r="M2737" s="399"/>
      <c r="N2737" s="398">
        <v>9500</v>
      </c>
      <c r="O2737" s="399"/>
      <c r="P2737" s="398">
        <v>0</v>
      </c>
      <c r="Q2737" s="399"/>
      <c r="R2737" s="398">
        <v>6000</v>
      </c>
      <c r="S2737" s="399"/>
      <c r="T2737" s="398">
        <v>6000</v>
      </c>
      <c r="U2737" s="399"/>
      <c r="V2737" s="398"/>
      <c r="W2737" s="399"/>
      <c r="X2737" s="398"/>
      <c r="Y2737" s="399"/>
      <c r="Z2737" s="101"/>
      <c r="AA2737" s="101"/>
      <c r="AB2737" s="101"/>
      <c r="AC2737" s="101"/>
    </row>
    <row r="2738" spans="1:29" x14ac:dyDescent="0.2">
      <c r="A2738" s="95" t="s">
        <v>844</v>
      </c>
      <c r="B2738" s="93" t="s">
        <v>874</v>
      </c>
      <c r="C2738" s="136">
        <v>43</v>
      </c>
      <c r="D2738" s="95" t="s">
        <v>101</v>
      </c>
      <c r="E2738" s="138">
        <v>3239</v>
      </c>
      <c r="F2738" s="143" t="s">
        <v>60</v>
      </c>
      <c r="G2738" s="132"/>
      <c r="H2738" s="398">
        <v>1858</v>
      </c>
      <c r="I2738" s="399"/>
      <c r="J2738" s="398">
        <v>319</v>
      </c>
      <c r="K2738" s="399"/>
      <c r="L2738" s="398">
        <v>319</v>
      </c>
      <c r="M2738" s="399"/>
      <c r="N2738" s="398">
        <v>400</v>
      </c>
      <c r="O2738" s="399"/>
      <c r="P2738" s="398">
        <v>0</v>
      </c>
      <c r="Q2738" s="399"/>
      <c r="R2738" s="398"/>
      <c r="S2738" s="399"/>
      <c r="T2738" s="398"/>
      <c r="U2738" s="399"/>
      <c r="V2738" s="398"/>
      <c r="W2738" s="399"/>
      <c r="X2738" s="398"/>
      <c r="Y2738" s="399"/>
      <c r="Z2738" s="101"/>
      <c r="AA2738" s="101"/>
      <c r="AB2738" s="101"/>
      <c r="AC2738" s="101"/>
    </row>
    <row r="2739" spans="1:29" s="101" customFormat="1" x14ac:dyDescent="0.2">
      <c r="A2739" s="201" t="s">
        <v>844</v>
      </c>
      <c r="B2739" s="179" t="s">
        <v>874</v>
      </c>
      <c r="C2739" s="167">
        <v>43</v>
      </c>
      <c r="D2739" s="167"/>
      <c r="E2739" s="168">
        <v>42</v>
      </c>
      <c r="F2739" s="169"/>
      <c r="G2739" s="170"/>
      <c r="H2739" s="171">
        <f t="shared" ref="H2739:Y2739" si="4951">H2740</f>
        <v>705796</v>
      </c>
      <c r="I2739" s="171">
        <f t="shared" si="4951"/>
        <v>0</v>
      </c>
      <c r="J2739" s="171">
        <f t="shared" si="4951"/>
        <v>345079</v>
      </c>
      <c r="K2739" s="171">
        <f t="shared" si="4951"/>
        <v>0</v>
      </c>
      <c r="L2739" s="171">
        <f t="shared" si="4951"/>
        <v>600000</v>
      </c>
      <c r="M2739" s="171">
        <f t="shared" si="4951"/>
        <v>0</v>
      </c>
      <c r="N2739" s="171">
        <f t="shared" si="4951"/>
        <v>600000</v>
      </c>
      <c r="O2739" s="171">
        <f t="shared" si="4951"/>
        <v>0</v>
      </c>
      <c r="P2739" s="171">
        <f t="shared" si="4951"/>
        <v>0</v>
      </c>
      <c r="Q2739" s="171">
        <f t="shared" si="4951"/>
        <v>0</v>
      </c>
      <c r="R2739" s="171">
        <f t="shared" si="4951"/>
        <v>6000</v>
      </c>
      <c r="S2739" s="171">
        <f t="shared" si="4951"/>
        <v>0</v>
      </c>
      <c r="T2739" s="171">
        <f t="shared" si="4951"/>
        <v>6000</v>
      </c>
      <c r="U2739" s="171">
        <f t="shared" si="4951"/>
        <v>0</v>
      </c>
      <c r="V2739" s="171">
        <f t="shared" si="4951"/>
        <v>0</v>
      </c>
      <c r="W2739" s="171">
        <f t="shared" si="4951"/>
        <v>0</v>
      </c>
      <c r="X2739" s="171">
        <f t="shared" si="4951"/>
        <v>0</v>
      </c>
      <c r="Y2739" s="171">
        <f t="shared" si="4951"/>
        <v>0</v>
      </c>
      <c r="Z2739" s="112"/>
      <c r="AA2739" s="112"/>
      <c r="AB2739" s="112"/>
      <c r="AC2739" s="112"/>
    </row>
    <row r="2740" spans="1:29" s="101" customFormat="1" x14ac:dyDescent="0.2">
      <c r="A2740" s="118" t="s">
        <v>844</v>
      </c>
      <c r="B2740" s="102" t="s">
        <v>874</v>
      </c>
      <c r="C2740" s="103">
        <v>43</v>
      </c>
      <c r="D2740" s="104"/>
      <c r="E2740" s="105">
        <v>421</v>
      </c>
      <c r="F2740" s="141"/>
      <c r="G2740" s="106"/>
      <c r="H2740" s="149">
        <f t="shared" ref="H2740:Q2740" si="4952">SUM(H2741:H2742)</f>
        <v>705796</v>
      </c>
      <c r="I2740" s="149">
        <f t="shared" si="4952"/>
        <v>0</v>
      </c>
      <c r="J2740" s="149">
        <f t="shared" si="4952"/>
        <v>345079</v>
      </c>
      <c r="K2740" s="149">
        <f t="shared" si="4952"/>
        <v>0</v>
      </c>
      <c r="L2740" s="149">
        <f t="shared" ref="L2740:M2740" si="4953">SUM(L2741:L2742)</f>
        <v>600000</v>
      </c>
      <c r="M2740" s="149">
        <f t="shared" si="4953"/>
        <v>0</v>
      </c>
      <c r="N2740" s="149">
        <f t="shared" ref="N2740:O2740" si="4954">SUM(N2741:N2742)</f>
        <v>600000</v>
      </c>
      <c r="O2740" s="149">
        <f t="shared" si="4954"/>
        <v>0</v>
      </c>
      <c r="P2740" s="149">
        <f t="shared" si="4952"/>
        <v>0</v>
      </c>
      <c r="Q2740" s="149">
        <f t="shared" si="4952"/>
        <v>0</v>
      </c>
      <c r="R2740" s="149">
        <f t="shared" ref="R2740:W2740" si="4955">SUM(R2741:R2742)</f>
        <v>6000</v>
      </c>
      <c r="S2740" s="149">
        <f t="shared" si="4955"/>
        <v>0</v>
      </c>
      <c r="T2740" s="149">
        <f t="shared" ref="T2740:U2740" si="4956">SUM(T2741:T2742)</f>
        <v>6000</v>
      </c>
      <c r="U2740" s="149">
        <f t="shared" si="4956"/>
        <v>0</v>
      </c>
      <c r="V2740" s="149">
        <f t="shared" si="4955"/>
        <v>0</v>
      </c>
      <c r="W2740" s="149">
        <f t="shared" si="4955"/>
        <v>0</v>
      </c>
      <c r="X2740" s="149">
        <f t="shared" ref="X2740:Y2740" si="4957">SUM(X2741:X2742)</f>
        <v>0</v>
      </c>
      <c r="Y2740" s="149">
        <f t="shared" si="4957"/>
        <v>0</v>
      </c>
      <c r="Z2740" s="112"/>
      <c r="AA2740" s="112"/>
      <c r="AB2740" s="112"/>
      <c r="AC2740" s="112"/>
    </row>
    <row r="2741" spans="1:29" x14ac:dyDescent="0.2">
      <c r="A2741" s="95" t="s">
        <v>844</v>
      </c>
      <c r="B2741" s="93" t="s">
        <v>874</v>
      </c>
      <c r="C2741" s="136">
        <v>43</v>
      </c>
      <c r="D2741" s="95" t="s">
        <v>101</v>
      </c>
      <c r="E2741" s="138">
        <v>4213</v>
      </c>
      <c r="F2741" s="143" t="s">
        <v>851</v>
      </c>
      <c r="G2741" s="132"/>
      <c r="H2741" s="398">
        <v>796</v>
      </c>
      <c r="I2741" s="399"/>
      <c r="J2741" s="398">
        <v>0</v>
      </c>
      <c r="K2741" s="399"/>
      <c r="L2741" s="398"/>
      <c r="M2741" s="399"/>
      <c r="N2741" s="398"/>
      <c r="O2741" s="399"/>
      <c r="P2741" s="398">
        <v>0</v>
      </c>
      <c r="Q2741" s="399"/>
      <c r="R2741" s="398"/>
      <c r="S2741" s="399"/>
      <c r="T2741" s="398"/>
      <c r="U2741" s="399"/>
      <c r="V2741" s="398"/>
      <c r="W2741" s="399"/>
      <c r="X2741" s="398"/>
      <c r="Y2741" s="399"/>
      <c r="Z2741" s="101"/>
      <c r="AA2741" s="101"/>
      <c r="AB2741" s="101"/>
      <c r="AC2741" s="101"/>
    </row>
    <row r="2742" spans="1:29" x14ac:dyDescent="0.2">
      <c r="A2742" s="95" t="s">
        <v>844</v>
      </c>
      <c r="B2742" s="93" t="s">
        <v>874</v>
      </c>
      <c r="C2742" s="136">
        <v>43</v>
      </c>
      <c r="D2742" s="95" t="s">
        <v>101</v>
      </c>
      <c r="E2742" s="138">
        <v>4214</v>
      </c>
      <c r="F2742" s="143" t="s">
        <v>500</v>
      </c>
      <c r="G2742" s="132"/>
      <c r="H2742" s="398">
        <v>705000</v>
      </c>
      <c r="I2742" s="399"/>
      <c r="J2742" s="398">
        <v>345079</v>
      </c>
      <c r="K2742" s="399"/>
      <c r="L2742" s="398">
        <v>600000</v>
      </c>
      <c r="M2742" s="399"/>
      <c r="N2742" s="398">
        <v>600000</v>
      </c>
      <c r="O2742" s="399"/>
      <c r="P2742" s="398">
        <v>0</v>
      </c>
      <c r="Q2742" s="399"/>
      <c r="R2742" s="398">
        <v>6000</v>
      </c>
      <c r="S2742" s="399"/>
      <c r="T2742" s="398">
        <v>6000</v>
      </c>
      <c r="U2742" s="399"/>
      <c r="V2742" s="398"/>
      <c r="W2742" s="399"/>
      <c r="X2742" s="398"/>
      <c r="Y2742" s="399"/>
      <c r="Z2742" s="101"/>
      <c r="AA2742" s="101"/>
      <c r="AB2742" s="101"/>
      <c r="AC2742" s="101"/>
    </row>
    <row r="2743" spans="1:29" s="101" customFormat="1" x14ac:dyDescent="0.2">
      <c r="A2743" s="201">
        <v>51302</v>
      </c>
      <c r="B2743" s="179" t="s">
        <v>874</v>
      </c>
      <c r="C2743" s="167">
        <v>51</v>
      </c>
      <c r="D2743" s="167" t="s">
        <v>760</v>
      </c>
      <c r="E2743" s="168">
        <v>31</v>
      </c>
      <c r="F2743" s="169" t="s">
        <v>760</v>
      </c>
      <c r="G2743" s="170"/>
      <c r="H2743" s="171">
        <f t="shared" ref="H2743:W2743" si="4958">H2744+H2746</f>
        <v>14600</v>
      </c>
      <c r="I2743" s="171">
        <f t="shared" si="4958"/>
        <v>0</v>
      </c>
      <c r="J2743" s="171">
        <f t="shared" si="4958"/>
        <v>0</v>
      </c>
      <c r="K2743" s="171">
        <f t="shared" si="4958"/>
        <v>0</v>
      </c>
      <c r="L2743" s="171">
        <f t="shared" si="4958"/>
        <v>2920</v>
      </c>
      <c r="M2743" s="171">
        <f t="shared" si="4958"/>
        <v>0</v>
      </c>
      <c r="N2743" s="171">
        <f t="shared" ref="N2743:O2743" si="4959">N2744+N2746</f>
        <v>2920</v>
      </c>
      <c r="O2743" s="171">
        <f t="shared" si="4959"/>
        <v>0</v>
      </c>
      <c r="P2743" s="171">
        <f t="shared" si="4958"/>
        <v>0</v>
      </c>
      <c r="Q2743" s="171">
        <f t="shared" si="4958"/>
        <v>0</v>
      </c>
      <c r="R2743" s="171">
        <f t="shared" si="4958"/>
        <v>0</v>
      </c>
      <c r="S2743" s="171">
        <f t="shared" si="4958"/>
        <v>0</v>
      </c>
      <c r="T2743" s="171">
        <f t="shared" ref="T2743:U2743" si="4960">T2744+T2746</f>
        <v>0</v>
      </c>
      <c r="U2743" s="171">
        <f t="shared" si="4960"/>
        <v>0</v>
      </c>
      <c r="V2743" s="171">
        <f t="shared" si="4958"/>
        <v>0</v>
      </c>
      <c r="W2743" s="171">
        <f t="shared" si="4958"/>
        <v>0</v>
      </c>
      <c r="X2743" s="171">
        <f t="shared" ref="X2743:Y2743" si="4961">X2744+X2746</f>
        <v>0</v>
      </c>
      <c r="Y2743" s="171">
        <f t="shared" si="4961"/>
        <v>0</v>
      </c>
      <c r="Z2743" s="112"/>
      <c r="AA2743" s="112"/>
      <c r="AB2743" s="112"/>
      <c r="AC2743" s="112"/>
    </row>
    <row r="2744" spans="1:29" x14ac:dyDescent="0.2">
      <c r="A2744" s="118">
        <v>51302</v>
      </c>
      <c r="B2744" s="102" t="s">
        <v>874</v>
      </c>
      <c r="C2744" s="103">
        <v>51</v>
      </c>
      <c r="D2744" s="104" t="s">
        <v>760</v>
      </c>
      <c r="E2744" s="105">
        <v>311</v>
      </c>
      <c r="F2744" s="141" t="s">
        <v>760</v>
      </c>
      <c r="G2744" s="106"/>
      <c r="H2744" s="149">
        <f t="shared" ref="H2744:Y2744" si="4962">H2745</f>
        <v>12500</v>
      </c>
      <c r="I2744" s="149">
        <f t="shared" si="4962"/>
        <v>0</v>
      </c>
      <c r="J2744" s="149">
        <f t="shared" si="4962"/>
        <v>0</v>
      </c>
      <c r="K2744" s="149">
        <f t="shared" si="4962"/>
        <v>0</v>
      </c>
      <c r="L2744" s="149">
        <f t="shared" si="4962"/>
        <v>2500</v>
      </c>
      <c r="M2744" s="149">
        <f t="shared" si="4962"/>
        <v>0</v>
      </c>
      <c r="N2744" s="149">
        <f t="shared" si="4962"/>
        <v>2500</v>
      </c>
      <c r="O2744" s="149">
        <f t="shared" si="4962"/>
        <v>0</v>
      </c>
      <c r="P2744" s="149">
        <f t="shared" si="4962"/>
        <v>0</v>
      </c>
      <c r="Q2744" s="149">
        <f t="shared" si="4962"/>
        <v>0</v>
      </c>
      <c r="R2744" s="149">
        <f t="shared" si="4962"/>
        <v>0</v>
      </c>
      <c r="S2744" s="149">
        <f t="shared" si="4962"/>
        <v>0</v>
      </c>
      <c r="T2744" s="149">
        <f t="shared" si="4962"/>
        <v>0</v>
      </c>
      <c r="U2744" s="149">
        <f t="shared" si="4962"/>
        <v>0</v>
      </c>
      <c r="V2744" s="149">
        <f t="shared" si="4962"/>
        <v>0</v>
      </c>
      <c r="W2744" s="149">
        <f t="shared" si="4962"/>
        <v>0</v>
      </c>
      <c r="X2744" s="149">
        <f t="shared" si="4962"/>
        <v>0</v>
      </c>
      <c r="Y2744" s="149">
        <f t="shared" si="4962"/>
        <v>0</v>
      </c>
    </row>
    <row r="2745" spans="1:29" s="101" customFormat="1" x14ac:dyDescent="0.2">
      <c r="A2745" s="95">
        <v>51302</v>
      </c>
      <c r="B2745" s="93" t="s">
        <v>874</v>
      </c>
      <c r="C2745" s="136">
        <v>51</v>
      </c>
      <c r="D2745" s="95" t="s">
        <v>101</v>
      </c>
      <c r="E2745" s="138">
        <v>3111</v>
      </c>
      <c r="F2745" s="143" t="s">
        <v>33</v>
      </c>
      <c r="G2745" s="132"/>
      <c r="H2745" s="398">
        <v>12500</v>
      </c>
      <c r="I2745" s="399"/>
      <c r="J2745" s="398">
        <v>0</v>
      </c>
      <c r="K2745" s="399"/>
      <c r="L2745" s="398">
        <v>2500</v>
      </c>
      <c r="M2745" s="399"/>
      <c r="N2745" s="398">
        <v>2500</v>
      </c>
      <c r="O2745" s="399"/>
      <c r="P2745" s="398">
        <v>0</v>
      </c>
      <c r="Q2745" s="399"/>
      <c r="R2745" s="398"/>
      <c r="S2745" s="399"/>
      <c r="T2745" s="398"/>
      <c r="U2745" s="399"/>
      <c r="V2745" s="398"/>
      <c r="W2745" s="399"/>
      <c r="X2745" s="398"/>
      <c r="Y2745" s="399"/>
    </row>
    <row r="2746" spans="1:29" x14ac:dyDescent="0.2">
      <c r="A2746" s="118">
        <v>51302</v>
      </c>
      <c r="B2746" s="102" t="s">
        <v>874</v>
      </c>
      <c r="C2746" s="103">
        <v>51</v>
      </c>
      <c r="D2746" s="104" t="s">
        <v>760</v>
      </c>
      <c r="E2746" s="105">
        <v>313</v>
      </c>
      <c r="F2746" s="141" t="s">
        <v>760</v>
      </c>
      <c r="G2746" s="106"/>
      <c r="H2746" s="149">
        <f t="shared" ref="H2746:Y2746" si="4963">H2747</f>
        <v>2100</v>
      </c>
      <c r="I2746" s="149">
        <f t="shared" si="4963"/>
        <v>0</v>
      </c>
      <c r="J2746" s="149">
        <f t="shared" si="4963"/>
        <v>0</v>
      </c>
      <c r="K2746" s="149">
        <f t="shared" si="4963"/>
        <v>0</v>
      </c>
      <c r="L2746" s="149">
        <f t="shared" si="4963"/>
        <v>420</v>
      </c>
      <c r="M2746" s="149">
        <f t="shared" si="4963"/>
        <v>0</v>
      </c>
      <c r="N2746" s="149">
        <f t="shared" si="4963"/>
        <v>420</v>
      </c>
      <c r="O2746" s="149">
        <f t="shared" si="4963"/>
        <v>0</v>
      </c>
      <c r="P2746" s="149">
        <f t="shared" si="4963"/>
        <v>0</v>
      </c>
      <c r="Q2746" s="149">
        <f t="shared" si="4963"/>
        <v>0</v>
      </c>
      <c r="R2746" s="149">
        <f t="shared" si="4963"/>
        <v>0</v>
      </c>
      <c r="S2746" s="149">
        <f t="shared" si="4963"/>
        <v>0</v>
      </c>
      <c r="T2746" s="149">
        <f t="shared" si="4963"/>
        <v>0</v>
      </c>
      <c r="U2746" s="149">
        <f t="shared" si="4963"/>
        <v>0</v>
      </c>
      <c r="V2746" s="149">
        <f t="shared" si="4963"/>
        <v>0</v>
      </c>
      <c r="W2746" s="149">
        <f t="shared" si="4963"/>
        <v>0</v>
      </c>
      <c r="X2746" s="149">
        <f t="shared" si="4963"/>
        <v>0</v>
      </c>
      <c r="Y2746" s="149">
        <f t="shared" si="4963"/>
        <v>0</v>
      </c>
    </row>
    <row r="2747" spans="1:29" x14ac:dyDescent="0.2">
      <c r="A2747" s="95">
        <v>51302</v>
      </c>
      <c r="B2747" s="93" t="s">
        <v>874</v>
      </c>
      <c r="C2747" s="136">
        <v>51</v>
      </c>
      <c r="D2747" s="95" t="s">
        <v>101</v>
      </c>
      <c r="E2747" s="138">
        <v>3132</v>
      </c>
      <c r="F2747" s="143" t="s">
        <v>40</v>
      </c>
      <c r="G2747" s="132"/>
      <c r="H2747" s="398">
        <v>2100</v>
      </c>
      <c r="I2747" s="399"/>
      <c r="J2747" s="398">
        <v>0</v>
      </c>
      <c r="K2747" s="399"/>
      <c r="L2747" s="398">
        <v>420</v>
      </c>
      <c r="M2747" s="399"/>
      <c r="N2747" s="398">
        <v>420</v>
      </c>
      <c r="O2747" s="399"/>
      <c r="P2747" s="398">
        <v>0</v>
      </c>
      <c r="Q2747" s="399"/>
      <c r="R2747" s="398"/>
      <c r="S2747" s="399"/>
      <c r="T2747" s="398"/>
      <c r="U2747" s="399"/>
      <c r="V2747" s="398"/>
      <c r="W2747" s="399"/>
      <c r="X2747" s="398"/>
      <c r="Y2747" s="399"/>
      <c r="Z2747" s="101"/>
      <c r="AA2747" s="101"/>
      <c r="AB2747" s="101"/>
      <c r="AC2747" s="101"/>
    </row>
    <row r="2748" spans="1:29" s="101" customFormat="1" x14ac:dyDescent="0.2">
      <c r="A2748" s="201" t="s">
        <v>844</v>
      </c>
      <c r="B2748" s="179" t="s">
        <v>874</v>
      </c>
      <c r="C2748" s="167">
        <v>51</v>
      </c>
      <c r="D2748" s="167"/>
      <c r="E2748" s="168">
        <v>32</v>
      </c>
      <c r="F2748" s="169"/>
      <c r="G2748" s="170"/>
      <c r="H2748" s="171">
        <f t="shared" ref="H2748:Y2748" si="4964">H2749</f>
        <v>1460</v>
      </c>
      <c r="I2748" s="171">
        <f t="shared" si="4964"/>
        <v>0</v>
      </c>
      <c r="J2748" s="171">
        <f t="shared" si="4964"/>
        <v>0</v>
      </c>
      <c r="K2748" s="171">
        <f t="shared" si="4964"/>
        <v>0</v>
      </c>
      <c r="L2748" s="171">
        <f t="shared" si="4964"/>
        <v>0</v>
      </c>
      <c r="M2748" s="171">
        <f t="shared" si="4964"/>
        <v>0</v>
      </c>
      <c r="N2748" s="171">
        <f t="shared" si="4964"/>
        <v>0</v>
      </c>
      <c r="O2748" s="171">
        <f t="shared" si="4964"/>
        <v>0</v>
      </c>
      <c r="P2748" s="171">
        <f t="shared" si="4964"/>
        <v>0</v>
      </c>
      <c r="Q2748" s="171">
        <f t="shared" si="4964"/>
        <v>0</v>
      </c>
      <c r="R2748" s="171">
        <f t="shared" si="4964"/>
        <v>0</v>
      </c>
      <c r="S2748" s="171">
        <f t="shared" si="4964"/>
        <v>0</v>
      </c>
      <c r="T2748" s="171">
        <f t="shared" si="4964"/>
        <v>0</v>
      </c>
      <c r="U2748" s="171">
        <f t="shared" si="4964"/>
        <v>0</v>
      </c>
      <c r="V2748" s="171">
        <f t="shared" si="4964"/>
        <v>0</v>
      </c>
      <c r="W2748" s="171">
        <f t="shared" si="4964"/>
        <v>0</v>
      </c>
      <c r="X2748" s="171">
        <f t="shared" si="4964"/>
        <v>0</v>
      </c>
      <c r="Y2748" s="171">
        <f t="shared" si="4964"/>
        <v>0</v>
      </c>
      <c r="Z2748" s="112"/>
      <c r="AA2748" s="112"/>
      <c r="AB2748" s="112"/>
      <c r="AC2748" s="112"/>
    </row>
    <row r="2749" spans="1:29" x14ac:dyDescent="0.2">
      <c r="A2749" s="118" t="s">
        <v>844</v>
      </c>
      <c r="B2749" s="102" t="s">
        <v>874</v>
      </c>
      <c r="C2749" s="103">
        <v>51</v>
      </c>
      <c r="D2749" s="104"/>
      <c r="E2749" s="105">
        <v>323</v>
      </c>
      <c r="F2749" s="141"/>
      <c r="G2749" s="106"/>
      <c r="H2749" s="149">
        <f t="shared" ref="H2749:Y2749" si="4965">SUM(H2750:H2750)</f>
        <v>1460</v>
      </c>
      <c r="I2749" s="149">
        <f t="shared" si="4965"/>
        <v>0</v>
      </c>
      <c r="J2749" s="149">
        <f t="shared" si="4965"/>
        <v>0</v>
      </c>
      <c r="K2749" s="149">
        <f t="shared" si="4965"/>
        <v>0</v>
      </c>
      <c r="L2749" s="149">
        <f t="shared" si="4965"/>
        <v>0</v>
      </c>
      <c r="M2749" s="149">
        <f t="shared" si="4965"/>
        <v>0</v>
      </c>
      <c r="N2749" s="149">
        <f t="shared" si="4965"/>
        <v>0</v>
      </c>
      <c r="O2749" s="149">
        <f t="shared" si="4965"/>
        <v>0</v>
      </c>
      <c r="P2749" s="149">
        <f t="shared" si="4965"/>
        <v>0</v>
      </c>
      <c r="Q2749" s="149">
        <f t="shared" si="4965"/>
        <v>0</v>
      </c>
      <c r="R2749" s="149">
        <f t="shared" si="4965"/>
        <v>0</v>
      </c>
      <c r="S2749" s="149">
        <f t="shared" si="4965"/>
        <v>0</v>
      </c>
      <c r="T2749" s="149">
        <f t="shared" si="4965"/>
        <v>0</v>
      </c>
      <c r="U2749" s="149">
        <f t="shared" si="4965"/>
        <v>0</v>
      </c>
      <c r="V2749" s="149">
        <f t="shared" si="4965"/>
        <v>0</v>
      </c>
      <c r="W2749" s="149">
        <f t="shared" si="4965"/>
        <v>0</v>
      </c>
      <c r="X2749" s="149">
        <f t="shared" si="4965"/>
        <v>0</v>
      </c>
      <c r="Y2749" s="149">
        <f t="shared" si="4965"/>
        <v>0</v>
      </c>
    </row>
    <row r="2750" spans="1:29" x14ac:dyDescent="0.2">
      <c r="A2750" s="95" t="s">
        <v>844</v>
      </c>
      <c r="B2750" s="93" t="s">
        <v>874</v>
      </c>
      <c r="C2750" s="136">
        <v>51</v>
      </c>
      <c r="D2750" s="95" t="s">
        <v>101</v>
      </c>
      <c r="E2750" s="138">
        <v>3237</v>
      </c>
      <c r="F2750" s="143" t="s">
        <v>58</v>
      </c>
      <c r="G2750" s="132"/>
      <c r="H2750" s="398">
        <v>1460</v>
      </c>
      <c r="I2750" s="399"/>
      <c r="J2750" s="398">
        <v>0</v>
      </c>
      <c r="K2750" s="399"/>
      <c r="L2750" s="398"/>
      <c r="M2750" s="399"/>
      <c r="N2750" s="398"/>
      <c r="O2750" s="399"/>
      <c r="P2750" s="398">
        <v>0</v>
      </c>
      <c r="Q2750" s="399"/>
      <c r="R2750" s="398"/>
      <c r="S2750" s="399"/>
      <c r="T2750" s="398"/>
      <c r="U2750" s="399"/>
      <c r="V2750" s="398"/>
      <c r="W2750" s="399"/>
      <c r="X2750" s="398"/>
      <c r="Y2750" s="399"/>
      <c r="Z2750" s="101"/>
      <c r="AA2750" s="101"/>
      <c r="AB2750" s="101"/>
      <c r="AC2750" s="101"/>
    </row>
    <row r="2751" spans="1:29" s="101" customFormat="1" x14ac:dyDescent="0.2">
      <c r="A2751" s="201" t="s">
        <v>844</v>
      </c>
      <c r="B2751" s="179" t="s">
        <v>874</v>
      </c>
      <c r="C2751" s="167">
        <v>51</v>
      </c>
      <c r="D2751" s="167"/>
      <c r="E2751" s="168">
        <v>42</v>
      </c>
      <c r="F2751" s="169"/>
      <c r="G2751" s="170"/>
      <c r="H2751" s="171">
        <f t="shared" ref="H2751:Y2751" si="4966">H2752</f>
        <v>470133</v>
      </c>
      <c r="I2751" s="171">
        <f t="shared" si="4966"/>
        <v>0</v>
      </c>
      <c r="J2751" s="171">
        <f t="shared" si="4966"/>
        <v>0</v>
      </c>
      <c r="K2751" s="171">
        <f t="shared" si="4966"/>
        <v>0</v>
      </c>
      <c r="L2751" s="171">
        <f t="shared" si="4966"/>
        <v>400000</v>
      </c>
      <c r="M2751" s="171">
        <f t="shared" si="4966"/>
        <v>0</v>
      </c>
      <c r="N2751" s="171">
        <f t="shared" si="4966"/>
        <v>406000</v>
      </c>
      <c r="O2751" s="171">
        <f t="shared" si="4966"/>
        <v>0</v>
      </c>
      <c r="P2751" s="171">
        <f t="shared" si="4966"/>
        <v>0</v>
      </c>
      <c r="Q2751" s="171">
        <f t="shared" si="4966"/>
        <v>0</v>
      </c>
      <c r="R2751" s="171">
        <f t="shared" si="4966"/>
        <v>0</v>
      </c>
      <c r="S2751" s="171">
        <f t="shared" si="4966"/>
        <v>0</v>
      </c>
      <c r="T2751" s="171">
        <f t="shared" si="4966"/>
        <v>0</v>
      </c>
      <c r="U2751" s="171">
        <f t="shared" si="4966"/>
        <v>0</v>
      </c>
      <c r="V2751" s="171">
        <f t="shared" si="4966"/>
        <v>0</v>
      </c>
      <c r="W2751" s="171">
        <f t="shared" si="4966"/>
        <v>0</v>
      </c>
      <c r="X2751" s="171">
        <f t="shared" si="4966"/>
        <v>0</v>
      </c>
      <c r="Y2751" s="171">
        <f t="shared" si="4966"/>
        <v>0</v>
      </c>
      <c r="Z2751" s="112"/>
      <c r="AA2751" s="112"/>
      <c r="AB2751" s="112"/>
      <c r="AC2751" s="112"/>
    </row>
    <row r="2752" spans="1:29" s="101" customFormat="1" x14ac:dyDescent="0.2">
      <c r="A2752" s="118" t="s">
        <v>844</v>
      </c>
      <c r="B2752" s="102" t="s">
        <v>874</v>
      </c>
      <c r="C2752" s="103">
        <v>51</v>
      </c>
      <c r="D2752" s="104"/>
      <c r="E2752" s="105">
        <v>421</v>
      </c>
      <c r="F2752" s="141"/>
      <c r="G2752" s="106"/>
      <c r="H2752" s="149">
        <f t="shared" ref="H2752:Q2752" si="4967">SUM(H2753:H2754)</f>
        <v>470133</v>
      </c>
      <c r="I2752" s="149">
        <f t="shared" si="4967"/>
        <v>0</v>
      </c>
      <c r="J2752" s="149">
        <f t="shared" si="4967"/>
        <v>0</v>
      </c>
      <c r="K2752" s="149">
        <f t="shared" si="4967"/>
        <v>0</v>
      </c>
      <c r="L2752" s="149">
        <f t="shared" ref="L2752:M2752" si="4968">SUM(L2753:L2754)</f>
        <v>400000</v>
      </c>
      <c r="M2752" s="149">
        <f t="shared" si="4968"/>
        <v>0</v>
      </c>
      <c r="N2752" s="149">
        <f t="shared" ref="N2752:O2752" si="4969">SUM(N2753:N2754)</f>
        <v>406000</v>
      </c>
      <c r="O2752" s="149">
        <f t="shared" si="4969"/>
        <v>0</v>
      </c>
      <c r="P2752" s="149">
        <f t="shared" si="4967"/>
        <v>0</v>
      </c>
      <c r="Q2752" s="149">
        <f t="shared" si="4967"/>
        <v>0</v>
      </c>
      <c r="R2752" s="149">
        <f t="shared" ref="R2752:W2752" si="4970">SUM(R2753:R2754)</f>
        <v>0</v>
      </c>
      <c r="S2752" s="149">
        <f t="shared" si="4970"/>
        <v>0</v>
      </c>
      <c r="T2752" s="149">
        <f t="shared" ref="T2752:U2752" si="4971">SUM(T2753:T2754)</f>
        <v>0</v>
      </c>
      <c r="U2752" s="149">
        <f t="shared" si="4971"/>
        <v>0</v>
      </c>
      <c r="V2752" s="149">
        <f t="shared" si="4970"/>
        <v>0</v>
      </c>
      <c r="W2752" s="149">
        <f t="shared" si="4970"/>
        <v>0</v>
      </c>
      <c r="X2752" s="149">
        <f t="shared" ref="X2752:Y2752" si="4972">SUM(X2753:X2754)</f>
        <v>0</v>
      </c>
      <c r="Y2752" s="149">
        <f t="shared" si="4972"/>
        <v>0</v>
      </c>
      <c r="Z2752" s="112"/>
      <c r="AA2752" s="112"/>
      <c r="AB2752" s="112"/>
      <c r="AC2752" s="112"/>
    </row>
    <row r="2753" spans="1:29" x14ac:dyDescent="0.2">
      <c r="A2753" s="95" t="s">
        <v>844</v>
      </c>
      <c r="B2753" s="93" t="s">
        <v>874</v>
      </c>
      <c r="C2753" s="136">
        <v>51</v>
      </c>
      <c r="D2753" s="95" t="s">
        <v>101</v>
      </c>
      <c r="E2753" s="138">
        <v>4213</v>
      </c>
      <c r="F2753" s="143" t="s">
        <v>851</v>
      </c>
      <c r="G2753" s="132"/>
      <c r="H2753" s="398">
        <v>133</v>
      </c>
      <c r="I2753" s="399"/>
      <c r="J2753" s="398">
        <v>0</v>
      </c>
      <c r="K2753" s="399"/>
      <c r="L2753" s="398"/>
      <c r="M2753" s="399"/>
      <c r="N2753" s="398"/>
      <c r="O2753" s="399"/>
      <c r="P2753" s="398">
        <v>0</v>
      </c>
      <c r="Q2753" s="399"/>
      <c r="R2753" s="398"/>
      <c r="S2753" s="399"/>
      <c r="T2753" s="398"/>
      <c r="U2753" s="399"/>
      <c r="V2753" s="398"/>
      <c r="W2753" s="399"/>
      <c r="X2753" s="398"/>
      <c r="Y2753" s="399"/>
      <c r="Z2753" s="101"/>
      <c r="AA2753" s="101"/>
      <c r="AB2753" s="101"/>
      <c r="AC2753" s="101"/>
    </row>
    <row r="2754" spans="1:29" x14ac:dyDescent="0.2">
      <c r="A2754" s="95" t="s">
        <v>844</v>
      </c>
      <c r="B2754" s="93" t="s">
        <v>874</v>
      </c>
      <c r="C2754" s="136">
        <v>51</v>
      </c>
      <c r="D2754" s="95" t="s">
        <v>101</v>
      </c>
      <c r="E2754" s="138">
        <v>4214</v>
      </c>
      <c r="F2754" s="143" t="s">
        <v>500</v>
      </c>
      <c r="G2754" s="132"/>
      <c r="H2754" s="398">
        <v>470000</v>
      </c>
      <c r="I2754" s="399"/>
      <c r="J2754" s="398">
        <v>0</v>
      </c>
      <c r="K2754" s="399"/>
      <c r="L2754" s="398">
        <v>400000</v>
      </c>
      <c r="M2754" s="399"/>
      <c r="N2754" s="398">
        <v>406000</v>
      </c>
      <c r="O2754" s="399"/>
      <c r="P2754" s="398">
        <v>0</v>
      </c>
      <c r="Q2754" s="399"/>
      <c r="R2754" s="398"/>
      <c r="S2754" s="399"/>
      <c r="T2754" s="398"/>
      <c r="U2754" s="399"/>
      <c r="V2754" s="398"/>
      <c r="W2754" s="399"/>
      <c r="X2754" s="398"/>
      <c r="Y2754" s="399"/>
      <c r="Z2754" s="101"/>
      <c r="AA2754" s="101"/>
      <c r="AB2754" s="101"/>
      <c r="AC2754" s="101"/>
    </row>
    <row r="2755" spans="1:29" s="101" customFormat="1" x14ac:dyDescent="0.2">
      <c r="A2755" s="201">
        <v>51302</v>
      </c>
      <c r="B2755" s="179" t="s">
        <v>874</v>
      </c>
      <c r="C2755" s="167">
        <v>559</v>
      </c>
      <c r="D2755" s="167" t="s">
        <v>760</v>
      </c>
      <c r="E2755" s="168">
        <v>31</v>
      </c>
      <c r="F2755" s="169" t="s">
        <v>760</v>
      </c>
      <c r="G2755" s="170"/>
      <c r="H2755" s="171">
        <f t="shared" ref="H2755:W2755" si="4973">H2756+H2758</f>
        <v>0</v>
      </c>
      <c r="I2755" s="171">
        <f t="shared" si="4973"/>
        <v>0</v>
      </c>
      <c r="J2755" s="171">
        <f t="shared" si="4973"/>
        <v>0</v>
      </c>
      <c r="K2755" s="171">
        <f t="shared" si="4973"/>
        <v>0</v>
      </c>
      <c r="L2755" s="171">
        <f t="shared" si="4973"/>
        <v>2920</v>
      </c>
      <c r="M2755" s="171">
        <f t="shared" si="4973"/>
        <v>0</v>
      </c>
      <c r="N2755" s="171">
        <f t="shared" ref="N2755:O2755" si="4974">N2756+N2758</f>
        <v>11700</v>
      </c>
      <c r="O2755" s="171">
        <f t="shared" si="4974"/>
        <v>0</v>
      </c>
      <c r="P2755" s="171">
        <f t="shared" si="4973"/>
        <v>0</v>
      </c>
      <c r="Q2755" s="171">
        <f t="shared" si="4973"/>
        <v>0</v>
      </c>
      <c r="R2755" s="171">
        <f t="shared" si="4973"/>
        <v>0</v>
      </c>
      <c r="S2755" s="171">
        <f t="shared" si="4973"/>
        <v>0</v>
      </c>
      <c r="T2755" s="171">
        <f t="shared" ref="T2755:U2755" si="4975">T2756+T2758</f>
        <v>0</v>
      </c>
      <c r="U2755" s="171">
        <f t="shared" si="4975"/>
        <v>0</v>
      </c>
      <c r="V2755" s="171">
        <f t="shared" si="4973"/>
        <v>0</v>
      </c>
      <c r="W2755" s="171">
        <f t="shared" si="4973"/>
        <v>0</v>
      </c>
      <c r="X2755" s="171">
        <f t="shared" ref="X2755:Y2755" si="4976">X2756+X2758</f>
        <v>0</v>
      </c>
      <c r="Y2755" s="171">
        <f t="shared" si="4976"/>
        <v>0</v>
      </c>
      <c r="Z2755" s="112"/>
      <c r="AA2755" s="112"/>
      <c r="AB2755" s="112"/>
      <c r="AC2755" s="112"/>
    </row>
    <row r="2756" spans="1:29" x14ac:dyDescent="0.2">
      <c r="A2756" s="118">
        <v>51302</v>
      </c>
      <c r="B2756" s="102" t="s">
        <v>874</v>
      </c>
      <c r="C2756" s="103">
        <v>559</v>
      </c>
      <c r="D2756" s="104" t="s">
        <v>760</v>
      </c>
      <c r="E2756" s="105">
        <v>311</v>
      </c>
      <c r="F2756" s="141" t="s">
        <v>760</v>
      </c>
      <c r="G2756" s="106"/>
      <c r="H2756" s="149">
        <f t="shared" ref="H2756:Y2756" si="4977">H2757</f>
        <v>0</v>
      </c>
      <c r="I2756" s="149">
        <f t="shared" si="4977"/>
        <v>0</v>
      </c>
      <c r="J2756" s="149">
        <f t="shared" si="4977"/>
        <v>0</v>
      </c>
      <c r="K2756" s="149">
        <f t="shared" si="4977"/>
        <v>0</v>
      </c>
      <c r="L2756" s="149">
        <f t="shared" si="4977"/>
        <v>2500</v>
      </c>
      <c r="M2756" s="149">
        <f t="shared" si="4977"/>
        <v>0</v>
      </c>
      <c r="N2756" s="149">
        <f t="shared" si="4977"/>
        <v>10000</v>
      </c>
      <c r="O2756" s="149">
        <f t="shared" si="4977"/>
        <v>0</v>
      </c>
      <c r="P2756" s="149">
        <f t="shared" si="4977"/>
        <v>0</v>
      </c>
      <c r="Q2756" s="149">
        <f t="shared" si="4977"/>
        <v>0</v>
      </c>
      <c r="R2756" s="149">
        <f t="shared" si="4977"/>
        <v>0</v>
      </c>
      <c r="S2756" s="149">
        <f t="shared" si="4977"/>
        <v>0</v>
      </c>
      <c r="T2756" s="149">
        <f t="shared" si="4977"/>
        <v>0</v>
      </c>
      <c r="U2756" s="149">
        <f t="shared" si="4977"/>
        <v>0</v>
      </c>
      <c r="V2756" s="149">
        <f t="shared" si="4977"/>
        <v>0</v>
      </c>
      <c r="W2756" s="149">
        <f t="shared" si="4977"/>
        <v>0</v>
      </c>
      <c r="X2756" s="149">
        <f t="shared" si="4977"/>
        <v>0</v>
      </c>
      <c r="Y2756" s="149">
        <f t="shared" si="4977"/>
        <v>0</v>
      </c>
    </row>
    <row r="2757" spans="1:29" s="101" customFormat="1" x14ac:dyDescent="0.2">
      <c r="A2757" s="95">
        <v>51302</v>
      </c>
      <c r="B2757" s="93" t="s">
        <v>874</v>
      </c>
      <c r="C2757" s="136">
        <v>559</v>
      </c>
      <c r="D2757" s="95" t="s">
        <v>101</v>
      </c>
      <c r="E2757" s="138">
        <v>3111</v>
      </c>
      <c r="F2757" s="143" t="s">
        <v>33</v>
      </c>
      <c r="G2757" s="132"/>
      <c r="H2757" s="398"/>
      <c r="I2757" s="399"/>
      <c r="J2757" s="398">
        <v>0</v>
      </c>
      <c r="K2757" s="399"/>
      <c r="L2757" s="398">
        <v>2500</v>
      </c>
      <c r="M2757" s="399"/>
      <c r="N2757" s="398">
        <v>10000</v>
      </c>
      <c r="O2757" s="399"/>
      <c r="P2757" s="398">
        <v>0</v>
      </c>
      <c r="Q2757" s="399"/>
      <c r="R2757" s="398"/>
      <c r="S2757" s="399"/>
      <c r="T2757" s="398"/>
      <c r="U2757" s="399"/>
      <c r="V2757" s="398"/>
      <c r="W2757" s="399"/>
      <c r="X2757" s="398"/>
      <c r="Y2757" s="399"/>
    </row>
    <row r="2758" spans="1:29" x14ac:dyDescent="0.2">
      <c r="A2758" s="118">
        <v>51302</v>
      </c>
      <c r="B2758" s="102" t="s">
        <v>874</v>
      </c>
      <c r="C2758" s="103">
        <v>559</v>
      </c>
      <c r="D2758" s="104" t="s">
        <v>760</v>
      </c>
      <c r="E2758" s="105">
        <v>313</v>
      </c>
      <c r="F2758" s="141" t="s">
        <v>760</v>
      </c>
      <c r="G2758" s="106"/>
      <c r="H2758" s="149">
        <f t="shared" ref="H2758:Y2758" si="4978">H2759</f>
        <v>0</v>
      </c>
      <c r="I2758" s="149">
        <f t="shared" si="4978"/>
        <v>0</v>
      </c>
      <c r="J2758" s="149">
        <f t="shared" si="4978"/>
        <v>0</v>
      </c>
      <c r="K2758" s="149">
        <f t="shared" si="4978"/>
        <v>0</v>
      </c>
      <c r="L2758" s="149">
        <f t="shared" si="4978"/>
        <v>420</v>
      </c>
      <c r="M2758" s="149">
        <f t="shared" si="4978"/>
        <v>0</v>
      </c>
      <c r="N2758" s="149">
        <f t="shared" si="4978"/>
        <v>1700</v>
      </c>
      <c r="O2758" s="149">
        <f t="shared" si="4978"/>
        <v>0</v>
      </c>
      <c r="P2758" s="149">
        <f t="shared" si="4978"/>
        <v>0</v>
      </c>
      <c r="Q2758" s="149">
        <f t="shared" si="4978"/>
        <v>0</v>
      </c>
      <c r="R2758" s="149">
        <f t="shared" si="4978"/>
        <v>0</v>
      </c>
      <c r="S2758" s="149">
        <f t="shared" si="4978"/>
        <v>0</v>
      </c>
      <c r="T2758" s="149">
        <f t="shared" si="4978"/>
        <v>0</v>
      </c>
      <c r="U2758" s="149">
        <f t="shared" si="4978"/>
        <v>0</v>
      </c>
      <c r="V2758" s="149">
        <f t="shared" si="4978"/>
        <v>0</v>
      </c>
      <c r="W2758" s="149">
        <f t="shared" si="4978"/>
        <v>0</v>
      </c>
      <c r="X2758" s="149">
        <f t="shared" si="4978"/>
        <v>0</v>
      </c>
      <c r="Y2758" s="149">
        <f t="shared" si="4978"/>
        <v>0</v>
      </c>
    </row>
    <row r="2759" spans="1:29" x14ac:dyDescent="0.2">
      <c r="A2759" s="95">
        <v>51302</v>
      </c>
      <c r="B2759" s="93" t="s">
        <v>874</v>
      </c>
      <c r="C2759" s="136">
        <v>559</v>
      </c>
      <c r="D2759" s="95" t="s">
        <v>101</v>
      </c>
      <c r="E2759" s="138">
        <v>3132</v>
      </c>
      <c r="F2759" s="143" t="s">
        <v>40</v>
      </c>
      <c r="G2759" s="132"/>
      <c r="H2759" s="398"/>
      <c r="I2759" s="399"/>
      <c r="J2759" s="398">
        <v>0</v>
      </c>
      <c r="K2759" s="399"/>
      <c r="L2759" s="398">
        <v>420</v>
      </c>
      <c r="M2759" s="399"/>
      <c r="N2759" s="398">
        <v>1700</v>
      </c>
      <c r="O2759" s="399"/>
      <c r="P2759" s="398">
        <v>0</v>
      </c>
      <c r="Q2759" s="399"/>
      <c r="R2759" s="398"/>
      <c r="S2759" s="399"/>
      <c r="T2759" s="398"/>
      <c r="U2759" s="399"/>
      <c r="V2759" s="398"/>
      <c r="W2759" s="399"/>
      <c r="X2759" s="398"/>
      <c r="Y2759" s="399"/>
      <c r="Z2759" s="101"/>
      <c r="AA2759" s="101"/>
      <c r="AB2759" s="101"/>
      <c r="AC2759" s="101"/>
    </row>
    <row r="2760" spans="1:29" s="101" customFormat="1" x14ac:dyDescent="0.2">
      <c r="A2760" s="201" t="s">
        <v>844</v>
      </c>
      <c r="B2760" s="179" t="s">
        <v>874</v>
      </c>
      <c r="C2760" s="167">
        <v>559</v>
      </c>
      <c r="D2760" s="167"/>
      <c r="E2760" s="168">
        <v>32</v>
      </c>
      <c r="F2760" s="169"/>
      <c r="G2760" s="170"/>
      <c r="H2760" s="171">
        <f t="shared" ref="H2760:Y2760" si="4979">H2761</f>
        <v>6636</v>
      </c>
      <c r="I2760" s="171">
        <f t="shared" si="4979"/>
        <v>0</v>
      </c>
      <c r="J2760" s="171">
        <f t="shared" si="4979"/>
        <v>6582</v>
      </c>
      <c r="K2760" s="171">
        <f t="shared" si="4979"/>
        <v>0</v>
      </c>
      <c r="L2760" s="171">
        <f t="shared" si="4979"/>
        <v>6582</v>
      </c>
      <c r="M2760" s="171">
        <f t="shared" si="4979"/>
        <v>0</v>
      </c>
      <c r="N2760" s="171">
        <f t="shared" si="4979"/>
        <v>7100</v>
      </c>
      <c r="O2760" s="171">
        <f t="shared" si="4979"/>
        <v>0</v>
      </c>
      <c r="P2760" s="171">
        <f t="shared" si="4979"/>
        <v>0</v>
      </c>
      <c r="Q2760" s="171">
        <f t="shared" si="4979"/>
        <v>0</v>
      </c>
      <c r="R2760" s="171">
        <f t="shared" si="4979"/>
        <v>4000</v>
      </c>
      <c r="S2760" s="171">
        <f t="shared" si="4979"/>
        <v>0</v>
      </c>
      <c r="T2760" s="171">
        <f t="shared" si="4979"/>
        <v>4000</v>
      </c>
      <c r="U2760" s="171">
        <f t="shared" si="4979"/>
        <v>0</v>
      </c>
      <c r="V2760" s="171">
        <f t="shared" si="4979"/>
        <v>0</v>
      </c>
      <c r="W2760" s="171">
        <f t="shared" si="4979"/>
        <v>0</v>
      </c>
      <c r="X2760" s="171">
        <f t="shared" si="4979"/>
        <v>0</v>
      </c>
      <c r="Y2760" s="171">
        <f t="shared" si="4979"/>
        <v>0</v>
      </c>
      <c r="Z2760" s="112"/>
      <c r="AA2760" s="112"/>
      <c r="AB2760" s="112"/>
      <c r="AC2760" s="112"/>
    </row>
    <row r="2761" spans="1:29" s="101" customFormat="1" x14ac:dyDescent="0.2">
      <c r="A2761" s="118" t="s">
        <v>844</v>
      </c>
      <c r="B2761" s="102" t="s">
        <v>874</v>
      </c>
      <c r="C2761" s="103">
        <v>559</v>
      </c>
      <c r="D2761" s="104"/>
      <c r="E2761" s="105">
        <v>323</v>
      </c>
      <c r="F2761" s="141"/>
      <c r="G2761" s="106"/>
      <c r="H2761" s="149">
        <f t="shared" ref="H2761:Q2761" si="4980">SUM(H2762:H2764)</f>
        <v>6636</v>
      </c>
      <c r="I2761" s="149">
        <f t="shared" si="4980"/>
        <v>0</v>
      </c>
      <c r="J2761" s="149">
        <f t="shared" si="4980"/>
        <v>6582</v>
      </c>
      <c r="K2761" s="149">
        <f t="shared" si="4980"/>
        <v>0</v>
      </c>
      <c r="L2761" s="149">
        <f t="shared" ref="L2761:M2761" si="4981">SUM(L2762:L2764)</f>
        <v>6582</v>
      </c>
      <c r="M2761" s="149">
        <f t="shared" si="4981"/>
        <v>0</v>
      </c>
      <c r="N2761" s="149">
        <f t="shared" ref="N2761:O2761" si="4982">SUM(N2762:N2764)</f>
        <v>7100</v>
      </c>
      <c r="O2761" s="149">
        <f t="shared" si="4982"/>
        <v>0</v>
      </c>
      <c r="P2761" s="149">
        <f t="shared" si="4980"/>
        <v>0</v>
      </c>
      <c r="Q2761" s="149">
        <f t="shared" si="4980"/>
        <v>0</v>
      </c>
      <c r="R2761" s="149">
        <f t="shared" ref="R2761:W2761" si="4983">SUM(R2762:R2764)</f>
        <v>4000</v>
      </c>
      <c r="S2761" s="149">
        <f t="shared" si="4983"/>
        <v>0</v>
      </c>
      <c r="T2761" s="149">
        <f t="shared" ref="T2761:U2761" si="4984">SUM(T2762:T2764)</f>
        <v>4000</v>
      </c>
      <c r="U2761" s="149">
        <f t="shared" si="4984"/>
        <v>0</v>
      </c>
      <c r="V2761" s="149">
        <f t="shared" si="4983"/>
        <v>0</v>
      </c>
      <c r="W2761" s="149">
        <f t="shared" si="4983"/>
        <v>0</v>
      </c>
      <c r="X2761" s="149">
        <f t="shared" ref="X2761:Y2761" si="4985">SUM(X2762:X2764)</f>
        <v>0</v>
      </c>
      <c r="Y2761" s="149">
        <f t="shared" si="4985"/>
        <v>0</v>
      </c>
      <c r="Z2761" s="112"/>
      <c r="AA2761" s="112"/>
      <c r="AB2761" s="112"/>
      <c r="AC2761" s="112"/>
    </row>
    <row r="2762" spans="1:29" s="101" customFormat="1" x14ac:dyDescent="0.2">
      <c r="A2762" s="95" t="s">
        <v>844</v>
      </c>
      <c r="B2762" s="93" t="s">
        <v>874</v>
      </c>
      <c r="C2762" s="136">
        <v>559</v>
      </c>
      <c r="D2762" s="95" t="s">
        <v>101</v>
      </c>
      <c r="E2762" s="138">
        <v>3233</v>
      </c>
      <c r="F2762" s="143" t="s">
        <v>54</v>
      </c>
      <c r="G2762" s="132"/>
      <c r="H2762" s="398">
        <v>796</v>
      </c>
      <c r="I2762" s="399"/>
      <c r="J2762" s="398">
        <v>265</v>
      </c>
      <c r="K2762" s="399"/>
      <c r="L2762" s="398">
        <v>265</v>
      </c>
      <c r="M2762" s="399"/>
      <c r="N2762" s="398">
        <v>300</v>
      </c>
      <c r="O2762" s="399"/>
      <c r="P2762" s="398">
        <v>0</v>
      </c>
      <c r="Q2762" s="399"/>
      <c r="R2762" s="398"/>
      <c r="S2762" s="399"/>
      <c r="T2762" s="398"/>
      <c r="U2762" s="399"/>
      <c r="V2762" s="398"/>
      <c r="W2762" s="399"/>
      <c r="X2762" s="398"/>
      <c r="Y2762" s="399"/>
    </row>
    <row r="2763" spans="1:29" x14ac:dyDescent="0.2">
      <c r="A2763" s="95" t="s">
        <v>844</v>
      </c>
      <c r="B2763" s="93" t="s">
        <v>874</v>
      </c>
      <c r="C2763" s="136">
        <v>559</v>
      </c>
      <c r="D2763" s="95" t="s">
        <v>101</v>
      </c>
      <c r="E2763" s="138">
        <v>3237</v>
      </c>
      <c r="F2763" s="143" t="s">
        <v>58</v>
      </c>
      <c r="G2763" s="132"/>
      <c r="H2763" s="398">
        <v>3982</v>
      </c>
      <c r="I2763" s="399"/>
      <c r="J2763" s="398">
        <v>6105</v>
      </c>
      <c r="K2763" s="399"/>
      <c r="L2763" s="398">
        <v>6105</v>
      </c>
      <c r="M2763" s="399"/>
      <c r="N2763" s="398">
        <v>6500</v>
      </c>
      <c r="O2763" s="399"/>
      <c r="P2763" s="398">
        <v>0</v>
      </c>
      <c r="Q2763" s="399"/>
      <c r="R2763" s="398">
        <v>4000</v>
      </c>
      <c r="S2763" s="399"/>
      <c r="T2763" s="398">
        <v>4000</v>
      </c>
      <c r="U2763" s="399"/>
      <c r="V2763" s="398"/>
      <c r="W2763" s="399"/>
      <c r="X2763" s="398"/>
      <c r="Y2763" s="399"/>
      <c r="Z2763" s="101"/>
      <c r="AA2763" s="101"/>
      <c r="AB2763" s="101"/>
      <c r="AC2763" s="101"/>
    </row>
    <row r="2764" spans="1:29" x14ac:dyDescent="0.2">
      <c r="A2764" s="95" t="s">
        <v>844</v>
      </c>
      <c r="B2764" s="93" t="s">
        <v>874</v>
      </c>
      <c r="C2764" s="136">
        <v>559</v>
      </c>
      <c r="D2764" s="95" t="s">
        <v>101</v>
      </c>
      <c r="E2764" s="138">
        <v>3239</v>
      </c>
      <c r="F2764" s="143" t="s">
        <v>60</v>
      </c>
      <c r="G2764" s="132"/>
      <c r="H2764" s="398">
        <v>1858</v>
      </c>
      <c r="I2764" s="399"/>
      <c r="J2764" s="398">
        <v>212</v>
      </c>
      <c r="K2764" s="399"/>
      <c r="L2764" s="398">
        <v>212</v>
      </c>
      <c r="M2764" s="399"/>
      <c r="N2764" s="398">
        <v>300</v>
      </c>
      <c r="O2764" s="399"/>
      <c r="P2764" s="398">
        <v>0</v>
      </c>
      <c r="Q2764" s="399"/>
      <c r="R2764" s="398"/>
      <c r="S2764" s="399"/>
      <c r="T2764" s="398"/>
      <c r="U2764" s="399"/>
      <c r="V2764" s="398"/>
      <c r="W2764" s="399"/>
      <c r="X2764" s="398"/>
      <c r="Y2764" s="399"/>
      <c r="Z2764" s="101"/>
      <c r="AA2764" s="101"/>
      <c r="AB2764" s="101"/>
      <c r="AC2764" s="101"/>
    </row>
    <row r="2765" spans="1:29" s="101" customFormat="1" x14ac:dyDescent="0.2">
      <c r="A2765" s="201" t="s">
        <v>844</v>
      </c>
      <c r="B2765" s="179" t="s">
        <v>874</v>
      </c>
      <c r="C2765" s="167">
        <v>559</v>
      </c>
      <c r="D2765" s="167"/>
      <c r="E2765" s="168">
        <v>42</v>
      </c>
      <c r="F2765" s="169"/>
      <c r="G2765" s="170"/>
      <c r="H2765" s="171">
        <f t="shared" ref="H2765:Y2765" si="4986">H2766</f>
        <v>398</v>
      </c>
      <c r="I2765" s="171">
        <f t="shared" si="4986"/>
        <v>0</v>
      </c>
      <c r="J2765" s="171">
        <f t="shared" si="4986"/>
        <v>232265</v>
      </c>
      <c r="K2765" s="171">
        <f t="shared" si="4986"/>
        <v>0</v>
      </c>
      <c r="L2765" s="171">
        <f t="shared" si="4986"/>
        <v>100000</v>
      </c>
      <c r="M2765" s="171">
        <f t="shared" si="4986"/>
        <v>0</v>
      </c>
      <c r="N2765" s="171">
        <f t="shared" si="4986"/>
        <v>94000</v>
      </c>
      <c r="O2765" s="171">
        <f t="shared" si="4986"/>
        <v>0</v>
      </c>
      <c r="P2765" s="171">
        <f t="shared" si="4986"/>
        <v>0</v>
      </c>
      <c r="Q2765" s="171">
        <f t="shared" si="4986"/>
        <v>0</v>
      </c>
      <c r="R2765" s="171">
        <f t="shared" si="4986"/>
        <v>4000</v>
      </c>
      <c r="S2765" s="171">
        <f t="shared" si="4986"/>
        <v>0</v>
      </c>
      <c r="T2765" s="171">
        <f t="shared" si="4986"/>
        <v>4000</v>
      </c>
      <c r="U2765" s="171">
        <f t="shared" si="4986"/>
        <v>0</v>
      </c>
      <c r="V2765" s="171">
        <f t="shared" si="4986"/>
        <v>0</v>
      </c>
      <c r="W2765" s="171">
        <f t="shared" si="4986"/>
        <v>0</v>
      </c>
      <c r="X2765" s="171">
        <f t="shared" si="4986"/>
        <v>0</v>
      </c>
      <c r="Y2765" s="171">
        <f t="shared" si="4986"/>
        <v>0</v>
      </c>
      <c r="Z2765" s="112"/>
      <c r="AA2765" s="112"/>
      <c r="AB2765" s="112"/>
      <c r="AC2765" s="112"/>
    </row>
    <row r="2766" spans="1:29" s="101" customFormat="1" x14ac:dyDescent="0.2">
      <c r="A2766" s="118" t="s">
        <v>844</v>
      </c>
      <c r="B2766" s="102" t="s">
        <v>874</v>
      </c>
      <c r="C2766" s="103">
        <v>559</v>
      </c>
      <c r="D2766" s="104"/>
      <c r="E2766" s="105">
        <v>421</v>
      </c>
      <c r="F2766" s="141"/>
      <c r="G2766" s="106"/>
      <c r="H2766" s="149">
        <f t="shared" ref="H2766:Q2766" si="4987">SUM(H2767:H2768)</f>
        <v>398</v>
      </c>
      <c r="I2766" s="149">
        <f t="shared" si="4987"/>
        <v>0</v>
      </c>
      <c r="J2766" s="149">
        <f t="shared" si="4987"/>
        <v>232265</v>
      </c>
      <c r="K2766" s="149">
        <f t="shared" si="4987"/>
        <v>0</v>
      </c>
      <c r="L2766" s="149">
        <f t="shared" ref="L2766:M2766" si="4988">SUM(L2767:L2768)</f>
        <v>100000</v>
      </c>
      <c r="M2766" s="149">
        <f t="shared" si="4988"/>
        <v>0</v>
      </c>
      <c r="N2766" s="149">
        <f t="shared" ref="N2766:O2766" si="4989">SUM(N2767:N2768)</f>
        <v>94000</v>
      </c>
      <c r="O2766" s="149">
        <f t="shared" si="4989"/>
        <v>0</v>
      </c>
      <c r="P2766" s="149">
        <f t="shared" si="4987"/>
        <v>0</v>
      </c>
      <c r="Q2766" s="149">
        <f t="shared" si="4987"/>
        <v>0</v>
      </c>
      <c r="R2766" s="149">
        <f t="shared" ref="R2766:W2766" si="4990">SUM(R2767:R2768)</f>
        <v>4000</v>
      </c>
      <c r="S2766" s="149">
        <f t="shared" si="4990"/>
        <v>0</v>
      </c>
      <c r="T2766" s="149">
        <f t="shared" ref="T2766:U2766" si="4991">SUM(T2767:T2768)</f>
        <v>4000</v>
      </c>
      <c r="U2766" s="149">
        <f t="shared" si="4991"/>
        <v>0</v>
      </c>
      <c r="V2766" s="149">
        <f t="shared" si="4990"/>
        <v>0</v>
      </c>
      <c r="W2766" s="149">
        <f t="shared" si="4990"/>
        <v>0</v>
      </c>
      <c r="X2766" s="149">
        <f t="shared" ref="X2766:Y2766" si="4992">SUM(X2767:X2768)</f>
        <v>0</v>
      </c>
      <c r="Y2766" s="149">
        <f t="shared" si="4992"/>
        <v>0</v>
      </c>
      <c r="Z2766" s="112"/>
      <c r="AA2766" s="112"/>
      <c r="AB2766" s="112"/>
      <c r="AC2766" s="112"/>
    </row>
    <row r="2767" spans="1:29" x14ac:dyDescent="0.2">
      <c r="A2767" s="95" t="s">
        <v>844</v>
      </c>
      <c r="B2767" s="93" t="s">
        <v>874</v>
      </c>
      <c r="C2767" s="136">
        <v>559</v>
      </c>
      <c r="D2767" s="95" t="s">
        <v>101</v>
      </c>
      <c r="E2767" s="138">
        <v>4213</v>
      </c>
      <c r="F2767" s="143" t="s">
        <v>851</v>
      </c>
      <c r="G2767" s="132"/>
      <c r="H2767" s="398">
        <v>398</v>
      </c>
      <c r="I2767" s="399"/>
      <c r="J2767" s="398">
        <v>0</v>
      </c>
      <c r="K2767" s="399"/>
      <c r="L2767" s="398"/>
      <c r="M2767" s="399"/>
      <c r="N2767" s="398"/>
      <c r="O2767" s="399"/>
      <c r="P2767" s="398">
        <v>0</v>
      </c>
      <c r="Q2767" s="399"/>
      <c r="R2767" s="398"/>
      <c r="S2767" s="399"/>
      <c r="T2767" s="398"/>
      <c r="U2767" s="399"/>
      <c r="V2767" s="398"/>
      <c r="W2767" s="399"/>
      <c r="X2767" s="398"/>
      <c r="Y2767" s="399"/>
      <c r="Z2767" s="101"/>
      <c r="AA2767" s="101"/>
      <c r="AB2767" s="101"/>
      <c r="AC2767" s="101"/>
    </row>
    <row r="2768" spans="1:29" x14ac:dyDescent="0.2">
      <c r="A2768" s="95" t="s">
        <v>844</v>
      </c>
      <c r="B2768" s="93" t="s">
        <v>874</v>
      </c>
      <c r="C2768" s="136">
        <v>559</v>
      </c>
      <c r="D2768" s="95" t="s">
        <v>101</v>
      </c>
      <c r="E2768" s="138">
        <v>4214</v>
      </c>
      <c r="F2768" s="143" t="s">
        <v>500</v>
      </c>
      <c r="G2768" s="132"/>
      <c r="H2768" s="398">
        <v>0</v>
      </c>
      <c r="I2768" s="399"/>
      <c r="J2768" s="398">
        <v>232265</v>
      </c>
      <c r="K2768" s="399"/>
      <c r="L2768" s="398">
        <v>100000</v>
      </c>
      <c r="M2768" s="399"/>
      <c r="N2768" s="398">
        <v>94000</v>
      </c>
      <c r="O2768" s="399"/>
      <c r="P2768" s="398">
        <v>0</v>
      </c>
      <c r="Q2768" s="399"/>
      <c r="R2768" s="398">
        <v>4000</v>
      </c>
      <c r="S2768" s="399"/>
      <c r="T2768" s="398">
        <v>4000</v>
      </c>
      <c r="U2768" s="399"/>
      <c r="V2768" s="398"/>
      <c r="W2768" s="399"/>
      <c r="X2768" s="398"/>
      <c r="Y2768" s="399"/>
      <c r="Z2768" s="101"/>
      <c r="AA2768" s="101"/>
      <c r="AB2768" s="101"/>
      <c r="AC2768" s="101"/>
    </row>
    <row r="2769" spans="1:29" ht="67.5" x14ac:dyDescent="0.2">
      <c r="A2769" s="202" t="s">
        <v>844</v>
      </c>
      <c r="B2769" s="173" t="s">
        <v>876</v>
      </c>
      <c r="C2769" s="173"/>
      <c r="D2769" s="173"/>
      <c r="E2769" s="174"/>
      <c r="F2769" s="176" t="s">
        <v>877</v>
      </c>
      <c r="G2769" s="177" t="s">
        <v>636</v>
      </c>
      <c r="H2769" s="199">
        <f t="shared" ref="H2769:Q2769" si="4993">H2770+H2775</f>
        <v>44032</v>
      </c>
      <c r="I2769" s="199">
        <f t="shared" si="4993"/>
        <v>0</v>
      </c>
      <c r="J2769" s="199">
        <f t="shared" si="4993"/>
        <v>0</v>
      </c>
      <c r="K2769" s="199">
        <f t="shared" si="4993"/>
        <v>0</v>
      </c>
      <c r="L2769" s="199">
        <f t="shared" ref="L2769:M2769" si="4994">L2770+L2775</f>
        <v>0</v>
      </c>
      <c r="M2769" s="199">
        <f t="shared" si="4994"/>
        <v>0</v>
      </c>
      <c r="N2769" s="199">
        <f t="shared" ref="N2769:O2769" si="4995">N2770+N2775</f>
        <v>0</v>
      </c>
      <c r="O2769" s="199">
        <f t="shared" si="4995"/>
        <v>0</v>
      </c>
      <c r="P2769" s="199">
        <f t="shared" si="4993"/>
        <v>0</v>
      </c>
      <c r="Q2769" s="199">
        <f t="shared" si="4993"/>
        <v>0</v>
      </c>
      <c r="R2769" s="199">
        <f t="shared" ref="R2769:W2769" si="4996">R2770+R2775</f>
        <v>0</v>
      </c>
      <c r="S2769" s="199">
        <f t="shared" si="4996"/>
        <v>0</v>
      </c>
      <c r="T2769" s="199">
        <f t="shared" ref="T2769:U2769" si="4997">T2770+T2775</f>
        <v>0</v>
      </c>
      <c r="U2769" s="199">
        <f t="shared" si="4997"/>
        <v>0</v>
      </c>
      <c r="V2769" s="199">
        <f t="shared" si="4996"/>
        <v>0</v>
      </c>
      <c r="W2769" s="199">
        <f t="shared" si="4996"/>
        <v>0</v>
      </c>
      <c r="X2769" s="199">
        <f t="shared" ref="X2769:Y2769" si="4998">X2770+X2775</f>
        <v>0</v>
      </c>
      <c r="Y2769" s="199">
        <f t="shared" si="4998"/>
        <v>0</v>
      </c>
    </row>
    <row r="2770" spans="1:29" s="101" customFormat="1" x14ac:dyDescent="0.2">
      <c r="A2770" s="201" t="s">
        <v>844</v>
      </c>
      <c r="B2770" s="179" t="s">
        <v>876</v>
      </c>
      <c r="C2770" s="167">
        <v>43</v>
      </c>
      <c r="D2770" s="167"/>
      <c r="E2770" s="168">
        <v>31</v>
      </c>
      <c r="F2770" s="169"/>
      <c r="G2770" s="170"/>
      <c r="H2770" s="171">
        <f t="shared" ref="H2770:Q2770" si="4999">H2771+H2773</f>
        <v>19908</v>
      </c>
      <c r="I2770" s="171">
        <f t="shared" si="4999"/>
        <v>0</v>
      </c>
      <c r="J2770" s="171">
        <f t="shared" si="4999"/>
        <v>0</v>
      </c>
      <c r="K2770" s="171">
        <f t="shared" si="4999"/>
        <v>0</v>
      </c>
      <c r="L2770" s="171">
        <f t="shared" ref="L2770:M2770" si="5000">L2771+L2773</f>
        <v>0</v>
      </c>
      <c r="M2770" s="171">
        <f t="shared" si="5000"/>
        <v>0</v>
      </c>
      <c r="N2770" s="171">
        <f t="shared" ref="N2770:O2770" si="5001">N2771+N2773</f>
        <v>0</v>
      </c>
      <c r="O2770" s="171">
        <f t="shared" si="5001"/>
        <v>0</v>
      </c>
      <c r="P2770" s="171">
        <f t="shared" si="4999"/>
        <v>0</v>
      </c>
      <c r="Q2770" s="171">
        <f t="shared" si="4999"/>
        <v>0</v>
      </c>
      <c r="R2770" s="171">
        <f t="shared" ref="R2770:W2770" si="5002">R2771+R2773</f>
        <v>0</v>
      </c>
      <c r="S2770" s="171">
        <f t="shared" si="5002"/>
        <v>0</v>
      </c>
      <c r="T2770" s="171">
        <f t="shared" ref="T2770:U2770" si="5003">T2771+T2773</f>
        <v>0</v>
      </c>
      <c r="U2770" s="171">
        <f t="shared" si="5003"/>
        <v>0</v>
      </c>
      <c r="V2770" s="171">
        <f t="shared" si="5002"/>
        <v>0</v>
      </c>
      <c r="W2770" s="171">
        <f t="shared" si="5002"/>
        <v>0</v>
      </c>
      <c r="X2770" s="171">
        <f t="shared" ref="X2770:Y2770" si="5004">X2771+X2773</f>
        <v>0</v>
      </c>
      <c r="Y2770" s="171">
        <f t="shared" si="5004"/>
        <v>0</v>
      </c>
      <c r="Z2770" s="112"/>
      <c r="AA2770" s="112"/>
      <c r="AB2770" s="112"/>
      <c r="AC2770" s="112"/>
    </row>
    <row r="2771" spans="1:29" x14ac:dyDescent="0.2">
      <c r="A2771" s="118" t="s">
        <v>844</v>
      </c>
      <c r="B2771" s="102" t="s">
        <v>876</v>
      </c>
      <c r="C2771" s="103">
        <v>43</v>
      </c>
      <c r="D2771" s="104"/>
      <c r="E2771" s="105">
        <v>311</v>
      </c>
      <c r="F2771" s="141"/>
      <c r="G2771" s="106"/>
      <c r="H2771" s="149">
        <f t="shared" ref="H2771:Y2771" si="5005">H2772</f>
        <v>16922</v>
      </c>
      <c r="I2771" s="149">
        <f t="shared" si="5005"/>
        <v>0</v>
      </c>
      <c r="J2771" s="149">
        <f t="shared" si="5005"/>
        <v>0</v>
      </c>
      <c r="K2771" s="149">
        <f t="shared" si="5005"/>
        <v>0</v>
      </c>
      <c r="L2771" s="149">
        <f t="shared" si="5005"/>
        <v>0</v>
      </c>
      <c r="M2771" s="149">
        <f t="shared" si="5005"/>
        <v>0</v>
      </c>
      <c r="N2771" s="149">
        <f t="shared" si="5005"/>
        <v>0</v>
      </c>
      <c r="O2771" s="149">
        <f t="shared" si="5005"/>
        <v>0</v>
      </c>
      <c r="P2771" s="149">
        <f t="shared" si="5005"/>
        <v>0</v>
      </c>
      <c r="Q2771" s="149">
        <f t="shared" si="5005"/>
        <v>0</v>
      </c>
      <c r="R2771" s="149">
        <f t="shared" si="5005"/>
        <v>0</v>
      </c>
      <c r="S2771" s="149">
        <f t="shared" si="5005"/>
        <v>0</v>
      </c>
      <c r="T2771" s="149">
        <f t="shared" si="5005"/>
        <v>0</v>
      </c>
      <c r="U2771" s="149">
        <f t="shared" si="5005"/>
        <v>0</v>
      </c>
      <c r="V2771" s="149">
        <f t="shared" si="5005"/>
        <v>0</v>
      </c>
      <c r="W2771" s="149">
        <f t="shared" si="5005"/>
        <v>0</v>
      </c>
      <c r="X2771" s="149">
        <f t="shared" si="5005"/>
        <v>0</v>
      </c>
      <c r="Y2771" s="149">
        <f t="shared" si="5005"/>
        <v>0</v>
      </c>
    </row>
    <row r="2772" spans="1:29" s="101" customFormat="1" x14ac:dyDescent="0.2">
      <c r="A2772" s="95" t="s">
        <v>844</v>
      </c>
      <c r="B2772" s="93" t="s">
        <v>876</v>
      </c>
      <c r="C2772" s="136">
        <v>43</v>
      </c>
      <c r="D2772" s="95" t="s">
        <v>101</v>
      </c>
      <c r="E2772" s="138">
        <v>3111</v>
      </c>
      <c r="F2772" s="143" t="s">
        <v>33</v>
      </c>
      <c r="G2772" s="132"/>
      <c r="H2772" s="398">
        <v>16922</v>
      </c>
      <c r="I2772" s="399"/>
      <c r="J2772" s="398">
        <v>0</v>
      </c>
      <c r="K2772" s="399"/>
      <c r="L2772" s="398"/>
      <c r="M2772" s="399"/>
      <c r="N2772" s="398"/>
      <c r="O2772" s="399"/>
      <c r="P2772" s="398">
        <v>0</v>
      </c>
      <c r="Q2772" s="399"/>
      <c r="R2772" s="398"/>
      <c r="S2772" s="399"/>
      <c r="T2772" s="398"/>
      <c r="U2772" s="399"/>
      <c r="V2772" s="398"/>
      <c r="W2772" s="399"/>
      <c r="X2772" s="398"/>
      <c r="Y2772" s="399"/>
    </row>
    <row r="2773" spans="1:29" x14ac:dyDescent="0.2">
      <c r="A2773" s="118" t="s">
        <v>844</v>
      </c>
      <c r="B2773" s="102" t="s">
        <v>876</v>
      </c>
      <c r="C2773" s="103">
        <v>43</v>
      </c>
      <c r="D2773" s="104"/>
      <c r="E2773" s="105">
        <v>313</v>
      </c>
      <c r="F2773" s="141"/>
      <c r="G2773" s="106"/>
      <c r="H2773" s="149">
        <f t="shared" ref="H2773:Y2773" si="5006">H2774</f>
        <v>2986</v>
      </c>
      <c r="I2773" s="149">
        <f t="shared" si="5006"/>
        <v>0</v>
      </c>
      <c r="J2773" s="149">
        <f t="shared" si="5006"/>
        <v>0</v>
      </c>
      <c r="K2773" s="149">
        <f t="shared" si="5006"/>
        <v>0</v>
      </c>
      <c r="L2773" s="149">
        <f t="shared" si="5006"/>
        <v>0</v>
      </c>
      <c r="M2773" s="149">
        <f t="shared" si="5006"/>
        <v>0</v>
      </c>
      <c r="N2773" s="149">
        <f t="shared" si="5006"/>
        <v>0</v>
      </c>
      <c r="O2773" s="149">
        <f t="shared" si="5006"/>
        <v>0</v>
      </c>
      <c r="P2773" s="149">
        <f t="shared" si="5006"/>
        <v>0</v>
      </c>
      <c r="Q2773" s="149">
        <f t="shared" si="5006"/>
        <v>0</v>
      </c>
      <c r="R2773" s="149">
        <f t="shared" si="5006"/>
        <v>0</v>
      </c>
      <c r="S2773" s="149">
        <f t="shared" si="5006"/>
        <v>0</v>
      </c>
      <c r="T2773" s="149">
        <f t="shared" si="5006"/>
        <v>0</v>
      </c>
      <c r="U2773" s="149">
        <f t="shared" si="5006"/>
        <v>0</v>
      </c>
      <c r="V2773" s="149">
        <f t="shared" si="5006"/>
        <v>0</v>
      </c>
      <c r="W2773" s="149">
        <f t="shared" si="5006"/>
        <v>0</v>
      </c>
      <c r="X2773" s="149">
        <f t="shared" si="5006"/>
        <v>0</v>
      </c>
      <c r="Y2773" s="149">
        <f t="shared" si="5006"/>
        <v>0</v>
      </c>
    </row>
    <row r="2774" spans="1:29" x14ac:dyDescent="0.2">
      <c r="A2774" s="95" t="s">
        <v>844</v>
      </c>
      <c r="B2774" s="93" t="s">
        <v>876</v>
      </c>
      <c r="C2774" s="136">
        <v>43</v>
      </c>
      <c r="D2774" s="95" t="s">
        <v>101</v>
      </c>
      <c r="E2774" s="138">
        <v>3132</v>
      </c>
      <c r="F2774" s="143" t="s">
        <v>40</v>
      </c>
      <c r="G2774" s="132"/>
      <c r="H2774" s="398">
        <v>2986</v>
      </c>
      <c r="I2774" s="399"/>
      <c r="J2774" s="398">
        <v>0</v>
      </c>
      <c r="K2774" s="399"/>
      <c r="L2774" s="398"/>
      <c r="M2774" s="399"/>
      <c r="N2774" s="398"/>
      <c r="O2774" s="399"/>
      <c r="P2774" s="398">
        <v>0</v>
      </c>
      <c r="Q2774" s="399"/>
      <c r="R2774" s="398"/>
      <c r="S2774" s="399"/>
      <c r="T2774" s="398"/>
      <c r="U2774" s="399"/>
      <c r="V2774" s="398"/>
      <c r="W2774" s="399"/>
      <c r="X2774" s="398"/>
      <c r="Y2774" s="399"/>
      <c r="Z2774" s="101"/>
      <c r="AA2774" s="101"/>
      <c r="AB2774" s="101"/>
      <c r="AC2774" s="101"/>
    </row>
    <row r="2775" spans="1:29" s="101" customFormat="1" x14ac:dyDescent="0.2">
      <c r="A2775" s="201" t="s">
        <v>844</v>
      </c>
      <c r="B2775" s="179" t="s">
        <v>876</v>
      </c>
      <c r="C2775" s="167">
        <v>43</v>
      </c>
      <c r="D2775" s="167"/>
      <c r="E2775" s="168">
        <v>32</v>
      </c>
      <c r="F2775" s="169"/>
      <c r="G2775" s="170"/>
      <c r="H2775" s="171">
        <f t="shared" ref="H2775:Q2775" si="5007">H2776+H2779+H2782</f>
        <v>24124</v>
      </c>
      <c r="I2775" s="171">
        <f t="shared" si="5007"/>
        <v>0</v>
      </c>
      <c r="J2775" s="171">
        <f t="shared" si="5007"/>
        <v>0</v>
      </c>
      <c r="K2775" s="171">
        <f t="shared" si="5007"/>
        <v>0</v>
      </c>
      <c r="L2775" s="171">
        <f t="shared" ref="L2775:M2775" si="5008">L2776+L2779+L2782</f>
        <v>0</v>
      </c>
      <c r="M2775" s="171">
        <f t="shared" si="5008"/>
        <v>0</v>
      </c>
      <c r="N2775" s="171">
        <f t="shared" ref="N2775:O2775" si="5009">N2776+N2779+N2782</f>
        <v>0</v>
      </c>
      <c r="O2775" s="171">
        <f t="shared" si="5009"/>
        <v>0</v>
      </c>
      <c r="P2775" s="171">
        <f t="shared" si="5007"/>
        <v>0</v>
      </c>
      <c r="Q2775" s="171">
        <f t="shared" si="5007"/>
        <v>0</v>
      </c>
      <c r="R2775" s="171">
        <f t="shared" ref="R2775:W2775" si="5010">R2776+R2779+R2782</f>
        <v>0</v>
      </c>
      <c r="S2775" s="171">
        <f t="shared" si="5010"/>
        <v>0</v>
      </c>
      <c r="T2775" s="171">
        <f t="shared" ref="T2775:U2775" si="5011">T2776+T2779+T2782</f>
        <v>0</v>
      </c>
      <c r="U2775" s="171">
        <f t="shared" si="5011"/>
        <v>0</v>
      </c>
      <c r="V2775" s="171">
        <f t="shared" si="5010"/>
        <v>0</v>
      </c>
      <c r="W2775" s="171">
        <f t="shared" si="5010"/>
        <v>0</v>
      </c>
      <c r="X2775" s="171">
        <f t="shared" ref="X2775:Y2775" si="5012">X2776+X2779+X2782</f>
        <v>0</v>
      </c>
      <c r="Y2775" s="171">
        <f t="shared" si="5012"/>
        <v>0</v>
      </c>
      <c r="Z2775" s="112"/>
      <c r="AA2775" s="112"/>
      <c r="AB2775" s="112"/>
      <c r="AC2775" s="112"/>
    </row>
    <row r="2776" spans="1:29" s="101" customFormat="1" x14ac:dyDescent="0.2">
      <c r="A2776" s="118" t="s">
        <v>844</v>
      </c>
      <c r="B2776" s="102" t="s">
        <v>876</v>
      </c>
      <c r="C2776" s="103">
        <v>43</v>
      </c>
      <c r="D2776" s="104"/>
      <c r="E2776" s="105">
        <v>321</v>
      </c>
      <c r="F2776" s="141"/>
      <c r="G2776" s="106"/>
      <c r="H2776" s="149">
        <f t="shared" ref="H2776:Q2776" si="5013">SUM(H2777:H2778)</f>
        <v>5760</v>
      </c>
      <c r="I2776" s="149">
        <f t="shared" si="5013"/>
        <v>0</v>
      </c>
      <c r="J2776" s="149">
        <f t="shared" si="5013"/>
        <v>0</v>
      </c>
      <c r="K2776" s="149">
        <f t="shared" si="5013"/>
        <v>0</v>
      </c>
      <c r="L2776" s="149">
        <f t="shared" ref="L2776:M2776" si="5014">SUM(L2777:L2778)</f>
        <v>0</v>
      </c>
      <c r="M2776" s="149">
        <f t="shared" si="5014"/>
        <v>0</v>
      </c>
      <c r="N2776" s="149">
        <f t="shared" ref="N2776:O2776" si="5015">SUM(N2777:N2778)</f>
        <v>0</v>
      </c>
      <c r="O2776" s="149">
        <f t="shared" si="5015"/>
        <v>0</v>
      </c>
      <c r="P2776" s="149">
        <f t="shared" si="5013"/>
        <v>0</v>
      </c>
      <c r="Q2776" s="149">
        <f t="shared" si="5013"/>
        <v>0</v>
      </c>
      <c r="R2776" s="149">
        <f t="shared" ref="R2776:W2776" si="5016">SUM(R2777:R2778)</f>
        <v>0</v>
      </c>
      <c r="S2776" s="149">
        <f t="shared" si="5016"/>
        <v>0</v>
      </c>
      <c r="T2776" s="149">
        <f t="shared" ref="T2776:U2776" si="5017">SUM(T2777:T2778)</f>
        <v>0</v>
      </c>
      <c r="U2776" s="149">
        <f t="shared" si="5017"/>
        <v>0</v>
      </c>
      <c r="V2776" s="149">
        <f t="shared" si="5016"/>
        <v>0</v>
      </c>
      <c r="W2776" s="149">
        <f t="shared" si="5016"/>
        <v>0</v>
      </c>
      <c r="X2776" s="149">
        <f t="shared" ref="X2776:Y2776" si="5018">SUM(X2777:X2778)</f>
        <v>0</v>
      </c>
      <c r="Y2776" s="149">
        <f t="shared" si="5018"/>
        <v>0</v>
      </c>
      <c r="Z2776" s="112"/>
      <c r="AA2776" s="112"/>
      <c r="AB2776" s="112"/>
      <c r="AC2776" s="112"/>
    </row>
    <row r="2777" spans="1:29" x14ac:dyDescent="0.2">
      <c r="A2777" s="95" t="s">
        <v>844</v>
      </c>
      <c r="B2777" s="93" t="s">
        <v>876</v>
      </c>
      <c r="C2777" s="136">
        <v>43</v>
      </c>
      <c r="D2777" s="95" t="s">
        <v>101</v>
      </c>
      <c r="E2777" s="138">
        <v>3211</v>
      </c>
      <c r="F2777" s="143" t="s">
        <v>42</v>
      </c>
      <c r="G2777" s="132"/>
      <c r="H2777" s="398">
        <v>4977</v>
      </c>
      <c r="I2777" s="399"/>
      <c r="J2777" s="398">
        <v>0</v>
      </c>
      <c r="K2777" s="399"/>
      <c r="L2777" s="398"/>
      <c r="M2777" s="399"/>
      <c r="N2777" s="398"/>
      <c r="O2777" s="399"/>
      <c r="P2777" s="398">
        <v>0</v>
      </c>
      <c r="Q2777" s="399"/>
      <c r="R2777" s="398"/>
      <c r="S2777" s="399"/>
      <c r="T2777" s="398"/>
      <c r="U2777" s="399"/>
      <c r="V2777" s="398"/>
      <c r="W2777" s="399"/>
      <c r="X2777" s="398"/>
      <c r="Y2777" s="399"/>
      <c r="Z2777" s="101"/>
      <c r="AA2777" s="101"/>
      <c r="AB2777" s="101"/>
      <c r="AC2777" s="101"/>
    </row>
    <row r="2778" spans="1:29" s="101" customFormat="1" ht="30" x14ac:dyDescent="0.2">
      <c r="A2778" s="95" t="s">
        <v>844</v>
      </c>
      <c r="B2778" s="93" t="s">
        <v>876</v>
      </c>
      <c r="C2778" s="136">
        <v>43</v>
      </c>
      <c r="D2778" s="95" t="s">
        <v>101</v>
      </c>
      <c r="E2778" s="138">
        <v>3212</v>
      </c>
      <c r="F2778" s="143" t="s">
        <v>43</v>
      </c>
      <c r="G2778" s="132"/>
      <c r="H2778" s="398">
        <v>783</v>
      </c>
      <c r="I2778" s="399"/>
      <c r="J2778" s="398">
        <v>0</v>
      </c>
      <c r="K2778" s="399"/>
      <c r="L2778" s="398"/>
      <c r="M2778" s="399"/>
      <c r="N2778" s="398"/>
      <c r="O2778" s="399"/>
      <c r="P2778" s="398">
        <v>0</v>
      </c>
      <c r="Q2778" s="399"/>
      <c r="R2778" s="398"/>
      <c r="S2778" s="399"/>
      <c r="T2778" s="398"/>
      <c r="U2778" s="399"/>
      <c r="V2778" s="398"/>
      <c r="W2778" s="399"/>
      <c r="X2778" s="398"/>
      <c r="Y2778" s="399"/>
    </row>
    <row r="2779" spans="1:29" s="101" customFormat="1" x14ac:dyDescent="0.2">
      <c r="A2779" s="118" t="s">
        <v>844</v>
      </c>
      <c r="B2779" s="102" t="s">
        <v>876</v>
      </c>
      <c r="C2779" s="103">
        <v>43</v>
      </c>
      <c r="D2779" s="104"/>
      <c r="E2779" s="105">
        <v>322</v>
      </c>
      <c r="F2779" s="141"/>
      <c r="G2779" s="106"/>
      <c r="H2779" s="149">
        <f t="shared" ref="H2779:Q2779" si="5019">SUM(H2780:H2781)</f>
        <v>3119</v>
      </c>
      <c r="I2779" s="149">
        <f t="shared" si="5019"/>
        <v>0</v>
      </c>
      <c r="J2779" s="149">
        <f t="shared" si="5019"/>
        <v>0</v>
      </c>
      <c r="K2779" s="149">
        <f t="shared" si="5019"/>
        <v>0</v>
      </c>
      <c r="L2779" s="149">
        <f t="shared" ref="L2779:M2779" si="5020">SUM(L2780:L2781)</f>
        <v>0</v>
      </c>
      <c r="M2779" s="149">
        <f t="shared" si="5020"/>
        <v>0</v>
      </c>
      <c r="N2779" s="149">
        <f t="shared" ref="N2779:O2779" si="5021">SUM(N2780:N2781)</f>
        <v>0</v>
      </c>
      <c r="O2779" s="149">
        <f t="shared" si="5021"/>
        <v>0</v>
      </c>
      <c r="P2779" s="149">
        <f t="shared" si="5019"/>
        <v>0</v>
      </c>
      <c r="Q2779" s="149">
        <f t="shared" si="5019"/>
        <v>0</v>
      </c>
      <c r="R2779" s="149">
        <f t="shared" ref="R2779:W2779" si="5022">SUM(R2780:R2781)</f>
        <v>0</v>
      </c>
      <c r="S2779" s="149">
        <f t="shared" si="5022"/>
        <v>0</v>
      </c>
      <c r="T2779" s="149">
        <f t="shared" ref="T2779:U2779" si="5023">SUM(T2780:T2781)</f>
        <v>0</v>
      </c>
      <c r="U2779" s="149">
        <f t="shared" si="5023"/>
        <v>0</v>
      </c>
      <c r="V2779" s="149">
        <f t="shared" si="5022"/>
        <v>0</v>
      </c>
      <c r="W2779" s="149">
        <f t="shared" si="5022"/>
        <v>0</v>
      </c>
      <c r="X2779" s="149">
        <f t="shared" ref="X2779:Y2779" si="5024">SUM(X2780:X2781)</f>
        <v>0</v>
      </c>
      <c r="Y2779" s="149">
        <f t="shared" si="5024"/>
        <v>0</v>
      </c>
      <c r="Z2779" s="112"/>
      <c r="AA2779" s="112"/>
      <c r="AB2779" s="112"/>
      <c r="AC2779" s="112"/>
    </row>
    <row r="2780" spans="1:29" x14ac:dyDescent="0.2">
      <c r="A2780" s="95" t="s">
        <v>844</v>
      </c>
      <c r="B2780" s="93" t="s">
        <v>876</v>
      </c>
      <c r="C2780" s="136">
        <v>43</v>
      </c>
      <c r="D2780" s="95" t="s">
        <v>101</v>
      </c>
      <c r="E2780" s="138">
        <v>3221</v>
      </c>
      <c r="F2780" s="143" t="s">
        <v>297</v>
      </c>
      <c r="G2780" s="132"/>
      <c r="H2780" s="398">
        <v>2986</v>
      </c>
      <c r="I2780" s="399"/>
      <c r="J2780" s="398">
        <v>0</v>
      </c>
      <c r="K2780" s="399"/>
      <c r="L2780" s="398"/>
      <c r="M2780" s="399"/>
      <c r="N2780" s="398"/>
      <c r="O2780" s="399"/>
      <c r="P2780" s="398">
        <v>0</v>
      </c>
      <c r="Q2780" s="399"/>
      <c r="R2780" s="398"/>
      <c r="S2780" s="399"/>
      <c r="T2780" s="398"/>
      <c r="U2780" s="399"/>
      <c r="V2780" s="398"/>
      <c r="W2780" s="399"/>
      <c r="X2780" s="398"/>
      <c r="Y2780" s="399"/>
      <c r="Z2780" s="101"/>
      <c r="AA2780" s="101"/>
      <c r="AB2780" s="101"/>
      <c r="AC2780" s="101"/>
    </row>
    <row r="2781" spans="1:29" s="101" customFormat="1" x14ac:dyDescent="0.2">
      <c r="A2781" s="95" t="s">
        <v>844</v>
      </c>
      <c r="B2781" s="93" t="s">
        <v>876</v>
      </c>
      <c r="C2781" s="136">
        <v>43</v>
      </c>
      <c r="D2781" s="95" t="s">
        <v>101</v>
      </c>
      <c r="E2781" s="138">
        <v>3223</v>
      </c>
      <c r="F2781" s="143" t="s">
        <v>48</v>
      </c>
      <c r="G2781" s="132"/>
      <c r="H2781" s="398">
        <v>133</v>
      </c>
      <c r="I2781" s="399"/>
      <c r="J2781" s="398">
        <v>0</v>
      </c>
      <c r="K2781" s="399"/>
      <c r="L2781" s="398"/>
      <c r="M2781" s="399"/>
      <c r="N2781" s="398"/>
      <c r="O2781" s="399"/>
      <c r="P2781" s="398">
        <v>0</v>
      </c>
      <c r="Q2781" s="399"/>
      <c r="R2781" s="398"/>
      <c r="S2781" s="399"/>
      <c r="T2781" s="398"/>
      <c r="U2781" s="399"/>
      <c r="V2781" s="398"/>
      <c r="W2781" s="399"/>
      <c r="X2781" s="398"/>
      <c r="Y2781" s="399"/>
    </row>
    <row r="2782" spans="1:29" s="101" customFormat="1" x14ac:dyDescent="0.2">
      <c r="A2782" s="118" t="s">
        <v>844</v>
      </c>
      <c r="B2782" s="102" t="s">
        <v>876</v>
      </c>
      <c r="C2782" s="103">
        <v>43</v>
      </c>
      <c r="D2782" s="104"/>
      <c r="E2782" s="105">
        <v>323</v>
      </c>
      <c r="F2782" s="141"/>
      <c r="G2782" s="106"/>
      <c r="H2782" s="149">
        <f t="shared" ref="H2782:Q2782" si="5025">SUM(H2783:H2785)</f>
        <v>15245</v>
      </c>
      <c r="I2782" s="149">
        <f t="shared" si="5025"/>
        <v>0</v>
      </c>
      <c r="J2782" s="149">
        <f t="shared" si="5025"/>
        <v>0</v>
      </c>
      <c r="K2782" s="149">
        <f t="shared" si="5025"/>
        <v>0</v>
      </c>
      <c r="L2782" s="149">
        <f t="shared" ref="L2782:M2782" si="5026">SUM(L2783:L2785)</f>
        <v>0</v>
      </c>
      <c r="M2782" s="149">
        <f t="shared" si="5026"/>
        <v>0</v>
      </c>
      <c r="N2782" s="149">
        <f t="shared" ref="N2782:O2782" si="5027">SUM(N2783:N2785)</f>
        <v>0</v>
      </c>
      <c r="O2782" s="149">
        <f t="shared" si="5027"/>
        <v>0</v>
      </c>
      <c r="P2782" s="149">
        <f t="shared" si="5025"/>
        <v>0</v>
      </c>
      <c r="Q2782" s="149">
        <f t="shared" si="5025"/>
        <v>0</v>
      </c>
      <c r="R2782" s="149">
        <f t="shared" ref="R2782:W2782" si="5028">SUM(R2783:R2785)</f>
        <v>0</v>
      </c>
      <c r="S2782" s="149">
        <f t="shared" si="5028"/>
        <v>0</v>
      </c>
      <c r="T2782" s="149">
        <f t="shared" ref="T2782:U2782" si="5029">SUM(T2783:T2785)</f>
        <v>0</v>
      </c>
      <c r="U2782" s="149">
        <f t="shared" si="5029"/>
        <v>0</v>
      </c>
      <c r="V2782" s="149">
        <f t="shared" si="5028"/>
        <v>0</v>
      </c>
      <c r="W2782" s="149">
        <f t="shared" si="5028"/>
        <v>0</v>
      </c>
      <c r="X2782" s="149">
        <f t="shared" ref="X2782:Y2782" si="5030">SUM(X2783:X2785)</f>
        <v>0</v>
      </c>
      <c r="Y2782" s="149">
        <f t="shared" si="5030"/>
        <v>0</v>
      </c>
      <c r="Z2782" s="112"/>
      <c r="AA2782" s="112"/>
      <c r="AB2782" s="112"/>
      <c r="AC2782" s="112"/>
    </row>
    <row r="2783" spans="1:29" s="101" customFormat="1" x14ac:dyDescent="0.2">
      <c r="A2783" s="95" t="s">
        <v>844</v>
      </c>
      <c r="B2783" s="93" t="s">
        <v>876</v>
      </c>
      <c r="C2783" s="136">
        <v>43</v>
      </c>
      <c r="D2783" s="95" t="s">
        <v>101</v>
      </c>
      <c r="E2783" s="138">
        <v>3233</v>
      </c>
      <c r="F2783" s="143" t="s">
        <v>54</v>
      </c>
      <c r="G2783" s="132"/>
      <c r="H2783" s="398">
        <v>133</v>
      </c>
      <c r="I2783" s="399"/>
      <c r="J2783" s="398">
        <v>0</v>
      </c>
      <c r="K2783" s="399"/>
      <c r="L2783" s="398"/>
      <c r="M2783" s="399"/>
      <c r="N2783" s="398"/>
      <c r="O2783" s="399"/>
      <c r="P2783" s="398">
        <v>0</v>
      </c>
      <c r="Q2783" s="399"/>
      <c r="R2783" s="398"/>
      <c r="S2783" s="399"/>
      <c r="T2783" s="398"/>
      <c r="U2783" s="399"/>
      <c r="V2783" s="398"/>
      <c r="W2783" s="399"/>
      <c r="X2783" s="398"/>
      <c r="Y2783" s="399"/>
    </row>
    <row r="2784" spans="1:29" x14ac:dyDescent="0.2">
      <c r="A2784" s="95" t="s">
        <v>844</v>
      </c>
      <c r="B2784" s="93" t="s">
        <v>876</v>
      </c>
      <c r="C2784" s="136">
        <v>43</v>
      </c>
      <c r="D2784" s="95" t="s">
        <v>101</v>
      </c>
      <c r="E2784" s="138">
        <v>3237</v>
      </c>
      <c r="F2784" s="143" t="s">
        <v>58</v>
      </c>
      <c r="G2784" s="132"/>
      <c r="H2784" s="398">
        <v>14979</v>
      </c>
      <c r="I2784" s="399"/>
      <c r="J2784" s="398">
        <v>0</v>
      </c>
      <c r="K2784" s="399"/>
      <c r="L2784" s="398"/>
      <c r="M2784" s="399"/>
      <c r="N2784" s="398"/>
      <c r="O2784" s="399"/>
      <c r="P2784" s="398">
        <v>0</v>
      </c>
      <c r="Q2784" s="399"/>
      <c r="R2784" s="398"/>
      <c r="S2784" s="399"/>
      <c r="T2784" s="398"/>
      <c r="U2784" s="399"/>
      <c r="V2784" s="398"/>
      <c r="W2784" s="399"/>
      <c r="X2784" s="398"/>
      <c r="Y2784" s="399"/>
      <c r="Z2784" s="101"/>
      <c r="AA2784" s="101"/>
      <c r="AB2784" s="101"/>
      <c r="AC2784" s="101"/>
    </row>
    <row r="2785" spans="1:29" x14ac:dyDescent="0.2">
      <c r="A2785" s="95" t="s">
        <v>844</v>
      </c>
      <c r="B2785" s="93" t="s">
        <v>876</v>
      </c>
      <c r="C2785" s="136">
        <v>43</v>
      </c>
      <c r="D2785" s="95" t="s">
        <v>101</v>
      </c>
      <c r="E2785" s="138">
        <v>3239</v>
      </c>
      <c r="F2785" s="143" t="s">
        <v>60</v>
      </c>
      <c r="G2785" s="132"/>
      <c r="H2785" s="398">
        <v>133</v>
      </c>
      <c r="I2785" s="399"/>
      <c r="J2785" s="398">
        <v>0</v>
      </c>
      <c r="K2785" s="399"/>
      <c r="L2785" s="398"/>
      <c r="M2785" s="399"/>
      <c r="N2785" s="398"/>
      <c r="O2785" s="399"/>
      <c r="P2785" s="398">
        <v>0</v>
      </c>
      <c r="Q2785" s="399"/>
      <c r="R2785" s="398"/>
      <c r="S2785" s="399"/>
      <c r="T2785" s="398"/>
      <c r="U2785" s="399"/>
      <c r="V2785" s="398"/>
      <c r="W2785" s="399"/>
      <c r="X2785" s="398"/>
      <c r="Y2785" s="399"/>
      <c r="Z2785" s="101"/>
      <c r="AA2785" s="101"/>
      <c r="AB2785" s="101"/>
      <c r="AC2785" s="101"/>
    </row>
    <row r="2786" spans="1:29" ht="78.75" x14ac:dyDescent="0.2">
      <c r="A2786" s="202">
        <v>51302</v>
      </c>
      <c r="B2786" s="173" t="s">
        <v>878</v>
      </c>
      <c r="C2786" s="173" t="s">
        <v>760</v>
      </c>
      <c r="D2786" s="173" t="s">
        <v>760</v>
      </c>
      <c r="E2786" s="174" t="s">
        <v>760</v>
      </c>
      <c r="F2786" s="176" t="s">
        <v>879</v>
      </c>
      <c r="G2786" s="177" t="s">
        <v>636</v>
      </c>
      <c r="H2786" s="199">
        <f>H2787+H2792+H2798</f>
        <v>22500</v>
      </c>
      <c r="I2786" s="199">
        <f t="shared" ref="I2786:W2786" si="5031">I2787+I2792+I2798</f>
        <v>0</v>
      </c>
      <c r="J2786" s="199">
        <f t="shared" si="5031"/>
        <v>0</v>
      </c>
      <c r="K2786" s="199">
        <f t="shared" si="5031"/>
        <v>0</v>
      </c>
      <c r="L2786" s="199">
        <f t="shared" si="5031"/>
        <v>41500</v>
      </c>
      <c r="M2786" s="199">
        <f t="shared" si="5031"/>
        <v>0</v>
      </c>
      <c r="N2786" s="199">
        <f t="shared" ref="N2786:O2786" si="5032">N2787+N2792+N2798</f>
        <v>42500</v>
      </c>
      <c r="O2786" s="199">
        <f t="shared" si="5032"/>
        <v>0</v>
      </c>
      <c r="P2786" s="199">
        <f t="shared" si="5031"/>
        <v>0</v>
      </c>
      <c r="Q2786" s="199">
        <f t="shared" si="5031"/>
        <v>0</v>
      </c>
      <c r="R2786" s="199">
        <f t="shared" si="5031"/>
        <v>80200</v>
      </c>
      <c r="S2786" s="199">
        <f t="shared" si="5031"/>
        <v>0</v>
      </c>
      <c r="T2786" s="199">
        <f t="shared" ref="T2786:U2786" si="5033">T2787+T2792+T2798</f>
        <v>81700</v>
      </c>
      <c r="U2786" s="199">
        <f t="shared" si="5033"/>
        <v>0</v>
      </c>
      <c r="V2786" s="199">
        <f t="shared" si="5031"/>
        <v>32050</v>
      </c>
      <c r="W2786" s="199">
        <f t="shared" si="5031"/>
        <v>0</v>
      </c>
      <c r="X2786" s="199">
        <f t="shared" ref="X2786:Y2786" si="5034">X2787+X2792+X2798</f>
        <v>33200</v>
      </c>
      <c r="Y2786" s="199">
        <f t="shared" si="5034"/>
        <v>0</v>
      </c>
    </row>
    <row r="2787" spans="1:29" s="101" customFormat="1" x14ac:dyDescent="0.2">
      <c r="A2787" s="201">
        <v>51302</v>
      </c>
      <c r="B2787" s="179" t="s">
        <v>878</v>
      </c>
      <c r="C2787" s="167">
        <v>43</v>
      </c>
      <c r="D2787" s="167" t="s">
        <v>760</v>
      </c>
      <c r="E2787" s="168">
        <v>31</v>
      </c>
      <c r="F2787" s="169" t="s">
        <v>760</v>
      </c>
      <c r="G2787" s="170"/>
      <c r="H2787" s="171">
        <f t="shared" ref="H2787:W2787" si="5035">H2788+H2790</f>
        <v>20000</v>
      </c>
      <c r="I2787" s="171">
        <f t="shared" si="5035"/>
        <v>0</v>
      </c>
      <c r="J2787" s="171">
        <f t="shared" si="5035"/>
        <v>0</v>
      </c>
      <c r="K2787" s="171">
        <f t="shared" si="5035"/>
        <v>0</v>
      </c>
      <c r="L2787" s="171">
        <f t="shared" si="5035"/>
        <v>20000</v>
      </c>
      <c r="M2787" s="171">
        <f t="shared" si="5035"/>
        <v>0</v>
      </c>
      <c r="N2787" s="171">
        <f t="shared" ref="N2787:O2787" si="5036">N2788+N2790</f>
        <v>21000</v>
      </c>
      <c r="O2787" s="171">
        <f t="shared" si="5036"/>
        <v>0</v>
      </c>
      <c r="P2787" s="171">
        <f t="shared" si="5035"/>
        <v>0</v>
      </c>
      <c r="Q2787" s="171">
        <f t="shared" si="5035"/>
        <v>0</v>
      </c>
      <c r="R2787" s="171">
        <f t="shared" si="5035"/>
        <v>29000</v>
      </c>
      <c r="S2787" s="171">
        <f t="shared" si="5035"/>
        <v>0</v>
      </c>
      <c r="T2787" s="171">
        <f t="shared" ref="T2787:U2787" si="5037">T2788+T2790</f>
        <v>30500</v>
      </c>
      <c r="U2787" s="171">
        <f t="shared" si="5037"/>
        <v>0</v>
      </c>
      <c r="V2787" s="171">
        <f t="shared" si="5035"/>
        <v>4850</v>
      </c>
      <c r="W2787" s="171">
        <f t="shared" si="5035"/>
        <v>0</v>
      </c>
      <c r="X2787" s="171">
        <f t="shared" ref="X2787:Y2787" si="5038">X2788+X2790</f>
        <v>6000</v>
      </c>
      <c r="Y2787" s="171">
        <f t="shared" si="5038"/>
        <v>0</v>
      </c>
      <c r="Z2787" s="112"/>
      <c r="AA2787" s="112"/>
      <c r="AB2787" s="112"/>
      <c r="AC2787" s="112"/>
    </row>
    <row r="2788" spans="1:29" x14ac:dyDescent="0.2">
      <c r="A2788" s="118">
        <v>51302</v>
      </c>
      <c r="B2788" s="102" t="s">
        <v>878</v>
      </c>
      <c r="C2788" s="103">
        <v>43</v>
      </c>
      <c r="D2788" s="104" t="s">
        <v>760</v>
      </c>
      <c r="E2788" s="105">
        <v>311</v>
      </c>
      <c r="F2788" s="141" t="s">
        <v>760</v>
      </c>
      <c r="G2788" s="106"/>
      <c r="H2788" s="149">
        <f t="shared" ref="H2788:Y2788" si="5039">H2789</f>
        <v>17000</v>
      </c>
      <c r="I2788" s="149">
        <f t="shared" si="5039"/>
        <v>0</v>
      </c>
      <c r="J2788" s="149">
        <f t="shared" si="5039"/>
        <v>0</v>
      </c>
      <c r="K2788" s="149">
        <f t="shared" si="5039"/>
        <v>0</v>
      </c>
      <c r="L2788" s="149">
        <f t="shared" si="5039"/>
        <v>16700</v>
      </c>
      <c r="M2788" s="149">
        <f t="shared" si="5039"/>
        <v>0</v>
      </c>
      <c r="N2788" s="149">
        <f t="shared" si="5039"/>
        <v>18000</v>
      </c>
      <c r="O2788" s="149">
        <f t="shared" si="5039"/>
        <v>0</v>
      </c>
      <c r="P2788" s="149">
        <f t="shared" si="5039"/>
        <v>0</v>
      </c>
      <c r="Q2788" s="149">
        <f t="shared" si="5039"/>
        <v>0</v>
      </c>
      <c r="R2788" s="149">
        <f t="shared" si="5039"/>
        <v>24800</v>
      </c>
      <c r="S2788" s="149">
        <f t="shared" si="5039"/>
        <v>0</v>
      </c>
      <c r="T2788" s="149">
        <f t="shared" si="5039"/>
        <v>26000</v>
      </c>
      <c r="U2788" s="149">
        <f t="shared" si="5039"/>
        <v>0</v>
      </c>
      <c r="V2788" s="149">
        <f t="shared" si="5039"/>
        <v>4150</v>
      </c>
      <c r="W2788" s="149">
        <f t="shared" si="5039"/>
        <v>0</v>
      </c>
      <c r="X2788" s="149">
        <f t="shared" si="5039"/>
        <v>5000</v>
      </c>
      <c r="Y2788" s="149">
        <f t="shared" si="5039"/>
        <v>0</v>
      </c>
    </row>
    <row r="2789" spans="1:29" s="101" customFormat="1" x14ac:dyDescent="0.2">
      <c r="A2789" s="95">
        <v>51302</v>
      </c>
      <c r="B2789" s="93" t="s">
        <v>878</v>
      </c>
      <c r="C2789" s="136">
        <v>43</v>
      </c>
      <c r="D2789" s="95" t="s">
        <v>101</v>
      </c>
      <c r="E2789" s="138">
        <v>3111</v>
      </c>
      <c r="F2789" s="143" t="s">
        <v>33</v>
      </c>
      <c r="G2789" s="132"/>
      <c r="H2789" s="398">
        <v>17000</v>
      </c>
      <c r="I2789" s="399"/>
      <c r="J2789" s="398">
        <v>0</v>
      </c>
      <c r="K2789" s="399"/>
      <c r="L2789" s="398">
        <v>16700</v>
      </c>
      <c r="M2789" s="399"/>
      <c r="N2789" s="398">
        <v>18000</v>
      </c>
      <c r="O2789" s="399"/>
      <c r="P2789" s="398">
        <v>0</v>
      </c>
      <c r="Q2789" s="399"/>
      <c r="R2789" s="398">
        <v>24800</v>
      </c>
      <c r="S2789" s="399"/>
      <c r="T2789" s="398">
        <v>26000</v>
      </c>
      <c r="U2789" s="399"/>
      <c r="V2789" s="398">
        <v>4150</v>
      </c>
      <c r="W2789" s="399"/>
      <c r="X2789" s="398">
        <v>5000</v>
      </c>
      <c r="Y2789" s="399"/>
    </row>
    <row r="2790" spans="1:29" x14ac:dyDescent="0.2">
      <c r="A2790" s="118">
        <v>51302</v>
      </c>
      <c r="B2790" s="102" t="s">
        <v>878</v>
      </c>
      <c r="C2790" s="103">
        <v>43</v>
      </c>
      <c r="D2790" s="104" t="s">
        <v>760</v>
      </c>
      <c r="E2790" s="105">
        <v>313</v>
      </c>
      <c r="F2790" s="141" t="s">
        <v>760</v>
      </c>
      <c r="G2790" s="106"/>
      <c r="H2790" s="149">
        <f t="shared" ref="H2790:Y2790" si="5040">H2791</f>
        <v>3000</v>
      </c>
      <c r="I2790" s="149">
        <f t="shared" si="5040"/>
        <v>0</v>
      </c>
      <c r="J2790" s="149">
        <f t="shared" si="5040"/>
        <v>0</v>
      </c>
      <c r="K2790" s="149">
        <f t="shared" si="5040"/>
        <v>0</v>
      </c>
      <c r="L2790" s="149">
        <f t="shared" si="5040"/>
        <v>3300</v>
      </c>
      <c r="M2790" s="149">
        <f t="shared" si="5040"/>
        <v>0</v>
      </c>
      <c r="N2790" s="149">
        <f t="shared" si="5040"/>
        <v>3000</v>
      </c>
      <c r="O2790" s="149">
        <f t="shared" si="5040"/>
        <v>0</v>
      </c>
      <c r="P2790" s="149">
        <f t="shared" si="5040"/>
        <v>0</v>
      </c>
      <c r="Q2790" s="149">
        <f t="shared" si="5040"/>
        <v>0</v>
      </c>
      <c r="R2790" s="149">
        <f t="shared" si="5040"/>
        <v>4200</v>
      </c>
      <c r="S2790" s="149">
        <f t="shared" si="5040"/>
        <v>0</v>
      </c>
      <c r="T2790" s="149">
        <f t="shared" si="5040"/>
        <v>4500</v>
      </c>
      <c r="U2790" s="149">
        <f t="shared" si="5040"/>
        <v>0</v>
      </c>
      <c r="V2790" s="149">
        <f t="shared" si="5040"/>
        <v>700</v>
      </c>
      <c r="W2790" s="149">
        <f t="shared" si="5040"/>
        <v>0</v>
      </c>
      <c r="X2790" s="149">
        <f t="shared" si="5040"/>
        <v>1000</v>
      </c>
      <c r="Y2790" s="149">
        <f t="shared" si="5040"/>
        <v>0</v>
      </c>
    </row>
    <row r="2791" spans="1:29" x14ac:dyDescent="0.2">
      <c r="A2791" s="95">
        <v>51302</v>
      </c>
      <c r="B2791" s="93" t="s">
        <v>878</v>
      </c>
      <c r="C2791" s="136">
        <v>43</v>
      </c>
      <c r="D2791" s="95" t="s">
        <v>101</v>
      </c>
      <c r="E2791" s="138">
        <v>3132</v>
      </c>
      <c r="F2791" s="143" t="s">
        <v>40</v>
      </c>
      <c r="G2791" s="132"/>
      <c r="H2791" s="398">
        <v>3000</v>
      </c>
      <c r="I2791" s="399"/>
      <c r="J2791" s="398">
        <v>0</v>
      </c>
      <c r="K2791" s="399"/>
      <c r="L2791" s="398">
        <v>3300</v>
      </c>
      <c r="M2791" s="399"/>
      <c r="N2791" s="398">
        <v>3000</v>
      </c>
      <c r="O2791" s="399"/>
      <c r="P2791" s="398">
        <v>0</v>
      </c>
      <c r="Q2791" s="399"/>
      <c r="R2791" s="398">
        <v>4200</v>
      </c>
      <c r="S2791" s="399"/>
      <c r="T2791" s="398">
        <v>4500</v>
      </c>
      <c r="U2791" s="399"/>
      <c r="V2791" s="398">
        <v>700</v>
      </c>
      <c r="W2791" s="399"/>
      <c r="X2791" s="398">
        <v>1000</v>
      </c>
      <c r="Y2791" s="399"/>
      <c r="Z2791" s="101"/>
      <c r="AA2791" s="101"/>
      <c r="AB2791" s="101"/>
      <c r="AC2791" s="101"/>
    </row>
    <row r="2792" spans="1:29" s="101" customFormat="1" x14ac:dyDescent="0.2">
      <c r="A2792" s="201">
        <v>51302</v>
      </c>
      <c r="B2792" s="179" t="s">
        <v>878</v>
      </c>
      <c r="C2792" s="167">
        <v>43</v>
      </c>
      <c r="D2792" s="167" t="s">
        <v>760</v>
      </c>
      <c r="E2792" s="168">
        <v>32</v>
      </c>
      <c r="F2792" s="169" t="s">
        <v>760</v>
      </c>
      <c r="G2792" s="170"/>
      <c r="H2792" s="171">
        <f>H2793+H2796</f>
        <v>2500</v>
      </c>
      <c r="I2792" s="171">
        <f t="shared" ref="I2792:W2792" si="5041">I2793+I2796</f>
        <v>0</v>
      </c>
      <c r="J2792" s="171">
        <f t="shared" si="5041"/>
        <v>0</v>
      </c>
      <c r="K2792" s="171">
        <f t="shared" si="5041"/>
        <v>0</v>
      </c>
      <c r="L2792" s="171">
        <f t="shared" si="5041"/>
        <v>21500</v>
      </c>
      <c r="M2792" s="171">
        <f t="shared" si="5041"/>
        <v>0</v>
      </c>
      <c r="N2792" s="171">
        <f t="shared" ref="N2792:O2792" si="5042">N2793+N2796</f>
        <v>21500</v>
      </c>
      <c r="O2792" s="171">
        <f t="shared" si="5042"/>
        <v>0</v>
      </c>
      <c r="P2792" s="171">
        <f t="shared" si="5041"/>
        <v>0</v>
      </c>
      <c r="Q2792" s="171">
        <f t="shared" si="5041"/>
        <v>0</v>
      </c>
      <c r="R2792" s="171">
        <f t="shared" si="5041"/>
        <v>21200</v>
      </c>
      <c r="S2792" s="171">
        <f t="shared" si="5041"/>
        <v>0</v>
      </c>
      <c r="T2792" s="171">
        <f t="shared" ref="T2792:U2792" si="5043">T2793+T2796</f>
        <v>21200</v>
      </c>
      <c r="U2792" s="171">
        <f t="shared" si="5043"/>
        <v>0</v>
      </c>
      <c r="V2792" s="171">
        <f t="shared" si="5041"/>
        <v>7200</v>
      </c>
      <c r="W2792" s="171">
        <f t="shared" si="5041"/>
        <v>0</v>
      </c>
      <c r="X2792" s="171">
        <f t="shared" ref="X2792:Y2792" si="5044">X2793+X2796</f>
        <v>7200</v>
      </c>
      <c r="Y2792" s="171">
        <f t="shared" si="5044"/>
        <v>0</v>
      </c>
      <c r="Z2792" s="112"/>
      <c r="AA2792" s="112"/>
      <c r="AB2792" s="112"/>
      <c r="AC2792" s="112"/>
    </row>
    <row r="2793" spans="1:29" s="101" customFormat="1" x14ac:dyDescent="0.2">
      <c r="A2793" s="118">
        <v>51302</v>
      </c>
      <c r="B2793" s="102" t="s">
        <v>878</v>
      </c>
      <c r="C2793" s="103">
        <v>43</v>
      </c>
      <c r="D2793" s="104" t="s">
        <v>760</v>
      </c>
      <c r="E2793" s="105">
        <v>321</v>
      </c>
      <c r="F2793" s="141" t="s">
        <v>760</v>
      </c>
      <c r="G2793" s="106"/>
      <c r="H2793" s="149">
        <f>SUM(H2794:H2795)</f>
        <v>2500</v>
      </c>
      <c r="I2793" s="149">
        <f t="shared" ref="I2793:K2793" si="5045">SUM(I2794:I2795)</f>
        <v>0</v>
      </c>
      <c r="J2793" s="149">
        <f t="shared" si="5045"/>
        <v>0</v>
      </c>
      <c r="K2793" s="149">
        <f t="shared" si="5045"/>
        <v>0</v>
      </c>
      <c r="L2793" s="149">
        <f t="shared" ref="L2793:M2793" si="5046">SUM(L2794:L2795)</f>
        <v>1500</v>
      </c>
      <c r="M2793" s="149">
        <f t="shared" si="5046"/>
        <v>0</v>
      </c>
      <c r="N2793" s="149">
        <f t="shared" ref="N2793:O2793" si="5047">SUM(N2794:N2795)</f>
        <v>1500</v>
      </c>
      <c r="O2793" s="149">
        <f t="shared" si="5047"/>
        <v>0</v>
      </c>
      <c r="P2793" s="149">
        <f t="shared" ref="P2793:Q2793" si="5048">SUM(P2794:P2795)</f>
        <v>0</v>
      </c>
      <c r="Q2793" s="149">
        <f t="shared" si="5048"/>
        <v>0</v>
      </c>
      <c r="R2793" s="149">
        <f t="shared" ref="R2793:W2793" si="5049">SUM(R2794:R2795)</f>
        <v>2200</v>
      </c>
      <c r="S2793" s="149">
        <f t="shared" si="5049"/>
        <v>0</v>
      </c>
      <c r="T2793" s="149">
        <f t="shared" ref="T2793:U2793" si="5050">SUM(T2794:T2795)</f>
        <v>2200</v>
      </c>
      <c r="U2793" s="149">
        <f t="shared" si="5050"/>
        <v>0</v>
      </c>
      <c r="V2793" s="149">
        <f t="shared" si="5049"/>
        <v>700</v>
      </c>
      <c r="W2793" s="149">
        <f t="shared" si="5049"/>
        <v>0</v>
      </c>
      <c r="X2793" s="149">
        <f t="shared" ref="X2793:Y2793" si="5051">SUM(X2794:X2795)</f>
        <v>700</v>
      </c>
      <c r="Y2793" s="149">
        <f t="shared" si="5051"/>
        <v>0</v>
      </c>
      <c r="Z2793" s="112"/>
      <c r="AA2793" s="112"/>
      <c r="AB2793" s="112"/>
      <c r="AC2793" s="112"/>
    </row>
    <row r="2794" spans="1:29" x14ac:dyDescent="0.2">
      <c r="A2794" s="95">
        <v>51302</v>
      </c>
      <c r="B2794" s="93" t="s">
        <v>878</v>
      </c>
      <c r="C2794" s="136">
        <v>43</v>
      </c>
      <c r="D2794" s="95" t="s">
        <v>101</v>
      </c>
      <c r="E2794" s="138">
        <v>3211</v>
      </c>
      <c r="F2794" s="143" t="s">
        <v>42</v>
      </c>
      <c r="G2794" s="132"/>
      <c r="H2794" s="398">
        <v>2000</v>
      </c>
      <c r="I2794" s="399"/>
      <c r="J2794" s="398">
        <v>0</v>
      </c>
      <c r="K2794" s="399"/>
      <c r="L2794" s="398">
        <v>1500</v>
      </c>
      <c r="M2794" s="399"/>
      <c r="N2794" s="398">
        <v>1500</v>
      </c>
      <c r="O2794" s="399"/>
      <c r="P2794" s="398">
        <v>0</v>
      </c>
      <c r="Q2794" s="399"/>
      <c r="R2794" s="398">
        <v>2200</v>
      </c>
      <c r="S2794" s="399"/>
      <c r="T2794" s="398">
        <v>2200</v>
      </c>
      <c r="U2794" s="399"/>
      <c r="V2794" s="398">
        <v>700</v>
      </c>
      <c r="W2794" s="399"/>
      <c r="X2794" s="398">
        <v>700</v>
      </c>
      <c r="Y2794" s="399"/>
      <c r="Z2794" s="101"/>
      <c r="AA2794" s="101"/>
      <c r="AB2794" s="101"/>
      <c r="AC2794" s="101"/>
    </row>
    <row r="2795" spans="1:29" s="101" customFormat="1" ht="30" x14ac:dyDescent="0.2">
      <c r="A2795" s="95">
        <v>51302</v>
      </c>
      <c r="B2795" s="93" t="s">
        <v>878</v>
      </c>
      <c r="C2795" s="136">
        <v>43</v>
      </c>
      <c r="D2795" s="95" t="s">
        <v>101</v>
      </c>
      <c r="E2795" s="138">
        <v>3212</v>
      </c>
      <c r="F2795" s="143" t="s">
        <v>43</v>
      </c>
      <c r="G2795" s="132"/>
      <c r="H2795" s="398">
        <v>500</v>
      </c>
      <c r="I2795" s="399"/>
      <c r="J2795" s="398">
        <v>0</v>
      </c>
      <c r="K2795" s="399"/>
      <c r="L2795" s="398"/>
      <c r="M2795" s="399"/>
      <c r="N2795" s="398"/>
      <c r="O2795" s="399"/>
      <c r="P2795" s="398">
        <v>0</v>
      </c>
      <c r="Q2795" s="399"/>
      <c r="R2795" s="398"/>
      <c r="S2795" s="399"/>
      <c r="T2795" s="398"/>
      <c r="U2795" s="399"/>
      <c r="V2795" s="398"/>
      <c r="W2795" s="399"/>
      <c r="X2795" s="398"/>
      <c r="Y2795" s="399"/>
    </row>
    <row r="2796" spans="1:29" x14ac:dyDescent="0.2">
      <c r="A2796" s="118">
        <v>51302</v>
      </c>
      <c r="B2796" s="102" t="s">
        <v>878</v>
      </c>
      <c r="C2796" s="103">
        <v>43</v>
      </c>
      <c r="D2796" s="104" t="s">
        <v>760</v>
      </c>
      <c r="E2796" s="105">
        <v>323</v>
      </c>
      <c r="F2796" s="141" t="s">
        <v>760</v>
      </c>
      <c r="G2796" s="106"/>
      <c r="H2796" s="149">
        <f>SUM(H2797)</f>
        <v>0</v>
      </c>
      <c r="I2796" s="149">
        <f t="shared" ref="I2796:Y2796" si="5052">SUM(I2797)</f>
        <v>0</v>
      </c>
      <c r="J2796" s="149">
        <f t="shared" si="5052"/>
        <v>0</v>
      </c>
      <c r="K2796" s="149">
        <f t="shared" si="5052"/>
        <v>0</v>
      </c>
      <c r="L2796" s="149">
        <f t="shared" si="5052"/>
        <v>20000</v>
      </c>
      <c r="M2796" s="149">
        <f t="shared" si="5052"/>
        <v>0</v>
      </c>
      <c r="N2796" s="149">
        <f t="shared" si="5052"/>
        <v>20000</v>
      </c>
      <c r="O2796" s="149">
        <f t="shared" si="5052"/>
        <v>0</v>
      </c>
      <c r="P2796" s="149">
        <f t="shared" si="5052"/>
        <v>0</v>
      </c>
      <c r="Q2796" s="149">
        <f t="shared" si="5052"/>
        <v>0</v>
      </c>
      <c r="R2796" s="149">
        <f t="shared" si="5052"/>
        <v>19000</v>
      </c>
      <c r="S2796" s="149">
        <f t="shared" si="5052"/>
        <v>0</v>
      </c>
      <c r="T2796" s="149">
        <f t="shared" si="5052"/>
        <v>19000</v>
      </c>
      <c r="U2796" s="149">
        <f t="shared" si="5052"/>
        <v>0</v>
      </c>
      <c r="V2796" s="149">
        <f t="shared" si="5052"/>
        <v>6500</v>
      </c>
      <c r="W2796" s="149">
        <f t="shared" si="5052"/>
        <v>0</v>
      </c>
      <c r="X2796" s="149">
        <f t="shared" si="5052"/>
        <v>6500</v>
      </c>
      <c r="Y2796" s="149">
        <f t="shared" si="5052"/>
        <v>0</v>
      </c>
    </row>
    <row r="2797" spans="1:29" x14ac:dyDescent="0.2">
      <c r="A2797" s="95">
        <v>51302</v>
      </c>
      <c r="B2797" s="93" t="s">
        <v>878</v>
      </c>
      <c r="C2797" s="136">
        <v>43</v>
      </c>
      <c r="D2797" s="95" t="s">
        <v>101</v>
      </c>
      <c r="E2797" s="138">
        <v>3237</v>
      </c>
      <c r="F2797" s="143" t="s">
        <v>58</v>
      </c>
      <c r="G2797" s="132"/>
      <c r="H2797" s="398"/>
      <c r="I2797" s="399"/>
      <c r="J2797" s="398">
        <v>0</v>
      </c>
      <c r="K2797" s="399"/>
      <c r="L2797" s="398">
        <v>20000</v>
      </c>
      <c r="M2797" s="399"/>
      <c r="N2797" s="398">
        <v>20000</v>
      </c>
      <c r="O2797" s="399"/>
      <c r="P2797" s="398">
        <v>0</v>
      </c>
      <c r="Q2797" s="399"/>
      <c r="R2797" s="398">
        <v>19000</v>
      </c>
      <c r="S2797" s="399"/>
      <c r="T2797" s="398">
        <v>19000</v>
      </c>
      <c r="U2797" s="399"/>
      <c r="V2797" s="398">
        <v>6500</v>
      </c>
      <c r="W2797" s="399"/>
      <c r="X2797" s="398">
        <v>6500</v>
      </c>
      <c r="Y2797" s="399"/>
      <c r="Z2797" s="101"/>
      <c r="AA2797" s="101"/>
      <c r="AB2797" s="101"/>
      <c r="AC2797" s="101"/>
    </row>
    <row r="2798" spans="1:29" s="101" customFormat="1" x14ac:dyDescent="0.2">
      <c r="A2798" s="201">
        <v>51302</v>
      </c>
      <c r="B2798" s="179" t="s">
        <v>878</v>
      </c>
      <c r="C2798" s="167">
        <v>43</v>
      </c>
      <c r="D2798" s="167" t="s">
        <v>760</v>
      </c>
      <c r="E2798" s="168">
        <v>42</v>
      </c>
      <c r="F2798" s="169" t="s">
        <v>760</v>
      </c>
      <c r="G2798" s="170"/>
      <c r="H2798" s="171">
        <f>H2799</f>
        <v>0</v>
      </c>
      <c r="I2798" s="171">
        <f t="shared" ref="I2798:Y2798" si="5053">I2799</f>
        <v>0</v>
      </c>
      <c r="J2798" s="171">
        <f t="shared" si="5053"/>
        <v>0</v>
      </c>
      <c r="K2798" s="171">
        <f t="shared" si="5053"/>
        <v>0</v>
      </c>
      <c r="L2798" s="171">
        <f t="shared" si="5053"/>
        <v>0</v>
      </c>
      <c r="M2798" s="171">
        <f t="shared" si="5053"/>
        <v>0</v>
      </c>
      <c r="N2798" s="171">
        <f t="shared" si="5053"/>
        <v>0</v>
      </c>
      <c r="O2798" s="171">
        <f t="shared" si="5053"/>
        <v>0</v>
      </c>
      <c r="P2798" s="171">
        <f t="shared" si="5053"/>
        <v>0</v>
      </c>
      <c r="Q2798" s="171">
        <f t="shared" si="5053"/>
        <v>0</v>
      </c>
      <c r="R2798" s="171">
        <f t="shared" si="5053"/>
        <v>30000</v>
      </c>
      <c r="S2798" s="171">
        <f t="shared" si="5053"/>
        <v>0</v>
      </c>
      <c r="T2798" s="171">
        <f t="shared" si="5053"/>
        <v>30000</v>
      </c>
      <c r="U2798" s="171">
        <f t="shared" si="5053"/>
        <v>0</v>
      </c>
      <c r="V2798" s="171">
        <f t="shared" si="5053"/>
        <v>20000</v>
      </c>
      <c r="W2798" s="171">
        <f t="shared" si="5053"/>
        <v>0</v>
      </c>
      <c r="X2798" s="171">
        <f t="shared" si="5053"/>
        <v>20000</v>
      </c>
      <c r="Y2798" s="171">
        <f t="shared" si="5053"/>
        <v>0</v>
      </c>
      <c r="Z2798" s="112"/>
      <c r="AA2798" s="112"/>
      <c r="AB2798" s="112"/>
      <c r="AC2798" s="112"/>
    </row>
    <row r="2799" spans="1:29" s="101" customFormat="1" x14ac:dyDescent="0.2">
      <c r="A2799" s="118">
        <v>51302</v>
      </c>
      <c r="B2799" s="102" t="s">
        <v>878</v>
      </c>
      <c r="C2799" s="103">
        <v>43</v>
      </c>
      <c r="D2799" s="104" t="s">
        <v>760</v>
      </c>
      <c r="E2799" s="105">
        <v>422</v>
      </c>
      <c r="F2799" s="141" t="s">
        <v>760</v>
      </c>
      <c r="G2799" s="106"/>
      <c r="H2799" s="149">
        <f>SUM(H2800)</f>
        <v>0</v>
      </c>
      <c r="I2799" s="149">
        <f t="shared" ref="I2799:Y2799" si="5054">SUM(I2800)</f>
        <v>0</v>
      </c>
      <c r="J2799" s="149">
        <f t="shared" si="5054"/>
        <v>0</v>
      </c>
      <c r="K2799" s="149">
        <f t="shared" si="5054"/>
        <v>0</v>
      </c>
      <c r="L2799" s="149">
        <f t="shared" si="5054"/>
        <v>0</v>
      </c>
      <c r="M2799" s="149">
        <f t="shared" si="5054"/>
        <v>0</v>
      </c>
      <c r="N2799" s="149">
        <f t="shared" si="5054"/>
        <v>0</v>
      </c>
      <c r="O2799" s="149">
        <f t="shared" si="5054"/>
        <v>0</v>
      </c>
      <c r="P2799" s="149">
        <f t="shared" si="5054"/>
        <v>0</v>
      </c>
      <c r="Q2799" s="149">
        <f t="shared" si="5054"/>
        <v>0</v>
      </c>
      <c r="R2799" s="149">
        <f t="shared" si="5054"/>
        <v>30000</v>
      </c>
      <c r="S2799" s="149">
        <f t="shared" si="5054"/>
        <v>0</v>
      </c>
      <c r="T2799" s="149">
        <f t="shared" si="5054"/>
        <v>30000</v>
      </c>
      <c r="U2799" s="149">
        <f t="shared" si="5054"/>
        <v>0</v>
      </c>
      <c r="V2799" s="149">
        <f t="shared" si="5054"/>
        <v>20000</v>
      </c>
      <c r="W2799" s="149">
        <f t="shared" si="5054"/>
        <v>0</v>
      </c>
      <c r="X2799" s="149">
        <f t="shared" si="5054"/>
        <v>20000</v>
      </c>
      <c r="Y2799" s="149">
        <f t="shared" si="5054"/>
        <v>0</v>
      </c>
      <c r="Z2799" s="112"/>
      <c r="AA2799" s="112"/>
      <c r="AB2799" s="112"/>
      <c r="AC2799" s="112"/>
    </row>
    <row r="2800" spans="1:29" x14ac:dyDescent="0.2">
      <c r="A2800" s="95">
        <v>51302</v>
      </c>
      <c r="B2800" s="93" t="s">
        <v>878</v>
      </c>
      <c r="C2800" s="136">
        <v>43</v>
      </c>
      <c r="D2800" s="95" t="s">
        <v>101</v>
      </c>
      <c r="E2800" s="138">
        <v>4227</v>
      </c>
      <c r="F2800" s="143" t="s">
        <v>77</v>
      </c>
      <c r="G2800" s="132"/>
      <c r="H2800" s="398"/>
      <c r="I2800" s="399"/>
      <c r="J2800" s="398">
        <v>0</v>
      </c>
      <c r="K2800" s="399"/>
      <c r="L2800" s="398"/>
      <c r="M2800" s="399"/>
      <c r="N2800" s="398"/>
      <c r="O2800" s="399"/>
      <c r="P2800" s="398">
        <v>0</v>
      </c>
      <c r="Q2800" s="399"/>
      <c r="R2800" s="398">
        <v>30000</v>
      </c>
      <c r="S2800" s="399"/>
      <c r="T2800" s="398">
        <v>30000</v>
      </c>
      <c r="U2800" s="399"/>
      <c r="V2800" s="398">
        <v>20000</v>
      </c>
      <c r="W2800" s="399"/>
      <c r="X2800" s="398">
        <v>20000</v>
      </c>
      <c r="Y2800" s="399"/>
      <c r="Z2800" s="101"/>
      <c r="AA2800" s="101"/>
      <c r="AB2800" s="101"/>
      <c r="AC2800" s="101"/>
    </row>
    <row r="2801" spans="1:29" ht="67.5" x14ac:dyDescent="0.2">
      <c r="A2801" s="202">
        <v>51302</v>
      </c>
      <c r="B2801" s="173" t="s">
        <v>880</v>
      </c>
      <c r="C2801" s="173" t="s">
        <v>760</v>
      </c>
      <c r="D2801" s="173" t="s">
        <v>760</v>
      </c>
      <c r="E2801" s="174" t="s">
        <v>760</v>
      </c>
      <c r="F2801" s="176" t="s">
        <v>881</v>
      </c>
      <c r="G2801" s="177" t="s">
        <v>636</v>
      </c>
      <c r="H2801" s="178">
        <f>H2811+H2816+H2802+H2807</f>
        <v>23500</v>
      </c>
      <c r="I2801" s="178">
        <f t="shared" ref="I2801:W2801" si="5055">I2811+I2816+I2802+I2807</f>
        <v>0</v>
      </c>
      <c r="J2801" s="178">
        <f t="shared" si="5055"/>
        <v>0</v>
      </c>
      <c r="K2801" s="178">
        <f t="shared" si="5055"/>
        <v>0</v>
      </c>
      <c r="L2801" s="178">
        <f t="shared" si="5055"/>
        <v>33200</v>
      </c>
      <c r="M2801" s="178">
        <f t="shared" si="5055"/>
        <v>0</v>
      </c>
      <c r="N2801" s="178">
        <f t="shared" ref="N2801:O2801" si="5056">N2811+N2816+N2802+N2807</f>
        <v>39000</v>
      </c>
      <c r="O2801" s="178">
        <f t="shared" si="5056"/>
        <v>0</v>
      </c>
      <c r="P2801" s="178">
        <f t="shared" si="5055"/>
        <v>0</v>
      </c>
      <c r="Q2801" s="178">
        <f t="shared" si="5055"/>
        <v>0</v>
      </c>
      <c r="R2801" s="178">
        <f t="shared" si="5055"/>
        <v>28000</v>
      </c>
      <c r="S2801" s="178">
        <f t="shared" si="5055"/>
        <v>0</v>
      </c>
      <c r="T2801" s="178">
        <f t="shared" ref="T2801:U2801" si="5057">T2811+T2816+T2802+T2807</f>
        <v>33000</v>
      </c>
      <c r="U2801" s="178">
        <f t="shared" si="5057"/>
        <v>0</v>
      </c>
      <c r="V2801" s="178">
        <f t="shared" si="5055"/>
        <v>0</v>
      </c>
      <c r="W2801" s="178">
        <f t="shared" si="5055"/>
        <v>0</v>
      </c>
      <c r="X2801" s="178">
        <f t="shared" ref="X2801:Y2801" si="5058">X2811+X2816+X2802+X2807</f>
        <v>0</v>
      </c>
      <c r="Y2801" s="178">
        <f t="shared" si="5058"/>
        <v>0</v>
      </c>
      <c r="Z2801" s="101"/>
      <c r="AA2801" s="101"/>
      <c r="AB2801" s="101"/>
      <c r="AC2801" s="101"/>
    </row>
    <row r="2802" spans="1:29" s="101" customFormat="1" x14ac:dyDescent="0.2">
      <c r="A2802" s="201">
        <v>51302</v>
      </c>
      <c r="B2802" s="179" t="s">
        <v>880</v>
      </c>
      <c r="C2802" s="167">
        <v>43</v>
      </c>
      <c r="D2802" s="167" t="s">
        <v>760</v>
      </c>
      <c r="E2802" s="168">
        <v>31</v>
      </c>
      <c r="F2802" s="169" t="s">
        <v>760</v>
      </c>
      <c r="G2802" s="170"/>
      <c r="H2802" s="171">
        <f t="shared" ref="H2802:W2802" si="5059">H2803+H2805</f>
        <v>0</v>
      </c>
      <c r="I2802" s="171">
        <f t="shared" si="5059"/>
        <v>0</v>
      </c>
      <c r="J2802" s="171">
        <f t="shared" si="5059"/>
        <v>0</v>
      </c>
      <c r="K2802" s="171">
        <f t="shared" si="5059"/>
        <v>0</v>
      </c>
      <c r="L2802" s="171">
        <f t="shared" si="5059"/>
        <v>0</v>
      </c>
      <c r="M2802" s="171">
        <f t="shared" si="5059"/>
        <v>0</v>
      </c>
      <c r="N2802" s="171">
        <f t="shared" ref="N2802:O2802" si="5060">N2803+N2805</f>
        <v>6000</v>
      </c>
      <c r="O2802" s="171">
        <f t="shared" si="5060"/>
        <v>0</v>
      </c>
      <c r="P2802" s="171">
        <f t="shared" si="5059"/>
        <v>0</v>
      </c>
      <c r="Q2802" s="171">
        <f t="shared" si="5059"/>
        <v>0</v>
      </c>
      <c r="R2802" s="171">
        <f t="shared" si="5059"/>
        <v>25500</v>
      </c>
      <c r="S2802" s="171">
        <f t="shared" si="5059"/>
        <v>0</v>
      </c>
      <c r="T2802" s="171">
        <f t="shared" ref="T2802:U2802" si="5061">T2803+T2805</f>
        <v>30500</v>
      </c>
      <c r="U2802" s="171">
        <f t="shared" si="5061"/>
        <v>0</v>
      </c>
      <c r="V2802" s="171">
        <f t="shared" si="5059"/>
        <v>0</v>
      </c>
      <c r="W2802" s="171">
        <f t="shared" si="5059"/>
        <v>0</v>
      </c>
      <c r="X2802" s="171">
        <f t="shared" ref="X2802:Y2802" si="5062">X2803+X2805</f>
        <v>0</v>
      </c>
      <c r="Y2802" s="171">
        <f t="shared" si="5062"/>
        <v>0</v>
      </c>
      <c r="Z2802" s="112"/>
      <c r="AA2802" s="112"/>
      <c r="AB2802" s="112"/>
      <c r="AC2802" s="112"/>
    </row>
    <row r="2803" spans="1:29" x14ac:dyDescent="0.2">
      <c r="A2803" s="118">
        <v>51302</v>
      </c>
      <c r="B2803" s="102" t="s">
        <v>880</v>
      </c>
      <c r="C2803" s="103">
        <v>43</v>
      </c>
      <c r="D2803" s="104" t="s">
        <v>760</v>
      </c>
      <c r="E2803" s="105">
        <v>311</v>
      </c>
      <c r="F2803" s="141" t="s">
        <v>760</v>
      </c>
      <c r="G2803" s="106"/>
      <c r="H2803" s="149">
        <f t="shared" ref="H2803:Y2803" si="5063">H2804</f>
        <v>0</v>
      </c>
      <c r="I2803" s="149">
        <f t="shared" si="5063"/>
        <v>0</v>
      </c>
      <c r="J2803" s="149">
        <f t="shared" si="5063"/>
        <v>0</v>
      </c>
      <c r="K2803" s="149">
        <f t="shared" si="5063"/>
        <v>0</v>
      </c>
      <c r="L2803" s="149">
        <f t="shared" si="5063"/>
        <v>0</v>
      </c>
      <c r="M2803" s="149">
        <f t="shared" si="5063"/>
        <v>0</v>
      </c>
      <c r="N2803" s="149">
        <f t="shared" si="5063"/>
        <v>5000</v>
      </c>
      <c r="O2803" s="149">
        <f t="shared" si="5063"/>
        <v>0</v>
      </c>
      <c r="P2803" s="149">
        <f t="shared" si="5063"/>
        <v>0</v>
      </c>
      <c r="Q2803" s="149">
        <f t="shared" si="5063"/>
        <v>0</v>
      </c>
      <c r="R2803" s="149">
        <f t="shared" si="5063"/>
        <v>22000</v>
      </c>
      <c r="S2803" s="149">
        <f t="shared" si="5063"/>
        <v>0</v>
      </c>
      <c r="T2803" s="149">
        <f t="shared" si="5063"/>
        <v>26000</v>
      </c>
      <c r="U2803" s="149">
        <f t="shared" si="5063"/>
        <v>0</v>
      </c>
      <c r="V2803" s="149">
        <f t="shared" si="5063"/>
        <v>0</v>
      </c>
      <c r="W2803" s="149">
        <f t="shared" si="5063"/>
        <v>0</v>
      </c>
      <c r="X2803" s="149">
        <f t="shared" si="5063"/>
        <v>0</v>
      </c>
      <c r="Y2803" s="149">
        <f t="shared" si="5063"/>
        <v>0</v>
      </c>
    </row>
    <row r="2804" spans="1:29" s="101" customFormat="1" x14ac:dyDescent="0.2">
      <c r="A2804" s="95">
        <v>51302</v>
      </c>
      <c r="B2804" s="93" t="s">
        <v>880</v>
      </c>
      <c r="C2804" s="136">
        <v>43</v>
      </c>
      <c r="D2804" s="95" t="s">
        <v>101</v>
      </c>
      <c r="E2804" s="138">
        <v>3111</v>
      </c>
      <c r="F2804" s="143" t="s">
        <v>33</v>
      </c>
      <c r="G2804" s="132"/>
      <c r="H2804" s="398"/>
      <c r="I2804" s="399"/>
      <c r="J2804" s="398">
        <v>0</v>
      </c>
      <c r="K2804" s="399"/>
      <c r="L2804" s="398"/>
      <c r="M2804" s="399"/>
      <c r="N2804" s="398">
        <v>5000</v>
      </c>
      <c r="O2804" s="399"/>
      <c r="P2804" s="398">
        <v>0</v>
      </c>
      <c r="Q2804" s="399"/>
      <c r="R2804" s="398">
        <v>22000</v>
      </c>
      <c r="S2804" s="399"/>
      <c r="T2804" s="398">
        <v>26000</v>
      </c>
      <c r="U2804" s="399"/>
      <c r="V2804" s="398"/>
      <c r="W2804" s="399"/>
      <c r="X2804" s="398"/>
      <c r="Y2804" s="399"/>
    </row>
    <row r="2805" spans="1:29" x14ac:dyDescent="0.2">
      <c r="A2805" s="118">
        <v>51302</v>
      </c>
      <c r="B2805" s="102" t="s">
        <v>880</v>
      </c>
      <c r="C2805" s="103">
        <v>43</v>
      </c>
      <c r="D2805" s="104" t="s">
        <v>760</v>
      </c>
      <c r="E2805" s="105">
        <v>313</v>
      </c>
      <c r="F2805" s="141" t="s">
        <v>760</v>
      </c>
      <c r="G2805" s="106"/>
      <c r="H2805" s="149">
        <f t="shared" ref="H2805:Y2805" si="5064">H2806</f>
        <v>0</v>
      </c>
      <c r="I2805" s="149">
        <f t="shared" si="5064"/>
        <v>0</v>
      </c>
      <c r="J2805" s="149">
        <f t="shared" si="5064"/>
        <v>0</v>
      </c>
      <c r="K2805" s="149">
        <f t="shared" si="5064"/>
        <v>0</v>
      </c>
      <c r="L2805" s="149">
        <f t="shared" si="5064"/>
        <v>0</v>
      </c>
      <c r="M2805" s="149">
        <f t="shared" si="5064"/>
        <v>0</v>
      </c>
      <c r="N2805" s="149">
        <f t="shared" si="5064"/>
        <v>1000</v>
      </c>
      <c r="O2805" s="149">
        <f t="shared" si="5064"/>
        <v>0</v>
      </c>
      <c r="P2805" s="149">
        <f t="shared" si="5064"/>
        <v>0</v>
      </c>
      <c r="Q2805" s="149">
        <f t="shared" si="5064"/>
        <v>0</v>
      </c>
      <c r="R2805" s="149">
        <f t="shared" si="5064"/>
        <v>3500</v>
      </c>
      <c r="S2805" s="149">
        <f t="shared" si="5064"/>
        <v>0</v>
      </c>
      <c r="T2805" s="149">
        <f t="shared" si="5064"/>
        <v>4500</v>
      </c>
      <c r="U2805" s="149">
        <f t="shared" si="5064"/>
        <v>0</v>
      </c>
      <c r="V2805" s="149">
        <f t="shared" si="5064"/>
        <v>0</v>
      </c>
      <c r="W2805" s="149">
        <f t="shared" si="5064"/>
        <v>0</v>
      </c>
      <c r="X2805" s="149">
        <f t="shared" si="5064"/>
        <v>0</v>
      </c>
      <c r="Y2805" s="149">
        <f t="shared" si="5064"/>
        <v>0</v>
      </c>
    </row>
    <row r="2806" spans="1:29" x14ac:dyDescent="0.2">
      <c r="A2806" s="95">
        <v>51302</v>
      </c>
      <c r="B2806" s="93" t="s">
        <v>880</v>
      </c>
      <c r="C2806" s="136">
        <v>43</v>
      </c>
      <c r="D2806" s="95" t="s">
        <v>101</v>
      </c>
      <c r="E2806" s="138">
        <v>3132</v>
      </c>
      <c r="F2806" s="143" t="s">
        <v>40</v>
      </c>
      <c r="G2806" s="132"/>
      <c r="H2806" s="398"/>
      <c r="I2806" s="399"/>
      <c r="J2806" s="398">
        <v>0</v>
      </c>
      <c r="K2806" s="399"/>
      <c r="L2806" s="398"/>
      <c r="M2806" s="399"/>
      <c r="N2806" s="398">
        <v>1000</v>
      </c>
      <c r="O2806" s="399"/>
      <c r="P2806" s="398">
        <v>0</v>
      </c>
      <c r="Q2806" s="399"/>
      <c r="R2806" s="398">
        <v>3500</v>
      </c>
      <c r="S2806" s="399"/>
      <c r="T2806" s="398">
        <v>4500</v>
      </c>
      <c r="U2806" s="399"/>
      <c r="V2806" s="398"/>
      <c r="W2806" s="399"/>
      <c r="X2806" s="398"/>
      <c r="Y2806" s="399"/>
      <c r="Z2806" s="101"/>
      <c r="AA2806" s="101"/>
      <c r="AB2806" s="101"/>
      <c r="AC2806" s="101"/>
    </row>
    <row r="2807" spans="1:29" s="101" customFormat="1" x14ac:dyDescent="0.2">
      <c r="A2807" s="201">
        <v>51302</v>
      </c>
      <c r="B2807" s="179" t="s">
        <v>880</v>
      </c>
      <c r="C2807" s="167">
        <v>43</v>
      </c>
      <c r="D2807" s="167" t="s">
        <v>760</v>
      </c>
      <c r="E2807" s="168">
        <v>32</v>
      </c>
      <c r="F2807" s="169" t="s">
        <v>760</v>
      </c>
      <c r="G2807" s="170"/>
      <c r="H2807" s="171">
        <f>H2808</f>
        <v>0</v>
      </c>
      <c r="I2807" s="171">
        <f t="shared" ref="I2807:Y2807" si="5065">I2808</f>
        <v>0</v>
      </c>
      <c r="J2807" s="171">
        <f t="shared" si="5065"/>
        <v>0</v>
      </c>
      <c r="K2807" s="171">
        <f t="shared" si="5065"/>
        <v>0</v>
      </c>
      <c r="L2807" s="171">
        <f t="shared" si="5065"/>
        <v>2900</v>
      </c>
      <c r="M2807" s="171">
        <f t="shared" si="5065"/>
        <v>0</v>
      </c>
      <c r="N2807" s="171">
        <f t="shared" si="5065"/>
        <v>2900</v>
      </c>
      <c r="O2807" s="171">
        <f t="shared" si="5065"/>
        <v>0</v>
      </c>
      <c r="P2807" s="171">
        <f t="shared" si="5065"/>
        <v>0</v>
      </c>
      <c r="Q2807" s="171">
        <f t="shared" si="5065"/>
        <v>0</v>
      </c>
      <c r="R2807" s="171">
        <f t="shared" si="5065"/>
        <v>2500</v>
      </c>
      <c r="S2807" s="171">
        <f t="shared" si="5065"/>
        <v>0</v>
      </c>
      <c r="T2807" s="171">
        <f t="shared" si="5065"/>
        <v>2500</v>
      </c>
      <c r="U2807" s="171">
        <f t="shared" si="5065"/>
        <v>0</v>
      </c>
      <c r="V2807" s="171">
        <f t="shared" si="5065"/>
        <v>0</v>
      </c>
      <c r="W2807" s="171">
        <f t="shared" si="5065"/>
        <v>0</v>
      </c>
      <c r="X2807" s="171">
        <f t="shared" si="5065"/>
        <v>0</v>
      </c>
      <c r="Y2807" s="171">
        <f t="shared" si="5065"/>
        <v>0</v>
      </c>
      <c r="Z2807" s="112"/>
      <c r="AA2807" s="112"/>
      <c r="AB2807" s="112"/>
      <c r="AC2807" s="112"/>
    </row>
    <row r="2808" spans="1:29" s="101" customFormat="1" ht="36.75" customHeight="1" x14ac:dyDescent="0.2">
      <c r="A2808" s="118">
        <v>51302</v>
      </c>
      <c r="B2808" s="102" t="s">
        <v>880</v>
      </c>
      <c r="C2808" s="103">
        <v>43</v>
      </c>
      <c r="D2808" s="104" t="s">
        <v>760</v>
      </c>
      <c r="E2808" s="105">
        <v>321</v>
      </c>
      <c r="F2808" s="141" t="s">
        <v>760</v>
      </c>
      <c r="G2808" s="106"/>
      <c r="H2808" s="149">
        <f>SUM(H2809:H2810)</f>
        <v>0</v>
      </c>
      <c r="I2808" s="149">
        <f t="shared" ref="I2808:W2808" si="5066">SUM(I2809:I2810)</f>
        <v>0</v>
      </c>
      <c r="J2808" s="149">
        <f t="shared" si="5066"/>
        <v>0</v>
      </c>
      <c r="K2808" s="149">
        <f t="shared" si="5066"/>
        <v>0</v>
      </c>
      <c r="L2808" s="149">
        <f t="shared" si="5066"/>
        <v>2900</v>
      </c>
      <c r="M2808" s="149">
        <f t="shared" si="5066"/>
        <v>0</v>
      </c>
      <c r="N2808" s="149">
        <f t="shared" ref="N2808:O2808" si="5067">SUM(N2809:N2810)</f>
        <v>2900</v>
      </c>
      <c r="O2808" s="149">
        <f t="shared" si="5067"/>
        <v>0</v>
      </c>
      <c r="P2808" s="149">
        <f t="shared" si="5066"/>
        <v>0</v>
      </c>
      <c r="Q2808" s="149">
        <f t="shared" si="5066"/>
        <v>0</v>
      </c>
      <c r="R2808" s="149">
        <f t="shared" si="5066"/>
        <v>2500</v>
      </c>
      <c r="S2808" s="149">
        <f t="shared" si="5066"/>
        <v>0</v>
      </c>
      <c r="T2808" s="149">
        <f t="shared" ref="T2808:U2808" si="5068">SUM(T2809:T2810)</f>
        <v>2500</v>
      </c>
      <c r="U2808" s="149">
        <f t="shared" si="5068"/>
        <v>0</v>
      </c>
      <c r="V2808" s="149">
        <f t="shared" si="5066"/>
        <v>0</v>
      </c>
      <c r="W2808" s="149">
        <f t="shared" si="5066"/>
        <v>0</v>
      </c>
      <c r="X2808" s="149">
        <f t="shared" ref="X2808:Y2808" si="5069">SUM(X2809:X2810)</f>
        <v>0</v>
      </c>
      <c r="Y2808" s="149">
        <f t="shared" si="5069"/>
        <v>0</v>
      </c>
      <c r="Z2808" s="112"/>
      <c r="AA2808" s="112"/>
      <c r="AB2808" s="112"/>
      <c r="AC2808" s="112"/>
    </row>
    <row r="2809" spans="1:29" x14ac:dyDescent="0.2">
      <c r="A2809" s="95">
        <v>51302</v>
      </c>
      <c r="B2809" s="93" t="s">
        <v>880</v>
      </c>
      <c r="C2809" s="136">
        <v>43</v>
      </c>
      <c r="D2809" s="95" t="s">
        <v>101</v>
      </c>
      <c r="E2809" s="138">
        <v>3211</v>
      </c>
      <c r="F2809" s="143" t="s">
        <v>42</v>
      </c>
      <c r="G2809" s="132"/>
      <c r="H2809" s="398"/>
      <c r="I2809" s="399"/>
      <c r="J2809" s="398">
        <v>0</v>
      </c>
      <c r="K2809" s="399"/>
      <c r="L2809" s="398">
        <v>2500</v>
      </c>
      <c r="M2809" s="399"/>
      <c r="N2809" s="398">
        <v>2500</v>
      </c>
      <c r="O2809" s="399"/>
      <c r="P2809" s="398">
        <v>0</v>
      </c>
      <c r="Q2809" s="399"/>
      <c r="R2809" s="398">
        <v>2000</v>
      </c>
      <c r="S2809" s="399"/>
      <c r="T2809" s="398">
        <v>2000</v>
      </c>
      <c r="U2809" s="399"/>
      <c r="V2809" s="398"/>
      <c r="W2809" s="399"/>
      <c r="X2809" s="398"/>
      <c r="Y2809" s="399"/>
      <c r="Z2809" s="101"/>
      <c r="AA2809" s="101"/>
      <c r="AB2809" s="101"/>
      <c r="AC2809" s="101"/>
    </row>
    <row r="2810" spans="1:29" ht="30" x14ac:dyDescent="0.2">
      <c r="A2810" s="95">
        <v>51302</v>
      </c>
      <c r="B2810" s="93" t="s">
        <v>880</v>
      </c>
      <c r="C2810" s="136">
        <v>43</v>
      </c>
      <c r="D2810" s="95" t="s">
        <v>101</v>
      </c>
      <c r="E2810" s="138">
        <v>3212</v>
      </c>
      <c r="F2810" s="143" t="s">
        <v>43</v>
      </c>
      <c r="G2810" s="132"/>
      <c r="H2810" s="398"/>
      <c r="I2810" s="399"/>
      <c r="J2810" s="398">
        <v>0</v>
      </c>
      <c r="K2810" s="399"/>
      <c r="L2810" s="398">
        <v>400</v>
      </c>
      <c r="M2810" s="399"/>
      <c r="N2810" s="398">
        <v>400</v>
      </c>
      <c r="O2810" s="399"/>
      <c r="P2810" s="398">
        <v>0</v>
      </c>
      <c r="Q2810" s="399"/>
      <c r="R2810" s="398">
        <v>500</v>
      </c>
      <c r="S2810" s="399"/>
      <c r="T2810" s="398">
        <v>500</v>
      </c>
      <c r="U2810" s="399"/>
      <c r="V2810" s="398"/>
      <c r="W2810" s="399"/>
      <c r="X2810" s="398"/>
      <c r="Y2810" s="399"/>
      <c r="Z2810" s="101"/>
      <c r="AA2810" s="101"/>
      <c r="AB2810" s="101"/>
      <c r="AC2810" s="101"/>
    </row>
    <row r="2811" spans="1:29" s="101" customFormat="1" x14ac:dyDescent="0.2">
      <c r="A2811" s="201">
        <v>51302</v>
      </c>
      <c r="B2811" s="179" t="s">
        <v>880</v>
      </c>
      <c r="C2811" s="167">
        <v>51</v>
      </c>
      <c r="D2811" s="167" t="s">
        <v>760</v>
      </c>
      <c r="E2811" s="168">
        <v>31</v>
      </c>
      <c r="F2811" s="169" t="s">
        <v>760</v>
      </c>
      <c r="G2811" s="170"/>
      <c r="H2811" s="171">
        <f t="shared" ref="H2811:W2811" si="5070">H2812+H2814</f>
        <v>20000</v>
      </c>
      <c r="I2811" s="171">
        <f t="shared" si="5070"/>
        <v>0</v>
      </c>
      <c r="J2811" s="171">
        <f t="shared" si="5070"/>
        <v>0</v>
      </c>
      <c r="K2811" s="171">
        <f t="shared" si="5070"/>
        <v>0</v>
      </c>
      <c r="L2811" s="171">
        <f t="shared" si="5070"/>
        <v>29200</v>
      </c>
      <c r="M2811" s="171">
        <f t="shared" si="5070"/>
        <v>0</v>
      </c>
      <c r="N2811" s="171">
        <f t="shared" ref="N2811:O2811" si="5071">N2812+N2814</f>
        <v>29000</v>
      </c>
      <c r="O2811" s="171">
        <f t="shared" si="5071"/>
        <v>0</v>
      </c>
      <c r="P2811" s="171">
        <f t="shared" si="5070"/>
        <v>0</v>
      </c>
      <c r="Q2811" s="171">
        <f t="shared" si="5070"/>
        <v>0</v>
      </c>
      <c r="R2811" s="171">
        <f t="shared" si="5070"/>
        <v>0</v>
      </c>
      <c r="S2811" s="171">
        <f t="shared" si="5070"/>
        <v>0</v>
      </c>
      <c r="T2811" s="171">
        <f t="shared" ref="T2811:U2811" si="5072">T2812+T2814</f>
        <v>0</v>
      </c>
      <c r="U2811" s="171">
        <f t="shared" si="5072"/>
        <v>0</v>
      </c>
      <c r="V2811" s="171">
        <f t="shared" si="5070"/>
        <v>0</v>
      </c>
      <c r="W2811" s="171">
        <f t="shared" si="5070"/>
        <v>0</v>
      </c>
      <c r="X2811" s="171">
        <f t="shared" ref="X2811:Y2811" si="5073">X2812+X2814</f>
        <v>0</v>
      </c>
      <c r="Y2811" s="171">
        <f t="shared" si="5073"/>
        <v>0</v>
      </c>
      <c r="Z2811" s="112"/>
      <c r="AA2811" s="112"/>
      <c r="AB2811" s="112"/>
      <c r="AC2811" s="112"/>
    </row>
    <row r="2812" spans="1:29" x14ac:dyDescent="0.2">
      <c r="A2812" s="118">
        <v>51302</v>
      </c>
      <c r="B2812" s="102" t="s">
        <v>880</v>
      </c>
      <c r="C2812" s="103">
        <v>51</v>
      </c>
      <c r="D2812" s="104" t="s">
        <v>760</v>
      </c>
      <c r="E2812" s="105">
        <v>311</v>
      </c>
      <c r="F2812" s="141" t="s">
        <v>760</v>
      </c>
      <c r="G2812" s="106"/>
      <c r="H2812" s="149">
        <f t="shared" ref="H2812:Y2812" si="5074">H2813</f>
        <v>17000</v>
      </c>
      <c r="I2812" s="149">
        <f t="shared" si="5074"/>
        <v>0</v>
      </c>
      <c r="J2812" s="149">
        <f t="shared" si="5074"/>
        <v>0</v>
      </c>
      <c r="K2812" s="149">
        <f t="shared" si="5074"/>
        <v>0</v>
      </c>
      <c r="L2812" s="149">
        <f t="shared" si="5074"/>
        <v>25000</v>
      </c>
      <c r="M2812" s="149">
        <f t="shared" si="5074"/>
        <v>0</v>
      </c>
      <c r="N2812" s="149">
        <f t="shared" si="5074"/>
        <v>25000</v>
      </c>
      <c r="O2812" s="149">
        <f t="shared" si="5074"/>
        <v>0</v>
      </c>
      <c r="P2812" s="149">
        <f t="shared" si="5074"/>
        <v>0</v>
      </c>
      <c r="Q2812" s="149">
        <f t="shared" si="5074"/>
        <v>0</v>
      </c>
      <c r="R2812" s="149">
        <f t="shared" si="5074"/>
        <v>0</v>
      </c>
      <c r="S2812" s="149">
        <f t="shared" si="5074"/>
        <v>0</v>
      </c>
      <c r="T2812" s="149">
        <f t="shared" si="5074"/>
        <v>0</v>
      </c>
      <c r="U2812" s="149">
        <f t="shared" si="5074"/>
        <v>0</v>
      </c>
      <c r="V2812" s="149">
        <f t="shared" si="5074"/>
        <v>0</v>
      </c>
      <c r="W2812" s="149">
        <f t="shared" si="5074"/>
        <v>0</v>
      </c>
      <c r="X2812" s="149">
        <f t="shared" si="5074"/>
        <v>0</v>
      </c>
      <c r="Y2812" s="149">
        <f t="shared" si="5074"/>
        <v>0</v>
      </c>
    </row>
    <row r="2813" spans="1:29" s="101" customFormat="1" x14ac:dyDescent="0.2">
      <c r="A2813" s="95">
        <v>51302</v>
      </c>
      <c r="B2813" s="93" t="s">
        <v>880</v>
      </c>
      <c r="C2813" s="136">
        <v>51</v>
      </c>
      <c r="D2813" s="95" t="s">
        <v>101</v>
      </c>
      <c r="E2813" s="138">
        <v>3111</v>
      </c>
      <c r="F2813" s="143" t="s">
        <v>33</v>
      </c>
      <c r="G2813" s="132"/>
      <c r="H2813" s="398">
        <v>17000</v>
      </c>
      <c r="I2813" s="399"/>
      <c r="J2813" s="398">
        <v>0</v>
      </c>
      <c r="K2813" s="399"/>
      <c r="L2813" s="398">
        <v>25000</v>
      </c>
      <c r="M2813" s="399"/>
      <c r="N2813" s="398">
        <v>25000</v>
      </c>
      <c r="O2813" s="399"/>
      <c r="P2813" s="398">
        <v>0</v>
      </c>
      <c r="Q2813" s="399"/>
      <c r="R2813" s="398"/>
      <c r="S2813" s="399"/>
      <c r="T2813" s="398"/>
      <c r="U2813" s="399"/>
      <c r="V2813" s="398"/>
      <c r="W2813" s="399"/>
      <c r="X2813" s="398"/>
      <c r="Y2813" s="399"/>
    </row>
    <row r="2814" spans="1:29" x14ac:dyDescent="0.2">
      <c r="A2814" s="118">
        <v>51302</v>
      </c>
      <c r="B2814" s="102" t="s">
        <v>880</v>
      </c>
      <c r="C2814" s="103">
        <v>51</v>
      </c>
      <c r="D2814" s="104" t="s">
        <v>760</v>
      </c>
      <c r="E2814" s="105">
        <v>313</v>
      </c>
      <c r="F2814" s="141" t="s">
        <v>760</v>
      </c>
      <c r="G2814" s="106"/>
      <c r="H2814" s="149">
        <f t="shared" ref="H2814:Y2814" si="5075">H2815</f>
        <v>3000</v>
      </c>
      <c r="I2814" s="149">
        <f t="shared" si="5075"/>
        <v>0</v>
      </c>
      <c r="J2814" s="149">
        <f t="shared" si="5075"/>
        <v>0</v>
      </c>
      <c r="K2814" s="149">
        <f t="shared" si="5075"/>
        <v>0</v>
      </c>
      <c r="L2814" s="149">
        <f t="shared" si="5075"/>
        <v>4200</v>
      </c>
      <c r="M2814" s="149">
        <f t="shared" si="5075"/>
        <v>0</v>
      </c>
      <c r="N2814" s="149">
        <f t="shared" si="5075"/>
        <v>4000</v>
      </c>
      <c r="O2814" s="149">
        <f t="shared" si="5075"/>
        <v>0</v>
      </c>
      <c r="P2814" s="149">
        <f t="shared" si="5075"/>
        <v>0</v>
      </c>
      <c r="Q2814" s="149">
        <f t="shared" si="5075"/>
        <v>0</v>
      </c>
      <c r="R2814" s="149">
        <f t="shared" si="5075"/>
        <v>0</v>
      </c>
      <c r="S2814" s="149">
        <f t="shared" si="5075"/>
        <v>0</v>
      </c>
      <c r="T2814" s="149">
        <f t="shared" si="5075"/>
        <v>0</v>
      </c>
      <c r="U2814" s="149">
        <f t="shared" si="5075"/>
        <v>0</v>
      </c>
      <c r="V2814" s="149">
        <f t="shared" si="5075"/>
        <v>0</v>
      </c>
      <c r="W2814" s="149">
        <f t="shared" si="5075"/>
        <v>0</v>
      </c>
      <c r="X2814" s="149">
        <f t="shared" si="5075"/>
        <v>0</v>
      </c>
      <c r="Y2814" s="149">
        <f t="shared" si="5075"/>
        <v>0</v>
      </c>
    </row>
    <row r="2815" spans="1:29" x14ac:dyDescent="0.2">
      <c r="A2815" s="95">
        <v>51302</v>
      </c>
      <c r="B2815" s="93" t="s">
        <v>880</v>
      </c>
      <c r="C2815" s="136">
        <v>51</v>
      </c>
      <c r="D2815" s="95" t="s">
        <v>101</v>
      </c>
      <c r="E2815" s="138">
        <v>3132</v>
      </c>
      <c r="F2815" s="143" t="s">
        <v>40</v>
      </c>
      <c r="G2815" s="132"/>
      <c r="H2815" s="398">
        <v>3000</v>
      </c>
      <c r="I2815" s="399"/>
      <c r="J2815" s="398">
        <v>0</v>
      </c>
      <c r="K2815" s="399"/>
      <c r="L2815" s="398">
        <v>4200</v>
      </c>
      <c r="M2815" s="399"/>
      <c r="N2815" s="398">
        <v>4000</v>
      </c>
      <c r="O2815" s="399"/>
      <c r="P2815" s="398">
        <v>0</v>
      </c>
      <c r="Q2815" s="399"/>
      <c r="R2815" s="398"/>
      <c r="S2815" s="399"/>
      <c r="T2815" s="398"/>
      <c r="U2815" s="399"/>
      <c r="V2815" s="398"/>
      <c r="W2815" s="399"/>
      <c r="X2815" s="398"/>
      <c r="Y2815" s="399"/>
      <c r="Z2815" s="101"/>
      <c r="AA2815" s="101"/>
      <c r="AB2815" s="101"/>
      <c r="AC2815" s="101"/>
    </row>
    <row r="2816" spans="1:29" s="101" customFormat="1" x14ac:dyDescent="0.2">
      <c r="A2816" s="201">
        <v>51302</v>
      </c>
      <c r="B2816" s="179" t="s">
        <v>880</v>
      </c>
      <c r="C2816" s="167">
        <v>51</v>
      </c>
      <c r="D2816" s="167" t="s">
        <v>760</v>
      </c>
      <c r="E2816" s="168">
        <v>32</v>
      </c>
      <c r="F2816" s="169" t="s">
        <v>760</v>
      </c>
      <c r="G2816" s="170"/>
      <c r="H2816" s="171">
        <f t="shared" ref="H2816:Y2816" si="5076">H2817</f>
        <v>3500</v>
      </c>
      <c r="I2816" s="171">
        <f t="shared" si="5076"/>
        <v>0</v>
      </c>
      <c r="J2816" s="171">
        <f t="shared" si="5076"/>
        <v>0</v>
      </c>
      <c r="K2816" s="171">
        <f t="shared" si="5076"/>
        <v>0</v>
      </c>
      <c r="L2816" s="171">
        <f t="shared" si="5076"/>
        <v>1100</v>
      </c>
      <c r="M2816" s="171">
        <f t="shared" si="5076"/>
        <v>0</v>
      </c>
      <c r="N2816" s="171">
        <f t="shared" si="5076"/>
        <v>1100</v>
      </c>
      <c r="O2816" s="171">
        <f t="shared" si="5076"/>
        <v>0</v>
      </c>
      <c r="P2816" s="171">
        <f t="shared" si="5076"/>
        <v>0</v>
      </c>
      <c r="Q2816" s="171">
        <f t="shared" si="5076"/>
        <v>0</v>
      </c>
      <c r="R2816" s="171">
        <f t="shared" si="5076"/>
        <v>0</v>
      </c>
      <c r="S2816" s="171">
        <f t="shared" si="5076"/>
        <v>0</v>
      </c>
      <c r="T2816" s="171">
        <f t="shared" si="5076"/>
        <v>0</v>
      </c>
      <c r="U2816" s="171">
        <f t="shared" si="5076"/>
        <v>0</v>
      </c>
      <c r="V2816" s="171">
        <f t="shared" si="5076"/>
        <v>0</v>
      </c>
      <c r="W2816" s="171">
        <f t="shared" si="5076"/>
        <v>0</v>
      </c>
      <c r="X2816" s="171">
        <f t="shared" si="5076"/>
        <v>0</v>
      </c>
      <c r="Y2816" s="171">
        <f t="shared" si="5076"/>
        <v>0</v>
      </c>
      <c r="Z2816" s="112"/>
      <c r="AA2816" s="112"/>
      <c r="AB2816" s="112"/>
      <c r="AC2816" s="112"/>
    </row>
    <row r="2817" spans="1:29" s="101" customFormat="1" x14ac:dyDescent="0.2">
      <c r="A2817" s="118">
        <v>51302</v>
      </c>
      <c r="B2817" s="102" t="s">
        <v>880</v>
      </c>
      <c r="C2817" s="103">
        <v>51</v>
      </c>
      <c r="D2817" s="104" t="s">
        <v>760</v>
      </c>
      <c r="E2817" s="105">
        <v>321</v>
      </c>
      <c r="F2817" s="141" t="s">
        <v>760</v>
      </c>
      <c r="G2817" s="106"/>
      <c r="H2817" s="149">
        <f t="shared" ref="H2817:W2817" si="5077">SUM(H2818:H2819)</f>
        <v>3500</v>
      </c>
      <c r="I2817" s="149">
        <f t="shared" si="5077"/>
        <v>0</v>
      </c>
      <c r="J2817" s="149">
        <f t="shared" si="5077"/>
        <v>0</v>
      </c>
      <c r="K2817" s="149">
        <f t="shared" si="5077"/>
        <v>0</v>
      </c>
      <c r="L2817" s="149">
        <f t="shared" si="5077"/>
        <v>1100</v>
      </c>
      <c r="M2817" s="149">
        <f t="shared" si="5077"/>
        <v>0</v>
      </c>
      <c r="N2817" s="149">
        <f t="shared" ref="N2817:O2817" si="5078">SUM(N2818:N2819)</f>
        <v>1100</v>
      </c>
      <c r="O2817" s="149">
        <f t="shared" si="5078"/>
        <v>0</v>
      </c>
      <c r="P2817" s="149">
        <f t="shared" si="5077"/>
        <v>0</v>
      </c>
      <c r="Q2817" s="149">
        <f t="shared" si="5077"/>
        <v>0</v>
      </c>
      <c r="R2817" s="149">
        <f t="shared" si="5077"/>
        <v>0</v>
      </c>
      <c r="S2817" s="149">
        <f t="shared" si="5077"/>
        <v>0</v>
      </c>
      <c r="T2817" s="149">
        <f t="shared" ref="T2817:U2817" si="5079">SUM(T2818:T2819)</f>
        <v>0</v>
      </c>
      <c r="U2817" s="149">
        <f t="shared" si="5079"/>
        <v>0</v>
      </c>
      <c r="V2817" s="149">
        <f t="shared" si="5077"/>
        <v>0</v>
      </c>
      <c r="W2817" s="149">
        <f t="shared" si="5077"/>
        <v>0</v>
      </c>
      <c r="X2817" s="149">
        <f t="shared" ref="X2817:Y2817" si="5080">SUM(X2818:X2819)</f>
        <v>0</v>
      </c>
      <c r="Y2817" s="149">
        <f t="shared" si="5080"/>
        <v>0</v>
      </c>
      <c r="Z2817" s="112"/>
      <c r="AA2817" s="112"/>
      <c r="AB2817" s="112"/>
      <c r="AC2817" s="112"/>
    </row>
    <row r="2818" spans="1:29" ht="15.75" customHeight="1" x14ac:dyDescent="0.2">
      <c r="A2818" s="95">
        <v>51302</v>
      </c>
      <c r="B2818" s="93" t="s">
        <v>880</v>
      </c>
      <c r="C2818" s="136">
        <v>51</v>
      </c>
      <c r="D2818" s="95" t="s">
        <v>101</v>
      </c>
      <c r="E2818" s="138">
        <v>3211</v>
      </c>
      <c r="F2818" s="143" t="s">
        <v>42</v>
      </c>
      <c r="G2818" s="132"/>
      <c r="H2818" s="398">
        <v>3000</v>
      </c>
      <c r="I2818" s="399"/>
      <c r="J2818" s="398">
        <v>0</v>
      </c>
      <c r="K2818" s="399"/>
      <c r="L2818" s="398">
        <v>1000</v>
      </c>
      <c r="M2818" s="399"/>
      <c r="N2818" s="398">
        <v>1000</v>
      </c>
      <c r="O2818" s="399"/>
      <c r="P2818" s="398">
        <v>0</v>
      </c>
      <c r="Q2818" s="399"/>
      <c r="R2818" s="398"/>
      <c r="S2818" s="399"/>
      <c r="T2818" s="398"/>
      <c r="U2818" s="399"/>
      <c r="V2818" s="398"/>
      <c r="W2818" s="399"/>
      <c r="X2818" s="398"/>
      <c r="Y2818" s="399"/>
      <c r="Z2818" s="101"/>
      <c r="AA2818" s="101"/>
      <c r="AB2818" s="101"/>
      <c r="AC2818" s="101"/>
    </row>
    <row r="2819" spans="1:29" s="101" customFormat="1" ht="31.5" customHeight="1" x14ac:dyDescent="0.2">
      <c r="A2819" s="95">
        <v>51302</v>
      </c>
      <c r="B2819" s="93" t="s">
        <v>880</v>
      </c>
      <c r="C2819" s="136">
        <v>51</v>
      </c>
      <c r="D2819" s="95" t="s">
        <v>101</v>
      </c>
      <c r="E2819" s="138">
        <v>3212</v>
      </c>
      <c r="F2819" s="143" t="s">
        <v>43</v>
      </c>
      <c r="G2819" s="132"/>
      <c r="H2819" s="398">
        <v>500</v>
      </c>
      <c r="I2819" s="399"/>
      <c r="J2819" s="398">
        <v>0</v>
      </c>
      <c r="K2819" s="399"/>
      <c r="L2819" s="398">
        <v>100</v>
      </c>
      <c r="M2819" s="399"/>
      <c r="N2819" s="398">
        <v>100</v>
      </c>
      <c r="O2819" s="399"/>
      <c r="P2819" s="398">
        <v>0</v>
      </c>
      <c r="Q2819" s="399"/>
      <c r="R2819" s="398"/>
      <c r="S2819" s="399"/>
      <c r="T2819" s="398"/>
      <c r="U2819" s="399"/>
      <c r="V2819" s="398"/>
      <c r="W2819" s="399"/>
      <c r="X2819" s="398"/>
      <c r="Y2819" s="399"/>
    </row>
    <row r="2820" spans="1:29" x14ac:dyDescent="0.2">
      <c r="A2820" s="205" t="s">
        <v>882</v>
      </c>
      <c r="B2820" s="455" t="s">
        <v>883</v>
      </c>
      <c r="C2820" s="455"/>
      <c r="D2820" s="455"/>
      <c r="E2820" s="455"/>
      <c r="F2820" s="145" t="s">
        <v>884</v>
      </c>
      <c r="G2820" s="117"/>
      <c r="H2820" s="100">
        <f>H2821+H2895+H2916+H2926+H2958+H2989+H2996+H3003+H3007</f>
        <v>18692273</v>
      </c>
      <c r="I2820" s="100">
        <f t="shared" ref="I2820:W2820" si="5081">I2821+I2895+I2916+I2926+I2958+I2989+I2996+I3003+I3007</f>
        <v>2183821</v>
      </c>
      <c r="J2820" s="100">
        <f t="shared" si="5081"/>
        <v>11904622</v>
      </c>
      <c r="K2820" s="100">
        <f t="shared" si="5081"/>
        <v>1765213</v>
      </c>
      <c r="L2820" s="100">
        <f>L2821+L2895+L2916+L2926+L2958+L2989+L2996+L3003+L3007</f>
        <v>11918373</v>
      </c>
      <c r="M2820" s="100">
        <f t="shared" si="5081"/>
        <v>1751700</v>
      </c>
      <c r="N2820" s="100">
        <f>N2821+N2895+N2916+N2926+N2958+N2989+N2996+N3003+N3007</f>
        <v>16893082</v>
      </c>
      <c r="O2820" s="100">
        <f t="shared" ref="O2820" si="5082">O2821+O2895+O2916+O2926+O2958+O2989+O2996+O3003+O3007</f>
        <v>1751700</v>
      </c>
      <c r="P2820" s="100">
        <f t="shared" si="5081"/>
        <v>11433323</v>
      </c>
      <c r="Q2820" s="100">
        <f t="shared" si="5081"/>
        <v>1619218</v>
      </c>
      <c r="R2820" s="100">
        <f t="shared" si="5081"/>
        <v>11444273</v>
      </c>
      <c r="S2820" s="100">
        <f t="shared" si="5081"/>
        <v>1619000</v>
      </c>
      <c r="T2820" s="100">
        <f t="shared" ref="T2820:U2820" si="5083">T2821+T2895+T2916+T2926+T2958+T2989+T2996+T3003+T3007</f>
        <v>11553173</v>
      </c>
      <c r="U2820" s="100">
        <f t="shared" si="5083"/>
        <v>1619000</v>
      </c>
      <c r="V2820" s="100">
        <f t="shared" si="5081"/>
        <v>8860600</v>
      </c>
      <c r="W2820" s="100">
        <f t="shared" si="5081"/>
        <v>1489500</v>
      </c>
      <c r="X2820" s="100">
        <f t="shared" ref="X2820:Y2820" si="5084">X2821+X2895+X2916+X2926+X2958+X2989+X2996+X3003+X3007</f>
        <v>8863100</v>
      </c>
      <c r="Y2820" s="100">
        <f t="shared" si="5084"/>
        <v>1489500</v>
      </c>
      <c r="Z2820" s="107">
        <v>1751700</v>
      </c>
      <c r="AA2820" s="107">
        <v>1619000</v>
      </c>
      <c r="AB2820" s="107">
        <v>1489500</v>
      </c>
      <c r="AC2820" s="474" t="s">
        <v>885</v>
      </c>
    </row>
    <row r="2821" spans="1:29" ht="67.5" x14ac:dyDescent="0.2">
      <c r="A2821" s="202" t="s">
        <v>882</v>
      </c>
      <c r="B2821" s="173" t="s">
        <v>886</v>
      </c>
      <c r="C2821" s="173"/>
      <c r="D2821" s="173"/>
      <c r="E2821" s="174"/>
      <c r="F2821" s="176" t="s">
        <v>887</v>
      </c>
      <c r="G2821" s="177" t="s">
        <v>636</v>
      </c>
      <c r="H2821" s="178">
        <f>H2822+H2832+H2865+H2873+H2880</f>
        <v>2078325</v>
      </c>
      <c r="I2821" s="178">
        <f t="shared" ref="I2821:Q2821" si="5085">I2822+I2832+I2865+I2873+I2880</f>
        <v>0</v>
      </c>
      <c r="J2821" s="178">
        <f t="shared" si="5085"/>
        <v>1710532</v>
      </c>
      <c r="K2821" s="178">
        <f t="shared" si="5085"/>
        <v>0</v>
      </c>
      <c r="L2821" s="178">
        <f t="shared" ref="L2821:M2821" si="5086">L2822+L2832+L2865+L2873+L2880</f>
        <v>1732700</v>
      </c>
      <c r="M2821" s="178">
        <f t="shared" si="5086"/>
        <v>0</v>
      </c>
      <c r="N2821" s="178">
        <f t="shared" ref="N2821:O2821" si="5087">N2822+N2832+N2865+N2873+N2880</f>
        <v>2325162</v>
      </c>
      <c r="O2821" s="178">
        <f t="shared" si="5087"/>
        <v>0</v>
      </c>
      <c r="P2821" s="178">
        <f t="shared" si="5085"/>
        <v>1756985</v>
      </c>
      <c r="Q2821" s="178">
        <f t="shared" si="5085"/>
        <v>0</v>
      </c>
      <c r="R2821" s="178">
        <f t="shared" ref="R2821:W2821" si="5088">R2822+R2832+R2865+R2873+R2880</f>
        <v>1785600</v>
      </c>
      <c r="S2821" s="178">
        <f t="shared" si="5088"/>
        <v>0</v>
      </c>
      <c r="T2821" s="178">
        <f t="shared" ref="T2821:U2821" si="5089">T2822+T2832+T2865+T2873+T2880</f>
        <v>1824500</v>
      </c>
      <c r="U2821" s="178">
        <f t="shared" si="5089"/>
        <v>0</v>
      </c>
      <c r="V2821" s="178">
        <f t="shared" si="5088"/>
        <v>1810700</v>
      </c>
      <c r="W2821" s="178">
        <f t="shared" si="5088"/>
        <v>0</v>
      </c>
      <c r="X2821" s="178">
        <f t="shared" ref="X2821:Y2821" si="5090">X2822+X2832+X2865+X2873+X2880</f>
        <v>1813200</v>
      </c>
      <c r="Y2821" s="178">
        <f t="shared" si="5090"/>
        <v>0</v>
      </c>
      <c r="Z2821" s="284">
        <f>Z2820-O2820</f>
        <v>0</v>
      </c>
      <c r="AA2821" s="284">
        <f>AA2820-U2820</f>
        <v>0</v>
      </c>
      <c r="AB2821" s="284">
        <f>AB2820-Y2820</f>
        <v>0</v>
      </c>
      <c r="AC2821" s="475"/>
    </row>
    <row r="2822" spans="1:29" x14ac:dyDescent="0.2">
      <c r="A2822" s="188" t="s">
        <v>882</v>
      </c>
      <c r="B2822" s="166" t="s">
        <v>886</v>
      </c>
      <c r="C2822" s="167">
        <v>43</v>
      </c>
      <c r="D2822" s="166"/>
      <c r="E2822" s="168">
        <v>31</v>
      </c>
      <c r="F2822" s="169"/>
      <c r="G2822" s="169"/>
      <c r="H2822" s="185">
        <f t="shared" ref="H2822:Q2822" si="5091">H2823+H2828+H2830</f>
        <v>711292</v>
      </c>
      <c r="I2822" s="185">
        <f t="shared" si="5091"/>
        <v>0</v>
      </c>
      <c r="J2822" s="185">
        <f t="shared" si="5091"/>
        <v>764617</v>
      </c>
      <c r="K2822" s="185">
        <f t="shared" si="5091"/>
        <v>0</v>
      </c>
      <c r="L2822" s="185">
        <f t="shared" ref="L2822:M2822" si="5092">L2823+L2828+L2830</f>
        <v>781200</v>
      </c>
      <c r="M2822" s="185">
        <f t="shared" si="5092"/>
        <v>0</v>
      </c>
      <c r="N2822" s="185">
        <f t="shared" ref="N2822:O2822" si="5093">N2823+N2828+N2830</f>
        <v>1115662</v>
      </c>
      <c r="O2822" s="185">
        <f t="shared" si="5093"/>
        <v>0</v>
      </c>
      <c r="P2822" s="185">
        <f t="shared" si="5091"/>
        <v>784525</v>
      </c>
      <c r="Q2822" s="185">
        <f t="shared" si="5091"/>
        <v>0</v>
      </c>
      <c r="R2822" s="185">
        <f t="shared" ref="R2822:W2822" si="5094">R2823+R2828+R2830</f>
        <v>809100</v>
      </c>
      <c r="S2822" s="185">
        <f t="shared" si="5094"/>
        <v>0</v>
      </c>
      <c r="T2822" s="185">
        <f t="shared" ref="T2822:U2822" si="5095">T2823+T2828+T2830</f>
        <v>809100</v>
      </c>
      <c r="U2822" s="185">
        <f t="shared" si="5095"/>
        <v>0</v>
      </c>
      <c r="V2822" s="185">
        <f t="shared" si="5094"/>
        <v>821500</v>
      </c>
      <c r="W2822" s="185">
        <f t="shared" si="5094"/>
        <v>0</v>
      </c>
      <c r="X2822" s="185">
        <f t="shared" ref="X2822:Y2822" si="5096">X2823+X2828+X2830</f>
        <v>821500</v>
      </c>
      <c r="Y2822" s="185">
        <f t="shared" si="5096"/>
        <v>0</v>
      </c>
    </row>
    <row r="2823" spans="1:29" x14ac:dyDescent="0.2">
      <c r="A2823" s="118" t="s">
        <v>882</v>
      </c>
      <c r="B2823" s="102" t="s">
        <v>886</v>
      </c>
      <c r="C2823" s="103">
        <v>43</v>
      </c>
      <c r="D2823" s="118"/>
      <c r="E2823" s="113">
        <v>311</v>
      </c>
      <c r="F2823" s="141"/>
      <c r="G2823" s="186"/>
      <c r="H2823" s="108">
        <f t="shared" ref="H2823:Q2823" si="5097">H2824+H2825+H2826+H2827</f>
        <v>571841</v>
      </c>
      <c r="I2823" s="108">
        <f t="shared" si="5097"/>
        <v>0</v>
      </c>
      <c r="J2823" s="108">
        <f t="shared" si="5097"/>
        <v>625258</v>
      </c>
      <c r="K2823" s="108">
        <f t="shared" si="5097"/>
        <v>0</v>
      </c>
      <c r="L2823" s="108">
        <f t="shared" ref="L2823:M2823" si="5098">L2824+L2825+L2826+L2827</f>
        <v>625200</v>
      </c>
      <c r="M2823" s="108">
        <f t="shared" si="5098"/>
        <v>0</v>
      </c>
      <c r="N2823" s="108">
        <f t="shared" ref="N2823:O2823" si="5099">N2824+N2825+N2826+N2827</f>
        <v>901662</v>
      </c>
      <c r="O2823" s="108">
        <f t="shared" si="5099"/>
        <v>0</v>
      </c>
      <c r="P2823" s="108">
        <f t="shared" si="5097"/>
        <v>645166</v>
      </c>
      <c r="Q2823" s="108">
        <f t="shared" si="5097"/>
        <v>0</v>
      </c>
      <c r="R2823" s="108">
        <f t="shared" ref="R2823:W2823" si="5100">R2824+R2825+R2826+R2827</f>
        <v>648100</v>
      </c>
      <c r="S2823" s="108">
        <f t="shared" si="5100"/>
        <v>0</v>
      </c>
      <c r="T2823" s="108">
        <f t="shared" ref="T2823:U2823" si="5101">T2824+T2825+T2826+T2827</f>
        <v>648100</v>
      </c>
      <c r="U2823" s="108">
        <f t="shared" si="5101"/>
        <v>0</v>
      </c>
      <c r="V2823" s="108">
        <f t="shared" si="5100"/>
        <v>658500</v>
      </c>
      <c r="W2823" s="108">
        <f t="shared" si="5100"/>
        <v>0</v>
      </c>
      <c r="X2823" s="108">
        <f t="shared" ref="X2823:Y2823" si="5102">X2824+X2825+X2826+X2827</f>
        <v>658500</v>
      </c>
      <c r="Y2823" s="108">
        <f t="shared" si="5102"/>
        <v>0</v>
      </c>
    </row>
    <row r="2824" spans="1:29" s="101" customFormat="1" x14ac:dyDescent="0.2">
      <c r="A2824" s="95" t="s">
        <v>882</v>
      </c>
      <c r="B2824" s="93" t="s">
        <v>886</v>
      </c>
      <c r="C2824" s="94">
        <v>43</v>
      </c>
      <c r="D2824" s="95" t="s">
        <v>101</v>
      </c>
      <c r="E2824" s="119">
        <v>3111</v>
      </c>
      <c r="F2824" s="142" t="s">
        <v>33</v>
      </c>
      <c r="G2824" s="134"/>
      <c r="H2824" s="398">
        <v>564072</v>
      </c>
      <c r="I2824" s="399"/>
      <c r="J2824" s="398">
        <v>617161</v>
      </c>
      <c r="K2824" s="399"/>
      <c r="L2824" s="402">
        <v>617100</v>
      </c>
      <c r="M2824" s="399"/>
      <c r="N2824" s="402">
        <v>893562</v>
      </c>
      <c r="O2824" s="399"/>
      <c r="P2824" s="398">
        <v>637069</v>
      </c>
      <c r="Q2824" s="399"/>
      <c r="R2824" s="402">
        <v>640000</v>
      </c>
      <c r="S2824" s="399"/>
      <c r="T2824" s="402">
        <v>640000</v>
      </c>
      <c r="U2824" s="399"/>
      <c r="V2824" s="402">
        <v>650000</v>
      </c>
      <c r="W2824" s="399"/>
      <c r="X2824" s="402">
        <v>650000</v>
      </c>
      <c r="Y2824" s="399"/>
      <c r="Z2824" s="112"/>
      <c r="AA2824" s="112"/>
      <c r="AB2824" s="112"/>
      <c r="AC2824" s="112"/>
    </row>
    <row r="2825" spans="1:29" ht="15" x14ac:dyDescent="0.2">
      <c r="A2825" s="95" t="s">
        <v>882</v>
      </c>
      <c r="B2825" s="93" t="s">
        <v>886</v>
      </c>
      <c r="C2825" s="94">
        <v>43</v>
      </c>
      <c r="D2825" s="95" t="s">
        <v>101</v>
      </c>
      <c r="E2825" s="119">
        <v>3112</v>
      </c>
      <c r="F2825" s="142" t="s">
        <v>825</v>
      </c>
      <c r="H2825" s="398">
        <v>3654</v>
      </c>
      <c r="I2825" s="399"/>
      <c r="J2825" s="398">
        <v>3982</v>
      </c>
      <c r="K2825" s="399"/>
      <c r="L2825" s="403">
        <v>4000</v>
      </c>
      <c r="M2825" s="399"/>
      <c r="N2825" s="403">
        <v>4000</v>
      </c>
      <c r="O2825" s="399"/>
      <c r="P2825" s="398">
        <v>3982</v>
      </c>
      <c r="Q2825" s="399"/>
      <c r="R2825" s="403">
        <v>4000</v>
      </c>
      <c r="S2825" s="399"/>
      <c r="T2825" s="403">
        <v>4000</v>
      </c>
      <c r="U2825" s="399"/>
      <c r="V2825" s="403">
        <v>4200</v>
      </c>
      <c r="W2825" s="399"/>
      <c r="X2825" s="403">
        <v>4200</v>
      </c>
      <c r="Y2825" s="399"/>
    </row>
    <row r="2826" spans="1:29" s="101" customFormat="1" x14ac:dyDescent="0.2">
      <c r="A2826" s="95" t="s">
        <v>882</v>
      </c>
      <c r="B2826" s="93" t="s">
        <v>886</v>
      </c>
      <c r="C2826" s="94">
        <v>43</v>
      </c>
      <c r="D2826" s="95" t="s">
        <v>101</v>
      </c>
      <c r="E2826" s="119">
        <v>3113</v>
      </c>
      <c r="F2826" s="142" t="s">
        <v>35</v>
      </c>
      <c r="G2826" s="134"/>
      <c r="H2826" s="398">
        <v>3982</v>
      </c>
      <c r="I2826" s="399"/>
      <c r="J2826" s="398">
        <v>3982</v>
      </c>
      <c r="K2826" s="399"/>
      <c r="L2826" s="403">
        <v>4000</v>
      </c>
      <c r="M2826" s="399"/>
      <c r="N2826" s="403">
        <v>4000</v>
      </c>
      <c r="O2826" s="399"/>
      <c r="P2826" s="398">
        <v>3982</v>
      </c>
      <c r="Q2826" s="399"/>
      <c r="R2826" s="403">
        <v>4000</v>
      </c>
      <c r="S2826" s="399"/>
      <c r="T2826" s="403">
        <v>4000</v>
      </c>
      <c r="U2826" s="399"/>
      <c r="V2826" s="403">
        <v>4200</v>
      </c>
      <c r="W2826" s="399"/>
      <c r="X2826" s="403">
        <v>4200</v>
      </c>
      <c r="Y2826" s="399"/>
    </row>
    <row r="2827" spans="1:29" ht="15" x14ac:dyDescent="0.2">
      <c r="A2827" s="95" t="s">
        <v>882</v>
      </c>
      <c r="B2827" s="93" t="s">
        <v>886</v>
      </c>
      <c r="C2827" s="94">
        <v>43</v>
      </c>
      <c r="D2827" s="95" t="s">
        <v>101</v>
      </c>
      <c r="E2827" s="119">
        <v>3114</v>
      </c>
      <c r="F2827" s="142" t="s">
        <v>36</v>
      </c>
      <c r="H2827" s="398">
        <v>133</v>
      </c>
      <c r="I2827" s="399"/>
      <c r="J2827" s="398">
        <v>133</v>
      </c>
      <c r="K2827" s="399"/>
      <c r="L2827" s="409">
        <v>100</v>
      </c>
      <c r="M2827" s="399"/>
      <c r="N2827" s="409">
        <v>100</v>
      </c>
      <c r="O2827" s="399"/>
      <c r="P2827" s="398">
        <v>133</v>
      </c>
      <c r="Q2827" s="399"/>
      <c r="R2827" s="409">
        <v>100</v>
      </c>
      <c r="S2827" s="399"/>
      <c r="T2827" s="409">
        <v>100</v>
      </c>
      <c r="U2827" s="399"/>
      <c r="V2827" s="409">
        <v>100</v>
      </c>
      <c r="W2827" s="399"/>
      <c r="X2827" s="409">
        <v>100</v>
      </c>
      <c r="Y2827" s="399"/>
    </row>
    <row r="2828" spans="1:29" x14ac:dyDescent="0.2">
      <c r="A2828" s="118" t="s">
        <v>882</v>
      </c>
      <c r="B2828" s="102" t="s">
        <v>886</v>
      </c>
      <c r="C2828" s="103">
        <v>43</v>
      </c>
      <c r="D2828" s="118"/>
      <c r="E2828" s="113">
        <v>312</v>
      </c>
      <c r="F2828" s="141"/>
      <c r="G2828" s="186"/>
      <c r="H2828" s="108">
        <f t="shared" ref="H2828:Y2828" si="5103">H2829</f>
        <v>46545</v>
      </c>
      <c r="I2828" s="108">
        <f t="shared" si="5103"/>
        <v>0</v>
      </c>
      <c r="J2828" s="108">
        <f t="shared" si="5103"/>
        <v>33181</v>
      </c>
      <c r="K2828" s="108">
        <f t="shared" si="5103"/>
        <v>0</v>
      </c>
      <c r="L2828" s="108">
        <f t="shared" si="5103"/>
        <v>50000</v>
      </c>
      <c r="M2828" s="108">
        <f t="shared" si="5103"/>
        <v>0</v>
      </c>
      <c r="N2828" s="108">
        <f t="shared" si="5103"/>
        <v>50000</v>
      </c>
      <c r="O2828" s="108">
        <f t="shared" si="5103"/>
        <v>0</v>
      </c>
      <c r="P2828" s="108">
        <f t="shared" si="5103"/>
        <v>33181</v>
      </c>
      <c r="Q2828" s="108">
        <f t="shared" si="5103"/>
        <v>0</v>
      </c>
      <c r="R2828" s="108">
        <f t="shared" si="5103"/>
        <v>55000</v>
      </c>
      <c r="S2828" s="108">
        <f t="shared" si="5103"/>
        <v>0</v>
      </c>
      <c r="T2828" s="108">
        <f t="shared" si="5103"/>
        <v>55000</v>
      </c>
      <c r="U2828" s="108">
        <f t="shared" si="5103"/>
        <v>0</v>
      </c>
      <c r="V2828" s="108">
        <f t="shared" si="5103"/>
        <v>55000</v>
      </c>
      <c r="W2828" s="108">
        <f t="shared" si="5103"/>
        <v>0</v>
      </c>
      <c r="X2828" s="108">
        <f t="shared" si="5103"/>
        <v>55000</v>
      </c>
      <c r="Y2828" s="108">
        <f t="shared" si="5103"/>
        <v>0</v>
      </c>
      <c r="Z2828" s="101"/>
      <c r="AA2828" s="101"/>
      <c r="AB2828" s="101"/>
      <c r="AC2828" s="101"/>
    </row>
    <row r="2829" spans="1:29" s="101" customFormat="1" x14ac:dyDescent="0.2">
      <c r="A2829" s="95" t="s">
        <v>882</v>
      </c>
      <c r="B2829" s="93" t="s">
        <v>886</v>
      </c>
      <c r="C2829" s="94">
        <v>43</v>
      </c>
      <c r="D2829" s="95" t="s">
        <v>101</v>
      </c>
      <c r="E2829" s="119">
        <v>3121</v>
      </c>
      <c r="F2829" s="142" t="s">
        <v>38</v>
      </c>
      <c r="G2829" s="134"/>
      <c r="H2829" s="398">
        <v>46545</v>
      </c>
      <c r="I2829" s="399"/>
      <c r="J2829" s="398">
        <v>33181</v>
      </c>
      <c r="K2829" s="399"/>
      <c r="L2829" s="402">
        <v>50000</v>
      </c>
      <c r="M2829" s="399"/>
      <c r="N2829" s="402">
        <v>50000</v>
      </c>
      <c r="O2829" s="399"/>
      <c r="P2829" s="398">
        <v>33181</v>
      </c>
      <c r="Q2829" s="399"/>
      <c r="R2829" s="402">
        <v>55000</v>
      </c>
      <c r="S2829" s="399"/>
      <c r="T2829" s="402">
        <v>55000</v>
      </c>
      <c r="U2829" s="399"/>
      <c r="V2829" s="402">
        <v>55000</v>
      </c>
      <c r="W2829" s="399"/>
      <c r="X2829" s="402">
        <v>55000</v>
      </c>
      <c r="Y2829" s="399"/>
      <c r="Z2829" s="112"/>
      <c r="AA2829" s="112"/>
      <c r="AB2829" s="112"/>
      <c r="AC2829" s="112"/>
    </row>
    <row r="2830" spans="1:29" x14ac:dyDescent="0.2">
      <c r="A2830" s="118" t="s">
        <v>882</v>
      </c>
      <c r="B2830" s="102" t="s">
        <v>886</v>
      </c>
      <c r="C2830" s="103">
        <v>43</v>
      </c>
      <c r="D2830" s="118"/>
      <c r="E2830" s="113">
        <v>313</v>
      </c>
      <c r="F2830" s="141"/>
      <c r="G2830" s="186"/>
      <c r="H2830" s="108">
        <f t="shared" ref="H2830:Y2830" si="5104">H2831</f>
        <v>92906</v>
      </c>
      <c r="I2830" s="108">
        <f t="shared" si="5104"/>
        <v>0</v>
      </c>
      <c r="J2830" s="108">
        <f t="shared" si="5104"/>
        <v>106178</v>
      </c>
      <c r="K2830" s="108">
        <f t="shared" si="5104"/>
        <v>0</v>
      </c>
      <c r="L2830" s="108">
        <f t="shared" si="5104"/>
        <v>106000</v>
      </c>
      <c r="M2830" s="108">
        <f t="shared" si="5104"/>
        <v>0</v>
      </c>
      <c r="N2830" s="108">
        <f t="shared" si="5104"/>
        <v>164000</v>
      </c>
      <c r="O2830" s="108">
        <f t="shared" si="5104"/>
        <v>0</v>
      </c>
      <c r="P2830" s="108">
        <f t="shared" si="5104"/>
        <v>106178</v>
      </c>
      <c r="Q2830" s="108">
        <f t="shared" si="5104"/>
        <v>0</v>
      </c>
      <c r="R2830" s="108">
        <f t="shared" si="5104"/>
        <v>106000</v>
      </c>
      <c r="S2830" s="108">
        <f t="shared" si="5104"/>
        <v>0</v>
      </c>
      <c r="T2830" s="108">
        <f t="shared" si="5104"/>
        <v>106000</v>
      </c>
      <c r="U2830" s="108">
        <f t="shared" si="5104"/>
        <v>0</v>
      </c>
      <c r="V2830" s="108">
        <f t="shared" si="5104"/>
        <v>108000</v>
      </c>
      <c r="W2830" s="108">
        <f t="shared" si="5104"/>
        <v>0</v>
      </c>
      <c r="X2830" s="108">
        <f t="shared" si="5104"/>
        <v>108000</v>
      </c>
      <c r="Y2830" s="108">
        <f t="shared" si="5104"/>
        <v>0</v>
      </c>
    </row>
    <row r="2831" spans="1:29" x14ac:dyDescent="0.2">
      <c r="A2831" s="95" t="s">
        <v>882</v>
      </c>
      <c r="B2831" s="93" t="s">
        <v>886</v>
      </c>
      <c r="C2831" s="94">
        <v>43</v>
      </c>
      <c r="D2831" s="95" t="s">
        <v>101</v>
      </c>
      <c r="E2831" s="119">
        <v>3132</v>
      </c>
      <c r="F2831" s="142" t="s">
        <v>40</v>
      </c>
      <c r="H2831" s="398">
        <v>92906</v>
      </c>
      <c r="I2831" s="399"/>
      <c r="J2831" s="398">
        <v>106178</v>
      </c>
      <c r="K2831" s="399"/>
      <c r="L2831" s="402">
        <v>106000</v>
      </c>
      <c r="M2831" s="399"/>
      <c r="N2831" s="402">
        <v>164000</v>
      </c>
      <c r="O2831" s="399"/>
      <c r="P2831" s="398">
        <v>106178</v>
      </c>
      <c r="Q2831" s="399"/>
      <c r="R2831" s="402">
        <v>106000</v>
      </c>
      <c r="S2831" s="399"/>
      <c r="T2831" s="402">
        <v>106000</v>
      </c>
      <c r="U2831" s="399"/>
      <c r="V2831" s="402">
        <v>108000</v>
      </c>
      <c r="W2831" s="399"/>
      <c r="X2831" s="402">
        <v>108000</v>
      </c>
      <c r="Y2831" s="399"/>
      <c r="Z2831" s="101"/>
      <c r="AA2831" s="101"/>
      <c r="AB2831" s="101"/>
      <c r="AC2831" s="101"/>
    </row>
    <row r="2832" spans="1:29" x14ac:dyDescent="0.2">
      <c r="A2832" s="188" t="s">
        <v>882</v>
      </c>
      <c r="B2832" s="166" t="s">
        <v>886</v>
      </c>
      <c r="C2832" s="167">
        <v>43</v>
      </c>
      <c r="D2832" s="166"/>
      <c r="E2832" s="168">
        <v>32</v>
      </c>
      <c r="F2832" s="169"/>
      <c r="G2832" s="169"/>
      <c r="H2832" s="185">
        <f t="shared" ref="H2832:Q2832" si="5105">H2833+H2838+H2845+H2855+H2857</f>
        <v>812620</v>
      </c>
      <c r="I2832" s="185">
        <f t="shared" si="5105"/>
        <v>0</v>
      </c>
      <c r="J2832" s="185">
        <f t="shared" si="5105"/>
        <v>887914</v>
      </c>
      <c r="K2832" s="185">
        <f t="shared" si="5105"/>
        <v>0</v>
      </c>
      <c r="L2832" s="185">
        <f t="shared" ref="L2832:M2832" si="5106">L2833+L2838+L2845+L2855+L2857</f>
        <v>888900</v>
      </c>
      <c r="M2832" s="185">
        <f t="shared" si="5106"/>
        <v>0</v>
      </c>
      <c r="N2832" s="185">
        <f t="shared" ref="N2832:O2832" si="5107">N2833+N2838+N2845+N2855+N2857</f>
        <v>1146900</v>
      </c>
      <c r="O2832" s="185">
        <f t="shared" si="5107"/>
        <v>0</v>
      </c>
      <c r="P2832" s="185">
        <f t="shared" si="5105"/>
        <v>914459</v>
      </c>
      <c r="Q2832" s="185">
        <f t="shared" si="5105"/>
        <v>0</v>
      </c>
      <c r="R2832" s="185">
        <f t="shared" ref="R2832:W2832" si="5108">R2833+R2838+R2845+R2855+R2857</f>
        <v>913900</v>
      </c>
      <c r="S2832" s="185">
        <f t="shared" si="5108"/>
        <v>0</v>
      </c>
      <c r="T2832" s="185">
        <f t="shared" ref="T2832:U2832" si="5109">T2833+T2838+T2845+T2855+T2857</f>
        <v>952800</v>
      </c>
      <c r="U2832" s="185">
        <f t="shared" si="5109"/>
        <v>0</v>
      </c>
      <c r="V2832" s="185">
        <f t="shared" si="5108"/>
        <v>926600</v>
      </c>
      <c r="W2832" s="185">
        <f t="shared" si="5108"/>
        <v>0</v>
      </c>
      <c r="X2832" s="185">
        <f t="shared" ref="X2832:Y2832" si="5110">X2833+X2838+X2845+X2855+X2857</f>
        <v>929100</v>
      </c>
      <c r="Y2832" s="185">
        <f t="shared" si="5110"/>
        <v>0</v>
      </c>
    </row>
    <row r="2833" spans="1:29" x14ac:dyDescent="0.2">
      <c r="A2833" s="118" t="s">
        <v>882</v>
      </c>
      <c r="B2833" s="102" t="s">
        <v>886</v>
      </c>
      <c r="C2833" s="103">
        <v>43</v>
      </c>
      <c r="D2833" s="118"/>
      <c r="E2833" s="113">
        <v>321</v>
      </c>
      <c r="F2833" s="141"/>
      <c r="G2833" s="186"/>
      <c r="H2833" s="108">
        <f t="shared" ref="H2833:Q2833" si="5111">H2834+H2835+H2836+H2837</f>
        <v>50568</v>
      </c>
      <c r="I2833" s="108">
        <f t="shared" si="5111"/>
        <v>0</v>
      </c>
      <c r="J2833" s="108">
        <f t="shared" si="5111"/>
        <v>57071</v>
      </c>
      <c r="K2833" s="108">
        <f t="shared" si="5111"/>
        <v>0</v>
      </c>
      <c r="L2833" s="108">
        <f t="shared" ref="L2833:M2833" si="5112">L2834+L2835+L2836+L2837</f>
        <v>57100</v>
      </c>
      <c r="M2833" s="108">
        <f t="shared" si="5112"/>
        <v>0</v>
      </c>
      <c r="N2833" s="108">
        <f t="shared" ref="N2833:O2833" si="5113">N2834+N2835+N2836+N2837</f>
        <v>75600</v>
      </c>
      <c r="O2833" s="108">
        <f t="shared" si="5113"/>
        <v>0</v>
      </c>
      <c r="P2833" s="108">
        <f t="shared" si="5111"/>
        <v>57071</v>
      </c>
      <c r="Q2833" s="108">
        <f t="shared" si="5111"/>
        <v>0</v>
      </c>
      <c r="R2833" s="108">
        <f t="shared" ref="R2833:W2833" si="5114">R2834+R2835+R2836+R2837</f>
        <v>57100</v>
      </c>
      <c r="S2833" s="108">
        <f t="shared" si="5114"/>
        <v>0</v>
      </c>
      <c r="T2833" s="108">
        <f t="shared" ref="T2833:U2833" si="5115">T2834+T2835+T2836+T2837</f>
        <v>57100</v>
      </c>
      <c r="U2833" s="108">
        <f t="shared" si="5115"/>
        <v>0</v>
      </c>
      <c r="V2833" s="108">
        <f t="shared" si="5114"/>
        <v>57500</v>
      </c>
      <c r="W2833" s="108">
        <f t="shared" si="5114"/>
        <v>0</v>
      </c>
      <c r="X2833" s="108">
        <f t="shared" ref="X2833:Y2833" si="5116">X2834+X2835+X2836+X2837</f>
        <v>57500</v>
      </c>
      <c r="Y2833" s="108">
        <f t="shared" si="5116"/>
        <v>0</v>
      </c>
    </row>
    <row r="2834" spans="1:29" s="101" customFormat="1" x14ac:dyDescent="0.2">
      <c r="A2834" s="95" t="s">
        <v>882</v>
      </c>
      <c r="B2834" s="93" t="s">
        <v>886</v>
      </c>
      <c r="C2834" s="94">
        <v>43</v>
      </c>
      <c r="D2834" s="95" t="s">
        <v>101</v>
      </c>
      <c r="E2834" s="119">
        <v>3211</v>
      </c>
      <c r="F2834" s="142" t="s">
        <v>42</v>
      </c>
      <c r="G2834" s="134"/>
      <c r="H2834" s="398">
        <v>29199</v>
      </c>
      <c r="I2834" s="399"/>
      <c r="J2834" s="398">
        <v>33181</v>
      </c>
      <c r="K2834" s="399"/>
      <c r="L2834" s="402">
        <v>33200</v>
      </c>
      <c r="M2834" s="399"/>
      <c r="N2834" s="402">
        <v>38200</v>
      </c>
      <c r="O2834" s="399"/>
      <c r="P2834" s="398">
        <v>33181</v>
      </c>
      <c r="Q2834" s="399"/>
      <c r="R2834" s="402">
        <v>33200</v>
      </c>
      <c r="S2834" s="399"/>
      <c r="T2834" s="402">
        <v>33200</v>
      </c>
      <c r="U2834" s="399"/>
      <c r="V2834" s="402">
        <v>33200</v>
      </c>
      <c r="W2834" s="399"/>
      <c r="X2834" s="402">
        <v>33200</v>
      </c>
      <c r="Y2834" s="399"/>
      <c r="Z2834" s="112"/>
      <c r="AA2834" s="112"/>
      <c r="AB2834" s="112"/>
      <c r="AC2834" s="112"/>
    </row>
    <row r="2835" spans="1:29" ht="30" x14ac:dyDescent="0.2">
      <c r="A2835" s="95" t="s">
        <v>882</v>
      </c>
      <c r="B2835" s="93" t="s">
        <v>886</v>
      </c>
      <c r="C2835" s="94">
        <v>43</v>
      </c>
      <c r="D2835" s="95" t="s">
        <v>101</v>
      </c>
      <c r="E2835" s="119">
        <v>3212</v>
      </c>
      <c r="F2835" s="142" t="s">
        <v>43</v>
      </c>
      <c r="H2835" s="398">
        <v>12078</v>
      </c>
      <c r="I2835" s="399"/>
      <c r="J2835" s="398">
        <v>13272</v>
      </c>
      <c r="K2835" s="399"/>
      <c r="L2835" s="403">
        <v>13300</v>
      </c>
      <c r="M2835" s="399"/>
      <c r="N2835" s="403">
        <v>23800</v>
      </c>
      <c r="O2835" s="399"/>
      <c r="P2835" s="398">
        <v>13272</v>
      </c>
      <c r="Q2835" s="399"/>
      <c r="R2835" s="403">
        <v>13300</v>
      </c>
      <c r="S2835" s="399"/>
      <c r="T2835" s="403">
        <v>13300</v>
      </c>
      <c r="U2835" s="399"/>
      <c r="V2835" s="403">
        <v>13700</v>
      </c>
      <c r="W2835" s="399"/>
      <c r="X2835" s="403">
        <v>13700</v>
      </c>
      <c r="Y2835" s="399"/>
    </row>
    <row r="2836" spans="1:29" x14ac:dyDescent="0.2">
      <c r="A2836" s="95" t="s">
        <v>882</v>
      </c>
      <c r="B2836" s="93" t="s">
        <v>886</v>
      </c>
      <c r="C2836" s="94">
        <v>43</v>
      </c>
      <c r="D2836" s="95" t="s">
        <v>101</v>
      </c>
      <c r="E2836" s="119">
        <v>3213</v>
      </c>
      <c r="F2836" s="142" t="s">
        <v>44</v>
      </c>
      <c r="H2836" s="398">
        <v>8627</v>
      </c>
      <c r="I2836" s="399"/>
      <c r="J2836" s="398">
        <v>9291</v>
      </c>
      <c r="K2836" s="399"/>
      <c r="L2836" s="403">
        <v>9300</v>
      </c>
      <c r="M2836" s="399"/>
      <c r="N2836" s="403">
        <v>12300</v>
      </c>
      <c r="O2836" s="399"/>
      <c r="P2836" s="398">
        <v>9291</v>
      </c>
      <c r="Q2836" s="399"/>
      <c r="R2836" s="403">
        <v>9300</v>
      </c>
      <c r="S2836" s="399"/>
      <c r="T2836" s="403">
        <v>9300</v>
      </c>
      <c r="U2836" s="399"/>
      <c r="V2836" s="403">
        <v>9300</v>
      </c>
      <c r="W2836" s="399"/>
      <c r="X2836" s="403">
        <v>9300</v>
      </c>
      <c r="Y2836" s="399"/>
      <c r="Z2836" s="101"/>
      <c r="AA2836" s="101"/>
      <c r="AB2836" s="101"/>
      <c r="AC2836" s="101"/>
    </row>
    <row r="2837" spans="1:29" ht="15" x14ac:dyDescent="0.2">
      <c r="A2837" s="95" t="s">
        <v>882</v>
      </c>
      <c r="B2837" s="93" t="s">
        <v>886</v>
      </c>
      <c r="C2837" s="94">
        <v>43</v>
      </c>
      <c r="D2837" s="95" t="s">
        <v>101</v>
      </c>
      <c r="E2837" s="119">
        <v>3214</v>
      </c>
      <c r="F2837" s="142" t="s">
        <v>45</v>
      </c>
      <c r="H2837" s="398">
        <v>664</v>
      </c>
      <c r="I2837" s="399"/>
      <c r="J2837" s="398">
        <v>1327</v>
      </c>
      <c r="K2837" s="399"/>
      <c r="L2837" s="403">
        <v>1300</v>
      </c>
      <c r="M2837" s="399"/>
      <c r="N2837" s="403">
        <v>1300</v>
      </c>
      <c r="O2837" s="399"/>
      <c r="P2837" s="398">
        <v>1327</v>
      </c>
      <c r="Q2837" s="399"/>
      <c r="R2837" s="403">
        <v>1300</v>
      </c>
      <c r="S2837" s="399"/>
      <c r="T2837" s="403">
        <v>1300</v>
      </c>
      <c r="U2837" s="399"/>
      <c r="V2837" s="403">
        <v>1300</v>
      </c>
      <c r="W2837" s="399"/>
      <c r="X2837" s="403">
        <v>1300</v>
      </c>
      <c r="Y2837" s="399"/>
    </row>
    <row r="2838" spans="1:29" x14ac:dyDescent="0.2">
      <c r="A2838" s="118" t="s">
        <v>882</v>
      </c>
      <c r="B2838" s="102" t="s">
        <v>886</v>
      </c>
      <c r="C2838" s="103">
        <v>43</v>
      </c>
      <c r="D2838" s="118"/>
      <c r="E2838" s="113">
        <v>322</v>
      </c>
      <c r="F2838" s="141"/>
      <c r="G2838" s="186"/>
      <c r="H2838" s="108">
        <f t="shared" ref="H2838:Q2838" si="5117">H2839+H2840+H2841+H2842+H2843+H2844</f>
        <v>175374</v>
      </c>
      <c r="I2838" s="108">
        <f t="shared" si="5117"/>
        <v>0</v>
      </c>
      <c r="J2838" s="108">
        <f t="shared" si="5117"/>
        <v>193112</v>
      </c>
      <c r="K2838" s="108">
        <f t="shared" si="5117"/>
        <v>0</v>
      </c>
      <c r="L2838" s="108">
        <f t="shared" ref="L2838:M2838" si="5118">L2839+L2840+L2841+L2842+L2843+L2844</f>
        <v>192600</v>
      </c>
      <c r="M2838" s="108">
        <f t="shared" si="5118"/>
        <v>0</v>
      </c>
      <c r="N2838" s="108">
        <f t="shared" ref="N2838:O2838" si="5119">N2839+N2840+N2841+N2842+N2843+N2844</f>
        <v>312600</v>
      </c>
      <c r="O2838" s="108">
        <f t="shared" si="5119"/>
        <v>0</v>
      </c>
      <c r="P2838" s="108">
        <f t="shared" si="5117"/>
        <v>193112</v>
      </c>
      <c r="Q2838" s="108">
        <f t="shared" si="5117"/>
        <v>0</v>
      </c>
      <c r="R2838" s="108">
        <f t="shared" ref="R2838:W2838" si="5120">R2839+R2840+R2841+R2842+R2843+R2844</f>
        <v>192600</v>
      </c>
      <c r="S2838" s="108">
        <f t="shared" si="5120"/>
        <v>0</v>
      </c>
      <c r="T2838" s="108">
        <f t="shared" ref="T2838:U2838" si="5121">T2839+T2840+T2841+T2842+T2843+T2844</f>
        <v>228600</v>
      </c>
      <c r="U2838" s="108">
        <f t="shared" si="5121"/>
        <v>0</v>
      </c>
      <c r="V2838" s="108">
        <f t="shared" si="5120"/>
        <v>195600</v>
      </c>
      <c r="W2838" s="108">
        <f t="shared" si="5120"/>
        <v>0</v>
      </c>
      <c r="X2838" s="108">
        <f t="shared" ref="X2838:Y2838" si="5122">X2839+X2840+X2841+X2842+X2843+X2844</f>
        <v>195600</v>
      </c>
      <c r="Y2838" s="108">
        <f t="shared" si="5122"/>
        <v>0</v>
      </c>
    </row>
    <row r="2839" spans="1:29" ht="15" x14ac:dyDescent="0.2">
      <c r="A2839" s="95" t="s">
        <v>882</v>
      </c>
      <c r="B2839" s="93" t="s">
        <v>886</v>
      </c>
      <c r="C2839" s="94">
        <v>43</v>
      </c>
      <c r="D2839" s="95" t="s">
        <v>101</v>
      </c>
      <c r="E2839" s="119">
        <v>3221</v>
      </c>
      <c r="F2839" s="142" t="s">
        <v>297</v>
      </c>
      <c r="H2839" s="398">
        <v>6636</v>
      </c>
      <c r="I2839" s="399"/>
      <c r="J2839" s="398">
        <v>7963</v>
      </c>
      <c r="K2839" s="399"/>
      <c r="L2839" s="402">
        <v>8000</v>
      </c>
      <c r="M2839" s="399"/>
      <c r="N2839" s="402">
        <v>10000</v>
      </c>
      <c r="O2839" s="399"/>
      <c r="P2839" s="398">
        <v>7963</v>
      </c>
      <c r="Q2839" s="399"/>
      <c r="R2839" s="402">
        <v>8000</v>
      </c>
      <c r="S2839" s="399"/>
      <c r="T2839" s="402">
        <v>8000</v>
      </c>
      <c r="U2839" s="399"/>
      <c r="V2839" s="402">
        <v>8000</v>
      </c>
      <c r="W2839" s="399"/>
      <c r="X2839" s="402">
        <v>8000</v>
      </c>
      <c r="Y2839" s="399"/>
    </row>
    <row r="2840" spans="1:29" ht="15" x14ac:dyDescent="0.2">
      <c r="A2840" s="95" t="s">
        <v>882</v>
      </c>
      <c r="B2840" s="93" t="s">
        <v>886</v>
      </c>
      <c r="C2840" s="94">
        <v>43</v>
      </c>
      <c r="D2840" s="95" t="s">
        <v>101</v>
      </c>
      <c r="E2840" s="119">
        <v>3222</v>
      </c>
      <c r="F2840" s="142" t="s">
        <v>47</v>
      </c>
      <c r="H2840" s="398">
        <v>1327</v>
      </c>
      <c r="I2840" s="399"/>
      <c r="J2840" s="398">
        <v>1327</v>
      </c>
      <c r="K2840" s="399"/>
      <c r="L2840" s="403">
        <v>1300</v>
      </c>
      <c r="M2840" s="399"/>
      <c r="N2840" s="403">
        <v>1300</v>
      </c>
      <c r="O2840" s="399"/>
      <c r="P2840" s="398">
        <v>1327</v>
      </c>
      <c r="Q2840" s="399"/>
      <c r="R2840" s="403">
        <v>1300</v>
      </c>
      <c r="S2840" s="399"/>
      <c r="T2840" s="403">
        <v>1300</v>
      </c>
      <c r="U2840" s="399"/>
      <c r="V2840" s="403">
        <v>1300</v>
      </c>
      <c r="W2840" s="399"/>
      <c r="X2840" s="403">
        <v>1300</v>
      </c>
      <c r="Y2840" s="399"/>
    </row>
    <row r="2841" spans="1:29" s="101" customFormat="1" x14ac:dyDescent="0.2">
      <c r="A2841" s="95" t="s">
        <v>882</v>
      </c>
      <c r="B2841" s="93" t="s">
        <v>886</v>
      </c>
      <c r="C2841" s="94">
        <v>43</v>
      </c>
      <c r="D2841" s="95" t="s">
        <v>101</v>
      </c>
      <c r="E2841" s="119">
        <v>3223</v>
      </c>
      <c r="F2841" s="142" t="s">
        <v>48</v>
      </c>
      <c r="G2841" s="134"/>
      <c r="H2841" s="398">
        <v>132723</v>
      </c>
      <c r="I2841" s="399"/>
      <c r="J2841" s="398">
        <v>172540</v>
      </c>
      <c r="K2841" s="399"/>
      <c r="L2841" s="403">
        <v>172000</v>
      </c>
      <c r="M2841" s="399"/>
      <c r="N2841" s="403">
        <v>232000</v>
      </c>
      <c r="O2841" s="399"/>
      <c r="P2841" s="398">
        <v>172540</v>
      </c>
      <c r="Q2841" s="399"/>
      <c r="R2841" s="403">
        <v>172000</v>
      </c>
      <c r="S2841" s="399"/>
      <c r="T2841" s="403">
        <v>172000</v>
      </c>
      <c r="U2841" s="399"/>
      <c r="V2841" s="403">
        <v>175000</v>
      </c>
      <c r="W2841" s="399"/>
      <c r="X2841" s="403">
        <v>175000</v>
      </c>
      <c r="Y2841" s="399"/>
      <c r="Z2841" s="112"/>
      <c r="AA2841" s="112"/>
      <c r="AB2841" s="112"/>
      <c r="AC2841" s="112"/>
    </row>
    <row r="2842" spans="1:29" ht="30" x14ac:dyDescent="0.2">
      <c r="A2842" s="95" t="s">
        <v>882</v>
      </c>
      <c r="B2842" s="93" t="s">
        <v>886</v>
      </c>
      <c r="C2842" s="94">
        <v>43</v>
      </c>
      <c r="D2842" s="95" t="s">
        <v>101</v>
      </c>
      <c r="E2842" s="119">
        <v>3224</v>
      </c>
      <c r="F2842" s="142" t="s">
        <v>155</v>
      </c>
      <c r="H2842" s="398">
        <v>27654</v>
      </c>
      <c r="I2842" s="399"/>
      <c r="J2842" s="398">
        <v>3982</v>
      </c>
      <c r="K2842" s="399"/>
      <c r="L2842" s="403">
        <v>4000</v>
      </c>
      <c r="M2842" s="399"/>
      <c r="N2842" s="403">
        <v>60000</v>
      </c>
      <c r="O2842" s="399"/>
      <c r="P2842" s="398">
        <v>3982</v>
      </c>
      <c r="Q2842" s="399"/>
      <c r="R2842" s="403">
        <v>4000</v>
      </c>
      <c r="S2842" s="399"/>
      <c r="T2842" s="403">
        <v>40000</v>
      </c>
      <c r="U2842" s="399"/>
      <c r="V2842" s="403">
        <v>4000</v>
      </c>
      <c r="W2842" s="399"/>
      <c r="X2842" s="403">
        <v>4000</v>
      </c>
      <c r="Y2842" s="399"/>
    </row>
    <row r="2843" spans="1:29" x14ac:dyDescent="0.2">
      <c r="A2843" s="95" t="s">
        <v>882</v>
      </c>
      <c r="B2843" s="93" t="s">
        <v>886</v>
      </c>
      <c r="C2843" s="94">
        <v>43</v>
      </c>
      <c r="D2843" s="95" t="s">
        <v>101</v>
      </c>
      <c r="E2843" s="119">
        <v>3225</v>
      </c>
      <c r="F2843" s="142" t="s">
        <v>473</v>
      </c>
      <c r="H2843" s="398">
        <v>398</v>
      </c>
      <c r="I2843" s="399"/>
      <c r="J2843" s="398">
        <v>664</v>
      </c>
      <c r="K2843" s="399"/>
      <c r="L2843" s="409">
        <v>700</v>
      </c>
      <c r="M2843" s="399"/>
      <c r="N2843" s="409">
        <v>700</v>
      </c>
      <c r="O2843" s="399"/>
      <c r="P2843" s="398">
        <v>664</v>
      </c>
      <c r="Q2843" s="399"/>
      <c r="R2843" s="409">
        <v>700</v>
      </c>
      <c r="S2843" s="399"/>
      <c r="T2843" s="409">
        <v>700</v>
      </c>
      <c r="U2843" s="399"/>
      <c r="V2843" s="409">
        <v>700</v>
      </c>
      <c r="W2843" s="399"/>
      <c r="X2843" s="409">
        <v>700</v>
      </c>
      <c r="Y2843" s="399"/>
      <c r="Z2843" s="101"/>
      <c r="AA2843" s="101"/>
      <c r="AB2843" s="101"/>
      <c r="AC2843" s="101"/>
    </row>
    <row r="2844" spans="1:29" ht="15" x14ac:dyDescent="0.2">
      <c r="A2844" s="95" t="s">
        <v>882</v>
      </c>
      <c r="B2844" s="93" t="s">
        <v>886</v>
      </c>
      <c r="C2844" s="94">
        <v>43</v>
      </c>
      <c r="D2844" s="95" t="s">
        <v>101</v>
      </c>
      <c r="E2844" s="119">
        <v>3227</v>
      </c>
      <c r="F2844" s="142" t="s">
        <v>51</v>
      </c>
      <c r="H2844" s="398">
        <v>6636</v>
      </c>
      <c r="I2844" s="399"/>
      <c r="J2844" s="398">
        <v>6636</v>
      </c>
      <c r="K2844" s="399"/>
      <c r="L2844" s="403">
        <v>6600</v>
      </c>
      <c r="M2844" s="399"/>
      <c r="N2844" s="403">
        <v>8600</v>
      </c>
      <c r="O2844" s="399"/>
      <c r="P2844" s="398">
        <v>6636</v>
      </c>
      <c r="Q2844" s="399"/>
      <c r="R2844" s="403">
        <v>6600</v>
      </c>
      <c r="S2844" s="399"/>
      <c r="T2844" s="403">
        <v>6600</v>
      </c>
      <c r="U2844" s="399"/>
      <c r="V2844" s="403">
        <v>6600</v>
      </c>
      <c r="W2844" s="399"/>
      <c r="X2844" s="403">
        <v>6600</v>
      </c>
      <c r="Y2844" s="399"/>
    </row>
    <row r="2845" spans="1:29" x14ac:dyDescent="0.2">
      <c r="A2845" s="118" t="s">
        <v>882</v>
      </c>
      <c r="B2845" s="102" t="s">
        <v>886</v>
      </c>
      <c r="C2845" s="103">
        <v>43</v>
      </c>
      <c r="D2845" s="118"/>
      <c r="E2845" s="113">
        <v>323</v>
      </c>
      <c r="F2845" s="141"/>
      <c r="G2845" s="186"/>
      <c r="H2845" s="108">
        <f t="shared" ref="H2845:Q2845" si="5123">H2846+H2847+H2848+H2849+H2850+H2851+H2852+H2853+H2854</f>
        <v>491119</v>
      </c>
      <c r="I2845" s="108">
        <f t="shared" si="5123"/>
        <v>0</v>
      </c>
      <c r="J2845" s="108">
        <f t="shared" si="5123"/>
        <v>542172</v>
      </c>
      <c r="K2845" s="108">
        <f t="shared" si="5123"/>
        <v>0</v>
      </c>
      <c r="L2845" s="108">
        <f t="shared" ref="L2845:M2845" si="5124">L2846+L2847+L2848+L2849+L2850+L2851+L2852+L2853+L2854</f>
        <v>543300</v>
      </c>
      <c r="M2845" s="108">
        <f t="shared" si="5124"/>
        <v>0</v>
      </c>
      <c r="N2845" s="108">
        <f t="shared" ref="N2845:O2845" si="5125">N2846+N2847+N2848+N2849+N2850+N2851+N2852+N2853+N2854</f>
        <v>656300</v>
      </c>
      <c r="O2845" s="108">
        <f t="shared" si="5125"/>
        <v>0</v>
      </c>
      <c r="P2845" s="108">
        <f t="shared" si="5123"/>
        <v>568717</v>
      </c>
      <c r="Q2845" s="108">
        <f t="shared" si="5123"/>
        <v>0</v>
      </c>
      <c r="R2845" s="108">
        <f t="shared" ref="R2845:W2845" si="5126">R2846+R2847+R2848+R2849+R2850+R2851+R2852+R2853+R2854</f>
        <v>568300</v>
      </c>
      <c r="S2845" s="108">
        <f t="shared" si="5126"/>
        <v>0</v>
      </c>
      <c r="T2845" s="108">
        <f t="shared" ref="T2845:U2845" si="5127">T2846+T2847+T2848+T2849+T2850+T2851+T2852+T2853+T2854</f>
        <v>568700</v>
      </c>
      <c r="U2845" s="108">
        <f t="shared" si="5127"/>
        <v>0</v>
      </c>
      <c r="V2845" s="108">
        <f t="shared" si="5126"/>
        <v>577600</v>
      </c>
      <c r="W2845" s="108">
        <f t="shared" si="5126"/>
        <v>0</v>
      </c>
      <c r="X2845" s="108">
        <f t="shared" ref="X2845:Y2845" si="5128">X2846+X2847+X2848+X2849+X2850+X2851+X2852+X2853+X2854</f>
        <v>577600</v>
      </c>
      <c r="Y2845" s="108">
        <f t="shared" si="5128"/>
        <v>0</v>
      </c>
    </row>
    <row r="2846" spans="1:29" ht="15" x14ac:dyDescent="0.2">
      <c r="A2846" s="95" t="s">
        <v>882</v>
      </c>
      <c r="B2846" s="93" t="s">
        <v>886</v>
      </c>
      <c r="C2846" s="94">
        <v>43</v>
      </c>
      <c r="D2846" s="95" t="s">
        <v>101</v>
      </c>
      <c r="E2846" s="119">
        <v>3231</v>
      </c>
      <c r="F2846" s="142" t="s">
        <v>52</v>
      </c>
      <c r="H2846" s="398">
        <v>29199</v>
      </c>
      <c r="I2846" s="399"/>
      <c r="J2846" s="398">
        <v>33181</v>
      </c>
      <c r="K2846" s="399"/>
      <c r="L2846" s="402">
        <v>33200</v>
      </c>
      <c r="M2846" s="399"/>
      <c r="N2846" s="402">
        <v>43200</v>
      </c>
      <c r="O2846" s="399"/>
      <c r="P2846" s="398">
        <v>33181</v>
      </c>
      <c r="Q2846" s="399"/>
      <c r="R2846" s="402">
        <v>33200</v>
      </c>
      <c r="S2846" s="399"/>
      <c r="T2846" s="402">
        <v>33200</v>
      </c>
      <c r="U2846" s="399"/>
      <c r="V2846" s="402">
        <v>35000</v>
      </c>
      <c r="W2846" s="399"/>
      <c r="X2846" s="402">
        <v>35000</v>
      </c>
      <c r="Y2846" s="399"/>
    </row>
    <row r="2847" spans="1:29" ht="15" x14ac:dyDescent="0.2">
      <c r="A2847" s="95" t="s">
        <v>882</v>
      </c>
      <c r="B2847" s="93" t="s">
        <v>886</v>
      </c>
      <c r="C2847" s="94">
        <v>43</v>
      </c>
      <c r="D2847" s="95" t="s">
        <v>101</v>
      </c>
      <c r="E2847" s="119">
        <v>3232</v>
      </c>
      <c r="F2847" s="142" t="s">
        <v>53</v>
      </c>
      <c r="H2847" s="398">
        <v>66361</v>
      </c>
      <c r="I2847" s="399"/>
      <c r="J2847" s="398">
        <v>79634</v>
      </c>
      <c r="K2847" s="399"/>
      <c r="L2847" s="403">
        <v>79600</v>
      </c>
      <c r="M2847" s="399"/>
      <c r="N2847" s="403">
        <v>119600</v>
      </c>
      <c r="O2847" s="399"/>
      <c r="P2847" s="398">
        <v>79634</v>
      </c>
      <c r="Q2847" s="399"/>
      <c r="R2847" s="403">
        <v>79600</v>
      </c>
      <c r="S2847" s="399"/>
      <c r="T2847" s="403">
        <v>80000</v>
      </c>
      <c r="U2847" s="399"/>
      <c r="V2847" s="403">
        <v>80000</v>
      </c>
      <c r="W2847" s="399"/>
      <c r="X2847" s="403">
        <v>80000</v>
      </c>
      <c r="Y2847" s="399"/>
    </row>
    <row r="2848" spans="1:29" ht="15" x14ac:dyDescent="0.2">
      <c r="A2848" s="95" t="s">
        <v>882</v>
      </c>
      <c r="B2848" s="93" t="s">
        <v>886</v>
      </c>
      <c r="C2848" s="94">
        <v>43</v>
      </c>
      <c r="D2848" s="95" t="s">
        <v>101</v>
      </c>
      <c r="E2848" s="119">
        <v>3233</v>
      </c>
      <c r="F2848" s="142" t="s">
        <v>54</v>
      </c>
      <c r="H2848" s="398">
        <v>53089</v>
      </c>
      <c r="I2848" s="399"/>
      <c r="J2848" s="398">
        <v>53089</v>
      </c>
      <c r="K2848" s="399"/>
      <c r="L2848" s="403">
        <v>53000</v>
      </c>
      <c r="M2848" s="399"/>
      <c r="N2848" s="403">
        <v>53000</v>
      </c>
      <c r="O2848" s="399"/>
      <c r="P2848" s="398">
        <v>53089</v>
      </c>
      <c r="Q2848" s="399"/>
      <c r="R2848" s="403">
        <v>53000</v>
      </c>
      <c r="S2848" s="399"/>
      <c r="T2848" s="403">
        <v>53000</v>
      </c>
      <c r="U2848" s="399"/>
      <c r="V2848" s="403">
        <v>53000</v>
      </c>
      <c r="W2848" s="399"/>
      <c r="X2848" s="403">
        <v>53000</v>
      </c>
      <c r="Y2848" s="399"/>
    </row>
    <row r="2849" spans="1:29" ht="15" x14ac:dyDescent="0.2">
      <c r="A2849" s="95" t="s">
        <v>882</v>
      </c>
      <c r="B2849" s="93" t="s">
        <v>886</v>
      </c>
      <c r="C2849" s="94">
        <v>43</v>
      </c>
      <c r="D2849" s="95" t="s">
        <v>101</v>
      </c>
      <c r="E2849" s="119">
        <v>3234</v>
      </c>
      <c r="F2849" s="142" t="s">
        <v>888</v>
      </c>
      <c r="H2849" s="398">
        <v>159267</v>
      </c>
      <c r="I2849" s="399"/>
      <c r="J2849" s="398">
        <v>199084</v>
      </c>
      <c r="K2849" s="399"/>
      <c r="L2849" s="403">
        <v>200000</v>
      </c>
      <c r="M2849" s="399"/>
      <c r="N2849" s="403">
        <v>250000</v>
      </c>
      <c r="O2849" s="399"/>
      <c r="P2849" s="398">
        <v>225629</v>
      </c>
      <c r="Q2849" s="399"/>
      <c r="R2849" s="403">
        <v>225000</v>
      </c>
      <c r="S2849" s="399"/>
      <c r="T2849" s="403">
        <v>225000</v>
      </c>
      <c r="U2849" s="399"/>
      <c r="V2849" s="403">
        <v>230000</v>
      </c>
      <c r="W2849" s="399"/>
      <c r="X2849" s="403">
        <v>230000</v>
      </c>
      <c r="Y2849" s="399"/>
    </row>
    <row r="2850" spans="1:29" ht="15" x14ac:dyDescent="0.2">
      <c r="A2850" s="95" t="s">
        <v>882</v>
      </c>
      <c r="B2850" s="93" t="s">
        <v>886</v>
      </c>
      <c r="C2850" s="94">
        <v>43</v>
      </c>
      <c r="D2850" s="95" t="s">
        <v>101</v>
      </c>
      <c r="E2850" s="119">
        <v>3235</v>
      </c>
      <c r="F2850" s="142" t="s">
        <v>56</v>
      </c>
      <c r="H2850" s="398">
        <v>8627</v>
      </c>
      <c r="I2850" s="399"/>
      <c r="J2850" s="398">
        <v>8627</v>
      </c>
      <c r="K2850" s="399"/>
      <c r="L2850" s="403">
        <v>8600</v>
      </c>
      <c r="M2850" s="399"/>
      <c r="N2850" s="403">
        <v>8600</v>
      </c>
      <c r="O2850" s="399"/>
      <c r="P2850" s="398">
        <v>8627</v>
      </c>
      <c r="Q2850" s="399"/>
      <c r="R2850" s="403">
        <v>8600</v>
      </c>
      <c r="S2850" s="399"/>
      <c r="T2850" s="403">
        <v>8600</v>
      </c>
      <c r="U2850" s="399"/>
      <c r="V2850" s="403">
        <v>8600</v>
      </c>
      <c r="W2850" s="399"/>
      <c r="X2850" s="403">
        <v>8600</v>
      </c>
      <c r="Y2850" s="399"/>
    </row>
    <row r="2851" spans="1:29" s="101" customFormat="1" x14ac:dyDescent="0.2">
      <c r="A2851" s="95" t="s">
        <v>882</v>
      </c>
      <c r="B2851" s="93" t="s">
        <v>886</v>
      </c>
      <c r="C2851" s="94">
        <v>43</v>
      </c>
      <c r="D2851" s="95" t="s">
        <v>101</v>
      </c>
      <c r="E2851" s="119">
        <v>3236</v>
      </c>
      <c r="F2851" s="142" t="s">
        <v>889</v>
      </c>
      <c r="G2851" s="134"/>
      <c r="H2851" s="398">
        <v>6636</v>
      </c>
      <c r="I2851" s="399"/>
      <c r="J2851" s="398">
        <v>7963</v>
      </c>
      <c r="K2851" s="399"/>
      <c r="L2851" s="403">
        <v>8000</v>
      </c>
      <c r="M2851" s="399"/>
      <c r="N2851" s="403">
        <v>8000</v>
      </c>
      <c r="O2851" s="399"/>
      <c r="P2851" s="398">
        <v>7963</v>
      </c>
      <c r="Q2851" s="399"/>
      <c r="R2851" s="403">
        <v>8000</v>
      </c>
      <c r="S2851" s="399"/>
      <c r="T2851" s="403">
        <v>8000</v>
      </c>
      <c r="U2851" s="399"/>
      <c r="V2851" s="403">
        <v>8000</v>
      </c>
      <c r="W2851" s="399"/>
      <c r="X2851" s="403">
        <v>8000</v>
      </c>
      <c r="Y2851" s="399"/>
      <c r="Z2851" s="112"/>
      <c r="AA2851" s="112"/>
      <c r="AB2851" s="112"/>
      <c r="AC2851" s="112"/>
    </row>
    <row r="2852" spans="1:29" ht="15" x14ac:dyDescent="0.2">
      <c r="A2852" s="95" t="s">
        <v>882</v>
      </c>
      <c r="B2852" s="93" t="s">
        <v>886</v>
      </c>
      <c r="C2852" s="94">
        <v>43</v>
      </c>
      <c r="D2852" s="95" t="s">
        <v>101</v>
      </c>
      <c r="E2852" s="119">
        <v>3237</v>
      </c>
      <c r="F2852" s="142" t="s">
        <v>58</v>
      </c>
      <c r="H2852" s="398">
        <v>132723</v>
      </c>
      <c r="I2852" s="399"/>
      <c r="J2852" s="398">
        <v>132723</v>
      </c>
      <c r="K2852" s="399"/>
      <c r="L2852" s="403">
        <v>133000</v>
      </c>
      <c r="M2852" s="399"/>
      <c r="N2852" s="403">
        <v>133000</v>
      </c>
      <c r="O2852" s="399"/>
      <c r="P2852" s="398">
        <v>132723</v>
      </c>
      <c r="Q2852" s="399"/>
      <c r="R2852" s="403">
        <v>133000</v>
      </c>
      <c r="S2852" s="399"/>
      <c r="T2852" s="403">
        <v>133000</v>
      </c>
      <c r="U2852" s="399"/>
      <c r="V2852" s="403">
        <v>135000</v>
      </c>
      <c r="W2852" s="399"/>
      <c r="X2852" s="403">
        <v>135000</v>
      </c>
      <c r="Y2852" s="399"/>
    </row>
    <row r="2853" spans="1:29" s="101" customFormat="1" x14ac:dyDescent="0.2">
      <c r="A2853" s="95" t="s">
        <v>882</v>
      </c>
      <c r="B2853" s="93" t="s">
        <v>886</v>
      </c>
      <c r="C2853" s="94">
        <v>43</v>
      </c>
      <c r="D2853" s="95" t="s">
        <v>101</v>
      </c>
      <c r="E2853" s="119">
        <v>3238</v>
      </c>
      <c r="F2853" s="142" t="s">
        <v>59</v>
      </c>
      <c r="G2853" s="134"/>
      <c r="H2853" s="398">
        <v>7963</v>
      </c>
      <c r="I2853" s="399"/>
      <c r="J2853" s="398">
        <v>7963</v>
      </c>
      <c r="K2853" s="399"/>
      <c r="L2853" s="403">
        <v>8000</v>
      </c>
      <c r="M2853" s="399"/>
      <c r="N2853" s="403">
        <v>11000</v>
      </c>
      <c r="O2853" s="399"/>
      <c r="P2853" s="398">
        <v>7963</v>
      </c>
      <c r="Q2853" s="399"/>
      <c r="R2853" s="403">
        <v>8000</v>
      </c>
      <c r="S2853" s="399"/>
      <c r="T2853" s="403">
        <v>8000</v>
      </c>
      <c r="U2853" s="399"/>
      <c r="V2853" s="403">
        <v>8000</v>
      </c>
      <c r="W2853" s="399"/>
      <c r="X2853" s="403">
        <v>8000</v>
      </c>
      <c r="Y2853" s="399"/>
    </row>
    <row r="2854" spans="1:29" ht="15" x14ac:dyDescent="0.2">
      <c r="A2854" s="95" t="s">
        <v>882</v>
      </c>
      <c r="B2854" s="93" t="s">
        <v>886</v>
      </c>
      <c r="C2854" s="94">
        <v>43</v>
      </c>
      <c r="D2854" s="95" t="s">
        <v>101</v>
      </c>
      <c r="E2854" s="119">
        <v>3239</v>
      </c>
      <c r="F2854" s="142" t="s">
        <v>890</v>
      </c>
      <c r="H2854" s="398">
        <v>27254</v>
      </c>
      <c r="I2854" s="399"/>
      <c r="J2854" s="398">
        <v>19908</v>
      </c>
      <c r="K2854" s="399"/>
      <c r="L2854" s="403">
        <v>19900</v>
      </c>
      <c r="M2854" s="399"/>
      <c r="N2854" s="403">
        <v>29900</v>
      </c>
      <c r="O2854" s="399"/>
      <c r="P2854" s="398">
        <v>19908</v>
      </c>
      <c r="Q2854" s="399"/>
      <c r="R2854" s="403">
        <v>19900</v>
      </c>
      <c r="S2854" s="399"/>
      <c r="T2854" s="403">
        <v>19900</v>
      </c>
      <c r="U2854" s="399"/>
      <c r="V2854" s="403">
        <v>20000</v>
      </c>
      <c r="W2854" s="399"/>
      <c r="X2854" s="403">
        <v>20000</v>
      </c>
      <c r="Y2854" s="399"/>
    </row>
    <row r="2855" spans="1:29" x14ac:dyDescent="0.2">
      <c r="A2855" s="118" t="s">
        <v>882</v>
      </c>
      <c r="B2855" s="102" t="s">
        <v>886</v>
      </c>
      <c r="C2855" s="103">
        <v>43</v>
      </c>
      <c r="D2855" s="118"/>
      <c r="E2855" s="113">
        <v>324</v>
      </c>
      <c r="F2855" s="141"/>
      <c r="G2855" s="186"/>
      <c r="H2855" s="108">
        <f t="shared" ref="H2855:Y2855" si="5129">H2856</f>
        <v>3982</v>
      </c>
      <c r="I2855" s="108">
        <f t="shared" si="5129"/>
        <v>0</v>
      </c>
      <c r="J2855" s="108">
        <f t="shared" si="5129"/>
        <v>3982</v>
      </c>
      <c r="K2855" s="108">
        <f t="shared" si="5129"/>
        <v>0</v>
      </c>
      <c r="L2855" s="108">
        <f t="shared" si="5129"/>
        <v>4000</v>
      </c>
      <c r="M2855" s="108">
        <f t="shared" si="5129"/>
        <v>0</v>
      </c>
      <c r="N2855" s="108">
        <f t="shared" si="5129"/>
        <v>4000</v>
      </c>
      <c r="O2855" s="108">
        <f t="shared" si="5129"/>
        <v>0</v>
      </c>
      <c r="P2855" s="108">
        <f t="shared" si="5129"/>
        <v>3982</v>
      </c>
      <c r="Q2855" s="108">
        <f t="shared" si="5129"/>
        <v>0</v>
      </c>
      <c r="R2855" s="108">
        <f t="shared" si="5129"/>
        <v>4000</v>
      </c>
      <c r="S2855" s="108">
        <f t="shared" si="5129"/>
        <v>0</v>
      </c>
      <c r="T2855" s="108">
        <f t="shared" si="5129"/>
        <v>4000</v>
      </c>
      <c r="U2855" s="108">
        <f t="shared" si="5129"/>
        <v>0</v>
      </c>
      <c r="V2855" s="108">
        <f t="shared" si="5129"/>
        <v>4000</v>
      </c>
      <c r="W2855" s="108">
        <f t="shared" si="5129"/>
        <v>0</v>
      </c>
      <c r="X2855" s="108">
        <f t="shared" si="5129"/>
        <v>4000</v>
      </c>
      <c r="Y2855" s="108">
        <f t="shared" si="5129"/>
        <v>0</v>
      </c>
      <c r="Z2855" s="101"/>
      <c r="AA2855" s="101"/>
      <c r="AB2855" s="101"/>
      <c r="AC2855" s="101"/>
    </row>
    <row r="2856" spans="1:29" ht="30" x14ac:dyDescent="0.2">
      <c r="A2856" s="95" t="s">
        <v>882</v>
      </c>
      <c r="B2856" s="93" t="s">
        <v>886</v>
      </c>
      <c r="C2856" s="94">
        <v>43</v>
      </c>
      <c r="D2856" s="95" t="s">
        <v>101</v>
      </c>
      <c r="E2856" s="119">
        <v>3241</v>
      </c>
      <c r="F2856" s="142" t="s">
        <v>205</v>
      </c>
      <c r="H2856" s="398">
        <v>3982</v>
      </c>
      <c r="I2856" s="399"/>
      <c r="J2856" s="398">
        <v>3982</v>
      </c>
      <c r="K2856" s="399"/>
      <c r="L2856" s="402">
        <v>4000</v>
      </c>
      <c r="M2856" s="399"/>
      <c r="N2856" s="402">
        <v>4000</v>
      </c>
      <c r="O2856" s="399"/>
      <c r="P2856" s="398">
        <v>3982</v>
      </c>
      <c r="Q2856" s="399"/>
      <c r="R2856" s="402">
        <v>4000</v>
      </c>
      <c r="S2856" s="399"/>
      <c r="T2856" s="402">
        <v>4000</v>
      </c>
      <c r="U2856" s="399"/>
      <c r="V2856" s="402">
        <v>4000</v>
      </c>
      <c r="W2856" s="399"/>
      <c r="X2856" s="402">
        <v>4000</v>
      </c>
      <c r="Y2856" s="399"/>
    </row>
    <row r="2857" spans="1:29" x14ac:dyDescent="0.2">
      <c r="A2857" s="118" t="s">
        <v>882</v>
      </c>
      <c r="B2857" s="102" t="s">
        <v>886</v>
      </c>
      <c r="C2857" s="103">
        <v>43</v>
      </c>
      <c r="D2857" s="118"/>
      <c r="E2857" s="113">
        <v>329</v>
      </c>
      <c r="F2857" s="141"/>
      <c r="G2857" s="186"/>
      <c r="H2857" s="108">
        <f t="shared" ref="H2857:Q2857" si="5130">H2858+H2859+H2860+H2861+H2862+H2863+H2864</f>
        <v>91577</v>
      </c>
      <c r="I2857" s="108">
        <f t="shared" si="5130"/>
        <v>0</v>
      </c>
      <c r="J2857" s="108">
        <f t="shared" si="5130"/>
        <v>91577</v>
      </c>
      <c r="K2857" s="108">
        <f t="shared" si="5130"/>
        <v>0</v>
      </c>
      <c r="L2857" s="108">
        <f t="shared" ref="L2857:M2857" si="5131">L2858+L2859+L2860+L2861+L2862+L2863+L2864</f>
        <v>91900</v>
      </c>
      <c r="M2857" s="108">
        <f t="shared" si="5131"/>
        <v>0</v>
      </c>
      <c r="N2857" s="108">
        <f t="shared" ref="N2857:O2857" si="5132">N2858+N2859+N2860+N2861+N2862+N2863+N2864</f>
        <v>98400</v>
      </c>
      <c r="O2857" s="108">
        <f t="shared" si="5132"/>
        <v>0</v>
      </c>
      <c r="P2857" s="108">
        <f t="shared" si="5130"/>
        <v>91577</v>
      </c>
      <c r="Q2857" s="108">
        <f t="shared" si="5130"/>
        <v>0</v>
      </c>
      <c r="R2857" s="108">
        <f t="shared" ref="R2857:W2857" si="5133">R2858+R2859+R2860+R2861+R2862+R2863+R2864</f>
        <v>91900</v>
      </c>
      <c r="S2857" s="108">
        <f t="shared" si="5133"/>
        <v>0</v>
      </c>
      <c r="T2857" s="108">
        <f t="shared" ref="T2857:U2857" si="5134">T2858+T2859+T2860+T2861+T2862+T2863+T2864</f>
        <v>94400</v>
      </c>
      <c r="U2857" s="108">
        <f t="shared" si="5134"/>
        <v>0</v>
      </c>
      <c r="V2857" s="108">
        <f t="shared" si="5133"/>
        <v>91900</v>
      </c>
      <c r="W2857" s="108">
        <f t="shared" si="5133"/>
        <v>0</v>
      </c>
      <c r="X2857" s="108">
        <f t="shared" ref="X2857:Y2857" si="5135">X2858+X2859+X2860+X2861+X2862+X2863+X2864</f>
        <v>94400</v>
      </c>
      <c r="Y2857" s="108">
        <f t="shared" si="5135"/>
        <v>0</v>
      </c>
    </row>
    <row r="2858" spans="1:29" ht="30" x14ac:dyDescent="0.2">
      <c r="A2858" s="95" t="s">
        <v>882</v>
      </c>
      <c r="B2858" s="93" t="s">
        <v>886</v>
      </c>
      <c r="C2858" s="94">
        <v>43</v>
      </c>
      <c r="D2858" s="95" t="s">
        <v>101</v>
      </c>
      <c r="E2858" s="119">
        <v>3291</v>
      </c>
      <c r="F2858" s="142" t="s">
        <v>474</v>
      </c>
      <c r="H2858" s="398">
        <v>42471</v>
      </c>
      <c r="I2858" s="399"/>
      <c r="J2858" s="398">
        <v>42471</v>
      </c>
      <c r="K2858" s="399"/>
      <c r="L2858" s="402">
        <v>42500</v>
      </c>
      <c r="M2858" s="399"/>
      <c r="N2858" s="402">
        <v>45000</v>
      </c>
      <c r="O2858" s="399"/>
      <c r="P2858" s="398">
        <v>42471</v>
      </c>
      <c r="Q2858" s="399"/>
      <c r="R2858" s="402">
        <v>42500</v>
      </c>
      <c r="S2858" s="399"/>
      <c r="T2858" s="402">
        <v>45000</v>
      </c>
      <c r="U2858" s="399"/>
      <c r="V2858" s="402">
        <v>42500</v>
      </c>
      <c r="W2858" s="399"/>
      <c r="X2858" s="402">
        <v>45000</v>
      </c>
      <c r="Y2858" s="399"/>
    </row>
    <row r="2859" spans="1:29" ht="15" x14ac:dyDescent="0.2">
      <c r="A2859" s="95" t="s">
        <v>882</v>
      </c>
      <c r="B2859" s="93" t="s">
        <v>886</v>
      </c>
      <c r="C2859" s="94">
        <v>43</v>
      </c>
      <c r="D2859" s="95" t="s">
        <v>101</v>
      </c>
      <c r="E2859" s="119">
        <v>3292</v>
      </c>
      <c r="F2859" s="142" t="s">
        <v>63</v>
      </c>
      <c r="H2859" s="398">
        <v>7963</v>
      </c>
      <c r="I2859" s="399"/>
      <c r="J2859" s="398">
        <v>7963</v>
      </c>
      <c r="K2859" s="399"/>
      <c r="L2859" s="403">
        <v>8000</v>
      </c>
      <c r="M2859" s="399"/>
      <c r="N2859" s="403">
        <v>12000</v>
      </c>
      <c r="O2859" s="399"/>
      <c r="P2859" s="398">
        <v>7963</v>
      </c>
      <c r="Q2859" s="399"/>
      <c r="R2859" s="403">
        <v>8000</v>
      </c>
      <c r="S2859" s="399"/>
      <c r="T2859" s="403">
        <v>8000</v>
      </c>
      <c r="U2859" s="399"/>
      <c r="V2859" s="403">
        <v>8000</v>
      </c>
      <c r="W2859" s="399"/>
      <c r="X2859" s="403">
        <v>8000</v>
      </c>
      <c r="Y2859" s="399"/>
    </row>
    <row r="2860" spans="1:29" ht="15" x14ac:dyDescent="0.2">
      <c r="A2860" s="95" t="s">
        <v>882</v>
      </c>
      <c r="B2860" s="93" t="s">
        <v>886</v>
      </c>
      <c r="C2860" s="94">
        <v>43</v>
      </c>
      <c r="D2860" s="95" t="s">
        <v>101</v>
      </c>
      <c r="E2860" s="119">
        <v>3293</v>
      </c>
      <c r="F2860" s="142" t="s">
        <v>64</v>
      </c>
      <c r="H2860" s="398">
        <v>13272</v>
      </c>
      <c r="I2860" s="399"/>
      <c r="J2860" s="398">
        <v>13272</v>
      </c>
      <c r="K2860" s="399"/>
      <c r="L2860" s="403">
        <v>13300</v>
      </c>
      <c r="M2860" s="399"/>
      <c r="N2860" s="403">
        <v>13300</v>
      </c>
      <c r="O2860" s="399"/>
      <c r="P2860" s="398">
        <v>13272</v>
      </c>
      <c r="Q2860" s="399"/>
      <c r="R2860" s="403">
        <v>13300</v>
      </c>
      <c r="S2860" s="399"/>
      <c r="T2860" s="403">
        <v>13300</v>
      </c>
      <c r="U2860" s="399"/>
      <c r="V2860" s="403">
        <v>13300</v>
      </c>
      <c r="W2860" s="399"/>
      <c r="X2860" s="403">
        <v>13300</v>
      </c>
      <c r="Y2860" s="399"/>
    </row>
    <row r="2861" spans="1:29" ht="15" x14ac:dyDescent="0.2">
      <c r="A2861" s="95" t="s">
        <v>882</v>
      </c>
      <c r="B2861" s="93" t="s">
        <v>886</v>
      </c>
      <c r="C2861" s="94">
        <v>43</v>
      </c>
      <c r="D2861" s="95" t="s">
        <v>101</v>
      </c>
      <c r="E2861" s="119">
        <v>3294</v>
      </c>
      <c r="F2861" s="142" t="s">
        <v>619</v>
      </c>
      <c r="H2861" s="398">
        <v>19908</v>
      </c>
      <c r="I2861" s="399"/>
      <c r="J2861" s="398">
        <v>19908</v>
      </c>
      <c r="K2861" s="399"/>
      <c r="L2861" s="403">
        <v>20000</v>
      </c>
      <c r="M2861" s="399"/>
      <c r="N2861" s="403">
        <v>20000</v>
      </c>
      <c r="O2861" s="399"/>
      <c r="P2861" s="398">
        <v>19908</v>
      </c>
      <c r="Q2861" s="399"/>
      <c r="R2861" s="403">
        <v>20000</v>
      </c>
      <c r="S2861" s="399"/>
      <c r="T2861" s="403">
        <v>20000</v>
      </c>
      <c r="U2861" s="399"/>
      <c r="V2861" s="403">
        <v>20000</v>
      </c>
      <c r="W2861" s="399"/>
      <c r="X2861" s="403">
        <v>20000</v>
      </c>
      <c r="Y2861" s="399"/>
    </row>
    <row r="2862" spans="1:29" s="101" customFormat="1" x14ac:dyDescent="0.2">
      <c r="A2862" s="95" t="s">
        <v>882</v>
      </c>
      <c r="B2862" s="93" t="s">
        <v>886</v>
      </c>
      <c r="C2862" s="94">
        <v>43</v>
      </c>
      <c r="D2862" s="95" t="s">
        <v>101</v>
      </c>
      <c r="E2862" s="119">
        <v>3295</v>
      </c>
      <c r="F2862" s="142" t="s">
        <v>66</v>
      </c>
      <c r="G2862" s="134"/>
      <c r="H2862" s="398">
        <v>3982</v>
      </c>
      <c r="I2862" s="399"/>
      <c r="J2862" s="398">
        <v>3982</v>
      </c>
      <c r="K2862" s="399"/>
      <c r="L2862" s="403">
        <v>4000</v>
      </c>
      <c r="M2862" s="399"/>
      <c r="N2862" s="403">
        <v>4000</v>
      </c>
      <c r="O2862" s="399"/>
      <c r="P2862" s="398">
        <v>3982</v>
      </c>
      <c r="Q2862" s="399"/>
      <c r="R2862" s="403">
        <v>4000</v>
      </c>
      <c r="S2862" s="399"/>
      <c r="T2862" s="403">
        <v>4000</v>
      </c>
      <c r="U2862" s="399"/>
      <c r="V2862" s="403">
        <v>4000</v>
      </c>
      <c r="W2862" s="399"/>
      <c r="X2862" s="403">
        <v>4000</v>
      </c>
      <c r="Y2862" s="399"/>
      <c r="Z2862" s="112"/>
      <c r="AA2862" s="112"/>
      <c r="AB2862" s="112"/>
      <c r="AC2862" s="112"/>
    </row>
    <row r="2863" spans="1:29" ht="15" x14ac:dyDescent="0.2">
      <c r="A2863" s="95" t="s">
        <v>882</v>
      </c>
      <c r="B2863" s="93" t="s">
        <v>886</v>
      </c>
      <c r="C2863" s="94">
        <v>43</v>
      </c>
      <c r="D2863" s="95" t="s">
        <v>101</v>
      </c>
      <c r="E2863" s="119">
        <v>3296</v>
      </c>
      <c r="F2863" s="142" t="s">
        <v>621</v>
      </c>
      <c r="H2863" s="398">
        <v>2654</v>
      </c>
      <c r="I2863" s="399"/>
      <c r="J2863" s="398">
        <v>2654</v>
      </c>
      <c r="K2863" s="399"/>
      <c r="L2863" s="403">
        <v>2600</v>
      </c>
      <c r="M2863" s="399"/>
      <c r="N2863" s="403">
        <v>2600</v>
      </c>
      <c r="O2863" s="399"/>
      <c r="P2863" s="398">
        <v>2654</v>
      </c>
      <c r="Q2863" s="399"/>
      <c r="R2863" s="403">
        <v>2600</v>
      </c>
      <c r="S2863" s="399"/>
      <c r="T2863" s="403">
        <v>2600</v>
      </c>
      <c r="U2863" s="399"/>
      <c r="V2863" s="403">
        <v>2600</v>
      </c>
      <c r="W2863" s="399"/>
      <c r="X2863" s="403">
        <v>2600</v>
      </c>
      <c r="Y2863" s="399"/>
    </row>
    <row r="2864" spans="1:29" s="101" customFormat="1" x14ac:dyDescent="0.2">
      <c r="A2864" s="95" t="s">
        <v>882</v>
      </c>
      <c r="B2864" s="93" t="s">
        <v>886</v>
      </c>
      <c r="C2864" s="94">
        <v>43</v>
      </c>
      <c r="D2864" s="95" t="s">
        <v>101</v>
      </c>
      <c r="E2864" s="119">
        <v>3299</v>
      </c>
      <c r="F2864" s="142" t="s">
        <v>67</v>
      </c>
      <c r="G2864" s="134"/>
      <c r="H2864" s="398">
        <v>1327</v>
      </c>
      <c r="I2864" s="399"/>
      <c r="J2864" s="398">
        <v>1327</v>
      </c>
      <c r="K2864" s="399"/>
      <c r="L2864" s="403">
        <v>1500</v>
      </c>
      <c r="M2864" s="399"/>
      <c r="N2864" s="403">
        <v>1500</v>
      </c>
      <c r="O2864" s="399"/>
      <c r="P2864" s="398">
        <v>1327</v>
      </c>
      <c r="Q2864" s="399"/>
      <c r="R2864" s="403">
        <v>1500</v>
      </c>
      <c r="S2864" s="399"/>
      <c r="T2864" s="403">
        <v>1500</v>
      </c>
      <c r="U2864" s="399"/>
      <c r="V2864" s="403">
        <v>1500</v>
      </c>
      <c r="W2864" s="399"/>
      <c r="X2864" s="403">
        <v>1500</v>
      </c>
      <c r="Y2864" s="399"/>
    </row>
    <row r="2865" spans="1:29" x14ac:dyDescent="0.2">
      <c r="A2865" s="188" t="s">
        <v>882</v>
      </c>
      <c r="B2865" s="166" t="s">
        <v>886</v>
      </c>
      <c r="C2865" s="167">
        <v>43</v>
      </c>
      <c r="D2865" s="166"/>
      <c r="E2865" s="168">
        <v>34</v>
      </c>
      <c r="F2865" s="169"/>
      <c r="G2865" s="169"/>
      <c r="H2865" s="185">
        <f t="shared" ref="H2865:Q2865" si="5136">H2866+H2868</f>
        <v>468452</v>
      </c>
      <c r="I2865" s="185">
        <f t="shared" si="5136"/>
        <v>0</v>
      </c>
      <c r="J2865" s="185">
        <f t="shared" si="5136"/>
        <v>3452</v>
      </c>
      <c r="K2865" s="185">
        <f t="shared" si="5136"/>
        <v>0</v>
      </c>
      <c r="L2865" s="185">
        <f t="shared" ref="L2865:M2865" si="5137">L2866+L2868</f>
        <v>3400</v>
      </c>
      <c r="M2865" s="185">
        <f t="shared" si="5137"/>
        <v>0</v>
      </c>
      <c r="N2865" s="185">
        <f t="shared" ref="N2865:O2865" si="5138">N2866+N2868</f>
        <v>3400</v>
      </c>
      <c r="O2865" s="185">
        <f t="shared" si="5138"/>
        <v>0</v>
      </c>
      <c r="P2865" s="185">
        <f t="shared" si="5136"/>
        <v>3452</v>
      </c>
      <c r="Q2865" s="185">
        <f t="shared" si="5136"/>
        <v>0</v>
      </c>
      <c r="R2865" s="185">
        <f t="shared" ref="R2865:W2865" si="5139">R2866+R2868</f>
        <v>3400</v>
      </c>
      <c r="S2865" s="185">
        <f t="shared" si="5139"/>
        <v>0</v>
      </c>
      <c r="T2865" s="185">
        <f t="shared" ref="T2865:U2865" si="5140">T2866+T2868</f>
        <v>3400</v>
      </c>
      <c r="U2865" s="185">
        <f t="shared" si="5140"/>
        <v>0</v>
      </c>
      <c r="V2865" s="185">
        <f t="shared" si="5139"/>
        <v>3400</v>
      </c>
      <c r="W2865" s="185">
        <f t="shared" si="5139"/>
        <v>0</v>
      </c>
      <c r="X2865" s="185">
        <f t="shared" ref="X2865:Y2865" si="5141">X2866+X2868</f>
        <v>3400</v>
      </c>
      <c r="Y2865" s="185">
        <f t="shared" si="5141"/>
        <v>0</v>
      </c>
    </row>
    <row r="2866" spans="1:29" x14ac:dyDescent="0.2">
      <c r="A2866" s="118" t="s">
        <v>882</v>
      </c>
      <c r="B2866" s="102" t="s">
        <v>886</v>
      </c>
      <c r="C2866" s="103">
        <v>43</v>
      </c>
      <c r="D2866" s="118"/>
      <c r="E2866" s="113">
        <v>342</v>
      </c>
      <c r="F2866" s="141"/>
      <c r="G2866" s="186"/>
      <c r="H2866" s="108">
        <f t="shared" ref="H2866:Y2866" si="5142">H2867</f>
        <v>1327</v>
      </c>
      <c r="I2866" s="108">
        <f t="shared" si="5142"/>
        <v>0</v>
      </c>
      <c r="J2866" s="108">
        <f t="shared" si="5142"/>
        <v>1327</v>
      </c>
      <c r="K2866" s="108">
        <f t="shared" si="5142"/>
        <v>0</v>
      </c>
      <c r="L2866" s="108">
        <f t="shared" si="5142"/>
        <v>1300</v>
      </c>
      <c r="M2866" s="108">
        <f t="shared" si="5142"/>
        <v>0</v>
      </c>
      <c r="N2866" s="108">
        <f t="shared" si="5142"/>
        <v>1300</v>
      </c>
      <c r="O2866" s="108">
        <f t="shared" si="5142"/>
        <v>0</v>
      </c>
      <c r="P2866" s="108">
        <f t="shared" si="5142"/>
        <v>1327</v>
      </c>
      <c r="Q2866" s="108">
        <f t="shared" si="5142"/>
        <v>0</v>
      </c>
      <c r="R2866" s="108">
        <f t="shared" si="5142"/>
        <v>1300</v>
      </c>
      <c r="S2866" s="108">
        <f t="shared" si="5142"/>
        <v>0</v>
      </c>
      <c r="T2866" s="108">
        <f t="shared" si="5142"/>
        <v>1300</v>
      </c>
      <c r="U2866" s="108">
        <f t="shared" si="5142"/>
        <v>0</v>
      </c>
      <c r="V2866" s="108">
        <f t="shared" si="5142"/>
        <v>1300</v>
      </c>
      <c r="W2866" s="108">
        <f t="shared" si="5142"/>
        <v>0</v>
      </c>
      <c r="X2866" s="108">
        <f t="shared" si="5142"/>
        <v>1300</v>
      </c>
      <c r="Y2866" s="108">
        <f t="shared" si="5142"/>
        <v>0</v>
      </c>
      <c r="Z2866" s="101"/>
      <c r="AA2866" s="101"/>
      <c r="AB2866" s="101"/>
      <c r="AC2866" s="101"/>
    </row>
    <row r="2867" spans="1:29" ht="45" x14ac:dyDescent="0.2">
      <c r="A2867" s="95" t="s">
        <v>882</v>
      </c>
      <c r="B2867" s="93" t="s">
        <v>886</v>
      </c>
      <c r="C2867" s="94">
        <v>43</v>
      </c>
      <c r="D2867" s="95" t="s">
        <v>101</v>
      </c>
      <c r="E2867" s="119">
        <v>3423</v>
      </c>
      <c r="F2867" s="142" t="s">
        <v>864</v>
      </c>
      <c r="H2867" s="398">
        <v>1327</v>
      </c>
      <c r="I2867" s="399"/>
      <c r="J2867" s="398">
        <v>1327</v>
      </c>
      <c r="K2867" s="399"/>
      <c r="L2867" s="402">
        <v>1300</v>
      </c>
      <c r="M2867" s="399"/>
      <c r="N2867" s="402">
        <v>1300</v>
      </c>
      <c r="O2867" s="399"/>
      <c r="P2867" s="398">
        <v>1327</v>
      </c>
      <c r="Q2867" s="399"/>
      <c r="R2867" s="402">
        <v>1300</v>
      </c>
      <c r="S2867" s="399"/>
      <c r="T2867" s="402">
        <v>1300</v>
      </c>
      <c r="U2867" s="399"/>
      <c r="V2867" s="402">
        <v>1300</v>
      </c>
      <c r="W2867" s="399"/>
      <c r="X2867" s="402">
        <v>1300</v>
      </c>
      <c r="Y2867" s="399"/>
    </row>
    <row r="2868" spans="1:29" x14ac:dyDescent="0.2">
      <c r="A2868" s="118" t="s">
        <v>882</v>
      </c>
      <c r="B2868" s="102" t="s">
        <v>886</v>
      </c>
      <c r="C2868" s="103">
        <v>43</v>
      </c>
      <c r="D2868" s="118"/>
      <c r="E2868" s="113">
        <v>343</v>
      </c>
      <c r="F2868" s="141"/>
      <c r="G2868" s="186"/>
      <c r="H2868" s="108">
        <f t="shared" ref="H2868:Q2868" si="5143">H2869+H2870+H2871+H2872</f>
        <v>467125</v>
      </c>
      <c r="I2868" s="108">
        <f t="shared" si="5143"/>
        <v>0</v>
      </c>
      <c r="J2868" s="108">
        <f t="shared" si="5143"/>
        <v>2125</v>
      </c>
      <c r="K2868" s="108">
        <f t="shared" si="5143"/>
        <v>0</v>
      </c>
      <c r="L2868" s="108">
        <f t="shared" ref="L2868:M2868" si="5144">L2869+L2870+L2871+L2872</f>
        <v>2100</v>
      </c>
      <c r="M2868" s="108">
        <f t="shared" si="5144"/>
        <v>0</v>
      </c>
      <c r="N2868" s="108">
        <f t="shared" ref="N2868:O2868" si="5145">N2869+N2870+N2871+N2872</f>
        <v>2100</v>
      </c>
      <c r="O2868" s="108">
        <f t="shared" si="5145"/>
        <v>0</v>
      </c>
      <c r="P2868" s="108">
        <f t="shared" si="5143"/>
        <v>2125</v>
      </c>
      <c r="Q2868" s="108">
        <f t="shared" si="5143"/>
        <v>0</v>
      </c>
      <c r="R2868" s="108">
        <f t="shared" ref="R2868:W2868" si="5146">R2869+R2870+R2871+R2872</f>
        <v>2100</v>
      </c>
      <c r="S2868" s="108">
        <f t="shared" si="5146"/>
        <v>0</v>
      </c>
      <c r="T2868" s="108">
        <f t="shared" ref="T2868:U2868" si="5147">T2869+T2870+T2871+T2872</f>
        <v>2100</v>
      </c>
      <c r="U2868" s="108">
        <f t="shared" si="5147"/>
        <v>0</v>
      </c>
      <c r="V2868" s="108">
        <f t="shared" si="5146"/>
        <v>2100</v>
      </c>
      <c r="W2868" s="108">
        <f t="shared" si="5146"/>
        <v>0</v>
      </c>
      <c r="X2868" s="108">
        <f t="shared" ref="X2868:Y2868" si="5148">X2869+X2870+X2871+X2872</f>
        <v>2100</v>
      </c>
      <c r="Y2868" s="108">
        <f t="shared" si="5148"/>
        <v>0</v>
      </c>
    </row>
    <row r="2869" spans="1:29" ht="15" x14ac:dyDescent="0.2">
      <c r="A2869" s="95" t="s">
        <v>882</v>
      </c>
      <c r="B2869" s="93" t="s">
        <v>886</v>
      </c>
      <c r="C2869" s="94">
        <v>43</v>
      </c>
      <c r="D2869" s="95" t="s">
        <v>101</v>
      </c>
      <c r="E2869" s="119">
        <v>3431</v>
      </c>
      <c r="F2869" s="142" t="s">
        <v>68</v>
      </c>
      <c r="H2869" s="398">
        <v>664</v>
      </c>
      <c r="I2869" s="399"/>
      <c r="J2869" s="398">
        <v>664</v>
      </c>
      <c r="K2869" s="399"/>
      <c r="L2869" s="408">
        <v>700</v>
      </c>
      <c r="M2869" s="399"/>
      <c r="N2869" s="408">
        <v>700</v>
      </c>
      <c r="O2869" s="399"/>
      <c r="P2869" s="398">
        <v>664</v>
      </c>
      <c r="Q2869" s="399"/>
      <c r="R2869" s="408">
        <v>700</v>
      </c>
      <c r="S2869" s="399"/>
      <c r="T2869" s="408">
        <v>700</v>
      </c>
      <c r="U2869" s="399"/>
      <c r="V2869" s="408">
        <v>700</v>
      </c>
      <c r="W2869" s="399"/>
      <c r="X2869" s="408">
        <v>700</v>
      </c>
      <c r="Y2869" s="399"/>
    </row>
    <row r="2870" spans="1:29" s="101" customFormat="1" ht="30" x14ac:dyDescent="0.2">
      <c r="A2870" s="95" t="s">
        <v>882</v>
      </c>
      <c r="B2870" s="93" t="s">
        <v>886</v>
      </c>
      <c r="C2870" s="94">
        <v>43</v>
      </c>
      <c r="D2870" s="95" t="s">
        <v>101</v>
      </c>
      <c r="E2870" s="119">
        <v>3432</v>
      </c>
      <c r="F2870" s="142" t="s">
        <v>824</v>
      </c>
      <c r="G2870" s="134"/>
      <c r="H2870" s="398">
        <v>664</v>
      </c>
      <c r="I2870" s="399"/>
      <c r="J2870" s="398">
        <v>664</v>
      </c>
      <c r="K2870" s="399"/>
      <c r="L2870" s="409">
        <v>500</v>
      </c>
      <c r="M2870" s="399"/>
      <c r="N2870" s="409">
        <v>500</v>
      </c>
      <c r="O2870" s="399"/>
      <c r="P2870" s="398">
        <v>664</v>
      </c>
      <c r="Q2870" s="399"/>
      <c r="R2870" s="409">
        <v>500</v>
      </c>
      <c r="S2870" s="399"/>
      <c r="T2870" s="409">
        <v>500</v>
      </c>
      <c r="U2870" s="399"/>
      <c r="V2870" s="409">
        <v>500</v>
      </c>
      <c r="W2870" s="399"/>
      <c r="X2870" s="409">
        <v>500</v>
      </c>
      <c r="Y2870" s="399"/>
      <c r="Z2870" s="112"/>
      <c r="AA2870" s="112"/>
      <c r="AB2870" s="112"/>
      <c r="AC2870" s="112"/>
    </row>
    <row r="2871" spans="1:29" ht="15" x14ac:dyDescent="0.2">
      <c r="A2871" s="95" t="s">
        <v>882</v>
      </c>
      <c r="B2871" s="93" t="s">
        <v>886</v>
      </c>
      <c r="C2871" s="94">
        <v>43</v>
      </c>
      <c r="D2871" s="95" t="s">
        <v>101</v>
      </c>
      <c r="E2871" s="119">
        <v>3433</v>
      </c>
      <c r="F2871" s="142" t="s">
        <v>69</v>
      </c>
      <c r="H2871" s="398">
        <v>465133</v>
      </c>
      <c r="I2871" s="399"/>
      <c r="J2871" s="398">
        <v>133</v>
      </c>
      <c r="K2871" s="399"/>
      <c r="L2871" s="409">
        <v>200</v>
      </c>
      <c r="M2871" s="399"/>
      <c r="N2871" s="409">
        <v>200</v>
      </c>
      <c r="O2871" s="399"/>
      <c r="P2871" s="398">
        <v>133</v>
      </c>
      <c r="Q2871" s="399"/>
      <c r="R2871" s="409">
        <v>200</v>
      </c>
      <c r="S2871" s="399"/>
      <c r="T2871" s="409">
        <v>200</v>
      </c>
      <c r="U2871" s="399"/>
      <c r="V2871" s="409">
        <v>200</v>
      </c>
      <c r="W2871" s="399"/>
      <c r="X2871" s="409">
        <v>200</v>
      </c>
      <c r="Y2871" s="399"/>
    </row>
    <row r="2872" spans="1:29" x14ac:dyDescent="0.2">
      <c r="A2872" s="95" t="s">
        <v>882</v>
      </c>
      <c r="B2872" s="93" t="s">
        <v>886</v>
      </c>
      <c r="C2872" s="94">
        <v>43</v>
      </c>
      <c r="D2872" s="95" t="s">
        <v>101</v>
      </c>
      <c r="E2872" s="119">
        <v>3434</v>
      </c>
      <c r="F2872" s="142" t="s">
        <v>70</v>
      </c>
      <c r="H2872" s="398">
        <v>664</v>
      </c>
      <c r="I2872" s="399"/>
      <c r="J2872" s="398">
        <v>664</v>
      </c>
      <c r="K2872" s="399"/>
      <c r="L2872" s="409">
        <v>700</v>
      </c>
      <c r="M2872" s="399"/>
      <c r="N2872" s="409">
        <v>700</v>
      </c>
      <c r="O2872" s="399"/>
      <c r="P2872" s="398">
        <v>664</v>
      </c>
      <c r="Q2872" s="399"/>
      <c r="R2872" s="409">
        <v>700</v>
      </c>
      <c r="S2872" s="399"/>
      <c r="T2872" s="409">
        <v>700</v>
      </c>
      <c r="U2872" s="399"/>
      <c r="V2872" s="409">
        <v>700</v>
      </c>
      <c r="W2872" s="399"/>
      <c r="X2872" s="409">
        <v>700</v>
      </c>
      <c r="Y2872" s="399"/>
      <c r="Z2872" s="101"/>
      <c r="AA2872" s="101"/>
      <c r="AB2872" s="101"/>
      <c r="AC2872" s="101"/>
    </row>
    <row r="2873" spans="1:29" x14ac:dyDescent="0.2">
      <c r="A2873" s="188" t="s">
        <v>882</v>
      </c>
      <c r="B2873" s="166" t="s">
        <v>886</v>
      </c>
      <c r="C2873" s="167">
        <v>43</v>
      </c>
      <c r="D2873" s="166"/>
      <c r="E2873" s="168">
        <v>38</v>
      </c>
      <c r="F2873" s="169"/>
      <c r="G2873" s="169"/>
      <c r="H2873" s="185">
        <f t="shared" ref="H2873:Y2873" si="5149">H2874</f>
        <v>665</v>
      </c>
      <c r="I2873" s="185">
        <f t="shared" si="5149"/>
        <v>0</v>
      </c>
      <c r="J2873" s="185">
        <f t="shared" si="5149"/>
        <v>665</v>
      </c>
      <c r="K2873" s="185">
        <f t="shared" si="5149"/>
        <v>0</v>
      </c>
      <c r="L2873" s="185">
        <f t="shared" si="5149"/>
        <v>500</v>
      </c>
      <c r="M2873" s="185">
        <f t="shared" si="5149"/>
        <v>0</v>
      </c>
      <c r="N2873" s="185">
        <f t="shared" si="5149"/>
        <v>500</v>
      </c>
      <c r="O2873" s="185">
        <f t="shared" si="5149"/>
        <v>0</v>
      </c>
      <c r="P2873" s="185">
        <f t="shared" si="5149"/>
        <v>665</v>
      </c>
      <c r="Q2873" s="185">
        <f t="shared" si="5149"/>
        <v>0</v>
      </c>
      <c r="R2873" s="185">
        <f t="shared" si="5149"/>
        <v>500</v>
      </c>
      <c r="S2873" s="185">
        <f t="shared" si="5149"/>
        <v>0</v>
      </c>
      <c r="T2873" s="185">
        <f t="shared" si="5149"/>
        <v>500</v>
      </c>
      <c r="U2873" s="185">
        <f t="shared" si="5149"/>
        <v>0</v>
      </c>
      <c r="V2873" s="185">
        <f t="shared" si="5149"/>
        <v>500</v>
      </c>
      <c r="W2873" s="185">
        <f t="shared" si="5149"/>
        <v>0</v>
      </c>
      <c r="X2873" s="185">
        <f t="shared" si="5149"/>
        <v>500</v>
      </c>
      <c r="Y2873" s="185">
        <f t="shared" si="5149"/>
        <v>0</v>
      </c>
    </row>
    <row r="2874" spans="1:29" x14ac:dyDescent="0.2">
      <c r="A2874" s="118" t="s">
        <v>882</v>
      </c>
      <c r="B2874" s="102" t="s">
        <v>886</v>
      </c>
      <c r="C2874" s="103">
        <v>43</v>
      </c>
      <c r="D2874" s="118"/>
      <c r="E2874" s="113">
        <v>383</v>
      </c>
      <c r="F2874" s="141"/>
      <c r="G2874" s="186"/>
      <c r="H2874" s="108">
        <f t="shared" ref="H2874:Q2874" si="5150">H2875+H2876+H2877+H2878+H2879</f>
        <v>665</v>
      </c>
      <c r="I2874" s="108">
        <f t="shared" si="5150"/>
        <v>0</v>
      </c>
      <c r="J2874" s="108">
        <f t="shared" si="5150"/>
        <v>665</v>
      </c>
      <c r="K2874" s="108">
        <f t="shared" si="5150"/>
        <v>0</v>
      </c>
      <c r="L2874" s="108">
        <f t="shared" ref="L2874:M2874" si="5151">L2875+L2876+L2877+L2878+L2879</f>
        <v>500</v>
      </c>
      <c r="M2874" s="108">
        <f t="shared" si="5151"/>
        <v>0</v>
      </c>
      <c r="N2874" s="108">
        <f t="shared" ref="N2874:O2874" si="5152">N2875+N2876+N2877+N2878+N2879</f>
        <v>500</v>
      </c>
      <c r="O2874" s="108">
        <f t="shared" si="5152"/>
        <v>0</v>
      </c>
      <c r="P2874" s="108">
        <f t="shared" si="5150"/>
        <v>665</v>
      </c>
      <c r="Q2874" s="108">
        <f t="shared" si="5150"/>
        <v>0</v>
      </c>
      <c r="R2874" s="108">
        <f t="shared" ref="R2874:W2874" si="5153">R2875+R2876+R2877+R2878+R2879</f>
        <v>500</v>
      </c>
      <c r="S2874" s="108">
        <f t="shared" si="5153"/>
        <v>0</v>
      </c>
      <c r="T2874" s="108">
        <f t="shared" ref="T2874:U2874" si="5154">T2875+T2876+T2877+T2878+T2879</f>
        <v>500</v>
      </c>
      <c r="U2874" s="108">
        <f t="shared" si="5154"/>
        <v>0</v>
      </c>
      <c r="V2874" s="108">
        <f t="shared" si="5153"/>
        <v>500</v>
      </c>
      <c r="W2874" s="108">
        <f t="shared" si="5153"/>
        <v>0</v>
      </c>
      <c r="X2874" s="108">
        <f t="shared" ref="X2874:Y2874" si="5155">X2875+X2876+X2877+X2878+X2879</f>
        <v>500</v>
      </c>
      <c r="Y2874" s="108">
        <f t="shared" si="5155"/>
        <v>0</v>
      </c>
    </row>
    <row r="2875" spans="1:29" ht="15" x14ac:dyDescent="0.2">
      <c r="A2875" s="95" t="s">
        <v>882</v>
      </c>
      <c r="B2875" s="93" t="s">
        <v>886</v>
      </c>
      <c r="C2875" s="94">
        <v>43</v>
      </c>
      <c r="D2875" s="95" t="s">
        <v>101</v>
      </c>
      <c r="E2875" s="119">
        <v>3831</v>
      </c>
      <c r="F2875" s="142" t="s">
        <v>131</v>
      </c>
      <c r="H2875" s="398">
        <v>133</v>
      </c>
      <c r="I2875" s="399"/>
      <c r="J2875" s="398">
        <v>133</v>
      </c>
      <c r="K2875" s="399"/>
      <c r="L2875" s="408">
        <v>100</v>
      </c>
      <c r="M2875" s="399"/>
      <c r="N2875" s="408">
        <v>100</v>
      </c>
      <c r="O2875" s="399"/>
      <c r="P2875" s="398">
        <v>133</v>
      </c>
      <c r="Q2875" s="399"/>
      <c r="R2875" s="408">
        <v>100</v>
      </c>
      <c r="S2875" s="399"/>
      <c r="T2875" s="408">
        <v>100</v>
      </c>
      <c r="U2875" s="399"/>
      <c r="V2875" s="408">
        <v>100</v>
      </c>
      <c r="W2875" s="399"/>
      <c r="X2875" s="408">
        <v>100</v>
      </c>
      <c r="Y2875" s="399"/>
    </row>
    <row r="2876" spans="1:29" ht="15" x14ac:dyDescent="0.2">
      <c r="A2876" s="95" t="s">
        <v>882</v>
      </c>
      <c r="B2876" s="93" t="s">
        <v>886</v>
      </c>
      <c r="C2876" s="94">
        <v>43</v>
      </c>
      <c r="D2876" s="95" t="s">
        <v>101</v>
      </c>
      <c r="E2876" s="119">
        <v>3832</v>
      </c>
      <c r="F2876" s="142" t="s">
        <v>891</v>
      </c>
      <c r="H2876" s="398">
        <v>133</v>
      </c>
      <c r="I2876" s="399"/>
      <c r="J2876" s="398">
        <v>133</v>
      </c>
      <c r="K2876" s="399"/>
      <c r="L2876" s="409">
        <v>100</v>
      </c>
      <c r="M2876" s="399"/>
      <c r="N2876" s="409">
        <v>100</v>
      </c>
      <c r="O2876" s="399"/>
      <c r="P2876" s="398">
        <v>133</v>
      </c>
      <c r="Q2876" s="399"/>
      <c r="R2876" s="409">
        <v>100</v>
      </c>
      <c r="S2876" s="399"/>
      <c r="T2876" s="409">
        <v>100</v>
      </c>
      <c r="U2876" s="399"/>
      <c r="V2876" s="409">
        <v>100</v>
      </c>
      <c r="W2876" s="399"/>
      <c r="X2876" s="409">
        <v>100</v>
      </c>
      <c r="Y2876" s="399"/>
    </row>
    <row r="2877" spans="1:29" s="101" customFormat="1" x14ac:dyDescent="0.2">
      <c r="A2877" s="95" t="s">
        <v>882</v>
      </c>
      <c r="B2877" s="93" t="s">
        <v>886</v>
      </c>
      <c r="C2877" s="94">
        <v>43</v>
      </c>
      <c r="D2877" s="95" t="s">
        <v>101</v>
      </c>
      <c r="E2877" s="119">
        <v>3833</v>
      </c>
      <c r="F2877" s="142" t="s">
        <v>810</v>
      </c>
      <c r="G2877" s="134"/>
      <c r="H2877" s="398">
        <v>133</v>
      </c>
      <c r="I2877" s="399"/>
      <c r="J2877" s="398">
        <v>133</v>
      </c>
      <c r="K2877" s="399"/>
      <c r="L2877" s="409">
        <v>100</v>
      </c>
      <c r="M2877" s="399"/>
      <c r="N2877" s="409">
        <v>100</v>
      </c>
      <c r="O2877" s="399"/>
      <c r="P2877" s="398">
        <v>133</v>
      </c>
      <c r="Q2877" s="399"/>
      <c r="R2877" s="409">
        <v>100</v>
      </c>
      <c r="S2877" s="399"/>
      <c r="T2877" s="409">
        <v>100</v>
      </c>
      <c r="U2877" s="399"/>
      <c r="V2877" s="409">
        <v>100</v>
      </c>
      <c r="W2877" s="399"/>
      <c r="X2877" s="409">
        <v>100</v>
      </c>
      <c r="Y2877" s="399"/>
      <c r="Z2877" s="112"/>
      <c r="AA2877" s="112"/>
      <c r="AB2877" s="112"/>
      <c r="AC2877" s="112"/>
    </row>
    <row r="2878" spans="1:29" ht="15" x14ac:dyDescent="0.2">
      <c r="A2878" s="95" t="s">
        <v>882</v>
      </c>
      <c r="B2878" s="93" t="s">
        <v>886</v>
      </c>
      <c r="C2878" s="94">
        <v>43</v>
      </c>
      <c r="D2878" s="95" t="s">
        <v>101</v>
      </c>
      <c r="E2878" s="119">
        <v>3834</v>
      </c>
      <c r="F2878" s="142" t="s">
        <v>826</v>
      </c>
      <c r="H2878" s="398">
        <v>133</v>
      </c>
      <c r="I2878" s="399"/>
      <c r="J2878" s="398">
        <v>133</v>
      </c>
      <c r="K2878" s="399"/>
      <c r="L2878" s="409">
        <v>100</v>
      </c>
      <c r="M2878" s="399"/>
      <c r="N2878" s="409">
        <v>100</v>
      </c>
      <c r="O2878" s="399"/>
      <c r="P2878" s="398">
        <v>133</v>
      </c>
      <c r="Q2878" s="399"/>
      <c r="R2878" s="409">
        <v>100</v>
      </c>
      <c r="S2878" s="399"/>
      <c r="T2878" s="409">
        <v>100</v>
      </c>
      <c r="U2878" s="399"/>
      <c r="V2878" s="409">
        <v>100</v>
      </c>
      <c r="W2878" s="399"/>
      <c r="X2878" s="409">
        <v>100</v>
      </c>
      <c r="Y2878" s="399"/>
    </row>
    <row r="2879" spans="1:29" x14ac:dyDescent="0.2">
      <c r="A2879" s="95" t="s">
        <v>882</v>
      </c>
      <c r="B2879" s="93" t="s">
        <v>886</v>
      </c>
      <c r="C2879" s="94">
        <v>43</v>
      </c>
      <c r="D2879" s="95" t="s">
        <v>101</v>
      </c>
      <c r="E2879" s="119">
        <v>3835</v>
      </c>
      <c r="F2879" s="142" t="s">
        <v>622</v>
      </c>
      <c r="H2879" s="398">
        <v>133</v>
      </c>
      <c r="I2879" s="399"/>
      <c r="J2879" s="398">
        <v>133</v>
      </c>
      <c r="K2879" s="399"/>
      <c r="L2879" s="409">
        <v>100</v>
      </c>
      <c r="M2879" s="399"/>
      <c r="N2879" s="409">
        <v>100</v>
      </c>
      <c r="O2879" s="399"/>
      <c r="P2879" s="398">
        <v>133</v>
      </c>
      <c r="Q2879" s="399"/>
      <c r="R2879" s="409">
        <v>100</v>
      </c>
      <c r="S2879" s="399"/>
      <c r="T2879" s="409">
        <v>100</v>
      </c>
      <c r="U2879" s="399"/>
      <c r="V2879" s="409">
        <v>100</v>
      </c>
      <c r="W2879" s="399"/>
      <c r="X2879" s="409">
        <v>100</v>
      </c>
      <c r="Y2879" s="399"/>
      <c r="Z2879" s="101"/>
      <c r="AA2879" s="101"/>
      <c r="AB2879" s="101"/>
      <c r="AC2879" s="101"/>
    </row>
    <row r="2880" spans="1:29" x14ac:dyDescent="0.2">
      <c r="A2880" s="188" t="s">
        <v>882</v>
      </c>
      <c r="B2880" s="166" t="s">
        <v>886</v>
      </c>
      <c r="C2880" s="167">
        <v>43</v>
      </c>
      <c r="D2880" s="166"/>
      <c r="E2880" s="168">
        <v>42</v>
      </c>
      <c r="F2880" s="169"/>
      <c r="G2880" s="169"/>
      <c r="H2880" s="185">
        <f t="shared" ref="H2880:Q2880" si="5156">H2881+H2888+H2890+H2892</f>
        <v>85296</v>
      </c>
      <c r="I2880" s="185">
        <f t="shared" si="5156"/>
        <v>0</v>
      </c>
      <c r="J2880" s="185">
        <f t="shared" si="5156"/>
        <v>53884</v>
      </c>
      <c r="K2880" s="185">
        <f t="shared" si="5156"/>
        <v>0</v>
      </c>
      <c r="L2880" s="185">
        <f t="shared" ref="L2880:M2880" si="5157">L2881+L2888+L2890+L2892</f>
        <v>58700</v>
      </c>
      <c r="M2880" s="185">
        <f t="shared" si="5157"/>
        <v>0</v>
      </c>
      <c r="N2880" s="185">
        <f t="shared" ref="N2880:O2880" si="5158">N2881+N2888+N2890+N2892</f>
        <v>58700</v>
      </c>
      <c r="O2880" s="185">
        <f t="shared" si="5158"/>
        <v>0</v>
      </c>
      <c r="P2880" s="185">
        <f t="shared" si="5156"/>
        <v>53884</v>
      </c>
      <c r="Q2880" s="185">
        <f t="shared" si="5156"/>
        <v>0</v>
      </c>
      <c r="R2880" s="185">
        <f t="shared" ref="R2880:W2880" si="5159">R2881+R2888+R2890+R2892</f>
        <v>58700</v>
      </c>
      <c r="S2880" s="185">
        <f t="shared" si="5159"/>
        <v>0</v>
      </c>
      <c r="T2880" s="185">
        <f t="shared" ref="T2880:U2880" si="5160">T2881+T2888+T2890+T2892</f>
        <v>58700</v>
      </c>
      <c r="U2880" s="185">
        <f t="shared" si="5160"/>
        <v>0</v>
      </c>
      <c r="V2880" s="185">
        <f t="shared" si="5159"/>
        <v>58700</v>
      </c>
      <c r="W2880" s="185">
        <f t="shared" si="5159"/>
        <v>0</v>
      </c>
      <c r="X2880" s="185">
        <f t="shared" ref="X2880:Y2880" si="5161">X2881+X2888+X2890+X2892</f>
        <v>58700</v>
      </c>
      <c r="Y2880" s="185">
        <f t="shared" si="5161"/>
        <v>0</v>
      </c>
    </row>
    <row r="2881" spans="1:29" x14ac:dyDescent="0.2">
      <c r="A2881" s="118" t="s">
        <v>882</v>
      </c>
      <c r="B2881" s="102" t="s">
        <v>886</v>
      </c>
      <c r="C2881" s="103">
        <v>43</v>
      </c>
      <c r="D2881" s="118"/>
      <c r="E2881" s="113">
        <v>422</v>
      </c>
      <c r="F2881" s="141"/>
      <c r="G2881" s="186"/>
      <c r="H2881" s="108">
        <f t="shared" ref="H2881:Q2881" si="5162">H2882+H2883+H2884+H2885+H2886+H2887</f>
        <v>40171</v>
      </c>
      <c r="I2881" s="108">
        <f t="shared" si="5162"/>
        <v>0</v>
      </c>
      <c r="J2881" s="108">
        <f t="shared" si="5162"/>
        <v>35171</v>
      </c>
      <c r="K2881" s="108">
        <f t="shared" si="5162"/>
        <v>0</v>
      </c>
      <c r="L2881" s="108">
        <f t="shared" ref="L2881:M2881" si="5163">L2882+L2883+L2884+L2885+L2886+L2887</f>
        <v>40200</v>
      </c>
      <c r="M2881" s="108">
        <f t="shared" si="5163"/>
        <v>0</v>
      </c>
      <c r="N2881" s="108">
        <f t="shared" ref="N2881:O2881" si="5164">N2882+N2883+N2884+N2885+N2886+N2887</f>
        <v>40200</v>
      </c>
      <c r="O2881" s="108">
        <f t="shared" si="5164"/>
        <v>0</v>
      </c>
      <c r="P2881" s="108">
        <f t="shared" si="5162"/>
        <v>35171</v>
      </c>
      <c r="Q2881" s="108">
        <f t="shared" si="5162"/>
        <v>0</v>
      </c>
      <c r="R2881" s="108">
        <f t="shared" ref="R2881:W2881" si="5165">R2882+R2883+R2884+R2885+R2886+R2887</f>
        <v>40200</v>
      </c>
      <c r="S2881" s="108">
        <f t="shared" si="5165"/>
        <v>0</v>
      </c>
      <c r="T2881" s="108">
        <f t="shared" ref="T2881:U2881" si="5166">T2882+T2883+T2884+T2885+T2886+T2887</f>
        <v>40200</v>
      </c>
      <c r="U2881" s="108">
        <f t="shared" si="5166"/>
        <v>0</v>
      </c>
      <c r="V2881" s="108">
        <f t="shared" si="5165"/>
        <v>40200</v>
      </c>
      <c r="W2881" s="108">
        <f t="shared" si="5165"/>
        <v>0</v>
      </c>
      <c r="X2881" s="108">
        <f t="shared" ref="X2881:Y2881" si="5167">X2882+X2883+X2884+X2885+X2886+X2887</f>
        <v>40200</v>
      </c>
      <c r="Y2881" s="108">
        <f t="shared" si="5167"/>
        <v>0</v>
      </c>
    </row>
    <row r="2882" spans="1:29" ht="15" x14ac:dyDescent="0.2">
      <c r="A2882" s="95" t="s">
        <v>882</v>
      </c>
      <c r="B2882" s="93" t="s">
        <v>886</v>
      </c>
      <c r="C2882" s="94">
        <v>43</v>
      </c>
      <c r="D2882" s="95" t="s">
        <v>101</v>
      </c>
      <c r="E2882" s="119">
        <v>4221</v>
      </c>
      <c r="F2882" s="142" t="s">
        <v>74</v>
      </c>
      <c r="H2882" s="398">
        <v>8318</v>
      </c>
      <c r="I2882" s="399"/>
      <c r="J2882" s="398">
        <v>3318</v>
      </c>
      <c r="K2882" s="399"/>
      <c r="L2882" s="402">
        <v>8300</v>
      </c>
      <c r="M2882" s="399"/>
      <c r="N2882" s="402">
        <v>8300</v>
      </c>
      <c r="O2882" s="399"/>
      <c r="P2882" s="398">
        <v>3318</v>
      </c>
      <c r="Q2882" s="399"/>
      <c r="R2882" s="402">
        <v>8300</v>
      </c>
      <c r="S2882" s="399"/>
      <c r="T2882" s="402">
        <v>8300</v>
      </c>
      <c r="U2882" s="399"/>
      <c r="V2882" s="402">
        <v>8300</v>
      </c>
      <c r="W2882" s="399"/>
      <c r="X2882" s="402">
        <v>8300</v>
      </c>
      <c r="Y2882" s="399"/>
    </row>
    <row r="2883" spans="1:29" ht="15" x14ac:dyDescent="0.2">
      <c r="A2883" s="95" t="s">
        <v>882</v>
      </c>
      <c r="B2883" s="93" t="s">
        <v>886</v>
      </c>
      <c r="C2883" s="94">
        <v>43</v>
      </c>
      <c r="D2883" s="95" t="s">
        <v>101</v>
      </c>
      <c r="E2883" s="119">
        <v>4222</v>
      </c>
      <c r="F2883" s="142" t="s">
        <v>892</v>
      </c>
      <c r="H2883" s="398">
        <v>7963</v>
      </c>
      <c r="I2883" s="399"/>
      <c r="J2883" s="398">
        <v>7963</v>
      </c>
      <c r="K2883" s="399"/>
      <c r="L2883" s="403">
        <v>8000</v>
      </c>
      <c r="M2883" s="399"/>
      <c r="N2883" s="403">
        <v>8000</v>
      </c>
      <c r="O2883" s="399"/>
      <c r="P2883" s="398">
        <v>7963</v>
      </c>
      <c r="Q2883" s="399"/>
      <c r="R2883" s="403">
        <v>8000</v>
      </c>
      <c r="S2883" s="399"/>
      <c r="T2883" s="403">
        <v>8000</v>
      </c>
      <c r="U2883" s="399"/>
      <c r="V2883" s="403">
        <v>8000</v>
      </c>
      <c r="W2883" s="399"/>
      <c r="X2883" s="403">
        <v>8000</v>
      </c>
      <c r="Y2883" s="399"/>
    </row>
    <row r="2884" spans="1:29" s="101" customFormat="1" x14ac:dyDescent="0.2">
      <c r="A2884" s="95" t="s">
        <v>882</v>
      </c>
      <c r="B2884" s="93" t="s">
        <v>886</v>
      </c>
      <c r="C2884" s="94">
        <v>43</v>
      </c>
      <c r="D2884" s="95" t="s">
        <v>101</v>
      </c>
      <c r="E2884" s="119">
        <v>4223</v>
      </c>
      <c r="F2884" s="142" t="s">
        <v>76</v>
      </c>
      <c r="G2884" s="134"/>
      <c r="H2884" s="398">
        <v>10618</v>
      </c>
      <c r="I2884" s="399"/>
      <c r="J2884" s="398">
        <v>10618</v>
      </c>
      <c r="K2884" s="399"/>
      <c r="L2884" s="403">
        <v>10600</v>
      </c>
      <c r="M2884" s="399"/>
      <c r="N2884" s="403">
        <v>10600</v>
      </c>
      <c r="O2884" s="399"/>
      <c r="P2884" s="398">
        <v>10618</v>
      </c>
      <c r="Q2884" s="399"/>
      <c r="R2884" s="403">
        <v>10600</v>
      </c>
      <c r="S2884" s="399"/>
      <c r="T2884" s="403">
        <v>10600</v>
      </c>
      <c r="U2884" s="399"/>
      <c r="V2884" s="403">
        <v>10600</v>
      </c>
      <c r="W2884" s="399"/>
      <c r="X2884" s="403">
        <v>10600</v>
      </c>
      <c r="Y2884" s="399"/>
      <c r="Z2884" s="112"/>
      <c r="AA2884" s="112"/>
      <c r="AB2884" s="112"/>
      <c r="AC2884" s="112"/>
    </row>
    <row r="2885" spans="1:29" ht="15" x14ac:dyDescent="0.2">
      <c r="A2885" s="95" t="s">
        <v>882</v>
      </c>
      <c r="B2885" s="93" t="s">
        <v>886</v>
      </c>
      <c r="C2885" s="94">
        <v>43</v>
      </c>
      <c r="D2885" s="95" t="s">
        <v>101</v>
      </c>
      <c r="E2885" s="119">
        <v>4224</v>
      </c>
      <c r="F2885" s="142" t="s">
        <v>833</v>
      </c>
      <c r="H2885" s="398">
        <v>3982</v>
      </c>
      <c r="I2885" s="399"/>
      <c r="J2885" s="398">
        <v>3982</v>
      </c>
      <c r="K2885" s="399"/>
      <c r="L2885" s="403">
        <v>4000</v>
      </c>
      <c r="M2885" s="399"/>
      <c r="N2885" s="403">
        <v>4000</v>
      </c>
      <c r="O2885" s="399"/>
      <c r="P2885" s="398">
        <v>3982</v>
      </c>
      <c r="Q2885" s="399"/>
      <c r="R2885" s="403">
        <v>4000</v>
      </c>
      <c r="S2885" s="399"/>
      <c r="T2885" s="403">
        <v>4000</v>
      </c>
      <c r="U2885" s="399"/>
      <c r="V2885" s="403">
        <v>4000</v>
      </c>
      <c r="W2885" s="399"/>
      <c r="X2885" s="403">
        <v>4000</v>
      </c>
      <c r="Y2885" s="399"/>
    </row>
    <row r="2886" spans="1:29" s="101" customFormat="1" x14ac:dyDescent="0.2">
      <c r="A2886" s="95" t="s">
        <v>882</v>
      </c>
      <c r="B2886" s="93" t="s">
        <v>886</v>
      </c>
      <c r="C2886" s="94">
        <v>43</v>
      </c>
      <c r="D2886" s="95" t="s">
        <v>101</v>
      </c>
      <c r="E2886" s="119">
        <v>4225</v>
      </c>
      <c r="F2886" s="142" t="s">
        <v>85</v>
      </c>
      <c r="G2886" s="134"/>
      <c r="H2886" s="398">
        <v>6636</v>
      </c>
      <c r="I2886" s="399"/>
      <c r="J2886" s="398">
        <v>6636</v>
      </c>
      <c r="K2886" s="399"/>
      <c r="L2886" s="403">
        <v>6600</v>
      </c>
      <c r="M2886" s="399"/>
      <c r="N2886" s="403">
        <v>6600</v>
      </c>
      <c r="O2886" s="399"/>
      <c r="P2886" s="398">
        <v>6636</v>
      </c>
      <c r="Q2886" s="399"/>
      <c r="R2886" s="403">
        <v>6600</v>
      </c>
      <c r="S2886" s="399"/>
      <c r="T2886" s="403">
        <v>6600</v>
      </c>
      <c r="U2886" s="399"/>
      <c r="V2886" s="403">
        <v>6600</v>
      </c>
      <c r="W2886" s="399"/>
      <c r="X2886" s="403">
        <v>6600</v>
      </c>
      <c r="Y2886" s="399"/>
    </row>
    <row r="2887" spans="1:29" ht="15" x14ac:dyDescent="0.2">
      <c r="A2887" s="95" t="s">
        <v>882</v>
      </c>
      <c r="B2887" s="93" t="s">
        <v>886</v>
      </c>
      <c r="C2887" s="94">
        <v>43</v>
      </c>
      <c r="D2887" s="95" t="s">
        <v>101</v>
      </c>
      <c r="E2887" s="119">
        <v>4227</v>
      </c>
      <c r="F2887" s="142" t="s">
        <v>893</v>
      </c>
      <c r="H2887" s="398">
        <v>2654</v>
      </c>
      <c r="I2887" s="399"/>
      <c r="J2887" s="398">
        <v>2654</v>
      </c>
      <c r="K2887" s="399"/>
      <c r="L2887" s="403">
        <v>2700</v>
      </c>
      <c r="M2887" s="399"/>
      <c r="N2887" s="403">
        <v>2700</v>
      </c>
      <c r="O2887" s="399"/>
      <c r="P2887" s="398">
        <v>2654</v>
      </c>
      <c r="Q2887" s="399"/>
      <c r="R2887" s="403">
        <v>2700</v>
      </c>
      <c r="S2887" s="399"/>
      <c r="T2887" s="403">
        <v>2700</v>
      </c>
      <c r="U2887" s="399"/>
      <c r="V2887" s="403">
        <v>2700</v>
      </c>
      <c r="W2887" s="399"/>
      <c r="X2887" s="403">
        <v>2700</v>
      </c>
      <c r="Y2887" s="399"/>
    </row>
    <row r="2888" spans="1:29" s="101" customFormat="1" x14ac:dyDescent="0.2">
      <c r="A2888" s="118" t="s">
        <v>882</v>
      </c>
      <c r="B2888" s="102" t="s">
        <v>886</v>
      </c>
      <c r="C2888" s="103">
        <v>43</v>
      </c>
      <c r="D2888" s="118"/>
      <c r="E2888" s="113">
        <v>423</v>
      </c>
      <c r="F2888" s="141"/>
      <c r="G2888" s="186"/>
      <c r="H2888" s="108">
        <f t="shared" ref="H2888:X2890" si="5168">H2889</f>
        <v>26545</v>
      </c>
      <c r="I2888" s="108">
        <f t="shared" si="5168"/>
        <v>0</v>
      </c>
      <c r="J2888" s="108">
        <f t="shared" si="5168"/>
        <v>133</v>
      </c>
      <c r="K2888" s="108">
        <f t="shared" si="5168"/>
        <v>0</v>
      </c>
      <c r="L2888" s="108">
        <f t="shared" si="5168"/>
        <v>100</v>
      </c>
      <c r="M2888" s="108">
        <f t="shared" si="5168"/>
        <v>0</v>
      </c>
      <c r="N2888" s="108">
        <f t="shared" si="5168"/>
        <v>100</v>
      </c>
      <c r="O2888" s="108">
        <f t="shared" si="5168"/>
        <v>0</v>
      </c>
      <c r="P2888" s="108">
        <f t="shared" si="5168"/>
        <v>133</v>
      </c>
      <c r="Q2888" s="108">
        <f t="shared" si="5168"/>
        <v>0</v>
      </c>
      <c r="R2888" s="108">
        <f t="shared" si="5168"/>
        <v>100</v>
      </c>
      <c r="S2888" s="108">
        <f t="shared" si="5168"/>
        <v>0</v>
      </c>
      <c r="T2888" s="108">
        <f t="shared" si="5168"/>
        <v>100</v>
      </c>
      <c r="U2888" s="108">
        <f t="shared" si="5168"/>
        <v>0</v>
      </c>
      <c r="V2888" s="108">
        <f t="shared" si="5168"/>
        <v>100</v>
      </c>
      <c r="W2888" s="108">
        <f t="shared" si="5168"/>
        <v>0</v>
      </c>
      <c r="X2888" s="108">
        <f t="shared" si="5168"/>
        <v>100</v>
      </c>
      <c r="Y2888" s="108">
        <f t="shared" ref="X2888:Y2890" si="5169">Y2889</f>
        <v>0</v>
      </c>
    </row>
    <row r="2889" spans="1:29" ht="15" x14ac:dyDescent="0.2">
      <c r="A2889" s="95" t="s">
        <v>882</v>
      </c>
      <c r="B2889" s="93" t="s">
        <v>886</v>
      </c>
      <c r="C2889" s="94">
        <v>43</v>
      </c>
      <c r="D2889" s="95" t="s">
        <v>101</v>
      </c>
      <c r="E2889" s="119">
        <v>4231</v>
      </c>
      <c r="F2889" s="142" t="s">
        <v>241</v>
      </c>
      <c r="H2889" s="398">
        <v>26545</v>
      </c>
      <c r="I2889" s="399"/>
      <c r="J2889" s="398">
        <v>133</v>
      </c>
      <c r="K2889" s="399"/>
      <c r="L2889" s="408">
        <v>100</v>
      </c>
      <c r="M2889" s="399"/>
      <c r="N2889" s="408">
        <v>100</v>
      </c>
      <c r="O2889" s="399"/>
      <c r="P2889" s="398">
        <v>133</v>
      </c>
      <c r="Q2889" s="399"/>
      <c r="R2889" s="408">
        <v>100</v>
      </c>
      <c r="S2889" s="399"/>
      <c r="T2889" s="408">
        <v>100</v>
      </c>
      <c r="U2889" s="399"/>
      <c r="V2889" s="408">
        <v>100</v>
      </c>
      <c r="W2889" s="399"/>
      <c r="X2889" s="408">
        <v>100</v>
      </c>
      <c r="Y2889" s="399"/>
    </row>
    <row r="2890" spans="1:29" x14ac:dyDescent="0.2">
      <c r="A2890" s="118" t="s">
        <v>882</v>
      </c>
      <c r="B2890" s="102" t="s">
        <v>886</v>
      </c>
      <c r="C2890" s="103">
        <v>43</v>
      </c>
      <c r="D2890" s="118"/>
      <c r="E2890" s="113">
        <v>425</v>
      </c>
      <c r="F2890" s="141"/>
      <c r="G2890" s="186"/>
      <c r="H2890" s="108">
        <f t="shared" si="5168"/>
        <v>13272</v>
      </c>
      <c r="I2890" s="108">
        <f t="shared" si="5168"/>
        <v>0</v>
      </c>
      <c r="J2890" s="108">
        <f t="shared" si="5168"/>
        <v>13272</v>
      </c>
      <c r="K2890" s="108">
        <f t="shared" si="5168"/>
        <v>0</v>
      </c>
      <c r="L2890" s="108">
        <f t="shared" si="5168"/>
        <v>13000</v>
      </c>
      <c r="M2890" s="108">
        <f t="shared" si="5168"/>
        <v>0</v>
      </c>
      <c r="N2890" s="108">
        <f t="shared" si="5168"/>
        <v>13000</v>
      </c>
      <c r="O2890" s="108">
        <f t="shared" si="5168"/>
        <v>0</v>
      </c>
      <c r="P2890" s="108">
        <f t="shared" si="5168"/>
        <v>13272</v>
      </c>
      <c r="Q2890" s="108">
        <f t="shared" si="5168"/>
        <v>0</v>
      </c>
      <c r="R2890" s="108">
        <f t="shared" si="5168"/>
        <v>13000</v>
      </c>
      <c r="S2890" s="108">
        <f t="shared" si="5168"/>
        <v>0</v>
      </c>
      <c r="T2890" s="108">
        <f t="shared" si="5168"/>
        <v>13000</v>
      </c>
      <c r="U2890" s="108">
        <f t="shared" si="5168"/>
        <v>0</v>
      </c>
      <c r="V2890" s="108">
        <f t="shared" si="5168"/>
        <v>13000</v>
      </c>
      <c r="W2890" s="108">
        <f t="shared" si="5168"/>
        <v>0</v>
      </c>
      <c r="X2890" s="108">
        <f t="shared" si="5169"/>
        <v>13000</v>
      </c>
      <c r="Y2890" s="108">
        <f t="shared" si="5169"/>
        <v>0</v>
      </c>
      <c r="Z2890" s="101"/>
      <c r="AA2890" s="101"/>
      <c r="AB2890" s="101"/>
      <c r="AC2890" s="101"/>
    </row>
    <row r="2891" spans="1:29" s="101" customFormat="1" x14ac:dyDescent="0.2">
      <c r="A2891" s="95" t="s">
        <v>882</v>
      </c>
      <c r="B2891" s="93" t="s">
        <v>886</v>
      </c>
      <c r="C2891" s="94">
        <v>43</v>
      </c>
      <c r="D2891" s="95" t="s">
        <v>101</v>
      </c>
      <c r="E2891" s="119">
        <v>4251</v>
      </c>
      <c r="F2891" s="142" t="s">
        <v>894</v>
      </c>
      <c r="G2891" s="134"/>
      <c r="H2891" s="398">
        <v>13272</v>
      </c>
      <c r="I2891" s="399"/>
      <c r="J2891" s="398">
        <v>13272</v>
      </c>
      <c r="K2891" s="399"/>
      <c r="L2891" s="402">
        <v>13000</v>
      </c>
      <c r="M2891" s="399"/>
      <c r="N2891" s="402">
        <v>13000</v>
      </c>
      <c r="O2891" s="399"/>
      <c r="P2891" s="398">
        <v>13272</v>
      </c>
      <c r="Q2891" s="399"/>
      <c r="R2891" s="402">
        <v>13000</v>
      </c>
      <c r="S2891" s="399"/>
      <c r="T2891" s="402">
        <v>13000</v>
      </c>
      <c r="U2891" s="399"/>
      <c r="V2891" s="402">
        <v>13000</v>
      </c>
      <c r="W2891" s="399"/>
      <c r="X2891" s="402">
        <v>13000</v>
      </c>
      <c r="Y2891" s="399"/>
      <c r="Z2891" s="112"/>
      <c r="AA2891" s="112"/>
      <c r="AB2891" s="112"/>
      <c r="AC2891" s="112"/>
    </row>
    <row r="2892" spans="1:29" s="101" customFormat="1" x14ac:dyDescent="0.2">
      <c r="A2892" s="118" t="s">
        <v>882</v>
      </c>
      <c r="B2892" s="102" t="s">
        <v>886</v>
      </c>
      <c r="C2892" s="103">
        <v>43</v>
      </c>
      <c r="D2892" s="118"/>
      <c r="E2892" s="113">
        <v>426</v>
      </c>
      <c r="F2892" s="141"/>
      <c r="G2892" s="186"/>
      <c r="H2892" s="108">
        <f t="shared" ref="H2892:Q2892" si="5170">H2893+H2894</f>
        <v>5308</v>
      </c>
      <c r="I2892" s="108">
        <f t="shared" si="5170"/>
        <v>0</v>
      </c>
      <c r="J2892" s="108">
        <f t="shared" si="5170"/>
        <v>5308</v>
      </c>
      <c r="K2892" s="108">
        <f t="shared" si="5170"/>
        <v>0</v>
      </c>
      <c r="L2892" s="108">
        <f t="shared" ref="L2892:M2892" si="5171">L2893+L2894</f>
        <v>5400</v>
      </c>
      <c r="M2892" s="108">
        <f t="shared" si="5171"/>
        <v>0</v>
      </c>
      <c r="N2892" s="108">
        <f>N2893+N2894</f>
        <v>5400</v>
      </c>
      <c r="O2892" s="108">
        <f t="shared" ref="O2892" si="5172">O2893+O2894</f>
        <v>0</v>
      </c>
      <c r="P2892" s="108">
        <f t="shared" si="5170"/>
        <v>5308</v>
      </c>
      <c r="Q2892" s="108">
        <f t="shared" si="5170"/>
        <v>0</v>
      </c>
      <c r="R2892" s="108">
        <f t="shared" ref="R2892:W2892" si="5173">R2893+R2894</f>
        <v>5400</v>
      </c>
      <c r="S2892" s="108">
        <f t="shared" si="5173"/>
        <v>0</v>
      </c>
      <c r="T2892" s="108">
        <f t="shared" ref="T2892:U2892" si="5174">T2893+T2894</f>
        <v>5400</v>
      </c>
      <c r="U2892" s="108">
        <f t="shared" si="5174"/>
        <v>0</v>
      </c>
      <c r="V2892" s="108">
        <f t="shared" si="5173"/>
        <v>5400</v>
      </c>
      <c r="W2892" s="108">
        <f t="shared" si="5173"/>
        <v>0</v>
      </c>
      <c r="X2892" s="108">
        <f t="shared" ref="X2892:Y2892" si="5175">X2893+X2894</f>
        <v>5400</v>
      </c>
      <c r="Y2892" s="108">
        <f t="shared" si="5175"/>
        <v>0</v>
      </c>
      <c r="Z2892" s="112"/>
      <c r="AA2892" s="112"/>
      <c r="AB2892" s="112"/>
      <c r="AC2892" s="112"/>
    </row>
    <row r="2893" spans="1:29" s="101" customFormat="1" x14ac:dyDescent="0.2">
      <c r="A2893" s="95" t="s">
        <v>882</v>
      </c>
      <c r="B2893" s="93" t="s">
        <v>886</v>
      </c>
      <c r="C2893" s="94">
        <v>43</v>
      </c>
      <c r="D2893" s="95" t="s">
        <v>101</v>
      </c>
      <c r="E2893" s="119">
        <v>4262</v>
      </c>
      <c r="F2893" s="142" t="s">
        <v>86</v>
      </c>
      <c r="G2893" s="134"/>
      <c r="H2893" s="398">
        <v>2654</v>
      </c>
      <c r="I2893" s="399"/>
      <c r="J2893" s="398">
        <v>2654</v>
      </c>
      <c r="K2893" s="399"/>
      <c r="L2893" s="402">
        <v>2700</v>
      </c>
      <c r="M2893" s="399"/>
      <c r="N2893" s="402">
        <v>2700</v>
      </c>
      <c r="O2893" s="399"/>
      <c r="P2893" s="398">
        <v>2654</v>
      </c>
      <c r="Q2893" s="399"/>
      <c r="R2893" s="402">
        <v>2700</v>
      </c>
      <c r="S2893" s="399"/>
      <c r="T2893" s="402">
        <v>2700</v>
      </c>
      <c r="U2893" s="399"/>
      <c r="V2893" s="402">
        <v>2700</v>
      </c>
      <c r="W2893" s="399"/>
      <c r="X2893" s="402">
        <v>2700</v>
      </c>
      <c r="Y2893" s="399"/>
    </row>
    <row r="2894" spans="1:29" x14ac:dyDescent="0.2">
      <c r="A2894" s="95" t="s">
        <v>882</v>
      </c>
      <c r="B2894" s="93" t="s">
        <v>886</v>
      </c>
      <c r="C2894" s="94">
        <v>43</v>
      </c>
      <c r="D2894" s="95" t="s">
        <v>101</v>
      </c>
      <c r="E2894" s="119">
        <v>4264</v>
      </c>
      <c r="F2894" s="142" t="s">
        <v>852</v>
      </c>
      <c r="H2894" s="398">
        <v>2654</v>
      </c>
      <c r="I2894" s="399"/>
      <c r="J2894" s="398">
        <v>2654</v>
      </c>
      <c r="K2894" s="399"/>
      <c r="L2894" s="403">
        <v>2700</v>
      </c>
      <c r="M2894" s="399"/>
      <c r="N2894" s="403">
        <v>2700</v>
      </c>
      <c r="O2894" s="399"/>
      <c r="P2894" s="398">
        <v>2654</v>
      </c>
      <c r="Q2894" s="399"/>
      <c r="R2894" s="403">
        <v>2700</v>
      </c>
      <c r="S2894" s="399"/>
      <c r="T2894" s="403">
        <v>2700</v>
      </c>
      <c r="U2894" s="399"/>
      <c r="V2894" s="403">
        <v>2700</v>
      </c>
      <c r="W2894" s="399"/>
      <c r="X2894" s="403">
        <v>2700</v>
      </c>
      <c r="Y2894" s="399"/>
      <c r="Z2894" s="101"/>
      <c r="AA2894" s="101"/>
      <c r="AB2894" s="101"/>
      <c r="AC2894" s="101"/>
    </row>
    <row r="2895" spans="1:29" ht="67.5" x14ac:dyDescent="0.2">
      <c r="A2895" s="202" t="s">
        <v>882</v>
      </c>
      <c r="B2895" s="173" t="s">
        <v>895</v>
      </c>
      <c r="C2895" s="173"/>
      <c r="D2895" s="173"/>
      <c r="E2895" s="174"/>
      <c r="F2895" s="176" t="s">
        <v>850</v>
      </c>
      <c r="G2895" s="177" t="s">
        <v>636</v>
      </c>
      <c r="H2895" s="178">
        <f t="shared" ref="H2895:Q2895" si="5176">H2896+H2900+H2907+H2911</f>
        <v>2038211</v>
      </c>
      <c r="I2895" s="178">
        <f t="shared" si="5176"/>
        <v>0</v>
      </c>
      <c r="J2895" s="178">
        <f t="shared" si="5176"/>
        <v>2059460</v>
      </c>
      <c r="K2895" s="178">
        <f t="shared" si="5176"/>
        <v>0</v>
      </c>
      <c r="L2895" s="178">
        <f t="shared" ref="L2895:M2895" si="5177">L2896+L2900+L2907+L2911</f>
        <v>1969400</v>
      </c>
      <c r="M2895" s="178">
        <f t="shared" si="5177"/>
        <v>0</v>
      </c>
      <c r="N2895" s="178">
        <f t="shared" ref="N2895:O2895" si="5178">N2896+N2900+N2907+N2911</f>
        <v>5911920</v>
      </c>
      <c r="O2895" s="178">
        <f t="shared" si="5178"/>
        <v>0</v>
      </c>
      <c r="P2895" s="178">
        <f t="shared" si="5176"/>
        <v>1700975</v>
      </c>
      <c r="Q2895" s="178">
        <f t="shared" si="5176"/>
        <v>0</v>
      </c>
      <c r="R2895" s="178">
        <f t="shared" ref="R2895:W2895" si="5179">R2896+R2900+R2907+R2911</f>
        <v>1665300</v>
      </c>
      <c r="S2895" s="178">
        <f t="shared" si="5179"/>
        <v>0</v>
      </c>
      <c r="T2895" s="178">
        <f t="shared" ref="T2895:U2895" si="5180">T2896+T2900+T2907+T2911</f>
        <v>1735300</v>
      </c>
      <c r="U2895" s="178">
        <f t="shared" si="5180"/>
        <v>0</v>
      </c>
      <c r="V2895" s="178">
        <f t="shared" si="5179"/>
        <v>1764300</v>
      </c>
      <c r="W2895" s="178">
        <f t="shared" si="5179"/>
        <v>0</v>
      </c>
      <c r="X2895" s="178">
        <f t="shared" ref="X2895:Y2895" si="5181">X2896+X2900+X2907+X2911</f>
        <v>1764300</v>
      </c>
      <c r="Y2895" s="178">
        <f t="shared" si="5181"/>
        <v>0</v>
      </c>
      <c r="Z2895" s="101"/>
      <c r="AA2895" s="101"/>
      <c r="AB2895" s="101"/>
      <c r="AC2895" s="101"/>
    </row>
    <row r="2896" spans="1:29" s="101" customFormat="1" x14ac:dyDescent="0.2">
      <c r="A2896" s="188" t="s">
        <v>882</v>
      </c>
      <c r="B2896" s="166" t="s">
        <v>895</v>
      </c>
      <c r="C2896" s="167">
        <v>43</v>
      </c>
      <c r="D2896" s="166"/>
      <c r="E2896" s="168">
        <v>32</v>
      </c>
      <c r="F2896" s="169"/>
      <c r="G2896" s="169"/>
      <c r="H2896" s="185">
        <f t="shared" ref="H2896:Y2896" si="5182">H2897</f>
        <v>504347</v>
      </c>
      <c r="I2896" s="185">
        <f t="shared" si="5182"/>
        <v>0</v>
      </c>
      <c r="J2896" s="185">
        <f t="shared" si="5182"/>
        <v>663614</v>
      </c>
      <c r="K2896" s="185">
        <f t="shared" si="5182"/>
        <v>0</v>
      </c>
      <c r="L2896" s="185">
        <f t="shared" si="5182"/>
        <v>666000</v>
      </c>
      <c r="M2896" s="185">
        <f t="shared" si="5182"/>
        <v>0</v>
      </c>
      <c r="N2896" s="185">
        <f t="shared" si="5182"/>
        <v>1108520</v>
      </c>
      <c r="O2896" s="185">
        <f t="shared" si="5182"/>
        <v>0</v>
      </c>
      <c r="P2896" s="185">
        <f t="shared" si="5182"/>
        <v>729975</v>
      </c>
      <c r="Q2896" s="185">
        <f t="shared" si="5182"/>
        <v>0</v>
      </c>
      <c r="R2896" s="185">
        <f t="shared" si="5182"/>
        <v>731000</v>
      </c>
      <c r="S2896" s="185">
        <f t="shared" si="5182"/>
        <v>0</v>
      </c>
      <c r="T2896" s="185">
        <f t="shared" si="5182"/>
        <v>731000</v>
      </c>
      <c r="U2896" s="185">
        <f t="shared" si="5182"/>
        <v>0</v>
      </c>
      <c r="V2896" s="185">
        <f t="shared" si="5182"/>
        <v>760000</v>
      </c>
      <c r="W2896" s="185">
        <f t="shared" si="5182"/>
        <v>0</v>
      </c>
      <c r="X2896" s="185">
        <f t="shared" si="5182"/>
        <v>760000</v>
      </c>
      <c r="Y2896" s="185">
        <f t="shared" si="5182"/>
        <v>0</v>
      </c>
      <c r="Z2896" s="112"/>
      <c r="AA2896" s="112"/>
      <c r="AB2896" s="112"/>
      <c r="AC2896" s="112"/>
    </row>
    <row r="2897" spans="1:29" s="101" customFormat="1" x14ac:dyDescent="0.2">
      <c r="A2897" s="118" t="s">
        <v>882</v>
      </c>
      <c r="B2897" s="102" t="s">
        <v>895</v>
      </c>
      <c r="C2897" s="103">
        <v>43</v>
      </c>
      <c r="D2897" s="118"/>
      <c r="E2897" s="113">
        <v>323</v>
      </c>
      <c r="F2897" s="141"/>
      <c r="G2897" s="186"/>
      <c r="H2897" s="108">
        <f t="shared" ref="H2897:Q2897" si="5183">H2898+H2899</f>
        <v>504347</v>
      </c>
      <c r="I2897" s="108">
        <f t="shared" si="5183"/>
        <v>0</v>
      </c>
      <c r="J2897" s="108">
        <f t="shared" si="5183"/>
        <v>663614</v>
      </c>
      <c r="K2897" s="108">
        <f t="shared" si="5183"/>
        <v>0</v>
      </c>
      <c r="L2897" s="108">
        <f t="shared" ref="L2897:M2897" si="5184">L2898+L2899</f>
        <v>666000</v>
      </c>
      <c r="M2897" s="108">
        <f t="shared" si="5184"/>
        <v>0</v>
      </c>
      <c r="N2897" s="108">
        <f t="shared" ref="N2897:O2897" si="5185">N2898+N2899</f>
        <v>1108520</v>
      </c>
      <c r="O2897" s="108">
        <f t="shared" si="5185"/>
        <v>0</v>
      </c>
      <c r="P2897" s="108">
        <f t="shared" si="5183"/>
        <v>729975</v>
      </c>
      <c r="Q2897" s="108">
        <f t="shared" si="5183"/>
        <v>0</v>
      </c>
      <c r="R2897" s="108">
        <f t="shared" ref="R2897:W2897" si="5186">R2898+R2899</f>
        <v>731000</v>
      </c>
      <c r="S2897" s="108">
        <f t="shared" si="5186"/>
        <v>0</v>
      </c>
      <c r="T2897" s="108">
        <f t="shared" ref="T2897:U2897" si="5187">T2898+T2899</f>
        <v>731000</v>
      </c>
      <c r="U2897" s="108">
        <f t="shared" si="5187"/>
        <v>0</v>
      </c>
      <c r="V2897" s="108">
        <f t="shared" si="5186"/>
        <v>760000</v>
      </c>
      <c r="W2897" s="108">
        <f t="shared" si="5186"/>
        <v>0</v>
      </c>
      <c r="X2897" s="108">
        <f t="shared" ref="X2897:Y2897" si="5188">X2898+X2899</f>
        <v>760000</v>
      </c>
      <c r="Y2897" s="108">
        <f t="shared" si="5188"/>
        <v>0</v>
      </c>
      <c r="Z2897" s="112"/>
      <c r="AA2897" s="112"/>
      <c r="AB2897" s="112"/>
      <c r="AC2897" s="112"/>
    </row>
    <row r="2898" spans="1:29" x14ac:dyDescent="0.2">
      <c r="A2898" s="95" t="s">
        <v>882</v>
      </c>
      <c r="B2898" s="93" t="s">
        <v>895</v>
      </c>
      <c r="C2898" s="94">
        <v>43</v>
      </c>
      <c r="D2898" s="95" t="s">
        <v>101</v>
      </c>
      <c r="E2898" s="119">
        <v>3232</v>
      </c>
      <c r="F2898" s="142" t="s">
        <v>53</v>
      </c>
      <c r="H2898" s="398">
        <v>464530</v>
      </c>
      <c r="I2898" s="399"/>
      <c r="J2898" s="398">
        <v>597253</v>
      </c>
      <c r="K2898" s="399"/>
      <c r="L2898" s="402">
        <v>600000</v>
      </c>
      <c r="M2898" s="399"/>
      <c r="N2898" s="402">
        <v>1042520</v>
      </c>
      <c r="O2898" s="399"/>
      <c r="P2898" s="398">
        <v>663614</v>
      </c>
      <c r="Q2898" s="399"/>
      <c r="R2898" s="402">
        <v>665000</v>
      </c>
      <c r="S2898" s="399"/>
      <c r="T2898" s="402">
        <v>665000</v>
      </c>
      <c r="U2898" s="399"/>
      <c r="V2898" s="402">
        <v>700000</v>
      </c>
      <c r="W2898" s="399"/>
      <c r="X2898" s="402">
        <v>700000</v>
      </c>
      <c r="Y2898" s="399"/>
      <c r="Z2898" s="101"/>
      <c r="AA2898" s="101"/>
      <c r="AB2898" s="101"/>
      <c r="AC2898" s="101"/>
    </row>
    <row r="2899" spans="1:29" s="101" customFormat="1" x14ac:dyDescent="0.2">
      <c r="A2899" s="95" t="s">
        <v>882</v>
      </c>
      <c r="B2899" s="93" t="s">
        <v>895</v>
      </c>
      <c r="C2899" s="94">
        <v>43</v>
      </c>
      <c r="D2899" s="95" t="s">
        <v>101</v>
      </c>
      <c r="E2899" s="119">
        <v>3237</v>
      </c>
      <c r="F2899" s="142" t="s">
        <v>58</v>
      </c>
      <c r="G2899" s="134"/>
      <c r="H2899" s="398">
        <v>39817</v>
      </c>
      <c r="I2899" s="399"/>
      <c r="J2899" s="398">
        <v>66361</v>
      </c>
      <c r="K2899" s="399"/>
      <c r="L2899" s="403">
        <v>66000</v>
      </c>
      <c r="M2899" s="399"/>
      <c r="N2899" s="403">
        <v>66000</v>
      </c>
      <c r="O2899" s="399"/>
      <c r="P2899" s="398">
        <v>66361</v>
      </c>
      <c r="Q2899" s="399"/>
      <c r="R2899" s="403">
        <v>66000</v>
      </c>
      <c r="S2899" s="399"/>
      <c r="T2899" s="403">
        <v>66000</v>
      </c>
      <c r="U2899" s="399"/>
      <c r="V2899" s="403">
        <v>60000</v>
      </c>
      <c r="W2899" s="399"/>
      <c r="X2899" s="403">
        <v>60000</v>
      </c>
      <c r="Y2899" s="399"/>
    </row>
    <row r="2900" spans="1:29" x14ac:dyDescent="0.2">
      <c r="A2900" s="188" t="s">
        <v>882</v>
      </c>
      <c r="B2900" s="166" t="s">
        <v>895</v>
      </c>
      <c r="C2900" s="167">
        <v>43</v>
      </c>
      <c r="D2900" s="166"/>
      <c r="E2900" s="168">
        <v>41</v>
      </c>
      <c r="F2900" s="169"/>
      <c r="G2900" s="169"/>
      <c r="H2900" s="185">
        <f t="shared" ref="H2900:Q2900" si="5189">H2901+H2903</f>
        <v>0</v>
      </c>
      <c r="I2900" s="185">
        <f t="shared" si="5189"/>
        <v>0</v>
      </c>
      <c r="J2900" s="185">
        <f t="shared" si="5189"/>
        <v>27341</v>
      </c>
      <c r="K2900" s="185">
        <f t="shared" si="5189"/>
        <v>0</v>
      </c>
      <c r="L2900" s="185">
        <f t="shared" ref="L2900:M2900" si="5190">L2901+L2903</f>
        <v>1000</v>
      </c>
      <c r="M2900" s="185">
        <f t="shared" si="5190"/>
        <v>0</v>
      </c>
      <c r="N2900" s="185">
        <f t="shared" ref="N2900:O2900" si="5191">N2901+N2903</f>
        <v>1000</v>
      </c>
      <c r="O2900" s="185">
        <f t="shared" si="5191"/>
        <v>0</v>
      </c>
      <c r="P2900" s="185">
        <f t="shared" si="5189"/>
        <v>796</v>
      </c>
      <c r="Q2900" s="185">
        <f t="shared" si="5189"/>
        <v>0</v>
      </c>
      <c r="R2900" s="185">
        <f t="shared" ref="R2900:W2900" si="5192">R2901+R2903</f>
        <v>1000</v>
      </c>
      <c r="S2900" s="185">
        <f t="shared" si="5192"/>
        <v>0</v>
      </c>
      <c r="T2900" s="185">
        <f t="shared" ref="T2900:U2900" si="5193">T2901+T2903</f>
        <v>1000</v>
      </c>
      <c r="U2900" s="185">
        <f t="shared" si="5193"/>
        <v>0</v>
      </c>
      <c r="V2900" s="185">
        <f t="shared" si="5192"/>
        <v>1000</v>
      </c>
      <c r="W2900" s="185">
        <f t="shared" si="5192"/>
        <v>0</v>
      </c>
      <c r="X2900" s="185">
        <f t="shared" ref="X2900:Y2900" si="5194">X2901+X2903</f>
        <v>1000</v>
      </c>
      <c r="Y2900" s="185">
        <f t="shared" si="5194"/>
        <v>0</v>
      </c>
    </row>
    <row r="2901" spans="1:29" x14ac:dyDescent="0.2">
      <c r="A2901" s="118" t="s">
        <v>882</v>
      </c>
      <c r="B2901" s="102" t="s">
        <v>895</v>
      </c>
      <c r="C2901" s="103">
        <v>43</v>
      </c>
      <c r="D2901" s="118"/>
      <c r="E2901" s="113">
        <v>411</v>
      </c>
      <c r="F2901" s="141"/>
      <c r="G2901" s="186"/>
      <c r="H2901" s="108">
        <f t="shared" ref="H2901:Y2901" si="5195">H2902</f>
        <v>0</v>
      </c>
      <c r="I2901" s="108">
        <f t="shared" si="5195"/>
        <v>0</v>
      </c>
      <c r="J2901" s="108">
        <f t="shared" si="5195"/>
        <v>664</v>
      </c>
      <c r="K2901" s="108">
        <f t="shared" si="5195"/>
        <v>0</v>
      </c>
      <c r="L2901" s="108">
        <f t="shared" si="5195"/>
        <v>700</v>
      </c>
      <c r="M2901" s="108">
        <f t="shared" si="5195"/>
        <v>0</v>
      </c>
      <c r="N2901" s="108">
        <f t="shared" si="5195"/>
        <v>700</v>
      </c>
      <c r="O2901" s="108">
        <f t="shared" si="5195"/>
        <v>0</v>
      </c>
      <c r="P2901" s="108">
        <f t="shared" si="5195"/>
        <v>664</v>
      </c>
      <c r="Q2901" s="108">
        <f t="shared" si="5195"/>
        <v>0</v>
      </c>
      <c r="R2901" s="108">
        <f t="shared" si="5195"/>
        <v>700</v>
      </c>
      <c r="S2901" s="108">
        <f t="shared" si="5195"/>
        <v>0</v>
      </c>
      <c r="T2901" s="108">
        <f t="shared" si="5195"/>
        <v>700</v>
      </c>
      <c r="U2901" s="108">
        <f t="shared" si="5195"/>
        <v>0</v>
      </c>
      <c r="V2901" s="108">
        <f t="shared" si="5195"/>
        <v>700</v>
      </c>
      <c r="W2901" s="108">
        <f t="shared" si="5195"/>
        <v>0</v>
      </c>
      <c r="X2901" s="108">
        <f t="shared" si="5195"/>
        <v>700</v>
      </c>
      <c r="Y2901" s="108">
        <f t="shared" si="5195"/>
        <v>0</v>
      </c>
      <c r="Z2901" s="101"/>
      <c r="AA2901" s="101"/>
      <c r="AB2901" s="101"/>
      <c r="AC2901" s="101"/>
    </row>
    <row r="2902" spans="1:29" ht="15" x14ac:dyDescent="0.2">
      <c r="A2902" s="95" t="s">
        <v>882</v>
      </c>
      <c r="B2902" s="93" t="s">
        <v>895</v>
      </c>
      <c r="C2902" s="94">
        <v>43</v>
      </c>
      <c r="D2902" s="95" t="s">
        <v>101</v>
      </c>
      <c r="E2902" s="119">
        <v>4111</v>
      </c>
      <c r="F2902" s="142" t="s">
        <v>246</v>
      </c>
      <c r="H2902" s="398">
        <v>0</v>
      </c>
      <c r="I2902" s="399"/>
      <c r="J2902" s="398">
        <v>664</v>
      </c>
      <c r="K2902" s="399"/>
      <c r="L2902" s="408">
        <v>700</v>
      </c>
      <c r="M2902" s="399"/>
      <c r="N2902" s="408">
        <v>700</v>
      </c>
      <c r="O2902" s="399"/>
      <c r="P2902" s="398">
        <v>664</v>
      </c>
      <c r="Q2902" s="399"/>
      <c r="R2902" s="408">
        <v>700</v>
      </c>
      <c r="S2902" s="399"/>
      <c r="T2902" s="408">
        <v>700</v>
      </c>
      <c r="U2902" s="399"/>
      <c r="V2902" s="408">
        <v>700</v>
      </c>
      <c r="W2902" s="399"/>
      <c r="X2902" s="408">
        <v>700</v>
      </c>
      <c r="Y2902" s="399"/>
    </row>
    <row r="2903" spans="1:29" x14ac:dyDescent="0.2">
      <c r="A2903" s="118" t="s">
        <v>882</v>
      </c>
      <c r="B2903" s="102" t="s">
        <v>895</v>
      </c>
      <c r="C2903" s="103">
        <v>43</v>
      </c>
      <c r="D2903" s="118"/>
      <c r="E2903" s="113">
        <v>412</v>
      </c>
      <c r="F2903" s="141"/>
      <c r="G2903" s="186"/>
      <c r="H2903" s="108">
        <f>H2904+H2905+H2906</f>
        <v>0</v>
      </c>
      <c r="I2903" s="108">
        <f t="shared" ref="I2903:Q2903" si="5196">I2904+I2905+I2906</f>
        <v>0</v>
      </c>
      <c r="J2903" s="108">
        <f t="shared" si="5196"/>
        <v>26677</v>
      </c>
      <c r="K2903" s="108">
        <f t="shared" si="5196"/>
        <v>0</v>
      </c>
      <c r="L2903" s="108">
        <f t="shared" ref="L2903:M2903" si="5197">L2904+L2905+L2906</f>
        <v>300</v>
      </c>
      <c r="M2903" s="108">
        <f t="shared" si="5197"/>
        <v>0</v>
      </c>
      <c r="N2903" s="108">
        <f t="shared" ref="N2903:O2903" si="5198">N2904+N2905+N2906</f>
        <v>300</v>
      </c>
      <c r="O2903" s="108">
        <f t="shared" si="5198"/>
        <v>0</v>
      </c>
      <c r="P2903" s="108">
        <f t="shared" si="5196"/>
        <v>132</v>
      </c>
      <c r="Q2903" s="108">
        <f t="shared" si="5196"/>
        <v>0</v>
      </c>
      <c r="R2903" s="108">
        <f t="shared" ref="R2903:W2903" si="5199">R2904+R2905+R2906</f>
        <v>300</v>
      </c>
      <c r="S2903" s="108">
        <f t="shared" si="5199"/>
        <v>0</v>
      </c>
      <c r="T2903" s="108">
        <f t="shared" ref="T2903:U2903" si="5200">T2904+T2905+T2906</f>
        <v>300</v>
      </c>
      <c r="U2903" s="108">
        <f t="shared" si="5200"/>
        <v>0</v>
      </c>
      <c r="V2903" s="108">
        <f t="shared" si="5199"/>
        <v>300</v>
      </c>
      <c r="W2903" s="108">
        <f t="shared" si="5199"/>
        <v>0</v>
      </c>
      <c r="X2903" s="108">
        <f t="shared" ref="X2903:Y2903" si="5201">X2904+X2905+X2906</f>
        <v>300</v>
      </c>
      <c r="Y2903" s="108">
        <f t="shared" si="5201"/>
        <v>0</v>
      </c>
    </row>
    <row r="2904" spans="1:29" s="101" customFormat="1" x14ac:dyDescent="0.2">
      <c r="A2904" s="95" t="s">
        <v>882</v>
      </c>
      <c r="B2904" s="93" t="s">
        <v>895</v>
      </c>
      <c r="C2904" s="94">
        <v>43</v>
      </c>
      <c r="D2904" s="95" t="s">
        <v>101</v>
      </c>
      <c r="E2904" s="119">
        <v>4123</v>
      </c>
      <c r="F2904" s="142" t="s">
        <v>83</v>
      </c>
      <c r="G2904" s="134"/>
      <c r="H2904" s="398">
        <v>0</v>
      </c>
      <c r="I2904" s="399"/>
      <c r="J2904" s="398">
        <v>26545</v>
      </c>
      <c r="K2904" s="399"/>
      <c r="L2904" s="408">
        <v>100</v>
      </c>
      <c r="M2904" s="399"/>
      <c r="N2904" s="408">
        <v>100</v>
      </c>
      <c r="O2904" s="399"/>
      <c r="P2904" s="398">
        <v>0</v>
      </c>
      <c r="Q2904" s="399"/>
      <c r="R2904" s="408">
        <v>100</v>
      </c>
      <c r="S2904" s="399"/>
      <c r="T2904" s="408">
        <v>100</v>
      </c>
      <c r="U2904" s="399"/>
      <c r="V2904" s="408">
        <v>100</v>
      </c>
      <c r="W2904" s="399"/>
      <c r="X2904" s="408">
        <v>100</v>
      </c>
      <c r="Y2904" s="399"/>
      <c r="Z2904" s="112"/>
      <c r="AA2904" s="112"/>
      <c r="AB2904" s="112"/>
      <c r="AC2904" s="112"/>
    </row>
    <row r="2905" spans="1:29" ht="15" x14ac:dyDescent="0.2">
      <c r="A2905" s="95" t="s">
        <v>882</v>
      </c>
      <c r="B2905" s="93" t="s">
        <v>895</v>
      </c>
      <c r="C2905" s="94">
        <v>43</v>
      </c>
      <c r="D2905" s="95" t="s">
        <v>101</v>
      </c>
      <c r="E2905" s="119">
        <v>4124</v>
      </c>
      <c r="F2905" s="142" t="s">
        <v>668</v>
      </c>
      <c r="H2905" s="398">
        <v>0</v>
      </c>
      <c r="I2905" s="399"/>
      <c r="J2905" s="398">
        <v>66</v>
      </c>
      <c r="K2905" s="399"/>
      <c r="L2905" s="409">
        <v>100</v>
      </c>
      <c r="M2905" s="399"/>
      <c r="N2905" s="409">
        <v>100</v>
      </c>
      <c r="O2905" s="399"/>
      <c r="P2905" s="398">
        <v>66</v>
      </c>
      <c r="Q2905" s="399"/>
      <c r="R2905" s="409">
        <v>100</v>
      </c>
      <c r="S2905" s="399"/>
      <c r="T2905" s="409">
        <v>100</v>
      </c>
      <c r="U2905" s="399"/>
      <c r="V2905" s="409">
        <v>100</v>
      </c>
      <c r="W2905" s="399"/>
      <c r="X2905" s="409">
        <v>100</v>
      </c>
      <c r="Y2905" s="399"/>
    </row>
    <row r="2906" spans="1:29" x14ac:dyDescent="0.2">
      <c r="A2906" s="95" t="s">
        <v>882</v>
      </c>
      <c r="B2906" s="93" t="s">
        <v>895</v>
      </c>
      <c r="C2906" s="94">
        <v>43</v>
      </c>
      <c r="D2906" s="95" t="s">
        <v>101</v>
      </c>
      <c r="E2906" s="119">
        <v>4126</v>
      </c>
      <c r="F2906" s="142" t="s">
        <v>84</v>
      </c>
      <c r="H2906" s="398">
        <v>0</v>
      </c>
      <c r="I2906" s="399"/>
      <c r="J2906" s="398">
        <v>66</v>
      </c>
      <c r="K2906" s="399"/>
      <c r="L2906" s="409">
        <v>100</v>
      </c>
      <c r="M2906" s="399"/>
      <c r="N2906" s="409">
        <v>100</v>
      </c>
      <c r="O2906" s="399"/>
      <c r="P2906" s="398">
        <v>66</v>
      </c>
      <c r="Q2906" s="399"/>
      <c r="R2906" s="409">
        <v>100</v>
      </c>
      <c r="S2906" s="399"/>
      <c r="T2906" s="409">
        <v>100</v>
      </c>
      <c r="U2906" s="399"/>
      <c r="V2906" s="409">
        <v>100</v>
      </c>
      <c r="W2906" s="399"/>
      <c r="X2906" s="409">
        <v>100</v>
      </c>
      <c r="Y2906" s="399"/>
      <c r="Z2906" s="101"/>
      <c r="AA2906" s="101"/>
      <c r="AB2906" s="101"/>
      <c r="AC2906" s="101"/>
    </row>
    <row r="2907" spans="1:29" x14ac:dyDescent="0.2">
      <c r="A2907" s="188" t="s">
        <v>882</v>
      </c>
      <c r="B2907" s="166" t="s">
        <v>895</v>
      </c>
      <c r="C2907" s="167">
        <v>43</v>
      </c>
      <c r="D2907" s="166"/>
      <c r="E2907" s="168">
        <v>42</v>
      </c>
      <c r="F2907" s="169"/>
      <c r="G2907" s="169"/>
      <c r="H2907" s="185">
        <f t="shared" ref="H2907:Y2907" si="5202">H2908</f>
        <v>1527228</v>
      </c>
      <c r="I2907" s="185">
        <f t="shared" si="5202"/>
        <v>0</v>
      </c>
      <c r="J2907" s="185">
        <f t="shared" si="5202"/>
        <v>1327361</v>
      </c>
      <c r="K2907" s="185">
        <f t="shared" si="5202"/>
        <v>0</v>
      </c>
      <c r="L2907" s="185">
        <f t="shared" si="5202"/>
        <v>1300100</v>
      </c>
      <c r="M2907" s="185">
        <f t="shared" si="5202"/>
        <v>0</v>
      </c>
      <c r="N2907" s="185">
        <f t="shared" si="5202"/>
        <v>4800100</v>
      </c>
      <c r="O2907" s="185">
        <f t="shared" si="5202"/>
        <v>0</v>
      </c>
      <c r="P2907" s="185">
        <f t="shared" si="5202"/>
        <v>929060</v>
      </c>
      <c r="Q2907" s="185">
        <f t="shared" si="5202"/>
        <v>0</v>
      </c>
      <c r="R2907" s="185">
        <f t="shared" si="5202"/>
        <v>931000</v>
      </c>
      <c r="S2907" s="185">
        <f t="shared" si="5202"/>
        <v>0</v>
      </c>
      <c r="T2907" s="185">
        <f t="shared" si="5202"/>
        <v>1001000</v>
      </c>
      <c r="U2907" s="185">
        <f t="shared" si="5202"/>
        <v>0</v>
      </c>
      <c r="V2907" s="185">
        <f t="shared" si="5202"/>
        <v>1001000</v>
      </c>
      <c r="W2907" s="185">
        <f t="shared" si="5202"/>
        <v>0</v>
      </c>
      <c r="X2907" s="185">
        <f t="shared" si="5202"/>
        <v>1001000</v>
      </c>
      <c r="Y2907" s="185">
        <f t="shared" si="5202"/>
        <v>0</v>
      </c>
    </row>
    <row r="2908" spans="1:29" s="101" customFormat="1" x14ac:dyDescent="0.2">
      <c r="A2908" s="118" t="s">
        <v>882</v>
      </c>
      <c r="B2908" s="102" t="s">
        <v>895</v>
      </c>
      <c r="C2908" s="103">
        <v>43</v>
      </c>
      <c r="D2908" s="118"/>
      <c r="E2908" s="113">
        <v>421</v>
      </c>
      <c r="F2908" s="141"/>
      <c r="G2908" s="186"/>
      <c r="H2908" s="108">
        <f>H2909+H2910</f>
        <v>1527228</v>
      </c>
      <c r="I2908" s="108">
        <f t="shared" ref="I2908:Q2908" si="5203">I2909+I2910</f>
        <v>0</v>
      </c>
      <c r="J2908" s="108">
        <f t="shared" si="5203"/>
        <v>1327361</v>
      </c>
      <c r="K2908" s="108">
        <f t="shared" si="5203"/>
        <v>0</v>
      </c>
      <c r="L2908" s="108">
        <f t="shared" ref="L2908:M2908" si="5204">L2909+L2910</f>
        <v>1300100</v>
      </c>
      <c r="M2908" s="108">
        <f t="shared" si="5204"/>
        <v>0</v>
      </c>
      <c r="N2908" s="108">
        <f t="shared" ref="N2908:O2908" si="5205">N2909+N2910</f>
        <v>4800100</v>
      </c>
      <c r="O2908" s="108">
        <f t="shared" si="5205"/>
        <v>0</v>
      </c>
      <c r="P2908" s="108">
        <f t="shared" si="5203"/>
        <v>929060</v>
      </c>
      <c r="Q2908" s="108">
        <f t="shared" si="5203"/>
        <v>0</v>
      </c>
      <c r="R2908" s="108">
        <f t="shared" ref="R2908:W2908" si="5206">R2909+R2910</f>
        <v>931000</v>
      </c>
      <c r="S2908" s="108">
        <f t="shared" si="5206"/>
        <v>0</v>
      </c>
      <c r="T2908" s="108">
        <f t="shared" ref="T2908:U2908" si="5207">T2909+T2910</f>
        <v>1001000</v>
      </c>
      <c r="U2908" s="108">
        <f t="shared" si="5207"/>
        <v>0</v>
      </c>
      <c r="V2908" s="108">
        <f t="shared" si="5206"/>
        <v>1001000</v>
      </c>
      <c r="W2908" s="108">
        <f t="shared" si="5206"/>
        <v>0</v>
      </c>
      <c r="X2908" s="108">
        <f t="shared" ref="X2908:Y2908" si="5208">X2909+X2910</f>
        <v>1001000</v>
      </c>
      <c r="Y2908" s="108">
        <f t="shared" si="5208"/>
        <v>0</v>
      </c>
      <c r="Z2908" s="112"/>
      <c r="AA2908" s="112"/>
      <c r="AB2908" s="112"/>
      <c r="AC2908" s="112"/>
    </row>
    <row r="2909" spans="1:29" ht="15" x14ac:dyDescent="0.2">
      <c r="A2909" s="95" t="s">
        <v>882</v>
      </c>
      <c r="B2909" s="93" t="s">
        <v>895</v>
      </c>
      <c r="C2909" s="94">
        <v>43</v>
      </c>
      <c r="D2909" s="95" t="s">
        <v>101</v>
      </c>
      <c r="E2909" s="119">
        <v>4212</v>
      </c>
      <c r="F2909" s="142" t="s">
        <v>840</v>
      </c>
      <c r="H2909" s="398">
        <v>0</v>
      </c>
      <c r="I2909" s="399"/>
      <c r="J2909" s="398">
        <v>133</v>
      </c>
      <c r="K2909" s="399"/>
      <c r="L2909" s="408">
        <v>100</v>
      </c>
      <c r="M2909" s="399"/>
      <c r="N2909" s="408">
        <v>100</v>
      </c>
      <c r="O2909" s="399"/>
      <c r="P2909" s="398">
        <v>0</v>
      </c>
      <c r="Q2909" s="399"/>
      <c r="R2909" s="402">
        <v>1000</v>
      </c>
      <c r="S2909" s="399"/>
      <c r="T2909" s="402">
        <v>1000</v>
      </c>
      <c r="U2909" s="399"/>
      <c r="V2909" s="402">
        <v>1000</v>
      </c>
      <c r="W2909" s="399"/>
      <c r="X2909" s="402">
        <v>1000</v>
      </c>
      <c r="Y2909" s="399"/>
    </row>
    <row r="2910" spans="1:29" s="101" customFormat="1" x14ac:dyDescent="0.2">
      <c r="A2910" s="95" t="s">
        <v>882</v>
      </c>
      <c r="B2910" s="93" t="s">
        <v>895</v>
      </c>
      <c r="C2910" s="94">
        <v>43</v>
      </c>
      <c r="D2910" s="95" t="s">
        <v>101</v>
      </c>
      <c r="E2910" s="119">
        <v>4214</v>
      </c>
      <c r="F2910" s="142" t="s">
        <v>500</v>
      </c>
      <c r="G2910" s="134"/>
      <c r="H2910" s="398">
        <v>1527228</v>
      </c>
      <c r="I2910" s="399"/>
      <c r="J2910" s="398">
        <v>1327228</v>
      </c>
      <c r="K2910" s="399"/>
      <c r="L2910" s="403">
        <v>1300000</v>
      </c>
      <c r="M2910" s="399"/>
      <c r="N2910" s="403">
        <v>4800000</v>
      </c>
      <c r="O2910" s="399"/>
      <c r="P2910" s="398">
        <v>929060</v>
      </c>
      <c r="Q2910" s="399"/>
      <c r="R2910" s="403">
        <v>930000</v>
      </c>
      <c r="S2910" s="399"/>
      <c r="T2910" s="403">
        <v>1000000</v>
      </c>
      <c r="U2910" s="399"/>
      <c r="V2910" s="403">
        <v>1000000</v>
      </c>
      <c r="W2910" s="399"/>
      <c r="X2910" s="403">
        <v>1000000</v>
      </c>
      <c r="Y2910" s="399"/>
    </row>
    <row r="2911" spans="1:29" x14ac:dyDescent="0.2">
      <c r="A2911" s="188" t="s">
        <v>882</v>
      </c>
      <c r="B2911" s="166" t="s">
        <v>895</v>
      </c>
      <c r="C2911" s="167">
        <v>43</v>
      </c>
      <c r="D2911" s="166"/>
      <c r="E2911" s="168">
        <v>45</v>
      </c>
      <c r="F2911" s="169"/>
      <c r="G2911" s="169"/>
      <c r="H2911" s="185">
        <f>H2912+H2914</f>
        <v>6636</v>
      </c>
      <c r="I2911" s="185">
        <f t="shared" ref="I2911:Q2911" si="5209">I2912+I2914</f>
        <v>0</v>
      </c>
      <c r="J2911" s="185">
        <f t="shared" si="5209"/>
        <v>41144</v>
      </c>
      <c r="K2911" s="185">
        <f t="shared" si="5209"/>
        <v>0</v>
      </c>
      <c r="L2911" s="185">
        <f t="shared" ref="L2911:M2911" si="5210">L2912+L2914</f>
        <v>2300</v>
      </c>
      <c r="M2911" s="185">
        <f t="shared" si="5210"/>
        <v>0</v>
      </c>
      <c r="N2911" s="185">
        <f t="shared" ref="N2911:O2911" si="5211">N2912+N2914</f>
        <v>2300</v>
      </c>
      <c r="O2911" s="185">
        <f t="shared" si="5211"/>
        <v>0</v>
      </c>
      <c r="P2911" s="185">
        <f t="shared" si="5209"/>
        <v>41144</v>
      </c>
      <c r="Q2911" s="185">
        <f t="shared" si="5209"/>
        <v>0</v>
      </c>
      <c r="R2911" s="185">
        <f t="shared" ref="R2911:W2911" si="5212">R2912+R2914</f>
        <v>2300</v>
      </c>
      <c r="S2911" s="185">
        <f t="shared" si="5212"/>
        <v>0</v>
      </c>
      <c r="T2911" s="185">
        <f t="shared" ref="T2911:U2911" si="5213">T2912+T2914</f>
        <v>2300</v>
      </c>
      <c r="U2911" s="185">
        <f t="shared" si="5213"/>
        <v>0</v>
      </c>
      <c r="V2911" s="185">
        <f t="shared" si="5212"/>
        <v>2300</v>
      </c>
      <c r="W2911" s="185">
        <f t="shared" si="5212"/>
        <v>0</v>
      </c>
      <c r="X2911" s="185">
        <f t="shared" ref="X2911:Y2911" si="5214">X2912+X2914</f>
        <v>2300</v>
      </c>
      <c r="Y2911" s="185">
        <f t="shared" si="5214"/>
        <v>0</v>
      </c>
    </row>
    <row r="2912" spans="1:29" s="101" customFormat="1" x14ac:dyDescent="0.2">
      <c r="A2912" s="118" t="s">
        <v>882</v>
      </c>
      <c r="B2912" s="102" t="s">
        <v>895</v>
      </c>
      <c r="C2912" s="103">
        <v>43</v>
      </c>
      <c r="D2912" s="118"/>
      <c r="E2912" s="113">
        <v>451</v>
      </c>
      <c r="F2912" s="141"/>
      <c r="G2912" s="186"/>
      <c r="H2912" s="108">
        <f t="shared" ref="H2912:X2914" si="5215">H2913</f>
        <v>6636</v>
      </c>
      <c r="I2912" s="108">
        <f t="shared" si="5215"/>
        <v>0</v>
      </c>
      <c r="J2912" s="108">
        <f t="shared" si="5215"/>
        <v>1327</v>
      </c>
      <c r="K2912" s="108">
        <f t="shared" si="5215"/>
        <v>0</v>
      </c>
      <c r="L2912" s="108">
        <f t="shared" si="5215"/>
        <v>1300</v>
      </c>
      <c r="M2912" s="108">
        <f t="shared" si="5215"/>
        <v>0</v>
      </c>
      <c r="N2912" s="108">
        <f t="shared" si="5215"/>
        <v>1300</v>
      </c>
      <c r="O2912" s="108">
        <f t="shared" si="5215"/>
        <v>0</v>
      </c>
      <c r="P2912" s="108">
        <f t="shared" si="5215"/>
        <v>1327</v>
      </c>
      <c r="Q2912" s="108">
        <f t="shared" si="5215"/>
        <v>0</v>
      </c>
      <c r="R2912" s="108">
        <f t="shared" si="5215"/>
        <v>1300</v>
      </c>
      <c r="S2912" s="108">
        <f t="shared" si="5215"/>
        <v>0</v>
      </c>
      <c r="T2912" s="108">
        <f t="shared" si="5215"/>
        <v>1300</v>
      </c>
      <c r="U2912" s="108">
        <f t="shared" si="5215"/>
        <v>0</v>
      </c>
      <c r="V2912" s="108">
        <f t="shared" si="5215"/>
        <v>1300</v>
      </c>
      <c r="W2912" s="108">
        <f t="shared" si="5215"/>
        <v>0</v>
      </c>
      <c r="X2912" s="108">
        <f t="shared" si="5215"/>
        <v>1300</v>
      </c>
      <c r="Y2912" s="108">
        <f t="shared" ref="X2912:Y2914" si="5216">Y2913</f>
        <v>0</v>
      </c>
    </row>
    <row r="2913" spans="1:29" ht="15" x14ac:dyDescent="0.2">
      <c r="A2913" s="95" t="s">
        <v>882</v>
      </c>
      <c r="B2913" s="93" t="s">
        <v>895</v>
      </c>
      <c r="C2913" s="94">
        <v>43</v>
      </c>
      <c r="D2913" s="95" t="s">
        <v>101</v>
      </c>
      <c r="E2913" s="119">
        <v>4511</v>
      </c>
      <c r="F2913" s="142" t="s">
        <v>91</v>
      </c>
      <c r="H2913" s="398">
        <v>6636</v>
      </c>
      <c r="I2913" s="399"/>
      <c r="J2913" s="398">
        <v>1327</v>
      </c>
      <c r="K2913" s="399"/>
      <c r="L2913" s="402">
        <v>1300</v>
      </c>
      <c r="M2913" s="399"/>
      <c r="N2913" s="402">
        <v>1300</v>
      </c>
      <c r="O2913" s="399"/>
      <c r="P2913" s="398">
        <v>1327</v>
      </c>
      <c r="Q2913" s="399"/>
      <c r="R2913" s="402">
        <v>1300</v>
      </c>
      <c r="S2913" s="399"/>
      <c r="T2913" s="402">
        <v>1300</v>
      </c>
      <c r="U2913" s="399"/>
      <c r="V2913" s="402">
        <v>1300</v>
      </c>
      <c r="W2913" s="399"/>
      <c r="X2913" s="402">
        <v>1300</v>
      </c>
      <c r="Y2913" s="399"/>
    </row>
    <row r="2914" spans="1:29" s="101" customFormat="1" x14ac:dyDescent="0.2">
      <c r="A2914" s="118" t="s">
        <v>882</v>
      </c>
      <c r="B2914" s="102" t="s">
        <v>895</v>
      </c>
      <c r="C2914" s="103">
        <v>43</v>
      </c>
      <c r="D2914" s="118"/>
      <c r="E2914" s="113">
        <v>452</v>
      </c>
      <c r="F2914" s="141"/>
      <c r="G2914" s="186"/>
      <c r="H2914" s="108">
        <f t="shared" si="5215"/>
        <v>0</v>
      </c>
      <c r="I2914" s="108">
        <f t="shared" si="5215"/>
        <v>0</v>
      </c>
      <c r="J2914" s="108">
        <f t="shared" si="5215"/>
        <v>39817</v>
      </c>
      <c r="K2914" s="108">
        <f t="shared" si="5215"/>
        <v>0</v>
      </c>
      <c r="L2914" s="108">
        <f t="shared" si="5215"/>
        <v>1000</v>
      </c>
      <c r="M2914" s="108">
        <f t="shared" si="5215"/>
        <v>0</v>
      </c>
      <c r="N2914" s="108">
        <f t="shared" si="5215"/>
        <v>1000</v>
      </c>
      <c r="O2914" s="108">
        <f t="shared" si="5215"/>
        <v>0</v>
      </c>
      <c r="P2914" s="108">
        <f t="shared" si="5215"/>
        <v>39817</v>
      </c>
      <c r="Q2914" s="108">
        <f t="shared" si="5215"/>
        <v>0</v>
      </c>
      <c r="R2914" s="108">
        <f t="shared" si="5215"/>
        <v>1000</v>
      </c>
      <c r="S2914" s="108">
        <f t="shared" si="5215"/>
        <v>0</v>
      </c>
      <c r="T2914" s="108">
        <f t="shared" si="5215"/>
        <v>1000</v>
      </c>
      <c r="U2914" s="108">
        <f t="shared" si="5215"/>
        <v>0</v>
      </c>
      <c r="V2914" s="108">
        <f t="shared" si="5215"/>
        <v>1000</v>
      </c>
      <c r="W2914" s="108">
        <f t="shared" si="5215"/>
        <v>0</v>
      </c>
      <c r="X2914" s="108">
        <f t="shared" si="5216"/>
        <v>1000</v>
      </c>
      <c r="Y2914" s="108">
        <f t="shared" si="5216"/>
        <v>0</v>
      </c>
    </row>
    <row r="2915" spans="1:29" ht="15" x14ac:dyDescent="0.2">
      <c r="A2915" s="95" t="s">
        <v>882</v>
      </c>
      <c r="B2915" s="93" t="s">
        <v>895</v>
      </c>
      <c r="C2915" s="94">
        <v>43</v>
      </c>
      <c r="D2915" s="95" t="s">
        <v>101</v>
      </c>
      <c r="E2915" s="119">
        <v>4521</v>
      </c>
      <c r="F2915" s="142" t="s">
        <v>92</v>
      </c>
      <c r="H2915" s="398">
        <v>0</v>
      </c>
      <c r="I2915" s="399"/>
      <c r="J2915" s="398">
        <v>39817</v>
      </c>
      <c r="K2915" s="399"/>
      <c r="L2915" s="402">
        <v>1000</v>
      </c>
      <c r="M2915" s="399"/>
      <c r="N2915" s="402">
        <v>1000</v>
      </c>
      <c r="O2915" s="399"/>
      <c r="P2915" s="398">
        <v>39817</v>
      </c>
      <c r="Q2915" s="399"/>
      <c r="R2915" s="402">
        <v>1000</v>
      </c>
      <c r="S2915" s="399"/>
      <c r="T2915" s="402">
        <v>1000</v>
      </c>
      <c r="U2915" s="399"/>
      <c r="V2915" s="402">
        <v>1000</v>
      </c>
      <c r="W2915" s="399"/>
      <c r="X2915" s="402">
        <v>1000</v>
      </c>
      <c r="Y2915" s="399"/>
    </row>
    <row r="2916" spans="1:29" ht="67.5" x14ac:dyDescent="0.2">
      <c r="A2916" s="202" t="s">
        <v>882</v>
      </c>
      <c r="B2916" s="173" t="s">
        <v>896</v>
      </c>
      <c r="C2916" s="173"/>
      <c r="D2916" s="173"/>
      <c r="E2916" s="174"/>
      <c r="F2916" s="176" t="s">
        <v>897</v>
      </c>
      <c r="G2916" s="177" t="s">
        <v>636</v>
      </c>
      <c r="H2916" s="178">
        <f t="shared" ref="H2916:Q2916" si="5217">H2917+H2920+H2923</f>
        <v>5673900</v>
      </c>
      <c r="I2916" s="178">
        <f t="shared" si="5217"/>
        <v>1858119</v>
      </c>
      <c r="J2916" s="178">
        <f t="shared" si="5217"/>
        <v>5559758</v>
      </c>
      <c r="K2916" s="178">
        <f t="shared" si="5217"/>
        <v>1763886</v>
      </c>
      <c r="L2916" s="178">
        <f t="shared" ref="L2916:M2916" si="5218">L2917+L2920+L2923</f>
        <v>5525500</v>
      </c>
      <c r="M2916" s="178">
        <f t="shared" si="5218"/>
        <v>1750400</v>
      </c>
      <c r="N2916" s="178">
        <f t="shared" ref="N2916:O2916" si="5219">N2917+N2920+N2923</f>
        <v>5525500</v>
      </c>
      <c r="O2916" s="178">
        <f t="shared" si="5219"/>
        <v>1750400</v>
      </c>
      <c r="P2916" s="178">
        <f t="shared" si="5217"/>
        <v>5415090</v>
      </c>
      <c r="Q2916" s="178">
        <f t="shared" si="5217"/>
        <v>1619218</v>
      </c>
      <c r="R2916" s="178">
        <f t="shared" ref="R2916:W2916" si="5220">R2917+R2920+R2923</f>
        <v>5394100</v>
      </c>
      <c r="S2916" s="178">
        <f t="shared" si="5220"/>
        <v>1619000</v>
      </c>
      <c r="T2916" s="178">
        <f t="shared" ref="T2916:U2916" si="5221">T2917+T2920+T2923</f>
        <v>5394100</v>
      </c>
      <c r="U2916" s="178">
        <f t="shared" si="5221"/>
        <v>1619000</v>
      </c>
      <c r="V2916" s="178">
        <f t="shared" si="5220"/>
        <v>5264600</v>
      </c>
      <c r="W2916" s="178">
        <f t="shared" si="5220"/>
        <v>1489500</v>
      </c>
      <c r="X2916" s="178">
        <f t="shared" ref="X2916:Y2916" si="5222">X2917+X2920+X2923</f>
        <v>5264600</v>
      </c>
      <c r="Y2916" s="178">
        <f t="shared" si="5222"/>
        <v>1489500</v>
      </c>
      <c r="Z2916" s="101"/>
      <c r="AA2916" s="101"/>
      <c r="AB2916" s="101"/>
      <c r="AC2916" s="101"/>
    </row>
    <row r="2917" spans="1:29" x14ac:dyDescent="0.2">
      <c r="A2917" s="188" t="s">
        <v>882</v>
      </c>
      <c r="B2917" s="166" t="s">
        <v>896</v>
      </c>
      <c r="C2917" s="167">
        <v>11</v>
      </c>
      <c r="D2917" s="166"/>
      <c r="E2917" s="168">
        <v>34</v>
      </c>
      <c r="F2917" s="169"/>
      <c r="G2917" s="169"/>
      <c r="H2917" s="185">
        <f t="shared" ref="H2917:X2918" si="5223">H2918</f>
        <v>1858119</v>
      </c>
      <c r="I2917" s="185">
        <f t="shared" si="5223"/>
        <v>1858119</v>
      </c>
      <c r="J2917" s="185">
        <f t="shared" si="5223"/>
        <v>1763886</v>
      </c>
      <c r="K2917" s="185">
        <f t="shared" si="5223"/>
        <v>1763886</v>
      </c>
      <c r="L2917" s="185">
        <f t="shared" si="5223"/>
        <v>1750400</v>
      </c>
      <c r="M2917" s="185">
        <f t="shared" si="5223"/>
        <v>1750400</v>
      </c>
      <c r="N2917" s="185">
        <f t="shared" si="5223"/>
        <v>1750400</v>
      </c>
      <c r="O2917" s="185">
        <f t="shared" si="5223"/>
        <v>1750400</v>
      </c>
      <c r="P2917" s="185">
        <f t="shared" si="5223"/>
        <v>1619218</v>
      </c>
      <c r="Q2917" s="185">
        <f t="shared" si="5223"/>
        <v>1619218</v>
      </c>
      <c r="R2917" s="185">
        <f t="shared" si="5223"/>
        <v>1619000</v>
      </c>
      <c r="S2917" s="185">
        <f t="shared" si="5223"/>
        <v>1619000</v>
      </c>
      <c r="T2917" s="185">
        <f t="shared" si="5223"/>
        <v>1619000</v>
      </c>
      <c r="U2917" s="185">
        <f t="shared" si="5223"/>
        <v>1619000</v>
      </c>
      <c r="V2917" s="185">
        <f t="shared" si="5223"/>
        <v>1489500</v>
      </c>
      <c r="W2917" s="185">
        <f t="shared" si="5223"/>
        <v>1489500</v>
      </c>
      <c r="X2917" s="185">
        <f t="shared" si="5223"/>
        <v>1489500</v>
      </c>
      <c r="Y2917" s="185">
        <f t="shared" ref="X2917:Y2918" si="5224">Y2918</f>
        <v>1489500</v>
      </c>
    </row>
    <row r="2918" spans="1:29" x14ac:dyDescent="0.2">
      <c r="A2918" s="118" t="s">
        <v>882</v>
      </c>
      <c r="B2918" s="102" t="s">
        <v>896</v>
      </c>
      <c r="C2918" s="103">
        <v>11</v>
      </c>
      <c r="D2918" s="118"/>
      <c r="E2918" s="113">
        <v>342</v>
      </c>
      <c r="F2918" s="141"/>
      <c r="G2918" s="186"/>
      <c r="H2918" s="108">
        <f>H2919</f>
        <v>1858119</v>
      </c>
      <c r="I2918" s="108">
        <f t="shared" si="5223"/>
        <v>1858119</v>
      </c>
      <c r="J2918" s="108">
        <f t="shared" si="5223"/>
        <v>1763886</v>
      </c>
      <c r="K2918" s="108">
        <f t="shared" si="5223"/>
        <v>1763886</v>
      </c>
      <c r="L2918" s="108">
        <f t="shared" si="5223"/>
        <v>1750400</v>
      </c>
      <c r="M2918" s="108">
        <f t="shared" si="5223"/>
        <v>1750400</v>
      </c>
      <c r="N2918" s="108">
        <f t="shared" si="5223"/>
        <v>1750400</v>
      </c>
      <c r="O2918" s="108">
        <f t="shared" si="5223"/>
        <v>1750400</v>
      </c>
      <c r="P2918" s="108">
        <f t="shared" si="5223"/>
        <v>1619218</v>
      </c>
      <c r="Q2918" s="108">
        <f t="shared" si="5223"/>
        <v>1619218</v>
      </c>
      <c r="R2918" s="108">
        <f t="shared" si="5223"/>
        <v>1619000</v>
      </c>
      <c r="S2918" s="108">
        <f t="shared" si="5223"/>
        <v>1619000</v>
      </c>
      <c r="T2918" s="108">
        <f t="shared" si="5223"/>
        <v>1619000</v>
      </c>
      <c r="U2918" s="108">
        <f t="shared" si="5223"/>
        <v>1619000</v>
      </c>
      <c r="V2918" s="108">
        <f t="shared" si="5223"/>
        <v>1489500</v>
      </c>
      <c r="W2918" s="108">
        <f t="shared" si="5223"/>
        <v>1489500</v>
      </c>
      <c r="X2918" s="108">
        <f t="shared" si="5224"/>
        <v>1489500</v>
      </c>
      <c r="Y2918" s="108">
        <f t="shared" si="5224"/>
        <v>1489500</v>
      </c>
    </row>
    <row r="2919" spans="1:29" s="101" customFormat="1" ht="45" x14ac:dyDescent="0.2">
      <c r="A2919" s="95" t="s">
        <v>882</v>
      </c>
      <c r="B2919" s="93" t="s">
        <v>896</v>
      </c>
      <c r="C2919" s="94">
        <v>11</v>
      </c>
      <c r="D2919" s="95" t="s">
        <v>101</v>
      </c>
      <c r="E2919" s="119">
        <v>3421</v>
      </c>
      <c r="F2919" s="142" t="s">
        <v>856</v>
      </c>
      <c r="G2919" s="134"/>
      <c r="H2919" s="398">
        <v>1858119</v>
      </c>
      <c r="I2919" s="398">
        <f t="shared" ref="I2919" si="5225">H2919</f>
        <v>1858119</v>
      </c>
      <c r="J2919" s="398">
        <v>1763886</v>
      </c>
      <c r="K2919" s="398">
        <f t="shared" ref="K2919" si="5226">J2919</f>
        <v>1763886</v>
      </c>
      <c r="L2919" s="398">
        <v>1750400</v>
      </c>
      <c r="M2919" s="398">
        <f t="shared" ref="M2919" si="5227">L2919</f>
        <v>1750400</v>
      </c>
      <c r="N2919" s="398">
        <v>1750400</v>
      </c>
      <c r="O2919" s="398">
        <f t="shared" ref="O2919" si="5228">N2919</f>
        <v>1750400</v>
      </c>
      <c r="P2919" s="398">
        <v>1619218</v>
      </c>
      <c r="Q2919" s="398">
        <f t="shared" ref="Q2919" si="5229">P2919</f>
        <v>1619218</v>
      </c>
      <c r="R2919" s="398">
        <v>1619000</v>
      </c>
      <c r="S2919" s="398">
        <f t="shared" ref="S2919" si="5230">R2919</f>
        <v>1619000</v>
      </c>
      <c r="T2919" s="398">
        <v>1619000</v>
      </c>
      <c r="U2919" s="398">
        <f t="shared" ref="U2919" si="5231">T2919</f>
        <v>1619000</v>
      </c>
      <c r="V2919" s="398">
        <v>1489500</v>
      </c>
      <c r="W2919" s="398">
        <f t="shared" ref="W2919" si="5232">V2919</f>
        <v>1489500</v>
      </c>
      <c r="X2919" s="398">
        <v>1489500</v>
      </c>
      <c r="Y2919" s="398">
        <f t="shared" ref="Y2919" si="5233">X2919</f>
        <v>1489500</v>
      </c>
      <c r="Z2919" s="112"/>
      <c r="AA2919" s="112"/>
      <c r="AB2919" s="112"/>
      <c r="AC2919" s="112"/>
    </row>
    <row r="2920" spans="1:29" x14ac:dyDescent="0.2">
      <c r="A2920" s="188" t="s">
        <v>882</v>
      </c>
      <c r="B2920" s="166" t="s">
        <v>896</v>
      </c>
      <c r="C2920" s="167">
        <v>11</v>
      </c>
      <c r="D2920" s="166"/>
      <c r="E2920" s="168">
        <v>54</v>
      </c>
      <c r="F2920" s="169"/>
      <c r="G2920" s="169"/>
      <c r="H2920" s="185">
        <f>H2921</f>
        <v>3782600</v>
      </c>
      <c r="I2920" s="185">
        <f t="shared" ref="I2920:Y2920" si="5234">I2921</f>
        <v>0</v>
      </c>
      <c r="J2920" s="185">
        <f t="shared" si="5234"/>
        <v>3782600</v>
      </c>
      <c r="K2920" s="185">
        <f t="shared" si="5234"/>
        <v>0</v>
      </c>
      <c r="L2920" s="185">
        <f t="shared" si="5234"/>
        <v>3762100</v>
      </c>
      <c r="M2920" s="185">
        <f t="shared" si="5234"/>
        <v>0</v>
      </c>
      <c r="N2920" s="185">
        <f t="shared" si="5234"/>
        <v>3762100</v>
      </c>
      <c r="O2920" s="185">
        <f t="shared" si="5234"/>
        <v>0</v>
      </c>
      <c r="P2920" s="185">
        <f t="shared" si="5234"/>
        <v>3782600</v>
      </c>
      <c r="Q2920" s="185">
        <f t="shared" si="5234"/>
        <v>0</v>
      </c>
      <c r="R2920" s="185">
        <f t="shared" si="5234"/>
        <v>3762100</v>
      </c>
      <c r="S2920" s="185">
        <f t="shared" si="5234"/>
        <v>0</v>
      </c>
      <c r="T2920" s="185">
        <f t="shared" si="5234"/>
        <v>3762100</v>
      </c>
      <c r="U2920" s="185">
        <f t="shared" si="5234"/>
        <v>0</v>
      </c>
      <c r="V2920" s="185">
        <f t="shared" si="5234"/>
        <v>3762100</v>
      </c>
      <c r="W2920" s="185">
        <f t="shared" si="5234"/>
        <v>0</v>
      </c>
      <c r="X2920" s="185">
        <f t="shared" si="5234"/>
        <v>3762100</v>
      </c>
      <c r="Y2920" s="185">
        <f t="shared" si="5234"/>
        <v>0</v>
      </c>
    </row>
    <row r="2921" spans="1:29" x14ac:dyDescent="0.2">
      <c r="A2921" s="118" t="s">
        <v>882</v>
      </c>
      <c r="B2921" s="102" t="s">
        <v>896</v>
      </c>
      <c r="C2921" s="103">
        <v>11</v>
      </c>
      <c r="D2921" s="118"/>
      <c r="E2921" s="113">
        <v>541</v>
      </c>
      <c r="F2921" s="141"/>
      <c r="G2921" s="186"/>
      <c r="H2921" s="108">
        <f>H2922</f>
        <v>3782600</v>
      </c>
      <c r="I2921" s="108">
        <f t="shared" ref="I2921:Y2921" si="5235">I2922</f>
        <v>0</v>
      </c>
      <c r="J2921" s="108">
        <f t="shared" si="5235"/>
        <v>3782600</v>
      </c>
      <c r="K2921" s="108">
        <f t="shared" si="5235"/>
        <v>0</v>
      </c>
      <c r="L2921" s="108">
        <f t="shared" si="5235"/>
        <v>3762100</v>
      </c>
      <c r="M2921" s="108">
        <f t="shared" si="5235"/>
        <v>0</v>
      </c>
      <c r="N2921" s="108">
        <f t="shared" si="5235"/>
        <v>3762100</v>
      </c>
      <c r="O2921" s="108">
        <f t="shared" si="5235"/>
        <v>0</v>
      </c>
      <c r="P2921" s="108">
        <f t="shared" si="5235"/>
        <v>3782600</v>
      </c>
      <c r="Q2921" s="108">
        <f t="shared" si="5235"/>
        <v>0</v>
      </c>
      <c r="R2921" s="108">
        <f t="shared" si="5235"/>
        <v>3762100</v>
      </c>
      <c r="S2921" s="108">
        <f t="shared" si="5235"/>
        <v>0</v>
      </c>
      <c r="T2921" s="108">
        <f t="shared" si="5235"/>
        <v>3762100</v>
      </c>
      <c r="U2921" s="108">
        <f t="shared" si="5235"/>
        <v>0</v>
      </c>
      <c r="V2921" s="108">
        <f t="shared" si="5235"/>
        <v>3762100</v>
      </c>
      <c r="W2921" s="108">
        <f t="shared" si="5235"/>
        <v>0</v>
      </c>
      <c r="X2921" s="108">
        <f t="shared" si="5235"/>
        <v>3762100</v>
      </c>
      <c r="Y2921" s="108">
        <f t="shared" si="5235"/>
        <v>0</v>
      </c>
      <c r="Z2921" s="101"/>
      <c r="AA2921" s="101"/>
      <c r="AB2921" s="101"/>
      <c r="AC2921" s="101"/>
    </row>
    <row r="2922" spans="1:29" ht="30" x14ac:dyDescent="0.2">
      <c r="A2922" s="95" t="s">
        <v>882</v>
      </c>
      <c r="B2922" s="93" t="s">
        <v>896</v>
      </c>
      <c r="C2922" s="94">
        <v>11</v>
      </c>
      <c r="D2922" s="95" t="s">
        <v>101</v>
      </c>
      <c r="E2922" s="119">
        <v>5414</v>
      </c>
      <c r="F2922" s="142" t="s">
        <v>898</v>
      </c>
      <c r="H2922" s="398">
        <v>3782600</v>
      </c>
      <c r="I2922" s="399"/>
      <c r="J2922" s="398">
        <v>3782600</v>
      </c>
      <c r="K2922" s="399"/>
      <c r="L2922" s="398">
        <v>3762100</v>
      </c>
      <c r="M2922" s="398"/>
      <c r="N2922" s="398">
        <v>3762100</v>
      </c>
      <c r="O2922" s="398"/>
      <c r="P2922" s="398">
        <v>3782600</v>
      </c>
      <c r="Q2922" s="398"/>
      <c r="R2922" s="398">
        <v>3762100</v>
      </c>
      <c r="S2922" s="398"/>
      <c r="T2922" s="398">
        <v>3762100</v>
      </c>
      <c r="U2922" s="398"/>
      <c r="V2922" s="398">
        <v>3762100</v>
      </c>
      <c r="W2922" s="398"/>
      <c r="X2922" s="398">
        <v>3762100</v>
      </c>
      <c r="Y2922" s="398"/>
    </row>
    <row r="2923" spans="1:29" s="101" customFormat="1" x14ac:dyDescent="0.2">
      <c r="A2923" s="188" t="s">
        <v>882</v>
      </c>
      <c r="B2923" s="166" t="s">
        <v>896</v>
      </c>
      <c r="C2923" s="167">
        <v>43</v>
      </c>
      <c r="D2923" s="166"/>
      <c r="E2923" s="168">
        <v>34</v>
      </c>
      <c r="F2923" s="169"/>
      <c r="G2923" s="169"/>
      <c r="H2923" s="185">
        <f t="shared" ref="H2923:X2924" si="5236">H2924</f>
        <v>33181</v>
      </c>
      <c r="I2923" s="185">
        <f t="shared" si="5236"/>
        <v>0</v>
      </c>
      <c r="J2923" s="185">
        <f t="shared" si="5236"/>
        <v>13272</v>
      </c>
      <c r="K2923" s="185">
        <f t="shared" si="5236"/>
        <v>0</v>
      </c>
      <c r="L2923" s="185">
        <f t="shared" si="5236"/>
        <v>13000</v>
      </c>
      <c r="M2923" s="185">
        <f t="shared" si="5236"/>
        <v>0</v>
      </c>
      <c r="N2923" s="185">
        <f t="shared" si="5236"/>
        <v>13000</v>
      </c>
      <c r="O2923" s="185">
        <f t="shared" si="5236"/>
        <v>0</v>
      </c>
      <c r="P2923" s="185">
        <f t="shared" si="5236"/>
        <v>13272</v>
      </c>
      <c r="Q2923" s="185">
        <f t="shared" si="5236"/>
        <v>0</v>
      </c>
      <c r="R2923" s="185">
        <f t="shared" si="5236"/>
        <v>13000</v>
      </c>
      <c r="S2923" s="185">
        <f t="shared" si="5236"/>
        <v>0</v>
      </c>
      <c r="T2923" s="185">
        <f t="shared" si="5236"/>
        <v>13000</v>
      </c>
      <c r="U2923" s="185">
        <f t="shared" si="5236"/>
        <v>0</v>
      </c>
      <c r="V2923" s="185">
        <f t="shared" si="5236"/>
        <v>13000</v>
      </c>
      <c r="W2923" s="185">
        <f t="shared" si="5236"/>
        <v>0</v>
      </c>
      <c r="X2923" s="185">
        <f t="shared" si="5236"/>
        <v>13000</v>
      </c>
      <c r="Y2923" s="185">
        <f t="shared" ref="X2923:Y2924" si="5237">Y2924</f>
        <v>0</v>
      </c>
      <c r="Z2923" s="112"/>
      <c r="AA2923" s="112"/>
      <c r="AB2923" s="112"/>
      <c r="AC2923" s="112"/>
    </row>
    <row r="2924" spans="1:29" s="101" customFormat="1" x14ac:dyDescent="0.2">
      <c r="A2924" s="118" t="s">
        <v>882</v>
      </c>
      <c r="B2924" s="102" t="s">
        <v>896</v>
      </c>
      <c r="C2924" s="103">
        <v>43</v>
      </c>
      <c r="D2924" s="118"/>
      <c r="E2924" s="113">
        <v>342</v>
      </c>
      <c r="F2924" s="141"/>
      <c r="G2924" s="186"/>
      <c r="H2924" s="108">
        <f>H2925</f>
        <v>33181</v>
      </c>
      <c r="I2924" s="108">
        <f t="shared" si="5236"/>
        <v>0</v>
      </c>
      <c r="J2924" s="108">
        <f t="shared" si="5236"/>
        <v>13272</v>
      </c>
      <c r="K2924" s="108">
        <f t="shared" si="5236"/>
        <v>0</v>
      </c>
      <c r="L2924" s="108">
        <f t="shared" si="5236"/>
        <v>13000</v>
      </c>
      <c r="M2924" s="108">
        <f t="shared" si="5236"/>
        <v>0</v>
      </c>
      <c r="N2924" s="108">
        <f t="shared" si="5236"/>
        <v>13000</v>
      </c>
      <c r="O2924" s="108">
        <f t="shared" si="5236"/>
        <v>0</v>
      </c>
      <c r="P2924" s="108">
        <f t="shared" si="5236"/>
        <v>13272</v>
      </c>
      <c r="Q2924" s="108">
        <f t="shared" si="5236"/>
        <v>0</v>
      </c>
      <c r="R2924" s="108">
        <f t="shared" si="5236"/>
        <v>13000</v>
      </c>
      <c r="S2924" s="108">
        <f t="shared" si="5236"/>
        <v>0</v>
      </c>
      <c r="T2924" s="108">
        <f t="shared" si="5236"/>
        <v>13000</v>
      </c>
      <c r="U2924" s="108">
        <f t="shared" si="5236"/>
        <v>0</v>
      </c>
      <c r="V2924" s="108">
        <f t="shared" si="5236"/>
        <v>13000</v>
      </c>
      <c r="W2924" s="108">
        <f t="shared" si="5236"/>
        <v>0</v>
      </c>
      <c r="X2924" s="108">
        <f t="shared" si="5237"/>
        <v>13000</v>
      </c>
      <c r="Y2924" s="108">
        <f t="shared" si="5237"/>
        <v>0</v>
      </c>
      <c r="Z2924" s="112"/>
      <c r="AA2924" s="112"/>
      <c r="AB2924" s="112"/>
      <c r="AC2924" s="112"/>
    </row>
    <row r="2925" spans="1:29" ht="45" x14ac:dyDescent="0.2">
      <c r="A2925" s="95" t="s">
        <v>882</v>
      </c>
      <c r="B2925" s="93" t="s">
        <v>896</v>
      </c>
      <c r="C2925" s="94">
        <v>43</v>
      </c>
      <c r="D2925" s="95" t="s">
        <v>101</v>
      </c>
      <c r="E2925" s="119">
        <v>3421</v>
      </c>
      <c r="F2925" s="142" t="s">
        <v>856</v>
      </c>
      <c r="H2925" s="398">
        <v>33181</v>
      </c>
      <c r="I2925" s="399"/>
      <c r="J2925" s="398">
        <v>13272</v>
      </c>
      <c r="K2925" s="399"/>
      <c r="L2925" s="398">
        <v>13000</v>
      </c>
      <c r="M2925" s="399"/>
      <c r="N2925" s="398">
        <v>13000</v>
      </c>
      <c r="O2925" s="399"/>
      <c r="P2925" s="398">
        <v>13272</v>
      </c>
      <c r="Q2925" s="399"/>
      <c r="R2925" s="406">
        <v>13000</v>
      </c>
      <c r="S2925" s="399"/>
      <c r="T2925" s="406">
        <v>13000</v>
      </c>
      <c r="U2925" s="399"/>
      <c r="V2925" s="406">
        <v>13000</v>
      </c>
      <c r="W2925" s="399"/>
      <c r="X2925" s="406">
        <v>13000</v>
      </c>
      <c r="Y2925" s="399"/>
      <c r="Z2925" s="101"/>
      <c r="AA2925" s="101"/>
      <c r="AB2925" s="101"/>
      <c r="AC2925" s="101"/>
    </row>
    <row r="2926" spans="1:29" s="101" customFormat="1" ht="63" x14ac:dyDescent="0.2">
      <c r="A2926" s="202" t="s">
        <v>882</v>
      </c>
      <c r="B2926" s="173" t="s">
        <v>899</v>
      </c>
      <c r="C2926" s="173"/>
      <c r="D2926" s="173"/>
      <c r="E2926" s="174"/>
      <c r="F2926" s="176" t="s">
        <v>900</v>
      </c>
      <c r="G2926" s="177" t="s">
        <v>901</v>
      </c>
      <c r="H2926" s="178">
        <f t="shared" ref="H2926:Q2926" si="5238">H2927+H2932+H2938+H2941+H2944+H2949+H2955</f>
        <v>3165107</v>
      </c>
      <c r="I2926" s="178">
        <f t="shared" si="5238"/>
        <v>325702</v>
      </c>
      <c r="J2926" s="178">
        <f t="shared" si="5238"/>
        <v>14599</v>
      </c>
      <c r="K2926" s="178">
        <f t="shared" si="5238"/>
        <v>1327</v>
      </c>
      <c r="L2926" s="178">
        <f t="shared" ref="L2926:M2926" si="5239">L2927+L2932+L2938+L2941+L2944+L2949+L2955</f>
        <v>14500</v>
      </c>
      <c r="M2926" s="178">
        <f t="shared" si="5239"/>
        <v>1300</v>
      </c>
      <c r="N2926" s="178">
        <f t="shared" ref="N2926:O2926" si="5240">N2927+N2932+N2938+N2941+N2944+N2949+N2955</f>
        <v>14500</v>
      </c>
      <c r="O2926" s="178">
        <f t="shared" si="5240"/>
        <v>1300</v>
      </c>
      <c r="P2926" s="178">
        <f t="shared" si="5238"/>
        <v>0</v>
      </c>
      <c r="Q2926" s="178">
        <f t="shared" si="5238"/>
        <v>0</v>
      </c>
      <c r="R2926" s="178">
        <f t="shared" ref="R2926:W2926" si="5241">R2927+R2932+R2938+R2941+R2944+R2949+R2955</f>
        <v>0</v>
      </c>
      <c r="S2926" s="178">
        <f t="shared" si="5241"/>
        <v>0</v>
      </c>
      <c r="T2926" s="178">
        <f t="shared" ref="T2926:U2926" si="5242">T2927+T2932+T2938+T2941+T2944+T2949+T2955</f>
        <v>0</v>
      </c>
      <c r="U2926" s="178">
        <f t="shared" si="5242"/>
        <v>0</v>
      </c>
      <c r="V2926" s="178">
        <f t="shared" si="5241"/>
        <v>0</v>
      </c>
      <c r="W2926" s="178">
        <f t="shared" si="5241"/>
        <v>0</v>
      </c>
      <c r="X2926" s="178">
        <f t="shared" ref="X2926:Y2926" si="5243">X2927+X2932+X2938+X2941+X2944+X2949+X2955</f>
        <v>0</v>
      </c>
      <c r="Y2926" s="178">
        <f t="shared" si="5243"/>
        <v>0</v>
      </c>
    </row>
    <row r="2927" spans="1:29" x14ac:dyDescent="0.2">
      <c r="A2927" s="188" t="s">
        <v>882</v>
      </c>
      <c r="B2927" s="166" t="s">
        <v>899</v>
      </c>
      <c r="C2927" s="167">
        <v>12</v>
      </c>
      <c r="D2927" s="166"/>
      <c r="E2927" s="168">
        <v>31</v>
      </c>
      <c r="F2927" s="169"/>
      <c r="G2927" s="169"/>
      <c r="H2927" s="185">
        <f t="shared" ref="H2927:Q2927" si="5244">H2928+H2930</f>
        <v>1453</v>
      </c>
      <c r="I2927" s="185">
        <f t="shared" si="5244"/>
        <v>1453</v>
      </c>
      <c r="J2927" s="185">
        <f t="shared" si="5244"/>
        <v>0</v>
      </c>
      <c r="K2927" s="185">
        <f t="shared" si="5244"/>
        <v>0</v>
      </c>
      <c r="L2927" s="185">
        <f t="shared" ref="L2927:M2927" si="5245">L2928+L2930</f>
        <v>0</v>
      </c>
      <c r="M2927" s="185">
        <f t="shared" si="5245"/>
        <v>0</v>
      </c>
      <c r="N2927" s="185">
        <f t="shared" ref="N2927:O2927" si="5246">N2928+N2930</f>
        <v>0</v>
      </c>
      <c r="O2927" s="185">
        <f t="shared" si="5246"/>
        <v>0</v>
      </c>
      <c r="P2927" s="185">
        <f t="shared" si="5244"/>
        <v>0</v>
      </c>
      <c r="Q2927" s="185">
        <f t="shared" si="5244"/>
        <v>0</v>
      </c>
      <c r="R2927" s="185">
        <f t="shared" ref="R2927:W2927" si="5247">R2928+R2930</f>
        <v>0</v>
      </c>
      <c r="S2927" s="185">
        <f t="shared" si="5247"/>
        <v>0</v>
      </c>
      <c r="T2927" s="185">
        <f t="shared" ref="T2927:U2927" si="5248">T2928+T2930</f>
        <v>0</v>
      </c>
      <c r="U2927" s="185">
        <f t="shared" si="5248"/>
        <v>0</v>
      </c>
      <c r="V2927" s="185">
        <f t="shared" si="5247"/>
        <v>0</v>
      </c>
      <c r="W2927" s="185">
        <f t="shared" si="5247"/>
        <v>0</v>
      </c>
      <c r="X2927" s="185">
        <f t="shared" ref="X2927:Y2927" si="5249">X2928+X2930</f>
        <v>0</v>
      </c>
      <c r="Y2927" s="185">
        <f t="shared" si="5249"/>
        <v>0</v>
      </c>
    </row>
    <row r="2928" spans="1:29" x14ac:dyDescent="0.2">
      <c r="A2928" s="118" t="s">
        <v>882</v>
      </c>
      <c r="B2928" s="102" t="s">
        <v>899</v>
      </c>
      <c r="C2928" s="103">
        <v>12</v>
      </c>
      <c r="D2928" s="118"/>
      <c r="E2928" s="113">
        <v>311</v>
      </c>
      <c r="F2928" s="141"/>
      <c r="G2928" s="186"/>
      <c r="H2928" s="108">
        <f t="shared" ref="H2928:Y2928" si="5250">H2929</f>
        <v>1254</v>
      </c>
      <c r="I2928" s="108">
        <f t="shared" si="5250"/>
        <v>1254</v>
      </c>
      <c r="J2928" s="108">
        <f t="shared" si="5250"/>
        <v>0</v>
      </c>
      <c r="K2928" s="108">
        <f t="shared" si="5250"/>
        <v>0</v>
      </c>
      <c r="L2928" s="108">
        <f t="shared" si="5250"/>
        <v>0</v>
      </c>
      <c r="M2928" s="108">
        <f t="shared" si="5250"/>
        <v>0</v>
      </c>
      <c r="N2928" s="108">
        <f t="shared" si="5250"/>
        <v>0</v>
      </c>
      <c r="O2928" s="108">
        <f t="shared" si="5250"/>
        <v>0</v>
      </c>
      <c r="P2928" s="108">
        <f t="shared" si="5250"/>
        <v>0</v>
      </c>
      <c r="Q2928" s="108">
        <f t="shared" si="5250"/>
        <v>0</v>
      </c>
      <c r="R2928" s="108">
        <f t="shared" si="5250"/>
        <v>0</v>
      </c>
      <c r="S2928" s="108">
        <f t="shared" si="5250"/>
        <v>0</v>
      </c>
      <c r="T2928" s="108">
        <f t="shared" si="5250"/>
        <v>0</v>
      </c>
      <c r="U2928" s="108">
        <f t="shared" si="5250"/>
        <v>0</v>
      </c>
      <c r="V2928" s="108">
        <f t="shared" si="5250"/>
        <v>0</v>
      </c>
      <c r="W2928" s="108">
        <f t="shared" si="5250"/>
        <v>0</v>
      </c>
      <c r="X2928" s="108">
        <f t="shared" si="5250"/>
        <v>0</v>
      </c>
      <c r="Y2928" s="108">
        <f t="shared" si="5250"/>
        <v>0</v>
      </c>
      <c r="Z2928" s="101"/>
      <c r="AA2928" s="101"/>
      <c r="AB2928" s="101"/>
      <c r="AC2928" s="101"/>
    </row>
    <row r="2929" spans="1:29" s="101" customFormat="1" x14ac:dyDescent="0.2">
      <c r="A2929" s="95" t="s">
        <v>882</v>
      </c>
      <c r="B2929" s="93" t="s">
        <v>899</v>
      </c>
      <c r="C2929" s="94">
        <v>12</v>
      </c>
      <c r="D2929" s="95" t="s">
        <v>101</v>
      </c>
      <c r="E2929" s="119">
        <v>3111</v>
      </c>
      <c r="F2929" s="142" t="s">
        <v>33</v>
      </c>
      <c r="G2929" s="134"/>
      <c r="H2929" s="398">
        <v>1254</v>
      </c>
      <c r="I2929" s="398">
        <f>H2929</f>
        <v>1254</v>
      </c>
      <c r="J2929" s="398">
        <v>0</v>
      </c>
      <c r="K2929" s="398">
        <f>J2929</f>
        <v>0</v>
      </c>
      <c r="L2929" s="398"/>
      <c r="M2929" s="398">
        <f>L2929</f>
        <v>0</v>
      </c>
      <c r="N2929" s="398"/>
      <c r="O2929" s="398">
        <f>N2929</f>
        <v>0</v>
      </c>
      <c r="P2929" s="398">
        <v>0</v>
      </c>
      <c r="Q2929" s="398">
        <f>P2929</f>
        <v>0</v>
      </c>
      <c r="R2929" s="398"/>
      <c r="S2929" s="398">
        <f>R2929</f>
        <v>0</v>
      </c>
      <c r="T2929" s="398"/>
      <c r="U2929" s="398">
        <f>T2929</f>
        <v>0</v>
      </c>
      <c r="V2929" s="398"/>
      <c r="W2929" s="398">
        <f>V2929</f>
        <v>0</v>
      </c>
      <c r="X2929" s="398"/>
      <c r="Y2929" s="398">
        <f>X2929</f>
        <v>0</v>
      </c>
      <c r="Z2929" s="112"/>
      <c r="AA2929" s="112"/>
      <c r="AB2929" s="112"/>
      <c r="AC2929" s="112"/>
    </row>
    <row r="2930" spans="1:29" x14ac:dyDescent="0.2">
      <c r="A2930" s="118" t="s">
        <v>882</v>
      </c>
      <c r="B2930" s="102" t="s">
        <v>899</v>
      </c>
      <c r="C2930" s="103">
        <v>12</v>
      </c>
      <c r="D2930" s="118"/>
      <c r="E2930" s="113">
        <v>313</v>
      </c>
      <c r="F2930" s="141"/>
      <c r="G2930" s="186"/>
      <c r="H2930" s="108">
        <f t="shared" ref="H2930:Y2930" si="5251">H2931</f>
        <v>199</v>
      </c>
      <c r="I2930" s="108">
        <f t="shared" si="5251"/>
        <v>199</v>
      </c>
      <c r="J2930" s="108">
        <f t="shared" si="5251"/>
        <v>0</v>
      </c>
      <c r="K2930" s="108">
        <f t="shared" si="5251"/>
        <v>0</v>
      </c>
      <c r="L2930" s="108">
        <f t="shared" si="5251"/>
        <v>0</v>
      </c>
      <c r="M2930" s="108">
        <f t="shared" si="5251"/>
        <v>0</v>
      </c>
      <c r="N2930" s="108">
        <f t="shared" si="5251"/>
        <v>0</v>
      </c>
      <c r="O2930" s="108">
        <f t="shared" si="5251"/>
        <v>0</v>
      </c>
      <c r="P2930" s="108">
        <f t="shared" si="5251"/>
        <v>0</v>
      </c>
      <c r="Q2930" s="108">
        <f t="shared" si="5251"/>
        <v>0</v>
      </c>
      <c r="R2930" s="108">
        <f t="shared" si="5251"/>
        <v>0</v>
      </c>
      <c r="S2930" s="108">
        <f t="shared" si="5251"/>
        <v>0</v>
      </c>
      <c r="T2930" s="108">
        <f t="shared" si="5251"/>
        <v>0</v>
      </c>
      <c r="U2930" s="108">
        <f t="shared" si="5251"/>
        <v>0</v>
      </c>
      <c r="V2930" s="108">
        <f t="shared" si="5251"/>
        <v>0</v>
      </c>
      <c r="W2930" s="108">
        <f t="shared" si="5251"/>
        <v>0</v>
      </c>
      <c r="X2930" s="108">
        <f t="shared" si="5251"/>
        <v>0</v>
      </c>
      <c r="Y2930" s="108">
        <f t="shared" si="5251"/>
        <v>0</v>
      </c>
    </row>
    <row r="2931" spans="1:29" s="101" customFormat="1" x14ac:dyDescent="0.2">
      <c r="A2931" s="95" t="s">
        <v>882</v>
      </c>
      <c r="B2931" s="93" t="s">
        <v>899</v>
      </c>
      <c r="C2931" s="94">
        <v>12</v>
      </c>
      <c r="D2931" s="95" t="s">
        <v>101</v>
      </c>
      <c r="E2931" s="119">
        <v>3132</v>
      </c>
      <c r="F2931" s="142" t="s">
        <v>40</v>
      </c>
      <c r="G2931" s="134"/>
      <c r="H2931" s="398">
        <v>199</v>
      </c>
      <c r="I2931" s="398">
        <f>H2931</f>
        <v>199</v>
      </c>
      <c r="J2931" s="398">
        <v>0</v>
      </c>
      <c r="K2931" s="398">
        <f>J2931</f>
        <v>0</v>
      </c>
      <c r="L2931" s="398"/>
      <c r="M2931" s="398">
        <f>L2931</f>
        <v>0</v>
      </c>
      <c r="N2931" s="398"/>
      <c r="O2931" s="398">
        <f>N2931</f>
        <v>0</v>
      </c>
      <c r="P2931" s="398">
        <v>0</v>
      </c>
      <c r="Q2931" s="398">
        <f>P2931</f>
        <v>0</v>
      </c>
      <c r="R2931" s="398"/>
      <c r="S2931" s="398">
        <f>R2931</f>
        <v>0</v>
      </c>
      <c r="T2931" s="398"/>
      <c r="U2931" s="398">
        <f>T2931</f>
        <v>0</v>
      </c>
      <c r="V2931" s="398"/>
      <c r="W2931" s="398">
        <f>V2931</f>
        <v>0</v>
      </c>
      <c r="X2931" s="398"/>
      <c r="Y2931" s="398">
        <f>X2931</f>
        <v>0</v>
      </c>
    </row>
    <row r="2932" spans="1:29" x14ac:dyDescent="0.2">
      <c r="A2932" s="188" t="s">
        <v>882</v>
      </c>
      <c r="B2932" s="166" t="s">
        <v>899</v>
      </c>
      <c r="C2932" s="167">
        <v>12</v>
      </c>
      <c r="D2932" s="166"/>
      <c r="E2932" s="168">
        <v>32</v>
      </c>
      <c r="F2932" s="169"/>
      <c r="G2932" s="169"/>
      <c r="H2932" s="185">
        <f t="shared" ref="H2932:Q2932" si="5252">H2933+H2935</f>
        <v>372</v>
      </c>
      <c r="I2932" s="185">
        <f t="shared" si="5252"/>
        <v>372</v>
      </c>
      <c r="J2932" s="185">
        <f t="shared" si="5252"/>
        <v>0</v>
      </c>
      <c r="K2932" s="185">
        <f t="shared" si="5252"/>
        <v>0</v>
      </c>
      <c r="L2932" s="185">
        <f t="shared" ref="L2932:M2932" si="5253">L2933+L2935</f>
        <v>0</v>
      </c>
      <c r="M2932" s="185">
        <f t="shared" si="5253"/>
        <v>0</v>
      </c>
      <c r="N2932" s="185">
        <f t="shared" ref="N2932:O2932" si="5254">N2933+N2935</f>
        <v>0</v>
      </c>
      <c r="O2932" s="185">
        <f t="shared" si="5254"/>
        <v>0</v>
      </c>
      <c r="P2932" s="185">
        <f t="shared" si="5252"/>
        <v>0</v>
      </c>
      <c r="Q2932" s="185">
        <f t="shared" si="5252"/>
        <v>0</v>
      </c>
      <c r="R2932" s="185">
        <f t="shared" ref="R2932:W2932" si="5255">R2933+R2935</f>
        <v>0</v>
      </c>
      <c r="S2932" s="185">
        <f t="shared" si="5255"/>
        <v>0</v>
      </c>
      <c r="T2932" s="185">
        <f t="shared" ref="T2932:U2932" si="5256">T2933+T2935</f>
        <v>0</v>
      </c>
      <c r="U2932" s="185">
        <f t="shared" si="5256"/>
        <v>0</v>
      </c>
      <c r="V2932" s="185">
        <f t="shared" si="5255"/>
        <v>0</v>
      </c>
      <c r="W2932" s="185">
        <f t="shared" si="5255"/>
        <v>0</v>
      </c>
      <c r="X2932" s="185">
        <f t="shared" ref="X2932:Y2932" si="5257">X2933+X2935</f>
        <v>0</v>
      </c>
      <c r="Y2932" s="185">
        <f t="shared" si="5257"/>
        <v>0</v>
      </c>
    </row>
    <row r="2933" spans="1:29" x14ac:dyDescent="0.2">
      <c r="A2933" s="118" t="s">
        <v>882</v>
      </c>
      <c r="B2933" s="102" t="s">
        <v>899</v>
      </c>
      <c r="C2933" s="103">
        <v>12</v>
      </c>
      <c r="D2933" s="118"/>
      <c r="E2933" s="113">
        <v>321</v>
      </c>
      <c r="F2933" s="141"/>
      <c r="G2933" s="186"/>
      <c r="H2933" s="108">
        <f t="shared" ref="H2933:Y2933" si="5258">H2934</f>
        <v>133</v>
      </c>
      <c r="I2933" s="108">
        <f t="shared" si="5258"/>
        <v>133</v>
      </c>
      <c r="J2933" s="108">
        <f t="shared" si="5258"/>
        <v>0</v>
      </c>
      <c r="K2933" s="108">
        <f t="shared" si="5258"/>
        <v>0</v>
      </c>
      <c r="L2933" s="108">
        <f t="shared" si="5258"/>
        <v>0</v>
      </c>
      <c r="M2933" s="108">
        <f t="shared" si="5258"/>
        <v>0</v>
      </c>
      <c r="N2933" s="108">
        <f t="shared" si="5258"/>
        <v>0</v>
      </c>
      <c r="O2933" s="108">
        <f t="shared" si="5258"/>
        <v>0</v>
      </c>
      <c r="P2933" s="108">
        <f t="shared" si="5258"/>
        <v>0</v>
      </c>
      <c r="Q2933" s="108">
        <f t="shared" si="5258"/>
        <v>0</v>
      </c>
      <c r="R2933" s="108">
        <f t="shared" si="5258"/>
        <v>0</v>
      </c>
      <c r="S2933" s="108">
        <f t="shared" si="5258"/>
        <v>0</v>
      </c>
      <c r="T2933" s="108">
        <f t="shared" si="5258"/>
        <v>0</v>
      </c>
      <c r="U2933" s="108">
        <f t="shared" si="5258"/>
        <v>0</v>
      </c>
      <c r="V2933" s="108">
        <f t="shared" si="5258"/>
        <v>0</v>
      </c>
      <c r="W2933" s="108">
        <f t="shared" si="5258"/>
        <v>0</v>
      </c>
      <c r="X2933" s="108">
        <f t="shared" si="5258"/>
        <v>0</v>
      </c>
      <c r="Y2933" s="108">
        <f t="shared" si="5258"/>
        <v>0</v>
      </c>
      <c r="Z2933" s="101"/>
      <c r="AA2933" s="101"/>
      <c r="AB2933" s="101"/>
      <c r="AC2933" s="101"/>
    </row>
    <row r="2934" spans="1:29" ht="30" x14ac:dyDescent="0.2">
      <c r="A2934" s="95" t="s">
        <v>882</v>
      </c>
      <c r="B2934" s="93" t="s">
        <v>899</v>
      </c>
      <c r="C2934" s="94">
        <v>12</v>
      </c>
      <c r="D2934" s="95" t="s">
        <v>101</v>
      </c>
      <c r="E2934" s="119">
        <v>3212</v>
      </c>
      <c r="F2934" s="142" t="s">
        <v>43</v>
      </c>
      <c r="H2934" s="398">
        <v>133</v>
      </c>
      <c r="I2934" s="398">
        <f>H2934</f>
        <v>133</v>
      </c>
      <c r="J2934" s="398">
        <v>0</v>
      </c>
      <c r="K2934" s="398">
        <f>J2934</f>
        <v>0</v>
      </c>
      <c r="L2934" s="398"/>
      <c r="M2934" s="398">
        <f>L2934</f>
        <v>0</v>
      </c>
      <c r="N2934" s="398"/>
      <c r="O2934" s="398">
        <f>N2934</f>
        <v>0</v>
      </c>
      <c r="P2934" s="398">
        <v>0</v>
      </c>
      <c r="Q2934" s="398">
        <f>P2934</f>
        <v>0</v>
      </c>
      <c r="R2934" s="398"/>
      <c r="S2934" s="398">
        <f>R2934</f>
        <v>0</v>
      </c>
      <c r="T2934" s="398"/>
      <c r="U2934" s="398">
        <f>T2934</f>
        <v>0</v>
      </c>
      <c r="V2934" s="398"/>
      <c r="W2934" s="398">
        <f>V2934</f>
        <v>0</v>
      </c>
      <c r="X2934" s="398"/>
      <c r="Y2934" s="398">
        <f>X2934</f>
        <v>0</v>
      </c>
    </row>
    <row r="2935" spans="1:29" s="101" customFormat="1" x14ac:dyDescent="0.2">
      <c r="A2935" s="118" t="s">
        <v>882</v>
      </c>
      <c r="B2935" s="102" t="s">
        <v>899</v>
      </c>
      <c r="C2935" s="103">
        <v>12</v>
      </c>
      <c r="D2935" s="118"/>
      <c r="E2935" s="113">
        <v>323</v>
      </c>
      <c r="F2935" s="141"/>
      <c r="G2935" s="186"/>
      <c r="H2935" s="108">
        <f t="shared" ref="H2935:Q2935" si="5259">H2936+H2937</f>
        <v>239</v>
      </c>
      <c r="I2935" s="108">
        <f t="shared" si="5259"/>
        <v>239</v>
      </c>
      <c r="J2935" s="108">
        <f t="shared" si="5259"/>
        <v>0</v>
      </c>
      <c r="K2935" s="108">
        <f t="shared" si="5259"/>
        <v>0</v>
      </c>
      <c r="L2935" s="108">
        <f t="shared" ref="L2935:M2935" si="5260">L2936+L2937</f>
        <v>0</v>
      </c>
      <c r="M2935" s="108">
        <f t="shared" si="5260"/>
        <v>0</v>
      </c>
      <c r="N2935" s="108">
        <f t="shared" ref="N2935:O2935" si="5261">N2936+N2937</f>
        <v>0</v>
      </c>
      <c r="O2935" s="108">
        <f t="shared" si="5261"/>
        <v>0</v>
      </c>
      <c r="P2935" s="108">
        <f t="shared" si="5259"/>
        <v>0</v>
      </c>
      <c r="Q2935" s="108">
        <f t="shared" si="5259"/>
        <v>0</v>
      </c>
      <c r="R2935" s="108">
        <f t="shared" ref="R2935:W2935" si="5262">R2936+R2937</f>
        <v>0</v>
      </c>
      <c r="S2935" s="108">
        <f t="shared" si="5262"/>
        <v>0</v>
      </c>
      <c r="T2935" s="108">
        <f t="shared" ref="T2935:U2935" si="5263">T2936+T2937</f>
        <v>0</v>
      </c>
      <c r="U2935" s="108">
        <f t="shared" si="5263"/>
        <v>0</v>
      </c>
      <c r="V2935" s="108">
        <f t="shared" si="5262"/>
        <v>0</v>
      </c>
      <c r="W2935" s="108">
        <f t="shared" si="5262"/>
        <v>0</v>
      </c>
      <c r="X2935" s="108">
        <f t="shared" ref="X2935:Y2935" si="5264">X2936+X2937</f>
        <v>0</v>
      </c>
      <c r="Y2935" s="108">
        <f t="shared" si="5264"/>
        <v>0</v>
      </c>
      <c r="Z2935" s="112"/>
      <c r="AA2935" s="112"/>
      <c r="AB2935" s="112"/>
      <c r="AC2935" s="112"/>
    </row>
    <row r="2936" spans="1:29" ht="15" x14ac:dyDescent="0.2">
      <c r="A2936" s="95" t="s">
        <v>882</v>
      </c>
      <c r="B2936" s="93" t="s">
        <v>899</v>
      </c>
      <c r="C2936" s="94">
        <v>12</v>
      </c>
      <c r="D2936" s="95" t="s">
        <v>101</v>
      </c>
      <c r="E2936" s="119">
        <v>3231</v>
      </c>
      <c r="F2936" s="142" t="s">
        <v>52</v>
      </c>
      <c r="H2936" s="398">
        <v>80</v>
      </c>
      <c r="I2936" s="398">
        <f t="shared" ref="I2936:I2937" si="5265">H2936</f>
        <v>80</v>
      </c>
      <c r="J2936" s="398">
        <v>0</v>
      </c>
      <c r="K2936" s="398">
        <f t="shared" ref="K2936:K2937" si="5266">J2936</f>
        <v>0</v>
      </c>
      <c r="L2936" s="398"/>
      <c r="M2936" s="398">
        <f t="shared" ref="M2936:M2937" si="5267">L2936</f>
        <v>0</v>
      </c>
      <c r="N2936" s="398"/>
      <c r="O2936" s="398">
        <f t="shared" ref="O2936:O2937" si="5268">N2936</f>
        <v>0</v>
      </c>
      <c r="P2936" s="398">
        <v>0</v>
      </c>
      <c r="Q2936" s="398">
        <f t="shared" ref="Q2936:Q2937" si="5269">P2936</f>
        <v>0</v>
      </c>
      <c r="R2936" s="398"/>
      <c r="S2936" s="398">
        <f t="shared" ref="S2936:S2937" si="5270">R2936</f>
        <v>0</v>
      </c>
      <c r="T2936" s="398"/>
      <c r="U2936" s="398">
        <f t="shared" ref="U2936:U2937" si="5271">T2936</f>
        <v>0</v>
      </c>
      <c r="V2936" s="398"/>
      <c r="W2936" s="398">
        <f t="shared" ref="W2936:W2937" si="5272">V2936</f>
        <v>0</v>
      </c>
      <c r="X2936" s="398"/>
      <c r="Y2936" s="398">
        <f t="shared" ref="Y2936:Y2937" si="5273">X2936</f>
        <v>0</v>
      </c>
    </row>
    <row r="2937" spans="1:29" x14ac:dyDescent="0.2">
      <c r="A2937" s="95" t="s">
        <v>882</v>
      </c>
      <c r="B2937" s="93" t="s">
        <v>899</v>
      </c>
      <c r="C2937" s="94">
        <v>12</v>
      </c>
      <c r="D2937" s="95" t="s">
        <v>101</v>
      </c>
      <c r="E2937" s="119">
        <v>3239</v>
      </c>
      <c r="F2937" s="142" t="s">
        <v>60</v>
      </c>
      <c r="H2937" s="398">
        <v>159</v>
      </c>
      <c r="I2937" s="398">
        <f t="shared" si="5265"/>
        <v>159</v>
      </c>
      <c r="J2937" s="398">
        <v>0</v>
      </c>
      <c r="K2937" s="398">
        <f t="shared" si="5266"/>
        <v>0</v>
      </c>
      <c r="L2937" s="398"/>
      <c r="M2937" s="398">
        <f t="shared" si="5267"/>
        <v>0</v>
      </c>
      <c r="N2937" s="398"/>
      <c r="O2937" s="398">
        <f t="shared" si="5268"/>
        <v>0</v>
      </c>
      <c r="P2937" s="398">
        <v>0</v>
      </c>
      <c r="Q2937" s="398">
        <f t="shared" si="5269"/>
        <v>0</v>
      </c>
      <c r="R2937" s="398"/>
      <c r="S2937" s="398">
        <f t="shared" si="5270"/>
        <v>0</v>
      </c>
      <c r="T2937" s="398"/>
      <c r="U2937" s="398">
        <f t="shared" si="5271"/>
        <v>0</v>
      </c>
      <c r="V2937" s="398"/>
      <c r="W2937" s="398">
        <f t="shared" si="5272"/>
        <v>0</v>
      </c>
      <c r="X2937" s="398"/>
      <c r="Y2937" s="398">
        <f t="shared" si="5273"/>
        <v>0</v>
      </c>
      <c r="Z2937" s="101"/>
      <c r="AA2937" s="101"/>
      <c r="AB2937" s="101"/>
      <c r="AC2937" s="101"/>
    </row>
    <row r="2938" spans="1:29" s="101" customFormat="1" x14ac:dyDescent="0.2">
      <c r="A2938" s="188" t="s">
        <v>882</v>
      </c>
      <c r="B2938" s="166" t="s">
        <v>899</v>
      </c>
      <c r="C2938" s="167">
        <v>12</v>
      </c>
      <c r="D2938" s="166"/>
      <c r="E2938" s="168">
        <v>42</v>
      </c>
      <c r="F2938" s="169"/>
      <c r="G2938" s="169"/>
      <c r="H2938" s="185">
        <f t="shared" ref="H2938:X2939" si="5274">H2939</f>
        <v>323877</v>
      </c>
      <c r="I2938" s="185">
        <f t="shared" si="5274"/>
        <v>323877</v>
      </c>
      <c r="J2938" s="185">
        <f t="shared" si="5274"/>
        <v>1327</v>
      </c>
      <c r="K2938" s="185">
        <f t="shared" si="5274"/>
        <v>1327</v>
      </c>
      <c r="L2938" s="185">
        <f t="shared" si="5274"/>
        <v>1300</v>
      </c>
      <c r="M2938" s="185">
        <f t="shared" si="5274"/>
        <v>1300</v>
      </c>
      <c r="N2938" s="185">
        <f t="shared" si="5274"/>
        <v>1300</v>
      </c>
      <c r="O2938" s="185">
        <f t="shared" si="5274"/>
        <v>1300</v>
      </c>
      <c r="P2938" s="185">
        <f t="shared" si="5274"/>
        <v>0</v>
      </c>
      <c r="Q2938" s="185">
        <f t="shared" si="5274"/>
        <v>0</v>
      </c>
      <c r="R2938" s="185">
        <f t="shared" si="5274"/>
        <v>0</v>
      </c>
      <c r="S2938" s="185">
        <f t="shared" si="5274"/>
        <v>0</v>
      </c>
      <c r="T2938" s="185">
        <f t="shared" si="5274"/>
        <v>0</v>
      </c>
      <c r="U2938" s="185">
        <f t="shared" si="5274"/>
        <v>0</v>
      </c>
      <c r="V2938" s="185">
        <f t="shared" si="5274"/>
        <v>0</v>
      </c>
      <c r="W2938" s="185">
        <f t="shared" si="5274"/>
        <v>0</v>
      </c>
      <c r="X2938" s="185">
        <f t="shared" si="5274"/>
        <v>0</v>
      </c>
      <c r="Y2938" s="185">
        <f t="shared" ref="X2938:Y2939" si="5275">Y2939</f>
        <v>0</v>
      </c>
      <c r="Z2938" s="112"/>
      <c r="AA2938" s="112"/>
      <c r="AB2938" s="112"/>
      <c r="AC2938" s="112"/>
    </row>
    <row r="2939" spans="1:29" x14ac:dyDescent="0.2">
      <c r="A2939" s="118" t="s">
        <v>882</v>
      </c>
      <c r="B2939" s="102" t="s">
        <v>899</v>
      </c>
      <c r="C2939" s="103">
        <v>12</v>
      </c>
      <c r="D2939" s="118"/>
      <c r="E2939" s="113">
        <v>421</v>
      </c>
      <c r="F2939" s="141"/>
      <c r="G2939" s="186"/>
      <c r="H2939" s="108">
        <f t="shared" si="5274"/>
        <v>323877</v>
      </c>
      <c r="I2939" s="108">
        <f t="shared" si="5274"/>
        <v>323877</v>
      </c>
      <c r="J2939" s="108">
        <f t="shared" si="5274"/>
        <v>1327</v>
      </c>
      <c r="K2939" s="108">
        <f t="shared" si="5274"/>
        <v>1327</v>
      </c>
      <c r="L2939" s="108">
        <f t="shared" si="5274"/>
        <v>1300</v>
      </c>
      <c r="M2939" s="108">
        <f t="shared" si="5274"/>
        <v>1300</v>
      </c>
      <c r="N2939" s="108">
        <f t="shared" si="5274"/>
        <v>1300</v>
      </c>
      <c r="O2939" s="108">
        <f t="shared" si="5274"/>
        <v>1300</v>
      </c>
      <c r="P2939" s="108">
        <f t="shared" si="5274"/>
        <v>0</v>
      </c>
      <c r="Q2939" s="108">
        <f t="shared" si="5274"/>
        <v>0</v>
      </c>
      <c r="R2939" s="108">
        <f t="shared" si="5274"/>
        <v>0</v>
      </c>
      <c r="S2939" s="108">
        <f t="shared" si="5274"/>
        <v>0</v>
      </c>
      <c r="T2939" s="108">
        <f t="shared" si="5274"/>
        <v>0</v>
      </c>
      <c r="U2939" s="108">
        <f t="shared" si="5274"/>
        <v>0</v>
      </c>
      <c r="V2939" s="108">
        <f t="shared" si="5274"/>
        <v>0</v>
      </c>
      <c r="W2939" s="108">
        <f t="shared" si="5274"/>
        <v>0</v>
      </c>
      <c r="X2939" s="108">
        <f t="shared" si="5275"/>
        <v>0</v>
      </c>
      <c r="Y2939" s="108">
        <f t="shared" si="5275"/>
        <v>0</v>
      </c>
    </row>
    <row r="2940" spans="1:29" x14ac:dyDescent="0.2">
      <c r="A2940" s="95" t="s">
        <v>882</v>
      </c>
      <c r="B2940" s="93" t="s">
        <v>899</v>
      </c>
      <c r="C2940" s="94">
        <v>12</v>
      </c>
      <c r="D2940" s="95" t="s">
        <v>101</v>
      </c>
      <c r="E2940" s="119">
        <v>4214</v>
      </c>
      <c r="F2940" s="142" t="s">
        <v>500</v>
      </c>
      <c r="H2940" s="398">
        <v>323877</v>
      </c>
      <c r="I2940" s="398">
        <f>H2940</f>
        <v>323877</v>
      </c>
      <c r="J2940" s="398">
        <v>1327</v>
      </c>
      <c r="K2940" s="398">
        <f>J2940</f>
        <v>1327</v>
      </c>
      <c r="L2940" s="402">
        <v>1300</v>
      </c>
      <c r="M2940" s="398">
        <f>L2940</f>
        <v>1300</v>
      </c>
      <c r="N2940" s="402">
        <v>1300</v>
      </c>
      <c r="O2940" s="398">
        <f>N2940</f>
        <v>1300</v>
      </c>
      <c r="P2940" s="398">
        <v>0</v>
      </c>
      <c r="Q2940" s="398">
        <f>P2940</f>
        <v>0</v>
      </c>
      <c r="R2940" s="398"/>
      <c r="S2940" s="398">
        <f>R2940</f>
        <v>0</v>
      </c>
      <c r="T2940" s="398"/>
      <c r="U2940" s="398">
        <f>T2940</f>
        <v>0</v>
      </c>
      <c r="V2940" s="398"/>
      <c r="W2940" s="398">
        <f>V2940</f>
        <v>0</v>
      </c>
      <c r="X2940" s="398"/>
      <c r="Y2940" s="398">
        <f>X2940</f>
        <v>0</v>
      </c>
      <c r="Z2940" s="101"/>
      <c r="AA2940" s="101"/>
      <c r="AB2940" s="101"/>
      <c r="AC2940" s="101"/>
    </row>
    <row r="2941" spans="1:29" s="101" customFormat="1" x14ac:dyDescent="0.2">
      <c r="A2941" s="188" t="s">
        <v>882</v>
      </c>
      <c r="B2941" s="166" t="s">
        <v>899</v>
      </c>
      <c r="C2941" s="167">
        <v>43</v>
      </c>
      <c r="D2941" s="166"/>
      <c r="E2941" s="168">
        <v>42</v>
      </c>
      <c r="F2941" s="169"/>
      <c r="G2941" s="169"/>
      <c r="H2941" s="185">
        <f t="shared" ref="H2941:X2942" si="5276">H2942</f>
        <v>339021</v>
      </c>
      <c r="I2941" s="185">
        <f t="shared" si="5276"/>
        <v>0</v>
      </c>
      <c r="J2941" s="185">
        <f t="shared" si="5276"/>
        <v>6636</v>
      </c>
      <c r="K2941" s="185">
        <f t="shared" si="5276"/>
        <v>0</v>
      </c>
      <c r="L2941" s="185">
        <f t="shared" si="5276"/>
        <v>6600</v>
      </c>
      <c r="M2941" s="185">
        <f t="shared" si="5276"/>
        <v>0</v>
      </c>
      <c r="N2941" s="185">
        <f t="shared" si="5276"/>
        <v>6600</v>
      </c>
      <c r="O2941" s="185">
        <f t="shared" si="5276"/>
        <v>0</v>
      </c>
      <c r="P2941" s="185">
        <f t="shared" si="5276"/>
        <v>0</v>
      </c>
      <c r="Q2941" s="185">
        <f t="shared" si="5276"/>
        <v>0</v>
      </c>
      <c r="R2941" s="185">
        <f t="shared" si="5276"/>
        <v>0</v>
      </c>
      <c r="S2941" s="185">
        <f t="shared" si="5276"/>
        <v>0</v>
      </c>
      <c r="T2941" s="185">
        <f t="shared" si="5276"/>
        <v>0</v>
      </c>
      <c r="U2941" s="185">
        <f t="shared" si="5276"/>
        <v>0</v>
      </c>
      <c r="V2941" s="185">
        <f t="shared" si="5276"/>
        <v>0</v>
      </c>
      <c r="W2941" s="185">
        <f t="shared" si="5276"/>
        <v>0</v>
      </c>
      <c r="X2941" s="185">
        <f t="shared" si="5276"/>
        <v>0</v>
      </c>
      <c r="Y2941" s="185">
        <f t="shared" ref="X2941:Y2942" si="5277">Y2942</f>
        <v>0</v>
      </c>
      <c r="Z2941" s="112"/>
      <c r="AA2941" s="112"/>
      <c r="AB2941" s="112"/>
      <c r="AC2941" s="112"/>
    </row>
    <row r="2942" spans="1:29" x14ac:dyDescent="0.2">
      <c r="A2942" s="118" t="s">
        <v>882</v>
      </c>
      <c r="B2942" s="102" t="s">
        <v>899</v>
      </c>
      <c r="C2942" s="103">
        <v>43</v>
      </c>
      <c r="D2942" s="118"/>
      <c r="E2942" s="113">
        <v>421</v>
      </c>
      <c r="F2942" s="141"/>
      <c r="G2942" s="186"/>
      <c r="H2942" s="108">
        <f t="shared" si="5276"/>
        <v>339021</v>
      </c>
      <c r="I2942" s="108">
        <f t="shared" si="5276"/>
        <v>0</v>
      </c>
      <c r="J2942" s="108">
        <f t="shared" si="5276"/>
        <v>6636</v>
      </c>
      <c r="K2942" s="108">
        <f t="shared" si="5276"/>
        <v>0</v>
      </c>
      <c r="L2942" s="108">
        <f t="shared" si="5276"/>
        <v>6600</v>
      </c>
      <c r="M2942" s="108">
        <f t="shared" si="5276"/>
        <v>0</v>
      </c>
      <c r="N2942" s="108">
        <f t="shared" si="5276"/>
        <v>6600</v>
      </c>
      <c r="O2942" s="108">
        <f t="shared" si="5276"/>
        <v>0</v>
      </c>
      <c r="P2942" s="108">
        <f t="shared" si="5276"/>
        <v>0</v>
      </c>
      <c r="Q2942" s="108">
        <f t="shared" si="5276"/>
        <v>0</v>
      </c>
      <c r="R2942" s="108">
        <f t="shared" si="5276"/>
        <v>0</v>
      </c>
      <c r="S2942" s="108">
        <f t="shared" si="5276"/>
        <v>0</v>
      </c>
      <c r="T2942" s="108">
        <f t="shared" si="5276"/>
        <v>0</v>
      </c>
      <c r="U2942" s="108">
        <f t="shared" si="5276"/>
        <v>0</v>
      </c>
      <c r="V2942" s="108">
        <f t="shared" si="5276"/>
        <v>0</v>
      </c>
      <c r="W2942" s="108">
        <f t="shared" si="5276"/>
        <v>0</v>
      </c>
      <c r="X2942" s="108">
        <f t="shared" si="5277"/>
        <v>0</v>
      </c>
      <c r="Y2942" s="108">
        <f t="shared" si="5277"/>
        <v>0</v>
      </c>
    </row>
    <row r="2943" spans="1:29" s="101" customFormat="1" x14ac:dyDescent="0.2">
      <c r="A2943" s="95" t="s">
        <v>882</v>
      </c>
      <c r="B2943" s="93" t="s">
        <v>899</v>
      </c>
      <c r="C2943" s="94">
        <v>43</v>
      </c>
      <c r="D2943" s="95" t="s">
        <v>101</v>
      </c>
      <c r="E2943" s="119">
        <v>4214</v>
      </c>
      <c r="F2943" s="142" t="s">
        <v>500</v>
      </c>
      <c r="G2943" s="134"/>
      <c r="H2943" s="398">
        <v>339021</v>
      </c>
      <c r="I2943" s="399"/>
      <c r="J2943" s="398">
        <v>6636</v>
      </c>
      <c r="K2943" s="399"/>
      <c r="L2943" s="402">
        <v>6600</v>
      </c>
      <c r="M2943" s="399"/>
      <c r="N2943" s="402">
        <v>6600</v>
      </c>
      <c r="O2943" s="399"/>
      <c r="P2943" s="398">
        <v>0</v>
      </c>
      <c r="Q2943" s="399"/>
      <c r="R2943" s="398"/>
      <c r="S2943" s="399"/>
      <c r="T2943" s="398"/>
      <c r="U2943" s="399"/>
      <c r="V2943" s="398"/>
      <c r="W2943" s="399"/>
      <c r="X2943" s="398"/>
      <c r="Y2943" s="399"/>
    </row>
    <row r="2944" spans="1:29" x14ac:dyDescent="0.2">
      <c r="A2944" s="188" t="s">
        <v>882</v>
      </c>
      <c r="B2944" s="166" t="s">
        <v>899</v>
      </c>
      <c r="C2944" s="167">
        <v>562</v>
      </c>
      <c r="D2944" s="166"/>
      <c r="E2944" s="168">
        <v>31</v>
      </c>
      <c r="F2944" s="169"/>
      <c r="G2944" s="169"/>
      <c r="H2944" s="185">
        <f t="shared" ref="H2944:Q2944" si="5278">H2945+H2947</f>
        <v>8235</v>
      </c>
      <c r="I2944" s="185">
        <f t="shared" si="5278"/>
        <v>0</v>
      </c>
      <c r="J2944" s="185">
        <f t="shared" si="5278"/>
        <v>0</v>
      </c>
      <c r="K2944" s="185">
        <f t="shared" si="5278"/>
        <v>0</v>
      </c>
      <c r="L2944" s="185">
        <f t="shared" ref="L2944:M2944" si="5279">L2945+L2947</f>
        <v>0</v>
      </c>
      <c r="M2944" s="185">
        <f t="shared" si="5279"/>
        <v>0</v>
      </c>
      <c r="N2944" s="185">
        <f t="shared" ref="N2944:O2944" si="5280">N2945+N2947</f>
        <v>0</v>
      </c>
      <c r="O2944" s="185">
        <f t="shared" si="5280"/>
        <v>0</v>
      </c>
      <c r="P2944" s="185">
        <f t="shared" si="5278"/>
        <v>0</v>
      </c>
      <c r="Q2944" s="185">
        <f t="shared" si="5278"/>
        <v>0</v>
      </c>
      <c r="R2944" s="185">
        <f t="shared" ref="R2944:W2944" si="5281">R2945+R2947</f>
        <v>0</v>
      </c>
      <c r="S2944" s="185">
        <f t="shared" si="5281"/>
        <v>0</v>
      </c>
      <c r="T2944" s="185">
        <f t="shared" ref="T2944:U2944" si="5282">T2945+T2947</f>
        <v>0</v>
      </c>
      <c r="U2944" s="185">
        <f t="shared" si="5282"/>
        <v>0</v>
      </c>
      <c r="V2944" s="185">
        <f t="shared" si="5281"/>
        <v>0</v>
      </c>
      <c r="W2944" s="185">
        <f t="shared" si="5281"/>
        <v>0</v>
      </c>
      <c r="X2944" s="185">
        <f t="shared" ref="X2944:Y2944" si="5283">X2945+X2947</f>
        <v>0</v>
      </c>
      <c r="Y2944" s="185">
        <f t="shared" si="5283"/>
        <v>0</v>
      </c>
    </row>
    <row r="2945" spans="1:29" x14ac:dyDescent="0.2">
      <c r="A2945" s="118" t="s">
        <v>882</v>
      </c>
      <c r="B2945" s="102" t="s">
        <v>899</v>
      </c>
      <c r="C2945" s="103">
        <v>562</v>
      </c>
      <c r="D2945" s="118"/>
      <c r="E2945" s="113">
        <v>311</v>
      </c>
      <c r="F2945" s="141"/>
      <c r="G2945" s="186"/>
      <c r="H2945" s="108">
        <f t="shared" ref="H2945:Y2945" si="5284">H2946</f>
        <v>7107</v>
      </c>
      <c r="I2945" s="108">
        <f t="shared" si="5284"/>
        <v>0</v>
      </c>
      <c r="J2945" s="108">
        <f t="shared" si="5284"/>
        <v>0</v>
      </c>
      <c r="K2945" s="108">
        <f t="shared" si="5284"/>
        <v>0</v>
      </c>
      <c r="L2945" s="108">
        <f t="shared" si="5284"/>
        <v>0</v>
      </c>
      <c r="M2945" s="108">
        <f t="shared" si="5284"/>
        <v>0</v>
      </c>
      <c r="N2945" s="108">
        <f t="shared" si="5284"/>
        <v>0</v>
      </c>
      <c r="O2945" s="108">
        <f t="shared" si="5284"/>
        <v>0</v>
      </c>
      <c r="P2945" s="108">
        <f t="shared" si="5284"/>
        <v>0</v>
      </c>
      <c r="Q2945" s="108">
        <f t="shared" si="5284"/>
        <v>0</v>
      </c>
      <c r="R2945" s="108">
        <f t="shared" si="5284"/>
        <v>0</v>
      </c>
      <c r="S2945" s="108">
        <f t="shared" si="5284"/>
        <v>0</v>
      </c>
      <c r="T2945" s="108">
        <f t="shared" si="5284"/>
        <v>0</v>
      </c>
      <c r="U2945" s="108">
        <f t="shared" si="5284"/>
        <v>0</v>
      </c>
      <c r="V2945" s="108">
        <f t="shared" si="5284"/>
        <v>0</v>
      </c>
      <c r="W2945" s="108">
        <f t="shared" si="5284"/>
        <v>0</v>
      </c>
      <c r="X2945" s="108">
        <f t="shared" si="5284"/>
        <v>0</v>
      </c>
      <c r="Y2945" s="108">
        <f t="shared" si="5284"/>
        <v>0</v>
      </c>
      <c r="Z2945" s="101"/>
      <c r="AA2945" s="101"/>
      <c r="AB2945" s="101"/>
      <c r="AC2945" s="101"/>
    </row>
    <row r="2946" spans="1:29" s="101" customFormat="1" x14ac:dyDescent="0.2">
      <c r="A2946" s="95" t="s">
        <v>882</v>
      </c>
      <c r="B2946" s="93" t="s">
        <v>899</v>
      </c>
      <c r="C2946" s="94">
        <v>562</v>
      </c>
      <c r="D2946" s="95" t="s">
        <v>101</v>
      </c>
      <c r="E2946" s="119">
        <v>3111</v>
      </c>
      <c r="F2946" s="142" t="s">
        <v>33</v>
      </c>
      <c r="G2946" s="134"/>
      <c r="H2946" s="398">
        <v>7107</v>
      </c>
      <c r="I2946" s="399"/>
      <c r="J2946" s="398">
        <v>0</v>
      </c>
      <c r="K2946" s="399"/>
      <c r="L2946" s="398"/>
      <c r="M2946" s="399"/>
      <c r="N2946" s="398"/>
      <c r="O2946" s="399"/>
      <c r="P2946" s="398">
        <v>0</v>
      </c>
      <c r="Q2946" s="399"/>
      <c r="R2946" s="398"/>
      <c r="S2946" s="399"/>
      <c r="T2946" s="398"/>
      <c r="U2946" s="399"/>
      <c r="V2946" s="398"/>
      <c r="W2946" s="399"/>
      <c r="X2946" s="398"/>
      <c r="Y2946" s="399"/>
      <c r="Z2946" s="112"/>
      <c r="AA2946" s="112"/>
      <c r="AB2946" s="112"/>
      <c r="AC2946" s="112"/>
    </row>
    <row r="2947" spans="1:29" x14ac:dyDescent="0.2">
      <c r="A2947" s="118" t="s">
        <v>882</v>
      </c>
      <c r="B2947" s="102" t="s">
        <v>899</v>
      </c>
      <c r="C2947" s="103">
        <v>562</v>
      </c>
      <c r="D2947" s="118"/>
      <c r="E2947" s="113">
        <v>313</v>
      </c>
      <c r="F2947" s="141"/>
      <c r="G2947" s="186"/>
      <c r="H2947" s="108">
        <f t="shared" ref="H2947:Y2947" si="5285">H2948</f>
        <v>1128</v>
      </c>
      <c r="I2947" s="108">
        <f t="shared" si="5285"/>
        <v>0</v>
      </c>
      <c r="J2947" s="108">
        <f t="shared" si="5285"/>
        <v>0</v>
      </c>
      <c r="K2947" s="108">
        <f t="shared" si="5285"/>
        <v>0</v>
      </c>
      <c r="L2947" s="108">
        <f t="shared" si="5285"/>
        <v>0</v>
      </c>
      <c r="M2947" s="108">
        <f t="shared" si="5285"/>
        <v>0</v>
      </c>
      <c r="N2947" s="108">
        <f t="shared" si="5285"/>
        <v>0</v>
      </c>
      <c r="O2947" s="108">
        <f t="shared" si="5285"/>
        <v>0</v>
      </c>
      <c r="P2947" s="108">
        <f t="shared" si="5285"/>
        <v>0</v>
      </c>
      <c r="Q2947" s="108">
        <f t="shared" si="5285"/>
        <v>0</v>
      </c>
      <c r="R2947" s="108">
        <f t="shared" si="5285"/>
        <v>0</v>
      </c>
      <c r="S2947" s="108">
        <f t="shared" si="5285"/>
        <v>0</v>
      </c>
      <c r="T2947" s="108">
        <f t="shared" si="5285"/>
        <v>0</v>
      </c>
      <c r="U2947" s="108">
        <f t="shared" si="5285"/>
        <v>0</v>
      </c>
      <c r="V2947" s="108">
        <f t="shared" si="5285"/>
        <v>0</v>
      </c>
      <c r="W2947" s="108">
        <f t="shared" si="5285"/>
        <v>0</v>
      </c>
      <c r="X2947" s="108">
        <f t="shared" si="5285"/>
        <v>0</v>
      </c>
      <c r="Y2947" s="108">
        <f t="shared" si="5285"/>
        <v>0</v>
      </c>
    </row>
    <row r="2948" spans="1:29" s="101" customFormat="1" x14ac:dyDescent="0.2">
      <c r="A2948" s="95" t="s">
        <v>882</v>
      </c>
      <c r="B2948" s="93" t="s">
        <v>899</v>
      </c>
      <c r="C2948" s="94">
        <v>562</v>
      </c>
      <c r="D2948" s="95" t="s">
        <v>101</v>
      </c>
      <c r="E2948" s="119">
        <v>3132</v>
      </c>
      <c r="F2948" s="142" t="s">
        <v>40</v>
      </c>
      <c r="G2948" s="134"/>
      <c r="H2948" s="398">
        <v>1128</v>
      </c>
      <c r="I2948" s="399"/>
      <c r="J2948" s="398">
        <v>0</v>
      </c>
      <c r="K2948" s="399"/>
      <c r="L2948" s="398"/>
      <c r="M2948" s="399"/>
      <c r="N2948" s="398"/>
      <c r="O2948" s="399"/>
      <c r="P2948" s="398">
        <v>0</v>
      </c>
      <c r="Q2948" s="399"/>
      <c r="R2948" s="398"/>
      <c r="S2948" s="399"/>
      <c r="T2948" s="398"/>
      <c r="U2948" s="399"/>
      <c r="V2948" s="398"/>
      <c r="W2948" s="399"/>
      <c r="X2948" s="398"/>
      <c r="Y2948" s="399"/>
    </row>
    <row r="2949" spans="1:29" x14ac:dyDescent="0.2">
      <c r="A2949" s="188" t="s">
        <v>882</v>
      </c>
      <c r="B2949" s="166" t="s">
        <v>899</v>
      </c>
      <c r="C2949" s="167">
        <v>562</v>
      </c>
      <c r="D2949" s="166"/>
      <c r="E2949" s="168">
        <v>32</v>
      </c>
      <c r="F2949" s="169"/>
      <c r="G2949" s="169"/>
      <c r="H2949" s="185">
        <f t="shared" ref="H2949:Q2949" si="5286">H2950+H2952</f>
        <v>1752</v>
      </c>
      <c r="I2949" s="185">
        <f t="shared" si="5286"/>
        <v>0</v>
      </c>
      <c r="J2949" s="185">
        <f t="shared" si="5286"/>
        <v>0</v>
      </c>
      <c r="K2949" s="185">
        <f t="shared" si="5286"/>
        <v>0</v>
      </c>
      <c r="L2949" s="185">
        <f t="shared" ref="L2949:M2949" si="5287">L2950+L2952</f>
        <v>0</v>
      </c>
      <c r="M2949" s="185">
        <f t="shared" si="5287"/>
        <v>0</v>
      </c>
      <c r="N2949" s="185">
        <f t="shared" ref="N2949:O2949" si="5288">N2950+N2952</f>
        <v>0</v>
      </c>
      <c r="O2949" s="185">
        <f t="shared" si="5288"/>
        <v>0</v>
      </c>
      <c r="P2949" s="185">
        <f t="shared" si="5286"/>
        <v>0</v>
      </c>
      <c r="Q2949" s="185">
        <f t="shared" si="5286"/>
        <v>0</v>
      </c>
      <c r="R2949" s="185">
        <f t="shared" ref="R2949:W2949" si="5289">R2950+R2952</f>
        <v>0</v>
      </c>
      <c r="S2949" s="185">
        <f t="shared" si="5289"/>
        <v>0</v>
      </c>
      <c r="T2949" s="185">
        <f t="shared" ref="T2949:U2949" si="5290">T2950+T2952</f>
        <v>0</v>
      </c>
      <c r="U2949" s="185">
        <f t="shared" si="5290"/>
        <v>0</v>
      </c>
      <c r="V2949" s="185">
        <f t="shared" si="5289"/>
        <v>0</v>
      </c>
      <c r="W2949" s="185">
        <f t="shared" si="5289"/>
        <v>0</v>
      </c>
      <c r="X2949" s="185">
        <f t="shared" ref="X2949:Y2949" si="5291">X2950+X2952</f>
        <v>0</v>
      </c>
      <c r="Y2949" s="185">
        <f t="shared" si="5291"/>
        <v>0</v>
      </c>
    </row>
    <row r="2950" spans="1:29" x14ac:dyDescent="0.2">
      <c r="A2950" s="118" t="s">
        <v>882</v>
      </c>
      <c r="B2950" s="102" t="s">
        <v>899</v>
      </c>
      <c r="C2950" s="103">
        <v>562</v>
      </c>
      <c r="D2950" s="118"/>
      <c r="E2950" s="113">
        <v>321</v>
      </c>
      <c r="F2950" s="141"/>
      <c r="G2950" s="186"/>
      <c r="H2950" s="108">
        <f t="shared" ref="H2950:Y2950" si="5292">H2951</f>
        <v>398</v>
      </c>
      <c r="I2950" s="108">
        <f t="shared" si="5292"/>
        <v>0</v>
      </c>
      <c r="J2950" s="108">
        <f t="shared" si="5292"/>
        <v>0</v>
      </c>
      <c r="K2950" s="108">
        <f t="shared" si="5292"/>
        <v>0</v>
      </c>
      <c r="L2950" s="108">
        <f t="shared" si="5292"/>
        <v>0</v>
      </c>
      <c r="M2950" s="108">
        <f t="shared" si="5292"/>
        <v>0</v>
      </c>
      <c r="N2950" s="108">
        <f t="shared" si="5292"/>
        <v>0</v>
      </c>
      <c r="O2950" s="108">
        <f t="shared" si="5292"/>
        <v>0</v>
      </c>
      <c r="P2950" s="108">
        <f t="shared" si="5292"/>
        <v>0</v>
      </c>
      <c r="Q2950" s="108">
        <f t="shared" si="5292"/>
        <v>0</v>
      </c>
      <c r="R2950" s="108">
        <f t="shared" si="5292"/>
        <v>0</v>
      </c>
      <c r="S2950" s="108">
        <f t="shared" si="5292"/>
        <v>0</v>
      </c>
      <c r="T2950" s="108">
        <f t="shared" si="5292"/>
        <v>0</v>
      </c>
      <c r="U2950" s="108">
        <f t="shared" si="5292"/>
        <v>0</v>
      </c>
      <c r="V2950" s="108">
        <f t="shared" si="5292"/>
        <v>0</v>
      </c>
      <c r="W2950" s="108">
        <f t="shared" si="5292"/>
        <v>0</v>
      </c>
      <c r="X2950" s="108">
        <f t="shared" si="5292"/>
        <v>0</v>
      </c>
      <c r="Y2950" s="108">
        <f t="shared" si="5292"/>
        <v>0</v>
      </c>
      <c r="Z2950" s="101"/>
      <c r="AA2950" s="101"/>
      <c r="AB2950" s="101"/>
      <c r="AC2950" s="101"/>
    </row>
    <row r="2951" spans="1:29" ht="30" x14ac:dyDescent="0.2">
      <c r="A2951" s="95" t="s">
        <v>882</v>
      </c>
      <c r="B2951" s="93" t="s">
        <v>899</v>
      </c>
      <c r="C2951" s="94">
        <v>562</v>
      </c>
      <c r="D2951" s="95" t="s">
        <v>101</v>
      </c>
      <c r="E2951" s="119">
        <v>3212</v>
      </c>
      <c r="F2951" s="142" t="s">
        <v>43</v>
      </c>
      <c r="H2951" s="398">
        <v>398</v>
      </c>
      <c r="I2951" s="399"/>
      <c r="J2951" s="398">
        <v>0</v>
      </c>
      <c r="K2951" s="399"/>
      <c r="L2951" s="398"/>
      <c r="M2951" s="399"/>
      <c r="N2951" s="398"/>
      <c r="O2951" s="399"/>
      <c r="P2951" s="398">
        <v>0</v>
      </c>
      <c r="Q2951" s="399"/>
      <c r="R2951" s="398"/>
      <c r="S2951" s="399"/>
      <c r="T2951" s="398"/>
      <c r="U2951" s="399"/>
      <c r="V2951" s="398"/>
      <c r="W2951" s="399"/>
      <c r="X2951" s="398"/>
      <c r="Y2951" s="399"/>
    </row>
    <row r="2952" spans="1:29" s="101" customFormat="1" x14ac:dyDescent="0.2">
      <c r="A2952" s="118" t="s">
        <v>882</v>
      </c>
      <c r="B2952" s="102" t="s">
        <v>899</v>
      </c>
      <c r="C2952" s="103">
        <v>562</v>
      </c>
      <c r="D2952" s="118"/>
      <c r="E2952" s="113">
        <v>323</v>
      </c>
      <c r="F2952" s="141"/>
      <c r="G2952" s="186"/>
      <c r="H2952" s="108">
        <f t="shared" ref="H2952:Q2952" si="5293">H2953+H2954</f>
        <v>1354</v>
      </c>
      <c r="I2952" s="108">
        <f t="shared" si="5293"/>
        <v>0</v>
      </c>
      <c r="J2952" s="108">
        <f t="shared" si="5293"/>
        <v>0</v>
      </c>
      <c r="K2952" s="108">
        <f t="shared" si="5293"/>
        <v>0</v>
      </c>
      <c r="L2952" s="108">
        <f t="shared" ref="L2952:M2952" si="5294">L2953+L2954</f>
        <v>0</v>
      </c>
      <c r="M2952" s="108">
        <f t="shared" si="5294"/>
        <v>0</v>
      </c>
      <c r="N2952" s="108">
        <f t="shared" ref="N2952:O2952" si="5295">N2953+N2954</f>
        <v>0</v>
      </c>
      <c r="O2952" s="108">
        <f t="shared" si="5295"/>
        <v>0</v>
      </c>
      <c r="P2952" s="108">
        <f t="shared" si="5293"/>
        <v>0</v>
      </c>
      <c r="Q2952" s="108">
        <f t="shared" si="5293"/>
        <v>0</v>
      </c>
      <c r="R2952" s="108">
        <f t="shared" ref="R2952:W2952" si="5296">R2953+R2954</f>
        <v>0</v>
      </c>
      <c r="S2952" s="108">
        <f t="shared" si="5296"/>
        <v>0</v>
      </c>
      <c r="T2952" s="108">
        <f t="shared" ref="T2952:U2952" si="5297">T2953+T2954</f>
        <v>0</v>
      </c>
      <c r="U2952" s="108">
        <f t="shared" si="5297"/>
        <v>0</v>
      </c>
      <c r="V2952" s="108">
        <f t="shared" si="5296"/>
        <v>0</v>
      </c>
      <c r="W2952" s="108">
        <f t="shared" si="5296"/>
        <v>0</v>
      </c>
      <c r="X2952" s="108">
        <f t="shared" ref="X2952:Y2952" si="5298">X2953+X2954</f>
        <v>0</v>
      </c>
      <c r="Y2952" s="108">
        <f t="shared" si="5298"/>
        <v>0</v>
      </c>
      <c r="Z2952" s="112"/>
      <c r="AA2952" s="112"/>
      <c r="AB2952" s="112"/>
      <c r="AC2952" s="112"/>
    </row>
    <row r="2953" spans="1:29" ht="15" x14ac:dyDescent="0.2">
      <c r="A2953" s="95" t="s">
        <v>882</v>
      </c>
      <c r="B2953" s="93" t="s">
        <v>899</v>
      </c>
      <c r="C2953" s="94">
        <v>562</v>
      </c>
      <c r="D2953" s="95" t="s">
        <v>101</v>
      </c>
      <c r="E2953" s="119">
        <v>3231</v>
      </c>
      <c r="F2953" s="142" t="s">
        <v>52</v>
      </c>
      <c r="H2953" s="398">
        <v>451</v>
      </c>
      <c r="I2953" s="399"/>
      <c r="J2953" s="398">
        <v>0</v>
      </c>
      <c r="K2953" s="399"/>
      <c r="L2953" s="398"/>
      <c r="M2953" s="399"/>
      <c r="N2953" s="398"/>
      <c r="O2953" s="399"/>
      <c r="P2953" s="398">
        <v>0</v>
      </c>
      <c r="Q2953" s="399"/>
      <c r="R2953" s="398"/>
      <c r="S2953" s="399"/>
      <c r="T2953" s="398"/>
      <c r="U2953" s="399"/>
      <c r="V2953" s="398"/>
      <c r="W2953" s="399"/>
      <c r="X2953" s="398"/>
      <c r="Y2953" s="399"/>
    </row>
    <row r="2954" spans="1:29" s="101" customFormat="1" x14ac:dyDescent="0.2">
      <c r="A2954" s="95" t="s">
        <v>882</v>
      </c>
      <c r="B2954" s="93" t="s">
        <v>899</v>
      </c>
      <c r="C2954" s="94">
        <v>562</v>
      </c>
      <c r="D2954" s="95" t="s">
        <v>101</v>
      </c>
      <c r="E2954" s="119">
        <v>3239</v>
      </c>
      <c r="F2954" s="142" t="s">
        <v>60</v>
      </c>
      <c r="G2954" s="134"/>
      <c r="H2954" s="398">
        <v>903</v>
      </c>
      <c r="I2954" s="399"/>
      <c r="J2954" s="398">
        <v>0</v>
      </c>
      <c r="K2954" s="399"/>
      <c r="L2954" s="398"/>
      <c r="M2954" s="399"/>
      <c r="N2954" s="398"/>
      <c r="O2954" s="399"/>
      <c r="P2954" s="398">
        <v>0</v>
      </c>
      <c r="Q2954" s="399"/>
      <c r="R2954" s="398"/>
      <c r="S2954" s="399"/>
      <c r="T2954" s="398"/>
      <c r="U2954" s="399"/>
      <c r="V2954" s="398"/>
      <c r="W2954" s="399"/>
      <c r="X2954" s="398"/>
      <c r="Y2954" s="399"/>
    </row>
    <row r="2955" spans="1:29" x14ac:dyDescent="0.2">
      <c r="A2955" s="188" t="s">
        <v>882</v>
      </c>
      <c r="B2955" s="166" t="s">
        <v>899</v>
      </c>
      <c r="C2955" s="167">
        <v>562</v>
      </c>
      <c r="D2955" s="166"/>
      <c r="E2955" s="168">
        <v>42</v>
      </c>
      <c r="F2955" s="169"/>
      <c r="G2955" s="169"/>
      <c r="H2955" s="185">
        <f t="shared" ref="H2955:X2956" si="5299">H2956</f>
        <v>2490397</v>
      </c>
      <c r="I2955" s="185">
        <f t="shared" si="5299"/>
        <v>0</v>
      </c>
      <c r="J2955" s="185">
        <f t="shared" si="5299"/>
        <v>6636</v>
      </c>
      <c r="K2955" s="185">
        <f t="shared" si="5299"/>
        <v>0</v>
      </c>
      <c r="L2955" s="185">
        <f t="shared" si="5299"/>
        <v>6600</v>
      </c>
      <c r="M2955" s="185">
        <f t="shared" si="5299"/>
        <v>0</v>
      </c>
      <c r="N2955" s="185">
        <f t="shared" si="5299"/>
        <v>6600</v>
      </c>
      <c r="O2955" s="185">
        <f t="shared" si="5299"/>
        <v>0</v>
      </c>
      <c r="P2955" s="185">
        <f t="shared" si="5299"/>
        <v>0</v>
      </c>
      <c r="Q2955" s="185">
        <f t="shared" si="5299"/>
        <v>0</v>
      </c>
      <c r="R2955" s="185">
        <f t="shared" si="5299"/>
        <v>0</v>
      </c>
      <c r="S2955" s="185">
        <f t="shared" si="5299"/>
        <v>0</v>
      </c>
      <c r="T2955" s="185">
        <f t="shared" si="5299"/>
        <v>0</v>
      </c>
      <c r="U2955" s="185">
        <f t="shared" si="5299"/>
        <v>0</v>
      </c>
      <c r="V2955" s="185">
        <f t="shared" si="5299"/>
        <v>0</v>
      </c>
      <c r="W2955" s="185">
        <f t="shared" si="5299"/>
        <v>0</v>
      </c>
      <c r="X2955" s="185">
        <f t="shared" si="5299"/>
        <v>0</v>
      </c>
      <c r="Y2955" s="185">
        <f t="shared" ref="X2955:Y2956" si="5300">Y2956</f>
        <v>0</v>
      </c>
    </row>
    <row r="2956" spans="1:29" s="101" customFormat="1" x14ac:dyDescent="0.2">
      <c r="A2956" s="118" t="s">
        <v>882</v>
      </c>
      <c r="B2956" s="102" t="s">
        <v>899</v>
      </c>
      <c r="C2956" s="103">
        <v>562</v>
      </c>
      <c r="D2956" s="118"/>
      <c r="E2956" s="113">
        <v>421</v>
      </c>
      <c r="F2956" s="141"/>
      <c r="G2956" s="186"/>
      <c r="H2956" s="108">
        <f t="shared" si="5299"/>
        <v>2490397</v>
      </c>
      <c r="I2956" s="108">
        <f t="shared" si="5299"/>
        <v>0</v>
      </c>
      <c r="J2956" s="108">
        <f t="shared" si="5299"/>
        <v>6636</v>
      </c>
      <c r="K2956" s="108">
        <f t="shared" si="5299"/>
        <v>0</v>
      </c>
      <c r="L2956" s="108">
        <f t="shared" si="5299"/>
        <v>6600</v>
      </c>
      <c r="M2956" s="108">
        <f t="shared" si="5299"/>
        <v>0</v>
      </c>
      <c r="N2956" s="108">
        <f t="shared" si="5299"/>
        <v>6600</v>
      </c>
      <c r="O2956" s="108">
        <f t="shared" si="5299"/>
        <v>0</v>
      </c>
      <c r="P2956" s="108">
        <f t="shared" si="5299"/>
        <v>0</v>
      </c>
      <c r="Q2956" s="108">
        <f t="shared" si="5299"/>
        <v>0</v>
      </c>
      <c r="R2956" s="108">
        <f t="shared" si="5299"/>
        <v>0</v>
      </c>
      <c r="S2956" s="108">
        <f t="shared" si="5299"/>
        <v>0</v>
      </c>
      <c r="T2956" s="108">
        <f t="shared" si="5299"/>
        <v>0</v>
      </c>
      <c r="U2956" s="108">
        <f t="shared" si="5299"/>
        <v>0</v>
      </c>
      <c r="V2956" s="108">
        <f t="shared" si="5299"/>
        <v>0</v>
      </c>
      <c r="W2956" s="108">
        <f t="shared" si="5299"/>
        <v>0</v>
      </c>
      <c r="X2956" s="108">
        <f t="shared" si="5300"/>
        <v>0</v>
      </c>
      <c r="Y2956" s="108">
        <f t="shared" si="5300"/>
        <v>0</v>
      </c>
    </row>
    <row r="2957" spans="1:29" ht="15" x14ac:dyDescent="0.2">
      <c r="A2957" s="95" t="s">
        <v>882</v>
      </c>
      <c r="B2957" s="93" t="s">
        <v>899</v>
      </c>
      <c r="C2957" s="94">
        <v>562</v>
      </c>
      <c r="D2957" s="95" t="s">
        <v>101</v>
      </c>
      <c r="E2957" s="119">
        <v>4214</v>
      </c>
      <c r="F2957" s="142" t="s">
        <v>500</v>
      </c>
      <c r="H2957" s="398">
        <v>2490397</v>
      </c>
      <c r="I2957" s="399"/>
      <c r="J2957" s="398">
        <v>6636</v>
      </c>
      <c r="K2957" s="399"/>
      <c r="L2957" s="398">
        <v>6600</v>
      </c>
      <c r="M2957" s="399"/>
      <c r="N2957" s="398">
        <v>6600</v>
      </c>
      <c r="O2957" s="399"/>
      <c r="P2957" s="398">
        <v>0</v>
      </c>
      <c r="Q2957" s="399"/>
      <c r="R2957" s="398"/>
      <c r="S2957" s="399"/>
      <c r="T2957" s="398"/>
      <c r="U2957" s="399"/>
      <c r="V2957" s="398"/>
      <c r="W2957" s="399"/>
      <c r="X2957" s="398"/>
      <c r="Y2957" s="399"/>
    </row>
    <row r="2958" spans="1:29" s="101" customFormat="1" ht="67.5" x14ac:dyDescent="0.2">
      <c r="A2958" s="202" t="s">
        <v>882</v>
      </c>
      <c r="B2958" s="173" t="s">
        <v>902</v>
      </c>
      <c r="C2958" s="173"/>
      <c r="D2958" s="173"/>
      <c r="E2958" s="174"/>
      <c r="F2958" s="176" t="s">
        <v>903</v>
      </c>
      <c r="G2958" s="177" t="s">
        <v>636</v>
      </c>
      <c r="H2958" s="178">
        <f t="shared" ref="H2958:Q2958" si="5301">H2959+H2964+H2971+H2974+H2979+H2986</f>
        <v>340303</v>
      </c>
      <c r="I2958" s="178">
        <f t="shared" si="5301"/>
        <v>0</v>
      </c>
      <c r="J2958" s="178">
        <f t="shared" si="5301"/>
        <v>0</v>
      </c>
      <c r="K2958" s="178">
        <f t="shared" si="5301"/>
        <v>0</v>
      </c>
      <c r="L2958" s="178">
        <f t="shared" ref="L2958:M2958" si="5302">L2959+L2964+L2971+L2974+L2979+L2986</f>
        <v>0</v>
      </c>
      <c r="M2958" s="178">
        <f t="shared" si="5302"/>
        <v>0</v>
      </c>
      <c r="N2958" s="178">
        <f t="shared" ref="N2958:O2958" si="5303">N2959+N2964+N2971+N2974+N2979+N2986</f>
        <v>0</v>
      </c>
      <c r="O2958" s="178">
        <f t="shared" si="5303"/>
        <v>0</v>
      </c>
      <c r="P2958" s="178">
        <f t="shared" si="5301"/>
        <v>0</v>
      </c>
      <c r="Q2958" s="178">
        <f t="shared" si="5301"/>
        <v>0</v>
      </c>
      <c r="R2958" s="178">
        <f t="shared" ref="R2958:W2958" si="5304">R2959+R2964+R2971+R2974+R2979+R2986</f>
        <v>0</v>
      </c>
      <c r="S2958" s="178">
        <f t="shared" si="5304"/>
        <v>0</v>
      </c>
      <c r="T2958" s="178">
        <f t="shared" ref="T2958:U2958" si="5305">T2959+T2964+T2971+T2974+T2979+T2986</f>
        <v>0</v>
      </c>
      <c r="U2958" s="178">
        <f t="shared" si="5305"/>
        <v>0</v>
      </c>
      <c r="V2958" s="178">
        <f t="shared" si="5304"/>
        <v>0</v>
      </c>
      <c r="W2958" s="178">
        <f t="shared" si="5304"/>
        <v>0</v>
      </c>
      <c r="X2958" s="178">
        <f t="shared" ref="X2958:Y2958" si="5306">X2959+X2964+X2971+X2974+X2979+X2986</f>
        <v>0</v>
      </c>
      <c r="Y2958" s="178">
        <f t="shared" si="5306"/>
        <v>0</v>
      </c>
    </row>
    <row r="2959" spans="1:29" x14ac:dyDescent="0.2">
      <c r="A2959" s="188" t="s">
        <v>882</v>
      </c>
      <c r="B2959" s="166" t="s">
        <v>902</v>
      </c>
      <c r="C2959" s="167">
        <v>43</v>
      </c>
      <c r="D2959" s="166"/>
      <c r="E2959" s="168">
        <v>31</v>
      </c>
      <c r="F2959" s="169"/>
      <c r="G2959" s="169"/>
      <c r="H2959" s="185">
        <f t="shared" ref="H2959:Q2959" si="5307">H2960+H2962</f>
        <v>385</v>
      </c>
      <c r="I2959" s="185">
        <f t="shared" si="5307"/>
        <v>0</v>
      </c>
      <c r="J2959" s="185">
        <f t="shared" si="5307"/>
        <v>0</v>
      </c>
      <c r="K2959" s="185">
        <f t="shared" si="5307"/>
        <v>0</v>
      </c>
      <c r="L2959" s="185">
        <f t="shared" ref="L2959:M2959" si="5308">L2960+L2962</f>
        <v>0</v>
      </c>
      <c r="M2959" s="185">
        <f t="shared" si="5308"/>
        <v>0</v>
      </c>
      <c r="N2959" s="185">
        <f t="shared" ref="N2959:O2959" si="5309">N2960+N2962</f>
        <v>0</v>
      </c>
      <c r="O2959" s="185">
        <f t="shared" si="5309"/>
        <v>0</v>
      </c>
      <c r="P2959" s="185">
        <f t="shared" si="5307"/>
        <v>0</v>
      </c>
      <c r="Q2959" s="185">
        <f t="shared" si="5307"/>
        <v>0</v>
      </c>
      <c r="R2959" s="185">
        <f t="shared" ref="R2959:W2959" si="5310">R2960+R2962</f>
        <v>0</v>
      </c>
      <c r="S2959" s="185">
        <f t="shared" si="5310"/>
        <v>0</v>
      </c>
      <c r="T2959" s="185">
        <f t="shared" ref="T2959:U2959" si="5311">T2960+T2962</f>
        <v>0</v>
      </c>
      <c r="U2959" s="185">
        <f t="shared" si="5311"/>
        <v>0</v>
      </c>
      <c r="V2959" s="185">
        <f t="shared" si="5310"/>
        <v>0</v>
      </c>
      <c r="W2959" s="185">
        <f t="shared" si="5310"/>
        <v>0</v>
      </c>
      <c r="X2959" s="185">
        <f t="shared" ref="X2959:Y2959" si="5312">X2960+X2962</f>
        <v>0</v>
      </c>
      <c r="Y2959" s="185">
        <f t="shared" si="5312"/>
        <v>0</v>
      </c>
    </row>
    <row r="2960" spans="1:29" x14ac:dyDescent="0.2">
      <c r="A2960" s="118" t="s">
        <v>882</v>
      </c>
      <c r="B2960" s="102" t="s">
        <v>902</v>
      </c>
      <c r="C2960" s="103">
        <v>43</v>
      </c>
      <c r="D2960" s="118"/>
      <c r="E2960" s="113">
        <v>311</v>
      </c>
      <c r="F2960" s="141"/>
      <c r="G2960" s="186"/>
      <c r="H2960" s="108">
        <f t="shared" ref="H2960:Y2960" si="5313">H2961</f>
        <v>332</v>
      </c>
      <c r="I2960" s="108">
        <f t="shared" si="5313"/>
        <v>0</v>
      </c>
      <c r="J2960" s="108">
        <f t="shared" si="5313"/>
        <v>0</v>
      </c>
      <c r="K2960" s="108">
        <f t="shared" si="5313"/>
        <v>0</v>
      </c>
      <c r="L2960" s="108">
        <f t="shared" si="5313"/>
        <v>0</v>
      </c>
      <c r="M2960" s="108">
        <f t="shared" si="5313"/>
        <v>0</v>
      </c>
      <c r="N2960" s="108">
        <f t="shared" si="5313"/>
        <v>0</v>
      </c>
      <c r="O2960" s="108">
        <f t="shared" si="5313"/>
        <v>0</v>
      </c>
      <c r="P2960" s="108">
        <f t="shared" si="5313"/>
        <v>0</v>
      </c>
      <c r="Q2960" s="108">
        <f t="shared" si="5313"/>
        <v>0</v>
      </c>
      <c r="R2960" s="108">
        <f t="shared" si="5313"/>
        <v>0</v>
      </c>
      <c r="S2960" s="108">
        <f t="shared" si="5313"/>
        <v>0</v>
      </c>
      <c r="T2960" s="108">
        <f t="shared" si="5313"/>
        <v>0</v>
      </c>
      <c r="U2960" s="108">
        <f t="shared" si="5313"/>
        <v>0</v>
      </c>
      <c r="V2960" s="108">
        <f t="shared" si="5313"/>
        <v>0</v>
      </c>
      <c r="W2960" s="108">
        <f t="shared" si="5313"/>
        <v>0</v>
      </c>
      <c r="X2960" s="108">
        <f t="shared" si="5313"/>
        <v>0</v>
      </c>
      <c r="Y2960" s="108">
        <f t="shared" si="5313"/>
        <v>0</v>
      </c>
      <c r="Z2960" s="101"/>
      <c r="AA2960" s="101"/>
      <c r="AB2960" s="101"/>
      <c r="AC2960" s="101"/>
    </row>
    <row r="2961" spans="1:29" s="101" customFormat="1" x14ac:dyDescent="0.2">
      <c r="A2961" s="95" t="s">
        <v>882</v>
      </c>
      <c r="B2961" s="93" t="s">
        <v>902</v>
      </c>
      <c r="C2961" s="94">
        <v>43</v>
      </c>
      <c r="D2961" s="95" t="s">
        <v>101</v>
      </c>
      <c r="E2961" s="119">
        <v>3111</v>
      </c>
      <c r="F2961" s="142" t="s">
        <v>33</v>
      </c>
      <c r="G2961" s="134"/>
      <c r="H2961" s="398">
        <v>332</v>
      </c>
      <c r="I2961" s="399"/>
      <c r="J2961" s="398">
        <v>0</v>
      </c>
      <c r="K2961" s="399"/>
      <c r="L2961" s="398"/>
      <c r="M2961" s="399"/>
      <c r="N2961" s="398"/>
      <c r="O2961" s="399"/>
      <c r="P2961" s="398">
        <v>0</v>
      </c>
      <c r="Q2961" s="399"/>
      <c r="R2961" s="398"/>
      <c r="S2961" s="399"/>
      <c r="T2961" s="398"/>
      <c r="U2961" s="399"/>
      <c r="V2961" s="398"/>
      <c r="W2961" s="399"/>
      <c r="X2961" s="398"/>
      <c r="Y2961" s="399"/>
      <c r="Z2961" s="112"/>
      <c r="AA2961" s="112"/>
      <c r="AB2961" s="112"/>
      <c r="AC2961" s="112"/>
    </row>
    <row r="2962" spans="1:29" x14ac:dyDescent="0.2">
      <c r="A2962" s="118" t="s">
        <v>882</v>
      </c>
      <c r="B2962" s="102" t="s">
        <v>902</v>
      </c>
      <c r="C2962" s="103">
        <v>43</v>
      </c>
      <c r="D2962" s="118"/>
      <c r="E2962" s="113">
        <v>313</v>
      </c>
      <c r="F2962" s="141"/>
      <c r="G2962" s="186"/>
      <c r="H2962" s="108">
        <f t="shared" ref="H2962:Y2962" si="5314">H2963</f>
        <v>53</v>
      </c>
      <c r="I2962" s="108">
        <f t="shared" si="5314"/>
        <v>0</v>
      </c>
      <c r="J2962" s="108">
        <f t="shared" si="5314"/>
        <v>0</v>
      </c>
      <c r="K2962" s="108">
        <f t="shared" si="5314"/>
        <v>0</v>
      </c>
      <c r="L2962" s="108">
        <f t="shared" si="5314"/>
        <v>0</v>
      </c>
      <c r="M2962" s="108">
        <f t="shared" si="5314"/>
        <v>0</v>
      </c>
      <c r="N2962" s="108">
        <f t="shared" si="5314"/>
        <v>0</v>
      </c>
      <c r="O2962" s="108">
        <f t="shared" si="5314"/>
        <v>0</v>
      </c>
      <c r="P2962" s="108">
        <f t="shared" si="5314"/>
        <v>0</v>
      </c>
      <c r="Q2962" s="108">
        <f t="shared" si="5314"/>
        <v>0</v>
      </c>
      <c r="R2962" s="108">
        <f t="shared" si="5314"/>
        <v>0</v>
      </c>
      <c r="S2962" s="108">
        <f t="shared" si="5314"/>
        <v>0</v>
      </c>
      <c r="T2962" s="108">
        <f t="shared" si="5314"/>
        <v>0</v>
      </c>
      <c r="U2962" s="108">
        <f t="shared" si="5314"/>
        <v>0</v>
      </c>
      <c r="V2962" s="108">
        <f t="shared" si="5314"/>
        <v>0</v>
      </c>
      <c r="W2962" s="108">
        <f t="shared" si="5314"/>
        <v>0</v>
      </c>
      <c r="X2962" s="108">
        <f t="shared" si="5314"/>
        <v>0</v>
      </c>
      <c r="Y2962" s="108">
        <f t="shared" si="5314"/>
        <v>0</v>
      </c>
    </row>
    <row r="2963" spans="1:29" x14ac:dyDescent="0.2">
      <c r="A2963" s="95" t="s">
        <v>882</v>
      </c>
      <c r="B2963" s="93" t="s">
        <v>902</v>
      </c>
      <c r="C2963" s="94">
        <v>43</v>
      </c>
      <c r="D2963" s="95" t="s">
        <v>101</v>
      </c>
      <c r="E2963" s="119">
        <v>3132</v>
      </c>
      <c r="F2963" s="142" t="s">
        <v>40</v>
      </c>
      <c r="H2963" s="398">
        <v>53</v>
      </c>
      <c r="I2963" s="399"/>
      <c r="J2963" s="398">
        <v>0</v>
      </c>
      <c r="K2963" s="399"/>
      <c r="L2963" s="398"/>
      <c r="M2963" s="399"/>
      <c r="N2963" s="398"/>
      <c r="O2963" s="399"/>
      <c r="P2963" s="398">
        <v>0</v>
      </c>
      <c r="Q2963" s="399"/>
      <c r="R2963" s="398"/>
      <c r="S2963" s="399"/>
      <c r="T2963" s="398"/>
      <c r="U2963" s="399"/>
      <c r="V2963" s="398"/>
      <c r="W2963" s="399"/>
      <c r="X2963" s="398"/>
      <c r="Y2963" s="399"/>
      <c r="Z2963" s="101"/>
      <c r="AA2963" s="101"/>
      <c r="AB2963" s="101"/>
      <c r="AC2963" s="101"/>
    </row>
    <row r="2964" spans="1:29" s="101" customFormat="1" x14ac:dyDescent="0.2">
      <c r="A2964" s="188" t="s">
        <v>882</v>
      </c>
      <c r="B2964" s="166" t="s">
        <v>902</v>
      </c>
      <c r="C2964" s="167">
        <v>43</v>
      </c>
      <c r="D2964" s="166"/>
      <c r="E2964" s="168">
        <v>32</v>
      </c>
      <c r="F2964" s="169"/>
      <c r="G2964" s="169"/>
      <c r="H2964" s="185">
        <f t="shared" ref="H2964:Q2964" si="5315">H2965+H2968</f>
        <v>877</v>
      </c>
      <c r="I2964" s="185">
        <f t="shared" si="5315"/>
        <v>0</v>
      </c>
      <c r="J2964" s="185">
        <f t="shared" si="5315"/>
        <v>0</v>
      </c>
      <c r="K2964" s="185">
        <f t="shared" si="5315"/>
        <v>0</v>
      </c>
      <c r="L2964" s="185">
        <f t="shared" ref="L2964:M2964" si="5316">L2965+L2968</f>
        <v>0</v>
      </c>
      <c r="M2964" s="185">
        <f t="shared" si="5316"/>
        <v>0</v>
      </c>
      <c r="N2964" s="185">
        <f t="shared" ref="N2964:O2964" si="5317">N2965+N2968</f>
        <v>0</v>
      </c>
      <c r="O2964" s="185">
        <f t="shared" si="5317"/>
        <v>0</v>
      </c>
      <c r="P2964" s="185">
        <f t="shared" si="5315"/>
        <v>0</v>
      </c>
      <c r="Q2964" s="185">
        <f t="shared" si="5315"/>
        <v>0</v>
      </c>
      <c r="R2964" s="185">
        <f t="shared" ref="R2964:W2964" si="5318">R2965+R2968</f>
        <v>0</v>
      </c>
      <c r="S2964" s="185">
        <f t="shared" si="5318"/>
        <v>0</v>
      </c>
      <c r="T2964" s="185">
        <f t="shared" ref="T2964:U2964" si="5319">T2965+T2968</f>
        <v>0</v>
      </c>
      <c r="U2964" s="185">
        <f t="shared" si="5319"/>
        <v>0</v>
      </c>
      <c r="V2964" s="185">
        <f t="shared" si="5318"/>
        <v>0</v>
      </c>
      <c r="W2964" s="185">
        <f t="shared" si="5318"/>
        <v>0</v>
      </c>
      <c r="X2964" s="185">
        <f t="shared" ref="X2964:Y2964" si="5320">X2965+X2968</f>
        <v>0</v>
      </c>
      <c r="Y2964" s="185">
        <f t="shared" si="5320"/>
        <v>0</v>
      </c>
      <c r="Z2964" s="112"/>
      <c r="AA2964" s="112"/>
      <c r="AB2964" s="112"/>
      <c r="AC2964" s="112"/>
    </row>
    <row r="2965" spans="1:29" x14ac:dyDescent="0.2">
      <c r="A2965" s="118" t="s">
        <v>882</v>
      </c>
      <c r="B2965" s="102" t="s">
        <v>902</v>
      </c>
      <c r="C2965" s="103">
        <v>43</v>
      </c>
      <c r="D2965" s="118"/>
      <c r="E2965" s="113">
        <v>321</v>
      </c>
      <c r="F2965" s="141"/>
      <c r="G2965" s="186"/>
      <c r="H2965" s="108">
        <f t="shared" ref="H2965:Q2965" si="5321">H2966+H2967</f>
        <v>385</v>
      </c>
      <c r="I2965" s="108">
        <f t="shared" si="5321"/>
        <v>0</v>
      </c>
      <c r="J2965" s="108">
        <f t="shared" si="5321"/>
        <v>0</v>
      </c>
      <c r="K2965" s="108">
        <f t="shared" si="5321"/>
        <v>0</v>
      </c>
      <c r="L2965" s="108">
        <f t="shared" ref="L2965:M2965" si="5322">L2966+L2967</f>
        <v>0</v>
      </c>
      <c r="M2965" s="108">
        <f t="shared" si="5322"/>
        <v>0</v>
      </c>
      <c r="N2965" s="108">
        <f t="shared" ref="N2965:O2965" si="5323">N2966+N2967</f>
        <v>0</v>
      </c>
      <c r="O2965" s="108">
        <f t="shared" si="5323"/>
        <v>0</v>
      </c>
      <c r="P2965" s="108">
        <f t="shared" si="5321"/>
        <v>0</v>
      </c>
      <c r="Q2965" s="108">
        <f t="shared" si="5321"/>
        <v>0</v>
      </c>
      <c r="R2965" s="108">
        <f t="shared" ref="R2965:W2965" si="5324">R2966+R2967</f>
        <v>0</v>
      </c>
      <c r="S2965" s="108">
        <f t="shared" si="5324"/>
        <v>0</v>
      </c>
      <c r="T2965" s="108">
        <f t="shared" ref="T2965:U2965" si="5325">T2966+T2967</f>
        <v>0</v>
      </c>
      <c r="U2965" s="108">
        <f t="shared" si="5325"/>
        <v>0</v>
      </c>
      <c r="V2965" s="108">
        <f t="shared" si="5324"/>
        <v>0</v>
      </c>
      <c r="W2965" s="108">
        <f t="shared" si="5324"/>
        <v>0</v>
      </c>
      <c r="X2965" s="108">
        <f t="shared" ref="X2965:Y2965" si="5326">X2966+X2967</f>
        <v>0</v>
      </c>
      <c r="Y2965" s="108">
        <f t="shared" si="5326"/>
        <v>0</v>
      </c>
    </row>
    <row r="2966" spans="1:29" x14ac:dyDescent="0.2">
      <c r="A2966" s="95" t="s">
        <v>882</v>
      </c>
      <c r="B2966" s="93" t="s">
        <v>902</v>
      </c>
      <c r="C2966" s="94">
        <v>43</v>
      </c>
      <c r="D2966" s="95" t="s">
        <v>101</v>
      </c>
      <c r="E2966" s="119">
        <v>3211</v>
      </c>
      <c r="F2966" s="142" t="s">
        <v>42</v>
      </c>
      <c r="H2966" s="398">
        <v>358</v>
      </c>
      <c r="I2966" s="399"/>
      <c r="J2966" s="398">
        <v>0</v>
      </c>
      <c r="K2966" s="399"/>
      <c r="L2966" s="398"/>
      <c r="M2966" s="399"/>
      <c r="N2966" s="398"/>
      <c r="O2966" s="399"/>
      <c r="P2966" s="398">
        <v>0</v>
      </c>
      <c r="Q2966" s="399"/>
      <c r="R2966" s="398"/>
      <c r="S2966" s="399"/>
      <c r="T2966" s="398"/>
      <c r="U2966" s="399"/>
      <c r="V2966" s="398"/>
      <c r="W2966" s="399"/>
      <c r="X2966" s="398"/>
      <c r="Y2966" s="399"/>
      <c r="Z2966" s="101"/>
      <c r="AA2966" s="101"/>
      <c r="AB2966" s="101"/>
      <c r="AC2966" s="101"/>
    </row>
    <row r="2967" spans="1:29" ht="30" x14ac:dyDescent="0.2">
      <c r="A2967" s="95" t="s">
        <v>882</v>
      </c>
      <c r="B2967" s="93" t="s">
        <v>902</v>
      </c>
      <c r="C2967" s="94">
        <v>43</v>
      </c>
      <c r="D2967" s="95" t="s">
        <v>101</v>
      </c>
      <c r="E2967" s="119">
        <v>3212</v>
      </c>
      <c r="F2967" s="142" t="s">
        <v>43</v>
      </c>
      <c r="H2967" s="398">
        <v>27</v>
      </c>
      <c r="I2967" s="399"/>
      <c r="J2967" s="398">
        <v>0</v>
      </c>
      <c r="K2967" s="399"/>
      <c r="L2967" s="398"/>
      <c r="M2967" s="399"/>
      <c r="N2967" s="398"/>
      <c r="O2967" s="399"/>
      <c r="P2967" s="398">
        <v>0</v>
      </c>
      <c r="Q2967" s="399"/>
      <c r="R2967" s="398"/>
      <c r="S2967" s="399"/>
      <c r="T2967" s="398"/>
      <c r="U2967" s="399"/>
      <c r="V2967" s="398"/>
      <c r="W2967" s="399"/>
      <c r="X2967" s="398"/>
      <c r="Y2967" s="399"/>
    </row>
    <row r="2968" spans="1:29" x14ac:dyDescent="0.2">
      <c r="A2968" s="118" t="s">
        <v>882</v>
      </c>
      <c r="B2968" s="102" t="s">
        <v>902</v>
      </c>
      <c r="C2968" s="103">
        <v>43</v>
      </c>
      <c r="D2968" s="118"/>
      <c r="E2968" s="113">
        <v>323</v>
      </c>
      <c r="F2968" s="141"/>
      <c r="G2968" s="186"/>
      <c r="H2968" s="108">
        <f>H2969+H2970</f>
        <v>492</v>
      </c>
      <c r="I2968" s="108">
        <f t="shared" ref="I2968:Q2968" si="5327">I2969+I2970</f>
        <v>0</v>
      </c>
      <c r="J2968" s="108">
        <f t="shared" si="5327"/>
        <v>0</v>
      </c>
      <c r="K2968" s="108">
        <f t="shared" si="5327"/>
        <v>0</v>
      </c>
      <c r="L2968" s="108">
        <f t="shared" ref="L2968:M2968" si="5328">L2969+L2970</f>
        <v>0</v>
      </c>
      <c r="M2968" s="108">
        <f t="shared" si="5328"/>
        <v>0</v>
      </c>
      <c r="N2968" s="108">
        <f t="shared" ref="N2968:O2968" si="5329">N2969+N2970</f>
        <v>0</v>
      </c>
      <c r="O2968" s="108">
        <f t="shared" si="5329"/>
        <v>0</v>
      </c>
      <c r="P2968" s="108">
        <f t="shared" si="5327"/>
        <v>0</v>
      </c>
      <c r="Q2968" s="108">
        <f t="shared" si="5327"/>
        <v>0</v>
      </c>
      <c r="R2968" s="108">
        <f t="shared" ref="R2968:W2968" si="5330">R2969+R2970</f>
        <v>0</v>
      </c>
      <c r="S2968" s="108">
        <f t="shared" si="5330"/>
        <v>0</v>
      </c>
      <c r="T2968" s="108">
        <f t="shared" ref="T2968:U2968" si="5331">T2969+T2970</f>
        <v>0</v>
      </c>
      <c r="U2968" s="108">
        <f t="shared" si="5331"/>
        <v>0</v>
      </c>
      <c r="V2968" s="108">
        <f t="shared" si="5330"/>
        <v>0</v>
      </c>
      <c r="W2968" s="108">
        <f t="shared" si="5330"/>
        <v>0</v>
      </c>
      <c r="X2968" s="108">
        <f t="shared" ref="X2968:Y2968" si="5332">X2969+X2970</f>
        <v>0</v>
      </c>
      <c r="Y2968" s="108">
        <f t="shared" si="5332"/>
        <v>0</v>
      </c>
    </row>
    <row r="2969" spans="1:29" ht="15" x14ac:dyDescent="0.2">
      <c r="A2969" s="95" t="s">
        <v>882</v>
      </c>
      <c r="B2969" s="93" t="s">
        <v>902</v>
      </c>
      <c r="C2969" s="94">
        <v>43</v>
      </c>
      <c r="D2969" s="95" t="s">
        <v>101</v>
      </c>
      <c r="E2969" s="119">
        <v>3231</v>
      </c>
      <c r="F2969" s="142" t="s">
        <v>52</v>
      </c>
      <c r="H2969" s="398">
        <v>27</v>
      </c>
      <c r="I2969" s="399"/>
      <c r="J2969" s="398">
        <v>0</v>
      </c>
      <c r="K2969" s="399"/>
      <c r="L2969" s="398"/>
      <c r="M2969" s="399"/>
      <c r="N2969" s="398"/>
      <c r="O2969" s="399"/>
      <c r="P2969" s="398">
        <v>0</v>
      </c>
      <c r="Q2969" s="399"/>
      <c r="R2969" s="398"/>
      <c r="S2969" s="399"/>
      <c r="T2969" s="398"/>
      <c r="U2969" s="399"/>
      <c r="V2969" s="398"/>
      <c r="W2969" s="399"/>
      <c r="X2969" s="398"/>
      <c r="Y2969" s="399"/>
    </row>
    <row r="2970" spans="1:29" ht="15" x14ac:dyDescent="0.2">
      <c r="A2970" s="95" t="s">
        <v>882</v>
      </c>
      <c r="B2970" s="93" t="s">
        <v>902</v>
      </c>
      <c r="C2970" s="94">
        <v>43</v>
      </c>
      <c r="D2970" s="95" t="s">
        <v>101</v>
      </c>
      <c r="E2970" s="119">
        <v>3233</v>
      </c>
      <c r="F2970" s="142" t="s">
        <v>54</v>
      </c>
      <c r="H2970" s="398">
        <v>465</v>
      </c>
      <c r="I2970" s="399"/>
      <c r="J2970" s="398">
        <v>0</v>
      </c>
      <c r="K2970" s="399"/>
      <c r="L2970" s="398"/>
      <c r="M2970" s="399"/>
      <c r="N2970" s="398"/>
      <c r="O2970" s="399"/>
      <c r="P2970" s="398">
        <v>0</v>
      </c>
      <c r="Q2970" s="399"/>
      <c r="R2970" s="398"/>
      <c r="S2970" s="399"/>
      <c r="T2970" s="398"/>
      <c r="U2970" s="399"/>
      <c r="V2970" s="398"/>
      <c r="W2970" s="399"/>
      <c r="X2970" s="398"/>
      <c r="Y2970" s="399"/>
    </row>
    <row r="2971" spans="1:29" s="101" customFormat="1" x14ac:dyDescent="0.2">
      <c r="A2971" s="188" t="s">
        <v>882</v>
      </c>
      <c r="B2971" s="166" t="s">
        <v>902</v>
      </c>
      <c r="C2971" s="167">
        <v>43</v>
      </c>
      <c r="D2971" s="166"/>
      <c r="E2971" s="168">
        <v>42</v>
      </c>
      <c r="F2971" s="169"/>
      <c r="G2971" s="169"/>
      <c r="H2971" s="185">
        <f>H2972</f>
        <v>132723</v>
      </c>
      <c r="I2971" s="185">
        <f t="shared" ref="I2971:Y2971" si="5333">I2972</f>
        <v>0</v>
      </c>
      <c r="J2971" s="185">
        <f t="shared" si="5333"/>
        <v>0</v>
      </c>
      <c r="K2971" s="185">
        <f t="shared" si="5333"/>
        <v>0</v>
      </c>
      <c r="L2971" s="185">
        <f t="shared" si="5333"/>
        <v>0</v>
      </c>
      <c r="M2971" s="185">
        <f t="shared" si="5333"/>
        <v>0</v>
      </c>
      <c r="N2971" s="185">
        <f t="shared" si="5333"/>
        <v>0</v>
      </c>
      <c r="O2971" s="185">
        <f t="shared" si="5333"/>
        <v>0</v>
      </c>
      <c r="P2971" s="185">
        <f t="shared" si="5333"/>
        <v>0</v>
      </c>
      <c r="Q2971" s="185">
        <f t="shared" si="5333"/>
        <v>0</v>
      </c>
      <c r="R2971" s="185">
        <f t="shared" si="5333"/>
        <v>0</v>
      </c>
      <c r="S2971" s="185">
        <f t="shared" si="5333"/>
        <v>0</v>
      </c>
      <c r="T2971" s="185">
        <f t="shared" si="5333"/>
        <v>0</v>
      </c>
      <c r="U2971" s="185">
        <f t="shared" si="5333"/>
        <v>0</v>
      </c>
      <c r="V2971" s="185">
        <f t="shared" si="5333"/>
        <v>0</v>
      </c>
      <c r="W2971" s="185">
        <f t="shared" si="5333"/>
        <v>0</v>
      </c>
      <c r="X2971" s="185">
        <f t="shared" si="5333"/>
        <v>0</v>
      </c>
      <c r="Y2971" s="185">
        <f t="shared" si="5333"/>
        <v>0</v>
      </c>
      <c r="Z2971" s="112"/>
      <c r="AA2971" s="112"/>
      <c r="AB2971" s="112"/>
      <c r="AC2971" s="112"/>
    </row>
    <row r="2972" spans="1:29" x14ac:dyDescent="0.2">
      <c r="A2972" s="118" t="s">
        <v>882</v>
      </c>
      <c r="B2972" s="102" t="s">
        <v>902</v>
      </c>
      <c r="C2972" s="103">
        <v>43</v>
      </c>
      <c r="D2972" s="118"/>
      <c r="E2972" s="113">
        <v>421</v>
      </c>
      <c r="F2972" s="141"/>
      <c r="G2972" s="186"/>
      <c r="H2972" s="108">
        <f t="shared" ref="H2972:Y2972" si="5334">H2973</f>
        <v>132723</v>
      </c>
      <c r="I2972" s="108">
        <f t="shared" si="5334"/>
        <v>0</v>
      </c>
      <c r="J2972" s="108">
        <f t="shared" si="5334"/>
        <v>0</v>
      </c>
      <c r="K2972" s="108">
        <f t="shared" si="5334"/>
        <v>0</v>
      </c>
      <c r="L2972" s="108">
        <f t="shared" si="5334"/>
        <v>0</v>
      </c>
      <c r="M2972" s="108">
        <f t="shared" si="5334"/>
        <v>0</v>
      </c>
      <c r="N2972" s="108">
        <f t="shared" si="5334"/>
        <v>0</v>
      </c>
      <c r="O2972" s="108">
        <f t="shared" si="5334"/>
        <v>0</v>
      </c>
      <c r="P2972" s="108">
        <f t="shared" si="5334"/>
        <v>0</v>
      </c>
      <c r="Q2972" s="108">
        <f t="shared" si="5334"/>
        <v>0</v>
      </c>
      <c r="R2972" s="108">
        <f t="shared" si="5334"/>
        <v>0</v>
      </c>
      <c r="S2972" s="108">
        <f t="shared" si="5334"/>
        <v>0</v>
      </c>
      <c r="T2972" s="108">
        <f t="shared" si="5334"/>
        <v>0</v>
      </c>
      <c r="U2972" s="108">
        <f t="shared" si="5334"/>
        <v>0</v>
      </c>
      <c r="V2972" s="108">
        <f t="shared" si="5334"/>
        <v>0</v>
      </c>
      <c r="W2972" s="108">
        <f t="shared" si="5334"/>
        <v>0</v>
      </c>
      <c r="X2972" s="108">
        <f t="shared" si="5334"/>
        <v>0</v>
      </c>
      <c r="Y2972" s="108">
        <f t="shared" si="5334"/>
        <v>0</v>
      </c>
    </row>
    <row r="2973" spans="1:29" s="101" customFormat="1" x14ac:dyDescent="0.2">
      <c r="A2973" s="95" t="s">
        <v>882</v>
      </c>
      <c r="B2973" s="93" t="s">
        <v>902</v>
      </c>
      <c r="C2973" s="94">
        <v>43</v>
      </c>
      <c r="D2973" s="95" t="s">
        <v>101</v>
      </c>
      <c r="E2973" s="119">
        <v>4212</v>
      </c>
      <c r="F2973" s="142" t="s">
        <v>840</v>
      </c>
      <c r="G2973" s="134"/>
      <c r="H2973" s="398">
        <v>132723</v>
      </c>
      <c r="I2973" s="399"/>
      <c r="J2973" s="398">
        <v>0</v>
      </c>
      <c r="K2973" s="399"/>
      <c r="L2973" s="398"/>
      <c r="M2973" s="399"/>
      <c r="N2973" s="398"/>
      <c r="O2973" s="399"/>
      <c r="P2973" s="398">
        <v>0</v>
      </c>
      <c r="Q2973" s="399"/>
      <c r="R2973" s="398"/>
      <c r="S2973" s="399"/>
      <c r="T2973" s="398"/>
      <c r="U2973" s="399"/>
      <c r="V2973" s="398"/>
      <c r="W2973" s="399"/>
      <c r="X2973" s="398"/>
      <c r="Y2973" s="399"/>
    </row>
    <row r="2974" spans="1:29" x14ac:dyDescent="0.2">
      <c r="A2974" s="188" t="s">
        <v>882</v>
      </c>
      <c r="B2974" s="166" t="s">
        <v>902</v>
      </c>
      <c r="C2974" s="167">
        <v>559</v>
      </c>
      <c r="D2974" s="166"/>
      <c r="E2974" s="168">
        <v>31</v>
      </c>
      <c r="F2974" s="169"/>
      <c r="G2974" s="169"/>
      <c r="H2974" s="185">
        <f t="shared" ref="H2974:Q2974" si="5335">H2975+H2977</f>
        <v>2323</v>
      </c>
      <c r="I2974" s="185">
        <f t="shared" si="5335"/>
        <v>0</v>
      </c>
      <c r="J2974" s="185">
        <f t="shared" si="5335"/>
        <v>0</v>
      </c>
      <c r="K2974" s="185">
        <f t="shared" si="5335"/>
        <v>0</v>
      </c>
      <c r="L2974" s="185">
        <f t="shared" ref="L2974:M2974" si="5336">L2975+L2977</f>
        <v>0</v>
      </c>
      <c r="M2974" s="185">
        <f t="shared" si="5336"/>
        <v>0</v>
      </c>
      <c r="N2974" s="185">
        <f t="shared" ref="N2974:O2974" si="5337">N2975+N2977</f>
        <v>0</v>
      </c>
      <c r="O2974" s="185">
        <f t="shared" si="5337"/>
        <v>0</v>
      </c>
      <c r="P2974" s="185">
        <f t="shared" si="5335"/>
        <v>0</v>
      </c>
      <c r="Q2974" s="185">
        <f t="shared" si="5335"/>
        <v>0</v>
      </c>
      <c r="R2974" s="185">
        <f t="shared" ref="R2974:W2974" si="5338">R2975+R2977</f>
        <v>0</v>
      </c>
      <c r="S2974" s="185">
        <f t="shared" si="5338"/>
        <v>0</v>
      </c>
      <c r="T2974" s="185">
        <f t="shared" ref="T2974:U2974" si="5339">T2975+T2977</f>
        <v>0</v>
      </c>
      <c r="U2974" s="185">
        <f t="shared" si="5339"/>
        <v>0</v>
      </c>
      <c r="V2974" s="185">
        <f t="shared" si="5338"/>
        <v>0</v>
      </c>
      <c r="W2974" s="185">
        <f t="shared" si="5338"/>
        <v>0</v>
      </c>
      <c r="X2974" s="185">
        <f t="shared" ref="X2974:Y2974" si="5340">X2975+X2977</f>
        <v>0</v>
      </c>
      <c r="Y2974" s="185">
        <f t="shared" si="5340"/>
        <v>0</v>
      </c>
    </row>
    <row r="2975" spans="1:29" x14ac:dyDescent="0.2">
      <c r="A2975" s="118" t="s">
        <v>882</v>
      </c>
      <c r="B2975" s="102" t="s">
        <v>902</v>
      </c>
      <c r="C2975" s="103">
        <v>559</v>
      </c>
      <c r="D2975" s="118"/>
      <c r="E2975" s="113">
        <v>311</v>
      </c>
      <c r="F2975" s="141"/>
      <c r="G2975" s="186"/>
      <c r="H2975" s="108">
        <f t="shared" ref="H2975:Y2975" si="5341">H2976</f>
        <v>1991</v>
      </c>
      <c r="I2975" s="108">
        <f t="shared" si="5341"/>
        <v>0</v>
      </c>
      <c r="J2975" s="108">
        <f t="shared" si="5341"/>
        <v>0</v>
      </c>
      <c r="K2975" s="108">
        <f t="shared" si="5341"/>
        <v>0</v>
      </c>
      <c r="L2975" s="108">
        <f t="shared" si="5341"/>
        <v>0</v>
      </c>
      <c r="M2975" s="108">
        <f t="shared" si="5341"/>
        <v>0</v>
      </c>
      <c r="N2975" s="108">
        <f t="shared" si="5341"/>
        <v>0</v>
      </c>
      <c r="O2975" s="108">
        <f t="shared" si="5341"/>
        <v>0</v>
      </c>
      <c r="P2975" s="108">
        <f t="shared" si="5341"/>
        <v>0</v>
      </c>
      <c r="Q2975" s="108">
        <f t="shared" si="5341"/>
        <v>0</v>
      </c>
      <c r="R2975" s="108">
        <f t="shared" si="5341"/>
        <v>0</v>
      </c>
      <c r="S2975" s="108">
        <f t="shared" si="5341"/>
        <v>0</v>
      </c>
      <c r="T2975" s="108">
        <f t="shared" si="5341"/>
        <v>0</v>
      </c>
      <c r="U2975" s="108">
        <f t="shared" si="5341"/>
        <v>0</v>
      </c>
      <c r="V2975" s="108">
        <f t="shared" si="5341"/>
        <v>0</v>
      </c>
      <c r="W2975" s="108">
        <f t="shared" si="5341"/>
        <v>0</v>
      </c>
      <c r="X2975" s="108">
        <f t="shared" si="5341"/>
        <v>0</v>
      </c>
      <c r="Y2975" s="108">
        <f t="shared" si="5341"/>
        <v>0</v>
      </c>
      <c r="Z2975" s="101"/>
      <c r="AA2975" s="101"/>
      <c r="AB2975" s="101"/>
      <c r="AC2975" s="101"/>
    </row>
    <row r="2976" spans="1:29" s="101" customFormat="1" x14ac:dyDescent="0.2">
      <c r="A2976" s="95" t="s">
        <v>882</v>
      </c>
      <c r="B2976" s="93" t="s">
        <v>902</v>
      </c>
      <c r="C2976" s="94">
        <v>559</v>
      </c>
      <c r="D2976" s="95" t="s">
        <v>101</v>
      </c>
      <c r="E2976" s="119">
        <v>3111</v>
      </c>
      <c r="F2976" s="142" t="s">
        <v>33</v>
      </c>
      <c r="G2976" s="134"/>
      <c r="H2976" s="398">
        <v>1991</v>
      </c>
      <c r="I2976" s="399"/>
      <c r="J2976" s="398">
        <v>0</v>
      </c>
      <c r="K2976" s="399"/>
      <c r="L2976" s="398"/>
      <c r="M2976" s="399"/>
      <c r="N2976" s="398"/>
      <c r="O2976" s="399"/>
      <c r="P2976" s="398">
        <v>0</v>
      </c>
      <c r="Q2976" s="399"/>
      <c r="R2976" s="398"/>
      <c r="S2976" s="399"/>
      <c r="T2976" s="398"/>
      <c r="U2976" s="399"/>
      <c r="V2976" s="398"/>
      <c r="W2976" s="399"/>
      <c r="X2976" s="398"/>
      <c r="Y2976" s="399"/>
      <c r="Z2976" s="112"/>
      <c r="AA2976" s="112"/>
      <c r="AB2976" s="112"/>
      <c r="AC2976" s="112"/>
    </row>
    <row r="2977" spans="1:29" x14ac:dyDescent="0.2">
      <c r="A2977" s="133" t="s">
        <v>882</v>
      </c>
      <c r="B2977" s="129" t="s">
        <v>902</v>
      </c>
      <c r="C2977" s="147">
        <v>559</v>
      </c>
      <c r="D2977" s="133"/>
      <c r="E2977" s="130">
        <v>313</v>
      </c>
      <c r="F2977" s="144"/>
      <c r="G2977" s="186"/>
      <c r="H2977" s="108">
        <f t="shared" ref="H2977:Y2977" si="5342">H2978</f>
        <v>332</v>
      </c>
      <c r="I2977" s="108">
        <f t="shared" si="5342"/>
        <v>0</v>
      </c>
      <c r="J2977" s="108">
        <f t="shared" si="5342"/>
        <v>0</v>
      </c>
      <c r="K2977" s="108">
        <f t="shared" si="5342"/>
        <v>0</v>
      </c>
      <c r="L2977" s="108">
        <f t="shared" si="5342"/>
        <v>0</v>
      </c>
      <c r="M2977" s="108">
        <f t="shared" si="5342"/>
        <v>0</v>
      </c>
      <c r="N2977" s="108">
        <f t="shared" si="5342"/>
        <v>0</v>
      </c>
      <c r="O2977" s="108">
        <f t="shared" si="5342"/>
        <v>0</v>
      </c>
      <c r="P2977" s="108">
        <f t="shared" si="5342"/>
        <v>0</v>
      </c>
      <c r="Q2977" s="108">
        <f t="shared" si="5342"/>
        <v>0</v>
      </c>
      <c r="R2977" s="108">
        <f t="shared" si="5342"/>
        <v>0</v>
      </c>
      <c r="S2977" s="108">
        <f t="shared" si="5342"/>
        <v>0</v>
      </c>
      <c r="T2977" s="108">
        <f t="shared" si="5342"/>
        <v>0</v>
      </c>
      <c r="U2977" s="108">
        <f t="shared" si="5342"/>
        <v>0</v>
      </c>
      <c r="V2977" s="108">
        <f t="shared" si="5342"/>
        <v>0</v>
      </c>
      <c r="W2977" s="108">
        <f t="shared" si="5342"/>
        <v>0</v>
      </c>
      <c r="X2977" s="108">
        <f t="shared" si="5342"/>
        <v>0</v>
      </c>
      <c r="Y2977" s="108">
        <f t="shared" si="5342"/>
        <v>0</v>
      </c>
    </row>
    <row r="2978" spans="1:29" x14ac:dyDescent="0.2">
      <c r="A2978" s="95" t="s">
        <v>882</v>
      </c>
      <c r="B2978" s="93" t="s">
        <v>902</v>
      </c>
      <c r="C2978" s="94">
        <v>559</v>
      </c>
      <c r="D2978" s="95" t="s">
        <v>101</v>
      </c>
      <c r="E2978" s="119">
        <v>3132</v>
      </c>
      <c r="F2978" s="142" t="s">
        <v>40</v>
      </c>
      <c r="H2978" s="398">
        <v>332</v>
      </c>
      <c r="I2978" s="399"/>
      <c r="J2978" s="398">
        <v>0</v>
      </c>
      <c r="K2978" s="399"/>
      <c r="L2978" s="398"/>
      <c r="M2978" s="399"/>
      <c r="N2978" s="398"/>
      <c r="O2978" s="399"/>
      <c r="P2978" s="398">
        <v>0</v>
      </c>
      <c r="Q2978" s="399"/>
      <c r="R2978" s="398"/>
      <c r="S2978" s="399"/>
      <c r="T2978" s="398"/>
      <c r="U2978" s="399"/>
      <c r="V2978" s="398"/>
      <c r="W2978" s="399"/>
      <c r="X2978" s="398"/>
      <c r="Y2978" s="399"/>
      <c r="Z2978" s="101"/>
      <c r="AA2978" s="101"/>
      <c r="AB2978" s="101"/>
      <c r="AC2978" s="101"/>
    </row>
    <row r="2979" spans="1:29" s="101" customFormat="1" x14ac:dyDescent="0.2">
      <c r="A2979" s="188" t="s">
        <v>882</v>
      </c>
      <c r="B2979" s="166" t="s">
        <v>902</v>
      </c>
      <c r="C2979" s="167">
        <v>559</v>
      </c>
      <c r="D2979" s="166"/>
      <c r="E2979" s="168">
        <v>32</v>
      </c>
      <c r="F2979" s="169"/>
      <c r="G2979" s="169"/>
      <c r="H2979" s="185">
        <f t="shared" ref="H2979:Q2979" si="5343">H2980+H2983</f>
        <v>4911</v>
      </c>
      <c r="I2979" s="185">
        <f t="shared" si="5343"/>
        <v>0</v>
      </c>
      <c r="J2979" s="185">
        <f t="shared" si="5343"/>
        <v>0</v>
      </c>
      <c r="K2979" s="185">
        <f t="shared" si="5343"/>
        <v>0</v>
      </c>
      <c r="L2979" s="185">
        <f t="shared" ref="L2979:M2979" si="5344">L2980+L2983</f>
        <v>0</v>
      </c>
      <c r="M2979" s="185">
        <f t="shared" si="5344"/>
        <v>0</v>
      </c>
      <c r="N2979" s="185">
        <f t="shared" ref="N2979:O2979" si="5345">N2980+N2983</f>
        <v>0</v>
      </c>
      <c r="O2979" s="185">
        <f t="shared" si="5345"/>
        <v>0</v>
      </c>
      <c r="P2979" s="185">
        <f t="shared" si="5343"/>
        <v>0</v>
      </c>
      <c r="Q2979" s="185">
        <f t="shared" si="5343"/>
        <v>0</v>
      </c>
      <c r="R2979" s="185">
        <f t="shared" ref="R2979:W2979" si="5346">R2980+R2983</f>
        <v>0</v>
      </c>
      <c r="S2979" s="185">
        <f t="shared" si="5346"/>
        <v>0</v>
      </c>
      <c r="T2979" s="185">
        <f t="shared" ref="T2979:U2979" si="5347">T2980+T2983</f>
        <v>0</v>
      </c>
      <c r="U2979" s="185">
        <f t="shared" si="5347"/>
        <v>0</v>
      </c>
      <c r="V2979" s="185">
        <f t="shared" si="5346"/>
        <v>0</v>
      </c>
      <c r="W2979" s="185">
        <f t="shared" si="5346"/>
        <v>0</v>
      </c>
      <c r="X2979" s="185">
        <f t="shared" ref="X2979:Y2979" si="5348">X2980+X2983</f>
        <v>0</v>
      </c>
      <c r="Y2979" s="185">
        <f t="shared" si="5348"/>
        <v>0</v>
      </c>
      <c r="Z2979" s="112"/>
      <c r="AA2979" s="112"/>
      <c r="AB2979" s="112"/>
      <c r="AC2979" s="112"/>
    </row>
    <row r="2980" spans="1:29" x14ac:dyDescent="0.2">
      <c r="A2980" s="118" t="s">
        <v>882</v>
      </c>
      <c r="B2980" s="102" t="s">
        <v>902</v>
      </c>
      <c r="C2980" s="103">
        <v>559</v>
      </c>
      <c r="D2980" s="118"/>
      <c r="E2980" s="113">
        <v>321</v>
      </c>
      <c r="F2980" s="141"/>
      <c r="G2980" s="186"/>
      <c r="H2980" s="108">
        <f t="shared" ref="H2980:Q2980" si="5349">H2981+H2982</f>
        <v>2124</v>
      </c>
      <c r="I2980" s="108">
        <f t="shared" si="5349"/>
        <v>0</v>
      </c>
      <c r="J2980" s="108">
        <f t="shared" si="5349"/>
        <v>0</v>
      </c>
      <c r="K2980" s="108">
        <f t="shared" si="5349"/>
        <v>0</v>
      </c>
      <c r="L2980" s="108">
        <f t="shared" ref="L2980:M2980" si="5350">L2981+L2982</f>
        <v>0</v>
      </c>
      <c r="M2980" s="108">
        <f t="shared" si="5350"/>
        <v>0</v>
      </c>
      <c r="N2980" s="108">
        <f t="shared" ref="N2980:O2980" si="5351">N2981+N2982</f>
        <v>0</v>
      </c>
      <c r="O2980" s="108">
        <f t="shared" si="5351"/>
        <v>0</v>
      </c>
      <c r="P2980" s="108">
        <f t="shared" si="5349"/>
        <v>0</v>
      </c>
      <c r="Q2980" s="108">
        <f t="shared" si="5349"/>
        <v>0</v>
      </c>
      <c r="R2980" s="108">
        <f t="shared" ref="R2980:W2980" si="5352">R2981+R2982</f>
        <v>0</v>
      </c>
      <c r="S2980" s="108">
        <f t="shared" si="5352"/>
        <v>0</v>
      </c>
      <c r="T2980" s="108">
        <f t="shared" ref="T2980:U2980" si="5353">T2981+T2982</f>
        <v>0</v>
      </c>
      <c r="U2980" s="108">
        <f t="shared" si="5353"/>
        <v>0</v>
      </c>
      <c r="V2980" s="108">
        <f t="shared" si="5352"/>
        <v>0</v>
      </c>
      <c r="W2980" s="108">
        <f t="shared" si="5352"/>
        <v>0</v>
      </c>
      <c r="X2980" s="108">
        <f t="shared" ref="X2980:Y2980" si="5354">X2981+X2982</f>
        <v>0</v>
      </c>
      <c r="Y2980" s="108">
        <f t="shared" si="5354"/>
        <v>0</v>
      </c>
    </row>
    <row r="2981" spans="1:29" x14ac:dyDescent="0.2">
      <c r="A2981" s="95" t="s">
        <v>882</v>
      </c>
      <c r="B2981" s="93" t="s">
        <v>902</v>
      </c>
      <c r="C2981" s="94">
        <v>559</v>
      </c>
      <c r="D2981" s="95" t="s">
        <v>101</v>
      </c>
      <c r="E2981" s="119">
        <v>3211</v>
      </c>
      <c r="F2981" s="142" t="s">
        <v>42</v>
      </c>
      <c r="H2981" s="398">
        <v>1991</v>
      </c>
      <c r="I2981" s="399"/>
      <c r="J2981" s="398">
        <v>0</v>
      </c>
      <c r="K2981" s="399"/>
      <c r="L2981" s="398"/>
      <c r="M2981" s="399"/>
      <c r="N2981" s="398"/>
      <c r="O2981" s="399"/>
      <c r="P2981" s="398">
        <v>0</v>
      </c>
      <c r="Q2981" s="399"/>
      <c r="R2981" s="398"/>
      <c r="S2981" s="399"/>
      <c r="T2981" s="398"/>
      <c r="U2981" s="399"/>
      <c r="V2981" s="398"/>
      <c r="W2981" s="399"/>
      <c r="X2981" s="398"/>
      <c r="Y2981" s="399"/>
      <c r="Z2981" s="101"/>
      <c r="AA2981" s="101"/>
      <c r="AB2981" s="101"/>
      <c r="AC2981" s="101"/>
    </row>
    <row r="2982" spans="1:29" ht="30" x14ac:dyDescent="0.2">
      <c r="A2982" s="95" t="s">
        <v>882</v>
      </c>
      <c r="B2982" s="93" t="s">
        <v>902</v>
      </c>
      <c r="C2982" s="94">
        <v>559</v>
      </c>
      <c r="D2982" s="95" t="s">
        <v>101</v>
      </c>
      <c r="E2982" s="119">
        <v>3212</v>
      </c>
      <c r="F2982" s="142" t="s">
        <v>43</v>
      </c>
      <c r="H2982" s="398">
        <v>133</v>
      </c>
      <c r="I2982" s="399"/>
      <c r="J2982" s="398">
        <v>0</v>
      </c>
      <c r="K2982" s="399"/>
      <c r="L2982" s="398"/>
      <c r="M2982" s="399"/>
      <c r="N2982" s="398"/>
      <c r="O2982" s="399"/>
      <c r="P2982" s="398">
        <v>0</v>
      </c>
      <c r="Q2982" s="399"/>
      <c r="R2982" s="398"/>
      <c r="S2982" s="399"/>
      <c r="T2982" s="398"/>
      <c r="U2982" s="399"/>
      <c r="V2982" s="398"/>
      <c r="W2982" s="399"/>
      <c r="X2982" s="398"/>
      <c r="Y2982" s="399"/>
    </row>
    <row r="2983" spans="1:29" x14ac:dyDescent="0.2">
      <c r="A2983" s="118" t="s">
        <v>882</v>
      </c>
      <c r="B2983" s="102" t="s">
        <v>902</v>
      </c>
      <c r="C2983" s="103">
        <v>559</v>
      </c>
      <c r="D2983" s="118"/>
      <c r="E2983" s="113">
        <v>323</v>
      </c>
      <c r="F2983" s="141"/>
      <c r="G2983" s="186"/>
      <c r="H2983" s="108">
        <f>H2984+H2985</f>
        <v>2787</v>
      </c>
      <c r="I2983" s="108">
        <f t="shared" ref="I2983:Q2983" si="5355">I2984+I2985</f>
        <v>0</v>
      </c>
      <c r="J2983" s="108">
        <f t="shared" si="5355"/>
        <v>0</v>
      </c>
      <c r="K2983" s="108">
        <f t="shared" si="5355"/>
        <v>0</v>
      </c>
      <c r="L2983" s="108">
        <f t="shared" ref="L2983:M2983" si="5356">L2984+L2985</f>
        <v>0</v>
      </c>
      <c r="M2983" s="108">
        <f t="shared" si="5356"/>
        <v>0</v>
      </c>
      <c r="N2983" s="108">
        <f t="shared" ref="N2983:O2983" si="5357">N2984+N2985</f>
        <v>0</v>
      </c>
      <c r="O2983" s="108">
        <f t="shared" si="5357"/>
        <v>0</v>
      </c>
      <c r="P2983" s="108">
        <f t="shared" si="5355"/>
        <v>0</v>
      </c>
      <c r="Q2983" s="108">
        <f t="shared" si="5355"/>
        <v>0</v>
      </c>
      <c r="R2983" s="108">
        <f t="shared" ref="R2983:W2983" si="5358">R2984+R2985</f>
        <v>0</v>
      </c>
      <c r="S2983" s="108">
        <f t="shared" si="5358"/>
        <v>0</v>
      </c>
      <c r="T2983" s="108">
        <f t="shared" ref="T2983:U2983" si="5359">T2984+T2985</f>
        <v>0</v>
      </c>
      <c r="U2983" s="108">
        <f t="shared" si="5359"/>
        <v>0</v>
      </c>
      <c r="V2983" s="108">
        <f t="shared" si="5358"/>
        <v>0</v>
      </c>
      <c r="W2983" s="108">
        <f t="shared" si="5358"/>
        <v>0</v>
      </c>
      <c r="X2983" s="108">
        <f t="shared" ref="X2983:Y2983" si="5360">X2984+X2985</f>
        <v>0</v>
      </c>
      <c r="Y2983" s="108">
        <f t="shared" si="5360"/>
        <v>0</v>
      </c>
    </row>
    <row r="2984" spans="1:29" ht="15" x14ac:dyDescent="0.2">
      <c r="A2984" s="95" t="s">
        <v>882</v>
      </c>
      <c r="B2984" s="93" t="s">
        <v>902</v>
      </c>
      <c r="C2984" s="94">
        <v>559</v>
      </c>
      <c r="D2984" s="95" t="s">
        <v>101</v>
      </c>
      <c r="E2984" s="119">
        <v>3231</v>
      </c>
      <c r="F2984" s="142" t="s">
        <v>52</v>
      </c>
      <c r="H2984" s="398">
        <v>133</v>
      </c>
      <c r="I2984" s="399"/>
      <c r="J2984" s="398">
        <v>0</v>
      </c>
      <c r="K2984" s="399"/>
      <c r="L2984" s="398"/>
      <c r="M2984" s="399"/>
      <c r="N2984" s="398"/>
      <c r="O2984" s="399"/>
      <c r="P2984" s="398">
        <v>0</v>
      </c>
      <c r="Q2984" s="399"/>
      <c r="R2984" s="398"/>
      <c r="S2984" s="399"/>
      <c r="T2984" s="398"/>
      <c r="U2984" s="399"/>
      <c r="V2984" s="398"/>
      <c r="W2984" s="399"/>
      <c r="X2984" s="398"/>
      <c r="Y2984" s="399"/>
    </row>
    <row r="2985" spans="1:29" ht="15" x14ac:dyDescent="0.2">
      <c r="A2985" s="95" t="s">
        <v>882</v>
      </c>
      <c r="B2985" s="93" t="s">
        <v>902</v>
      </c>
      <c r="C2985" s="94">
        <v>559</v>
      </c>
      <c r="D2985" s="95" t="s">
        <v>101</v>
      </c>
      <c r="E2985" s="119">
        <v>3233</v>
      </c>
      <c r="F2985" s="142" t="s">
        <v>54</v>
      </c>
      <c r="H2985" s="398">
        <v>2654</v>
      </c>
      <c r="I2985" s="399"/>
      <c r="J2985" s="398">
        <v>0</v>
      </c>
      <c r="K2985" s="399"/>
      <c r="L2985" s="398"/>
      <c r="M2985" s="399"/>
      <c r="N2985" s="398"/>
      <c r="O2985" s="399"/>
      <c r="P2985" s="398">
        <v>0</v>
      </c>
      <c r="Q2985" s="399"/>
      <c r="R2985" s="398"/>
      <c r="S2985" s="399"/>
      <c r="T2985" s="398"/>
      <c r="U2985" s="399"/>
      <c r="V2985" s="398"/>
      <c r="W2985" s="399"/>
      <c r="X2985" s="398"/>
      <c r="Y2985" s="399"/>
    </row>
    <row r="2986" spans="1:29" s="101" customFormat="1" x14ac:dyDescent="0.2">
      <c r="A2986" s="188" t="s">
        <v>882</v>
      </c>
      <c r="B2986" s="166" t="s">
        <v>902</v>
      </c>
      <c r="C2986" s="167">
        <v>559</v>
      </c>
      <c r="D2986" s="166"/>
      <c r="E2986" s="168">
        <v>42</v>
      </c>
      <c r="F2986" s="169"/>
      <c r="G2986" s="169"/>
      <c r="H2986" s="185">
        <f>H2987</f>
        <v>199084</v>
      </c>
      <c r="I2986" s="185">
        <f t="shared" ref="I2986:Y2986" si="5361">I2987</f>
        <v>0</v>
      </c>
      <c r="J2986" s="185">
        <f t="shared" si="5361"/>
        <v>0</v>
      </c>
      <c r="K2986" s="185">
        <f t="shared" si="5361"/>
        <v>0</v>
      </c>
      <c r="L2986" s="185">
        <f t="shared" si="5361"/>
        <v>0</v>
      </c>
      <c r="M2986" s="185">
        <f t="shared" si="5361"/>
        <v>0</v>
      </c>
      <c r="N2986" s="185">
        <f t="shared" si="5361"/>
        <v>0</v>
      </c>
      <c r="O2986" s="185">
        <f t="shared" si="5361"/>
        <v>0</v>
      </c>
      <c r="P2986" s="185">
        <f t="shared" si="5361"/>
        <v>0</v>
      </c>
      <c r="Q2986" s="185">
        <f t="shared" si="5361"/>
        <v>0</v>
      </c>
      <c r="R2986" s="185">
        <f t="shared" si="5361"/>
        <v>0</v>
      </c>
      <c r="S2986" s="185">
        <f t="shared" si="5361"/>
        <v>0</v>
      </c>
      <c r="T2986" s="185">
        <f t="shared" si="5361"/>
        <v>0</v>
      </c>
      <c r="U2986" s="185">
        <f t="shared" si="5361"/>
        <v>0</v>
      </c>
      <c r="V2986" s="185">
        <f t="shared" si="5361"/>
        <v>0</v>
      </c>
      <c r="W2986" s="185">
        <f t="shared" si="5361"/>
        <v>0</v>
      </c>
      <c r="X2986" s="185">
        <f t="shared" si="5361"/>
        <v>0</v>
      </c>
      <c r="Y2986" s="185">
        <f t="shared" si="5361"/>
        <v>0</v>
      </c>
      <c r="Z2986" s="112"/>
      <c r="AA2986" s="112"/>
      <c r="AB2986" s="112"/>
      <c r="AC2986" s="112"/>
    </row>
    <row r="2987" spans="1:29" s="101" customFormat="1" x14ac:dyDescent="0.2">
      <c r="A2987" s="118" t="s">
        <v>882</v>
      </c>
      <c r="B2987" s="102" t="s">
        <v>902</v>
      </c>
      <c r="C2987" s="103">
        <v>559</v>
      </c>
      <c r="D2987" s="118"/>
      <c r="E2987" s="113">
        <v>421</v>
      </c>
      <c r="F2987" s="141"/>
      <c r="G2987" s="186"/>
      <c r="H2987" s="108">
        <f t="shared" ref="H2987:Y2987" si="5362">H2988</f>
        <v>199084</v>
      </c>
      <c r="I2987" s="108">
        <f t="shared" si="5362"/>
        <v>0</v>
      </c>
      <c r="J2987" s="108">
        <f t="shared" si="5362"/>
        <v>0</v>
      </c>
      <c r="K2987" s="108">
        <f t="shared" si="5362"/>
        <v>0</v>
      </c>
      <c r="L2987" s="108">
        <f t="shared" si="5362"/>
        <v>0</v>
      </c>
      <c r="M2987" s="108">
        <f t="shared" si="5362"/>
        <v>0</v>
      </c>
      <c r="N2987" s="108">
        <f t="shared" si="5362"/>
        <v>0</v>
      </c>
      <c r="O2987" s="108">
        <f t="shared" si="5362"/>
        <v>0</v>
      </c>
      <c r="P2987" s="108">
        <f t="shared" si="5362"/>
        <v>0</v>
      </c>
      <c r="Q2987" s="108">
        <f t="shared" si="5362"/>
        <v>0</v>
      </c>
      <c r="R2987" s="108">
        <f t="shared" si="5362"/>
        <v>0</v>
      </c>
      <c r="S2987" s="108">
        <f t="shared" si="5362"/>
        <v>0</v>
      </c>
      <c r="T2987" s="108">
        <f t="shared" si="5362"/>
        <v>0</v>
      </c>
      <c r="U2987" s="108">
        <f t="shared" si="5362"/>
        <v>0</v>
      </c>
      <c r="V2987" s="108">
        <f t="shared" si="5362"/>
        <v>0</v>
      </c>
      <c r="W2987" s="108">
        <f t="shared" si="5362"/>
        <v>0</v>
      </c>
      <c r="X2987" s="108">
        <f t="shared" si="5362"/>
        <v>0</v>
      </c>
      <c r="Y2987" s="108">
        <f t="shared" si="5362"/>
        <v>0</v>
      </c>
      <c r="Z2987" s="112"/>
      <c r="AA2987" s="112"/>
      <c r="AB2987" s="112"/>
      <c r="AC2987" s="112"/>
    </row>
    <row r="2988" spans="1:29" x14ac:dyDescent="0.2">
      <c r="A2988" s="95" t="s">
        <v>882</v>
      </c>
      <c r="B2988" s="93" t="s">
        <v>902</v>
      </c>
      <c r="C2988" s="94">
        <v>559</v>
      </c>
      <c r="D2988" s="95" t="s">
        <v>101</v>
      </c>
      <c r="E2988" s="119">
        <v>4212</v>
      </c>
      <c r="F2988" s="142" t="s">
        <v>840</v>
      </c>
      <c r="H2988" s="398">
        <v>199084</v>
      </c>
      <c r="I2988" s="399"/>
      <c r="J2988" s="398">
        <v>0</v>
      </c>
      <c r="K2988" s="399"/>
      <c r="L2988" s="398"/>
      <c r="M2988" s="399"/>
      <c r="N2988" s="398"/>
      <c r="O2988" s="399"/>
      <c r="P2988" s="398">
        <v>0</v>
      </c>
      <c r="Q2988" s="399"/>
      <c r="R2988" s="398"/>
      <c r="S2988" s="399"/>
      <c r="T2988" s="398"/>
      <c r="U2988" s="399"/>
      <c r="V2988" s="398"/>
      <c r="W2988" s="399"/>
      <c r="X2988" s="398"/>
      <c r="Y2988" s="399"/>
      <c r="Z2988" s="101"/>
      <c r="AA2988" s="101"/>
      <c r="AB2988" s="101"/>
      <c r="AC2988" s="101"/>
    </row>
    <row r="2989" spans="1:29" s="101" customFormat="1" ht="67.5" x14ac:dyDescent="0.2">
      <c r="A2989" s="202" t="s">
        <v>882</v>
      </c>
      <c r="B2989" s="173" t="s">
        <v>904</v>
      </c>
      <c r="C2989" s="173"/>
      <c r="D2989" s="173"/>
      <c r="E2989" s="174"/>
      <c r="F2989" s="176" t="s">
        <v>905</v>
      </c>
      <c r="G2989" s="177" t="s">
        <v>636</v>
      </c>
      <c r="H2989" s="178">
        <f>H2993+H2990</f>
        <v>53563</v>
      </c>
      <c r="I2989" s="178">
        <f t="shared" ref="I2989:Y2989" si="5363">I2993+I2990</f>
        <v>0</v>
      </c>
      <c r="J2989" s="178">
        <f t="shared" si="5363"/>
        <v>0</v>
      </c>
      <c r="K2989" s="178">
        <f t="shared" si="5363"/>
        <v>0</v>
      </c>
      <c r="L2989" s="178">
        <f t="shared" si="5363"/>
        <v>0</v>
      </c>
      <c r="M2989" s="178">
        <f t="shared" si="5363"/>
        <v>0</v>
      </c>
      <c r="N2989" s="178">
        <f t="shared" si="5363"/>
        <v>0</v>
      </c>
      <c r="O2989" s="178">
        <f t="shared" si="5363"/>
        <v>0</v>
      </c>
      <c r="P2989" s="178">
        <f t="shared" si="5363"/>
        <v>0</v>
      </c>
      <c r="Q2989" s="178">
        <f t="shared" si="5363"/>
        <v>0</v>
      </c>
      <c r="R2989" s="178">
        <f t="shared" si="5363"/>
        <v>0</v>
      </c>
      <c r="S2989" s="178">
        <f t="shared" si="5363"/>
        <v>0</v>
      </c>
      <c r="T2989" s="178">
        <f t="shared" si="5363"/>
        <v>0</v>
      </c>
      <c r="U2989" s="178">
        <f t="shared" si="5363"/>
        <v>0</v>
      </c>
      <c r="V2989" s="178">
        <f t="shared" si="5363"/>
        <v>0</v>
      </c>
      <c r="W2989" s="178">
        <f t="shared" si="5363"/>
        <v>0</v>
      </c>
      <c r="X2989" s="178">
        <f t="shared" si="5363"/>
        <v>0</v>
      </c>
      <c r="Y2989" s="178">
        <f t="shared" si="5363"/>
        <v>0</v>
      </c>
    </row>
    <row r="2990" spans="1:29" x14ac:dyDescent="0.2">
      <c r="A2990" s="188" t="s">
        <v>882</v>
      </c>
      <c r="B2990" s="166" t="s">
        <v>904</v>
      </c>
      <c r="C2990" s="167">
        <v>43</v>
      </c>
      <c r="D2990" s="166"/>
      <c r="E2990" s="168">
        <v>42</v>
      </c>
      <c r="F2990" s="169"/>
      <c r="G2990" s="169"/>
      <c r="H2990" s="185">
        <f t="shared" ref="H2990:X2991" si="5364">H2991</f>
        <v>31000</v>
      </c>
      <c r="I2990" s="185">
        <f t="shared" si="5364"/>
        <v>0</v>
      </c>
      <c r="J2990" s="185">
        <f t="shared" si="5364"/>
        <v>0</v>
      </c>
      <c r="K2990" s="185">
        <f t="shared" si="5364"/>
        <v>0</v>
      </c>
      <c r="L2990" s="185">
        <f t="shared" si="5364"/>
        <v>0</v>
      </c>
      <c r="M2990" s="185">
        <f t="shared" si="5364"/>
        <v>0</v>
      </c>
      <c r="N2990" s="185">
        <f t="shared" si="5364"/>
        <v>0</v>
      </c>
      <c r="O2990" s="185">
        <f t="shared" si="5364"/>
        <v>0</v>
      </c>
      <c r="P2990" s="185">
        <f t="shared" si="5364"/>
        <v>0</v>
      </c>
      <c r="Q2990" s="185">
        <f t="shared" si="5364"/>
        <v>0</v>
      </c>
      <c r="R2990" s="185">
        <f t="shared" si="5364"/>
        <v>0</v>
      </c>
      <c r="S2990" s="185">
        <f t="shared" si="5364"/>
        <v>0</v>
      </c>
      <c r="T2990" s="185">
        <f t="shared" si="5364"/>
        <v>0</v>
      </c>
      <c r="U2990" s="185">
        <f t="shared" si="5364"/>
        <v>0</v>
      </c>
      <c r="V2990" s="185">
        <f t="shared" si="5364"/>
        <v>0</v>
      </c>
      <c r="W2990" s="185">
        <f t="shared" si="5364"/>
        <v>0</v>
      </c>
      <c r="X2990" s="185">
        <f t="shared" si="5364"/>
        <v>0</v>
      </c>
      <c r="Y2990" s="185">
        <f t="shared" ref="X2990:Y2991" si="5365">Y2991</f>
        <v>0</v>
      </c>
    </row>
    <row r="2991" spans="1:29" s="101" customFormat="1" x14ac:dyDescent="0.2">
      <c r="A2991" s="118" t="s">
        <v>882</v>
      </c>
      <c r="B2991" s="102" t="s">
        <v>904</v>
      </c>
      <c r="C2991" s="103">
        <v>43</v>
      </c>
      <c r="D2991" s="118"/>
      <c r="E2991" s="113">
        <v>421</v>
      </c>
      <c r="F2991" s="141"/>
      <c r="G2991" s="186"/>
      <c r="H2991" s="108">
        <f t="shared" si="5364"/>
        <v>31000</v>
      </c>
      <c r="I2991" s="108">
        <f t="shared" si="5364"/>
        <v>0</v>
      </c>
      <c r="J2991" s="108">
        <f t="shared" si="5364"/>
        <v>0</v>
      </c>
      <c r="K2991" s="108">
        <f t="shared" si="5364"/>
        <v>0</v>
      </c>
      <c r="L2991" s="108">
        <f t="shared" si="5364"/>
        <v>0</v>
      </c>
      <c r="M2991" s="108">
        <f t="shared" si="5364"/>
        <v>0</v>
      </c>
      <c r="N2991" s="108">
        <f t="shared" si="5364"/>
        <v>0</v>
      </c>
      <c r="O2991" s="108">
        <f t="shared" si="5364"/>
        <v>0</v>
      </c>
      <c r="P2991" s="108">
        <f t="shared" si="5364"/>
        <v>0</v>
      </c>
      <c r="Q2991" s="108">
        <f t="shared" si="5364"/>
        <v>0</v>
      </c>
      <c r="R2991" s="108">
        <f t="shared" si="5364"/>
        <v>0</v>
      </c>
      <c r="S2991" s="108">
        <f t="shared" si="5364"/>
        <v>0</v>
      </c>
      <c r="T2991" s="108">
        <f t="shared" si="5364"/>
        <v>0</v>
      </c>
      <c r="U2991" s="108">
        <f t="shared" si="5364"/>
        <v>0</v>
      </c>
      <c r="V2991" s="108">
        <f t="shared" si="5364"/>
        <v>0</v>
      </c>
      <c r="W2991" s="108">
        <f t="shared" si="5364"/>
        <v>0</v>
      </c>
      <c r="X2991" s="108">
        <f t="shared" si="5365"/>
        <v>0</v>
      </c>
      <c r="Y2991" s="108">
        <f t="shared" si="5365"/>
        <v>0</v>
      </c>
    </row>
    <row r="2992" spans="1:29" ht="15" x14ac:dyDescent="0.2">
      <c r="A2992" s="95" t="s">
        <v>882</v>
      </c>
      <c r="B2992" s="93" t="s">
        <v>904</v>
      </c>
      <c r="C2992" s="94">
        <v>43</v>
      </c>
      <c r="D2992" s="95" t="s">
        <v>101</v>
      </c>
      <c r="E2992" s="119">
        <v>4214</v>
      </c>
      <c r="F2992" s="142" t="s">
        <v>500</v>
      </c>
      <c r="H2992" s="398">
        <v>31000</v>
      </c>
      <c r="I2992" s="399"/>
      <c r="J2992" s="398">
        <v>0</v>
      </c>
      <c r="K2992" s="399"/>
      <c r="L2992" s="398"/>
      <c r="M2992" s="399"/>
      <c r="N2992" s="398"/>
      <c r="O2992" s="399"/>
      <c r="P2992" s="398">
        <v>0</v>
      </c>
      <c r="Q2992" s="399"/>
      <c r="R2992" s="398"/>
      <c r="S2992" s="399"/>
      <c r="T2992" s="398"/>
      <c r="U2992" s="399"/>
      <c r="V2992" s="398"/>
      <c r="W2992" s="399"/>
      <c r="X2992" s="398"/>
      <c r="Y2992" s="399"/>
    </row>
    <row r="2993" spans="1:29" x14ac:dyDescent="0.2">
      <c r="A2993" s="188" t="s">
        <v>882</v>
      </c>
      <c r="B2993" s="166" t="s">
        <v>904</v>
      </c>
      <c r="C2993" s="167">
        <v>52</v>
      </c>
      <c r="D2993" s="166"/>
      <c r="E2993" s="168">
        <v>42</v>
      </c>
      <c r="F2993" s="169"/>
      <c r="G2993" s="169"/>
      <c r="H2993" s="185">
        <f t="shared" ref="H2993:X3001" si="5366">H2994</f>
        <v>22563</v>
      </c>
      <c r="I2993" s="185">
        <f t="shared" si="5366"/>
        <v>0</v>
      </c>
      <c r="J2993" s="185">
        <f t="shared" si="5366"/>
        <v>0</v>
      </c>
      <c r="K2993" s="185">
        <f t="shared" si="5366"/>
        <v>0</v>
      </c>
      <c r="L2993" s="185">
        <f t="shared" si="5366"/>
        <v>0</v>
      </c>
      <c r="M2993" s="185">
        <f t="shared" si="5366"/>
        <v>0</v>
      </c>
      <c r="N2993" s="185">
        <f t="shared" si="5366"/>
        <v>0</v>
      </c>
      <c r="O2993" s="185">
        <f t="shared" si="5366"/>
        <v>0</v>
      </c>
      <c r="P2993" s="185">
        <f t="shared" si="5366"/>
        <v>0</v>
      </c>
      <c r="Q2993" s="185">
        <f t="shared" si="5366"/>
        <v>0</v>
      </c>
      <c r="R2993" s="185">
        <f t="shared" si="5366"/>
        <v>0</v>
      </c>
      <c r="S2993" s="185">
        <f t="shared" si="5366"/>
        <v>0</v>
      </c>
      <c r="T2993" s="185">
        <f t="shared" si="5366"/>
        <v>0</v>
      </c>
      <c r="U2993" s="185">
        <f t="shared" si="5366"/>
        <v>0</v>
      </c>
      <c r="V2993" s="185">
        <f t="shared" si="5366"/>
        <v>0</v>
      </c>
      <c r="W2993" s="185">
        <f t="shared" si="5366"/>
        <v>0</v>
      </c>
      <c r="X2993" s="185">
        <f t="shared" si="5366"/>
        <v>0</v>
      </c>
      <c r="Y2993" s="185">
        <f t="shared" ref="X2993:Y3001" si="5367">Y2994</f>
        <v>0</v>
      </c>
    </row>
    <row r="2994" spans="1:29" s="101" customFormat="1" x14ac:dyDescent="0.2">
      <c r="A2994" s="118" t="s">
        <v>882</v>
      </c>
      <c r="B2994" s="102" t="s">
        <v>904</v>
      </c>
      <c r="C2994" s="103">
        <v>52</v>
      </c>
      <c r="D2994" s="118"/>
      <c r="E2994" s="113">
        <v>421</v>
      </c>
      <c r="F2994" s="141"/>
      <c r="G2994" s="186"/>
      <c r="H2994" s="108">
        <f t="shared" si="5366"/>
        <v>22563</v>
      </c>
      <c r="I2994" s="108">
        <f t="shared" si="5366"/>
        <v>0</v>
      </c>
      <c r="J2994" s="108">
        <f t="shared" si="5366"/>
        <v>0</v>
      </c>
      <c r="K2994" s="108">
        <f t="shared" si="5366"/>
        <v>0</v>
      </c>
      <c r="L2994" s="108">
        <f t="shared" si="5366"/>
        <v>0</v>
      </c>
      <c r="M2994" s="108">
        <f t="shared" si="5366"/>
        <v>0</v>
      </c>
      <c r="N2994" s="108">
        <f t="shared" si="5366"/>
        <v>0</v>
      </c>
      <c r="O2994" s="108">
        <f t="shared" si="5366"/>
        <v>0</v>
      </c>
      <c r="P2994" s="108">
        <f t="shared" si="5366"/>
        <v>0</v>
      </c>
      <c r="Q2994" s="108">
        <f t="shared" si="5366"/>
        <v>0</v>
      </c>
      <c r="R2994" s="108">
        <f t="shared" si="5366"/>
        <v>0</v>
      </c>
      <c r="S2994" s="108">
        <f t="shared" si="5366"/>
        <v>0</v>
      </c>
      <c r="T2994" s="108">
        <f t="shared" si="5366"/>
        <v>0</v>
      </c>
      <c r="U2994" s="108">
        <f t="shared" si="5366"/>
        <v>0</v>
      </c>
      <c r="V2994" s="108">
        <f t="shared" si="5366"/>
        <v>0</v>
      </c>
      <c r="W2994" s="108">
        <f t="shared" si="5366"/>
        <v>0</v>
      </c>
      <c r="X2994" s="108">
        <f t="shared" si="5367"/>
        <v>0</v>
      </c>
      <c r="Y2994" s="108">
        <f t="shared" si="5367"/>
        <v>0</v>
      </c>
    </row>
    <row r="2995" spans="1:29" ht="15" x14ac:dyDescent="0.2">
      <c r="A2995" s="95" t="s">
        <v>882</v>
      </c>
      <c r="B2995" s="93" t="s">
        <v>904</v>
      </c>
      <c r="C2995" s="94">
        <v>52</v>
      </c>
      <c r="D2995" s="95" t="s">
        <v>101</v>
      </c>
      <c r="E2995" s="119">
        <v>4214</v>
      </c>
      <c r="F2995" s="142" t="s">
        <v>500</v>
      </c>
      <c r="H2995" s="398">
        <v>22563</v>
      </c>
      <c r="I2995" s="399"/>
      <c r="J2995" s="398">
        <v>0</v>
      </c>
      <c r="K2995" s="399"/>
      <c r="L2995" s="398"/>
      <c r="M2995" s="399"/>
      <c r="N2995" s="398"/>
      <c r="O2995" s="399"/>
      <c r="P2995" s="398">
        <v>0</v>
      </c>
      <c r="Q2995" s="399"/>
      <c r="R2995" s="398"/>
      <c r="S2995" s="399"/>
      <c r="T2995" s="398"/>
      <c r="U2995" s="399"/>
      <c r="V2995" s="398"/>
      <c r="W2995" s="399"/>
      <c r="X2995" s="398"/>
      <c r="Y2995" s="399"/>
    </row>
    <row r="2996" spans="1:29" ht="78.75" x14ac:dyDescent="0.2">
      <c r="A2996" s="202" t="s">
        <v>882</v>
      </c>
      <c r="B2996" s="173" t="s">
        <v>906</v>
      </c>
      <c r="C2996" s="173"/>
      <c r="D2996" s="173"/>
      <c r="E2996" s="174"/>
      <c r="F2996" s="176" t="s">
        <v>907</v>
      </c>
      <c r="G2996" s="177" t="s">
        <v>636</v>
      </c>
      <c r="H2996" s="178">
        <f t="shared" ref="H2996:Q2996" si="5368">H2997+H3000</f>
        <v>5316319</v>
      </c>
      <c r="I2996" s="178">
        <f t="shared" si="5368"/>
        <v>0</v>
      </c>
      <c r="J2996" s="178">
        <f t="shared" si="5368"/>
        <v>2560273</v>
      </c>
      <c r="K2996" s="178">
        <f t="shared" si="5368"/>
        <v>0</v>
      </c>
      <c r="L2996" s="178">
        <f t="shared" ref="L2996:M2996" si="5369">L2997+L3000</f>
        <v>2590273</v>
      </c>
      <c r="M2996" s="178">
        <f t="shared" si="5369"/>
        <v>0</v>
      </c>
      <c r="N2996" s="178">
        <f t="shared" ref="N2996:O2996" si="5370">N2997+N3000</f>
        <v>3030000</v>
      </c>
      <c r="O2996" s="178">
        <f t="shared" si="5370"/>
        <v>0</v>
      </c>
      <c r="P2996" s="178">
        <f t="shared" si="5368"/>
        <v>2560273</v>
      </c>
      <c r="Q2996" s="178">
        <f t="shared" si="5368"/>
        <v>0</v>
      </c>
      <c r="R2996" s="178">
        <f t="shared" ref="R2996:W2996" si="5371">R2997+R3000</f>
        <v>2560273</v>
      </c>
      <c r="S2996" s="178">
        <f t="shared" si="5371"/>
        <v>0</v>
      </c>
      <c r="T2996" s="178">
        <f t="shared" ref="T2996:U2996" si="5372">T2997+T3000</f>
        <v>2560273</v>
      </c>
      <c r="U2996" s="178">
        <f t="shared" si="5372"/>
        <v>0</v>
      </c>
      <c r="V2996" s="178">
        <f t="shared" si="5371"/>
        <v>0</v>
      </c>
      <c r="W2996" s="178">
        <f t="shared" si="5371"/>
        <v>0</v>
      </c>
      <c r="X2996" s="178">
        <f t="shared" ref="X2996:Y2996" si="5373">X2997+X3000</f>
        <v>0</v>
      </c>
      <c r="Y2996" s="178">
        <f t="shared" si="5373"/>
        <v>0</v>
      </c>
      <c r="Z2996" s="101"/>
      <c r="AA2996" s="101"/>
      <c r="AB2996" s="101"/>
      <c r="AC2996" s="101"/>
    </row>
    <row r="2997" spans="1:29" s="101" customFormat="1" x14ac:dyDescent="0.2">
      <c r="A2997" s="188" t="s">
        <v>882</v>
      </c>
      <c r="B2997" s="166" t="s">
        <v>906</v>
      </c>
      <c r="C2997" s="167">
        <v>43</v>
      </c>
      <c r="D2997" s="166"/>
      <c r="E2997" s="168">
        <v>42</v>
      </c>
      <c r="F2997" s="169"/>
      <c r="G2997" s="169"/>
      <c r="H2997" s="185">
        <f t="shared" si="5366"/>
        <v>2339817</v>
      </c>
      <c r="I2997" s="185">
        <f t="shared" si="5366"/>
        <v>0</v>
      </c>
      <c r="J2997" s="185">
        <f t="shared" si="5366"/>
        <v>0</v>
      </c>
      <c r="K2997" s="185">
        <f t="shared" si="5366"/>
        <v>0</v>
      </c>
      <c r="L2997" s="185">
        <f t="shared" si="5366"/>
        <v>30000</v>
      </c>
      <c r="M2997" s="185">
        <f t="shared" si="5366"/>
        <v>0</v>
      </c>
      <c r="N2997" s="185">
        <f t="shared" si="5366"/>
        <v>30000</v>
      </c>
      <c r="O2997" s="185">
        <f t="shared" si="5366"/>
        <v>0</v>
      </c>
      <c r="P2997" s="185">
        <f t="shared" si="5366"/>
        <v>0</v>
      </c>
      <c r="Q2997" s="185">
        <f t="shared" si="5366"/>
        <v>0</v>
      </c>
      <c r="R2997" s="185">
        <f t="shared" si="5366"/>
        <v>0</v>
      </c>
      <c r="S2997" s="185">
        <f t="shared" si="5366"/>
        <v>0</v>
      </c>
      <c r="T2997" s="185">
        <f t="shared" si="5366"/>
        <v>0</v>
      </c>
      <c r="U2997" s="185">
        <f t="shared" si="5366"/>
        <v>0</v>
      </c>
      <c r="V2997" s="185">
        <f t="shared" si="5366"/>
        <v>0</v>
      </c>
      <c r="W2997" s="185">
        <f t="shared" si="5366"/>
        <v>0</v>
      </c>
      <c r="X2997" s="185">
        <f t="shared" si="5367"/>
        <v>0</v>
      </c>
      <c r="Y2997" s="185">
        <f t="shared" si="5367"/>
        <v>0</v>
      </c>
      <c r="Z2997" s="112"/>
      <c r="AA2997" s="112"/>
      <c r="AB2997" s="112"/>
      <c r="AC2997" s="112"/>
    </row>
    <row r="2998" spans="1:29" x14ac:dyDescent="0.2">
      <c r="A2998" s="118" t="s">
        <v>882</v>
      </c>
      <c r="B2998" s="102" t="s">
        <v>906</v>
      </c>
      <c r="C2998" s="103">
        <v>43</v>
      </c>
      <c r="D2998" s="118"/>
      <c r="E2998" s="113">
        <v>421</v>
      </c>
      <c r="F2998" s="141"/>
      <c r="G2998" s="186"/>
      <c r="H2998" s="108">
        <f t="shared" si="5366"/>
        <v>2339817</v>
      </c>
      <c r="I2998" s="108">
        <f t="shared" si="5366"/>
        <v>0</v>
      </c>
      <c r="J2998" s="108">
        <f t="shared" si="5366"/>
        <v>0</v>
      </c>
      <c r="K2998" s="108">
        <f t="shared" si="5366"/>
        <v>0</v>
      </c>
      <c r="L2998" s="108">
        <f t="shared" si="5366"/>
        <v>30000</v>
      </c>
      <c r="M2998" s="108">
        <f t="shared" si="5366"/>
        <v>0</v>
      </c>
      <c r="N2998" s="108">
        <f t="shared" si="5366"/>
        <v>30000</v>
      </c>
      <c r="O2998" s="108">
        <f t="shared" si="5366"/>
        <v>0</v>
      </c>
      <c r="P2998" s="108">
        <f t="shared" si="5366"/>
        <v>0</v>
      </c>
      <c r="Q2998" s="108">
        <f t="shared" si="5366"/>
        <v>0</v>
      </c>
      <c r="R2998" s="108">
        <f t="shared" si="5366"/>
        <v>0</v>
      </c>
      <c r="S2998" s="108">
        <f t="shared" si="5366"/>
        <v>0</v>
      </c>
      <c r="T2998" s="108">
        <f t="shared" si="5366"/>
        <v>0</v>
      </c>
      <c r="U2998" s="108">
        <f t="shared" si="5366"/>
        <v>0</v>
      </c>
      <c r="V2998" s="108">
        <f t="shared" si="5366"/>
        <v>0</v>
      </c>
      <c r="W2998" s="108">
        <f t="shared" si="5366"/>
        <v>0</v>
      </c>
      <c r="X2998" s="108">
        <f t="shared" si="5367"/>
        <v>0</v>
      </c>
      <c r="Y2998" s="108">
        <f t="shared" si="5367"/>
        <v>0</v>
      </c>
    </row>
    <row r="2999" spans="1:29" s="101" customFormat="1" x14ac:dyDescent="0.2">
      <c r="A2999" s="95" t="s">
        <v>882</v>
      </c>
      <c r="B2999" s="93" t="s">
        <v>906</v>
      </c>
      <c r="C2999" s="94">
        <v>43</v>
      </c>
      <c r="D2999" s="95" t="s">
        <v>101</v>
      </c>
      <c r="E2999" s="119">
        <v>4214</v>
      </c>
      <c r="F2999" s="142" t="s">
        <v>500</v>
      </c>
      <c r="G2999" s="134"/>
      <c r="H2999" s="398">
        <v>2339817</v>
      </c>
      <c r="I2999" s="399"/>
      <c r="J2999" s="398">
        <v>0</v>
      </c>
      <c r="K2999" s="399"/>
      <c r="L2999" s="402">
        <v>30000</v>
      </c>
      <c r="M2999" s="399"/>
      <c r="N2999" s="402">
        <v>30000</v>
      </c>
      <c r="O2999" s="399"/>
      <c r="P2999" s="398">
        <v>0</v>
      </c>
      <c r="Q2999" s="399"/>
      <c r="R2999" s="398"/>
      <c r="S2999" s="399"/>
      <c r="T2999" s="398"/>
      <c r="U2999" s="399"/>
      <c r="V2999" s="398"/>
      <c r="W2999" s="399"/>
      <c r="X2999" s="398"/>
      <c r="Y2999" s="399"/>
    </row>
    <row r="3000" spans="1:29" x14ac:dyDescent="0.2">
      <c r="A3000" s="188" t="s">
        <v>882</v>
      </c>
      <c r="B3000" s="166" t="s">
        <v>906</v>
      </c>
      <c r="C3000" s="167">
        <v>52</v>
      </c>
      <c r="D3000" s="166"/>
      <c r="E3000" s="168">
        <v>42</v>
      </c>
      <c r="F3000" s="169"/>
      <c r="G3000" s="169"/>
      <c r="H3000" s="185">
        <f t="shared" si="5366"/>
        <v>2976502</v>
      </c>
      <c r="I3000" s="185">
        <f t="shared" si="5366"/>
        <v>0</v>
      </c>
      <c r="J3000" s="185">
        <f t="shared" si="5366"/>
        <v>2560273</v>
      </c>
      <c r="K3000" s="185">
        <f t="shared" si="5366"/>
        <v>0</v>
      </c>
      <c r="L3000" s="185">
        <f t="shared" si="5366"/>
        <v>2560273</v>
      </c>
      <c r="M3000" s="185">
        <f t="shared" si="5366"/>
        <v>0</v>
      </c>
      <c r="N3000" s="185">
        <f t="shared" si="5366"/>
        <v>3000000</v>
      </c>
      <c r="O3000" s="185">
        <f t="shared" si="5366"/>
        <v>0</v>
      </c>
      <c r="P3000" s="185">
        <f t="shared" si="5366"/>
        <v>2560273</v>
      </c>
      <c r="Q3000" s="185">
        <f t="shared" si="5366"/>
        <v>0</v>
      </c>
      <c r="R3000" s="185">
        <f t="shared" si="5366"/>
        <v>2560273</v>
      </c>
      <c r="S3000" s="185">
        <f t="shared" si="5366"/>
        <v>0</v>
      </c>
      <c r="T3000" s="185">
        <f t="shared" si="5366"/>
        <v>2560273</v>
      </c>
      <c r="U3000" s="185">
        <f t="shared" si="5366"/>
        <v>0</v>
      </c>
      <c r="V3000" s="185">
        <f t="shared" si="5366"/>
        <v>0</v>
      </c>
      <c r="W3000" s="185">
        <f t="shared" si="5366"/>
        <v>0</v>
      </c>
      <c r="X3000" s="185">
        <f t="shared" si="5367"/>
        <v>0</v>
      </c>
      <c r="Y3000" s="185">
        <f t="shared" si="5367"/>
        <v>0</v>
      </c>
    </row>
    <row r="3001" spans="1:29" s="101" customFormat="1" x14ac:dyDescent="0.2">
      <c r="A3001" s="118" t="s">
        <v>882</v>
      </c>
      <c r="B3001" s="102" t="s">
        <v>906</v>
      </c>
      <c r="C3001" s="103">
        <v>52</v>
      </c>
      <c r="D3001" s="118"/>
      <c r="E3001" s="113">
        <v>421</v>
      </c>
      <c r="F3001" s="141"/>
      <c r="G3001" s="186"/>
      <c r="H3001" s="108">
        <f t="shared" si="5366"/>
        <v>2976502</v>
      </c>
      <c r="I3001" s="108">
        <f t="shared" si="5366"/>
        <v>0</v>
      </c>
      <c r="J3001" s="108">
        <f t="shared" si="5366"/>
        <v>2560273</v>
      </c>
      <c r="K3001" s="108">
        <f t="shared" si="5366"/>
        <v>0</v>
      </c>
      <c r="L3001" s="108">
        <f t="shared" si="5366"/>
        <v>2560273</v>
      </c>
      <c r="M3001" s="108">
        <f t="shared" si="5366"/>
        <v>0</v>
      </c>
      <c r="N3001" s="108">
        <f t="shared" si="5366"/>
        <v>3000000</v>
      </c>
      <c r="O3001" s="108">
        <f t="shared" si="5366"/>
        <v>0</v>
      </c>
      <c r="P3001" s="108">
        <f t="shared" si="5366"/>
        <v>2560273</v>
      </c>
      <c r="Q3001" s="108">
        <f t="shared" si="5366"/>
        <v>0</v>
      </c>
      <c r="R3001" s="108">
        <f t="shared" si="5366"/>
        <v>2560273</v>
      </c>
      <c r="S3001" s="108">
        <f t="shared" si="5366"/>
        <v>0</v>
      </c>
      <c r="T3001" s="108">
        <f t="shared" si="5366"/>
        <v>2560273</v>
      </c>
      <c r="U3001" s="108">
        <f t="shared" si="5366"/>
        <v>0</v>
      </c>
      <c r="V3001" s="108">
        <f t="shared" si="5366"/>
        <v>0</v>
      </c>
      <c r="W3001" s="108">
        <f t="shared" si="5366"/>
        <v>0</v>
      </c>
      <c r="X3001" s="108">
        <f t="shared" si="5367"/>
        <v>0</v>
      </c>
      <c r="Y3001" s="108">
        <f t="shared" si="5367"/>
        <v>0</v>
      </c>
    </row>
    <row r="3002" spans="1:29" ht="15" x14ac:dyDescent="0.2">
      <c r="A3002" s="95" t="s">
        <v>882</v>
      </c>
      <c r="B3002" s="93" t="s">
        <v>906</v>
      </c>
      <c r="C3002" s="94">
        <v>52</v>
      </c>
      <c r="D3002" s="95" t="s">
        <v>101</v>
      </c>
      <c r="E3002" s="119">
        <v>4214</v>
      </c>
      <c r="F3002" s="142" t="s">
        <v>500</v>
      </c>
      <c r="H3002" s="398">
        <v>2976502</v>
      </c>
      <c r="I3002" s="399"/>
      <c r="J3002" s="398">
        <v>2560273</v>
      </c>
      <c r="K3002" s="399"/>
      <c r="L3002" s="402">
        <v>2560273</v>
      </c>
      <c r="M3002" s="399"/>
      <c r="N3002" s="402">
        <v>3000000</v>
      </c>
      <c r="O3002" s="399"/>
      <c r="P3002" s="398">
        <v>2560273</v>
      </c>
      <c r="Q3002" s="399"/>
      <c r="R3002" s="402">
        <v>2560273</v>
      </c>
      <c r="S3002" s="399"/>
      <c r="T3002" s="402">
        <v>2560273</v>
      </c>
      <c r="U3002" s="399"/>
      <c r="V3002" s="398">
        <v>0</v>
      </c>
      <c r="W3002" s="399"/>
      <c r="X3002" s="398"/>
      <c r="Y3002" s="399"/>
    </row>
    <row r="3003" spans="1:29" ht="67.5" x14ac:dyDescent="0.2">
      <c r="A3003" s="202" t="s">
        <v>882</v>
      </c>
      <c r="B3003" s="173" t="s">
        <v>908</v>
      </c>
      <c r="C3003" s="173"/>
      <c r="D3003" s="173"/>
      <c r="E3003" s="174"/>
      <c r="F3003" s="176" t="s">
        <v>909</v>
      </c>
      <c r="G3003" s="177" t="s">
        <v>636</v>
      </c>
      <c r="H3003" s="178">
        <f>H3004</f>
        <v>26545</v>
      </c>
      <c r="I3003" s="178">
        <f t="shared" ref="I3003:Y3005" si="5374">I3004</f>
        <v>0</v>
      </c>
      <c r="J3003" s="178">
        <f t="shared" si="5374"/>
        <v>0</v>
      </c>
      <c r="K3003" s="178">
        <f t="shared" si="5374"/>
        <v>0</v>
      </c>
      <c r="L3003" s="178">
        <f t="shared" si="5374"/>
        <v>0</v>
      </c>
      <c r="M3003" s="178">
        <f t="shared" si="5374"/>
        <v>0</v>
      </c>
      <c r="N3003" s="178">
        <f t="shared" si="5374"/>
        <v>0</v>
      </c>
      <c r="O3003" s="178">
        <f t="shared" si="5374"/>
        <v>0</v>
      </c>
      <c r="P3003" s="178">
        <f t="shared" si="5374"/>
        <v>0</v>
      </c>
      <c r="Q3003" s="178">
        <f t="shared" si="5374"/>
        <v>0</v>
      </c>
      <c r="R3003" s="178">
        <f t="shared" si="5374"/>
        <v>0</v>
      </c>
      <c r="S3003" s="178">
        <f t="shared" si="5374"/>
        <v>0</v>
      </c>
      <c r="T3003" s="178">
        <f t="shared" si="5374"/>
        <v>0</v>
      </c>
      <c r="U3003" s="178">
        <f t="shared" si="5374"/>
        <v>0</v>
      </c>
      <c r="V3003" s="178">
        <f t="shared" si="5374"/>
        <v>0</v>
      </c>
      <c r="W3003" s="178">
        <f t="shared" si="5374"/>
        <v>0</v>
      </c>
      <c r="X3003" s="178">
        <f t="shared" si="5374"/>
        <v>0</v>
      </c>
      <c r="Y3003" s="178">
        <f t="shared" si="5374"/>
        <v>0</v>
      </c>
      <c r="Z3003" s="101"/>
      <c r="AA3003" s="101"/>
      <c r="AB3003" s="101"/>
      <c r="AC3003" s="101"/>
    </row>
    <row r="3004" spans="1:29" s="101" customFormat="1" x14ac:dyDescent="0.2">
      <c r="A3004" s="188" t="s">
        <v>882</v>
      </c>
      <c r="B3004" s="166" t="s">
        <v>908</v>
      </c>
      <c r="C3004" s="167">
        <v>52</v>
      </c>
      <c r="D3004" s="166"/>
      <c r="E3004" s="168">
        <v>42</v>
      </c>
      <c r="F3004" s="169"/>
      <c r="G3004" s="169"/>
      <c r="H3004" s="185">
        <f t="shared" ref="H3004:X3005" si="5375">H3005</f>
        <v>26545</v>
      </c>
      <c r="I3004" s="185">
        <f t="shared" si="5375"/>
        <v>0</v>
      </c>
      <c r="J3004" s="185">
        <f t="shared" si="5375"/>
        <v>0</v>
      </c>
      <c r="K3004" s="185">
        <f t="shared" si="5375"/>
        <v>0</v>
      </c>
      <c r="L3004" s="185">
        <f t="shared" si="5375"/>
        <v>0</v>
      </c>
      <c r="M3004" s="185">
        <f t="shared" si="5375"/>
        <v>0</v>
      </c>
      <c r="N3004" s="185">
        <f t="shared" si="5375"/>
        <v>0</v>
      </c>
      <c r="O3004" s="185">
        <f t="shared" si="5375"/>
        <v>0</v>
      </c>
      <c r="P3004" s="185">
        <f t="shared" si="5375"/>
        <v>0</v>
      </c>
      <c r="Q3004" s="185">
        <f t="shared" si="5375"/>
        <v>0</v>
      </c>
      <c r="R3004" s="185">
        <f t="shared" si="5375"/>
        <v>0</v>
      </c>
      <c r="S3004" s="185">
        <f t="shared" si="5375"/>
        <v>0</v>
      </c>
      <c r="T3004" s="185">
        <f t="shared" si="5375"/>
        <v>0</v>
      </c>
      <c r="U3004" s="185">
        <f t="shared" si="5375"/>
        <v>0</v>
      </c>
      <c r="V3004" s="185">
        <f t="shared" si="5375"/>
        <v>0</v>
      </c>
      <c r="W3004" s="185">
        <f t="shared" si="5375"/>
        <v>0</v>
      </c>
      <c r="X3004" s="185">
        <f t="shared" si="5375"/>
        <v>0</v>
      </c>
      <c r="Y3004" s="185">
        <f t="shared" si="5374"/>
        <v>0</v>
      </c>
      <c r="Z3004" s="112"/>
      <c r="AA3004" s="112"/>
      <c r="AB3004" s="112"/>
      <c r="AC3004" s="112"/>
    </row>
    <row r="3005" spans="1:29" x14ac:dyDescent="0.2">
      <c r="A3005" s="118" t="s">
        <v>882</v>
      </c>
      <c r="B3005" s="102" t="s">
        <v>908</v>
      </c>
      <c r="C3005" s="103">
        <v>52</v>
      </c>
      <c r="D3005" s="118"/>
      <c r="E3005" s="113">
        <v>421</v>
      </c>
      <c r="F3005" s="141"/>
      <c r="G3005" s="186"/>
      <c r="H3005" s="108">
        <f t="shared" si="5375"/>
        <v>26545</v>
      </c>
      <c r="I3005" s="108">
        <f t="shared" si="5375"/>
        <v>0</v>
      </c>
      <c r="J3005" s="108">
        <f t="shared" si="5375"/>
        <v>0</v>
      </c>
      <c r="K3005" s="108">
        <f t="shared" si="5375"/>
        <v>0</v>
      </c>
      <c r="L3005" s="108">
        <f t="shared" si="5375"/>
        <v>0</v>
      </c>
      <c r="M3005" s="108">
        <f t="shared" si="5375"/>
        <v>0</v>
      </c>
      <c r="N3005" s="108">
        <f t="shared" si="5375"/>
        <v>0</v>
      </c>
      <c r="O3005" s="108">
        <f t="shared" si="5375"/>
        <v>0</v>
      </c>
      <c r="P3005" s="108">
        <f t="shared" si="5375"/>
        <v>0</v>
      </c>
      <c r="Q3005" s="108">
        <f t="shared" si="5375"/>
        <v>0</v>
      </c>
      <c r="R3005" s="108">
        <f t="shared" si="5375"/>
        <v>0</v>
      </c>
      <c r="S3005" s="108">
        <f t="shared" si="5375"/>
        <v>0</v>
      </c>
      <c r="T3005" s="108">
        <f t="shared" si="5375"/>
        <v>0</v>
      </c>
      <c r="U3005" s="108">
        <f t="shared" si="5375"/>
        <v>0</v>
      </c>
      <c r="V3005" s="108">
        <f t="shared" si="5375"/>
        <v>0</v>
      </c>
      <c r="W3005" s="108">
        <f t="shared" si="5375"/>
        <v>0</v>
      </c>
      <c r="X3005" s="108">
        <f t="shared" si="5374"/>
        <v>0</v>
      </c>
      <c r="Y3005" s="108">
        <f t="shared" si="5374"/>
        <v>0</v>
      </c>
    </row>
    <row r="3006" spans="1:29" x14ac:dyDescent="0.2">
      <c r="A3006" s="95" t="s">
        <v>882</v>
      </c>
      <c r="B3006" s="93" t="s">
        <v>908</v>
      </c>
      <c r="C3006" s="94">
        <v>52</v>
      </c>
      <c r="D3006" s="95" t="s">
        <v>101</v>
      </c>
      <c r="E3006" s="119">
        <v>4214</v>
      </c>
      <c r="F3006" s="142" t="s">
        <v>500</v>
      </c>
      <c r="H3006" s="398">
        <v>26545</v>
      </c>
      <c r="I3006" s="399"/>
      <c r="J3006" s="398">
        <v>0</v>
      </c>
      <c r="K3006" s="399"/>
      <c r="L3006" s="398"/>
      <c r="M3006" s="399"/>
      <c r="N3006" s="398"/>
      <c r="O3006" s="399"/>
      <c r="P3006" s="398">
        <v>0</v>
      </c>
      <c r="Q3006" s="399"/>
      <c r="R3006" s="398"/>
      <c r="S3006" s="399"/>
      <c r="T3006" s="398"/>
      <c r="U3006" s="399"/>
      <c r="V3006" s="398"/>
      <c r="W3006" s="399"/>
      <c r="X3006" s="398"/>
      <c r="Y3006" s="399"/>
      <c r="Z3006" s="101"/>
      <c r="AA3006" s="101"/>
      <c r="AB3006" s="101"/>
      <c r="AC3006" s="101"/>
    </row>
    <row r="3007" spans="1:29" s="101" customFormat="1" ht="67.5" x14ac:dyDescent="0.2">
      <c r="A3007" s="202" t="s">
        <v>882</v>
      </c>
      <c r="B3007" s="173" t="s">
        <v>910</v>
      </c>
      <c r="C3007" s="173"/>
      <c r="D3007" s="173"/>
      <c r="E3007" s="174"/>
      <c r="F3007" s="176" t="s">
        <v>679</v>
      </c>
      <c r="G3007" s="177" t="s">
        <v>636</v>
      </c>
      <c r="H3007" s="178">
        <f t="shared" ref="H3007:W3007" si="5376">H3008+H3040+H3013+H3045+H3019+H3051+H3024+H3029+H3035</f>
        <v>0</v>
      </c>
      <c r="I3007" s="178">
        <f t="shared" si="5376"/>
        <v>0</v>
      </c>
      <c r="J3007" s="178">
        <f t="shared" si="5376"/>
        <v>0</v>
      </c>
      <c r="K3007" s="178">
        <f t="shared" si="5376"/>
        <v>0</v>
      </c>
      <c r="L3007" s="178">
        <f t="shared" si="5376"/>
        <v>86000</v>
      </c>
      <c r="M3007" s="178">
        <f t="shared" si="5376"/>
        <v>0</v>
      </c>
      <c r="N3007" s="178">
        <f t="shared" ref="N3007:O3007" si="5377">N3008+N3040+N3013+N3045+N3019+N3051+N3024+N3029+N3035</f>
        <v>86000</v>
      </c>
      <c r="O3007" s="178">
        <f t="shared" si="5377"/>
        <v>0</v>
      </c>
      <c r="P3007" s="178">
        <f t="shared" si="5376"/>
        <v>0</v>
      </c>
      <c r="Q3007" s="178">
        <f t="shared" si="5376"/>
        <v>0</v>
      </c>
      <c r="R3007" s="178">
        <f t="shared" si="5376"/>
        <v>39000</v>
      </c>
      <c r="S3007" s="178">
        <f t="shared" si="5376"/>
        <v>0</v>
      </c>
      <c r="T3007" s="178">
        <f t="shared" ref="T3007:U3007" si="5378">T3008+T3040+T3013+T3045+T3019+T3051+T3024+T3029+T3035</f>
        <v>39000</v>
      </c>
      <c r="U3007" s="178">
        <f t="shared" si="5378"/>
        <v>0</v>
      </c>
      <c r="V3007" s="178">
        <f t="shared" si="5376"/>
        <v>21000</v>
      </c>
      <c r="W3007" s="178">
        <f t="shared" si="5376"/>
        <v>0</v>
      </c>
      <c r="X3007" s="178">
        <f t="shared" ref="X3007:Y3007" si="5379">X3008+X3040+X3013+X3045+X3019+X3051+X3024+X3029+X3035</f>
        <v>21000</v>
      </c>
      <c r="Y3007" s="178">
        <f t="shared" si="5379"/>
        <v>0</v>
      </c>
      <c r="Z3007" s="112"/>
      <c r="AA3007" s="112"/>
      <c r="AB3007" s="112"/>
      <c r="AC3007" s="112"/>
    </row>
    <row r="3008" spans="1:29" x14ac:dyDescent="0.2">
      <c r="A3008" s="188" t="s">
        <v>882</v>
      </c>
      <c r="B3008" s="188" t="s">
        <v>910</v>
      </c>
      <c r="C3008" s="167">
        <v>43</v>
      </c>
      <c r="D3008" s="166"/>
      <c r="E3008" s="168">
        <v>31</v>
      </c>
      <c r="F3008" s="169"/>
      <c r="G3008" s="169"/>
      <c r="H3008" s="185">
        <f t="shared" ref="H3008:W3008" si="5380">H3009+H3011</f>
        <v>0</v>
      </c>
      <c r="I3008" s="185">
        <f t="shared" si="5380"/>
        <v>0</v>
      </c>
      <c r="J3008" s="185">
        <f t="shared" si="5380"/>
        <v>0</v>
      </c>
      <c r="K3008" s="185">
        <f t="shared" si="5380"/>
        <v>0</v>
      </c>
      <c r="L3008" s="185">
        <f t="shared" si="5380"/>
        <v>7500</v>
      </c>
      <c r="M3008" s="185">
        <f t="shared" si="5380"/>
        <v>0</v>
      </c>
      <c r="N3008" s="185">
        <f t="shared" ref="N3008:O3008" si="5381">N3009+N3011</f>
        <v>7500</v>
      </c>
      <c r="O3008" s="185">
        <f t="shared" si="5381"/>
        <v>0</v>
      </c>
      <c r="P3008" s="185">
        <f t="shared" si="5380"/>
        <v>0</v>
      </c>
      <c r="Q3008" s="185">
        <f t="shared" si="5380"/>
        <v>0</v>
      </c>
      <c r="R3008" s="185">
        <f t="shared" si="5380"/>
        <v>7500</v>
      </c>
      <c r="S3008" s="185">
        <f t="shared" si="5380"/>
        <v>0</v>
      </c>
      <c r="T3008" s="185">
        <f t="shared" ref="T3008:U3008" si="5382">T3009+T3011</f>
        <v>7500</v>
      </c>
      <c r="U3008" s="185">
        <f t="shared" si="5382"/>
        <v>0</v>
      </c>
      <c r="V3008" s="185">
        <f t="shared" si="5380"/>
        <v>3500</v>
      </c>
      <c r="W3008" s="185">
        <f t="shared" si="5380"/>
        <v>0</v>
      </c>
      <c r="X3008" s="185">
        <f t="shared" ref="X3008:Y3008" si="5383">X3009+X3011</f>
        <v>3500</v>
      </c>
      <c r="Y3008" s="185">
        <f t="shared" si="5383"/>
        <v>0</v>
      </c>
    </row>
    <row r="3009" spans="1:29" s="101" customFormat="1" x14ac:dyDescent="0.2">
      <c r="A3009" s="118" t="s">
        <v>882</v>
      </c>
      <c r="B3009" s="118" t="s">
        <v>910</v>
      </c>
      <c r="C3009" s="103">
        <v>43</v>
      </c>
      <c r="D3009" s="118"/>
      <c r="E3009" s="113">
        <v>311</v>
      </c>
      <c r="F3009" s="141"/>
      <c r="G3009" s="186"/>
      <c r="H3009" s="108">
        <f t="shared" ref="H3009:Y3009" si="5384">H3010</f>
        <v>0</v>
      </c>
      <c r="I3009" s="108">
        <f t="shared" si="5384"/>
        <v>0</v>
      </c>
      <c r="J3009" s="108">
        <f t="shared" si="5384"/>
        <v>0</v>
      </c>
      <c r="K3009" s="108">
        <f t="shared" si="5384"/>
        <v>0</v>
      </c>
      <c r="L3009" s="108">
        <f t="shared" si="5384"/>
        <v>6400</v>
      </c>
      <c r="M3009" s="108">
        <f t="shared" si="5384"/>
        <v>0</v>
      </c>
      <c r="N3009" s="108">
        <f t="shared" si="5384"/>
        <v>6400</v>
      </c>
      <c r="O3009" s="108">
        <f t="shared" si="5384"/>
        <v>0</v>
      </c>
      <c r="P3009" s="108">
        <f t="shared" si="5384"/>
        <v>0</v>
      </c>
      <c r="Q3009" s="108">
        <f t="shared" si="5384"/>
        <v>0</v>
      </c>
      <c r="R3009" s="108">
        <f t="shared" si="5384"/>
        <v>6400</v>
      </c>
      <c r="S3009" s="108">
        <f t="shared" si="5384"/>
        <v>0</v>
      </c>
      <c r="T3009" s="108">
        <f t="shared" si="5384"/>
        <v>6400</v>
      </c>
      <c r="U3009" s="108">
        <f t="shared" si="5384"/>
        <v>0</v>
      </c>
      <c r="V3009" s="108">
        <f t="shared" si="5384"/>
        <v>3000</v>
      </c>
      <c r="W3009" s="108">
        <f t="shared" si="5384"/>
        <v>0</v>
      </c>
      <c r="X3009" s="108">
        <f t="shared" si="5384"/>
        <v>3000</v>
      </c>
      <c r="Y3009" s="108">
        <f t="shared" si="5384"/>
        <v>0</v>
      </c>
    </row>
    <row r="3010" spans="1:29" ht="15" x14ac:dyDescent="0.2">
      <c r="A3010" s="95" t="s">
        <v>882</v>
      </c>
      <c r="B3010" s="95" t="s">
        <v>910</v>
      </c>
      <c r="C3010" s="94">
        <v>43</v>
      </c>
      <c r="D3010" s="95" t="s">
        <v>101</v>
      </c>
      <c r="E3010" s="119">
        <v>3111</v>
      </c>
      <c r="F3010" s="142" t="s">
        <v>33</v>
      </c>
      <c r="H3010" s="398"/>
      <c r="I3010" s="399"/>
      <c r="J3010" s="398">
        <v>0</v>
      </c>
      <c r="K3010" s="399"/>
      <c r="L3010" s="398">
        <v>6400</v>
      </c>
      <c r="M3010" s="399"/>
      <c r="N3010" s="398">
        <v>6400</v>
      </c>
      <c r="O3010" s="399"/>
      <c r="P3010" s="398">
        <v>0</v>
      </c>
      <c r="Q3010" s="399"/>
      <c r="R3010" s="398">
        <v>6400</v>
      </c>
      <c r="S3010" s="399"/>
      <c r="T3010" s="398">
        <v>6400</v>
      </c>
      <c r="U3010" s="399"/>
      <c r="V3010" s="398">
        <v>3000</v>
      </c>
      <c r="W3010" s="399"/>
      <c r="X3010" s="398">
        <v>3000</v>
      </c>
      <c r="Y3010" s="399"/>
    </row>
    <row r="3011" spans="1:29" x14ac:dyDescent="0.2">
      <c r="A3011" s="118" t="s">
        <v>882</v>
      </c>
      <c r="B3011" s="118" t="s">
        <v>910</v>
      </c>
      <c r="C3011" s="103">
        <v>43</v>
      </c>
      <c r="D3011" s="118"/>
      <c r="E3011" s="113">
        <v>313</v>
      </c>
      <c r="F3011" s="141"/>
      <c r="G3011" s="186"/>
      <c r="H3011" s="108">
        <f t="shared" ref="H3011:Y3011" si="5385">H3012</f>
        <v>0</v>
      </c>
      <c r="I3011" s="108">
        <f t="shared" si="5385"/>
        <v>0</v>
      </c>
      <c r="J3011" s="108">
        <f t="shared" si="5385"/>
        <v>0</v>
      </c>
      <c r="K3011" s="108">
        <f t="shared" si="5385"/>
        <v>0</v>
      </c>
      <c r="L3011" s="108">
        <f t="shared" si="5385"/>
        <v>1100</v>
      </c>
      <c r="M3011" s="108">
        <f t="shared" si="5385"/>
        <v>0</v>
      </c>
      <c r="N3011" s="108">
        <f t="shared" si="5385"/>
        <v>1100</v>
      </c>
      <c r="O3011" s="108">
        <f t="shared" si="5385"/>
        <v>0</v>
      </c>
      <c r="P3011" s="108">
        <f t="shared" si="5385"/>
        <v>0</v>
      </c>
      <c r="Q3011" s="108">
        <f t="shared" si="5385"/>
        <v>0</v>
      </c>
      <c r="R3011" s="108">
        <f t="shared" si="5385"/>
        <v>1100</v>
      </c>
      <c r="S3011" s="108">
        <f t="shared" si="5385"/>
        <v>0</v>
      </c>
      <c r="T3011" s="108">
        <f t="shared" si="5385"/>
        <v>1100</v>
      </c>
      <c r="U3011" s="108">
        <f t="shared" si="5385"/>
        <v>0</v>
      </c>
      <c r="V3011" s="108">
        <f t="shared" si="5385"/>
        <v>500</v>
      </c>
      <c r="W3011" s="108">
        <f t="shared" si="5385"/>
        <v>0</v>
      </c>
      <c r="X3011" s="108">
        <f t="shared" si="5385"/>
        <v>500</v>
      </c>
      <c r="Y3011" s="108">
        <f t="shared" si="5385"/>
        <v>0</v>
      </c>
      <c r="Z3011" s="101"/>
      <c r="AA3011" s="101"/>
      <c r="AB3011" s="101"/>
      <c r="AC3011" s="101"/>
    </row>
    <row r="3012" spans="1:29" s="101" customFormat="1" x14ac:dyDescent="0.2">
      <c r="A3012" s="95" t="s">
        <v>882</v>
      </c>
      <c r="B3012" s="95" t="s">
        <v>910</v>
      </c>
      <c r="C3012" s="94">
        <v>43</v>
      </c>
      <c r="D3012" s="95" t="s">
        <v>101</v>
      </c>
      <c r="E3012" s="119">
        <v>3132</v>
      </c>
      <c r="F3012" s="142" t="s">
        <v>40</v>
      </c>
      <c r="G3012" s="134"/>
      <c r="H3012" s="398"/>
      <c r="I3012" s="399"/>
      <c r="J3012" s="398">
        <v>0</v>
      </c>
      <c r="K3012" s="399"/>
      <c r="L3012" s="398">
        <v>1100</v>
      </c>
      <c r="M3012" s="399"/>
      <c r="N3012" s="398">
        <v>1100</v>
      </c>
      <c r="O3012" s="399"/>
      <c r="P3012" s="398">
        <v>0</v>
      </c>
      <c r="Q3012" s="399"/>
      <c r="R3012" s="398">
        <v>1100</v>
      </c>
      <c r="S3012" s="399"/>
      <c r="T3012" s="398">
        <v>1100</v>
      </c>
      <c r="U3012" s="399"/>
      <c r="V3012" s="398">
        <v>500</v>
      </c>
      <c r="W3012" s="399"/>
      <c r="X3012" s="398">
        <v>500</v>
      </c>
      <c r="Y3012" s="399"/>
      <c r="Z3012" s="112"/>
      <c r="AA3012" s="112"/>
      <c r="AB3012" s="112"/>
      <c r="AC3012" s="112"/>
    </row>
    <row r="3013" spans="1:29" x14ac:dyDescent="0.2">
      <c r="A3013" s="188" t="s">
        <v>882</v>
      </c>
      <c r="B3013" s="188" t="s">
        <v>910</v>
      </c>
      <c r="C3013" s="167">
        <v>43</v>
      </c>
      <c r="D3013" s="166"/>
      <c r="E3013" s="168">
        <v>32</v>
      </c>
      <c r="F3013" s="169"/>
      <c r="G3013" s="169"/>
      <c r="H3013" s="185">
        <f>H3014+H3016</f>
        <v>0</v>
      </c>
      <c r="I3013" s="185">
        <f t="shared" ref="I3013:W3013" si="5386">I3014+I3016</f>
        <v>0</v>
      </c>
      <c r="J3013" s="185">
        <f t="shared" si="5386"/>
        <v>0</v>
      </c>
      <c r="K3013" s="185">
        <f t="shared" si="5386"/>
        <v>0</v>
      </c>
      <c r="L3013" s="185">
        <f t="shared" si="5386"/>
        <v>3500</v>
      </c>
      <c r="M3013" s="185">
        <f t="shared" si="5386"/>
        <v>0</v>
      </c>
      <c r="N3013" s="185">
        <f t="shared" ref="N3013:O3013" si="5387">N3014+N3016</f>
        <v>3500</v>
      </c>
      <c r="O3013" s="185">
        <f t="shared" si="5387"/>
        <v>0</v>
      </c>
      <c r="P3013" s="185">
        <f t="shared" si="5386"/>
        <v>0</v>
      </c>
      <c r="Q3013" s="185">
        <f t="shared" si="5386"/>
        <v>0</v>
      </c>
      <c r="R3013" s="185">
        <f t="shared" si="5386"/>
        <v>3000</v>
      </c>
      <c r="S3013" s="185">
        <f t="shared" si="5386"/>
        <v>0</v>
      </c>
      <c r="T3013" s="185">
        <f t="shared" ref="T3013:U3013" si="5388">T3014+T3016</f>
        <v>3000</v>
      </c>
      <c r="U3013" s="185">
        <f t="shared" si="5388"/>
        <v>0</v>
      </c>
      <c r="V3013" s="185">
        <f t="shared" si="5386"/>
        <v>2000</v>
      </c>
      <c r="W3013" s="185">
        <f t="shared" si="5386"/>
        <v>0</v>
      </c>
      <c r="X3013" s="185">
        <f t="shared" ref="X3013:Y3013" si="5389">X3014+X3016</f>
        <v>2000</v>
      </c>
      <c r="Y3013" s="185">
        <f t="shared" si="5389"/>
        <v>0</v>
      </c>
    </row>
    <row r="3014" spans="1:29" s="101" customFormat="1" x14ac:dyDescent="0.2">
      <c r="A3014" s="118" t="s">
        <v>882</v>
      </c>
      <c r="B3014" s="118" t="s">
        <v>910</v>
      </c>
      <c r="C3014" s="103">
        <v>43</v>
      </c>
      <c r="D3014" s="118"/>
      <c r="E3014" s="113">
        <v>321</v>
      </c>
      <c r="F3014" s="141"/>
      <c r="G3014" s="186"/>
      <c r="H3014" s="108">
        <f t="shared" ref="H3014:Y3014" si="5390">H3015</f>
        <v>0</v>
      </c>
      <c r="I3014" s="108">
        <f t="shared" si="5390"/>
        <v>0</v>
      </c>
      <c r="J3014" s="108">
        <f t="shared" si="5390"/>
        <v>0</v>
      </c>
      <c r="K3014" s="108">
        <f t="shared" si="5390"/>
        <v>0</v>
      </c>
      <c r="L3014" s="108">
        <f t="shared" si="5390"/>
        <v>1000</v>
      </c>
      <c r="M3014" s="108">
        <f t="shared" si="5390"/>
        <v>0</v>
      </c>
      <c r="N3014" s="108">
        <f t="shared" si="5390"/>
        <v>1000</v>
      </c>
      <c r="O3014" s="108">
        <f t="shared" si="5390"/>
        <v>0</v>
      </c>
      <c r="P3014" s="108">
        <f t="shared" si="5390"/>
        <v>0</v>
      </c>
      <c r="Q3014" s="108">
        <f t="shared" si="5390"/>
        <v>0</v>
      </c>
      <c r="R3014" s="108">
        <f t="shared" si="5390"/>
        <v>1000</v>
      </c>
      <c r="S3014" s="108">
        <f t="shared" si="5390"/>
        <v>0</v>
      </c>
      <c r="T3014" s="108">
        <f t="shared" si="5390"/>
        <v>1000</v>
      </c>
      <c r="U3014" s="108">
        <f t="shared" si="5390"/>
        <v>0</v>
      </c>
      <c r="V3014" s="108">
        <f t="shared" si="5390"/>
        <v>500</v>
      </c>
      <c r="W3014" s="108">
        <f t="shared" si="5390"/>
        <v>0</v>
      </c>
      <c r="X3014" s="108">
        <f t="shared" si="5390"/>
        <v>500</v>
      </c>
      <c r="Y3014" s="108">
        <f t="shared" si="5390"/>
        <v>0</v>
      </c>
    </row>
    <row r="3015" spans="1:29" ht="15" x14ac:dyDescent="0.2">
      <c r="A3015" s="95" t="s">
        <v>882</v>
      </c>
      <c r="B3015" s="95" t="s">
        <v>910</v>
      </c>
      <c r="C3015" s="94">
        <v>43</v>
      </c>
      <c r="D3015" s="95" t="s">
        <v>101</v>
      </c>
      <c r="E3015" s="119">
        <v>3211</v>
      </c>
      <c r="F3015" s="142" t="s">
        <v>42</v>
      </c>
      <c r="H3015" s="398"/>
      <c r="I3015" s="399"/>
      <c r="J3015" s="398">
        <v>0</v>
      </c>
      <c r="K3015" s="399"/>
      <c r="L3015" s="398">
        <v>1000</v>
      </c>
      <c r="M3015" s="399"/>
      <c r="N3015" s="398">
        <v>1000</v>
      </c>
      <c r="O3015" s="399"/>
      <c r="P3015" s="398">
        <v>0</v>
      </c>
      <c r="Q3015" s="399"/>
      <c r="R3015" s="398">
        <v>1000</v>
      </c>
      <c r="S3015" s="399"/>
      <c r="T3015" s="398">
        <v>1000</v>
      </c>
      <c r="U3015" s="399"/>
      <c r="V3015" s="398">
        <v>500</v>
      </c>
      <c r="W3015" s="399"/>
      <c r="X3015" s="398">
        <v>500</v>
      </c>
      <c r="Y3015" s="399"/>
    </row>
    <row r="3016" spans="1:29" x14ac:dyDescent="0.2">
      <c r="A3016" s="118" t="s">
        <v>882</v>
      </c>
      <c r="B3016" s="118" t="s">
        <v>910</v>
      </c>
      <c r="C3016" s="103">
        <v>43</v>
      </c>
      <c r="D3016" s="118"/>
      <c r="E3016" s="113">
        <v>323</v>
      </c>
      <c r="F3016" s="141"/>
      <c r="G3016" s="186"/>
      <c r="H3016" s="108">
        <f>SUM(H3017:H3018)</f>
        <v>0</v>
      </c>
      <c r="I3016" s="108">
        <f t="shared" ref="I3016:W3016" si="5391">SUM(I3017:I3018)</f>
        <v>0</v>
      </c>
      <c r="J3016" s="108">
        <f t="shared" si="5391"/>
        <v>0</v>
      </c>
      <c r="K3016" s="108">
        <f t="shared" si="5391"/>
        <v>0</v>
      </c>
      <c r="L3016" s="108">
        <f t="shared" si="5391"/>
        <v>2500</v>
      </c>
      <c r="M3016" s="108">
        <f t="shared" si="5391"/>
        <v>0</v>
      </c>
      <c r="N3016" s="108">
        <f t="shared" ref="N3016:O3016" si="5392">SUM(N3017:N3018)</f>
        <v>2500</v>
      </c>
      <c r="O3016" s="108">
        <f t="shared" si="5392"/>
        <v>0</v>
      </c>
      <c r="P3016" s="108">
        <f t="shared" si="5391"/>
        <v>0</v>
      </c>
      <c r="Q3016" s="108">
        <f t="shared" si="5391"/>
        <v>0</v>
      </c>
      <c r="R3016" s="108">
        <f t="shared" si="5391"/>
        <v>2000</v>
      </c>
      <c r="S3016" s="108">
        <f t="shared" si="5391"/>
        <v>0</v>
      </c>
      <c r="T3016" s="108">
        <f t="shared" ref="T3016:U3016" si="5393">SUM(T3017:T3018)</f>
        <v>2000</v>
      </c>
      <c r="U3016" s="108">
        <f t="shared" si="5393"/>
        <v>0</v>
      </c>
      <c r="V3016" s="108">
        <f t="shared" si="5391"/>
        <v>1500</v>
      </c>
      <c r="W3016" s="108">
        <f t="shared" si="5391"/>
        <v>0</v>
      </c>
      <c r="X3016" s="108">
        <f t="shared" ref="X3016:Y3016" si="5394">SUM(X3017:X3018)</f>
        <v>1500</v>
      </c>
      <c r="Y3016" s="108">
        <f t="shared" si="5394"/>
        <v>0</v>
      </c>
      <c r="Z3016" s="101"/>
      <c r="AA3016" s="101"/>
      <c r="AB3016" s="101"/>
      <c r="AC3016" s="101"/>
    </row>
    <row r="3017" spans="1:29" ht="15" x14ac:dyDescent="0.2">
      <c r="A3017" s="95" t="s">
        <v>882</v>
      </c>
      <c r="B3017" s="95" t="s">
        <v>910</v>
      </c>
      <c r="C3017" s="94">
        <v>43</v>
      </c>
      <c r="D3017" s="95" t="s">
        <v>101</v>
      </c>
      <c r="E3017" s="119">
        <v>3233</v>
      </c>
      <c r="F3017" s="142" t="s">
        <v>54</v>
      </c>
      <c r="H3017" s="398"/>
      <c r="I3017" s="399"/>
      <c r="J3017" s="398"/>
      <c r="K3017" s="399"/>
      <c r="L3017" s="398">
        <v>1500</v>
      </c>
      <c r="M3017" s="399"/>
      <c r="N3017" s="398">
        <v>1500</v>
      </c>
      <c r="O3017" s="399"/>
      <c r="P3017" s="398"/>
      <c r="Q3017" s="399"/>
      <c r="R3017" s="398">
        <v>1000</v>
      </c>
      <c r="S3017" s="399"/>
      <c r="T3017" s="398">
        <v>1000</v>
      </c>
      <c r="U3017" s="399"/>
      <c r="V3017" s="398">
        <v>500</v>
      </c>
      <c r="W3017" s="399"/>
      <c r="X3017" s="398">
        <v>500</v>
      </c>
      <c r="Y3017" s="399"/>
    </row>
    <row r="3018" spans="1:29" s="101" customFormat="1" x14ac:dyDescent="0.2">
      <c r="A3018" s="95" t="s">
        <v>882</v>
      </c>
      <c r="B3018" s="95" t="s">
        <v>910</v>
      </c>
      <c r="C3018" s="94">
        <v>43</v>
      </c>
      <c r="D3018" s="95" t="s">
        <v>101</v>
      </c>
      <c r="E3018" s="119">
        <v>3237</v>
      </c>
      <c r="F3018" s="142" t="s">
        <v>58</v>
      </c>
      <c r="G3018" s="134"/>
      <c r="H3018" s="398"/>
      <c r="I3018" s="398"/>
      <c r="J3018" s="398"/>
      <c r="K3018" s="398"/>
      <c r="L3018" s="398">
        <v>1000</v>
      </c>
      <c r="M3018" s="398"/>
      <c r="N3018" s="398">
        <v>1000</v>
      </c>
      <c r="O3018" s="398"/>
      <c r="P3018" s="398"/>
      <c r="Q3018" s="398"/>
      <c r="R3018" s="398">
        <v>1000</v>
      </c>
      <c r="S3018" s="398"/>
      <c r="T3018" s="398">
        <v>1000</v>
      </c>
      <c r="U3018" s="398"/>
      <c r="V3018" s="398">
        <v>1000</v>
      </c>
      <c r="W3018" s="398"/>
      <c r="X3018" s="398">
        <v>1000</v>
      </c>
      <c r="Y3018" s="398"/>
      <c r="Z3018" s="112"/>
      <c r="AA3018" s="112"/>
      <c r="AB3018" s="112"/>
      <c r="AC3018" s="112"/>
    </row>
    <row r="3019" spans="1:29" x14ac:dyDescent="0.2">
      <c r="A3019" s="188" t="s">
        <v>882</v>
      </c>
      <c r="B3019" s="188" t="s">
        <v>910</v>
      </c>
      <c r="C3019" s="167">
        <v>43</v>
      </c>
      <c r="D3019" s="166"/>
      <c r="E3019" s="168">
        <v>42</v>
      </c>
      <c r="F3019" s="169"/>
      <c r="G3019" s="169"/>
      <c r="H3019" s="185">
        <f>H3020+H3022</f>
        <v>0</v>
      </c>
      <c r="I3019" s="185">
        <f t="shared" ref="I3019:W3019" si="5395">I3020+I3022</f>
        <v>0</v>
      </c>
      <c r="J3019" s="185">
        <f t="shared" si="5395"/>
        <v>0</v>
      </c>
      <c r="K3019" s="185">
        <f t="shared" si="5395"/>
        <v>0</v>
      </c>
      <c r="L3019" s="185">
        <f t="shared" si="5395"/>
        <v>32000</v>
      </c>
      <c r="M3019" s="185">
        <f t="shared" si="5395"/>
        <v>0</v>
      </c>
      <c r="N3019" s="185">
        <f t="shared" ref="N3019:O3019" si="5396">N3020+N3022</f>
        <v>32000</v>
      </c>
      <c r="O3019" s="185">
        <f t="shared" si="5396"/>
        <v>0</v>
      </c>
      <c r="P3019" s="185">
        <f t="shared" si="5395"/>
        <v>0</v>
      </c>
      <c r="Q3019" s="185">
        <f t="shared" si="5395"/>
        <v>0</v>
      </c>
      <c r="R3019" s="185">
        <f t="shared" si="5395"/>
        <v>9000</v>
      </c>
      <c r="S3019" s="185">
        <f t="shared" si="5395"/>
        <v>0</v>
      </c>
      <c r="T3019" s="185">
        <f t="shared" ref="T3019:U3019" si="5397">T3020+T3022</f>
        <v>9000</v>
      </c>
      <c r="U3019" s="185">
        <f t="shared" si="5397"/>
        <v>0</v>
      </c>
      <c r="V3019" s="185">
        <f t="shared" si="5395"/>
        <v>5000</v>
      </c>
      <c r="W3019" s="185">
        <f t="shared" si="5395"/>
        <v>0</v>
      </c>
      <c r="X3019" s="185">
        <f t="shared" ref="X3019:Y3019" si="5398">X3020+X3022</f>
        <v>5000</v>
      </c>
      <c r="Y3019" s="185">
        <f t="shared" si="5398"/>
        <v>0</v>
      </c>
    </row>
    <row r="3020" spans="1:29" s="101" customFormat="1" x14ac:dyDescent="0.2">
      <c r="A3020" s="118" t="s">
        <v>882</v>
      </c>
      <c r="B3020" s="118" t="s">
        <v>910</v>
      </c>
      <c r="C3020" s="103">
        <v>43</v>
      </c>
      <c r="D3020" s="118"/>
      <c r="E3020" s="113">
        <v>422</v>
      </c>
      <c r="F3020" s="141"/>
      <c r="G3020" s="186"/>
      <c r="H3020" s="108">
        <f t="shared" ref="H3020:Y3020" si="5399">H3021</f>
        <v>0</v>
      </c>
      <c r="I3020" s="108">
        <f t="shared" si="5399"/>
        <v>0</v>
      </c>
      <c r="J3020" s="108">
        <f t="shared" si="5399"/>
        <v>0</v>
      </c>
      <c r="K3020" s="108">
        <f t="shared" si="5399"/>
        <v>0</v>
      </c>
      <c r="L3020" s="108">
        <f t="shared" si="5399"/>
        <v>30000</v>
      </c>
      <c r="M3020" s="108">
        <f t="shared" si="5399"/>
        <v>0</v>
      </c>
      <c r="N3020" s="108">
        <f t="shared" si="5399"/>
        <v>30000</v>
      </c>
      <c r="O3020" s="108">
        <f t="shared" si="5399"/>
        <v>0</v>
      </c>
      <c r="P3020" s="108">
        <f t="shared" si="5399"/>
        <v>0</v>
      </c>
      <c r="Q3020" s="108">
        <f t="shared" si="5399"/>
        <v>0</v>
      </c>
      <c r="R3020" s="108">
        <f t="shared" si="5399"/>
        <v>6000</v>
      </c>
      <c r="S3020" s="108">
        <f t="shared" si="5399"/>
        <v>0</v>
      </c>
      <c r="T3020" s="108">
        <f t="shared" si="5399"/>
        <v>6000</v>
      </c>
      <c r="U3020" s="108">
        <f t="shared" si="5399"/>
        <v>0</v>
      </c>
      <c r="V3020" s="108">
        <f t="shared" si="5399"/>
        <v>3000</v>
      </c>
      <c r="W3020" s="108">
        <f t="shared" si="5399"/>
        <v>0</v>
      </c>
      <c r="X3020" s="108">
        <f t="shared" si="5399"/>
        <v>3000</v>
      </c>
      <c r="Y3020" s="108">
        <f t="shared" si="5399"/>
        <v>0</v>
      </c>
    </row>
    <row r="3021" spans="1:29" ht="15" x14ac:dyDescent="0.2">
      <c r="A3021" s="95" t="s">
        <v>882</v>
      </c>
      <c r="B3021" s="95" t="s">
        <v>910</v>
      </c>
      <c r="C3021" s="94">
        <v>43</v>
      </c>
      <c r="D3021" s="95" t="s">
        <v>101</v>
      </c>
      <c r="E3021" s="119">
        <v>4221</v>
      </c>
      <c r="F3021" s="142" t="s">
        <v>911</v>
      </c>
      <c r="H3021" s="398"/>
      <c r="I3021" s="399"/>
      <c r="J3021" s="398">
        <v>0</v>
      </c>
      <c r="K3021" s="399"/>
      <c r="L3021" s="398">
        <v>30000</v>
      </c>
      <c r="M3021" s="399"/>
      <c r="N3021" s="398">
        <v>30000</v>
      </c>
      <c r="O3021" s="399"/>
      <c r="P3021" s="398">
        <v>0</v>
      </c>
      <c r="Q3021" s="399"/>
      <c r="R3021" s="398">
        <v>6000</v>
      </c>
      <c r="S3021" s="399"/>
      <c r="T3021" s="398">
        <v>6000</v>
      </c>
      <c r="U3021" s="399"/>
      <c r="V3021" s="398">
        <v>3000</v>
      </c>
      <c r="W3021" s="399"/>
      <c r="X3021" s="398">
        <v>3000</v>
      </c>
      <c r="Y3021" s="399"/>
    </row>
    <row r="3022" spans="1:29" x14ac:dyDescent="0.2">
      <c r="A3022" s="118" t="s">
        <v>882</v>
      </c>
      <c r="B3022" s="118" t="s">
        <v>910</v>
      </c>
      <c r="C3022" s="103">
        <v>43</v>
      </c>
      <c r="D3022" s="118"/>
      <c r="E3022" s="113">
        <v>426</v>
      </c>
      <c r="F3022" s="141"/>
      <c r="G3022" s="186"/>
      <c r="H3022" s="108">
        <f t="shared" ref="H3022:Y3022" si="5400">SUM(H3023:H3023)</f>
        <v>0</v>
      </c>
      <c r="I3022" s="108">
        <f t="shared" si="5400"/>
        <v>0</v>
      </c>
      <c r="J3022" s="108">
        <f t="shared" si="5400"/>
        <v>0</v>
      </c>
      <c r="K3022" s="108">
        <f t="shared" si="5400"/>
        <v>0</v>
      </c>
      <c r="L3022" s="108">
        <f t="shared" si="5400"/>
        <v>2000</v>
      </c>
      <c r="M3022" s="108">
        <f t="shared" si="5400"/>
        <v>0</v>
      </c>
      <c r="N3022" s="108">
        <f t="shared" si="5400"/>
        <v>2000</v>
      </c>
      <c r="O3022" s="108">
        <f t="shared" si="5400"/>
        <v>0</v>
      </c>
      <c r="P3022" s="108">
        <f t="shared" si="5400"/>
        <v>0</v>
      </c>
      <c r="Q3022" s="108">
        <f t="shared" si="5400"/>
        <v>0</v>
      </c>
      <c r="R3022" s="108">
        <f t="shared" si="5400"/>
        <v>3000</v>
      </c>
      <c r="S3022" s="108">
        <f t="shared" si="5400"/>
        <v>0</v>
      </c>
      <c r="T3022" s="108">
        <f t="shared" si="5400"/>
        <v>3000</v>
      </c>
      <c r="U3022" s="108">
        <f t="shared" si="5400"/>
        <v>0</v>
      </c>
      <c r="V3022" s="108">
        <f t="shared" si="5400"/>
        <v>2000</v>
      </c>
      <c r="W3022" s="108">
        <f t="shared" si="5400"/>
        <v>0</v>
      </c>
      <c r="X3022" s="108">
        <f t="shared" si="5400"/>
        <v>2000</v>
      </c>
      <c r="Y3022" s="108">
        <f t="shared" si="5400"/>
        <v>0</v>
      </c>
      <c r="Z3022" s="101"/>
      <c r="AA3022" s="101"/>
      <c r="AB3022" s="101"/>
      <c r="AC3022" s="101"/>
    </row>
    <row r="3023" spans="1:29" s="101" customFormat="1" x14ac:dyDescent="0.2">
      <c r="A3023" s="95" t="s">
        <v>882</v>
      </c>
      <c r="B3023" s="95" t="s">
        <v>910</v>
      </c>
      <c r="C3023" s="94">
        <v>43</v>
      </c>
      <c r="D3023" s="95" t="s">
        <v>101</v>
      </c>
      <c r="E3023" s="119">
        <v>4262</v>
      </c>
      <c r="F3023" s="142" t="s">
        <v>218</v>
      </c>
      <c r="G3023" s="134"/>
      <c r="H3023" s="398"/>
      <c r="I3023" s="399"/>
      <c r="J3023" s="398"/>
      <c r="K3023" s="399"/>
      <c r="L3023" s="398">
        <v>2000</v>
      </c>
      <c r="M3023" s="399"/>
      <c r="N3023" s="398">
        <v>2000</v>
      </c>
      <c r="O3023" s="399"/>
      <c r="P3023" s="398"/>
      <c r="Q3023" s="399"/>
      <c r="R3023" s="398">
        <v>3000</v>
      </c>
      <c r="S3023" s="399"/>
      <c r="T3023" s="398">
        <v>3000</v>
      </c>
      <c r="U3023" s="399"/>
      <c r="V3023" s="398">
        <v>2000</v>
      </c>
      <c r="W3023" s="399"/>
      <c r="X3023" s="398">
        <v>2000</v>
      </c>
      <c r="Y3023" s="399"/>
      <c r="Z3023" s="112"/>
      <c r="AA3023" s="112"/>
      <c r="AB3023" s="112"/>
      <c r="AC3023" s="112"/>
    </row>
    <row r="3024" spans="1:29" x14ac:dyDescent="0.2">
      <c r="A3024" s="188" t="s">
        <v>882</v>
      </c>
      <c r="B3024" s="188" t="s">
        <v>910</v>
      </c>
      <c r="C3024" s="167">
        <v>51</v>
      </c>
      <c r="D3024" s="166"/>
      <c r="E3024" s="168">
        <v>31</v>
      </c>
      <c r="F3024" s="169"/>
      <c r="G3024" s="169"/>
      <c r="H3024" s="185">
        <f t="shared" ref="H3024:W3024" si="5401">H3025+H3027</f>
        <v>0</v>
      </c>
      <c r="I3024" s="185">
        <f t="shared" si="5401"/>
        <v>0</v>
      </c>
      <c r="J3024" s="185">
        <f t="shared" si="5401"/>
        <v>0</v>
      </c>
      <c r="K3024" s="185">
        <f t="shared" si="5401"/>
        <v>0</v>
      </c>
      <c r="L3024" s="185">
        <f t="shared" si="5401"/>
        <v>6000</v>
      </c>
      <c r="M3024" s="185">
        <f t="shared" si="5401"/>
        <v>0</v>
      </c>
      <c r="N3024" s="185">
        <f t="shared" ref="N3024:O3024" si="5402">N3025+N3027</f>
        <v>6000</v>
      </c>
      <c r="O3024" s="185">
        <f t="shared" si="5402"/>
        <v>0</v>
      </c>
      <c r="P3024" s="185">
        <f t="shared" si="5401"/>
        <v>0</v>
      </c>
      <c r="Q3024" s="185">
        <f t="shared" si="5401"/>
        <v>0</v>
      </c>
      <c r="R3024" s="185">
        <f t="shared" si="5401"/>
        <v>6000</v>
      </c>
      <c r="S3024" s="185">
        <f t="shared" si="5401"/>
        <v>0</v>
      </c>
      <c r="T3024" s="185">
        <f t="shared" ref="T3024:U3024" si="5403">T3025+T3027</f>
        <v>6000</v>
      </c>
      <c r="U3024" s="185">
        <f t="shared" si="5403"/>
        <v>0</v>
      </c>
      <c r="V3024" s="185">
        <f t="shared" si="5401"/>
        <v>2800</v>
      </c>
      <c r="W3024" s="185">
        <f t="shared" si="5401"/>
        <v>0</v>
      </c>
      <c r="X3024" s="185">
        <f t="shared" ref="X3024:Y3024" si="5404">X3025+X3027</f>
        <v>2800</v>
      </c>
      <c r="Y3024" s="185">
        <f t="shared" si="5404"/>
        <v>0</v>
      </c>
    </row>
    <row r="3025" spans="1:29" s="101" customFormat="1" x14ac:dyDescent="0.2">
      <c r="A3025" s="118" t="s">
        <v>882</v>
      </c>
      <c r="B3025" s="118" t="s">
        <v>910</v>
      </c>
      <c r="C3025" s="103">
        <v>51</v>
      </c>
      <c r="D3025" s="118"/>
      <c r="E3025" s="113">
        <v>311</v>
      </c>
      <c r="F3025" s="141"/>
      <c r="G3025" s="186"/>
      <c r="H3025" s="108">
        <f t="shared" ref="H3025:Y3025" si="5405">H3026</f>
        <v>0</v>
      </c>
      <c r="I3025" s="108">
        <f t="shared" si="5405"/>
        <v>0</v>
      </c>
      <c r="J3025" s="108">
        <f t="shared" si="5405"/>
        <v>0</v>
      </c>
      <c r="K3025" s="108">
        <f t="shared" si="5405"/>
        <v>0</v>
      </c>
      <c r="L3025" s="108">
        <f t="shared" si="5405"/>
        <v>5100</v>
      </c>
      <c r="M3025" s="108">
        <f t="shared" si="5405"/>
        <v>0</v>
      </c>
      <c r="N3025" s="108">
        <f t="shared" si="5405"/>
        <v>5100</v>
      </c>
      <c r="O3025" s="108">
        <f t="shared" si="5405"/>
        <v>0</v>
      </c>
      <c r="P3025" s="108">
        <f t="shared" si="5405"/>
        <v>0</v>
      </c>
      <c r="Q3025" s="108">
        <f t="shared" si="5405"/>
        <v>0</v>
      </c>
      <c r="R3025" s="108">
        <f t="shared" si="5405"/>
        <v>5100</v>
      </c>
      <c r="S3025" s="108">
        <f t="shared" si="5405"/>
        <v>0</v>
      </c>
      <c r="T3025" s="108">
        <f t="shared" si="5405"/>
        <v>5100</v>
      </c>
      <c r="U3025" s="108">
        <f t="shared" si="5405"/>
        <v>0</v>
      </c>
      <c r="V3025" s="108">
        <f t="shared" si="5405"/>
        <v>2400</v>
      </c>
      <c r="W3025" s="108">
        <f t="shared" si="5405"/>
        <v>0</v>
      </c>
      <c r="X3025" s="108">
        <f t="shared" si="5405"/>
        <v>2400</v>
      </c>
      <c r="Y3025" s="108">
        <f t="shared" si="5405"/>
        <v>0</v>
      </c>
    </row>
    <row r="3026" spans="1:29" ht="15" x14ac:dyDescent="0.2">
      <c r="A3026" s="95" t="s">
        <v>882</v>
      </c>
      <c r="B3026" s="95" t="s">
        <v>910</v>
      </c>
      <c r="C3026" s="94">
        <v>51</v>
      </c>
      <c r="D3026" s="95" t="s">
        <v>101</v>
      </c>
      <c r="E3026" s="119">
        <v>3111</v>
      </c>
      <c r="F3026" s="142" t="s">
        <v>33</v>
      </c>
      <c r="H3026" s="398"/>
      <c r="I3026" s="399"/>
      <c r="J3026" s="398">
        <v>0</v>
      </c>
      <c r="K3026" s="399"/>
      <c r="L3026" s="398">
        <v>5100</v>
      </c>
      <c r="M3026" s="399"/>
      <c r="N3026" s="398">
        <v>5100</v>
      </c>
      <c r="O3026" s="399"/>
      <c r="P3026" s="398">
        <v>0</v>
      </c>
      <c r="Q3026" s="399"/>
      <c r="R3026" s="398">
        <v>5100</v>
      </c>
      <c r="S3026" s="399"/>
      <c r="T3026" s="398">
        <v>5100</v>
      </c>
      <c r="U3026" s="399"/>
      <c r="V3026" s="398">
        <v>2400</v>
      </c>
      <c r="W3026" s="399"/>
      <c r="X3026" s="398">
        <v>2400</v>
      </c>
      <c r="Y3026" s="399"/>
    </row>
    <row r="3027" spans="1:29" x14ac:dyDescent="0.2">
      <c r="A3027" s="118" t="s">
        <v>882</v>
      </c>
      <c r="B3027" s="118" t="s">
        <v>910</v>
      </c>
      <c r="C3027" s="103">
        <v>51</v>
      </c>
      <c r="D3027" s="118"/>
      <c r="E3027" s="113">
        <v>313</v>
      </c>
      <c r="F3027" s="141"/>
      <c r="G3027" s="186"/>
      <c r="H3027" s="108">
        <f t="shared" ref="H3027:Y3027" si="5406">H3028</f>
        <v>0</v>
      </c>
      <c r="I3027" s="108">
        <f t="shared" si="5406"/>
        <v>0</v>
      </c>
      <c r="J3027" s="108">
        <f t="shared" si="5406"/>
        <v>0</v>
      </c>
      <c r="K3027" s="108">
        <f t="shared" si="5406"/>
        <v>0</v>
      </c>
      <c r="L3027" s="108">
        <f t="shared" si="5406"/>
        <v>900</v>
      </c>
      <c r="M3027" s="108">
        <f t="shared" si="5406"/>
        <v>0</v>
      </c>
      <c r="N3027" s="108">
        <f t="shared" si="5406"/>
        <v>900</v>
      </c>
      <c r="O3027" s="108">
        <f t="shared" si="5406"/>
        <v>0</v>
      </c>
      <c r="P3027" s="108">
        <f t="shared" si="5406"/>
        <v>0</v>
      </c>
      <c r="Q3027" s="108">
        <f t="shared" si="5406"/>
        <v>0</v>
      </c>
      <c r="R3027" s="108">
        <f t="shared" si="5406"/>
        <v>900</v>
      </c>
      <c r="S3027" s="108">
        <f t="shared" si="5406"/>
        <v>0</v>
      </c>
      <c r="T3027" s="108">
        <f t="shared" si="5406"/>
        <v>900</v>
      </c>
      <c r="U3027" s="108">
        <f t="shared" si="5406"/>
        <v>0</v>
      </c>
      <c r="V3027" s="108">
        <f t="shared" si="5406"/>
        <v>400</v>
      </c>
      <c r="W3027" s="108">
        <f t="shared" si="5406"/>
        <v>0</v>
      </c>
      <c r="X3027" s="108">
        <f t="shared" si="5406"/>
        <v>400</v>
      </c>
      <c r="Y3027" s="108">
        <f t="shared" si="5406"/>
        <v>0</v>
      </c>
      <c r="Z3027" s="101"/>
      <c r="AA3027" s="101"/>
      <c r="AB3027" s="101"/>
      <c r="AC3027" s="101"/>
    </row>
    <row r="3028" spans="1:29" s="101" customFormat="1" x14ac:dyDescent="0.2">
      <c r="A3028" s="95" t="s">
        <v>882</v>
      </c>
      <c r="B3028" s="95" t="s">
        <v>910</v>
      </c>
      <c r="C3028" s="94">
        <v>51</v>
      </c>
      <c r="D3028" s="95" t="s">
        <v>101</v>
      </c>
      <c r="E3028" s="119">
        <v>3132</v>
      </c>
      <c r="F3028" s="142" t="s">
        <v>40</v>
      </c>
      <c r="G3028" s="134"/>
      <c r="H3028" s="398"/>
      <c r="I3028" s="399"/>
      <c r="J3028" s="398">
        <v>0</v>
      </c>
      <c r="K3028" s="399"/>
      <c r="L3028" s="398">
        <v>900</v>
      </c>
      <c r="M3028" s="399"/>
      <c r="N3028" s="398">
        <v>900</v>
      </c>
      <c r="O3028" s="399"/>
      <c r="P3028" s="398">
        <v>0</v>
      </c>
      <c r="Q3028" s="399"/>
      <c r="R3028" s="398">
        <v>900</v>
      </c>
      <c r="S3028" s="399"/>
      <c r="T3028" s="398">
        <v>900</v>
      </c>
      <c r="U3028" s="399"/>
      <c r="V3028" s="398">
        <v>400</v>
      </c>
      <c r="W3028" s="399"/>
      <c r="X3028" s="398">
        <v>400</v>
      </c>
      <c r="Y3028" s="399"/>
      <c r="Z3028" s="112"/>
      <c r="AA3028" s="112"/>
      <c r="AB3028" s="112"/>
      <c r="AC3028" s="112"/>
    </row>
    <row r="3029" spans="1:29" x14ac:dyDescent="0.2">
      <c r="A3029" s="188" t="s">
        <v>882</v>
      </c>
      <c r="B3029" s="188" t="s">
        <v>910</v>
      </c>
      <c r="C3029" s="167">
        <v>51</v>
      </c>
      <c r="D3029" s="166"/>
      <c r="E3029" s="168">
        <v>32</v>
      </c>
      <c r="F3029" s="169"/>
      <c r="G3029" s="169"/>
      <c r="H3029" s="185">
        <f t="shared" ref="H3029:W3029" si="5407">H3030+H3032</f>
        <v>0</v>
      </c>
      <c r="I3029" s="185">
        <f t="shared" si="5407"/>
        <v>0</v>
      </c>
      <c r="J3029" s="185">
        <f t="shared" si="5407"/>
        <v>0</v>
      </c>
      <c r="K3029" s="185">
        <f t="shared" si="5407"/>
        <v>0</v>
      </c>
      <c r="L3029" s="185">
        <f t="shared" si="5407"/>
        <v>2800</v>
      </c>
      <c r="M3029" s="185">
        <f t="shared" si="5407"/>
        <v>0</v>
      </c>
      <c r="N3029" s="185">
        <f t="shared" ref="N3029:O3029" si="5408">N3030+N3032</f>
        <v>2800</v>
      </c>
      <c r="O3029" s="185">
        <f t="shared" si="5408"/>
        <v>0</v>
      </c>
      <c r="P3029" s="185">
        <f t="shared" si="5407"/>
        <v>0</v>
      </c>
      <c r="Q3029" s="185">
        <f t="shared" si="5407"/>
        <v>0</v>
      </c>
      <c r="R3029" s="185">
        <f t="shared" si="5407"/>
        <v>2400</v>
      </c>
      <c r="S3029" s="185">
        <f t="shared" si="5407"/>
        <v>0</v>
      </c>
      <c r="T3029" s="185">
        <f t="shared" ref="T3029:U3029" si="5409">T3030+T3032</f>
        <v>2400</v>
      </c>
      <c r="U3029" s="185">
        <f t="shared" si="5409"/>
        <v>0</v>
      </c>
      <c r="V3029" s="185">
        <f t="shared" si="5407"/>
        <v>1600</v>
      </c>
      <c r="W3029" s="185">
        <f t="shared" si="5407"/>
        <v>0</v>
      </c>
      <c r="X3029" s="185">
        <f t="shared" ref="X3029:Y3029" si="5410">X3030+X3032</f>
        <v>1600</v>
      </c>
      <c r="Y3029" s="185">
        <f t="shared" si="5410"/>
        <v>0</v>
      </c>
    </row>
    <row r="3030" spans="1:29" s="101" customFormat="1" x14ac:dyDescent="0.2">
      <c r="A3030" s="118" t="s">
        <v>882</v>
      </c>
      <c r="B3030" s="118" t="s">
        <v>910</v>
      </c>
      <c r="C3030" s="103">
        <v>51</v>
      </c>
      <c r="D3030" s="118"/>
      <c r="E3030" s="113">
        <v>321</v>
      </c>
      <c r="F3030" s="141"/>
      <c r="G3030" s="186"/>
      <c r="H3030" s="108">
        <f t="shared" ref="H3030:Y3030" si="5411">H3031</f>
        <v>0</v>
      </c>
      <c r="I3030" s="108">
        <f t="shared" si="5411"/>
        <v>0</v>
      </c>
      <c r="J3030" s="108">
        <f t="shared" si="5411"/>
        <v>0</v>
      </c>
      <c r="K3030" s="108">
        <f t="shared" si="5411"/>
        <v>0</v>
      </c>
      <c r="L3030" s="108">
        <f t="shared" si="5411"/>
        <v>800</v>
      </c>
      <c r="M3030" s="108">
        <f t="shared" si="5411"/>
        <v>0</v>
      </c>
      <c r="N3030" s="108">
        <f t="shared" si="5411"/>
        <v>800</v>
      </c>
      <c r="O3030" s="108">
        <f t="shared" si="5411"/>
        <v>0</v>
      </c>
      <c r="P3030" s="108">
        <f t="shared" si="5411"/>
        <v>0</v>
      </c>
      <c r="Q3030" s="108">
        <f t="shared" si="5411"/>
        <v>0</v>
      </c>
      <c r="R3030" s="108">
        <f t="shared" si="5411"/>
        <v>800</v>
      </c>
      <c r="S3030" s="108">
        <f t="shared" si="5411"/>
        <v>0</v>
      </c>
      <c r="T3030" s="108">
        <f t="shared" si="5411"/>
        <v>800</v>
      </c>
      <c r="U3030" s="108">
        <f t="shared" si="5411"/>
        <v>0</v>
      </c>
      <c r="V3030" s="108">
        <f t="shared" si="5411"/>
        <v>400</v>
      </c>
      <c r="W3030" s="108">
        <f t="shared" si="5411"/>
        <v>0</v>
      </c>
      <c r="X3030" s="108">
        <f t="shared" si="5411"/>
        <v>400</v>
      </c>
      <c r="Y3030" s="108">
        <f t="shared" si="5411"/>
        <v>0</v>
      </c>
    </row>
    <row r="3031" spans="1:29" ht="15" x14ac:dyDescent="0.2">
      <c r="A3031" s="95" t="s">
        <v>882</v>
      </c>
      <c r="B3031" s="95" t="s">
        <v>910</v>
      </c>
      <c r="C3031" s="94">
        <v>51</v>
      </c>
      <c r="D3031" s="95" t="s">
        <v>101</v>
      </c>
      <c r="E3031" s="119">
        <v>3211</v>
      </c>
      <c r="F3031" s="142" t="s">
        <v>42</v>
      </c>
      <c r="H3031" s="398"/>
      <c r="I3031" s="399"/>
      <c r="J3031" s="398">
        <v>0</v>
      </c>
      <c r="K3031" s="399"/>
      <c r="L3031" s="398">
        <v>800</v>
      </c>
      <c r="M3031" s="399"/>
      <c r="N3031" s="398">
        <v>800</v>
      </c>
      <c r="O3031" s="399"/>
      <c r="P3031" s="398">
        <v>0</v>
      </c>
      <c r="Q3031" s="399"/>
      <c r="R3031" s="398">
        <v>800</v>
      </c>
      <c r="S3031" s="399"/>
      <c r="T3031" s="398">
        <v>800</v>
      </c>
      <c r="U3031" s="399"/>
      <c r="V3031" s="398">
        <v>400</v>
      </c>
      <c r="W3031" s="399"/>
      <c r="X3031" s="398">
        <v>400</v>
      </c>
      <c r="Y3031" s="399"/>
    </row>
    <row r="3032" spans="1:29" x14ac:dyDescent="0.2">
      <c r="A3032" s="118" t="s">
        <v>882</v>
      </c>
      <c r="B3032" s="118" t="s">
        <v>910</v>
      </c>
      <c r="C3032" s="103">
        <v>51</v>
      </c>
      <c r="D3032" s="118"/>
      <c r="E3032" s="113">
        <v>323</v>
      </c>
      <c r="F3032" s="141"/>
      <c r="G3032" s="186"/>
      <c r="H3032" s="108">
        <f t="shared" ref="H3032:W3032" si="5412">SUM(H3033:H3034)</f>
        <v>0</v>
      </c>
      <c r="I3032" s="108">
        <f t="shared" si="5412"/>
        <v>0</v>
      </c>
      <c r="J3032" s="108">
        <f t="shared" si="5412"/>
        <v>0</v>
      </c>
      <c r="K3032" s="108">
        <f t="shared" si="5412"/>
        <v>0</v>
      </c>
      <c r="L3032" s="108">
        <f t="shared" si="5412"/>
        <v>2000</v>
      </c>
      <c r="M3032" s="108">
        <f t="shared" si="5412"/>
        <v>0</v>
      </c>
      <c r="N3032" s="108">
        <f t="shared" ref="N3032:O3032" si="5413">SUM(N3033:N3034)</f>
        <v>2000</v>
      </c>
      <c r="O3032" s="108">
        <f t="shared" si="5413"/>
        <v>0</v>
      </c>
      <c r="P3032" s="108">
        <f t="shared" si="5412"/>
        <v>0</v>
      </c>
      <c r="Q3032" s="108">
        <f t="shared" si="5412"/>
        <v>0</v>
      </c>
      <c r="R3032" s="108">
        <f t="shared" si="5412"/>
        <v>1600</v>
      </c>
      <c r="S3032" s="108">
        <f t="shared" si="5412"/>
        <v>0</v>
      </c>
      <c r="T3032" s="108">
        <f t="shared" ref="T3032:U3032" si="5414">SUM(T3033:T3034)</f>
        <v>1600</v>
      </c>
      <c r="U3032" s="108">
        <f t="shared" si="5414"/>
        <v>0</v>
      </c>
      <c r="V3032" s="108">
        <f t="shared" si="5412"/>
        <v>1200</v>
      </c>
      <c r="W3032" s="108">
        <f t="shared" si="5412"/>
        <v>0</v>
      </c>
      <c r="X3032" s="108">
        <f t="shared" ref="X3032:Y3032" si="5415">SUM(X3033:X3034)</f>
        <v>1200</v>
      </c>
      <c r="Y3032" s="108">
        <f t="shared" si="5415"/>
        <v>0</v>
      </c>
      <c r="Z3032" s="101"/>
      <c r="AA3032" s="101"/>
      <c r="AB3032" s="101"/>
      <c r="AC3032" s="101"/>
    </row>
    <row r="3033" spans="1:29" ht="15" x14ac:dyDescent="0.2">
      <c r="A3033" s="95" t="s">
        <v>882</v>
      </c>
      <c r="B3033" s="95" t="s">
        <v>910</v>
      </c>
      <c r="C3033" s="94">
        <v>51</v>
      </c>
      <c r="D3033" s="95" t="s">
        <v>101</v>
      </c>
      <c r="E3033" s="119">
        <v>3233</v>
      </c>
      <c r="F3033" s="142" t="s">
        <v>54</v>
      </c>
      <c r="H3033" s="398"/>
      <c r="I3033" s="399"/>
      <c r="J3033" s="398"/>
      <c r="K3033" s="399"/>
      <c r="L3033" s="398">
        <v>1200</v>
      </c>
      <c r="M3033" s="399"/>
      <c r="N3033" s="398">
        <v>1200</v>
      </c>
      <c r="O3033" s="399"/>
      <c r="P3033" s="398"/>
      <c r="Q3033" s="399"/>
      <c r="R3033" s="398">
        <v>800</v>
      </c>
      <c r="S3033" s="399"/>
      <c r="T3033" s="398">
        <v>800</v>
      </c>
      <c r="U3033" s="399"/>
      <c r="V3033" s="398">
        <v>400</v>
      </c>
      <c r="W3033" s="399"/>
      <c r="X3033" s="398">
        <v>400</v>
      </c>
      <c r="Y3033" s="399"/>
    </row>
    <row r="3034" spans="1:29" s="101" customFormat="1" x14ac:dyDescent="0.2">
      <c r="A3034" s="95" t="s">
        <v>882</v>
      </c>
      <c r="B3034" s="95" t="s">
        <v>910</v>
      </c>
      <c r="C3034" s="94">
        <v>51</v>
      </c>
      <c r="D3034" s="95" t="s">
        <v>101</v>
      </c>
      <c r="E3034" s="119">
        <v>3237</v>
      </c>
      <c r="F3034" s="142" t="s">
        <v>58</v>
      </c>
      <c r="G3034" s="134"/>
      <c r="H3034" s="398"/>
      <c r="I3034" s="398"/>
      <c r="J3034" s="398"/>
      <c r="K3034" s="398"/>
      <c r="L3034" s="398">
        <v>800</v>
      </c>
      <c r="M3034" s="398"/>
      <c r="N3034" s="398">
        <v>800</v>
      </c>
      <c r="O3034" s="398"/>
      <c r="P3034" s="398"/>
      <c r="Q3034" s="398"/>
      <c r="R3034" s="398">
        <v>800</v>
      </c>
      <c r="S3034" s="398"/>
      <c r="T3034" s="398">
        <v>800</v>
      </c>
      <c r="U3034" s="398"/>
      <c r="V3034" s="398">
        <v>800</v>
      </c>
      <c r="W3034" s="398"/>
      <c r="X3034" s="398">
        <v>800</v>
      </c>
      <c r="Y3034" s="398"/>
      <c r="Z3034" s="112"/>
      <c r="AA3034" s="112"/>
      <c r="AB3034" s="112"/>
      <c r="AC3034" s="112"/>
    </row>
    <row r="3035" spans="1:29" x14ac:dyDescent="0.2">
      <c r="A3035" s="188" t="s">
        <v>882</v>
      </c>
      <c r="B3035" s="188" t="s">
        <v>910</v>
      </c>
      <c r="C3035" s="167">
        <v>51</v>
      </c>
      <c r="D3035" s="166"/>
      <c r="E3035" s="168">
        <v>42</v>
      </c>
      <c r="F3035" s="169"/>
      <c r="G3035" s="169"/>
      <c r="H3035" s="185">
        <f t="shared" ref="H3035:W3035" si="5416">H3036+H3038</f>
        <v>0</v>
      </c>
      <c r="I3035" s="185">
        <f t="shared" si="5416"/>
        <v>0</v>
      </c>
      <c r="J3035" s="185">
        <f t="shared" si="5416"/>
        <v>0</v>
      </c>
      <c r="K3035" s="185">
        <f t="shared" si="5416"/>
        <v>0</v>
      </c>
      <c r="L3035" s="185">
        <f t="shared" si="5416"/>
        <v>25600</v>
      </c>
      <c r="M3035" s="185">
        <f t="shared" si="5416"/>
        <v>0</v>
      </c>
      <c r="N3035" s="185">
        <f t="shared" ref="N3035:O3035" si="5417">N3036+N3038</f>
        <v>25600</v>
      </c>
      <c r="O3035" s="185">
        <f t="shared" si="5417"/>
        <v>0</v>
      </c>
      <c r="P3035" s="185">
        <f t="shared" si="5416"/>
        <v>0</v>
      </c>
      <c r="Q3035" s="185">
        <f t="shared" si="5416"/>
        <v>0</v>
      </c>
      <c r="R3035" s="185">
        <f t="shared" si="5416"/>
        <v>7200</v>
      </c>
      <c r="S3035" s="185">
        <f t="shared" si="5416"/>
        <v>0</v>
      </c>
      <c r="T3035" s="185">
        <f t="shared" ref="T3035:U3035" si="5418">T3036+T3038</f>
        <v>7200</v>
      </c>
      <c r="U3035" s="185">
        <f t="shared" si="5418"/>
        <v>0</v>
      </c>
      <c r="V3035" s="185">
        <f t="shared" si="5416"/>
        <v>4000</v>
      </c>
      <c r="W3035" s="185">
        <f t="shared" si="5416"/>
        <v>0</v>
      </c>
      <c r="X3035" s="185">
        <f t="shared" ref="X3035:Y3035" si="5419">X3036+X3038</f>
        <v>4000</v>
      </c>
      <c r="Y3035" s="185">
        <f t="shared" si="5419"/>
        <v>0</v>
      </c>
    </row>
    <row r="3036" spans="1:29" s="101" customFormat="1" x14ac:dyDescent="0.2">
      <c r="A3036" s="118" t="s">
        <v>882</v>
      </c>
      <c r="B3036" s="118" t="s">
        <v>910</v>
      </c>
      <c r="C3036" s="103">
        <v>51</v>
      </c>
      <c r="D3036" s="118"/>
      <c r="E3036" s="113">
        <v>422</v>
      </c>
      <c r="F3036" s="141"/>
      <c r="G3036" s="186"/>
      <c r="H3036" s="108">
        <f t="shared" ref="H3036:Y3036" si="5420">H3037</f>
        <v>0</v>
      </c>
      <c r="I3036" s="108">
        <f t="shared" si="5420"/>
        <v>0</v>
      </c>
      <c r="J3036" s="108">
        <f t="shared" si="5420"/>
        <v>0</v>
      </c>
      <c r="K3036" s="108">
        <f t="shared" si="5420"/>
        <v>0</v>
      </c>
      <c r="L3036" s="108">
        <f t="shared" si="5420"/>
        <v>24000</v>
      </c>
      <c r="M3036" s="108">
        <f t="shared" si="5420"/>
        <v>0</v>
      </c>
      <c r="N3036" s="108">
        <f t="shared" si="5420"/>
        <v>24000</v>
      </c>
      <c r="O3036" s="108">
        <f t="shared" si="5420"/>
        <v>0</v>
      </c>
      <c r="P3036" s="108">
        <f t="shared" si="5420"/>
        <v>0</v>
      </c>
      <c r="Q3036" s="108">
        <f t="shared" si="5420"/>
        <v>0</v>
      </c>
      <c r="R3036" s="108">
        <f t="shared" si="5420"/>
        <v>4800</v>
      </c>
      <c r="S3036" s="108">
        <f t="shared" si="5420"/>
        <v>0</v>
      </c>
      <c r="T3036" s="108">
        <f t="shared" si="5420"/>
        <v>4800</v>
      </c>
      <c r="U3036" s="108">
        <f t="shared" si="5420"/>
        <v>0</v>
      </c>
      <c r="V3036" s="108">
        <f t="shared" si="5420"/>
        <v>2400</v>
      </c>
      <c r="W3036" s="108">
        <f t="shared" si="5420"/>
        <v>0</v>
      </c>
      <c r="X3036" s="108">
        <f t="shared" si="5420"/>
        <v>2400</v>
      </c>
      <c r="Y3036" s="108">
        <f t="shared" si="5420"/>
        <v>0</v>
      </c>
    </row>
    <row r="3037" spans="1:29" ht="15" x14ac:dyDescent="0.2">
      <c r="A3037" s="95" t="s">
        <v>882</v>
      </c>
      <c r="B3037" s="95" t="s">
        <v>910</v>
      </c>
      <c r="C3037" s="94">
        <v>51</v>
      </c>
      <c r="D3037" s="95" t="s">
        <v>101</v>
      </c>
      <c r="E3037" s="119">
        <v>4221</v>
      </c>
      <c r="F3037" s="142" t="s">
        <v>911</v>
      </c>
      <c r="H3037" s="398"/>
      <c r="I3037" s="399"/>
      <c r="J3037" s="398">
        <v>0</v>
      </c>
      <c r="K3037" s="399"/>
      <c r="L3037" s="398">
        <v>24000</v>
      </c>
      <c r="M3037" s="399"/>
      <c r="N3037" s="398">
        <v>24000</v>
      </c>
      <c r="O3037" s="399"/>
      <c r="P3037" s="398">
        <v>0</v>
      </c>
      <c r="Q3037" s="399"/>
      <c r="R3037" s="398">
        <v>4800</v>
      </c>
      <c r="S3037" s="399"/>
      <c r="T3037" s="398">
        <v>4800</v>
      </c>
      <c r="U3037" s="399"/>
      <c r="V3037" s="398">
        <v>2400</v>
      </c>
      <c r="W3037" s="399"/>
      <c r="X3037" s="398">
        <v>2400</v>
      </c>
      <c r="Y3037" s="399"/>
    </row>
    <row r="3038" spans="1:29" x14ac:dyDescent="0.2">
      <c r="A3038" s="118" t="s">
        <v>882</v>
      </c>
      <c r="B3038" s="118" t="s">
        <v>910</v>
      </c>
      <c r="C3038" s="103">
        <v>51</v>
      </c>
      <c r="D3038" s="118"/>
      <c r="E3038" s="113">
        <v>426</v>
      </c>
      <c r="F3038" s="141"/>
      <c r="G3038" s="186"/>
      <c r="H3038" s="108">
        <f t="shared" ref="H3038:Y3038" si="5421">SUM(H3039:H3039)</f>
        <v>0</v>
      </c>
      <c r="I3038" s="108">
        <f t="shared" si="5421"/>
        <v>0</v>
      </c>
      <c r="J3038" s="108">
        <f t="shared" si="5421"/>
        <v>0</v>
      </c>
      <c r="K3038" s="108">
        <f t="shared" si="5421"/>
        <v>0</v>
      </c>
      <c r="L3038" s="108">
        <f t="shared" si="5421"/>
        <v>1600</v>
      </c>
      <c r="M3038" s="108">
        <f t="shared" si="5421"/>
        <v>0</v>
      </c>
      <c r="N3038" s="108">
        <f t="shared" si="5421"/>
        <v>1600</v>
      </c>
      <c r="O3038" s="108">
        <f t="shared" si="5421"/>
        <v>0</v>
      </c>
      <c r="P3038" s="108">
        <f t="shared" si="5421"/>
        <v>0</v>
      </c>
      <c r="Q3038" s="108">
        <f t="shared" si="5421"/>
        <v>0</v>
      </c>
      <c r="R3038" s="108">
        <f t="shared" si="5421"/>
        <v>2400</v>
      </c>
      <c r="S3038" s="108">
        <f t="shared" si="5421"/>
        <v>0</v>
      </c>
      <c r="T3038" s="108">
        <f t="shared" si="5421"/>
        <v>2400</v>
      </c>
      <c r="U3038" s="108">
        <f t="shared" si="5421"/>
        <v>0</v>
      </c>
      <c r="V3038" s="108">
        <f t="shared" si="5421"/>
        <v>1600</v>
      </c>
      <c r="W3038" s="108">
        <f t="shared" si="5421"/>
        <v>0</v>
      </c>
      <c r="X3038" s="108">
        <f t="shared" si="5421"/>
        <v>1600</v>
      </c>
      <c r="Y3038" s="108">
        <f t="shared" si="5421"/>
        <v>0</v>
      </c>
      <c r="Z3038" s="101"/>
      <c r="AA3038" s="101"/>
      <c r="AB3038" s="101"/>
      <c r="AC3038" s="101"/>
    </row>
    <row r="3039" spans="1:29" ht="15" x14ac:dyDescent="0.2">
      <c r="A3039" s="95" t="s">
        <v>882</v>
      </c>
      <c r="B3039" s="95" t="s">
        <v>910</v>
      </c>
      <c r="C3039" s="94">
        <v>51</v>
      </c>
      <c r="D3039" s="95" t="s">
        <v>101</v>
      </c>
      <c r="E3039" s="119">
        <v>4262</v>
      </c>
      <c r="F3039" s="142" t="s">
        <v>218</v>
      </c>
      <c r="H3039" s="398"/>
      <c r="I3039" s="399"/>
      <c r="J3039" s="398"/>
      <c r="K3039" s="399"/>
      <c r="L3039" s="398">
        <v>1600</v>
      </c>
      <c r="M3039" s="399"/>
      <c r="N3039" s="398">
        <v>1600</v>
      </c>
      <c r="O3039" s="399"/>
      <c r="P3039" s="398"/>
      <c r="Q3039" s="399"/>
      <c r="R3039" s="398">
        <v>2400</v>
      </c>
      <c r="S3039" s="399"/>
      <c r="T3039" s="398">
        <v>2400</v>
      </c>
      <c r="U3039" s="399"/>
      <c r="V3039" s="398">
        <v>1600</v>
      </c>
      <c r="W3039" s="399"/>
      <c r="X3039" s="398">
        <v>1600</v>
      </c>
      <c r="Y3039" s="399"/>
    </row>
    <row r="3040" spans="1:29" x14ac:dyDescent="0.2">
      <c r="A3040" s="188" t="s">
        <v>882</v>
      </c>
      <c r="B3040" s="188" t="s">
        <v>910</v>
      </c>
      <c r="C3040" s="167">
        <v>559</v>
      </c>
      <c r="D3040" s="166"/>
      <c r="E3040" s="168">
        <v>31</v>
      </c>
      <c r="F3040" s="169"/>
      <c r="G3040" s="169"/>
      <c r="H3040" s="185">
        <f t="shared" ref="H3040:W3040" si="5422">H3041+H3043</f>
        <v>0</v>
      </c>
      <c r="I3040" s="185">
        <f t="shared" si="5422"/>
        <v>0</v>
      </c>
      <c r="J3040" s="185">
        <f t="shared" si="5422"/>
        <v>0</v>
      </c>
      <c r="K3040" s="185">
        <f t="shared" si="5422"/>
        <v>0</v>
      </c>
      <c r="L3040" s="185">
        <f t="shared" si="5422"/>
        <v>1500</v>
      </c>
      <c r="M3040" s="185">
        <f t="shared" si="5422"/>
        <v>0</v>
      </c>
      <c r="N3040" s="185">
        <f t="shared" ref="N3040:O3040" si="5423">N3041+N3043</f>
        <v>1500</v>
      </c>
      <c r="O3040" s="185">
        <f t="shared" si="5423"/>
        <v>0</v>
      </c>
      <c r="P3040" s="185">
        <f t="shared" si="5422"/>
        <v>0</v>
      </c>
      <c r="Q3040" s="185">
        <f t="shared" si="5422"/>
        <v>0</v>
      </c>
      <c r="R3040" s="185">
        <f t="shared" si="5422"/>
        <v>1500</v>
      </c>
      <c r="S3040" s="185">
        <f t="shared" si="5422"/>
        <v>0</v>
      </c>
      <c r="T3040" s="185">
        <f t="shared" ref="T3040:U3040" si="5424">T3041+T3043</f>
        <v>1500</v>
      </c>
      <c r="U3040" s="185">
        <f t="shared" si="5424"/>
        <v>0</v>
      </c>
      <c r="V3040" s="185">
        <f t="shared" si="5422"/>
        <v>700</v>
      </c>
      <c r="W3040" s="185">
        <f t="shared" si="5422"/>
        <v>0</v>
      </c>
      <c r="X3040" s="185">
        <f t="shared" ref="X3040:Y3040" si="5425">X3041+X3043</f>
        <v>700</v>
      </c>
      <c r="Y3040" s="185">
        <f t="shared" si="5425"/>
        <v>0</v>
      </c>
    </row>
    <row r="3041" spans="1:29" x14ac:dyDescent="0.2">
      <c r="A3041" s="118" t="s">
        <v>882</v>
      </c>
      <c r="B3041" s="118" t="s">
        <v>910</v>
      </c>
      <c r="C3041" s="103">
        <v>559</v>
      </c>
      <c r="D3041" s="118"/>
      <c r="E3041" s="113">
        <v>311</v>
      </c>
      <c r="F3041" s="141"/>
      <c r="G3041" s="186"/>
      <c r="H3041" s="108">
        <f t="shared" ref="H3041:Y3041" si="5426">H3042</f>
        <v>0</v>
      </c>
      <c r="I3041" s="108">
        <f t="shared" si="5426"/>
        <v>0</v>
      </c>
      <c r="J3041" s="108">
        <f t="shared" si="5426"/>
        <v>0</v>
      </c>
      <c r="K3041" s="108">
        <f t="shared" si="5426"/>
        <v>0</v>
      </c>
      <c r="L3041" s="108">
        <f t="shared" si="5426"/>
        <v>1300</v>
      </c>
      <c r="M3041" s="108">
        <f t="shared" si="5426"/>
        <v>0</v>
      </c>
      <c r="N3041" s="108">
        <f t="shared" si="5426"/>
        <v>1300</v>
      </c>
      <c r="O3041" s="108">
        <f t="shared" si="5426"/>
        <v>0</v>
      </c>
      <c r="P3041" s="108">
        <f t="shared" si="5426"/>
        <v>0</v>
      </c>
      <c r="Q3041" s="108">
        <f t="shared" si="5426"/>
        <v>0</v>
      </c>
      <c r="R3041" s="108">
        <f t="shared" si="5426"/>
        <v>1300</v>
      </c>
      <c r="S3041" s="108">
        <f t="shared" si="5426"/>
        <v>0</v>
      </c>
      <c r="T3041" s="108">
        <f t="shared" si="5426"/>
        <v>1300</v>
      </c>
      <c r="U3041" s="108">
        <f t="shared" si="5426"/>
        <v>0</v>
      </c>
      <c r="V3041" s="108">
        <f t="shared" si="5426"/>
        <v>600</v>
      </c>
      <c r="W3041" s="108">
        <f t="shared" si="5426"/>
        <v>0</v>
      </c>
      <c r="X3041" s="108">
        <f t="shared" si="5426"/>
        <v>600</v>
      </c>
      <c r="Y3041" s="108">
        <f t="shared" si="5426"/>
        <v>0</v>
      </c>
    </row>
    <row r="3042" spans="1:29" ht="15" x14ac:dyDescent="0.2">
      <c r="A3042" s="95" t="s">
        <v>882</v>
      </c>
      <c r="B3042" s="95" t="s">
        <v>910</v>
      </c>
      <c r="C3042" s="94">
        <v>559</v>
      </c>
      <c r="D3042" s="95" t="s">
        <v>101</v>
      </c>
      <c r="E3042" s="119">
        <v>3111</v>
      </c>
      <c r="F3042" s="142" t="s">
        <v>33</v>
      </c>
      <c r="H3042" s="398"/>
      <c r="I3042" s="399"/>
      <c r="J3042" s="398">
        <v>0</v>
      </c>
      <c r="K3042" s="399"/>
      <c r="L3042" s="398">
        <v>1300</v>
      </c>
      <c r="M3042" s="399"/>
      <c r="N3042" s="398">
        <v>1300</v>
      </c>
      <c r="O3042" s="399"/>
      <c r="P3042" s="398">
        <v>0</v>
      </c>
      <c r="Q3042" s="399"/>
      <c r="R3042" s="398">
        <v>1300</v>
      </c>
      <c r="S3042" s="399"/>
      <c r="T3042" s="398">
        <v>1300</v>
      </c>
      <c r="U3042" s="399"/>
      <c r="V3042" s="398">
        <v>600</v>
      </c>
      <c r="W3042" s="399"/>
      <c r="X3042" s="398">
        <v>600</v>
      </c>
      <c r="Y3042" s="399"/>
    </row>
    <row r="3043" spans="1:29" x14ac:dyDescent="0.2">
      <c r="A3043" s="118" t="s">
        <v>882</v>
      </c>
      <c r="B3043" s="118" t="s">
        <v>910</v>
      </c>
      <c r="C3043" s="103">
        <v>559</v>
      </c>
      <c r="D3043" s="118"/>
      <c r="E3043" s="113">
        <v>313</v>
      </c>
      <c r="F3043" s="141"/>
      <c r="G3043" s="186"/>
      <c r="H3043" s="108">
        <f t="shared" ref="H3043:Y3043" si="5427">H3044</f>
        <v>0</v>
      </c>
      <c r="I3043" s="108">
        <f t="shared" si="5427"/>
        <v>0</v>
      </c>
      <c r="J3043" s="108">
        <f t="shared" si="5427"/>
        <v>0</v>
      </c>
      <c r="K3043" s="108">
        <f t="shared" si="5427"/>
        <v>0</v>
      </c>
      <c r="L3043" s="108">
        <f t="shared" si="5427"/>
        <v>200</v>
      </c>
      <c r="M3043" s="108">
        <f t="shared" si="5427"/>
        <v>0</v>
      </c>
      <c r="N3043" s="108">
        <f t="shared" si="5427"/>
        <v>200</v>
      </c>
      <c r="O3043" s="108">
        <f t="shared" si="5427"/>
        <v>0</v>
      </c>
      <c r="P3043" s="108">
        <f t="shared" si="5427"/>
        <v>0</v>
      </c>
      <c r="Q3043" s="108">
        <f t="shared" si="5427"/>
        <v>0</v>
      </c>
      <c r="R3043" s="108">
        <f t="shared" si="5427"/>
        <v>200</v>
      </c>
      <c r="S3043" s="108">
        <f t="shared" si="5427"/>
        <v>0</v>
      </c>
      <c r="T3043" s="108">
        <f t="shared" si="5427"/>
        <v>200</v>
      </c>
      <c r="U3043" s="108">
        <f t="shared" si="5427"/>
        <v>0</v>
      </c>
      <c r="V3043" s="108">
        <f t="shared" si="5427"/>
        <v>100</v>
      </c>
      <c r="W3043" s="108">
        <f t="shared" si="5427"/>
        <v>0</v>
      </c>
      <c r="X3043" s="108">
        <f t="shared" si="5427"/>
        <v>100</v>
      </c>
      <c r="Y3043" s="108">
        <f t="shared" si="5427"/>
        <v>0</v>
      </c>
    </row>
    <row r="3044" spans="1:29" ht="15" x14ac:dyDescent="0.2">
      <c r="A3044" s="95" t="s">
        <v>882</v>
      </c>
      <c r="B3044" s="95" t="s">
        <v>910</v>
      </c>
      <c r="C3044" s="94">
        <v>559</v>
      </c>
      <c r="D3044" s="95" t="s">
        <v>101</v>
      </c>
      <c r="E3044" s="119">
        <v>3132</v>
      </c>
      <c r="F3044" s="142" t="s">
        <v>40</v>
      </c>
      <c r="H3044" s="398"/>
      <c r="I3044" s="399"/>
      <c r="J3044" s="398">
        <v>0</v>
      </c>
      <c r="K3044" s="399"/>
      <c r="L3044" s="398">
        <v>200</v>
      </c>
      <c r="M3044" s="399"/>
      <c r="N3044" s="398">
        <v>200</v>
      </c>
      <c r="O3044" s="399"/>
      <c r="P3044" s="398">
        <v>0</v>
      </c>
      <c r="Q3044" s="399"/>
      <c r="R3044" s="398">
        <v>200</v>
      </c>
      <c r="S3044" s="399"/>
      <c r="T3044" s="398">
        <v>200</v>
      </c>
      <c r="U3044" s="399"/>
      <c r="V3044" s="398">
        <v>100</v>
      </c>
      <c r="W3044" s="399"/>
      <c r="X3044" s="398">
        <v>100</v>
      </c>
      <c r="Y3044" s="399"/>
    </row>
    <row r="3045" spans="1:29" x14ac:dyDescent="0.2">
      <c r="A3045" s="188" t="s">
        <v>882</v>
      </c>
      <c r="B3045" s="188" t="s">
        <v>910</v>
      </c>
      <c r="C3045" s="167">
        <v>559</v>
      </c>
      <c r="D3045" s="166"/>
      <c r="E3045" s="168">
        <v>32</v>
      </c>
      <c r="F3045" s="169"/>
      <c r="G3045" s="169"/>
      <c r="H3045" s="185">
        <f>H3046+H3048</f>
        <v>0</v>
      </c>
      <c r="I3045" s="185">
        <f t="shared" ref="I3045:W3045" si="5428">I3046+I3048</f>
        <v>0</v>
      </c>
      <c r="J3045" s="185">
        <f t="shared" si="5428"/>
        <v>0</v>
      </c>
      <c r="K3045" s="185">
        <f t="shared" si="5428"/>
        <v>0</v>
      </c>
      <c r="L3045" s="185">
        <f t="shared" si="5428"/>
        <v>700</v>
      </c>
      <c r="M3045" s="185">
        <f t="shared" si="5428"/>
        <v>0</v>
      </c>
      <c r="N3045" s="185">
        <f t="shared" ref="N3045:O3045" si="5429">N3046+N3048</f>
        <v>700</v>
      </c>
      <c r="O3045" s="185">
        <f t="shared" si="5429"/>
        <v>0</v>
      </c>
      <c r="P3045" s="185">
        <f t="shared" si="5428"/>
        <v>0</v>
      </c>
      <c r="Q3045" s="185">
        <f t="shared" si="5428"/>
        <v>0</v>
      </c>
      <c r="R3045" s="185">
        <f t="shared" si="5428"/>
        <v>600</v>
      </c>
      <c r="S3045" s="185">
        <f t="shared" si="5428"/>
        <v>0</v>
      </c>
      <c r="T3045" s="185">
        <f t="shared" ref="T3045:U3045" si="5430">T3046+T3048</f>
        <v>600</v>
      </c>
      <c r="U3045" s="185">
        <f t="shared" si="5430"/>
        <v>0</v>
      </c>
      <c r="V3045" s="185">
        <f t="shared" si="5428"/>
        <v>400</v>
      </c>
      <c r="W3045" s="185">
        <f t="shared" si="5428"/>
        <v>0</v>
      </c>
      <c r="X3045" s="185">
        <f t="shared" ref="X3045:Y3045" si="5431">X3046+X3048</f>
        <v>400</v>
      </c>
      <c r="Y3045" s="185">
        <f t="shared" si="5431"/>
        <v>0</v>
      </c>
    </row>
    <row r="3046" spans="1:29" s="101" customFormat="1" x14ac:dyDescent="0.2">
      <c r="A3046" s="118" t="s">
        <v>882</v>
      </c>
      <c r="B3046" s="118" t="s">
        <v>910</v>
      </c>
      <c r="C3046" s="103">
        <v>559</v>
      </c>
      <c r="D3046" s="118"/>
      <c r="E3046" s="113">
        <v>321</v>
      </c>
      <c r="F3046" s="141"/>
      <c r="G3046" s="186"/>
      <c r="H3046" s="108">
        <f t="shared" ref="H3046:Y3046" si="5432">H3047</f>
        <v>0</v>
      </c>
      <c r="I3046" s="108">
        <f t="shared" si="5432"/>
        <v>0</v>
      </c>
      <c r="J3046" s="108">
        <f t="shared" si="5432"/>
        <v>0</v>
      </c>
      <c r="K3046" s="108">
        <f t="shared" si="5432"/>
        <v>0</v>
      </c>
      <c r="L3046" s="108">
        <f t="shared" si="5432"/>
        <v>200</v>
      </c>
      <c r="M3046" s="108">
        <f t="shared" si="5432"/>
        <v>0</v>
      </c>
      <c r="N3046" s="108">
        <f t="shared" si="5432"/>
        <v>200</v>
      </c>
      <c r="O3046" s="108">
        <f t="shared" si="5432"/>
        <v>0</v>
      </c>
      <c r="P3046" s="108">
        <f t="shared" si="5432"/>
        <v>0</v>
      </c>
      <c r="Q3046" s="108">
        <f t="shared" si="5432"/>
        <v>0</v>
      </c>
      <c r="R3046" s="108">
        <f t="shared" si="5432"/>
        <v>200</v>
      </c>
      <c r="S3046" s="108">
        <f t="shared" si="5432"/>
        <v>0</v>
      </c>
      <c r="T3046" s="108">
        <f t="shared" si="5432"/>
        <v>200</v>
      </c>
      <c r="U3046" s="108">
        <f t="shared" si="5432"/>
        <v>0</v>
      </c>
      <c r="V3046" s="108">
        <f t="shared" si="5432"/>
        <v>100</v>
      </c>
      <c r="W3046" s="108">
        <f t="shared" si="5432"/>
        <v>0</v>
      </c>
      <c r="X3046" s="108">
        <f t="shared" si="5432"/>
        <v>100</v>
      </c>
      <c r="Y3046" s="108">
        <f t="shared" si="5432"/>
        <v>0</v>
      </c>
      <c r="Z3046" s="112"/>
      <c r="AA3046" s="112"/>
      <c r="AB3046" s="112"/>
      <c r="AC3046" s="112"/>
    </row>
    <row r="3047" spans="1:29" ht="15" x14ac:dyDescent="0.2">
      <c r="A3047" s="95" t="s">
        <v>882</v>
      </c>
      <c r="B3047" s="95" t="s">
        <v>910</v>
      </c>
      <c r="C3047" s="94">
        <v>559</v>
      </c>
      <c r="D3047" s="95" t="s">
        <v>101</v>
      </c>
      <c r="E3047" s="119">
        <v>3211</v>
      </c>
      <c r="F3047" s="142" t="s">
        <v>42</v>
      </c>
      <c r="H3047" s="398"/>
      <c r="I3047" s="399"/>
      <c r="J3047" s="398">
        <v>0</v>
      </c>
      <c r="K3047" s="399"/>
      <c r="L3047" s="398">
        <v>200</v>
      </c>
      <c r="M3047" s="399"/>
      <c r="N3047" s="398">
        <v>200</v>
      </c>
      <c r="O3047" s="399"/>
      <c r="P3047" s="398">
        <v>0</v>
      </c>
      <c r="Q3047" s="399"/>
      <c r="R3047" s="398">
        <v>200</v>
      </c>
      <c r="S3047" s="399"/>
      <c r="T3047" s="398">
        <v>200</v>
      </c>
      <c r="U3047" s="399"/>
      <c r="V3047" s="398">
        <v>100</v>
      </c>
      <c r="W3047" s="399"/>
      <c r="X3047" s="398">
        <v>100</v>
      </c>
      <c r="Y3047" s="399"/>
    </row>
    <row r="3048" spans="1:29" x14ac:dyDescent="0.2">
      <c r="A3048" s="118" t="s">
        <v>882</v>
      </c>
      <c r="B3048" s="118" t="s">
        <v>910</v>
      </c>
      <c r="C3048" s="103">
        <v>559</v>
      </c>
      <c r="D3048" s="118"/>
      <c r="E3048" s="113">
        <v>323</v>
      </c>
      <c r="F3048" s="141"/>
      <c r="G3048" s="186"/>
      <c r="H3048" s="108">
        <f>SUM(H3049:H3050)</f>
        <v>0</v>
      </c>
      <c r="I3048" s="108">
        <f t="shared" ref="I3048:W3048" si="5433">SUM(I3049:I3050)</f>
        <v>0</v>
      </c>
      <c r="J3048" s="108">
        <f t="shared" si="5433"/>
        <v>0</v>
      </c>
      <c r="K3048" s="108">
        <f t="shared" si="5433"/>
        <v>0</v>
      </c>
      <c r="L3048" s="108">
        <f t="shared" si="5433"/>
        <v>500</v>
      </c>
      <c r="M3048" s="108">
        <f t="shared" si="5433"/>
        <v>0</v>
      </c>
      <c r="N3048" s="108">
        <f t="shared" ref="N3048:O3048" si="5434">SUM(N3049:N3050)</f>
        <v>500</v>
      </c>
      <c r="O3048" s="108">
        <f t="shared" si="5434"/>
        <v>0</v>
      </c>
      <c r="P3048" s="108">
        <f t="shared" si="5433"/>
        <v>0</v>
      </c>
      <c r="Q3048" s="108">
        <f t="shared" si="5433"/>
        <v>0</v>
      </c>
      <c r="R3048" s="108">
        <f t="shared" si="5433"/>
        <v>400</v>
      </c>
      <c r="S3048" s="108">
        <f t="shared" si="5433"/>
        <v>0</v>
      </c>
      <c r="T3048" s="108">
        <f t="shared" ref="T3048:U3048" si="5435">SUM(T3049:T3050)</f>
        <v>400</v>
      </c>
      <c r="U3048" s="108">
        <f t="shared" si="5435"/>
        <v>0</v>
      </c>
      <c r="V3048" s="108">
        <f t="shared" si="5433"/>
        <v>300</v>
      </c>
      <c r="W3048" s="108">
        <f t="shared" si="5433"/>
        <v>0</v>
      </c>
      <c r="X3048" s="108">
        <f t="shared" ref="X3048:Y3048" si="5436">SUM(X3049:X3050)</f>
        <v>300</v>
      </c>
      <c r="Y3048" s="108">
        <f t="shared" si="5436"/>
        <v>0</v>
      </c>
      <c r="Z3048" s="101"/>
      <c r="AA3048" s="101"/>
      <c r="AB3048" s="101"/>
      <c r="AC3048" s="101"/>
    </row>
    <row r="3049" spans="1:29" ht="15" x14ac:dyDescent="0.2">
      <c r="A3049" s="95" t="s">
        <v>882</v>
      </c>
      <c r="B3049" s="95" t="s">
        <v>910</v>
      </c>
      <c r="C3049" s="94">
        <v>559</v>
      </c>
      <c r="D3049" s="95" t="s">
        <v>101</v>
      </c>
      <c r="E3049" s="119">
        <v>3233</v>
      </c>
      <c r="F3049" s="142" t="s">
        <v>54</v>
      </c>
      <c r="H3049" s="398"/>
      <c r="I3049" s="399"/>
      <c r="J3049" s="398"/>
      <c r="K3049" s="399"/>
      <c r="L3049" s="398">
        <v>300</v>
      </c>
      <c r="M3049" s="399"/>
      <c r="N3049" s="398">
        <v>300</v>
      </c>
      <c r="O3049" s="399"/>
      <c r="P3049" s="398"/>
      <c r="Q3049" s="399"/>
      <c r="R3049" s="398">
        <v>200</v>
      </c>
      <c r="S3049" s="399"/>
      <c r="T3049" s="398">
        <v>200</v>
      </c>
      <c r="U3049" s="399"/>
      <c r="V3049" s="398">
        <v>100</v>
      </c>
      <c r="W3049" s="399"/>
      <c r="X3049" s="398">
        <v>100</v>
      </c>
      <c r="Y3049" s="399"/>
    </row>
    <row r="3050" spans="1:29" s="101" customFormat="1" x14ac:dyDescent="0.2">
      <c r="A3050" s="95" t="s">
        <v>882</v>
      </c>
      <c r="B3050" s="95" t="s">
        <v>910</v>
      </c>
      <c r="C3050" s="94">
        <v>559</v>
      </c>
      <c r="D3050" s="95" t="s">
        <v>101</v>
      </c>
      <c r="E3050" s="119">
        <v>3237</v>
      </c>
      <c r="F3050" s="142" t="s">
        <v>58</v>
      </c>
      <c r="G3050" s="134"/>
      <c r="H3050" s="398"/>
      <c r="I3050" s="398"/>
      <c r="J3050" s="398"/>
      <c r="K3050" s="398"/>
      <c r="L3050" s="398">
        <v>200</v>
      </c>
      <c r="M3050" s="398"/>
      <c r="N3050" s="398">
        <v>200</v>
      </c>
      <c r="O3050" s="398"/>
      <c r="P3050" s="398"/>
      <c r="Q3050" s="398"/>
      <c r="R3050" s="398">
        <v>200</v>
      </c>
      <c r="S3050" s="398"/>
      <c r="T3050" s="398">
        <v>200</v>
      </c>
      <c r="U3050" s="398"/>
      <c r="V3050" s="398">
        <v>200</v>
      </c>
      <c r="W3050" s="398"/>
      <c r="X3050" s="398">
        <v>200</v>
      </c>
      <c r="Y3050" s="398"/>
      <c r="Z3050" s="112"/>
      <c r="AA3050" s="112"/>
      <c r="AB3050" s="112"/>
      <c r="AC3050" s="112"/>
    </row>
    <row r="3051" spans="1:29" x14ac:dyDescent="0.2">
      <c r="A3051" s="188" t="s">
        <v>882</v>
      </c>
      <c r="B3051" s="188" t="s">
        <v>910</v>
      </c>
      <c r="C3051" s="167">
        <v>559</v>
      </c>
      <c r="D3051" s="166"/>
      <c r="E3051" s="168">
        <v>42</v>
      </c>
      <c r="F3051" s="169"/>
      <c r="G3051" s="169"/>
      <c r="H3051" s="185">
        <f>H3052+H3054</f>
        <v>0</v>
      </c>
      <c r="I3051" s="185">
        <f t="shared" ref="I3051:W3051" si="5437">I3052+I3054</f>
        <v>0</v>
      </c>
      <c r="J3051" s="185">
        <f t="shared" si="5437"/>
        <v>0</v>
      </c>
      <c r="K3051" s="185">
        <f t="shared" si="5437"/>
        <v>0</v>
      </c>
      <c r="L3051" s="185">
        <f t="shared" si="5437"/>
        <v>6400</v>
      </c>
      <c r="M3051" s="185">
        <f t="shared" si="5437"/>
        <v>0</v>
      </c>
      <c r="N3051" s="185">
        <f t="shared" ref="N3051:O3051" si="5438">N3052+N3054</f>
        <v>6400</v>
      </c>
      <c r="O3051" s="185">
        <f t="shared" si="5438"/>
        <v>0</v>
      </c>
      <c r="P3051" s="185">
        <f t="shared" si="5437"/>
        <v>0</v>
      </c>
      <c r="Q3051" s="185">
        <f t="shared" si="5437"/>
        <v>0</v>
      </c>
      <c r="R3051" s="185">
        <f t="shared" si="5437"/>
        <v>1800</v>
      </c>
      <c r="S3051" s="185">
        <f t="shared" si="5437"/>
        <v>0</v>
      </c>
      <c r="T3051" s="185">
        <f t="shared" ref="T3051:U3051" si="5439">T3052+T3054</f>
        <v>1800</v>
      </c>
      <c r="U3051" s="185">
        <f t="shared" si="5439"/>
        <v>0</v>
      </c>
      <c r="V3051" s="185">
        <f t="shared" si="5437"/>
        <v>1000</v>
      </c>
      <c r="W3051" s="185">
        <f t="shared" si="5437"/>
        <v>0</v>
      </c>
      <c r="X3051" s="185">
        <f t="shared" ref="X3051:Y3051" si="5440">X3052+X3054</f>
        <v>1000</v>
      </c>
      <c r="Y3051" s="185">
        <f t="shared" si="5440"/>
        <v>0</v>
      </c>
    </row>
    <row r="3052" spans="1:29" s="101" customFormat="1" x14ac:dyDescent="0.2">
      <c r="A3052" s="118" t="s">
        <v>882</v>
      </c>
      <c r="B3052" s="118" t="s">
        <v>910</v>
      </c>
      <c r="C3052" s="103">
        <v>559</v>
      </c>
      <c r="D3052" s="118"/>
      <c r="E3052" s="113">
        <v>422</v>
      </c>
      <c r="F3052" s="141"/>
      <c r="G3052" s="186"/>
      <c r="H3052" s="108">
        <f t="shared" ref="H3052:Y3052" si="5441">H3053</f>
        <v>0</v>
      </c>
      <c r="I3052" s="108">
        <f t="shared" si="5441"/>
        <v>0</v>
      </c>
      <c r="J3052" s="108">
        <f t="shared" si="5441"/>
        <v>0</v>
      </c>
      <c r="K3052" s="108">
        <f t="shared" si="5441"/>
        <v>0</v>
      </c>
      <c r="L3052" s="108">
        <f t="shared" si="5441"/>
        <v>6000</v>
      </c>
      <c r="M3052" s="108">
        <f t="shared" si="5441"/>
        <v>0</v>
      </c>
      <c r="N3052" s="108">
        <f t="shared" si="5441"/>
        <v>6000</v>
      </c>
      <c r="O3052" s="108">
        <f t="shared" si="5441"/>
        <v>0</v>
      </c>
      <c r="P3052" s="108">
        <f t="shared" si="5441"/>
        <v>0</v>
      </c>
      <c r="Q3052" s="108">
        <f t="shared" si="5441"/>
        <v>0</v>
      </c>
      <c r="R3052" s="108">
        <f t="shared" si="5441"/>
        <v>1200</v>
      </c>
      <c r="S3052" s="108">
        <f t="shared" si="5441"/>
        <v>0</v>
      </c>
      <c r="T3052" s="108">
        <f t="shared" si="5441"/>
        <v>1200</v>
      </c>
      <c r="U3052" s="108">
        <f t="shared" si="5441"/>
        <v>0</v>
      </c>
      <c r="V3052" s="108">
        <f t="shared" si="5441"/>
        <v>600</v>
      </c>
      <c r="W3052" s="108">
        <f t="shared" si="5441"/>
        <v>0</v>
      </c>
      <c r="X3052" s="108">
        <f t="shared" si="5441"/>
        <v>600</v>
      </c>
      <c r="Y3052" s="108">
        <f t="shared" si="5441"/>
        <v>0</v>
      </c>
    </row>
    <row r="3053" spans="1:29" ht="15" x14ac:dyDescent="0.2">
      <c r="A3053" s="95" t="s">
        <v>882</v>
      </c>
      <c r="B3053" s="95" t="s">
        <v>910</v>
      </c>
      <c r="C3053" s="94">
        <v>559</v>
      </c>
      <c r="D3053" s="95" t="s">
        <v>101</v>
      </c>
      <c r="E3053" s="119">
        <v>4221</v>
      </c>
      <c r="F3053" s="142" t="s">
        <v>911</v>
      </c>
      <c r="H3053" s="398"/>
      <c r="I3053" s="399"/>
      <c r="J3053" s="398">
        <v>0</v>
      </c>
      <c r="K3053" s="399"/>
      <c r="L3053" s="398">
        <v>6000</v>
      </c>
      <c r="M3053" s="399"/>
      <c r="N3053" s="398">
        <v>6000</v>
      </c>
      <c r="O3053" s="399"/>
      <c r="P3053" s="398">
        <v>0</v>
      </c>
      <c r="Q3053" s="399"/>
      <c r="R3053" s="398">
        <v>1200</v>
      </c>
      <c r="S3053" s="399"/>
      <c r="T3053" s="398">
        <v>1200</v>
      </c>
      <c r="U3053" s="399"/>
      <c r="V3053" s="398">
        <v>600</v>
      </c>
      <c r="W3053" s="399"/>
      <c r="X3053" s="398">
        <v>600</v>
      </c>
      <c r="Y3053" s="399"/>
    </row>
    <row r="3054" spans="1:29" x14ac:dyDescent="0.2">
      <c r="A3054" s="118" t="s">
        <v>882</v>
      </c>
      <c r="B3054" s="118" t="s">
        <v>910</v>
      </c>
      <c r="C3054" s="103">
        <v>559</v>
      </c>
      <c r="D3054" s="118"/>
      <c r="E3054" s="113">
        <v>426</v>
      </c>
      <c r="F3054" s="141"/>
      <c r="G3054" s="186"/>
      <c r="H3054" s="108">
        <f t="shared" ref="H3054:Y3054" si="5442">SUM(H3055:H3055)</f>
        <v>0</v>
      </c>
      <c r="I3054" s="108">
        <f t="shared" si="5442"/>
        <v>0</v>
      </c>
      <c r="J3054" s="108">
        <f t="shared" si="5442"/>
        <v>0</v>
      </c>
      <c r="K3054" s="108">
        <f t="shared" si="5442"/>
        <v>0</v>
      </c>
      <c r="L3054" s="108">
        <f t="shared" si="5442"/>
        <v>400</v>
      </c>
      <c r="M3054" s="108">
        <f t="shared" si="5442"/>
        <v>0</v>
      </c>
      <c r="N3054" s="108">
        <f t="shared" si="5442"/>
        <v>400</v>
      </c>
      <c r="O3054" s="108">
        <f t="shared" si="5442"/>
        <v>0</v>
      </c>
      <c r="P3054" s="108">
        <f t="shared" si="5442"/>
        <v>0</v>
      </c>
      <c r="Q3054" s="108">
        <f t="shared" si="5442"/>
        <v>0</v>
      </c>
      <c r="R3054" s="108">
        <f t="shared" si="5442"/>
        <v>600</v>
      </c>
      <c r="S3054" s="108">
        <f t="shared" si="5442"/>
        <v>0</v>
      </c>
      <c r="T3054" s="108">
        <f t="shared" si="5442"/>
        <v>600</v>
      </c>
      <c r="U3054" s="108">
        <f t="shared" si="5442"/>
        <v>0</v>
      </c>
      <c r="V3054" s="108">
        <f t="shared" si="5442"/>
        <v>400</v>
      </c>
      <c r="W3054" s="108">
        <f t="shared" si="5442"/>
        <v>0</v>
      </c>
      <c r="X3054" s="108">
        <f t="shared" si="5442"/>
        <v>400</v>
      </c>
      <c r="Y3054" s="108">
        <f t="shared" si="5442"/>
        <v>0</v>
      </c>
      <c r="Z3054" s="101"/>
      <c r="AA3054" s="101"/>
      <c r="AB3054" s="101"/>
      <c r="AC3054" s="101"/>
    </row>
    <row r="3055" spans="1:29" s="101" customFormat="1" x14ac:dyDescent="0.2">
      <c r="A3055" s="95" t="s">
        <v>882</v>
      </c>
      <c r="B3055" s="95" t="s">
        <v>910</v>
      </c>
      <c r="C3055" s="94">
        <v>559</v>
      </c>
      <c r="D3055" s="95" t="s">
        <v>101</v>
      </c>
      <c r="E3055" s="119">
        <v>4262</v>
      </c>
      <c r="F3055" s="142" t="s">
        <v>218</v>
      </c>
      <c r="G3055" s="134"/>
      <c r="H3055" s="398"/>
      <c r="I3055" s="399"/>
      <c r="J3055" s="398"/>
      <c r="K3055" s="399"/>
      <c r="L3055" s="398">
        <v>400</v>
      </c>
      <c r="M3055" s="399"/>
      <c r="N3055" s="398">
        <v>400</v>
      </c>
      <c r="O3055" s="399"/>
      <c r="P3055" s="398"/>
      <c r="Q3055" s="399"/>
      <c r="R3055" s="398">
        <v>600</v>
      </c>
      <c r="S3055" s="399"/>
      <c r="T3055" s="398">
        <v>600</v>
      </c>
      <c r="U3055" s="399"/>
      <c r="V3055" s="398">
        <v>400</v>
      </c>
      <c r="W3055" s="399"/>
      <c r="X3055" s="398">
        <v>400</v>
      </c>
      <c r="Y3055" s="399"/>
      <c r="Z3055" s="112"/>
      <c r="AA3055" s="112"/>
      <c r="AB3055" s="112"/>
      <c r="AC3055" s="112"/>
    </row>
    <row r="3056" spans="1:29" x14ac:dyDescent="0.2">
      <c r="A3056" s="205" t="s">
        <v>912</v>
      </c>
      <c r="B3056" s="455" t="s">
        <v>913</v>
      </c>
      <c r="C3056" s="455"/>
      <c r="D3056" s="455"/>
      <c r="E3056" s="455"/>
      <c r="F3056" s="145" t="s">
        <v>914</v>
      </c>
      <c r="G3056" s="117"/>
      <c r="H3056" s="100">
        <f>H3057+H3111+H3140+H3147+H3184+H3217+H3252</f>
        <v>5414917</v>
      </c>
      <c r="I3056" s="100">
        <f t="shared" ref="I3056:K3056" si="5443">I3057+I3111+I3140+I3147+I3184+I3217</f>
        <v>2544715</v>
      </c>
      <c r="J3056" s="100">
        <f t="shared" si="5443"/>
        <v>16809608</v>
      </c>
      <c r="K3056" s="100">
        <f t="shared" si="5443"/>
        <v>15429026</v>
      </c>
      <c r="L3056" s="100">
        <f t="shared" ref="L3056:W3056" si="5444">L3057+L3111+L3140+L3147+L3184+L3217+L3252</f>
        <v>16913400</v>
      </c>
      <c r="M3056" s="100">
        <f t="shared" si="5444"/>
        <v>15461863</v>
      </c>
      <c r="N3056" s="100">
        <f t="shared" ref="N3056:O3056" si="5445">N3057+N3111+N3140+N3147+N3184+N3217+N3252</f>
        <v>13890038</v>
      </c>
      <c r="O3056" s="100">
        <f t="shared" si="5445"/>
        <v>12461863</v>
      </c>
      <c r="P3056" s="100">
        <f t="shared" si="5444"/>
        <v>15954078</v>
      </c>
      <c r="Q3056" s="100">
        <f t="shared" si="5444"/>
        <v>15391864</v>
      </c>
      <c r="R3056" s="100">
        <f t="shared" si="5444"/>
        <v>16418245</v>
      </c>
      <c r="S3056" s="100">
        <f t="shared" si="5444"/>
        <v>15426864</v>
      </c>
      <c r="T3056" s="100">
        <f t="shared" ref="T3056:U3056" si="5446">T3057+T3111+T3140+T3147+T3184+T3217+T3252</f>
        <v>13430657</v>
      </c>
      <c r="U3056" s="100">
        <f t="shared" si="5446"/>
        <v>12426864</v>
      </c>
      <c r="V3056" s="100">
        <f t="shared" si="5444"/>
        <v>35897369</v>
      </c>
      <c r="W3056" s="100">
        <f t="shared" si="5444"/>
        <v>35332723</v>
      </c>
      <c r="X3056" s="100">
        <f t="shared" ref="X3056:Y3056" si="5447">X3057+X3111+X3140+X3147+X3184+X3217+X3252</f>
        <v>21068123</v>
      </c>
      <c r="Y3056" s="100">
        <f t="shared" si="5447"/>
        <v>20432723</v>
      </c>
      <c r="Z3056" s="107">
        <v>12461863</v>
      </c>
      <c r="AA3056" s="107">
        <v>12426864</v>
      </c>
      <c r="AB3056" s="107">
        <v>20432723</v>
      </c>
      <c r="AC3056" s="474" t="s">
        <v>915</v>
      </c>
    </row>
    <row r="3057" spans="1:29" s="101" customFormat="1" ht="67.5" x14ac:dyDescent="0.2">
      <c r="A3057" s="202" t="s">
        <v>912</v>
      </c>
      <c r="B3057" s="173" t="s">
        <v>916</v>
      </c>
      <c r="C3057" s="173"/>
      <c r="D3057" s="173"/>
      <c r="E3057" s="174"/>
      <c r="F3057" s="176" t="s">
        <v>29</v>
      </c>
      <c r="G3057" s="177" t="s">
        <v>636</v>
      </c>
      <c r="H3057" s="178">
        <f t="shared" ref="H3057:Q3057" si="5448">H3061+H3071+H3102+H3058+H3108</f>
        <v>711383</v>
      </c>
      <c r="I3057" s="178">
        <f t="shared" si="5448"/>
        <v>200000</v>
      </c>
      <c r="J3057" s="178">
        <f t="shared" si="5448"/>
        <v>669851</v>
      </c>
      <c r="K3057" s="178">
        <f t="shared" si="5448"/>
        <v>132723</v>
      </c>
      <c r="L3057" s="178">
        <f t="shared" ref="L3057:M3057" si="5449">L3061+L3071+L3102+L3058+L3108</f>
        <v>671224</v>
      </c>
      <c r="M3057" s="178">
        <f t="shared" si="5449"/>
        <v>132723</v>
      </c>
      <c r="N3057" s="178">
        <f t="shared" ref="N3057:O3057" si="5450">N3061+N3071+N3102+N3058+N3108</f>
        <v>711085</v>
      </c>
      <c r="O3057" s="178">
        <f t="shared" si="5450"/>
        <v>199085</v>
      </c>
      <c r="P3057" s="178">
        <f t="shared" si="5448"/>
        <v>673833</v>
      </c>
      <c r="Q3057" s="178">
        <f t="shared" si="5448"/>
        <v>132723</v>
      </c>
      <c r="R3057" s="178">
        <f t="shared" ref="R3057:W3057" si="5451">R3061+R3071+R3102+R3058+R3108</f>
        <v>673833</v>
      </c>
      <c r="S3057" s="178">
        <f t="shared" si="5451"/>
        <v>132723</v>
      </c>
      <c r="T3057" s="178">
        <f t="shared" ref="T3057:U3057" si="5452">T3061+T3071+T3102+T3058+T3108</f>
        <v>747335</v>
      </c>
      <c r="U3057" s="178">
        <f t="shared" si="5452"/>
        <v>199085</v>
      </c>
      <c r="V3057" s="178">
        <f t="shared" si="5451"/>
        <v>673833</v>
      </c>
      <c r="W3057" s="178">
        <f t="shared" si="5451"/>
        <v>132723</v>
      </c>
      <c r="X3057" s="178">
        <f t="shared" ref="X3057:Y3057" si="5453">X3061+X3071+X3102+X3058+X3108</f>
        <v>712473</v>
      </c>
      <c r="Y3057" s="178">
        <f t="shared" si="5453"/>
        <v>132723</v>
      </c>
      <c r="Z3057" s="284">
        <f>Z3056-O3056</f>
        <v>0</v>
      </c>
      <c r="AA3057" s="284">
        <f>AA3056-U3056</f>
        <v>0</v>
      </c>
      <c r="AB3057" s="284">
        <f>AB3056-Y3056</f>
        <v>0</v>
      </c>
      <c r="AC3057" s="475"/>
    </row>
    <row r="3058" spans="1:29" s="139" customFormat="1" x14ac:dyDescent="0.2">
      <c r="A3058" s="188" t="s">
        <v>912</v>
      </c>
      <c r="B3058" s="166" t="s">
        <v>916</v>
      </c>
      <c r="C3058" s="167">
        <v>11</v>
      </c>
      <c r="D3058" s="166"/>
      <c r="E3058" s="168">
        <v>32</v>
      </c>
      <c r="F3058" s="169"/>
      <c r="G3058" s="169"/>
      <c r="H3058" s="185">
        <f t="shared" ref="H3058:X3059" si="5454">H3059</f>
        <v>200000</v>
      </c>
      <c r="I3058" s="185">
        <f t="shared" si="5454"/>
        <v>200000</v>
      </c>
      <c r="J3058" s="185">
        <f t="shared" si="5454"/>
        <v>132723</v>
      </c>
      <c r="K3058" s="185">
        <f t="shared" si="5454"/>
        <v>132723</v>
      </c>
      <c r="L3058" s="185">
        <f t="shared" si="5454"/>
        <v>132723</v>
      </c>
      <c r="M3058" s="185">
        <f t="shared" si="5454"/>
        <v>132723</v>
      </c>
      <c r="N3058" s="185">
        <f t="shared" si="5454"/>
        <v>199085</v>
      </c>
      <c r="O3058" s="185">
        <f t="shared" si="5454"/>
        <v>199085</v>
      </c>
      <c r="P3058" s="185">
        <f t="shared" si="5454"/>
        <v>132723</v>
      </c>
      <c r="Q3058" s="185">
        <f t="shared" si="5454"/>
        <v>132723</v>
      </c>
      <c r="R3058" s="185">
        <f t="shared" si="5454"/>
        <v>132723</v>
      </c>
      <c r="S3058" s="185">
        <f t="shared" si="5454"/>
        <v>132723</v>
      </c>
      <c r="T3058" s="185">
        <f t="shared" si="5454"/>
        <v>199085</v>
      </c>
      <c r="U3058" s="185">
        <f t="shared" si="5454"/>
        <v>199085</v>
      </c>
      <c r="V3058" s="185">
        <f t="shared" si="5454"/>
        <v>132723</v>
      </c>
      <c r="W3058" s="185">
        <f t="shared" si="5454"/>
        <v>132723</v>
      </c>
      <c r="X3058" s="185">
        <f t="shared" si="5454"/>
        <v>132723</v>
      </c>
      <c r="Y3058" s="185">
        <f t="shared" ref="X3058:Y3059" si="5455">Y3059</f>
        <v>132723</v>
      </c>
      <c r="Z3058" s="112"/>
      <c r="AA3058" s="112"/>
      <c r="AB3058" s="112"/>
      <c r="AC3058" s="112"/>
    </row>
    <row r="3059" spans="1:29" x14ac:dyDescent="0.2">
      <c r="A3059" s="118" t="s">
        <v>912</v>
      </c>
      <c r="B3059" s="102" t="s">
        <v>916</v>
      </c>
      <c r="C3059" s="103">
        <v>11</v>
      </c>
      <c r="D3059" s="118"/>
      <c r="E3059" s="113">
        <v>323</v>
      </c>
      <c r="F3059" s="141"/>
      <c r="G3059" s="186"/>
      <c r="H3059" s="108">
        <f t="shared" si="5454"/>
        <v>200000</v>
      </c>
      <c r="I3059" s="108">
        <f t="shared" si="5454"/>
        <v>200000</v>
      </c>
      <c r="J3059" s="108">
        <f t="shared" si="5454"/>
        <v>132723</v>
      </c>
      <c r="K3059" s="108">
        <f t="shared" si="5454"/>
        <v>132723</v>
      </c>
      <c r="L3059" s="108">
        <f t="shared" si="5454"/>
        <v>132723</v>
      </c>
      <c r="M3059" s="108">
        <f t="shared" si="5454"/>
        <v>132723</v>
      </c>
      <c r="N3059" s="108">
        <f t="shared" si="5454"/>
        <v>199085</v>
      </c>
      <c r="O3059" s="108">
        <f t="shared" si="5454"/>
        <v>199085</v>
      </c>
      <c r="P3059" s="108">
        <f t="shared" si="5454"/>
        <v>132723</v>
      </c>
      <c r="Q3059" s="108">
        <f t="shared" si="5454"/>
        <v>132723</v>
      </c>
      <c r="R3059" s="108">
        <f t="shared" si="5454"/>
        <v>132723</v>
      </c>
      <c r="S3059" s="108">
        <f t="shared" si="5454"/>
        <v>132723</v>
      </c>
      <c r="T3059" s="108">
        <f t="shared" si="5454"/>
        <v>199085</v>
      </c>
      <c r="U3059" s="108">
        <f t="shared" si="5454"/>
        <v>199085</v>
      </c>
      <c r="V3059" s="108">
        <f t="shared" si="5454"/>
        <v>132723</v>
      </c>
      <c r="W3059" s="108">
        <f t="shared" si="5454"/>
        <v>132723</v>
      </c>
      <c r="X3059" s="108">
        <f t="shared" si="5455"/>
        <v>132723</v>
      </c>
      <c r="Y3059" s="108">
        <f t="shared" si="5455"/>
        <v>132723</v>
      </c>
      <c r="Z3059" s="101"/>
      <c r="AA3059" s="101"/>
      <c r="AB3059" s="101"/>
      <c r="AC3059" s="101"/>
    </row>
    <row r="3060" spans="1:29" s="101" customFormat="1" x14ac:dyDescent="0.2">
      <c r="A3060" s="95" t="s">
        <v>912</v>
      </c>
      <c r="B3060" s="93" t="s">
        <v>916</v>
      </c>
      <c r="C3060" s="94">
        <v>11</v>
      </c>
      <c r="D3060" s="95" t="s">
        <v>101</v>
      </c>
      <c r="E3060" s="119">
        <v>3239</v>
      </c>
      <c r="F3060" s="142" t="s">
        <v>60</v>
      </c>
      <c r="G3060" s="134"/>
      <c r="H3060" s="398">
        <v>200000</v>
      </c>
      <c r="I3060" s="398">
        <f>H3060</f>
        <v>200000</v>
      </c>
      <c r="J3060" s="398">
        <v>132723</v>
      </c>
      <c r="K3060" s="398">
        <f>J3060</f>
        <v>132723</v>
      </c>
      <c r="L3060" s="402">
        <v>132723</v>
      </c>
      <c r="M3060" s="398">
        <f>L3060</f>
        <v>132723</v>
      </c>
      <c r="N3060" s="402">
        <v>199085</v>
      </c>
      <c r="O3060" s="398">
        <f>N3060</f>
        <v>199085</v>
      </c>
      <c r="P3060" s="398">
        <v>132723</v>
      </c>
      <c r="Q3060" s="398">
        <f>P3060</f>
        <v>132723</v>
      </c>
      <c r="R3060" s="402">
        <v>132723</v>
      </c>
      <c r="S3060" s="398">
        <f>R3060</f>
        <v>132723</v>
      </c>
      <c r="T3060" s="402">
        <v>199085</v>
      </c>
      <c r="U3060" s="398">
        <f>T3060</f>
        <v>199085</v>
      </c>
      <c r="V3060" s="402">
        <v>132723</v>
      </c>
      <c r="W3060" s="398">
        <f>V3060</f>
        <v>132723</v>
      </c>
      <c r="X3060" s="402">
        <v>132723</v>
      </c>
      <c r="Y3060" s="398">
        <f>X3060</f>
        <v>132723</v>
      </c>
      <c r="Z3060" s="139"/>
      <c r="AA3060" s="139"/>
      <c r="AB3060" s="139"/>
      <c r="AC3060" s="139"/>
    </row>
    <row r="3061" spans="1:29" s="139" customFormat="1" x14ac:dyDescent="0.2">
      <c r="A3061" s="188" t="s">
        <v>912</v>
      </c>
      <c r="B3061" s="166" t="s">
        <v>916</v>
      </c>
      <c r="C3061" s="167">
        <v>43</v>
      </c>
      <c r="D3061" s="166"/>
      <c r="E3061" s="168">
        <v>31</v>
      </c>
      <c r="F3061" s="169"/>
      <c r="G3061" s="169"/>
      <c r="H3061" s="185">
        <f t="shared" ref="H3061:Q3061" si="5456">H3062+H3067+H3069</f>
        <v>180439</v>
      </c>
      <c r="I3061" s="185">
        <f t="shared" si="5456"/>
        <v>0</v>
      </c>
      <c r="J3061" s="185">
        <f t="shared" si="5456"/>
        <v>262127</v>
      </c>
      <c r="K3061" s="185">
        <f t="shared" si="5456"/>
        <v>0</v>
      </c>
      <c r="L3061" s="185">
        <f t="shared" ref="L3061:M3061" si="5457">L3062+L3067+L3069</f>
        <v>262127</v>
      </c>
      <c r="M3061" s="185">
        <f t="shared" si="5457"/>
        <v>0</v>
      </c>
      <c r="N3061" s="185">
        <f t="shared" ref="N3061:O3061" si="5458">N3062+N3067+N3069</f>
        <v>252000</v>
      </c>
      <c r="O3061" s="185">
        <f t="shared" si="5458"/>
        <v>0</v>
      </c>
      <c r="P3061" s="185">
        <f t="shared" si="5456"/>
        <v>266109</v>
      </c>
      <c r="Q3061" s="185">
        <f t="shared" si="5456"/>
        <v>0</v>
      </c>
      <c r="R3061" s="185">
        <f t="shared" ref="R3061:W3061" si="5459">R3062+R3067+R3069</f>
        <v>266109</v>
      </c>
      <c r="S3061" s="185">
        <f t="shared" si="5459"/>
        <v>0</v>
      </c>
      <c r="T3061" s="185">
        <f t="shared" ref="T3061:U3061" si="5460">T3062+T3067+T3069</f>
        <v>301250</v>
      </c>
      <c r="U3061" s="185">
        <f t="shared" si="5460"/>
        <v>0</v>
      </c>
      <c r="V3061" s="185">
        <f t="shared" si="5459"/>
        <v>266109</v>
      </c>
      <c r="W3061" s="185">
        <f t="shared" si="5459"/>
        <v>0</v>
      </c>
      <c r="X3061" s="185">
        <f t="shared" ref="X3061:Y3061" si="5461">X3062+X3067+X3069</f>
        <v>331750</v>
      </c>
      <c r="Y3061" s="185">
        <f t="shared" si="5461"/>
        <v>0</v>
      </c>
      <c r="Z3061" s="112"/>
      <c r="AA3061" s="112"/>
      <c r="AB3061" s="112"/>
      <c r="AC3061" s="112"/>
    </row>
    <row r="3062" spans="1:29" s="139" customFormat="1" x14ac:dyDescent="0.2">
      <c r="A3062" s="118" t="s">
        <v>912</v>
      </c>
      <c r="B3062" s="102" t="s">
        <v>916</v>
      </c>
      <c r="C3062" s="103">
        <v>43</v>
      </c>
      <c r="D3062" s="118"/>
      <c r="E3062" s="113">
        <v>311</v>
      </c>
      <c r="F3062" s="141"/>
      <c r="G3062" s="186"/>
      <c r="H3062" s="108">
        <f t="shared" ref="H3062:Q3062" si="5462">H3063+H3064+H3065+H3066</f>
        <v>143368</v>
      </c>
      <c r="I3062" s="108">
        <f t="shared" si="5462"/>
        <v>0</v>
      </c>
      <c r="J3062" s="108">
        <f t="shared" si="5462"/>
        <v>207711</v>
      </c>
      <c r="K3062" s="108">
        <f t="shared" si="5462"/>
        <v>0</v>
      </c>
      <c r="L3062" s="108">
        <f t="shared" ref="L3062:M3062" si="5463">L3063+L3064+L3065+L3066</f>
        <v>207711</v>
      </c>
      <c r="M3062" s="108">
        <f t="shared" si="5463"/>
        <v>0</v>
      </c>
      <c r="N3062" s="108">
        <f t="shared" ref="N3062:O3062" si="5464">N3063+N3064+N3065+N3066</f>
        <v>209000</v>
      </c>
      <c r="O3062" s="108">
        <f t="shared" si="5464"/>
        <v>0</v>
      </c>
      <c r="P3062" s="108">
        <f t="shared" si="5462"/>
        <v>211029</v>
      </c>
      <c r="Q3062" s="108">
        <f t="shared" si="5462"/>
        <v>0</v>
      </c>
      <c r="R3062" s="108">
        <f t="shared" ref="R3062:W3062" si="5465">R3063+R3064+R3065+R3066</f>
        <v>211029</v>
      </c>
      <c r="S3062" s="108">
        <f t="shared" si="5465"/>
        <v>0</v>
      </c>
      <c r="T3062" s="108">
        <f t="shared" ref="T3062:U3062" si="5466">T3063+T3064+T3065+T3066</f>
        <v>251750</v>
      </c>
      <c r="U3062" s="108">
        <f t="shared" si="5466"/>
        <v>0</v>
      </c>
      <c r="V3062" s="108">
        <f t="shared" si="5465"/>
        <v>211029</v>
      </c>
      <c r="W3062" s="108">
        <f t="shared" si="5465"/>
        <v>0</v>
      </c>
      <c r="X3062" s="108">
        <f t="shared" ref="X3062:Y3062" si="5467">X3063+X3064+X3065+X3066</f>
        <v>278250</v>
      </c>
      <c r="Y3062" s="108">
        <f t="shared" si="5467"/>
        <v>0</v>
      </c>
      <c r="Z3062" s="101"/>
      <c r="AA3062" s="101"/>
      <c r="AB3062" s="101"/>
      <c r="AC3062" s="101"/>
    </row>
    <row r="3063" spans="1:29" s="139" customFormat="1" ht="15" x14ac:dyDescent="0.2">
      <c r="A3063" s="95" t="s">
        <v>912</v>
      </c>
      <c r="B3063" s="93" t="s">
        <v>916</v>
      </c>
      <c r="C3063" s="94">
        <v>43</v>
      </c>
      <c r="D3063" s="95" t="s">
        <v>101</v>
      </c>
      <c r="E3063" s="119">
        <v>3111</v>
      </c>
      <c r="F3063" s="142" t="s">
        <v>33</v>
      </c>
      <c r="G3063" s="134"/>
      <c r="H3063" s="398">
        <v>136927</v>
      </c>
      <c r="I3063" s="399"/>
      <c r="J3063" s="398">
        <v>202270</v>
      </c>
      <c r="K3063" s="399"/>
      <c r="L3063" s="402">
        <v>202270</v>
      </c>
      <c r="M3063" s="399"/>
      <c r="N3063" s="402">
        <v>200000</v>
      </c>
      <c r="O3063" s="399"/>
      <c r="P3063" s="398">
        <v>205588</v>
      </c>
      <c r="Q3063" s="402"/>
      <c r="R3063" s="402">
        <v>205588</v>
      </c>
      <c r="S3063" s="402"/>
      <c r="T3063" s="402">
        <v>242750</v>
      </c>
      <c r="U3063" s="402"/>
      <c r="V3063" s="402">
        <v>205588</v>
      </c>
      <c r="W3063" s="402"/>
      <c r="X3063" s="402">
        <v>269250</v>
      </c>
      <c r="Y3063" s="402"/>
    </row>
    <row r="3064" spans="1:29" s="139" customFormat="1" ht="15" x14ac:dyDescent="0.2">
      <c r="A3064" s="95" t="s">
        <v>912</v>
      </c>
      <c r="B3064" s="93" t="s">
        <v>916</v>
      </c>
      <c r="C3064" s="94">
        <v>43</v>
      </c>
      <c r="D3064" s="95" t="s">
        <v>101</v>
      </c>
      <c r="E3064" s="119">
        <v>3112</v>
      </c>
      <c r="F3064" s="142" t="s">
        <v>825</v>
      </c>
      <c r="G3064" s="134"/>
      <c r="H3064" s="398">
        <v>2654</v>
      </c>
      <c r="I3064" s="399"/>
      <c r="J3064" s="398">
        <v>2654</v>
      </c>
      <c r="K3064" s="399"/>
      <c r="L3064" s="403">
        <v>2654</v>
      </c>
      <c r="M3064" s="399"/>
      <c r="N3064" s="403">
        <v>4000</v>
      </c>
      <c r="O3064" s="399"/>
      <c r="P3064" s="398">
        <v>2654</v>
      </c>
      <c r="Q3064" s="403"/>
      <c r="R3064" s="403">
        <v>2654</v>
      </c>
      <c r="S3064" s="403"/>
      <c r="T3064" s="403">
        <v>4000</v>
      </c>
      <c r="U3064" s="403"/>
      <c r="V3064" s="403">
        <v>2654</v>
      </c>
      <c r="W3064" s="403"/>
      <c r="X3064" s="403">
        <v>4000</v>
      </c>
      <c r="Y3064" s="403"/>
    </row>
    <row r="3065" spans="1:29" s="101" customFormat="1" x14ac:dyDescent="0.2">
      <c r="A3065" s="95" t="s">
        <v>912</v>
      </c>
      <c r="B3065" s="93" t="s">
        <v>916</v>
      </c>
      <c r="C3065" s="94">
        <v>43</v>
      </c>
      <c r="D3065" s="95" t="s">
        <v>101</v>
      </c>
      <c r="E3065" s="119">
        <v>3113</v>
      </c>
      <c r="F3065" s="142" t="s">
        <v>35</v>
      </c>
      <c r="G3065" s="134"/>
      <c r="H3065" s="398">
        <v>3654</v>
      </c>
      <c r="I3065" s="399"/>
      <c r="J3065" s="398">
        <v>2654</v>
      </c>
      <c r="K3065" s="399"/>
      <c r="L3065" s="403">
        <v>2654</v>
      </c>
      <c r="M3065" s="399"/>
      <c r="N3065" s="403">
        <v>4000</v>
      </c>
      <c r="O3065" s="399"/>
      <c r="P3065" s="398">
        <v>2654</v>
      </c>
      <c r="Q3065" s="403"/>
      <c r="R3065" s="403">
        <v>2654</v>
      </c>
      <c r="S3065" s="403"/>
      <c r="T3065" s="403">
        <v>4000</v>
      </c>
      <c r="U3065" s="403"/>
      <c r="V3065" s="403">
        <v>2654</v>
      </c>
      <c r="W3065" s="403"/>
      <c r="X3065" s="403">
        <v>4000</v>
      </c>
      <c r="Y3065" s="403"/>
      <c r="Z3065" s="139"/>
      <c r="AA3065" s="139"/>
      <c r="AB3065" s="139"/>
      <c r="AC3065" s="139"/>
    </row>
    <row r="3066" spans="1:29" ht="15" x14ac:dyDescent="0.2">
      <c r="A3066" s="95" t="s">
        <v>912</v>
      </c>
      <c r="B3066" s="93" t="s">
        <v>916</v>
      </c>
      <c r="C3066" s="94">
        <v>43</v>
      </c>
      <c r="D3066" s="95" t="s">
        <v>101</v>
      </c>
      <c r="E3066" s="119">
        <v>3114</v>
      </c>
      <c r="F3066" s="142" t="s">
        <v>36</v>
      </c>
      <c r="H3066" s="398">
        <v>133</v>
      </c>
      <c r="I3066" s="399"/>
      <c r="J3066" s="398">
        <v>133</v>
      </c>
      <c r="K3066" s="399"/>
      <c r="L3066" s="409">
        <v>133</v>
      </c>
      <c r="M3066" s="399"/>
      <c r="N3066" s="409">
        <v>1000</v>
      </c>
      <c r="O3066" s="399"/>
      <c r="P3066" s="398">
        <v>133</v>
      </c>
      <c r="Q3066" s="409"/>
      <c r="R3066" s="409">
        <v>133</v>
      </c>
      <c r="S3066" s="409"/>
      <c r="T3066" s="409">
        <v>1000</v>
      </c>
      <c r="U3066" s="409"/>
      <c r="V3066" s="409">
        <v>133</v>
      </c>
      <c r="W3066" s="409"/>
      <c r="X3066" s="409">
        <v>1000</v>
      </c>
      <c r="Y3066" s="409"/>
      <c r="Z3066" s="139"/>
      <c r="AA3066" s="139"/>
      <c r="AB3066" s="139"/>
      <c r="AC3066" s="139"/>
    </row>
    <row r="3067" spans="1:29" s="139" customFormat="1" x14ac:dyDescent="0.2">
      <c r="A3067" s="118" t="s">
        <v>912</v>
      </c>
      <c r="B3067" s="102" t="s">
        <v>916</v>
      </c>
      <c r="C3067" s="103">
        <v>43</v>
      </c>
      <c r="D3067" s="104"/>
      <c r="E3067" s="105">
        <v>312</v>
      </c>
      <c r="F3067" s="141"/>
      <c r="G3067" s="106"/>
      <c r="H3067" s="152">
        <f t="shared" ref="H3067:Y3067" si="5468">SUM(H3068)</f>
        <v>11281</v>
      </c>
      <c r="I3067" s="152">
        <f t="shared" si="5468"/>
        <v>0</v>
      </c>
      <c r="J3067" s="152">
        <f t="shared" si="5468"/>
        <v>11281</v>
      </c>
      <c r="K3067" s="152">
        <f t="shared" si="5468"/>
        <v>0</v>
      </c>
      <c r="L3067" s="152">
        <f t="shared" si="5468"/>
        <v>11281</v>
      </c>
      <c r="M3067" s="152">
        <f t="shared" si="5468"/>
        <v>0</v>
      </c>
      <c r="N3067" s="152">
        <f t="shared" si="5468"/>
        <v>13000</v>
      </c>
      <c r="O3067" s="152">
        <f t="shared" si="5468"/>
        <v>0</v>
      </c>
      <c r="P3067" s="152">
        <f t="shared" si="5468"/>
        <v>11281</v>
      </c>
      <c r="Q3067" s="152">
        <f t="shared" si="5468"/>
        <v>0</v>
      </c>
      <c r="R3067" s="152">
        <f t="shared" si="5468"/>
        <v>11281</v>
      </c>
      <c r="S3067" s="152">
        <f t="shared" si="5468"/>
        <v>0</v>
      </c>
      <c r="T3067" s="152">
        <f t="shared" si="5468"/>
        <v>13000</v>
      </c>
      <c r="U3067" s="152">
        <f t="shared" si="5468"/>
        <v>0</v>
      </c>
      <c r="V3067" s="152">
        <f t="shared" si="5468"/>
        <v>11281</v>
      </c>
      <c r="W3067" s="152">
        <f t="shared" si="5468"/>
        <v>0</v>
      </c>
      <c r="X3067" s="152">
        <f t="shared" si="5468"/>
        <v>13000</v>
      </c>
      <c r="Y3067" s="152">
        <f t="shared" si="5468"/>
        <v>0</v>
      </c>
      <c r="Z3067" s="101"/>
      <c r="AA3067" s="101"/>
      <c r="AB3067" s="101"/>
      <c r="AC3067" s="101"/>
    </row>
    <row r="3068" spans="1:29" s="101" customFormat="1" x14ac:dyDescent="0.2">
      <c r="A3068" s="95" t="s">
        <v>912</v>
      </c>
      <c r="B3068" s="93" t="s">
        <v>916</v>
      </c>
      <c r="C3068" s="136">
        <v>43</v>
      </c>
      <c r="D3068" s="95" t="s">
        <v>101</v>
      </c>
      <c r="E3068" s="138">
        <v>3121</v>
      </c>
      <c r="F3068" s="143" t="s">
        <v>38</v>
      </c>
      <c r="G3068" s="132"/>
      <c r="H3068" s="398">
        <v>11281</v>
      </c>
      <c r="I3068" s="399"/>
      <c r="J3068" s="398">
        <v>11281</v>
      </c>
      <c r="K3068" s="399"/>
      <c r="L3068" s="402">
        <v>11281</v>
      </c>
      <c r="M3068" s="399"/>
      <c r="N3068" s="402">
        <v>13000</v>
      </c>
      <c r="O3068" s="399"/>
      <c r="P3068" s="398">
        <v>11281</v>
      </c>
      <c r="Q3068" s="399"/>
      <c r="R3068" s="402">
        <v>11281</v>
      </c>
      <c r="S3068" s="399"/>
      <c r="T3068" s="402">
        <v>13000</v>
      </c>
      <c r="U3068" s="399"/>
      <c r="V3068" s="402">
        <v>11281</v>
      </c>
      <c r="W3068" s="399"/>
      <c r="X3068" s="402">
        <v>13000</v>
      </c>
      <c r="Y3068" s="399"/>
      <c r="Z3068" s="112"/>
      <c r="AA3068" s="112"/>
      <c r="AB3068" s="112"/>
      <c r="AC3068" s="112"/>
    </row>
    <row r="3069" spans="1:29" s="139" customFormat="1" x14ac:dyDescent="0.2">
      <c r="A3069" s="118" t="s">
        <v>912</v>
      </c>
      <c r="B3069" s="102" t="s">
        <v>916</v>
      </c>
      <c r="C3069" s="103">
        <v>43</v>
      </c>
      <c r="D3069" s="104"/>
      <c r="E3069" s="105">
        <v>313</v>
      </c>
      <c r="F3069" s="141"/>
      <c r="G3069" s="106"/>
      <c r="H3069" s="152">
        <f t="shared" ref="H3069:Y3069" si="5469">H3070</f>
        <v>25790</v>
      </c>
      <c r="I3069" s="152">
        <f t="shared" si="5469"/>
        <v>0</v>
      </c>
      <c r="J3069" s="152">
        <f t="shared" si="5469"/>
        <v>43135</v>
      </c>
      <c r="K3069" s="152">
        <f t="shared" si="5469"/>
        <v>0</v>
      </c>
      <c r="L3069" s="152">
        <f t="shared" si="5469"/>
        <v>43135</v>
      </c>
      <c r="M3069" s="152">
        <f t="shared" si="5469"/>
        <v>0</v>
      </c>
      <c r="N3069" s="152">
        <f t="shared" si="5469"/>
        <v>30000</v>
      </c>
      <c r="O3069" s="152">
        <f t="shared" si="5469"/>
        <v>0</v>
      </c>
      <c r="P3069" s="152">
        <f t="shared" si="5469"/>
        <v>43799</v>
      </c>
      <c r="Q3069" s="152">
        <f t="shared" si="5469"/>
        <v>0</v>
      </c>
      <c r="R3069" s="152">
        <f t="shared" si="5469"/>
        <v>43799</v>
      </c>
      <c r="S3069" s="152">
        <f t="shared" si="5469"/>
        <v>0</v>
      </c>
      <c r="T3069" s="152">
        <f t="shared" si="5469"/>
        <v>36500</v>
      </c>
      <c r="U3069" s="152">
        <f t="shared" si="5469"/>
        <v>0</v>
      </c>
      <c r="V3069" s="152">
        <f t="shared" si="5469"/>
        <v>43799</v>
      </c>
      <c r="W3069" s="152">
        <f t="shared" si="5469"/>
        <v>0</v>
      </c>
      <c r="X3069" s="152">
        <f t="shared" si="5469"/>
        <v>40500</v>
      </c>
      <c r="Y3069" s="152">
        <f t="shared" si="5469"/>
        <v>0</v>
      </c>
    </row>
    <row r="3070" spans="1:29" s="139" customFormat="1" x14ac:dyDescent="0.2">
      <c r="A3070" s="95" t="s">
        <v>912</v>
      </c>
      <c r="B3070" s="93" t="s">
        <v>916</v>
      </c>
      <c r="C3070" s="136">
        <v>43</v>
      </c>
      <c r="D3070" s="95" t="s">
        <v>101</v>
      </c>
      <c r="E3070" s="138">
        <v>3132</v>
      </c>
      <c r="F3070" s="143" t="s">
        <v>40</v>
      </c>
      <c r="G3070" s="132"/>
      <c r="H3070" s="398">
        <v>25790</v>
      </c>
      <c r="I3070" s="399"/>
      <c r="J3070" s="398">
        <v>43135</v>
      </c>
      <c r="K3070" s="399"/>
      <c r="L3070" s="402">
        <v>43135</v>
      </c>
      <c r="M3070" s="399"/>
      <c r="N3070" s="402">
        <v>30000</v>
      </c>
      <c r="O3070" s="399"/>
      <c r="P3070" s="398">
        <v>43799</v>
      </c>
      <c r="Q3070" s="399"/>
      <c r="R3070" s="402">
        <v>43799</v>
      </c>
      <c r="S3070" s="399"/>
      <c r="T3070" s="402">
        <v>36500</v>
      </c>
      <c r="U3070" s="399"/>
      <c r="V3070" s="402">
        <v>43799</v>
      </c>
      <c r="W3070" s="399"/>
      <c r="X3070" s="402">
        <v>40500</v>
      </c>
      <c r="Y3070" s="399"/>
      <c r="Z3070" s="101"/>
      <c r="AA3070" s="101"/>
      <c r="AB3070" s="101"/>
      <c r="AC3070" s="101"/>
    </row>
    <row r="3071" spans="1:29" s="139" customFormat="1" x14ac:dyDescent="0.2">
      <c r="A3071" s="201" t="s">
        <v>912</v>
      </c>
      <c r="B3071" s="179" t="s">
        <v>916</v>
      </c>
      <c r="C3071" s="167">
        <v>43</v>
      </c>
      <c r="D3071" s="167"/>
      <c r="E3071" s="168">
        <v>32</v>
      </c>
      <c r="F3071" s="169"/>
      <c r="G3071" s="170"/>
      <c r="H3071" s="171">
        <f t="shared" ref="H3071:Q3071" si="5470">H3072+H3077+H3083+H3093+H3095</f>
        <v>250426</v>
      </c>
      <c r="I3071" s="171">
        <f t="shared" si="5470"/>
        <v>0</v>
      </c>
      <c r="J3071" s="171">
        <f t="shared" si="5470"/>
        <v>266507</v>
      </c>
      <c r="K3071" s="171">
        <f t="shared" si="5470"/>
        <v>0</v>
      </c>
      <c r="L3071" s="171">
        <f t="shared" ref="L3071:M3071" si="5471">L3072+L3077+L3083+L3093+L3095</f>
        <v>268013</v>
      </c>
      <c r="M3071" s="171">
        <f t="shared" si="5471"/>
        <v>0</v>
      </c>
      <c r="N3071" s="171">
        <f t="shared" ref="N3071:O3071" si="5472">N3072+N3077+N3083+N3093+N3095</f>
        <v>259400</v>
      </c>
      <c r="O3071" s="171">
        <f t="shared" si="5472"/>
        <v>0</v>
      </c>
      <c r="P3071" s="171">
        <f t="shared" si="5470"/>
        <v>266507</v>
      </c>
      <c r="Q3071" s="171">
        <f t="shared" si="5470"/>
        <v>0</v>
      </c>
      <c r="R3071" s="171">
        <f t="shared" ref="R3071:W3071" si="5473">R3072+R3077+R3083+R3093+R3095</f>
        <v>266507</v>
      </c>
      <c r="S3071" s="171">
        <f t="shared" si="5473"/>
        <v>0</v>
      </c>
      <c r="T3071" s="171">
        <f t="shared" ref="T3071:U3071" si="5474">T3072+T3077+T3083+T3093+T3095</f>
        <v>246400</v>
      </c>
      <c r="U3071" s="171">
        <f t="shared" si="5474"/>
        <v>0</v>
      </c>
      <c r="V3071" s="171">
        <f t="shared" si="5473"/>
        <v>266507</v>
      </c>
      <c r="W3071" s="171">
        <f t="shared" si="5473"/>
        <v>0</v>
      </c>
      <c r="X3071" s="171">
        <f t="shared" ref="X3071:Y3071" si="5475">X3072+X3077+X3083+X3093+X3095</f>
        <v>247400</v>
      </c>
      <c r="Y3071" s="171">
        <f t="shared" si="5475"/>
        <v>0</v>
      </c>
    </row>
    <row r="3072" spans="1:29" s="139" customFormat="1" x14ac:dyDescent="0.2">
      <c r="A3072" s="118" t="s">
        <v>912</v>
      </c>
      <c r="B3072" s="102" t="s">
        <v>916</v>
      </c>
      <c r="C3072" s="103">
        <v>43</v>
      </c>
      <c r="D3072" s="104"/>
      <c r="E3072" s="105">
        <v>321</v>
      </c>
      <c r="F3072" s="141"/>
      <c r="G3072" s="106"/>
      <c r="H3072" s="152">
        <f t="shared" ref="H3072:Q3072" si="5476">SUM(H3073:H3076)</f>
        <v>29130</v>
      </c>
      <c r="I3072" s="152">
        <f t="shared" si="5476"/>
        <v>0</v>
      </c>
      <c r="J3072" s="152">
        <f t="shared" si="5476"/>
        <v>15130</v>
      </c>
      <c r="K3072" s="152">
        <f t="shared" si="5476"/>
        <v>0</v>
      </c>
      <c r="L3072" s="152">
        <f t="shared" ref="L3072:M3072" si="5477">SUM(L3073:L3076)</f>
        <v>16636</v>
      </c>
      <c r="M3072" s="152">
        <f t="shared" si="5477"/>
        <v>0</v>
      </c>
      <c r="N3072" s="152">
        <f t="shared" ref="N3072:O3072" si="5478">SUM(N3073:N3076)</f>
        <v>29000</v>
      </c>
      <c r="O3072" s="152">
        <f t="shared" si="5478"/>
        <v>0</v>
      </c>
      <c r="P3072" s="152">
        <f t="shared" si="5476"/>
        <v>15130</v>
      </c>
      <c r="Q3072" s="152">
        <f t="shared" si="5476"/>
        <v>0</v>
      </c>
      <c r="R3072" s="152">
        <f t="shared" ref="R3072:W3072" si="5479">SUM(R3073:R3076)</f>
        <v>15130</v>
      </c>
      <c r="S3072" s="152">
        <f t="shared" si="5479"/>
        <v>0</v>
      </c>
      <c r="T3072" s="152">
        <f t="shared" ref="T3072:U3072" si="5480">SUM(T3073:T3076)</f>
        <v>31000</v>
      </c>
      <c r="U3072" s="152">
        <f t="shared" si="5480"/>
        <v>0</v>
      </c>
      <c r="V3072" s="152">
        <f t="shared" si="5479"/>
        <v>15130</v>
      </c>
      <c r="W3072" s="152">
        <f t="shared" si="5479"/>
        <v>0</v>
      </c>
      <c r="X3072" s="152">
        <f t="shared" ref="X3072:Y3072" si="5481">SUM(X3073:X3076)</f>
        <v>32000</v>
      </c>
      <c r="Y3072" s="152">
        <f t="shared" si="5481"/>
        <v>0</v>
      </c>
    </row>
    <row r="3073" spans="1:29" s="101" customFormat="1" x14ac:dyDescent="0.2">
      <c r="A3073" s="95" t="s">
        <v>912</v>
      </c>
      <c r="B3073" s="93" t="s">
        <v>916</v>
      </c>
      <c r="C3073" s="136">
        <v>43</v>
      </c>
      <c r="D3073" s="95" t="s">
        <v>101</v>
      </c>
      <c r="E3073" s="138">
        <v>3211</v>
      </c>
      <c r="F3073" s="143" t="s">
        <v>42</v>
      </c>
      <c r="G3073" s="132"/>
      <c r="H3073" s="398">
        <v>20636</v>
      </c>
      <c r="I3073" s="399"/>
      <c r="J3073" s="398">
        <v>6636</v>
      </c>
      <c r="K3073" s="399"/>
      <c r="L3073" s="402">
        <v>6636</v>
      </c>
      <c r="M3073" s="399"/>
      <c r="N3073" s="402">
        <v>20000</v>
      </c>
      <c r="O3073" s="399"/>
      <c r="P3073" s="398">
        <v>6636</v>
      </c>
      <c r="Q3073" s="399"/>
      <c r="R3073" s="402">
        <v>6636</v>
      </c>
      <c r="S3073" s="399"/>
      <c r="T3073" s="402">
        <v>20500</v>
      </c>
      <c r="U3073" s="399"/>
      <c r="V3073" s="402">
        <v>6636</v>
      </c>
      <c r="W3073" s="399"/>
      <c r="X3073" s="402">
        <v>21000</v>
      </c>
      <c r="Y3073" s="399"/>
      <c r="Z3073" s="139"/>
      <c r="AA3073" s="139"/>
      <c r="AB3073" s="139"/>
      <c r="AC3073" s="139"/>
    </row>
    <row r="3074" spans="1:29" s="139" customFormat="1" ht="30" x14ac:dyDescent="0.2">
      <c r="A3074" s="95" t="s">
        <v>912</v>
      </c>
      <c r="B3074" s="93" t="s">
        <v>916</v>
      </c>
      <c r="C3074" s="136">
        <v>43</v>
      </c>
      <c r="D3074" s="95" t="s">
        <v>101</v>
      </c>
      <c r="E3074" s="138">
        <v>3212</v>
      </c>
      <c r="F3074" s="143" t="s">
        <v>43</v>
      </c>
      <c r="G3074" s="132"/>
      <c r="H3074" s="398">
        <v>4645</v>
      </c>
      <c r="I3074" s="399"/>
      <c r="J3074" s="398">
        <v>4645</v>
      </c>
      <c r="K3074" s="399"/>
      <c r="L3074" s="403">
        <v>5000</v>
      </c>
      <c r="M3074" s="399"/>
      <c r="N3074" s="403">
        <v>5500</v>
      </c>
      <c r="O3074" s="399"/>
      <c r="P3074" s="398">
        <v>4645</v>
      </c>
      <c r="Q3074" s="399"/>
      <c r="R3074" s="403">
        <v>4645</v>
      </c>
      <c r="S3074" s="399"/>
      <c r="T3074" s="403">
        <v>6500</v>
      </c>
      <c r="U3074" s="399"/>
      <c r="V3074" s="403">
        <v>4645</v>
      </c>
      <c r="W3074" s="399"/>
      <c r="X3074" s="403">
        <v>6500</v>
      </c>
      <c r="Y3074" s="399"/>
    </row>
    <row r="3075" spans="1:29" s="139" customFormat="1" x14ac:dyDescent="0.2">
      <c r="A3075" s="95" t="s">
        <v>912</v>
      </c>
      <c r="B3075" s="93" t="s">
        <v>916</v>
      </c>
      <c r="C3075" s="136">
        <v>43</v>
      </c>
      <c r="D3075" s="95" t="s">
        <v>101</v>
      </c>
      <c r="E3075" s="138">
        <v>3213</v>
      </c>
      <c r="F3075" s="143" t="s">
        <v>44</v>
      </c>
      <c r="G3075" s="132"/>
      <c r="H3075" s="398">
        <v>3318</v>
      </c>
      <c r="I3075" s="399"/>
      <c r="J3075" s="398">
        <v>3318</v>
      </c>
      <c r="K3075" s="399"/>
      <c r="L3075" s="403">
        <v>4000</v>
      </c>
      <c r="M3075" s="399"/>
      <c r="N3075" s="403">
        <v>3000</v>
      </c>
      <c r="O3075" s="399"/>
      <c r="P3075" s="398">
        <v>3318</v>
      </c>
      <c r="Q3075" s="399"/>
      <c r="R3075" s="403">
        <v>3318</v>
      </c>
      <c r="S3075" s="399"/>
      <c r="T3075" s="403">
        <v>3500</v>
      </c>
      <c r="U3075" s="399"/>
      <c r="V3075" s="403">
        <v>3318</v>
      </c>
      <c r="W3075" s="399"/>
      <c r="X3075" s="403">
        <v>4000</v>
      </c>
      <c r="Y3075" s="399"/>
      <c r="Z3075" s="101"/>
      <c r="AA3075" s="101"/>
      <c r="AB3075" s="101"/>
      <c r="AC3075" s="101"/>
    </row>
    <row r="3076" spans="1:29" s="139" customFormat="1" ht="15" x14ac:dyDescent="0.2">
      <c r="A3076" s="95" t="s">
        <v>912</v>
      </c>
      <c r="B3076" s="93" t="s">
        <v>916</v>
      </c>
      <c r="C3076" s="136">
        <v>43</v>
      </c>
      <c r="D3076" s="95" t="s">
        <v>101</v>
      </c>
      <c r="E3076" s="138">
        <v>3214</v>
      </c>
      <c r="F3076" s="143" t="s">
        <v>45</v>
      </c>
      <c r="G3076" s="132"/>
      <c r="H3076" s="398">
        <v>531</v>
      </c>
      <c r="I3076" s="399"/>
      <c r="J3076" s="398">
        <v>531</v>
      </c>
      <c r="K3076" s="399"/>
      <c r="L3076" s="403">
        <v>1000</v>
      </c>
      <c r="M3076" s="399"/>
      <c r="N3076" s="403">
        <v>500</v>
      </c>
      <c r="O3076" s="399"/>
      <c r="P3076" s="398">
        <v>531</v>
      </c>
      <c r="Q3076" s="399"/>
      <c r="R3076" s="409">
        <v>531</v>
      </c>
      <c r="S3076" s="399"/>
      <c r="T3076" s="409">
        <v>500</v>
      </c>
      <c r="U3076" s="399"/>
      <c r="V3076" s="409">
        <v>531</v>
      </c>
      <c r="W3076" s="399"/>
      <c r="X3076" s="409">
        <v>500</v>
      </c>
      <c r="Y3076" s="399"/>
    </row>
    <row r="3077" spans="1:29" s="139" customFormat="1" x14ac:dyDescent="0.2">
      <c r="A3077" s="118" t="s">
        <v>912</v>
      </c>
      <c r="B3077" s="102" t="s">
        <v>916</v>
      </c>
      <c r="C3077" s="103">
        <v>43</v>
      </c>
      <c r="D3077" s="104"/>
      <c r="E3077" s="105">
        <v>322</v>
      </c>
      <c r="F3077" s="141"/>
      <c r="G3077" s="106"/>
      <c r="H3077" s="152">
        <f t="shared" ref="H3077:Q3077" si="5482">SUM(H3078:H3082)</f>
        <v>19908</v>
      </c>
      <c r="I3077" s="152">
        <f t="shared" si="5482"/>
        <v>0</v>
      </c>
      <c r="J3077" s="152">
        <f t="shared" si="5482"/>
        <v>19908</v>
      </c>
      <c r="K3077" s="152">
        <f t="shared" si="5482"/>
        <v>0</v>
      </c>
      <c r="L3077" s="152">
        <f t="shared" ref="L3077:M3077" si="5483">SUM(L3078:L3082)</f>
        <v>19908</v>
      </c>
      <c r="M3077" s="152">
        <f t="shared" si="5483"/>
        <v>0</v>
      </c>
      <c r="N3077" s="152">
        <f t="shared" ref="N3077:O3077" si="5484">SUM(N3078:N3082)</f>
        <v>20400</v>
      </c>
      <c r="O3077" s="152">
        <f t="shared" si="5484"/>
        <v>0</v>
      </c>
      <c r="P3077" s="152">
        <f t="shared" si="5482"/>
        <v>19908</v>
      </c>
      <c r="Q3077" s="152">
        <f t="shared" si="5482"/>
        <v>0</v>
      </c>
      <c r="R3077" s="152">
        <f t="shared" ref="R3077:W3077" si="5485">SUM(R3078:R3082)</f>
        <v>19908</v>
      </c>
      <c r="S3077" s="152">
        <f t="shared" si="5485"/>
        <v>0</v>
      </c>
      <c r="T3077" s="152">
        <f t="shared" ref="T3077:U3077" si="5486">SUM(T3078:T3082)</f>
        <v>20900</v>
      </c>
      <c r="U3077" s="152">
        <f t="shared" si="5486"/>
        <v>0</v>
      </c>
      <c r="V3077" s="152">
        <f t="shared" si="5485"/>
        <v>19908</v>
      </c>
      <c r="W3077" s="152">
        <f t="shared" si="5485"/>
        <v>0</v>
      </c>
      <c r="X3077" s="152">
        <f t="shared" ref="X3077:Y3077" si="5487">SUM(X3078:X3082)</f>
        <v>20900</v>
      </c>
      <c r="Y3077" s="152">
        <f t="shared" si="5487"/>
        <v>0</v>
      </c>
    </row>
    <row r="3078" spans="1:29" s="139" customFormat="1" ht="15" x14ac:dyDescent="0.2">
      <c r="A3078" s="95" t="s">
        <v>912</v>
      </c>
      <c r="B3078" s="93" t="s">
        <v>916</v>
      </c>
      <c r="C3078" s="136">
        <v>43</v>
      </c>
      <c r="D3078" s="95" t="s">
        <v>101</v>
      </c>
      <c r="E3078" s="138">
        <v>3221</v>
      </c>
      <c r="F3078" s="143" t="s">
        <v>297</v>
      </c>
      <c r="G3078" s="132"/>
      <c r="H3078" s="398">
        <v>5309</v>
      </c>
      <c r="I3078" s="399"/>
      <c r="J3078" s="398">
        <v>5309</v>
      </c>
      <c r="K3078" s="399"/>
      <c r="L3078" s="402">
        <v>5309</v>
      </c>
      <c r="M3078" s="399"/>
      <c r="N3078" s="402">
        <v>5000</v>
      </c>
      <c r="O3078" s="399"/>
      <c r="P3078" s="398">
        <v>5309</v>
      </c>
      <c r="Q3078" s="399"/>
      <c r="R3078" s="402">
        <v>5309</v>
      </c>
      <c r="S3078" s="399"/>
      <c r="T3078" s="402">
        <v>5000</v>
      </c>
      <c r="U3078" s="399"/>
      <c r="V3078" s="402">
        <v>5309</v>
      </c>
      <c r="W3078" s="399"/>
      <c r="X3078" s="402">
        <v>5000</v>
      </c>
      <c r="Y3078" s="399"/>
    </row>
    <row r="3079" spans="1:29" s="101" customFormat="1" x14ac:dyDescent="0.2">
      <c r="A3079" s="95" t="s">
        <v>912</v>
      </c>
      <c r="B3079" s="93" t="s">
        <v>916</v>
      </c>
      <c r="C3079" s="136">
        <v>43</v>
      </c>
      <c r="D3079" s="95" t="s">
        <v>101</v>
      </c>
      <c r="E3079" s="138">
        <v>3223</v>
      </c>
      <c r="F3079" s="143" t="s">
        <v>48</v>
      </c>
      <c r="G3079" s="132"/>
      <c r="H3079" s="398">
        <v>9954</v>
      </c>
      <c r="I3079" s="399"/>
      <c r="J3079" s="398">
        <v>9954</v>
      </c>
      <c r="K3079" s="399"/>
      <c r="L3079" s="403">
        <v>9954</v>
      </c>
      <c r="M3079" s="399"/>
      <c r="N3079" s="403">
        <v>10000</v>
      </c>
      <c r="O3079" s="399"/>
      <c r="P3079" s="398">
        <v>9954</v>
      </c>
      <c r="Q3079" s="399"/>
      <c r="R3079" s="403">
        <v>9954</v>
      </c>
      <c r="S3079" s="399"/>
      <c r="T3079" s="403">
        <v>11000</v>
      </c>
      <c r="U3079" s="399"/>
      <c r="V3079" s="403">
        <v>9954</v>
      </c>
      <c r="W3079" s="399"/>
      <c r="X3079" s="403">
        <v>11000</v>
      </c>
      <c r="Y3079" s="399"/>
      <c r="Z3079" s="139"/>
      <c r="AA3079" s="139"/>
      <c r="AB3079" s="139"/>
      <c r="AC3079" s="139"/>
    </row>
    <row r="3080" spans="1:29" s="139" customFormat="1" ht="30" x14ac:dyDescent="0.2">
      <c r="A3080" s="95" t="s">
        <v>912</v>
      </c>
      <c r="B3080" s="93" t="s">
        <v>916</v>
      </c>
      <c r="C3080" s="136">
        <v>43</v>
      </c>
      <c r="D3080" s="95" t="s">
        <v>101</v>
      </c>
      <c r="E3080" s="138">
        <v>3224</v>
      </c>
      <c r="F3080" s="143" t="s">
        <v>155</v>
      </c>
      <c r="G3080" s="132"/>
      <c r="H3080" s="398">
        <v>2654</v>
      </c>
      <c r="I3080" s="399"/>
      <c r="J3080" s="398">
        <v>2654</v>
      </c>
      <c r="K3080" s="399"/>
      <c r="L3080" s="403">
        <v>2654</v>
      </c>
      <c r="M3080" s="399"/>
      <c r="N3080" s="403">
        <v>2000</v>
      </c>
      <c r="O3080" s="399"/>
      <c r="P3080" s="398">
        <v>2654</v>
      </c>
      <c r="Q3080" s="399"/>
      <c r="R3080" s="403">
        <v>2654</v>
      </c>
      <c r="S3080" s="399"/>
      <c r="T3080" s="403">
        <v>2500</v>
      </c>
      <c r="U3080" s="399"/>
      <c r="V3080" s="403">
        <v>2654</v>
      </c>
      <c r="W3080" s="399"/>
      <c r="X3080" s="403">
        <v>2500</v>
      </c>
      <c r="Y3080" s="399"/>
    </row>
    <row r="3081" spans="1:29" s="139" customFormat="1" x14ac:dyDescent="0.2">
      <c r="A3081" s="95" t="s">
        <v>912</v>
      </c>
      <c r="B3081" s="93" t="s">
        <v>916</v>
      </c>
      <c r="C3081" s="136">
        <v>43</v>
      </c>
      <c r="D3081" s="95" t="s">
        <v>101</v>
      </c>
      <c r="E3081" s="138">
        <v>3225</v>
      </c>
      <c r="F3081" s="143" t="s">
        <v>473</v>
      </c>
      <c r="G3081" s="132"/>
      <c r="H3081" s="398">
        <v>1327</v>
      </c>
      <c r="I3081" s="399"/>
      <c r="J3081" s="398">
        <v>1327</v>
      </c>
      <c r="K3081" s="399"/>
      <c r="L3081" s="403">
        <v>1327</v>
      </c>
      <c r="M3081" s="399"/>
      <c r="N3081" s="403">
        <v>1400</v>
      </c>
      <c r="O3081" s="399"/>
      <c r="P3081" s="398">
        <v>1327</v>
      </c>
      <c r="Q3081" s="399"/>
      <c r="R3081" s="403">
        <v>1327</v>
      </c>
      <c r="S3081" s="399"/>
      <c r="T3081" s="403">
        <v>1400</v>
      </c>
      <c r="U3081" s="399"/>
      <c r="V3081" s="403">
        <v>1327</v>
      </c>
      <c r="W3081" s="399"/>
      <c r="X3081" s="403">
        <v>1400</v>
      </c>
      <c r="Y3081" s="399"/>
      <c r="Z3081" s="101"/>
      <c r="AA3081" s="101"/>
      <c r="AB3081" s="101"/>
      <c r="AC3081" s="101"/>
    </row>
    <row r="3082" spans="1:29" s="139" customFormat="1" ht="15" x14ac:dyDescent="0.2">
      <c r="A3082" s="95" t="s">
        <v>912</v>
      </c>
      <c r="B3082" s="93" t="s">
        <v>916</v>
      </c>
      <c r="C3082" s="136">
        <v>43</v>
      </c>
      <c r="D3082" s="95" t="s">
        <v>101</v>
      </c>
      <c r="E3082" s="138">
        <v>3227</v>
      </c>
      <c r="F3082" s="143" t="s">
        <v>51</v>
      </c>
      <c r="G3082" s="132"/>
      <c r="H3082" s="398">
        <v>664</v>
      </c>
      <c r="I3082" s="399"/>
      <c r="J3082" s="398">
        <v>664</v>
      </c>
      <c r="K3082" s="399"/>
      <c r="L3082" s="409">
        <v>664</v>
      </c>
      <c r="M3082" s="399"/>
      <c r="N3082" s="409">
        <v>2000</v>
      </c>
      <c r="O3082" s="399"/>
      <c r="P3082" s="398">
        <v>664</v>
      </c>
      <c r="Q3082" s="399"/>
      <c r="R3082" s="409">
        <v>664</v>
      </c>
      <c r="S3082" s="399"/>
      <c r="T3082" s="409">
        <v>1000</v>
      </c>
      <c r="U3082" s="399"/>
      <c r="V3082" s="409">
        <v>664</v>
      </c>
      <c r="W3082" s="399"/>
      <c r="X3082" s="409">
        <v>1000</v>
      </c>
      <c r="Y3082" s="399"/>
    </row>
    <row r="3083" spans="1:29" s="139" customFormat="1" x14ac:dyDescent="0.2">
      <c r="A3083" s="118" t="s">
        <v>912</v>
      </c>
      <c r="B3083" s="102" t="s">
        <v>916</v>
      </c>
      <c r="C3083" s="103">
        <v>43</v>
      </c>
      <c r="D3083" s="104"/>
      <c r="E3083" s="105">
        <v>323</v>
      </c>
      <c r="F3083" s="141"/>
      <c r="G3083" s="106"/>
      <c r="H3083" s="152">
        <f t="shared" ref="H3083:Q3083" si="5488">SUM(H3084:H3092)</f>
        <v>136169</v>
      </c>
      <c r="I3083" s="152">
        <f t="shared" si="5488"/>
        <v>0</v>
      </c>
      <c r="J3083" s="152">
        <f t="shared" si="5488"/>
        <v>161923</v>
      </c>
      <c r="K3083" s="152">
        <f t="shared" si="5488"/>
        <v>0</v>
      </c>
      <c r="L3083" s="152">
        <f t="shared" ref="L3083:M3083" si="5489">SUM(L3084:L3092)</f>
        <v>161923</v>
      </c>
      <c r="M3083" s="152">
        <f t="shared" si="5489"/>
        <v>0</v>
      </c>
      <c r="N3083" s="152">
        <f t="shared" ref="N3083:O3083" si="5490">SUM(N3084:N3092)</f>
        <v>139500</v>
      </c>
      <c r="O3083" s="152">
        <f t="shared" si="5490"/>
        <v>0</v>
      </c>
      <c r="P3083" s="152">
        <f t="shared" si="5488"/>
        <v>161923</v>
      </c>
      <c r="Q3083" s="152">
        <f t="shared" si="5488"/>
        <v>0</v>
      </c>
      <c r="R3083" s="152">
        <f t="shared" ref="R3083:W3083" si="5491">SUM(R3084:R3092)</f>
        <v>161923</v>
      </c>
      <c r="S3083" s="152">
        <f t="shared" si="5491"/>
        <v>0</v>
      </c>
      <c r="T3083" s="152">
        <f t="shared" ref="T3083:U3083" si="5492">SUM(T3084:T3092)</f>
        <v>124000</v>
      </c>
      <c r="U3083" s="152">
        <f t="shared" si="5492"/>
        <v>0</v>
      </c>
      <c r="V3083" s="152">
        <f t="shared" si="5491"/>
        <v>161923</v>
      </c>
      <c r="W3083" s="152">
        <f t="shared" si="5491"/>
        <v>0</v>
      </c>
      <c r="X3083" s="152">
        <f t="shared" ref="X3083:Y3083" si="5493">SUM(X3084:X3092)</f>
        <v>124000</v>
      </c>
      <c r="Y3083" s="152">
        <f t="shared" si="5493"/>
        <v>0</v>
      </c>
    </row>
    <row r="3084" spans="1:29" s="139" customFormat="1" ht="15" x14ac:dyDescent="0.2">
      <c r="A3084" s="95" t="s">
        <v>912</v>
      </c>
      <c r="B3084" s="93" t="s">
        <v>916</v>
      </c>
      <c r="C3084" s="136">
        <v>43</v>
      </c>
      <c r="D3084" s="95" t="s">
        <v>101</v>
      </c>
      <c r="E3084" s="138">
        <v>3231</v>
      </c>
      <c r="F3084" s="143" t="s">
        <v>52</v>
      </c>
      <c r="G3084" s="132"/>
      <c r="H3084" s="398">
        <v>5973</v>
      </c>
      <c r="I3084" s="399"/>
      <c r="J3084" s="398">
        <v>5973</v>
      </c>
      <c r="K3084" s="399"/>
      <c r="L3084" s="402">
        <v>5973</v>
      </c>
      <c r="M3084" s="399"/>
      <c r="N3084" s="402">
        <v>6000</v>
      </c>
      <c r="O3084" s="399"/>
      <c r="P3084" s="398">
        <v>5973</v>
      </c>
      <c r="Q3084" s="399"/>
      <c r="R3084" s="402">
        <v>5973</v>
      </c>
      <c r="S3084" s="399"/>
      <c r="T3084" s="402">
        <v>6000</v>
      </c>
      <c r="U3084" s="399"/>
      <c r="V3084" s="402">
        <v>5973</v>
      </c>
      <c r="W3084" s="399"/>
      <c r="X3084" s="402">
        <v>6000</v>
      </c>
      <c r="Y3084" s="399"/>
    </row>
    <row r="3085" spans="1:29" s="139" customFormat="1" ht="15" x14ac:dyDescent="0.2">
      <c r="A3085" s="95" t="s">
        <v>912</v>
      </c>
      <c r="B3085" s="93" t="s">
        <v>916</v>
      </c>
      <c r="C3085" s="136">
        <v>43</v>
      </c>
      <c r="D3085" s="95" t="s">
        <v>101</v>
      </c>
      <c r="E3085" s="138">
        <v>3232</v>
      </c>
      <c r="F3085" s="143" t="s">
        <v>53</v>
      </c>
      <c r="G3085" s="132"/>
      <c r="H3085" s="398">
        <v>2654</v>
      </c>
      <c r="I3085" s="399"/>
      <c r="J3085" s="398">
        <v>2654</v>
      </c>
      <c r="K3085" s="399"/>
      <c r="L3085" s="403">
        <v>2654</v>
      </c>
      <c r="M3085" s="399"/>
      <c r="N3085" s="403">
        <v>2500</v>
      </c>
      <c r="O3085" s="399"/>
      <c r="P3085" s="398">
        <v>2654</v>
      </c>
      <c r="Q3085" s="399"/>
      <c r="R3085" s="403">
        <v>2654</v>
      </c>
      <c r="S3085" s="399"/>
      <c r="T3085" s="403">
        <v>3000</v>
      </c>
      <c r="U3085" s="399"/>
      <c r="V3085" s="403">
        <v>2654</v>
      </c>
      <c r="W3085" s="399"/>
      <c r="X3085" s="403">
        <v>3000</v>
      </c>
      <c r="Y3085" s="399"/>
    </row>
    <row r="3086" spans="1:29" s="139" customFormat="1" ht="15" x14ac:dyDescent="0.2">
      <c r="A3086" s="95" t="s">
        <v>912</v>
      </c>
      <c r="B3086" s="93" t="s">
        <v>916</v>
      </c>
      <c r="C3086" s="136">
        <v>43</v>
      </c>
      <c r="D3086" s="95" t="s">
        <v>101</v>
      </c>
      <c r="E3086" s="138">
        <v>3233</v>
      </c>
      <c r="F3086" s="143" t="s">
        <v>54</v>
      </c>
      <c r="G3086" s="193"/>
      <c r="H3086" s="398">
        <v>8636</v>
      </c>
      <c r="I3086" s="399"/>
      <c r="J3086" s="398">
        <v>6636</v>
      </c>
      <c r="K3086" s="399"/>
      <c r="L3086" s="403">
        <v>6636</v>
      </c>
      <c r="M3086" s="399"/>
      <c r="N3086" s="403">
        <v>7000</v>
      </c>
      <c r="O3086" s="399"/>
      <c r="P3086" s="398">
        <v>6636</v>
      </c>
      <c r="Q3086" s="399"/>
      <c r="R3086" s="403">
        <v>6636</v>
      </c>
      <c r="S3086" s="399"/>
      <c r="T3086" s="403">
        <v>7000</v>
      </c>
      <c r="U3086" s="399"/>
      <c r="V3086" s="403">
        <v>6636</v>
      </c>
      <c r="W3086" s="399"/>
      <c r="X3086" s="403">
        <v>7000</v>
      </c>
      <c r="Y3086" s="399"/>
    </row>
    <row r="3087" spans="1:29" s="139" customFormat="1" ht="15" x14ac:dyDescent="0.2">
      <c r="A3087" s="95" t="s">
        <v>912</v>
      </c>
      <c r="B3087" s="93" t="s">
        <v>916</v>
      </c>
      <c r="C3087" s="136">
        <v>43</v>
      </c>
      <c r="D3087" s="95" t="s">
        <v>101</v>
      </c>
      <c r="E3087" s="138">
        <v>3234</v>
      </c>
      <c r="F3087" s="143" t="s">
        <v>55</v>
      </c>
      <c r="G3087" s="193"/>
      <c r="H3087" s="398">
        <v>64771</v>
      </c>
      <c r="I3087" s="399"/>
      <c r="J3087" s="398">
        <v>49771</v>
      </c>
      <c r="K3087" s="399"/>
      <c r="L3087" s="403">
        <v>49771</v>
      </c>
      <c r="M3087" s="399"/>
      <c r="N3087" s="403">
        <v>70000</v>
      </c>
      <c r="O3087" s="399"/>
      <c r="P3087" s="398">
        <v>49771</v>
      </c>
      <c r="Q3087" s="399"/>
      <c r="R3087" s="403">
        <v>49771</v>
      </c>
      <c r="S3087" s="399"/>
      <c r="T3087" s="403">
        <v>70000</v>
      </c>
      <c r="U3087" s="399"/>
      <c r="V3087" s="403">
        <v>49771</v>
      </c>
      <c r="W3087" s="399"/>
      <c r="X3087" s="403">
        <v>70000</v>
      </c>
      <c r="Y3087" s="399"/>
    </row>
    <row r="3088" spans="1:29" s="139" customFormat="1" ht="15" x14ac:dyDescent="0.2">
      <c r="A3088" s="95" t="s">
        <v>912</v>
      </c>
      <c r="B3088" s="93" t="s">
        <v>916</v>
      </c>
      <c r="C3088" s="136">
        <v>43</v>
      </c>
      <c r="D3088" s="95" t="s">
        <v>101</v>
      </c>
      <c r="E3088" s="138">
        <v>3235</v>
      </c>
      <c r="F3088" s="143" t="s">
        <v>56</v>
      </c>
      <c r="G3088" s="193"/>
      <c r="H3088" s="398">
        <v>23581</v>
      </c>
      <c r="I3088" s="399"/>
      <c r="J3088" s="398">
        <v>9291</v>
      </c>
      <c r="K3088" s="399"/>
      <c r="L3088" s="403">
        <v>9291</v>
      </c>
      <c r="M3088" s="399"/>
      <c r="N3088" s="403">
        <v>25000</v>
      </c>
      <c r="O3088" s="399"/>
      <c r="P3088" s="398">
        <v>9291</v>
      </c>
      <c r="Q3088" s="399"/>
      <c r="R3088" s="403">
        <v>9291</v>
      </c>
      <c r="S3088" s="399"/>
      <c r="T3088" s="403">
        <v>9000</v>
      </c>
      <c r="U3088" s="399"/>
      <c r="V3088" s="403">
        <v>9291</v>
      </c>
      <c r="W3088" s="399"/>
      <c r="X3088" s="403">
        <v>9000</v>
      </c>
      <c r="Y3088" s="399"/>
    </row>
    <row r="3089" spans="1:29" s="101" customFormat="1" x14ac:dyDescent="0.2">
      <c r="A3089" s="95" t="s">
        <v>912</v>
      </c>
      <c r="B3089" s="93" t="s">
        <v>916</v>
      </c>
      <c r="C3089" s="136">
        <v>43</v>
      </c>
      <c r="D3089" s="95" t="s">
        <v>101</v>
      </c>
      <c r="E3089" s="138">
        <v>3236</v>
      </c>
      <c r="F3089" s="143" t="s">
        <v>57</v>
      </c>
      <c r="G3089" s="193"/>
      <c r="H3089" s="398">
        <v>664</v>
      </c>
      <c r="I3089" s="399"/>
      <c r="J3089" s="398">
        <v>0</v>
      </c>
      <c r="K3089" s="399"/>
      <c r="L3089" s="409">
        <v>0</v>
      </c>
      <c r="M3089" s="399"/>
      <c r="N3089" s="409">
        <v>0</v>
      </c>
      <c r="O3089" s="399"/>
      <c r="P3089" s="398">
        <v>0</v>
      </c>
      <c r="Q3089" s="399"/>
      <c r="R3089" s="409">
        <v>0</v>
      </c>
      <c r="S3089" s="399"/>
      <c r="T3089" s="409">
        <v>0</v>
      </c>
      <c r="U3089" s="399"/>
      <c r="V3089" s="409">
        <v>0</v>
      </c>
      <c r="W3089" s="399"/>
      <c r="X3089" s="409">
        <v>0</v>
      </c>
      <c r="Y3089" s="399"/>
      <c r="Z3089" s="139"/>
      <c r="AA3089" s="139"/>
      <c r="AB3089" s="139"/>
      <c r="AC3089" s="139"/>
    </row>
    <row r="3090" spans="1:29" s="139" customFormat="1" ht="15" x14ac:dyDescent="0.2">
      <c r="A3090" s="95" t="s">
        <v>912</v>
      </c>
      <c r="B3090" s="93" t="s">
        <v>916</v>
      </c>
      <c r="C3090" s="136">
        <v>43</v>
      </c>
      <c r="D3090" s="95" t="s">
        <v>101</v>
      </c>
      <c r="E3090" s="138">
        <v>3237</v>
      </c>
      <c r="F3090" s="143" t="s">
        <v>58</v>
      </c>
      <c r="G3090" s="193"/>
      <c r="H3090" s="398">
        <v>10982</v>
      </c>
      <c r="I3090" s="399"/>
      <c r="J3090" s="398">
        <v>3982</v>
      </c>
      <c r="K3090" s="399"/>
      <c r="L3090" s="403">
        <v>3982</v>
      </c>
      <c r="M3090" s="399"/>
      <c r="N3090" s="403">
        <v>5000</v>
      </c>
      <c r="O3090" s="399"/>
      <c r="P3090" s="398">
        <v>3982</v>
      </c>
      <c r="Q3090" s="399"/>
      <c r="R3090" s="403">
        <v>3982</v>
      </c>
      <c r="S3090" s="399"/>
      <c r="T3090" s="403">
        <v>5000</v>
      </c>
      <c r="U3090" s="399"/>
      <c r="V3090" s="403">
        <v>3982</v>
      </c>
      <c r="W3090" s="399"/>
      <c r="X3090" s="403">
        <v>5000</v>
      </c>
      <c r="Y3090" s="399"/>
    </row>
    <row r="3091" spans="1:29" s="101" customFormat="1" x14ac:dyDescent="0.2">
      <c r="A3091" s="95" t="s">
        <v>912</v>
      </c>
      <c r="B3091" s="93" t="s">
        <v>916</v>
      </c>
      <c r="C3091" s="136">
        <v>43</v>
      </c>
      <c r="D3091" s="95" t="s">
        <v>101</v>
      </c>
      <c r="E3091" s="138">
        <v>3238</v>
      </c>
      <c r="F3091" s="143" t="s">
        <v>59</v>
      </c>
      <c r="G3091" s="193"/>
      <c r="H3091" s="398">
        <v>7982</v>
      </c>
      <c r="I3091" s="399"/>
      <c r="J3091" s="398">
        <v>3982</v>
      </c>
      <c r="K3091" s="399"/>
      <c r="L3091" s="403">
        <v>3982</v>
      </c>
      <c r="M3091" s="399"/>
      <c r="N3091" s="403">
        <v>4000</v>
      </c>
      <c r="O3091" s="399"/>
      <c r="P3091" s="398">
        <v>3982</v>
      </c>
      <c r="Q3091" s="399"/>
      <c r="R3091" s="403">
        <v>3982</v>
      </c>
      <c r="S3091" s="399"/>
      <c r="T3091" s="403">
        <v>4000</v>
      </c>
      <c r="U3091" s="399"/>
      <c r="V3091" s="403">
        <v>3982</v>
      </c>
      <c r="W3091" s="399"/>
      <c r="X3091" s="403">
        <v>4000</v>
      </c>
      <c r="Y3091" s="399"/>
    </row>
    <row r="3092" spans="1:29" s="139" customFormat="1" ht="15" x14ac:dyDescent="0.2">
      <c r="A3092" s="95" t="s">
        <v>912</v>
      </c>
      <c r="B3092" s="93" t="s">
        <v>916</v>
      </c>
      <c r="C3092" s="136">
        <v>43</v>
      </c>
      <c r="D3092" s="95" t="s">
        <v>101</v>
      </c>
      <c r="E3092" s="138">
        <v>3239</v>
      </c>
      <c r="F3092" s="143" t="s">
        <v>60</v>
      </c>
      <c r="G3092" s="194"/>
      <c r="H3092" s="398">
        <v>10926</v>
      </c>
      <c r="I3092" s="399"/>
      <c r="J3092" s="398">
        <v>79634</v>
      </c>
      <c r="K3092" s="399"/>
      <c r="L3092" s="403">
        <v>79634</v>
      </c>
      <c r="M3092" s="399"/>
      <c r="N3092" s="403">
        <v>20000</v>
      </c>
      <c r="O3092" s="399"/>
      <c r="P3092" s="398">
        <v>79634</v>
      </c>
      <c r="Q3092" s="399"/>
      <c r="R3092" s="403">
        <v>79634</v>
      </c>
      <c r="S3092" s="399"/>
      <c r="T3092" s="403">
        <v>20000</v>
      </c>
      <c r="U3092" s="399"/>
      <c r="V3092" s="403">
        <v>79634</v>
      </c>
      <c r="W3092" s="399"/>
      <c r="X3092" s="403">
        <v>20000</v>
      </c>
      <c r="Y3092" s="399"/>
    </row>
    <row r="3093" spans="1:29" s="139" customFormat="1" x14ac:dyDescent="0.2">
      <c r="A3093" s="118" t="s">
        <v>912</v>
      </c>
      <c r="B3093" s="102" t="s">
        <v>916</v>
      </c>
      <c r="C3093" s="147">
        <v>43</v>
      </c>
      <c r="D3093" s="104"/>
      <c r="E3093" s="105">
        <v>324</v>
      </c>
      <c r="F3093" s="141"/>
      <c r="G3093" s="195"/>
      <c r="H3093" s="152">
        <f t="shared" ref="H3093:Y3093" si="5494">SUM(H3094)</f>
        <v>2654</v>
      </c>
      <c r="I3093" s="152">
        <f t="shared" si="5494"/>
        <v>0</v>
      </c>
      <c r="J3093" s="152">
        <f t="shared" si="5494"/>
        <v>2654</v>
      </c>
      <c r="K3093" s="152">
        <f t="shared" si="5494"/>
        <v>0</v>
      </c>
      <c r="L3093" s="152">
        <f t="shared" si="5494"/>
        <v>2654</v>
      </c>
      <c r="M3093" s="152">
        <f t="shared" si="5494"/>
        <v>0</v>
      </c>
      <c r="N3093" s="152">
        <f t="shared" si="5494"/>
        <v>2500</v>
      </c>
      <c r="O3093" s="152">
        <f t="shared" si="5494"/>
        <v>0</v>
      </c>
      <c r="P3093" s="152">
        <f t="shared" si="5494"/>
        <v>2654</v>
      </c>
      <c r="Q3093" s="152">
        <f t="shared" si="5494"/>
        <v>0</v>
      </c>
      <c r="R3093" s="152">
        <f t="shared" si="5494"/>
        <v>2654</v>
      </c>
      <c r="S3093" s="152">
        <f t="shared" si="5494"/>
        <v>0</v>
      </c>
      <c r="T3093" s="152">
        <f t="shared" si="5494"/>
        <v>2500</v>
      </c>
      <c r="U3093" s="152">
        <f t="shared" si="5494"/>
        <v>0</v>
      </c>
      <c r="V3093" s="152">
        <f t="shared" si="5494"/>
        <v>2654</v>
      </c>
      <c r="W3093" s="152">
        <f t="shared" si="5494"/>
        <v>0</v>
      </c>
      <c r="X3093" s="152">
        <f t="shared" si="5494"/>
        <v>2500</v>
      </c>
      <c r="Y3093" s="152">
        <f t="shared" si="5494"/>
        <v>0</v>
      </c>
      <c r="Z3093" s="101"/>
      <c r="AA3093" s="101"/>
      <c r="AB3093" s="101"/>
      <c r="AC3093" s="101"/>
    </row>
    <row r="3094" spans="1:29" s="139" customFormat="1" ht="30" x14ac:dyDescent="0.2">
      <c r="A3094" s="95" t="s">
        <v>912</v>
      </c>
      <c r="B3094" s="93" t="s">
        <v>916</v>
      </c>
      <c r="C3094" s="136">
        <v>43</v>
      </c>
      <c r="D3094" s="95" t="s">
        <v>101</v>
      </c>
      <c r="E3094" s="138">
        <v>3241</v>
      </c>
      <c r="F3094" s="143" t="s">
        <v>205</v>
      </c>
      <c r="G3094" s="193"/>
      <c r="H3094" s="398">
        <v>2654</v>
      </c>
      <c r="I3094" s="399"/>
      <c r="J3094" s="398">
        <v>2654</v>
      </c>
      <c r="K3094" s="399"/>
      <c r="L3094" s="402">
        <v>2654</v>
      </c>
      <c r="M3094" s="399"/>
      <c r="N3094" s="402">
        <v>2500</v>
      </c>
      <c r="O3094" s="399"/>
      <c r="P3094" s="398">
        <v>2654</v>
      </c>
      <c r="Q3094" s="399"/>
      <c r="R3094" s="402">
        <v>2654</v>
      </c>
      <c r="S3094" s="399"/>
      <c r="T3094" s="402">
        <v>2500</v>
      </c>
      <c r="U3094" s="399"/>
      <c r="V3094" s="402">
        <v>2654</v>
      </c>
      <c r="W3094" s="399"/>
      <c r="X3094" s="402">
        <v>2500</v>
      </c>
      <c r="Y3094" s="399"/>
    </row>
    <row r="3095" spans="1:29" s="139" customFormat="1" x14ac:dyDescent="0.2">
      <c r="A3095" s="118" t="s">
        <v>912</v>
      </c>
      <c r="B3095" s="102" t="s">
        <v>916</v>
      </c>
      <c r="C3095" s="147">
        <v>43</v>
      </c>
      <c r="D3095" s="104"/>
      <c r="E3095" s="105">
        <v>329</v>
      </c>
      <c r="F3095" s="141"/>
      <c r="G3095" s="195"/>
      <c r="H3095" s="152">
        <f t="shared" ref="H3095:Q3095" si="5495">SUM(H3096:H3101)</f>
        <v>62565</v>
      </c>
      <c r="I3095" s="152">
        <f t="shared" si="5495"/>
        <v>0</v>
      </c>
      <c r="J3095" s="152">
        <f t="shared" si="5495"/>
        <v>66892</v>
      </c>
      <c r="K3095" s="152">
        <f t="shared" si="5495"/>
        <v>0</v>
      </c>
      <c r="L3095" s="152">
        <f t="shared" ref="L3095:M3095" si="5496">SUM(L3096:L3101)</f>
        <v>66892</v>
      </c>
      <c r="M3095" s="152">
        <f t="shared" si="5496"/>
        <v>0</v>
      </c>
      <c r="N3095" s="152">
        <f t="shared" ref="N3095:O3095" si="5497">SUM(N3096:N3101)</f>
        <v>68000</v>
      </c>
      <c r="O3095" s="152">
        <f t="shared" si="5497"/>
        <v>0</v>
      </c>
      <c r="P3095" s="152">
        <f t="shared" si="5495"/>
        <v>66892</v>
      </c>
      <c r="Q3095" s="152">
        <f t="shared" si="5495"/>
        <v>0</v>
      </c>
      <c r="R3095" s="152">
        <f t="shared" ref="R3095:W3095" si="5498">SUM(R3096:R3101)</f>
        <v>66892</v>
      </c>
      <c r="S3095" s="152">
        <f t="shared" si="5498"/>
        <v>0</v>
      </c>
      <c r="T3095" s="152">
        <f t="shared" ref="T3095:U3095" si="5499">SUM(T3096:T3101)</f>
        <v>68000</v>
      </c>
      <c r="U3095" s="152">
        <f t="shared" si="5499"/>
        <v>0</v>
      </c>
      <c r="V3095" s="152">
        <f t="shared" si="5498"/>
        <v>66892</v>
      </c>
      <c r="W3095" s="152">
        <f t="shared" si="5498"/>
        <v>0</v>
      </c>
      <c r="X3095" s="152">
        <f t="shared" ref="X3095:Y3095" si="5500">SUM(X3096:X3101)</f>
        <v>68000</v>
      </c>
      <c r="Y3095" s="152">
        <f t="shared" si="5500"/>
        <v>0</v>
      </c>
    </row>
    <row r="3096" spans="1:29" s="139" customFormat="1" ht="30" x14ac:dyDescent="0.2">
      <c r="A3096" s="95" t="s">
        <v>912</v>
      </c>
      <c r="B3096" s="93" t="s">
        <v>916</v>
      </c>
      <c r="C3096" s="136">
        <v>43</v>
      </c>
      <c r="D3096" s="95" t="s">
        <v>101</v>
      </c>
      <c r="E3096" s="138">
        <v>3291</v>
      </c>
      <c r="F3096" s="143" t="s">
        <v>474</v>
      </c>
      <c r="G3096" s="193"/>
      <c r="H3096" s="398">
        <v>34817</v>
      </c>
      <c r="I3096" s="399"/>
      <c r="J3096" s="398">
        <v>39817</v>
      </c>
      <c r="K3096" s="399"/>
      <c r="L3096" s="402">
        <v>39817</v>
      </c>
      <c r="M3096" s="399"/>
      <c r="N3096" s="402">
        <v>35000</v>
      </c>
      <c r="O3096" s="399"/>
      <c r="P3096" s="398">
        <v>39817</v>
      </c>
      <c r="Q3096" s="399"/>
      <c r="R3096" s="402">
        <v>39817</v>
      </c>
      <c r="S3096" s="399"/>
      <c r="T3096" s="402">
        <v>35000</v>
      </c>
      <c r="U3096" s="399"/>
      <c r="V3096" s="402">
        <v>39817</v>
      </c>
      <c r="W3096" s="399"/>
      <c r="X3096" s="402">
        <v>35000</v>
      </c>
      <c r="Y3096" s="399"/>
    </row>
    <row r="3097" spans="1:29" s="139" customFormat="1" ht="15" x14ac:dyDescent="0.2">
      <c r="A3097" s="95" t="s">
        <v>912</v>
      </c>
      <c r="B3097" s="93" t="s">
        <v>916</v>
      </c>
      <c r="C3097" s="136">
        <v>43</v>
      </c>
      <c r="D3097" s="95" t="s">
        <v>101</v>
      </c>
      <c r="E3097" s="138">
        <v>3292</v>
      </c>
      <c r="F3097" s="143" t="s">
        <v>63</v>
      </c>
      <c r="G3097" s="193"/>
      <c r="H3097" s="398">
        <v>2991</v>
      </c>
      <c r="I3097" s="399"/>
      <c r="J3097" s="398">
        <v>3318</v>
      </c>
      <c r="K3097" s="399"/>
      <c r="L3097" s="403">
        <v>3318</v>
      </c>
      <c r="M3097" s="399"/>
      <c r="N3097" s="403">
        <v>3500</v>
      </c>
      <c r="O3097" s="399"/>
      <c r="P3097" s="398">
        <v>3318</v>
      </c>
      <c r="Q3097" s="399"/>
      <c r="R3097" s="403">
        <v>3318</v>
      </c>
      <c r="S3097" s="399"/>
      <c r="T3097" s="403">
        <v>3500</v>
      </c>
      <c r="U3097" s="399"/>
      <c r="V3097" s="403">
        <v>3318</v>
      </c>
      <c r="W3097" s="399"/>
      <c r="X3097" s="403">
        <v>3500</v>
      </c>
      <c r="Y3097" s="399"/>
    </row>
    <row r="3098" spans="1:29" ht="15" x14ac:dyDescent="0.2">
      <c r="A3098" s="95" t="s">
        <v>912</v>
      </c>
      <c r="B3098" s="93" t="s">
        <v>916</v>
      </c>
      <c r="C3098" s="136">
        <v>43</v>
      </c>
      <c r="D3098" s="95" t="s">
        <v>101</v>
      </c>
      <c r="E3098" s="138">
        <v>3293</v>
      </c>
      <c r="F3098" s="143" t="s">
        <v>64</v>
      </c>
      <c r="G3098" s="193"/>
      <c r="H3098" s="398">
        <v>5309</v>
      </c>
      <c r="I3098" s="399"/>
      <c r="J3098" s="398">
        <v>5309</v>
      </c>
      <c r="K3098" s="399"/>
      <c r="L3098" s="403">
        <v>5309</v>
      </c>
      <c r="M3098" s="399"/>
      <c r="N3098" s="403">
        <v>5000</v>
      </c>
      <c r="O3098" s="399"/>
      <c r="P3098" s="398">
        <v>5309</v>
      </c>
      <c r="Q3098" s="399"/>
      <c r="R3098" s="403">
        <v>5309</v>
      </c>
      <c r="S3098" s="399"/>
      <c r="T3098" s="403">
        <v>5000</v>
      </c>
      <c r="U3098" s="399"/>
      <c r="V3098" s="403">
        <v>5309</v>
      </c>
      <c r="W3098" s="399"/>
      <c r="X3098" s="403">
        <v>5000</v>
      </c>
      <c r="Y3098" s="399"/>
      <c r="Z3098" s="139"/>
      <c r="AA3098" s="139"/>
      <c r="AB3098" s="139"/>
      <c r="AC3098" s="139"/>
    </row>
    <row r="3099" spans="1:29" s="101" customFormat="1" x14ac:dyDescent="0.2">
      <c r="A3099" s="95" t="s">
        <v>912</v>
      </c>
      <c r="B3099" s="93" t="s">
        <v>916</v>
      </c>
      <c r="C3099" s="136">
        <v>43</v>
      </c>
      <c r="D3099" s="95" t="s">
        <v>101</v>
      </c>
      <c r="E3099" s="138">
        <v>3294</v>
      </c>
      <c r="F3099" s="143" t="s">
        <v>619</v>
      </c>
      <c r="G3099" s="193"/>
      <c r="H3099" s="398">
        <v>14272</v>
      </c>
      <c r="I3099" s="399"/>
      <c r="J3099" s="398">
        <v>13272</v>
      </c>
      <c r="K3099" s="399"/>
      <c r="L3099" s="403">
        <v>13272</v>
      </c>
      <c r="M3099" s="399"/>
      <c r="N3099" s="403">
        <v>20000</v>
      </c>
      <c r="O3099" s="399"/>
      <c r="P3099" s="398">
        <v>13272</v>
      </c>
      <c r="Q3099" s="399"/>
      <c r="R3099" s="403">
        <v>13272</v>
      </c>
      <c r="S3099" s="399"/>
      <c r="T3099" s="403">
        <v>20000</v>
      </c>
      <c r="U3099" s="399"/>
      <c r="V3099" s="403">
        <v>13272</v>
      </c>
      <c r="W3099" s="399"/>
      <c r="X3099" s="403">
        <v>20000</v>
      </c>
      <c r="Y3099" s="399"/>
      <c r="Z3099" s="139"/>
      <c r="AA3099" s="139"/>
      <c r="AB3099" s="139"/>
      <c r="AC3099" s="139"/>
    </row>
    <row r="3100" spans="1:29" s="139" customFormat="1" ht="15" x14ac:dyDescent="0.2">
      <c r="A3100" s="95" t="s">
        <v>912</v>
      </c>
      <c r="B3100" s="93" t="s">
        <v>916</v>
      </c>
      <c r="C3100" s="136">
        <v>43</v>
      </c>
      <c r="D3100" s="95" t="s">
        <v>101</v>
      </c>
      <c r="E3100" s="138">
        <v>3295</v>
      </c>
      <c r="F3100" s="143" t="s">
        <v>66</v>
      </c>
      <c r="G3100" s="194"/>
      <c r="H3100" s="398">
        <v>531</v>
      </c>
      <c r="I3100" s="399"/>
      <c r="J3100" s="398">
        <v>531</v>
      </c>
      <c r="K3100" s="399"/>
      <c r="L3100" s="409">
        <v>531</v>
      </c>
      <c r="M3100" s="399"/>
      <c r="N3100" s="409">
        <v>500</v>
      </c>
      <c r="O3100" s="399"/>
      <c r="P3100" s="398">
        <v>531</v>
      </c>
      <c r="Q3100" s="399"/>
      <c r="R3100" s="409">
        <v>531</v>
      </c>
      <c r="S3100" s="399"/>
      <c r="T3100" s="409">
        <v>500</v>
      </c>
      <c r="U3100" s="399"/>
      <c r="V3100" s="409">
        <v>531</v>
      </c>
      <c r="W3100" s="399"/>
      <c r="X3100" s="409">
        <v>500</v>
      </c>
      <c r="Y3100" s="399"/>
      <c r="Z3100" s="112"/>
      <c r="AA3100" s="112"/>
      <c r="AB3100" s="112"/>
      <c r="AC3100" s="112"/>
    </row>
    <row r="3101" spans="1:29" s="139" customFormat="1" x14ac:dyDescent="0.2">
      <c r="A3101" s="95" t="s">
        <v>912</v>
      </c>
      <c r="B3101" s="93" t="s">
        <v>916</v>
      </c>
      <c r="C3101" s="136">
        <v>43</v>
      </c>
      <c r="D3101" s="95" t="s">
        <v>101</v>
      </c>
      <c r="E3101" s="138">
        <v>3299</v>
      </c>
      <c r="F3101" s="143" t="s">
        <v>67</v>
      </c>
      <c r="G3101" s="132"/>
      <c r="H3101" s="398">
        <v>4645</v>
      </c>
      <c r="I3101" s="399"/>
      <c r="J3101" s="398">
        <v>4645</v>
      </c>
      <c r="K3101" s="399"/>
      <c r="L3101" s="403">
        <v>4645</v>
      </c>
      <c r="M3101" s="399"/>
      <c r="N3101" s="403">
        <v>4000</v>
      </c>
      <c r="O3101" s="399"/>
      <c r="P3101" s="398">
        <v>4645</v>
      </c>
      <c r="Q3101" s="399"/>
      <c r="R3101" s="403">
        <v>4645</v>
      </c>
      <c r="S3101" s="399"/>
      <c r="T3101" s="403">
        <v>4000</v>
      </c>
      <c r="U3101" s="399"/>
      <c r="V3101" s="403">
        <v>4645</v>
      </c>
      <c r="W3101" s="399"/>
      <c r="X3101" s="403">
        <v>4000</v>
      </c>
      <c r="Y3101" s="399"/>
      <c r="Z3101" s="101"/>
      <c r="AA3101" s="101"/>
      <c r="AB3101" s="101"/>
      <c r="AC3101" s="101"/>
    </row>
    <row r="3102" spans="1:29" s="139" customFormat="1" x14ac:dyDescent="0.2">
      <c r="A3102" s="201" t="s">
        <v>912</v>
      </c>
      <c r="B3102" s="179" t="s">
        <v>916</v>
      </c>
      <c r="C3102" s="167">
        <v>43</v>
      </c>
      <c r="D3102" s="167"/>
      <c r="E3102" s="168">
        <v>34</v>
      </c>
      <c r="F3102" s="169"/>
      <c r="G3102" s="170"/>
      <c r="H3102" s="171">
        <f t="shared" ref="H3102:Y3102" si="5501">H3103</f>
        <v>1300</v>
      </c>
      <c r="I3102" s="171">
        <f t="shared" si="5501"/>
        <v>0</v>
      </c>
      <c r="J3102" s="171">
        <f t="shared" si="5501"/>
        <v>8494</v>
      </c>
      <c r="K3102" s="171">
        <f t="shared" si="5501"/>
        <v>0</v>
      </c>
      <c r="L3102" s="171">
        <f t="shared" si="5501"/>
        <v>8361</v>
      </c>
      <c r="M3102" s="171">
        <f t="shared" si="5501"/>
        <v>0</v>
      </c>
      <c r="N3102" s="171">
        <f t="shared" si="5501"/>
        <v>600</v>
      </c>
      <c r="O3102" s="171">
        <f t="shared" si="5501"/>
        <v>0</v>
      </c>
      <c r="P3102" s="171">
        <f t="shared" si="5501"/>
        <v>8494</v>
      </c>
      <c r="Q3102" s="171">
        <f t="shared" si="5501"/>
        <v>0</v>
      </c>
      <c r="R3102" s="171">
        <f t="shared" si="5501"/>
        <v>8494</v>
      </c>
      <c r="S3102" s="171">
        <f t="shared" si="5501"/>
        <v>0</v>
      </c>
      <c r="T3102" s="171">
        <f t="shared" si="5501"/>
        <v>600</v>
      </c>
      <c r="U3102" s="171">
        <f t="shared" si="5501"/>
        <v>0</v>
      </c>
      <c r="V3102" s="171">
        <f t="shared" si="5501"/>
        <v>8494</v>
      </c>
      <c r="W3102" s="171">
        <f t="shared" si="5501"/>
        <v>0</v>
      </c>
      <c r="X3102" s="171">
        <f t="shared" si="5501"/>
        <v>600</v>
      </c>
      <c r="Y3102" s="171">
        <f t="shared" si="5501"/>
        <v>0</v>
      </c>
    </row>
    <row r="3103" spans="1:29" s="139" customFormat="1" x14ac:dyDescent="0.2">
      <c r="A3103" s="118" t="s">
        <v>912</v>
      </c>
      <c r="B3103" s="102" t="s">
        <v>916</v>
      </c>
      <c r="C3103" s="147">
        <v>43</v>
      </c>
      <c r="D3103" s="104"/>
      <c r="E3103" s="105">
        <v>343</v>
      </c>
      <c r="F3103" s="141"/>
      <c r="G3103" s="106"/>
      <c r="H3103" s="152">
        <f t="shared" ref="H3103:Q3103" si="5502">SUM(H3104:H3107)</f>
        <v>1300</v>
      </c>
      <c r="I3103" s="152">
        <f t="shared" si="5502"/>
        <v>0</v>
      </c>
      <c r="J3103" s="152">
        <f t="shared" si="5502"/>
        <v>8494</v>
      </c>
      <c r="K3103" s="152">
        <f t="shared" si="5502"/>
        <v>0</v>
      </c>
      <c r="L3103" s="152">
        <f t="shared" ref="L3103:M3103" si="5503">SUM(L3104:L3107)</f>
        <v>8361</v>
      </c>
      <c r="M3103" s="152">
        <f t="shared" si="5503"/>
        <v>0</v>
      </c>
      <c r="N3103" s="152">
        <f t="shared" ref="N3103:O3103" si="5504">SUM(N3104:N3107)</f>
        <v>600</v>
      </c>
      <c r="O3103" s="152">
        <f t="shared" si="5504"/>
        <v>0</v>
      </c>
      <c r="P3103" s="152">
        <f t="shared" si="5502"/>
        <v>8494</v>
      </c>
      <c r="Q3103" s="152">
        <f t="shared" si="5502"/>
        <v>0</v>
      </c>
      <c r="R3103" s="152">
        <f t="shared" ref="R3103:W3103" si="5505">SUM(R3104:R3107)</f>
        <v>8494</v>
      </c>
      <c r="S3103" s="152">
        <f t="shared" si="5505"/>
        <v>0</v>
      </c>
      <c r="T3103" s="152">
        <f t="shared" ref="T3103:U3103" si="5506">SUM(T3104:T3107)</f>
        <v>600</v>
      </c>
      <c r="U3103" s="152">
        <f t="shared" si="5506"/>
        <v>0</v>
      </c>
      <c r="V3103" s="152">
        <f t="shared" si="5505"/>
        <v>8494</v>
      </c>
      <c r="W3103" s="152">
        <f t="shared" si="5505"/>
        <v>0</v>
      </c>
      <c r="X3103" s="152">
        <f t="shared" ref="X3103:Y3103" si="5507">SUM(X3104:X3107)</f>
        <v>600</v>
      </c>
      <c r="Y3103" s="152">
        <f t="shared" si="5507"/>
        <v>0</v>
      </c>
    </row>
    <row r="3104" spans="1:29" s="101" customFormat="1" x14ac:dyDescent="0.2">
      <c r="A3104" s="95" t="s">
        <v>912</v>
      </c>
      <c r="B3104" s="93" t="s">
        <v>916</v>
      </c>
      <c r="C3104" s="136">
        <v>43</v>
      </c>
      <c r="D3104" s="95" t="s">
        <v>101</v>
      </c>
      <c r="E3104" s="138">
        <v>3431</v>
      </c>
      <c r="F3104" s="143" t="s">
        <v>68</v>
      </c>
      <c r="G3104" s="132"/>
      <c r="H3104" s="398">
        <v>398</v>
      </c>
      <c r="I3104" s="399"/>
      <c r="J3104" s="398">
        <v>398</v>
      </c>
      <c r="K3104" s="399"/>
      <c r="L3104" s="408">
        <v>398</v>
      </c>
      <c r="M3104" s="399"/>
      <c r="N3104" s="408">
        <v>500</v>
      </c>
      <c r="O3104" s="399"/>
      <c r="P3104" s="398">
        <v>398</v>
      </c>
      <c r="Q3104" s="399"/>
      <c r="R3104" s="408">
        <v>398</v>
      </c>
      <c r="S3104" s="399"/>
      <c r="T3104" s="408">
        <v>500</v>
      </c>
      <c r="U3104" s="399"/>
      <c r="V3104" s="408">
        <v>398</v>
      </c>
      <c r="W3104" s="399"/>
      <c r="X3104" s="408">
        <v>500</v>
      </c>
      <c r="Y3104" s="399"/>
      <c r="Z3104" s="139"/>
      <c r="AA3104" s="139"/>
      <c r="AB3104" s="139"/>
      <c r="AC3104" s="139"/>
    </row>
    <row r="3105" spans="1:29" ht="30" x14ac:dyDescent="0.2">
      <c r="A3105" s="95" t="s">
        <v>912</v>
      </c>
      <c r="B3105" s="93" t="s">
        <v>916</v>
      </c>
      <c r="C3105" s="136">
        <v>43</v>
      </c>
      <c r="D3105" s="95" t="s">
        <v>101</v>
      </c>
      <c r="E3105" s="138">
        <v>3432</v>
      </c>
      <c r="F3105" s="143" t="s">
        <v>824</v>
      </c>
      <c r="G3105" s="132"/>
      <c r="H3105" s="398">
        <v>636</v>
      </c>
      <c r="I3105" s="399"/>
      <c r="J3105" s="398">
        <v>6636</v>
      </c>
      <c r="K3105" s="399"/>
      <c r="L3105" s="403">
        <v>6636</v>
      </c>
      <c r="M3105" s="399"/>
      <c r="N3105" s="403">
        <v>0</v>
      </c>
      <c r="O3105" s="399"/>
      <c r="P3105" s="398">
        <v>6636</v>
      </c>
      <c r="Q3105" s="399"/>
      <c r="R3105" s="403">
        <v>6636</v>
      </c>
      <c r="S3105" s="399"/>
      <c r="T3105" s="403">
        <v>0</v>
      </c>
      <c r="U3105" s="399"/>
      <c r="V3105" s="403">
        <v>6636</v>
      </c>
      <c r="W3105" s="399"/>
      <c r="X3105" s="403">
        <v>0</v>
      </c>
      <c r="Y3105" s="399"/>
      <c r="Z3105" s="139"/>
      <c r="AA3105" s="139"/>
      <c r="AB3105" s="139"/>
      <c r="AC3105" s="139"/>
    </row>
    <row r="3106" spans="1:29" s="139" customFormat="1" x14ac:dyDescent="0.2">
      <c r="A3106" s="95" t="s">
        <v>912</v>
      </c>
      <c r="B3106" s="93" t="s">
        <v>916</v>
      </c>
      <c r="C3106" s="136">
        <v>43</v>
      </c>
      <c r="D3106" s="95" t="s">
        <v>101</v>
      </c>
      <c r="E3106" s="138">
        <v>3433</v>
      </c>
      <c r="F3106" s="143" t="s">
        <v>69</v>
      </c>
      <c r="G3106" s="132"/>
      <c r="H3106" s="398">
        <v>133</v>
      </c>
      <c r="I3106" s="399"/>
      <c r="J3106" s="398">
        <v>1327</v>
      </c>
      <c r="K3106" s="399"/>
      <c r="L3106" s="403">
        <v>1327</v>
      </c>
      <c r="M3106" s="399"/>
      <c r="N3106" s="403">
        <v>100</v>
      </c>
      <c r="O3106" s="399"/>
      <c r="P3106" s="398">
        <v>1327</v>
      </c>
      <c r="Q3106" s="399"/>
      <c r="R3106" s="403">
        <v>1327</v>
      </c>
      <c r="S3106" s="399"/>
      <c r="T3106" s="403">
        <v>100</v>
      </c>
      <c r="U3106" s="399"/>
      <c r="V3106" s="403">
        <v>1327</v>
      </c>
      <c r="W3106" s="399"/>
      <c r="X3106" s="403">
        <v>100</v>
      </c>
      <c r="Y3106" s="399"/>
      <c r="Z3106" s="101"/>
      <c r="AA3106" s="101"/>
      <c r="AB3106" s="101"/>
      <c r="AC3106" s="101"/>
    </row>
    <row r="3107" spans="1:29" s="139" customFormat="1" ht="15" x14ac:dyDescent="0.2">
      <c r="A3107" s="95" t="s">
        <v>912</v>
      </c>
      <c r="B3107" s="93" t="s">
        <v>916</v>
      </c>
      <c r="C3107" s="136">
        <v>43</v>
      </c>
      <c r="D3107" s="95" t="s">
        <v>101</v>
      </c>
      <c r="E3107" s="138">
        <v>3434</v>
      </c>
      <c r="F3107" s="143" t="s">
        <v>70</v>
      </c>
      <c r="G3107" s="132"/>
      <c r="H3107" s="398">
        <v>133</v>
      </c>
      <c r="I3107" s="399"/>
      <c r="J3107" s="398">
        <v>133</v>
      </c>
      <c r="K3107" s="399"/>
      <c r="L3107" s="409" t="s">
        <v>760</v>
      </c>
      <c r="M3107" s="399"/>
      <c r="N3107" s="409">
        <v>0</v>
      </c>
      <c r="O3107" s="399"/>
      <c r="P3107" s="398">
        <v>133</v>
      </c>
      <c r="Q3107" s="399"/>
      <c r="R3107" s="409">
        <v>133</v>
      </c>
      <c r="S3107" s="399"/>
      <c r="T3107" s="409">
        <v>0</v>
      </c>
      <c r="U3107" s="399"/>
      <c r="V3107" s="409">
        <v>133</v>
      </c>
      <c r="W3107" s="399"/>
      <c r="X3107" s="409">
        <v>0</v>
      </c>
      <c r="Y3107" s="399"/>
      <c r="Z3107" s="112"/>
      <c r="AA3107" s="112"/>
      <c r="AB3107" s="112"/>
      <c r="AC3107" s="112"/>
    </row>
    <row r="3108" spans="1:29" x14ac:dyDescent="0.2">
      <c r="A3108" s="201" t="s">
        <v>912</v>
      </c>
      <c r="B3108" s="179" t="s">
        <v>916</v>
      </c>
      <c r="C3108" s="167">
        <v>52</v>
      </c>
      <c r="D3108" s="167"/>
      <c r="E3108" s="168">
        <v>32</v>
      </c>
      <c r="F3108" s="169"/>
      <c r="G3108" s="170"/>
      <c r="H3108" s="171">
        <f t="shared" ref="H3108:X3109" si="5508">H3109</f>
        <v>79218</v>
      </c>
      <c r="I3108" s="171">
        <f t="shared" si="5508"/>
        <v>0</v>
      </c>
      <c r="J3108" s="171">
        <f t="shared" si="5508"/>
        <v>0</v>
      </c>
      <c r="K3108" s="171">
        <f t="shared" si="5508"/>
        <v>0</v>
      </c>
      <c r="L3108" s="171">
        <f t="shared" si="5508"/>
        <v>0</v>
      </c>
      <c r="M3108" s="171">
        <f t="shared" si="5508"/>
        <v>0</v>
      </c>
      <c r="N3108" s="171">
        <f t="shared" si="5508"/>
        <v>0</v>
      </c>
      <c r="O3108" s="171">
        <f t="shared" si="5508"/>
        <v>0</v>
      </c>
      <c r="P3108" s="171">
        <f t="shared" si="5508"/>
        <v>0</v>
      </c>
      <c r="Q3108" s="171">
        <f t="shared" si="5508"/>
        <v>0</v>
      </c>
      <c r="R3108" s="171">
        <f t="shared" si="5508"/>
        <v>0</v>
      </c>
      <c r="S3108" s="171">
        <f t="shared" si="5508"/>
        <v>0</v>
      </c>
      <c r="T3108" s="171">
        <f t="shared" si="5508"/>
        <v>0</v>
      </c>
      <c r="U3108" s="171">
        <f t="shared" si="5508"/>
        <v>0</v>
      </c>
      <c r="V3108" s="171">
        <f t="shared" si="5508"/>
        <v>0</v>
      </c>
      <c r="W3108" s="171">
        <f t="shared" si="5508"/>
        <v>0</v>
      </c>
      <c r="X3108" s="171">
        <f t="shared" si="5508"/>
        <v>0</v>
      </c>
      <c r="Y3108" s="171">
        <f t="shared" ref="X3108:Y3109" si="5509">Y3109</f>
        <v>0</v>
      </c>
      <c r="Z3108" s="139"/>
      <c r="AA3108" s="139"/>
      <c r="AB3108" s="139"/>
      <c r="AC3108" s="139"/>
    </row>
    <row r="3109" spans="1:29" s="101" customFormat="1" x14ac:dyDescent="0.2">
      <c r="A3109" s="118" t="s">
        <v>912</v>
      </c>
      <c r="B3109" s="102" t="s">
        <v>916</v>
      </c>
      <c r="C3109" s="147">
        <v>52</v>
      </c>
      <c r="D3109" s="104"/>
      <c r="E3109" s="105">
        <v>323</v>
      </c>
      <c r="F3109" s="141"/>
      <c r="G3109" s="106"/>
      <c r="H3109" s="152">
        <f t="shared" si="5508"/>
        <v>79218</v>
      </c>
      <c r="I3109" s="152">
        <f t="shared" si="5508"/>
        <v>0</v>
      </c>
      <c r="J3109" s="152">
        <f t="shared" si="5508"/>
        <v>0</v>
      </c>
      <c r="K3109" s="152">
        <f t="shared" si="5508"/>
        <v>0</v>
      </c>
      <c r="L3109" s="152">
        <f t="shared" si="5508"/>
        <v>0</v>
      </c>
      <c r="M3109" s="152">
        <f t="shared" si="5508"/>
        <v>0</v>
      </c>
      <c r="N3109" s="152">
        <f t="shared" si="5508"/>
        <v>0</v>
      </c>
      <c r="O3109" s="152">
        <f t="shared" si="5508"/>
        <v>0</v>
      </c>
      <c r="P3109" s="152">
        <f t="shared" si="5508"/>
        <v>0</v>
      </c>
      <c r="Q3109" s="152">
        <f t="shared" si="5508"/>
        <v>0</v>
      </c>
      <c r="R3109" s="152">
        <f t="shared" si="5508"/>
        <v>0</v>
      </c>
      <c r="S3109" s="152">
        <f t="shared" si="5508"/>
        <v>0</v>
      </c>
      <c r="T3109" s="152">
        <f t="shared" si="5508"/>
        <v>0</v>
      </c>
      <c r="U3109" s="152">
        <f t="shared" si="5508"/>
        <v>0</v>
      </c>
      <c r="V3109" s="152">
        <f t="shared" si="5508"/>
        <v>0</v>
      </c>
      <c r="W3109" s="152">
        <f t="shared" si="5508"/>
        <v>0</v>
      </c>
      <c r="X3109" s="152">
        <f t="shared" si="5509"/>
        <v>0</v>
      </c>
      <c r="Y3109" s="152">
        <f t="shared" si="5509"/>
        <v>0</v>
      </c>
      <c r="Z3109" s="139"/>
      <c r="AA3109" s="139"/>
      <c r="AB3109" s="139"/>
      <c r="AC3109" s="139"/>
    </row>
    <row r="3110" spans="1:29" s="139" customFormat="1" ht="15" x14ac:dyDescent="0.2">
      <c r="A3110" s="95" t="s">
        <v>912</v>
      </c>
      <c r="B3110" s="93" t="s">
        <v>916</v>
      </c>
      <c r="C3110" s="136">
        <v>52</v>
      </c>
      <c r="D3110" s="95" t="s">
        <v>101</v>
      </c>
      <c r="E3110" s="138">
        <v>3239</v>
      </c>
      <c r="F3110" s="143" t="s">
        <v>60</v>
      </c>
      <c r="G3110" s="132"/>
      <c r="H3110" s="398">
        <v>79218</v>
      </c>
      <c r="I3110" s="399"/>
      <c r="J3110" s="398">
        <v>0</v>
      </c>
      <c r="K3110" s="399"/>
      <c r="L3110" s="398"/>
      <c r="M3110" s="399"/>
      <c r="N3110" s="398">
        <v>0</v>
      </c>
      <c r="O3110" s="399"/>
      <c r="P3110" s="398">
        <v>0</v>
      </c>
      <c r="Q3110" s="399"/>
      <c r="R3110" s="398"/>
      <c r="S3110" s="399"/>
      <c r="T3110" s="398">
        <v>0</v>
      </c>
      <c r="U3110" s="399"/>
      <c r="V3110" s="398"/>
      <c r="W3110" s="399"/>
      <c r="X3110" s="398">
        <v>0</v>
      </c>
      <c r="Y3110" s="399"/>
      <c r="Z3110" s="112"/>
      <c r="AA3110" s="112"/>
      <c r="AB3110" s="112"/>
      <c r="AC3110" s="112"/>
    </row>
    <row r="3111" spans="1:29" s="101" customFormat="1" ht="67.5" x14ac:dyDescent="0.2">
      <c r="A3111" s="202" t="s">
        <v>912</v>
      </c>
      <c r="B3111" s="173" t="s">
        <v>917</v>
      </c>
      <c r="C3111" s="173"/>
      <c r="D3111" s="173"/>
      <c r="E3111" s="174"/>
      <c r="F3111" s="176" t="s">
        <v>918</v>
      </c>
      <c r="G3111" s="177" t="s">
        <v>636</v>
      </c>
      <c r="H3111" s="178">
        <f t="shared" ref="H3111:Q3111" si="5510">H3112+H3115+H3118+H3126+H3135</f>
        <v>34633</v>
      </c>
      <c r="I3111" s="178">
        <f t="shared" si="5510"/>
        <v>0</v>
      </c>
      <c r="J3111" s="178">
        <f t="shared" si="5510"/>
        <v>21104</v>
      </c>
      <c r="K3111" s="178">
        <f t="shared" si="5510"/>
        <v>0</v>
      </c>
      <c r="L3111" s="178">
        <f t="shared" ref="L3111:M3111" si="5511">L3112+L3115+L3118+L3126+L3135</f>
        <v>21104</v>
      </c>
      <c r="M3111" s="178">
        <f t="shared" si="5511"/>
        <v>0</v>
      </c>
      <c r="N3111" s="178">
        <f t="shared" ref="N3111:O3111" si="5512">N3112+N3115+N3118+N3126+N3135</f>
        <v>18700</v>
      </c>
      <c r="O3111" s="178">
        <f t="shared" si="5512"/>
        <v>0</v>
      </c>
      <c r="P3111" s="178">
        <f t="shared" si="5510"/>
        <v>21104</v>
      </c>
      <c r="Q3111" s="178">
        <f t="shared" si="5510"/>
        <v>0</v>
      </c>
      <c r="R3111" s="178">
        <f t="shared" ref="R3111:W3111" si="5513">R3112+R3115+R3118+R3126+R3135</f>
        <v>21104</v>
      </c>
      <c r="S3111" s="178">
        <f t="shared" si="5513"/>
        <v>0</v>
      </c>
      <c r="T3111" s="178">
        <f t="shared" ref="T3111:U3111" si="5514">T3112+T3115+T3118+T3126+T3135</f>
        <v>21200</v>
      </c>
      <c r="U3111" s="178">
        <f t="shared" si="5514"/>
        <v>0</v>
      </c>
      <c r="V3111" s="178">
        <f t="shared" si="5513"/>
        <v>21104</v>
      </c>
      <c r="W3111" s="178">
        <f t="shared" si="5513"/>
        <v>0</v>
      </c>
      <c r="X3111" s="178">
        <f t="shared" ref="X3111:Y3111" si="5515">X3112+X3115+X3118+X3126+X3135</f>
        <v>21200</v>
      </c>
      <c r="Y3111" s="178">
        <f t="shared" si="5515"/>
        <v>0</v>
      </c>
    </row>
    <row r="3112" spans="1:29" s="101" customFormat="1" x14ac:dyDescent="0.2">
      <c r="A3112" s="188" t="s">
        <v>912</v>
      </c>
      <c r="B3112" s="166" t="s">
        <v>917</v>
      </c>
      <c r="C3112" s="167">
        <v>43</v>
      </c>
      <c r="D3112" s="166"/>
      <c r="E3112" s="168">
        <v>32</v>
      </c>
      <c r="F3112" s="169"/>
      <c r="G3112" s="169"/>
      <c r="H3112" s="185">
        <f t="shared" ref="H3112:X3113" si="5516">H3113</f>
        <v>3963</v>
      </c>
      <c r="I3112" s="185">
        <f t="shared" si="5516"/>
        <v>0</v>
      </c>
      <c r="J3112" s="185">
        <f t="shared" si="5516"/>
        <v>7963</v>
      </c>
      <c r="K3112" s="185">
        <f t="shared" si="5516"/>
        <v>0</v>
      </c>
      <c r="L3112" s="185">
        <f t="shared" si="5516"/>
        <v>7963</v>
      </c>
      <c r="M3112" s="185">
        <f t="shared" si="5516"/>
        <v>0</v>
      </c>
      <c r="N3112" s="185">
        <f t="shared" si="5516"/>
        <v>2000</v>
      </c>
      <c r="O3112" s="185">
        <f t="shared" si="5516"/>
        <v>0</v>
      </c>
      <c r="P3112" s="185">
        <f t="shared" si="5516"/>
        <v>7963</v>
      </c>
      <c r="Q3112" s="185">
        <f t="shared" si="5516"/>
        <v>0</v>
      </c>
      <c r="R3112" s="185">
        <f t="shared" si="5516"/>
        <v>7963</v>
      </c>
      <c r="S3112" s="185">
        <f t="shared" si="5516"/>
        <v>0</v>
      </c>
      <c r="T3112" s="185">
        <f t="shared" si="5516"/>
        <v>5000</v>
      </c>
      <c r="U3112" s="185">
        <f t="shared" si="5516"/>
        <v>0</v>
      </c>
      <c r="V3112" s="185">
        <f t="shared" si="5516"/>
        <v>7963</v>
      </c>
      <c r="W3112" s="185">
        <f t="shared" si="5516"/>
        <v>0</v>
      </c>
      <c r="X3112" s="185">
        <f t="shared" si="5516"/>
        <v>5000</v>
      </c>
      <c r="Y3112" s="185">
        <f t="shared" ref="X3112:Y3113" si="5517">Y3113</f>
        <v>0</v>
      </c>
      <c r="Z3112" s="139"/>
      <c r="AA3112" s="139"/>
      <c r="AB3112" s="139"/>
      <c r="AC3112" s="139"/>
    </row>
    <row r="3113" spans="1:29" s="150" customFormat="1" x14ac:dyDescent="0.2">
      <c r="A3113" s="118" t="s">
        <v>912</v>
      </c>
      <c r="B3113" s="102" t="s">
        <v>917</v>
      </c>
      <c r="C3113" s="103">
        <v>43</v>
      </c>
      <c r="D3113" s="118"/>
      <c r="E3113" s="113">
        <v>323</v>
      </c>
      <c r="F3113" s="141"/>
      <c r="G3113" s="186"/>
      <c r="H3113" s="108">
        <f t="shared" si="5516"/>
        <v>3963</v>
      </c>
      <c r="I3113" s="108">
        <f t="shared" si="5516"/>
        <v>0</v>
      </c>
      <c r="J3113" s="108">
        <f t="shared" si="5516"/>
        <v>7963</v>
      </c>
      <c r="K3113" s="108">
        <f t="shared" si="5516"/>
        <v>0</v>
      </c>
      <c r="L3113" s="108">
        <f t="shared" si="5516"/>
        <v>7963</v>
      </c>
      <c r="M3113" s="108">
        <f t="shared" si="5516"/>
        <v>0</v>
      </c>
      <c r="N3113" s="108">
        <f t="shared" si="5516"/>
        <v>2000</v>
      </c>
      <c r="O3113" s="108">
        <f t="shared" si="5516"/>
        <v>0</v>
      </c>
      <c r="P3113" s="108">
        <f t="shared" si="5516"/>
        <v>7963</v>
      </c>
      <c r="Q3113" s="108">
        <f t="shared" si="5516"/>
        <v>0</v>
      </c>
      <c r="R3113" s="108">
        <f t="shared" si="5516"/>
        <v>7963</v>
      </c>
      <c r="S3113" s="108">
        <f t="shared" si="5516"/>
        <v>0</v>
      </c>
      <c r="T3113" s="108">
        <f t="shared" si="5516"/>
        <v>5000</v>
      </c>
      <c r="U3113" s="108">
        <f t="shared" si="5516"/>
        <v>0</v>
      </c>
      <c r="V3113" s="108">
        <f t="shared" si="5516"/>
        <v>7963</v>
      </c>
      <c r="W3113" s="108">
        <f t="shared" si="5516"/>
        <v>0</v>
      </c>
      <c r="X3113" s="108">
        <f t="shared" si="5517"/>
        <v>5000</v>
      </c>
      <c r="Y3113" s="108">
        <f t="shared" si="5517"/>
        <v>0</v>
      </c>
      <c r="Z3113" s="101"/>
      <c r="AA3113" s="101"/>
      <c r="AB3113" s="101"/>
      <c r="AC3113" s="101"/>
    </row>
    <row r="3114" spans="1:29" s="101" customFormat="1" x14ac:dyDescent="0.2">
      <c r="A3114" s="95" t="s">
        <v>912</v>
      </c>
      <c r="B3114" s="93" t="s">
        <v>917</v>
      </c>
      <c r="C3114" s="136">
        <v>43</v>
      </c>
      <c r="D3114" s="95" t="s">
        <v>101</v>
      </c>
      <c r="E3114" s="138">
        <v>3232</v>
      </c>
      <c r="F3114" s="143" t="s">
        <v>53</v>
      </c>
      <c r="G3114" s="132"/>
      <c r="H3114" s="398">
        <v>3963</v>
      </c>
      <c r="I3114" s="399"/>
      <c r="J3114" s="398">
        <v>7963</v>
      </c>
      <c r="K3114" s="399"/>
      <c r="L3114" s="402">
        <v>7963</v>
      </c>
      <c r="M3114" s="399"/>
      <c r="N3114" s="402">
        <v>2000</v>
      </c>
      <c r="O3114" s="399"/>
      <c r="P3114" s="398">
        <v>7963</v>
      </c>
      <c r="Q3114" s="399"/>
      <c r="R3114" s="402">
        <v>7963</v>
      </c>
      <c r="S3114" s="399"/>
      <c r="T3114" s="402">
        <v>5000</v>
      </c>
      <c r="U3114" s="399"/>
      <c r="V3114" s="402">
        <v>7963</v>
      </c>
      <c r="W3114" s="399"/>
      <c r="X3114" s="402">
        <v>5000</v>
      </c>
      <c r="Y3114" s="399"/>
    </row>
    <row r="3115" spans="1:29" s="101" customFormat="1" x14ac:dyDescent="0.2">
      <c r="A3115" s="201" t="s">
        <v>912</v>
      </c>
      <c r="B3115" s="179" t="s">
        <v>917</v>
      </c>
      <c r="C3115" s="167">
        <v>43</v>
      </c>
      <c r="D3115" s="167"/>
      <c r="E3115" s="168">
        <v>41</v>
      </c>
      <c r="F3115" s="169"/>
      <c r="G3115" s="170"/>
      <c r="H3115" s="171">
        <f t="shared" ref="H3115:X3116" si="5518">H3116</f>
        <v>664</v>
      </c>
      <c r="I3115" s="171">
        <f t="shared" si="5518"/>
        <v>0</v>
      </c>
      <c r="J3115" s="171">
        <f t="shared" si="5518"/>
        <v>664</v>
      </c>
      <c r="K3115" s="171">
        <f t="shared" si="5518"/>
        <v>0</v>
      </c>
      <c r="L3115" s="171">
        <f t="shared" si="5518"/>
        <v>664</v>
      </c>
      <c r="M3115" s="171">
        <f t="shared" si="5518"/>
        <v>0</v>
      </c>
      <c r="N3115" s="171">
        <f t="shared" si="5518"/>
        <v>1000</v>
      </c>
      <c r="O3115" s="171">
        <f t="shared" si="5518"/>
        <v>0</v>
      </c>
      <c r="P3115" s="171">
        <f t="shared" si="5518"/>
        <v>664</v>
      </c>
      <c r="Q3115" s="171">
        <f t="shared" si="5518"/>
        <v>0</v>
      </c>
      <c r="R3115" s="171">
        <f t="shared" si="5518"/>
        <v>664</v>
      </c>
      <c r="S3115" s="171">
        <f t="shared" si="5518"/>
        <v>0</v>
      </c>
      <c r="T3115" s="171">
        <f t="shared" si="5518"/>
        <v>1000</v>
      </c>
      <c r="U3115" s="171">
        <f t="shared" si="5518"/>
        <v>0</v>
      </c>
      <c r="V3115" s="171">
        <f t="shared" si="5518"/>
        <v>664</v>
      </c>
      <c r="W3115" s="171">
        <f t="shared" si="5518"/>
        <v>0</v>
      </c>
      <c r="X3115" s="171">
        <f t="shared" si="5518"/>
        <v>1000</v>
      </c>
      <c r="Y3115" s="171">
        <f t="shared" ref="X3115:Y3116" si="5519">Y3116</f>
        <v>0</v>
      </c>
      <c r="Z3115" s="150"/>
      <c r="AA3115" s="150"/>
      <c r="AB3115" s="150"/>
      <c r="AC3115" s="150"/>
    </row>
    <row r="3116" spans="1:29" s="150" customFormat="1" x14ac:dyDescent="0.2">
      <c r="A3116" s="118" t="s">
        <v>912</v>
      </c>
      <c r="B3116" s="102" t="s">
        <v>917</v>
      </c>
      <c r="C3116" s="103">
        <v>43</v>
      </c>
      <c r="D3116" s="104"/>
      <c r="E3116" s="105">
        <v>412</v>
      </c>
      <c r="F3116" s="141"/>
      <c r="G3116" s="106"/>
      <c r="H3116" s="152">
        <f t="shared" si="5518"/>
        <v>664</v>
      </c>
      <c r="I3116" s="152">
        <f t="shared" si="5518"/>
        <v>0</v>
      </c>
      <c r="J3116" s="152">
        <f t="shared" si="5518"/>
        <v>664</v>
      </c>
      <c r="K3116" s="152">
        <f t="shared" si="5518"/>
        <v>0</v>
      </c>
      <c r="L3116" s="152">
        <f t="shared" si="5518"/>
        <v>664</v>
      </c>
      <c r="M3116" s="152">
        <f t="shared" si="5518"/>
        <v>0</v>
      </c>
      <c r="N3116" s="152">
        <f t="shared" si="5518"/>
        <v>1000</v>
      </c>
      <c r="O3116" s="152">
        <f t="shared" si="5518"/>
        <v>0</v>
      </c>
      <c r="P3116" s="152">
        <f t="shared" si="5518"/>
        <v>664</v>
      </c>
      <c r="Q3116" s="152">
        <f t="shared" si="5518"/>
        <v>0</v>
      </c>
      <c r="R3116" s="152">
        <f t="shared" si="5518"/>
        <v>664</v>
      </c>
      <c r="S3116" s="152">
        <f t="shared" si="5518"/>
        <v>0</v>
      </c>
      <c r="T3116" s="152">
        <f t="shared" si="5518"/>
        <v>1000</v>
      </c>
      <c r="U3116" s="152">
        <f t="shared" si="5518"/>
        <v>0</v>
      </c>
      <c r="V3116" s="152">
        <f t="shared" si="5518"/>
        <v>664</v>
      </c>
      <c r="W3116" s="152">
        <f t="shared" si="5518"/>
        <v>0</v>
      </c>
      <c r="X3116" s="152">
        <f t="shared" si="5519"/>
        <v>1000</v>
      </c>
      <c r="Y3116" s="152">
        <f t="shared" si="5519"/>
        <v>0</v>
      </c>
      <c r="Z3116" s="101"/>
      <c r="AA3116" s="101"/>
      <c r="AB3116" s="101"/>
      <c r="AC3116" s="101"/>
    </row>
    <row r="3117" spans="1:29" s="150" customFormat="1" x14ac:dyDescent="0.2">
      <c r="A3117" s="95" t="s">
        <v>912</v>
      </c>
      <c r="B3117" s="93" t="s">
        <v>917</v>
      </c>
      <c r="C3117" s="136">
        <v>43</v>
      </c>
      <c r="D3117" s="95" t="s">
        <v>101</v>
      </c>
      <c r="E3117" s="138">
        <v>4123</v>
      </c>
      <c r="F3117" s="143" t="s">
        <v>83</v>
      </c>
      <c r="G3117" s="132"/>
      <c r="H3117" s="398">
        <v>664</v>
      </c>
      <c r="I3117" s="399"/>
      <c r="J3117" s="398">
        <v>664</v>
      </c>
      <c r="K3117" s="399"/>
      <c r="L3117" s="408">
        <v>664</v>
      </c>
      <c r="M3117" s="399"/>
      <c r="N3117" s="408">
        <v>1000</v>
      </c>
      <c r="O3117" s="399"/>
      <c r="P3117" s="398">
        <v>664</v>
      </c>
      <c r="Q3117" s="399"/>
      <c r="R3117" s="408">
        <v>664</v>
      </c>
      <c r="S3117" s="399"/>
      <c r="T3117" s="408">
        <v>1000</v>
      </c>
      <c r="U3117" s="399"/>
      <c r="V3117" s="408">
        <v>664</v>
      </c>
      <c r="W3117" s="399"/>
      <c r="X3117" s="408">
        <v>1000</v>
      </c>
      <c r="Y3117" s="399"/>
      <c r="Z3117" s="101"/>
      <c r="AA3117" s="101"/>
      <c r="AB3117" s="101"/>
      <c r="AC3117" s="101"/>
    </row>
    <row r="3118" spans="1:29" s="150" customFormat="1" x14ac:dyDescent="0.2">
      <c r="A3118" s="201" t="s">
        <v>912</v>
      </c>
      <c r="B3118" s="179" t="s">
        <v>917</v>
      </c>
      <c r="C3118" s="167">
        <v>43</v>
      </c>
      <c r="D3118" s="167"/>
      <c r="E3118" s="168">
        <v>42</v>
      </c>
      <c r="F3118" s="169"/>
      <c r="G3118" s="170"/>
      <c r="H3118" s="171">
        <f t="shared" ref="H3118:Q3118" si="5520">H3119+H3123</f>
        <v>17852</v>
      </c>
      <c r="I3118" s="171">
        <f t="shared" si="5520"/>
        <v>0</v>
      </c>
      <c r="J3118" s="171">
        <f t="shared" si="5520"/>
        <v>10352</v>
      </c>
      <c r="K3118" s="171">
        <f t="shared" si="5520"/>
        <v>0</v>
      </c>
      <c r="L3118" s="171">
        <f t="shared" ref="L3118:M3118" si="5521">L3119+L3123</f>
        <v>10352</v>
      </c>
      <c r="M3118" s="171">
        <f t="shared" si="5521"/>
        <v>0</v>
      </c>
      <c r="N3118" s="171">
        <f t="shared" ref="N3118:O3118" si="5522">N3119+N3123</f>
        <v>14000</v>
      </c>
      <c r="O3118" s="171">
        <f t="shared" si="5522"/>
        <v>0</v>
      </c>
      <c r="P3118" s="171">
        <f t="shared" si="5520"/>
        <v>10352</v>
      </c>
      <c r="Q3118" s="171">
        <f t="shared" si="5520"/>
        <v>0</v>
      </c>
      <c r="R3118" s="171">
        <f t="shared" ref="R3118:W3118" si="5523">R3119+R3123</f>
        <v>10352</v>
      </c>
      <c r="S3118" s="171">
        <f t="shared" si="5523"/>
        <v>0</v>
      </c>
      <c r="T3118" s="171">
        <f t="shared" ref="T3118:U3118" si="5524">T3119+T3123</f>
        <v>13500</v>
      </c>
      <c r="U3118" s="171">
        <f t="shared" si="5524"/>
        <v>0</v>
      </c>
      <c r="V3118" s="171">
        <f t="shared" si="5523"/>
        <v>10352</v>
      </c>
      <c r="W3118" s="171">
        <f t="shared" si="5523"/>
        <v>0</v>
      </c>
      <c r="X3118" s="171">
        <f t="shared" ref="X3118:Y3118" si="5525">X3119+X3123</f>
        <v>13500</v>
      </c>
      <c r="Y3118" s="171">
        <f t="shared" si="5525"/>
        <v>0</v>
      </c>
    </row>
    <row r="3119" spans="1:29" s="101" customFormat="1" x14ac:dyDescent="0.2">
      <c r="A3119" s="118" t="s">
        <v>912</v>
      </c>
      <c r="B3119" s="102" t="s">
        <v>917</v>
      </c>
      <c r="C3119" s="103">
        <v>43</v>
      </c>
      <c r="D3119" s="104"/>
      <c r="E3119" s="105">
        <v>422</v>
      </c>
      <c r="F3119" s="141"/>
      <c r="G3119" s="106"/>
      <c r="H3119" s="149">
        <f t="shared" ref="H3119:Q3119" si="5526">SUM(H3120:H3122)</f>
        <v>13389</v>
      </c>
      <c r="I3119" s="149">
        <f t="shared" si="5526"/>
        <v>0</v>
      </c>
      <c r="J3119" s="149">
        <f t="shared" si="5526"/>
        <v>2389</v>
      </c>
      <c r="K3119" s="149">
        <f t="shared" si="5526"/>
        <v>0</v>
      </c>
      <c r="L3119" s="149">
        <f t="shared" ref="L3119:M3119" si="5527">SUM(L3120:L3122)</f>
        <v>2389</v>
      </c>
      <c r="M3119" s="149">
        <f t="shared" si="5527"/>
        <v>0</v>
      </c>
      <c r="N3119" s="149">
        <f t="shared" ref="N3119:O3119" si="5528">SUM(N3120:N3122)</f>
        <v>12000</v>
      </c>
      <c r="O3119" s="149">
        <f t="shared" si="5528"/>
        <v>0</v>
      </c>
      <c r="P3119" s="149">
        <f t="shared" si="5526"/>
        <v>2389</v>
      </c>
      <c r="Q3119" s="149">
        <f t="shared" si="5526"/>
        <v>0</v>
      </c>
      <c r="R3119" s="149">
        <f t="shared" ref="R3119:W3119" si="5529">SUM(R3120:R3122)</f>
        <v>2389</v>
      </c>
      <c r="S3119" s="149">
        <f t="shared" si="5529"/>
        <v>0</v>
      </c>
      <c r="T3119" s="149">
        <f t="shared" ref="T3119:U3119" si="5530">SUM(T3120:T3122)</f>
        <v>11500</v>
      </c>
      <c r="U3119" s="149">
        <f t="shared" si="5530"/>
        <v>0</v>
      </c>
      <c r="V3119" s="149">
        <f t="shared" si="5529"/>
        <v>2389</v>
      </c>
      <c r="W3119" s="149">
        <f t="shared" si="5529"/>
        <v>0</v>
      </c>
      <c r="X3119" s="149">
        <f t="shared" ref="X3119:Y3119" si="5531">SUM(X3120:X3122)</f>
        <v>11500</v>
      </c>
      <c r="Y3119" s="149">
        <f t="shared" si="5531"/>
        <v>0</v>
      </c>
      <c r="Z3119" s="150"/>
      <c r="AA3119" s="150"/>
      <c r="AB3119" s="150"/>
      <c r="AC3119" s="150"/>
    </row>
    <row r="3120" spans="1:29" s="150" customFormat="1" x14ac:dyDescent="0.2">
      <c r="A3120" s="95" t="s">
        <v>912</v>
      </c>
      <c r="B3120" s="93" t="s">
        <v>917</v>
      </c>
      <c r="C3120" s="136">
        <v>43</v>
      </c>
      <c r="D3120" s="95" t="s">
        <v>101</v>
      </c>
      <c r="E3120" s="138">
        <v>4221</v>
      </c>
      <c r="F3120" s="143" t="s">
        <v>74</v>
      </c>
      <c r="G3120" s="132"/>
      <c r="H3120" s="398">
        <v>2898</v>
      </c>
      <c r="I3120" s="399"/>
      <c r="J3120" s="398">
        <v>398</v>
      </c>
      <c r="K3120" s="399"/>
      <c r="L3120" s="408">
        <v>398</v>
      </c>
      <c r="M3120" s="399"/>
      <c r="N3120" s="408">
        <v>3000</v>
      </c>
      <c r="O3120" s="399"/>
      <c r="P3120" s="398">
        <v>398</v>
      </c>
      <c r="Q3120" s="399"/>
      <c r="R3120" s="408">
        <v>398</v>
      </c>
      <c r="S3120" s="399"/>
      <c r="T3120" s="408">
        <v>3000</v>
      </c>
      <c r="U3120" s="399"/>
      <c r="V3120" s="408">
        <v>398</v>
      </c>
      <c r="W3120" s="399"/>
      <c r="X3120" s="408">
        <v>3000</v>
      </c>
      <c r="Y3120" s="399"/>
    </row>
    <row r="3121" spans="1:29" s="150" customFormat="1" x14ac:dyDescent="0.2">
      <c r="A3121" s="95" t="s">
        <v>912</v>
      </c>
      <c r="B3121" s="93" t="s">
        <v>917</v>
      </c>
      <c r="C3121" s="136">
        <v>43</v>
      </c>
      <c r="D3121" s="95" t="s">
        <v>101</v>
      </c>
      <c r="E3121" s="138">
        <v>4222</v>
      </c>
      <c r="F3121" s="143" t="s">
        <v>75</v>
      </c>
      <c r="G3121" s="132"/>
      <c r="H3121" s="398">
        <v>2827</v>
      </c>
      <c r="I3121" s="399"/>
      <c r="J3121" s="398">
        <v>1327</v>
      </c>
      <c r="K3121" s="399"/>
      <c r="L3121" s="403">
        <v>1327</v>
      </c>
      <c r="M3121" s="399"/>
      <c r="N3121" s="403">
        <v>2000</v>
      </c>
      <c r="O3121" s="399"/>
      <c r="P3121" s="398">
        <v>1327</v>
      </c>
      <c r="Q3121" s="399"/>
      <c r="R3121" s="403">
        <v>1327</v>
      </c>
      <c r="S3121" s="399"/>
      <c r="T3121" s="403">
        <v>1500</v>
      </c>
      <c r="U3121" s="399"/>
      <c r="V3121" s="403">
        <v>1327</v>
      </c>
      <c r="W3121" s="399"/>
      <c r="X3121" s="403">
        <v>1500</v>
      </c>
      <c r="Y3121" s="399"/>
      <c r="Z3121" s="101"/>
      <c r="AA3121" s="101"/>
      <c r="AB3121" s="101"/>
      <c r="AC3121" s="101"/>
    </row>
    <row r="3122" spans="1:29" s="101" customFormat="1" x14ac:dyDescent="0.2">
      <c r="A3122" s="95" t="s">
        <v>912</v>
      </c>
      <c r="B3122" s="93" t="s">
        <v>917</v>
      </c>
      <c r="C3122" s="136">
        <v>43</v>
      </c>
      <c r="D3122" s="95" t="s">
        <v>101</v>
      </c>
      <c r="E3122" s="138">
        <v>4223</v>
      </c>
      <c r="F3122" s="143" t="s">
        <v>76</v>
      </c>
      <c r="G3122" s="132"/>
      <c r="H3122" s="398">
        <v>7664</v>
      </c>
      <c r="I3122" s="399"/>
      <c r="J3122" s="398">
        <v>664</v>
      </c>
      <c r="K3122" s="399"/>
      <c r="L3122" s="409">
        <v>664</v>
      </c>
      <c r="M3122" s="399"/>
      <c r="N3122" s="409">
        <v>7000</v>
      </c>
      <c r="O3122" s="399"/>
      <c r="P3122" s="398">
        <v>664</v>
      </c>
      <c r="Q3122" s="399"/>
      <c r="R3122" s="409">
        <v>664</v>
      </c>
      <c r="S3122" s="399"/>
      <c r="T3122" s="409">
        <v>7000</v>
      </c>
      <c r="U3122" s="399"/>
      <c r="V3122" s="409">
        <v>664</v>
      </c>
      <c r="W3122" s="399"/>
      <c r="X3122" s="409">
        <v>7000</v>
      </c>
      <c r="Y3122" s="399"/>
      <c r="Z3122" s="150"/>
      <c r="AA3122" s="150"/>
      <c r="AB3122" s="150"/>
      <c r="AC3122" s="150"/>
    </row>
    <row r="3123" spans="1:29" s="101" customFormat="1" x14ac:dyDescent="0.2">
      <c r="A3123" s="118" t="s">
        <v>912</v>
      </c>
      <c r="B3123" s="102" t="s">
        <v>917</v>
      </c>
      <c r="C3123" s="103">
        <v>43</v>
      </c>
      <c r="D3123" s="104"/>
      <c r="E3123" s="105">
        <v>426</v>
      </c>
      <c r="F3123" s="141"/>
      <c r="G3123" s="106"/>
      <c r="H3123" s="149">
        <f t="shared" ref="H3123:Q3123" si="5532">H3125+H3124</f>
        <v>4463</v>
      </c>
      <c r="I3123" s="149">
        <f t="shared" si="5532"/>
        <v>0</v>
      </c>
      <c r="J3123" s="149">
        <f t="shared" si="5532"/>
        <v>7963</v>
      </c>
      <c r="K3123" s="149">
        <f t="shared" si="5532"/>
        <v>0</v>
      </c>
      <c r="L3123" s="149">
        <f t="shared" ref="L3123:M3123" si="5533">L3125+L3124</f>
        <v>7963</v>
      </c>
      <c r="M3123" s="149">
        <f t="shared" si="5533"/>
        <v>0</v>
      </c>
      <c r="N3123" s="149">
        <f t="shared" ref="N3123:O3123" si="5534">N3125+N3124</f>
        <v>2000</v>
      </c>
      <c r="O3123" s="149">
        <f t="shared" si="5534"/>
        <v>0</v>
      </c>
      <c r="P3123" s="149">
        <f t="shared" si="5532"/>
        <v>7963</v>
      </c>
      <c r="Q3123" s="149">
        <f t="shared" si="5532"/>
        <v>0</v>
      </c>
      <c r="R3123" s="149">
        <f t="shared" ref="R3123:W3123" si="5535">R3125+R3124</f>
        <v>7963</v>
      </c>
      <c r="S3123" s="149">
        <f t="shared" si="5535"/>
        <v>0</v>
      </c>
      <c r="T3123" s="149">
        <f t="shared" ref="T3123:U3123" si="5536">T3125+T3124</f>
        <v>2000</v>
      </c>
      <c r="U3123" s="149">
        <f t="shared" si="5536"/>
        <v>0</v>
      </c>
      <c r="V3123" s="149">
        <f t="shared" si="5535"/>
        <v>7963</v>
      </c>
      <c r="W3123" s="149">
        <f t="shared" si="5535"/>
        <v>0</v>
      </c>
      <c r="X3123" s="149">
        <f t="shared" ref="X3123:Y3123" si="5537">X3125+X3124</f>
        <v>2000</v>
      </c>
      <c r="Y3123" s="149">
        <f t="shared" si="5537"/>
        <v>0</v>
      </c>
      <c r="Z3123" s="150"/>
      <c r="AA3123" s="150"/>
      <c r="AB3123" s="150"/>
      <c r="AC3123" s="150"/>
    </row>
    <row r="3124" spans="1:29" s="101" customFormat="1" x14ac:dyDescent="0.2">
      <c r="A3124" s="95" t="s">
        <v>912</v>
      </c>
      <c r="B3124" s="93" t="s">
        <v>917</v>
      </c>
      <c r="C3124" s="136">
        <v>43</v>
      </c>
      <c r="D3124" s="95" t="s">
        <v>101</v>
      </c>
      <c r="E3124" s="138">
        <v>4262</v>
      </c>
      <c r="F3124" s="143" t="s">
        <v>86</v>
      </c>
      <c r="G3124" s="132"/>
      <c r="H3124" s="398">
        <v>3136</v>
      </c>
      <c r="I3124" s="399"/>
      <c r="J3124" s="398">
        <v>6636</v>
      </c>
      <c r="K3124" s="399"/>
      <c r="L3124" s="402">
        <v>6636</v>
      </c>
      <c r="M3124" s="399"/>
      <c r="N3124" s="402">
        <v>1000</v>
      </c>
      <c r="O3124" s="399"/>
      <c r="P3124" s="398">
        <v>6636</v>
      </c>
      <c r="Q3124" s="399"/>
      <c r="R3124" s="402">
        <v>6636</v>
      </c>
      <c r="S3124" s="399"/>
      <c r="T3124" s="402">
        <v>1000</v>
      </c>
      <c r="U3124" s="399"/>
      <c r="V3124" s="402">
        <v>6636</v>
      </c>
      <c r="W3124" s="399"/>
      <c r="X3124" s="402">
        <v>1000</v>
      </c>
      <c r="Y3124" s="399"/>
    </row>
    <row r="3125" spans="1:29" s="101" customFormat="1" x14ac:dyDescent="0.2">
      <c r="A3125" s="95" t="s">
        <v>912</v>
      </c>
      <c r="B3125" s="93" t="s">
        <v>917</v>
      </c>
      <c r="C3125" s="136">
        <v>43</v>
      </c>
      <c r="D3125" s="95" t="s">
        <v>101</v>
      </c>
      <c r="E3125" s="138">
        <v>4264</v>
      </c>
      <c r="F3125" s="143" t="s">
        <v>852</v>
      </c>
      <c r="G3125" s="132"/>
      <c r="H3125" s="398">
        <v>1327</v>
      </c>
      <c r="I3125" s="399"/>
      <c r="J3125" s="398">
        <v>1327</v>
      </c>
      <c r="K3125" s="399"/>
      <c r="L3125" s="403">
        <v>1327</v>
      </c>
      <c r="M3125" s="399"/>
      <c r="N3125" s="403">
        <v>1000</v>
      </c>
      <c r="O3125" s="399"/>
      <c r="P3125" s="398">
        <v>1327</v>
      </c>
      <c r="Q3125" s="399"/>
      <c r="R3125" s="403">
        <v>1327</v>
      </c>
      <c r="S3125" s="399"/>
      <c r="T3125" s="403">
        <v>1000</v>
      </c>
      <c r="U3125" s="399"/>
      <c r="V3125" s="403">
        <v>1327</v>
      </c>
      <c r="W3125" s="399"/>
      <c r="X3125" s="403">
        <v>1000</v>
      </c>
      <c r="Y3125" s="399"/>
    </row>
    <row r="3126" spans="1:29" s="101" customFormat="1" x14ac:dyDescent="0.2">
      <c r="A3126" s="201" t="s">
        <v>912</v>
      </c>
      <c r="B3126" s="179" t="s">
        <v>917</v>
      </c>
      <c r="C3126" s="167">
        <v>43</v>
      </c>
      <c r="D3126" s="167"/>
      <c r="E3126" s="168">
        <v>45</v>
      </c>
      <c r="F3126" s="169"/>
      <c r="G3126" s="170"/>
      <c r="H3126" s="171">
        <f t="shared" ref="H3126:Q3126" si="5538">H3127+H3129+H3131+H3133</f>
        <v>2125</v>
      </c>
      <c r="I3126" s="171">
        <f t="shared" si="5538"/>
        <v>0</v>
      </c>
      <c r="J3126" s="171">
        <f t="shared" si="5538"/>
        <v>2125</v>
      </c>
      <c r="K3126" s="171">
        <f t="shared" si="5538"/>
        <v>0</v>
      </c>
      <c r="L3126" s="171">
        <f t="shared" ref="L3126:M3126" si="5539">L3127+L3129+L3131+L3133</f>
        <v>2125</v>
      </c>
      <c r="M3126" s="171">
        <f t="shared" si="5539"/>
        <v>0</v>
      </c>
      <c r="N3126" s="171">
        <f t="shared" ref="N3126:O3126" si="5540">N3127+N3129+N3131+N3133</f>
        <v>1700</v>
      </c>
      <c r="O3126" s="171">
        <f t="shared" si="5540"/>
        <v>0</v>
      </c>
      <c r="P3126" s="171">
        <f t="shared" si="5538"/>
        <v>2125</v>
      </c>
      <c r="Q3126" s="171">
        <f t="shared" si="5538"/>
        <v>0</v>
      </c>
      <c r="R3126" s="171">
        <f t="shared" ref="R3126:W3126" si="5541">R3127+R3129+R3131+R3133</f>
        <v>2125</v>
      </c>
      <c r="S3126" s="171">
        <f t="shared" si="5541"/>
        <v>0</v>
      </c>
      <c r="T3126" s="171">
        <f t="shared" ref="T3126:U3126" si="5542">T3127+T3129+T3131+T3133</f>
        <v>1700</v>
      </c>
      <c r="U3126" s="171">
        <f t="shared" si="5542"/>
        <v>0</v>
      </c>
      <c r="V3126" s="171">
        <f t="shared" si="5541"/>
        <v>2125</v>
      </c>
      <c r="W3126" s="171">
        <f t="shared" si="5541"/>
        <v>0</v>
      </c>
      <c r="X3126" s="171">
        <f t="shared" ref="X3126:Y3126" si="5543">X3127+X3129+X3131+X3133</f>
        <v>1700</v>
      </c>
      <c r="Y3126" s="171">
        <f t="shared" si="5543"/>
        <v>0</v>
      </c>
    </row>
    <row r="3127" spans="1:29" s="101" customFormat="1" x14ac:dyDescent="0.2">
      <c r="A3127" s="118" t="s">
        <v>912</v>
      </c>
      <c r="B3127" s="102" t="s">
        <v>917</v>
      </c>
      <c r="C3127" s="103">
        <v>43</v>
      </c>
      <c r="D3127" s="104"/>
      <c r="E3127" s="105">
        <v>451</v>
      </c>
      <c r="F3127" s="141"/>
      <c r="G3127" s="106"/>
      <c r="H3127" s="149">
        <f t="shared" ref="H3127:Y3127" si="5544">H3128</f>
        <v>664</v>
      </c>
      <c r="I3127" s="149">
        <f t="shared" si="5544"/>
        <v>0</v>
      </c>
      <c r="J3127" s="149">
        <f t="shared" si="5544"/>
        <v>664</v>
      </c>
      <c r="K3127" s="149">
        <f t="shared" si="5544"/>
        <v>0</v>
      </c>
      <c r="L3127" s="149">
        <f t="shared" si="5544"/>
        <v>664</v>
      </c>
      <c r="M3127" s="149">
        <f t="shared" si="5544"/>
        <v>0</v>
      </c>
      <c r="N3127" s="149">
        <f t="shared" si="5544"/>
        <v>500</v>
      </c>
      <c r="O3127" s="149">
        <f t="shared" si="5544"/>
        <v>0</v>
      </c>
      <c r="P3127" s="149">
        <f t="shared" si="5544"/>
        <v>664</v>
      </c>
      <c r="Q3127" s="149">
        <f t="shared" si="5544"/>
        <v>0</v>
      </c>
      <c r="R3127" s="149">
        <f t="shared" si="5544"/>
        <v>664</v>
      </c>
      <c r="S3127" s="149">
        <f t="shared" si="5544"/>
        <v>0</v>
      </c>
      <c r="T3127" s="149">
        <f t="shared" si="5544"/>
        <v>500</v>
      </c>
      <c r="U3127" s="149">
        <f t="shared" si="5544"/>
        <v>0</v>
      </c>
      <c r="V3127" s="149">
        <f t="shared" si="5544"/>
        <v>664</v>
      </c>
      <c r="W3127" s="149">
        <f t="shared" si="5544"/>
        <v>0</v>
      </c>
      <c r="X3127" s="149">
        <f t="shared" si="5544"/>
        <v>500</v>
      </c>
      <c r="Y3127" s="149">
        <f t="shared" si="5544"/>
        <v>0</v>
      </c>
    </row>
    <row r="3128" spans="1:29" s="101" customFormat="1" x14ac:dyDescent="0.2">
      <c r="A3128" s="95" t="s">
        <v>912</v>
      </c>
      <c r="B3128" s="93" t="s">
        <v>917</v>
      </c>
      <c r="C3128" s="94">
        <v>43</v>
      </c>
      <c r="D3128" s="95" t="s">
        <v>101</v>
      </c>
      <c r="E3128" s="110">
        <v>4511</v>
      </c>
      <c r="F3128" s="142" t="s">
        <v>91</v>
      </c>
      <c r="G3128" s="111"/>
      <c r="H3128" s="398">
        <v>664</v>
      </c>
      <c r="I3128" s="399"/>
      <c r="J3128" s="398">
        <v>664</v>
      </c>
      <c r="K3128" s="399"/>
      <c r="L3128" s="408">
        <v>664</v>
      </c>
      <c r="M3128" s="399"/>
      <c r="N3128" s="408">
        <v>500</v>
      </c>
      <c r="O3128" s="399"/>
      <c r="P3128" s="398">
        <v>664</v>
      </c>
      <c r="Q3128" s="399"/>
      <c r="R3128" s="408">
        <v>664</v>
      </c>
      <c r="S3128" s="399"/>
      <c r="T3128" s="408">
        <v>500</v>
      </c>
      <c r="U3128" s="399"/>
      <c r="V3128" s="408">
        <v>664</v>
      </c>
      <c r="W3128" s="399"/>
      <c r="X3128" s="408">
        <v>500</v>
      </c>
      <c r="Y3128" s="399"/>
    </row>
    <row r="3129" spans="1:29" s="101" customFormat="1" x14ac:dyDescent="0.2">
      <c r="A3129" s="118" t="s">
        <v>912</v>
      </c>
      <c r="B3129" s="102" t="s">
        <v>917</v>
      </c>
      <c r="C3129" s="103">
        <v>43</v>
      </c>
      <c r="D3129" s="104"/>
      <c r="E3129" s="105">
        <v>452</v>
      </c>
      <c r="F3129" s="141"/>
      <c r="G3129" s="106"/>
      <c r="H3129" s="149">
        <f t="shared" ref="H3129:Y3129" si="5545">H3130</f>
        <v>664</v>
      </c>
      <c r="I3129" s="149">
        <f t="shared" si="5545"/>
        <v>0</v>
      </c>
      <c r="J3129" s="149">
        <f t="shared" si="5545"/>
        <v>664</v>
      </c>
      <c r="K3129" s="149">
        <f t="shared" si="5545"/>
        <v>0</v>
      </c>
      <c r="L3129" s="149">
        <f t="shared" si="5545"/>
        <v>664</v>
      </c>
      <c r="M3129" s="149">
        <f t="shared" si="5545"/>
        <v>0</v>
      </c>
      <c r="N3129" s="149">
        <f t="shared" si="5545"/>
        <v>500</v>
      </c>
      <c r="O3129" s="149">
        <f t="shared" si="5545"/>
        <v>0</v>
      </c>
      <c r="P3129" s="149">
        <f t="shared" si="5545"/>
        <v>664</v>
      </c>
      <c r="Q3129" s="149">
        <f t="shared" si="5545"/>
        <v>0</v>
      </c>
      <c r="R3129" s="149">
        <f t="shared" si="5545"/>
        <v>664</v>
      </c>
      <c r="S3129" s="149">
        <f t="shared" si="5545"/>
        <v>0</v>
      </c>
      <c r="T3129" s="149">
        <f t="shared" si="5545"/>
        <v>500</v>
      </c>
      <c r="U3129" s="149">
        <f t="shared" si="5545"/>
        <v>0</v>
      </c>
      <c r="V3129" s="149">
        <f t="shared" si="5545"/>
        <v>664</v>
      </c>
      <c r="W3129" s="149">
        <f t="shared" si="5545"/>
        <v>0</v>
      </c>
      <c r="X3129" s="149">
        <f t="shared" si="5545"/>
        <v>500</v>
      </c>
      <c r="Y3129" s="149">
        <f t="shared" si="5545"/>
        <v>0</v>
      </c>
    </row>
    <row r="3130" spans="1:29" s="101" customFormat="1" x14ac:dyDescent="0.2">
      <c r="A3130" s="95" t="s">
        <v>912</v>
      </c>
      <c r="B3130" s="93" t="s">
        <v>917</v>
      </c>
      <c r="C3130" s="94">
        <v>43</v>
      </c>
      <c r="D3130" s="95" t="s">
        <v>101</v>
      </c>
      <c r="E3130" s="110">
        <v>4521</v>
      </c>
      <c r="F3130" s="142" t="s">
        <v>853</v>
      </c>
      <c r="G3130" s="111"/>
      <c r="H3130" s="398">
        <v>664</v>
      </c>
      <c r="I3130" s="399"/>
      <c r="J3130" s="398">
        <v>664</v>
      </c>
      <c r="K3130" s="399"/>
      <c r="L3130" s="408">
        <v>664</v>
      </c>
      <c r="M3130" s="399"/>
      <c r="N3130" s="408">
        <v>500</v>
      </c>
      <c r="O3130" s="399"/>
      <c r="P3130" s="398">
        <v>664</v>
      </c>
      <c r="Q3130" s="399"/>
      <c r="R3130" s="408">
        <v>664</v>
      </c>
      <c r="S3130" s="399"/>
      <c r="T3130" s="408">
        <v>500</v>
      </c>
      <c r="U3130" s="399"/>
      <c r="V3130" s="408">
        <v>664</v>
      </c>
      <c r="W3130" s="399"/>
      <c r="X3130" s="408">
        <v>500</v>
      </c>
      <c r="Y3130" s="399"/>
    </row>
    <row r="3131" spans="1:29" s="101" customFormat="1" x14ac:dyDescent="0.2">
      <c r="A3131" s="118" t="s">
        <v>912</v>
      </c>
      <c r="B3131" s="102" t="s">
        <v>917</v>
      </c>
      <c r="C3131" s="103">
        <v>43</v>
      </c>
      <c r="D3131" s="104"/>
      <c r="E3131" s="105">
        <v>453</v>
      </c>
      <c r="F3131" s="141"/>
      <c r="G3131" s="106"/>
      <c r="H3131" s="149">
        <f t="shared" ref="H3131:Y3131" si="5546">H3132</f>
        <v>664</v>
      </c>
      <c r="I3131" s="149">
        <f t="shared" si="5546"/>
        <v>0</v>
      </c>
      <c r="J3131" s="149">
        <f t="shared" si="5546"/>
        <v>664</v>
      </c>
      <c r="K3131" s="149">
        <f t="shared" si="5546"/>
        <v>0</v>
      </c>
      <c r="L3131" s="149">
        <f t="shared" si="5546"/>
        <v>664</v>
      </c>
      <c r="M3131" s="149">
        <f t="shared" si="5546"/>
        <v>0</v>
      </c>
      <c r="N3131" s="149">
        <f t="shared" si="5546"/>
        <v>500</v>
      </c>
      <c r="O3131" s="149">
        <f t="shared" si="5546"/>
        <v>0</v>
      </c>
      <c r="P3131" s="149">
        <f t="shared" si="5546"/>
        <v>664</v>
      </c>
      <c r="Q3131" s="149">
        <f t="shared" si="5546"/>
        <v>0</v>
      </c>
      <c r="R3131" s="149">
        <f t="shared" si="5546"/>
        <v>664</v>
      </c>
      <c r="S3131" s="149">
        <f t="shared" si="5546"/>
        <v>0</v>
      </c>
      <c r="T3131" s="149">
        <f t="shared" si="5546"/>
        <v>500</v>
      </c>
      <c r="U3131" s="149">
        <f t="shared" si="5546"/>
        <v>0</v>
      </c>
      <c r="V3131" s="149">
        <f t="shared" si="5546"/>
        <v>664</v>
      </c>
      <c r="W3131" s="149">
        <f t="shared" si="5546"/>
        <v>0</v>
      </c>
      <c r="X3131" s="149">
        <f t="shared" si="5546"/>
        <v>500</v>
      </c>
      <c r="Y3131" s="149">
        <f t="shared" si="5546"/>
        <v>0</v>
      </c>
    </row>
    <row r="3132" spans="1:29" x14ac:dyDescent="0.2">
      <c r="A3132" s="95" t="s">
        <v>912</v>
      </c>
      <c r="B3132" s="93" t="s">
        <v>917</v>
      </c>
      <c r="C3132" s="94">
        <v>43</v>
      </c>
      <c r="D3132" s="95" t="s">
        <v>101</v>
      </c>
      <c r="E3132" s="110">
        <v>4531</v>
      </c>
      <c r="F3132" s="142" t="s">
        <v>198</v>
      </c>
      <c r="G3132" s="111"/>
      <c r="H3132" s="398">
        <v>664</v>
      </c>
      <c r="I3132" s="399"/>
      <c r="J3132" s="398">
        <v>664</v>
      </c>
      <c r="K3132" s="399"/>
      <c r="L3132" s="408">
        <v>664</v>
      </c>
      <c r="M3132" s="399"/>
      <c r="N3132" s="408">
        <v>500</v>
      </c>
      <c r="O3132" s="399"/>
      <c r="P3132" s="398">
        <v>664</v>
      </c>
      <c r="Q3132" s="399"/>
      <c r="R3132" s="408">
        <v>664</v>
      </c>
      <c r="S3132" s="399"/>
      <c r="T3132" s="408">
        <v>500</v>
      </c>
      <c r="U3132" s="399"/>
      <c r="V3132" s="408">
        <v>664</v>
      </c>
      <c r="W3132" s="399"/>
      <c r="X3132" s="408">
        <v>500</v>
      </c>
      <c r="Y3132" s="399"/>
      <c r="Z3132" s="101"/>
      <c r="AA3132" s="101"/>
      <c r="AB3132" s="101"/>
      <c r="AC3132" s="101"/>
    </row>
    <row r="3133" spans="1:29" x14ac:dyDescent="0.2">
      <c r="A3133" s="118" t="s">
        <v>912</v>
      </c>
      <c r="B3133" s="102" t="s">
        <v>917</v>
      </c>
      <c r="C3133" s="103">
        <v>43</v>
      </c>
      <c r="D3133" s="104"/>
      <c r="E3133" s="105">
        <v>454</v>
      </c>
      <c r="F3133" s="141"/>
      <c r="G3133" s="106"/>
      <c r="H3133" s="149">
        <f t="shared" ref="H3133:Y3133" si="5547">H3134</f>
        <v>133</v>
      </c>
      <c r="I3133" s="149">
        <f t="shared" si="5547"/>
        <v>0</v>
      </c>
      <c r="J3133" s="149">
        <f t="shared" si="5547"/>
        <v>133</v>
      </c>
      <c r="K3133" s="149">
        <f t="shared" si="5547"/>
        <v>0</v>
      </c>
      <c r="L3133" s="149">
        <f t="shared" si="5547"/>
        <v>133</v>
      </c>
      <c r="M3133" s="149">
        <f t="shared" si="5547"/>
        <v>0</v>
      </c>
      <c r="N3133" s="149">
        <f t="shared" si="5547"/>
        <v>200</v>
      </c>
      <c r="O3133" s="149">
        <f t="shared" si="5547"/>
        <v>0</v>
      </c>
      <c r="P3133" s="149">
        <f t="shared" si="5547"/>
        <v>133</v>
      </c>
      <c r="Q3133" s="149">
        <f t="shared" si="5547"/>
        <v>0</v>
      </c>
      <c r="R3133" s="149">
        <f t="shared" si="5547"/>
        <v>133</v>
      </c>
      <c r="S3133" s="149">
        <f t="shared" si="5547"/>
        <v>0</v>
      </c>
      <c r="T3133" s="149">
        <f t="shared" si="5547"/>
        <v>200</v>
      </c>
      <c r="U3133" s="149">
        <f t="shared" si="5547"/>
        <v>0</v>
      </c>
      <c r="V3133" s="149">
        <f t="shared" si="5547"/>
        <v>133</v>
      </c>
      <c r="W3133" s="149">
        <f t="shared" si="5547"/>
        <v>0</v>
      </c>
      <c r="X3133" s="149">
        <f t="shared" si="5547"/>
        <v>200</v>
      </c>
      <c r="Y3133" s="149">
        <f t="shared" si="5547"/>
        <v>0</v>
      </c>
      <c r="Z3133" s="101"/>
      <c r="AA3133" s="101"/>
      <c r="AB3133" s="101"/>
      <c r="AC3133" s="101"/>
    </row>
    <row r="3134" spans="1:29" s="101" customFormat="1" ht="30" x14ac:dyDescent="0.2">
      <c r="A3134" s="95" t="s">
        <v>912</v>
      </c>
      <c r="B3134" s="93" t="s">
        <v>917</v>
      </c>
      <c r="C3134" s="94">
        <v>43</v>
      </c>
      <c r="D3134" s="95" t="s">
        <v>101</v>
      </c>
      <c r="E3134" s="110">
        <v>4541</v>
      </c>
      <c r="F3134" s="142" t="s">
        <v>841</v>
      </c>
      <c r="G3134" s="111"/>
      <c r="H3134" s="398">
        <v>133</v>
      </c>
      <c r="I3134" s="399"/>
      <c r="J3134" s="398">
        <v>133</v>
      </c>
      <c r="K3134" s="399"/>
      <c r="L3134" s="420">
        <v>133</v>
      </c>
      <c r="M3134" s="399"/>
      <c r="N3134" s="420">
        <v>200</v>
      </c>
      <c r="O3134" s="399"/>
      <c r="P3134" s="398">
        <v>133</v>
      </c>
      <c r="Q3134" s="399"/>
      <c r="R3134" s="420">
        <v>133</v>
      </c>
      <c r="S3134" s="399"/>
      <c r="T3134" s="420">
        <v>200</v>
      </c>
      <c r="U3134" s="399"/>
      <c r="V3134" s="420">
        <v>133</v>
      </c>
      <c r="W3134" s="399"/>
      <c r="X3134" s="420">
        <v>200</v>
      </c>
      <c r="Y3134" s="399"/>
      <c r="Z3134" s="112"/>
      <c r="AA3134" s="112"/>
      <c r="AB3134" s="112"/>
      <c r="AC3134" s="112"/>
    </row>
    <row r="3135" spans="1:29" s="101" customFormat="1" x14ac:dyDescent="0.2">
      <c r="A3135" s="201" t="s">
        <v>912</v>
      </c>
      <c r="B3135" s="179" t="s">
        <v>917</v>
      </c>
      <c r="C3135" s="167">
        <v>51</v>
      </c>
      <c r="D3135" s="167"/>
      <c r="E3135" s="168">
        <v>45</v>
      </c>
      <c r="F3135" s="167"/>
      <c r="G3135" s="167"/>
      <c r="H3135" s="171">
        <f t="shared" ref="H3135:Q3135" si="5548">H3136+H3138</f>
        <v>10029</v>
      </c>
      <c r="I3135" s="171">
        <f t="shared" si="5548"/>
        <v>0</v>
      </c>
      <c r="J3135" s="171">
        <f t="shared" si="5548"/>
        <v>0</v>
      </c>
      <c r="K3135" s="171">
        <f t="shared" si="5548"/>
        <v>0</v>
      </c>
      <c r="L3135" s="171">
        <f t="shared" ref="L3135:M3135" si="5549">L3136+L3138</f>
        <v>0</v>
      </c>
      <c r="M3135" s="171">
        <f t="shared" si="5549"/>
        <v>0</v>
      </c>
      <c r="N3135" s="171">
        <f t="shared" ref="N3135:O3135" si="5550">N3136+N3138</f>
        <v>0</v>
      </c>
      <c r="O3135" s="171">
        <f t="shared" si="5550"/>
        <v>0</v>
      </c>
      <c r="P3135" s="171">
        <f t="shared" si="5548"/>
        <v>0</v>
      </c>
      <c r="Q3135" s="171">
        <f t="shared" si="5548"/>
        <v>0</v>
      </c>
      <c r="R3135" s="171">
        <f t="shared" ref="R3135:W3135" si="5551">R3136+R3138</f>
        <v>0</v>
      </c>
      <c r="S3135" s="171">
        <f t="shared" si="5551"/>
        <v>0</v>
      </c>
      <c r="T3135" s="171">
        <f t="shared" ref="T3135:U3135" si="5552">T3136+T3138</f>
        <v>0</v>
      </c>
      <c r="U3135" s="171">
        <f t="shared" si="5552"/>
        <v>0</v>
      </c>
      <c r="V3135" s="171">
        <f t="shared" si="5551"/>
        <v>0</v>
      </c>
      <c r="W3135" s="171">
        <f t="shared" si="5551"/>
        <v>0</v>
      </c>
      <c r="X3135" s="171">
        <f t="shared" ref="X3135:Y3135" si="5553">X3136+X3138</f>
        <v>0</v>
      </c>
      <c r="Y3135" s="171">
        <f t="shared" si="5553"/>
        <v>0</v>
      </c>
      <c r="Z3135" s="112"/>
      <c r="AA3135" s="112"/>
      <c r="AB3135" s="112"/>
      <c r="AC3135" s="112"/>
    </row>
    <row r="3136" spans="1:29" s="101" customFormat="1" x14ac:dyDescent="0.2">
      <c r="A3136" s="118" t="s">
        <v>912</v>
      </c>
      <c r="B3136" s="102" t="s">
        <v>917</v>
      </c>
      <c r="C3136" s="103">
        <v>51</v>
      </c>
      <c r="D3136" s="104"/>
      <c r="E3136" s="105">
        <v>451</v>
      </c>
      <c r="F3136" s="141"/>
      <c r="G3136" s="106"/>
      <c r="H3136" s="149">
        <f t="shared" ref="H3136:Y3136" si="5554">H3137</f>
        <v>4732</v>
      </c>
      <c r="I3136" s="149">
        <f t="shared" si="5554"/>
        <v>0</v>
      </c>
      <c r="J3136" s="149">
        <f t="shared" si="5554"/>
        <v>0</v>
      </c>
      <c r="K3136" s="149">
        <f t="shared" si="5554"/>
        <v>0</v>
      </c>
      <c r="L3136" s="149">
        <f t="shared" si="5554"/>
        <v>0</v>
      </c>
      <c r="M3136" s="149">
        <f t="shared" si="5554"/>
        <v>0</v>
      </c>
      <c r="N3136" s="149">
        <f t="shared" si="5554"/>
        <v>0</v>
      </c>
      <c r="O3136" s="149">
        <f t="shared" si="5554"/>
        <v>0</v>
      </c>
      <c r="P3136" s="149">
        <f t="shared" si="5554"/>
        <v>0</v>
      </c>
      <c r="Q3136" s="149">
        <f t="shared" si="5554"/>
        <v>0</v>
      </c>
      <c r="R3136" s="149">
        <f t="shared" si="5554"/>
        <v>0</v>
      </c>
      <c r="S3136" s="149">
        <f t="shared" si="5554"/>
        <v>0</v>
      </c>
      <c r="T3136" s="149">
        <f t="shared" si="5554"/>
        <v>0</v>
      </c>
      <c r="U3136" s="149">
        <f t="shared" si="5554"/>
        <v>0</v>
      </c>
      <c r="V3136" s="149">
        <f t="shared" si="5554"/>
        <v>0</v>
      </c>
      <c r="W3136" s="149">
        <f t="shared" si="5554"/>
        <v>0</v>
      </c>
      <c r="X3136" s="149">
        <f t="shared" si="5554"/>
        <v>0</v>
      </c>
      <c r="Y3136" s="149">
        <f t="shared" si="5554"/>
        <v>0</v>
      </c>
    </row>
    <row r="3137" spans="1:29" s="101" customFormat="1" x14ac:dyDescent="0.2">
      <c r="A3137" s="95" t="s">
        <v>912</v>
      </c>
      <c r="B3137" s="93" t="s">
        <v>917</v>
      </c>
      <c r="C3137" s="94">
        <v>51</v>
      </c>
      <c r="D3137" s="95" t="s">
        <v>101</v>
      </c>
      <c r="E3137" s="110">
        <v>4511</v>
      </c>
      <c r="F3137" s="142" t="s">
        <v>91</v>
      </c>
      <c r="G3137" s="111"/>
      <c r="H3137" s="398">
        <v>4732</v>
      </c>
      <c r="I3137" s="399"/>
      <c r="J3137" s="398">
        <v>0</v>
      </c>
      <c r="K3137" s="399"/>
      <c r="L3137" s="398">
        <v>0</v>
      </c>
      <c r="M3137" s="399"/>
      <c r="N3137" s="398">
        <v>0</v>
      </c>
      <c r="O3137" s="399"/>
      <c r="P3137" s="398">
        <v>0</v>
      </c>
      <c r="Q3137" s="399"/>
      <c r="R3137" s="398">
        <v>0</v>
      </c>
      <c r="S3137" s="399"/>
      <c r="T3137" s="398">
        <v>0</v>
      </c>
      <c r="U3137" s="399"/>
      <c r="V3137" s="398">
        <v>0</v>
      </c>
      <c r="W3137" s="399"/>
      <c r="X3137" s="398">
        <v>0</v>
      </c>
      <c r="Y3137" s="399"/>
    </row>
    <row r="3138" spans="1:29" s="101" customFormat="1" x14ac:dyDescent="0.2">
      <c r="A3138" s="118" t="s">
        <v>912</v>
      </c>
      <c r="B3138" s="102" t="s">
        <v>917</v>
      </c>
      <c r="C3138" s="103">
        <v>51</v>
      </c>
      <c r="D3138" s="104"/>
      <c r="E3138" s="105">
        <v>452</v>
      </c>
      <c r="F3138" s="141"/>
      <c r="G3138" s="106"/>
      <c r="H3138" s="149">
        <f t="shared" ref="H3138:Y3138" si="5555">H3139</f>
        <v>5297</v>
      </c>
      <c r="I3138" s="149">
        <f t="shared" si="5555"/>
        <v>0</v>
      </c>
      <c r="J3138" s="149">
        <f t="shared" si="5555"/>
        <v>0</v>
      </c>
      <c r="K3138" s="149">
        <f t="shared" si="5555"/>
        <v>0</v>
      </c>
      <c r="L3138" s="149">
        <f t="shared" si="5555"/>
        <v>0</v>
      </c>
      <c r="M3138" s="149">
        <f t="shared" si="5555"/>
        <v>0</v>
      </c>
      <c r="N3138" s="149">
        <f t="shared" si="5555"/>
        <v>0</v>
      </c>
      <c r="O3138" s="149">
        <f t="shared" si="5555"/>
        <v>0</v>
      </c>
      <c r="P3138" s="149">
        <f t="shared" si="5555"/>
        <v>0</v>
      </c>
      <c r="Q3138" s="149">
        <f t="shared" si="5555"/>
        <v>0</v>
      </c>
      <c r="R3138" s="149">
        <f t="shared" si="5555"/>
        <v>0</v>
      </c>
      <c r="S3138" s="149">
        <f t="shared" si="5555"/>
        <v>0</v>
      </c>
      <c r="T3138" s="149">
        <f t="shared" si="5555"/>
        <v>0</v>
      </c>
      <c r="U3138" s="149">
        <f t="shared" si="5555"/>
        <v>0</v>
      </c>
      <c r="V3138" s="149">
        <f t="shared" si="5555"/>
        <v>0</v>
      </c>
      <c r="W3138" s="149">
        <f t="shared" si="5555"/>
        <v>0</v>
      </c>
      <c r="X3138" s="149">
        <f t="shared" si="5555"/>
        <v>0</v>
      </c>
      <c r="Y3138" s="149">
        <f t="shared" si="5555"/>
        <v>0</v>
      </c>
    </row>
    <row r="3139" spans="1:29" s="139" customFormat="1" x14ac:dyDescent="0.2">
      <c r="A3139" s="95" t="s">
        <v>912</v>
      </c>
      <c r="B3139" s="93" t="s">
        <v>917</v>
      </c>
      <c r="C3139" s="94">
        <v>51</v>
      </c>
      <c r="D3139" s="95" t="s">
        <v>101</v>
      </c>
      <c r="E3139" s="110">
        <v>4521</v>
      </c>
      <c r="F3139" s="142" t="s">
        <v>92</v>
      </c>
      <c r="G3139" s="111"/>
      <c r="H3139" s="398">
        <v>5297</v>
      </c>
      <c r="I3139" s="399"/>
      <c r="J3139" s="398">
        <v>0</v>
      </c>
      <c r="K3139" s="399"/>
      <c r="L3139" s="398">
        <v>0</v>
      </c>
      <c r="M3139" s="399"/>
      <c r="N3139" s="398">
        <v>0</v>
      </c>
      <c r="O3139" s="399"/>
      <c r="P3139" s="398">
        <v>0</v>
      </c>
      <c r="Q3139" s="399"/>
      <c r="R3139" s="398">
        <v>0</v>
      </c>
      <c r="S3139" s="399"/>
      <c r="T3139" s="398">
        <v>0</v>
      </c>
      <c r="U3139" s="399"/>
      <c r="V3139" s="398">
        <v>0</v>
      </c>
      <c r="W3139" s="399"/>
      <c r="X3139" s="398">
        <v>0</v>
      </c>
      <c r="Y3139" s="399"/>
      <c r="Z3139" s="101"/>
      <c r="AA3139" s="101"/>
      <c r="AB3139" s="101"/>
      <c r="AC3139" s="101"/>
    </row>
    <row r="3140" spans="1:29" s="139" customFormat="1" ht="67.5" x14ac:dyDescent="0.2">
      <c r="A3140" s="202" t="s">
        <v>912</v>
      </c>
      <c r="B3140" s="173" t="s">
        <v>158</v>
      </c>
      <c r="C3140" s="173"/>
      <c r="D3140" s="173"/>
      <c r="E3140" s="174"/>
      <c r="F3140" s="176" t="s">
        <v>919</v>
      </c>
      <c r="G3140" s="177" t="s">
        <v>636</v>
      </c>
      <c r="H3140" s="178">
        <f t="shared" ref="H3140:Q3140" si="5556">H3141+H3144</f>
        <v>844609</v>
      </c>
      <c r="I3140" s="178">
        <f t="shared" si="5556"/>
        <v>68181</v>
      </c>
      <c r="J3140" s="178">
        <f t="shared" si="5556"/>
        <v>809609</v>
      </c>
      <c r="K3140" s="178">
        <f t="shared" si="5556"/>
        <v>33181</v>
      </c>
      <c r="L3140" s="178">
        <f t="shared" ref="L3140:M3140" si="5557">L3141+L3144</f>
        <v>846428</v>
      </c>
      <c r="M3140" s="178">
        <f t="shared" si="5557"/>
        <v>70000</v>
      </c>
      <c r="N3140" s="178">
        <f t="shared" ref="N3140:O3140" si="5558">N3141+N3144</f>
        <v>792386</v>
      </c>
      <c r="O3140" s="178">
        <f t="shared" si="5558"/>
        <v>70000</v>
      </c>
      <c r="P3140" s="178">
        <f t="shared" si="5556"/>
        <v>0</v>
      </c>
      <c r="Q3140" s="178">
        <f t="shared" si="5556"/>
        <v>0</v>
      </c>
      <c r="R3140" s="178">
        <f t="shared" ref="R3140:W3140" si="5559">R3141+R3144</f>
        <v>396193</v>
      </c>
      <c r="S3140" s="178">
        <f t="shared" si="5559"/>
        <v>35000</v>
      </c>
      <c r="T3140" s="178">
        <f t="shared" ref="T3140:U3140" si="5560">T3141+T3144</f>
        <v>396193</v>
      </c>
      <c r="U3140" s="178">
        <f t="shared" si="5560"/>
        <v>35000</v>
      </c>
      <c r="V3140" s="178">
        <f t="shared" si="5559"/>
        <v>0</v>
      </c>
      <c r="W3140" s="178">
        <f t="shared" si="5559"/>
        <v>0</v>
      </c>
      <c r="X3140" s="178">
        <f t="shared" ref="X3140:Y3140" si="5561">X3141+X3144</f>
        <v>0</v>
      </c>
      <c r="Y3140" s="178">
        <f t="shared" si="5561"/>
        <v>0</v>
      </c>
      <c r="Z3140" s="101"/>
      <c r="AA3140" s="101"/>
      <c r="AB3140" s="101"/>
      <c r="AC3140" s="101"/>
    </row>
    <row r="3141" spans="1:29" s="139" customFormat="1" x14ac:dyDescent="0.2">
      <c r="A3141" s="201" t="s">
        <v>912</v>
      </c>
      <c r="B3141" s="179" t="s">
        <v>158</v>
      </c>
      <c r="C3141" s="167">
        <v>11</v>
      </c>
      <c r="D3141" s="167"/>
      <c r="E3141" s="168">
        <v>34</v>
      </c>
      <c r="F3141" s="169"/>
      <c r="G3141" s="170"/>
      <c r="H3141" s="171">
        <f t="shared" ref="H3141:X3142" si="5562">H3142</f>
        <v>68181</v>
      </c>
      <c r="I3141" s="171">
        <f t="shared" si="5562"/>
        <v>68181</v>
      </c>
      <c r="J3141" s="171">
        <f t="shared" si="5562"/>
        <v>33181</v>
      </c>
      <c r="K3141" s="171">
        <f t="shared" si="5562"/>
        <v>33181</v>
      </c>
      <c r="L3141" s="171">
        <f t="shared" si="5562"/>
        <v>70000</v>
      </c>
      <c r="M3141" s="171">
        <f t="shared" si="5562"/>
        <v>70000</v>
      </c>
      <c r="N3141" s="171">
        <f t="shared" si="5562"/>
        <v>70000</v>
      </c>
      <c r="O3141" s="171">
        <f t="shared" si="5562"/>
        <v>70000</v>
      </c>
      <c r="P3141" s="171">
        <f t="shared" si="5562"/>
        <v>0</v>
      </c>
      <c r="Q3141" s="171">
        <f t="shared" si="5562"/>
        <v>0</v>
      </c>
      <c r="R3141" s="171">
        <f t="shared" si="5562"/>
        <v>35000</v>
      </c>
      <c r="S3141" s="171">
        <f t="shared" si="5562"/>
        <v>35000</v>
      </c>
      <c r="T3141" s="171">
        <f t="shared" si="5562"/>
        <v>35000</v>
      </c>
      <c r="U3141" s="171">
        <f t="shared" si="5562"/>
        <v>35000</v>
      </c>
      <c r="V3141" s="171">
        <f t="shared" si="5562"/>
        <v>0</v>
      </c>
      <c r="W3141" s="171">
        <f t="shared" si="5562"/>
        <v>0</v>
      </c>
      <c r="X3141" s="171">
        <f t="shared" si="5562"/>
        <v>0</v>
      </c>
      <c r="Y3141" s="171">
        <f t="shared" ref="X3141:Y3142" si="5563">Y3142</f>
        <v>0</v>
      </c>
    </row>
    <row r="3142" spans="1:29" s="139" customFormat="1" x14ac:dyDescent="0.2">
      <c r="A3142" s="118" t="s">
        <v>912</v>
      </c>
      <c r="B3142" s="102" t="s">
        <v>158</v>
      </c>
      <c r="C3142" s="103">
        <v>11</v>
      </c>
      <c r="D3142" s="104"/>
      <c r="E3142" s="105">
        <v>342</v>
      </c>
      <c r="F3142" s="141"/>
      <c r="G3142" s="106"/>
      <c r="H3142" s="152">
        <f t="shared" si="5562"/>
        <v>68181</v>
      </c>
      <c r="I3142" s="152">
        <f t="shared" si="5562"/>
        <v>68181</v>
      </c>
      <c r="J3142" s="152">
        <f t="shared" si="5562"/>
        <v>33181</v>
      </c>
      <c r="K3142" s="152">
        <f t="shared" si="5562"/>
        <v>33181</v>
      </c>
      <c r="L3142" s="152">
        <f t="shared" si="5562"/>
        <v>70000</v>
      </c>
      <c r="M3142" s="152">
        <f t="shared" si="5562"/>
        <v>70000</v>
      </c>
      <c r="N3142" s="152">
        <f t="shared" si="5562"/>
        <v>70000</v>
      </c>
      <c r="O3142" s="152">
        <f t="shared" si="5562"/>
        <v>70000</v>
      </c>
      <c r="P3142" s="152">
        <f t="shared" si="5562"/>
        <v>0</v>
      </c>
      <c r="Q3142" s="152">
        <f t="shared" si="5562"/>
        <v>0</v>
      </c>
      <c r="R3142" s="152">
        <f t="shared" si="5562"/>
        <v>35000</v>
      </c>
      <c r="S3142" s="152">
        <f t="shared" si="5562"/>
        <v>35000</v>
      </c>
      <c r="T3142" s="152">
        <f t="shared" si="5562"/>
        <v>35000</v>
      </c>
      <c r="U3142" s="152">
        <f t="shared" si="5562"/>
        <v>35000</v>
      </c>
      <c r="V3142" s="152">
        <f t="shared" si="5562"/>
        <v>0</v>
      </c>
      <c r="W3142" s="152">
        <f t="shared" si="5562"/>
        <v>0</v>
      </c>
      <c r="X3142" s="152">
        <f t="shared" si="5563"/>
        <v>0</v>
      </c>
      <c r="Y3142" s="152">
        <f t="shared" si="5563"/>
        <v>0</v>
      </c>
    </row>
    <row r="3143" spans="1:29" s="139" customFormat="1" ht="45" x14ac:dyDescent="0.2">
      <c r="A3143" s="95" t="s">
        <v>912</v>
      </c>
      <c r="B3143" s="93" t="str">
        <f>B3142</f>
        <v>A810019</v>
      </c>
      <c r="C3143" s="136">
        <v>11</v>
      </c>
      <c r="D3143" s="95" t="s">
        <v>101</v>
      </c>
      <c r="E3143" s="138">
        <v>3421</v>
      </c>
      <c r="F3143" s="143" t="s">
        <v>856</v>
      </c>
      <c r="G3143" s="132"/>
      <c r="H3143" s="398">
        <v>68181</v>
      </c>
      <c r="I3143" s="398">
        <f>H3143</f>
        <v>68181</v>
      </c>
      <c r="J3143" s="398">
        <v>33181</v>
      </c>
      <c r="K3143" s="398">
        <f>J3143</f>
        <v>33181</v>
      </c>
      <c r="L3143" s="406">
        <v>70000</v>
      </c>
      <c r="M3143" s="398">
        <f>L3143</f>
        <v>70000</v>
      </c>
      <c r="N3143" s="406">
        <v>70000</v>
      </c>
      <c r="O3143" s="398">
        <f>N3143</f>
        <v>70000</v>
      </c>
      <c r="P3143" s="398">
        <v>0</v>
      </c>
      <c r="Q3143" s="398">
        <f>P3143</f>
        <v>0</v>
      </c>
      <c r="R3143" s="407">
        <v>35000</v>
      </c>
      <c r="S3143" s="398">
        <f>R3143</f>
        <v>35000</v>
      </c>
      <c r="T3143" s="407">
        <v>35000</v>
      </c>
      <c r="U3143" s="398">
        <f>T3143</f>
        <v>35000</v>
      </c>
      <c r="V3143" s="398"/>
      <c r="W3143" s="398">
        <f>V3143</f>
        <v>0</v>
      </c>
      <c r="X3143" s="398">
        <v>0</v>
      </c>
      <c r="Y3143" s="398">
        <f>X3143</f>
        <v>0</v>
      </c>
    </row>
    <row r="3144" spans="1:29" s="139" customFormat="1" x14ac:dyDescent="0.2">
      <c r="A3144" s="201" t="s">
        <v>912</v>
      </c>
      <c r="B3144" s="179" t="s">
        <v>158</v>
      </c>
      <c r="C3144" s="167">
        <v>11</v>
      </c>
      <c r="D3144" s="167"/>
      <c r="E3144" s="168">
        <v>54</v>
      </c>
      <c r="F3144" s="169"/>
      <c r="G3144" s="170"/>
      <c r="H3144" s="171">
        <f t="shared" ref="H3144:X3145" si="5564">H3145</f>
        <v>776428</v>
      </c>
      <c r="I3144" s="171">
        <f t="shared" si="5564"/>
        <v>0</v>
      </c>
      <c r="J3144" s="171">
        <f t="shared" si="5564"/>
        <v>776428</v>
      </c>
      <c r="K3144" s="171">
        <f t="shared" si="5564"/>
        <v>0</v>
      </c>
      <c r="L3144" s="171">
        <f t="shared" si="5564"/>
        <v>776428</v>
      </c>
      <c r="M3144" s="171">
        <f t="shared" si="5564"/>
        <v>0</v>
      </c>
      <c r="N3144" s="171">
        <f t="shared" si="5564"/>
        <v>722386</v>
      </c>
      <c r="O3144" s="171">
        <f t="shared" si="5564"/>
        <v>0</v>
      </c>
      <c r="P3144" s="171">
        <f t="shared" si="5564"/>
        <v>0</v>
      </c>
      <c r="Q3144" s="171">
        <f t="shared" si="5564"/>
        <v>0</v>
      </c>
      <c r="R3144" s="171">
        <f t="shared" si="5564"/>
        <v>361193</v>
      </c>
      <c r="S3144" s="171">
        <f t="shared" si="5564"/>
        <v>0</v>
      </c>
      <c r="T3144" s="171">
        <f t="shared" si="5564"/>
        <v>361193</v>
      </c>
      <c r="U3144" s="171">
        <f t="shared" si="5564"/>
        <v>0</v>
      </c>
      <c r="V3144" s="171">
        <f t="shared" si="5564"/>
        <v>0</v>
      </c>
      <c r="W3144" s="171">
        <f t="shared" si="5564"/>
        <v>0</v>
      </c>
      <c r="X3144" s="171">
        <f t="shared" si="5564"/>
        <v>0</v>
      </c>
      <c r="Y3144" s="171">
        <f t="shared" ref="X3144:Y3145" si="5565">Y3145</f>
        <v>0</v>
      </c>
    </row>
    <row r="3145" spans="1:29" s="139" customFormat="1" x14ac:dyDescent="0.2">
      <c r="A3145" s="118" t="s">
        <v>912</v>
      </c>
      <c r="B3145" s="102" t="s">
        <v>158</v>
      </c>
      <c r="C3145" s="147">
        <v>11</v>
      </c>
      <c r="D3145" s="95"/>
      <c r="E3145" s="148">
        <v>541</v>
      </c>
      <c r="F3145" s="143"/>
      <c r="G3145" s="132"/>
      <c r="H3145" s="152">
        <f t="shared" si="5564"/>
        <v>776428</v>
      </c>
      <c r="I3145" s="152">
        <f t="shared" si="5564"/>
        <v>0</v>
      </c>
      <c r="J3145" s="152">
        <f t="shared" si="5564"/>
        <v>776428</v>
      </c>
      <c r="K3145" s="152">
        <f t="shared" si="5564"/>
        <v>0</v>
      </c>
      <c r="L3145" s="152">
        <f t="shared" si="5564"/>
        <v>776428</v>
      </c>
      <c r="M3145" s="152">
        <f t="shared" si="5564"/>
        <v>0</v>
      </c>
      <c r="N3145" s="152">
        <f t="shared" si="5564"/>
        <v>722386</v>
      </c>
      <c r="O3145" s="152">
        <f t="shared" si="5564"/>
        <v>0</v>
      </c>
      <c r="P3145" s="152">
        <f t="shared" si="5564"/>
        <v>0</v>
      </c>
      <c r="Q3145" s="152">
        <f t="shared" si="5564"/>
        <v>0</v>
      </c>
      <c r="R3145" s="152">
        <f t="shared" si="5564"/>
        <v>361193</v>
      </c>
      <c r="S3145" s="152">
        <f t="shared" si="5564"/>
        <v>0</v>
      </c>
      <c r="T3145" s="152">
        <f t="shared" si="5564"/>
        <v>361193</v>
      </c>
      <c r="U3145" s="152">
        <f t="shared" si="5564"/>
        <v>0</v>
      </c>
      <c r="V3145" s="152">
        <f t="shared" si="5564"/>
        <v>0</v>
      </c>
      <c r="W3145" s="152">
        <f t="shared" si="5564"/>
        <v>0</v>
      </c>
      <c r="X3145" s="152">
        <f t="shared" si="5565"/>
        <v>0</v>
      </c>
      <c r="Y3145" s="152">
        <f t="shared" si="5565"/>
        <v>0</v>
      </c>
    </row>
    <row r="3146" spans="1:29" s="139" customFormat="1" ht="30" x14ac:dyDescent="0.2">
      <c r="A3146" s="95" t="s">
        <v>912</v>
      </c>
      <c r="B3146" s="93" t="str">
        <f>B3144</f>
        <v>A810019</v>
      </c>
      <c r="C3146" s="136">
        <v>11</v>
      </c>
      <c r="D3146" s="95" t="s">
        <v>101</v>
      </c>
      <c r="E3146" s="138">
        <v>5413</v>
      </c>
      <c r="F3146" s="143" t="s">
        <v>859</v>
      </c>
      <c r="G3146" s="132"/>
      <c r="H3146" s="398">
        <v>776428</v>
      </c>
      <c r="I3146" s="399"/>
      <c r="J3146" s="398">
        <v>776428</v>
      </c>
      <c r="K3146" s="399"/>
      <c r="L3146" s="407">
        <v>776428</v>
      </c>
      <c r="M3146" s="399"/>
      <c r="N3146" s="407">
        <v>722386</v>
      </c>
      <c r="O3146" s="399"/>
      <c r="P3146" s="398">
        <v>0</v>
      </c>
      <c r="Q3146" s="399"/>
      <c r="R3146" s="407">
        <v>361193</v>
      </c>
      <c r="S3146" s="399"/>
      <c r="T3146" s="407">
        <v>361193</v>
      </c>
      <c r="U3146" s="399"/>
      <c r="V3146" s="398"/>
      <c r="W3146" s="399"/>
      <c r="X3146" s="398">
        <v>0</v>
      </c>
      <c r="Y3146" s="399"/>
    </row>
    <row r="3147" spans="1:29" s="139" customFormat="1" ht="67.5" x14ac:dyDescent="0.2">
      <c r="A3147" s="202" t="s">
        <v>912</v>
      </c>
      <c r="B3147" s="173" t="s">
        <v>920</v>
      </c>
      <c r="C3147" s="173"/>
      <c r="D3147" s="173"/>
      <c r="E3147" s="174"/>
      <c r="F3147" s="176" t="s">
        <v>921</v>
      </c>
      <c r="G3147" s="177" t="s">
        <v>636</v>
      </c>
      <c r="H3147" s="178">
        <f t="shared" ref="H3147:Q3147" si="5566">H3152+H3164+H3181+H3148+H3160+H3177+H3155+H3172+H3167</f>
        <v>3355274</v>
      </c>
      <c r="I3147" s="178">
        <f t="shared" si="5566"/>
        <v>2276534</v>
      </c>
      <c r="J3147" s="178">
        <f t="shared" si="5566"/>
        <v>15309044</v>
      </c>
      <c r="K3147" s="178">
        <f t="shared" si="5566"/>
        <v>15263122</v>
      </c>
      <c r="L3147" s="178">
        <f t="shared" ref="L3147:M3147" si="5567">L3152+L3164+L3181+L3148+L3160+L3177+L3155+L3172+L3167</f>
        <v>15259140</v>
      </c>
      <c r="M3147" s="178">
        <f t="shared" si="5567"/>
        <v>15259140</v>
      </c>
      <c r="N3147" s="178">
        <f t="shared" ref="N3147:O3147" si="5568">N3152+N3164+N3181+N3148+N3160+N3177+N3155+N3172+N3167</f>
        <v>12192778</v>
      </c>
      <c r="O3147" s="178">
        <f t="shared" si="5568"/>
        <v>12192778</v>
      </c>
      <c r="P3147" s="178">
        <f t="shared" si="5566"/>
        <v>15259141</v>
      </c>
      <c r="Q3147" s="178">
        <f t="shared" si="5566"/>
        <v>15259141</v>
      </c>
      <c r="R3147" s="178">
        <f t="shared" ref="R3147:W3147" si="5569">R3152+R3164+R3181+R3148+R3160+R3177+R3155+R3172+R3167</f>
        <v>15259141</v>
      </c>
      <c r="S3147" s="178">
        <f t="shared" si="5569"/>
        <v>15259141</v>
      </c>
      <c r="T3147" s="178">
        <f t="shared" ref="T3147:U3147" si="5570">T3152+T3164+T3181+T3148+T3160+T3177+T3155+T3172+T3167</f>
        <v>12192779</v>
      </c>
      <c r="U3147" s="178">
        <f t="shared" si="5570"/>
        <v>12192779</v>
      </c>
      <c r="V3147" s="178">
        <f t="shared" si="5569"/>
        <v>35200000</v>
      </c>
      <c r="W3147" s="178">
        <f t="shared" si="5569"/>
        <v>35200000</v>
      </c>
      <c r="X3147" s="178">
        <f t="shared" ref="X3147:Y3147" si="5571">X3152+X3164+X3181+X3148+X3160+X3177+X3155+X3172+X3167</f>
        <v>20300000</v>
      </c>
      <c r="Y3147" s="178">
        <f t="shared" si="5571"/>
        <v>20300000</v>
      </c>
    </row>
    <row r="3148" spans="1:29" s="139" customFormat="1" x14ac:dyDescent="0.2">
      <c r="A3148" s="201" t="s">
        <v>912</v>
      </c>
      <c r="B3148" s="179" t="s">
        <v>920</v>
      </c>
      <c r="C3148" s="167">
        <v>11</v>
      </c>
      <c r="D3148" s="167"/>
      <c r="E3148" s="168">
        <v>32</v>
      </c>
      <c r="F3148" s="169"/>
      <c r="G3148" s="170"/>
      <c r="H3148" s="171">
        <f t="shared" ref="H3148:X3148" si="5572">H3149</f>
        <v>136361</v>
      </c>
      <c r="I3148" s="171">
        <f t="shared" si="5572"/>
        <v>136361</v>
      </c>
      <c r="J3148" s="171">
        <f t="shared" si="5572"/>
        <v>199084</v>
      </c>
      <c r="K3148" s="171">
        <f t="shared" si="5572"/>
        <v>199084</v>
      </c>
      <c r="L3148" s="171">
        <f t="shared" si="5572"/>
        <v>199084</v>
      </c>
      <c r="M3148" s="171">
        <f t="shared" si="5572"/>
        <v>199084</v>
      </c>
      <c r="N3148" s="171">
        <f t="shared" si="5572"/>
        <v>199084</v>
      </c>
      <c r="O3148" s="171">
        <f t="shared" si="5572"/>
        <v>199084</v>
      </c>
      <c r="P3148" s="171">
        <f t="shared" si="5572"/>
        <v>199084</v>
      </c>
      <c r="Q3148" s="171">
        <f t="shared" si="5572"/>
        <v>199084</v>
      </c>
      <c r="R3148" s="171">
        <f t="shared" si="5572"/>
        <v>199084</v>
      </c>
      <c r="S3148" s="171">
        <f t="shared" si="5572"/>
        <v>199084</v>
      </c>
      <c r="T3148" s="171">
        <f t="shared" si="5572"/>
        <v>499084</v>
      </c>
      <c r="U3148" s="171">
        <f t="shared" si="5572"/>
        <v>499084</v>
      </c>
      <c r="V3148" s="171">
        <f t="shared" si="5572"/>
        <v>200000</v>
      </c>
      <c r="W3148" s="171">
        <f t="shared" si="5572"/>
        <v>200000</v>
      </c>
      <c r="X3148" s="171">
        <f t="shared" si="5572"/>
        <v>200000</v>
      </c>
      <c r="Y3148" s="171">
        <f t="shared" ref="Y3148" si="5573">Y3149</f>
        <v>200000</v>
      </c>
    </row>
    <row r="3149" spans="1:29" s="139" customFormat="1" x14ac:dyDescent="0.2">
      <c r="A3149" s="118" t="s">
        <v>912</v>
      </c>
      <c r="B3149" s="102" t="s">
        <v>920</v>
      </c>
      <c r="C3149" s="147">
        <v>11</v>
      </c>
      <c r="D3149" s="95"/>
      <c r="E3149" s="148">
        <v>323</v>
      </c>
      <c r="F3149" s="144"/>
      <c r="G3149" s="131"/>
      <c r="H3149" s="149">
        <f>SUM(H3150:H3151)</f>
        <v>136361</v>
      </c>
      <c r="I3149" s="149">
        <f t="shared" ref="I3149:Y3149" si="5574">SUM(I3150:I3151)</f>
        <v>136361</v>
      </c>
      <c r="J3149" s="149">
        <f t="shared" si="5574"/>
        <v>199084</v>
      </c>
      <c r="K3149" s="149">
        <f t="shared" si="5574"/>
        <v>199084</v>
      </c>
      <c r="L3149" s="149">
        <f t="shared" si="5574"/>
        <v>199084</v>
      </c>
      <c r="M3149" s="149">
        <f t="shared" si="5574"/>
        <v>199084</v>
      </c>
      <c r="N3149" s="149">
        <f t="shared" si="5574"/>
        <v>199084</v>
      </c>
      <c r="O3149" s="149">
        <f t="shared" si="5574"/>
        <v>199084</v>
      </c>
      <c r="P3149" s="149">
        <f t="shared" si="5574"/>
        <v>199084</v>
      </c>
      <c r="Q3149" s="149">
        <f t="shared" si="5574"/>
        <v>199084</v>
      </c>
      <c r="R3149" s="149">
        <f t="shared" si="5574"/>
        <v>199084</v>
      </c>
      <c r="S3149" s="149">
        <f t="shared" si="5574"/>
        <v>199084</v>
      </c>
      <c r="T3149" s="149">
        <f t="shared" si="5574"/>
        <v>499084</v>
      </c>
      <c r="U3149" s="149">
        <f t="shared" si="5574"/>
        <v>499084</v>
      </c>
      <c r="V3149" s="149">
        <f t="shared" si="5574"/>
        <v>200000</v>
      </c>
      <c r="W3149" s="149">
        <f t="shared" si="5574"/>
        <v>200000</v>
      </c>
      <c r="X3149" s="149">
        <f t="shared" si="5574"/>
        <v>200000</v>
      </c>
      <c r="Y3149" s="149">
        <f t="shared" si="5574"/>
        <v>200000</v>
      </c>
    </row>
    <row r="3150" spans="1:29" s="321" customFormat="1" x14ac:dyDescent="0.2">
      <c r="A3150" s="242" t="s">
        <v>912</v>
      </c>
      <c r="B3150" s="331" t="s">
        <v>920</v>
      </c>
      <c r="C3150" s="327">
        <v>11</v>
      </c>
      <c r="D3150" s="242" t="s">
        <v>101</v>
      </c>
      <c r="E3150" s="252">
        <v>3233</v>
      </c>
      <c r="F3150" s="253" t="s">
        <v>54</v>
      </c>
      <c r="G3150" s="329"/>
      <c r="H3150" s="421"/>
      <c r="I3150" s="421">
        <f>H3150</f>
        <v>0</v>
      </c>
      <c r="J3150" s="421"/>
      <c r="K3150" s="421">
        <f>J3150</f>
        <v>0</v>
      </c>
      <c r="L3150" s="422"/>
      <c r="M3150" s="421">
        <f>L3150</f>
        <v>0</v>
      </c>
      <c r="N3150" s="423">
        <v>0</v>
      </c>
      <c r="O3150" s="421">
        <f>N3150</f>
        <v>0</v>
      </c>
      <c r="P3150" s="421"/>
      <c r="Q3150" s="421">
        <f>P3150</f>
        <v>0</v>
      </c>
      <c r="R3150" s="422"/>
      <c r="S3150" s="421">
        <f>R3150</f>
        <v>0</v>
      </c>
      <c r="T3150" s="423">
        <v>300000</v>
      </c>
      <c r="U3150" s="381">
        <f>T3150</f>
        <v>300000</v>
      </c>
      <c r="V3150" s="422"/>
      <c r="W3150" s="421">
        <f>V3150</f>
        <v>0</v>
      </c>
      <c r="X3150" s="423">
        <v>0</v>
      </c>
      <c r="Y3150" s="421">
        <f>X3150</f>
        <v>0</v>
      </c>
    </row>
    <row r="3151" spans="1:29" s="139" customFormat="1" ht="15" x14ac:dyDescent="0.2">
      <c r="A3151" s="95" t="s">
        <v>912</v>
      </c>
      <c r="B3151" s="93" t="s">
        <v>920</v>
      </c>
      <c r="C3151" s="136">
        <v>11</v>
      </c>
      <c r="D3151" s="95" t="s">
        <v>101</v>
      </c>
      <c r="E3151" s="138">
        <v>3237</v>
      </c>
      <c r="F3151" s="143" t="s">
        <v>58</v>
      </c>
      <c r="G3151" s="132"/>
      <c r="H3151" s="398">
        <v>136361</v>
      </c>
      <c r="I3151" s="398">
        <f t="shared" ref="I3151" si="5575">H3151</f>
        <v>136361</v>
      </c>
      <c r="J3151" s="398">
        <v>199084</v>
      </c>
      <c r="K3151" s="398">
        <f t="shared" ref="K3151" si="5576">J3151</f>
        <v>199084</v>
      </c>
      <c r="L3151" s="402">
        <v>199084</v>
      </c>
      <c r="M3151" s="398">
        <f t="shared" ref="M3151" si="5577">L3151</f>
        <v>199084</v>
      </c>
      <c r="N3151" s="402">
        <v>199084</v>
      </c>
      <c r="O3151" s="398">
        <f t="shared" ref="O3151" si="5578">N3151</f>
        <v>199084</v>
      </c>
      <c r="P3151" s="398">
        <v>199084</v>
      </c>
      <c r="Q3151" s="398">
        <f t="shared" ref="Q3151" si="5579">P3151</f>
        <v>199084</v>
      </c>
      <c r="R3151" s="402">
        <v>199084</v>
      </c>
      <c r="S3151" s="398">
        <f t="shared" ref="S3151" si="5580">R3151</f>
        <v>199084</v>
      </c>
      <c r="T3151" s="402">
        <v>199084</v>
      </c>
      <c r="U3151" s="398">
        <f t="shared" ref="U3151" si="5581">T3151</f>
        <v>199084</v>
      </c>
      <c r="V3151" s="402">
        <v>200000</v>
      </c>
      <c r="W3151" s="398">
        <f t="shared" ref="W3151" si="5582">V3151</f>
        <v>200000</v>
      </c>
      <c r="X3151" s="402">
        <v>200000</v>
      </c>
      <c r="Y3151" s="398">
        <f t="shared" ref="Y3151" si="5583">X3151</f>
        <v>200000</v>
      </c>
    </row>
    <row r="3152" spans="1:29" s="139" customFormat="1" x14ac:dyDescent="0.2">
      <c r="A3152" s="201" t="s">
        <v>912</v>
      </c>
      <c r="B3152" s="179" t="s">
        <v>920</v>
      </c>
      <c r="C3152" s="167">
        <v>11</v>
      </c>
      <c r="D3152" s="167"/>
      <c r="E3152" s="168">
        <v>42</v>
      </c>
      <c r="F3152" s="169"/>
      <c r="G3152" s="170"/>
      <c r="H3152" s="171">
        <f>H3153</f>
        <v>1930020</v>
      </c>
      <c r="I3152" s="171">
        <f t="shared" ref="I3152:Y3152" si="5584">I3153</f>
        <v>1930020</v>
      </c>
      <c r="J3152" s="171">
        <f t="shared" si="5584"/>
        <v>15060056</v>
      </c>
      <c r="K3152" s="171">
        <f t="shared" si="5584"/>
        <v>15060056</v>
      </c>
      <c r="L3152" s="171">
        <f t="shared" si="5584"/>
        <v>15060056</v>
      </c>
      <c r="M3152" s="171">
        <f t="shared" si="5584"/>
        <v>15060056</v>
      </c>
      <c r="N3152" s="171">
        <f t="shared" si="5584"/>
        <v>11993694</v>
      </c>
      <c r="O3152" s="171">
        <f t="shared" si="5584"/>
        <v>11993694</v>
      </c>
      <c r="P3152" s="171">
        <f t="shared" si="5584"/>
        <v>15060057</v>
      </c>
      <c r="Q3152" s="171">
        <f t="shared" si="5584"/>
        <v>15060057</v>
      </c>
      <c r="R3152" s="171">
        <f t="shared" si="5584"/>
        <v>15060057</v>
      </c>
      <c r="S3152" s="171">
        <f t="shared" si="5584"/>
        <v>15060057</v>
      </c>
      <c r="T3152" s="171">
        <f t="shared" si="5584"/>
        <v>11693695</v>
      </c>
      <c r="U3152" s="171">
        <f t="shared" si="5584"/>
        <v>11693695</v>
      </c>
      <c r="V3152" s="171">
        <f t="shared" si="5584"/>
        <v>35000000</v>
      </c>
      <c r="W3152" s="171">
        <f t="shared" si="5584"/>
        <v>35000000</v>
      </c>
      <c r="X3152" s="171">
        <f t="shared" si="5584"/>
        <v>20100000</v>
      </c>
      <c r="Y3152" s="171">
        <f t="shared" si="5584"/>
        <v>20100000</v>
      </c>
    </row>
    <row r="3153" spans="1:25" s="139" customFormat="1" x14ac:dyDescent="0.2">
      <c r="A3153" s="118" t="s">
        <v>912</v>
      </c>
      <c r="B3153" s="102" t="s">
        <v>920</v>
      </c>
      <c r="C3153" s="147">
        <v>11</v>
      </c>
      <c r="D3153" s="95"/>
      <c r="E3153" s="148">
        <v>421</v>
      </c>
      <c r="F3153" s="144"/>
      <c r="G3153" s="131"/>
      <c r="H3153" s="149">
        <f>H3154</f>
        <v>1930020</v>
      </c>
      <c r="I3153" s="149">
        <f t="shared" ref="I3153:Y3153" si="5585">I3154</f>
        <v>1930020</v>
      </c>
      <c r="J3153" s="149">
        <f t="shared" si="5585"/>
        <v>15060056</v>
      </c>
      <c r="K3153" s="149">
        <f t="shared" si="5585"/>
        <v>15060056</v>
      </c>
      <c r="L3153" s="149">
        <f t="shared" si="5585"/>
        <v>15060056</v>
      </c>
      <c r="M3153" s="149">
        <f t="shared" si="5585"/>
        <v>15060056</v>
      </c>
      <c r="N3153" s="149">
        <f t="shared" si="5585"/>
        <v>11993694</v>
      </c>
      <c r="O3153" s="149">
        <f t="shared" si="5585"/>
        <v>11993694</v>
      </c>
      <c r="P3153" s="149">
        <f t="shared" si="5585"/>
        <v>15060057</v>
      </c>
      <c r="Q3153" s="149">
        <f t="shared" si="5585"/>
        <v>15060057</v>
      </c>
      <c r="R3153" s="149">
        <f t="shared" si="5585"/>
        <v>15060057</v>
      </c>
      <c r="S3153" s="149">
        <f t="shared" si="5585"/>
        <v>15060057</v>
      </c>
      <c r="T3153" s="149">
        <f t="shared" si="5585"/>
        <v>11693695</v>
      </c>
      <c r="U3153" s="149">
        <f t="shared" si="5585"/>
        <v>11693695</v>
      </c>
      <c r="V3153" s="149">
        <f t="shared" si="5585"/>
        <v>35000000</v>
      </c>
      <c r="W3153" s="149">
        <f t="shared" si="5585"/>
        <v>35000000</v>
      </c>
      <c r="X3153" s="149">
        <f t="shared" si="5585"/>
        <v>20100000</v>
      </c>
      <c r="Y3153" s="149">
        <f t="shared" si="5585"/>
        <v>20100000</v>
      </c>
    </row>
    <row r="3154" spans="1:25" s="139" customFormat="1" ht="15" x14ac:dyDescent="0.2">
      <c r="A3154" s="95" t="s">
        <v>912</v>
      </c>
      <c r="B3154" s="93" t="s">
        <v>920</v>
      </c>
      <c r="C3154" s="136">
        <v>11</v>
      </c>
      <c r="D3154" s="95" t="s">
        <v>101</v>
      </c>
      <c r="E3154" s="138">
        <v>4214</v>
      </c>
      <c r="F3154" s="143" t="s">
        <v>500</v>
      </c>
      <c r="G3154" s="132"/>
      <c r="H3154" s="398">
        <v>1930020</v>
      </c>
      <c r="I3154" s="398">
        <f t="shared" ref="I3154" si="5586">H3154</f>
        <v>1930020</v>
      </c>
      <c r="J3154" s="398">
        <v>15060056</v>
      </c>
      <c r="K3154" s="398">
        <f t="shared" ref="K3154" si="5587">J3154</f>
        <v>15060056</v>
      </c>
      <c r="L3154" s="402">
        <v>15060056</v>
      </c>
      <c r="M3154" s="398">
        <f t="shared" ref="M3154" si="5588">L3154</f>
        <v>15060056</v>
      </c>
      <c r="N3154" s="402">
        <v>11993694</v>
      </c>
      <c r="O3154" s="398">
        <f t="shared" ref="O3154" si="5589">N3154</f>
        <v>11993694</v>
      </c>
      <c r="P3154" s="398">
        <v>15060057</v>
      </c>
      <c r="Q3154" s="398">
        <f t="shared" ref="Q3154" si="5590">P3154</f>
        <v>15060057</v>
      </c>
      <c r="R3154" s="402">
        <v>15060057</v>
      </c>
      <c r="S3154" s="398">
        <f t="shared" ref="S3154" si="5591">R3154</f>
        <v>15060057</v>
      </c>
      <c r="T3154" s="402">
        <v>11693695</v>
      </c>
      <c r="U3154" s="398">
        <f t="shared" ref="U3154" si="5592">T3154</f>
        <v>11693695</v>
      </c>
      <c r="V3154" s="402">
        <v>35000000</v>
      </c>
      <c r="W3154" s="398">
        <f t="shared" ref="W3154" si="5593">V3154</f>
        <v>35000000</v>
      </c>
      <c r="X3154" s="402">
        <v>20100000</v>
      </c>
      <c r="Y3154" s="398">
        <f t="shared" ref="Y3154" si="5594">X3154</f>
        <v>20100000</v>
      </c>
    </row>
    <row r="3155" spans="1:25" s="139" customFormat="1" x14ac:dyDescent="0.2">
      <c r="A3155" s="201" t="s">
        <v>912</v>
      </c>
      <c r="B3155" s="179" t="s">
        <v>920</v>
      </c>
      <c r="C3155" s="167">
        <v>12</v>
      </c>
      <c r="D3155" s="167"/>
      <c r="E3155" s="168">
        <v>31</v>
      </c>
      <c r="F3155" s="169"/>
      <c r="G3155" s="170"/>
      <c r="H3155" s="171">
        <f t="shared" ref="H3155:Q3155" si="5595">H3156+H3158</f>
        <v>4982</v>
      </c>
      <c r="I3155" s="171">
        <f t="shared" si="5595"/>
        <v>4982</v>
      </c>
      <c r="J3155" s="171">
        <f t="shared" si="5595"/>
        <v>3982</v>
      </c>
      <c r="K3155" s="171">
        <f t="shared" si="5595"/>
        <v>3982</v>
      </c>
      <c r="L3155" s="171">
        <f t="shared" ref="L3155:M3155" si="5596">L3156+L3158</f>
        <v>0</v>
      </c>
      <c r="M3155" s="171">
        <f t="shared" si="5596"/>
        <v>0</v>
      </c>
      <c r="N3155" s="171">
        <f t="shared" ref="N3155:O3155" si="5597">N3156+N3158</f>
        <v>0</v>
      </c>
      <c r="O3155" s="171">
        <f t="shared" si="5597"/>
        <v>0</v>
      </c>
      <c r="P3155" s="171">
        <f t="shared" si="5595"/>
        <v>0</v>
      </c>
      <c r="Q3155" s="171">
        <f t="shared" si="5595"/>
        <v>0</v>
      </c>
      <c r="R3155" s="171">
        <f t="shared" ref="R3155:W3155" si="5598">R3156+R3158</f>
        <v>0</v>
      </c>
      <c r="S3155" s="171">
        <f t="shared" si="5598"/>
        <v>0</v>
      </c>
      <c r="T3155" s="171">
        <f t="shared" ref="T3155:U3155" si="5599">T3156+T3158</f>
        <v>0</v>
      </c>
      <c r="U3155" s="171">
        <f t="shared" si="5599"/>
        <v>0</v>
      </c>
      <c r="V3155" s="171">
        <f t="shared" si="5598"/>
        <v>0</v>
      </c>
      <c r="W3155" s="171">
        <f t="shared" si="5598"/>
        <v>0</v>
      </c>
      <c r="X3155" s="171">
        <f t="shared" ref="X3155:Y3155" si="5600">X3156+X3158</f>
        <v>0</v>
      </c>
      <c r="Y3155" s="171">
        <f t="shared" si="5600"/>
        <v>0</v>
      </c>
    </row>
    <row r="3156" spans="1:25" s="139" customFormat="1" x14ac:dyDescent="0.2">
      <c r="A3156" s="118" t="s">
        <v>912</v>
      </c>
      <c r="B3156" s="102" t="s">
        <v>920</v>
      </c>
      <c r="C3156" s="147">
        <v>12</v>
      </c>
      <c r="D3156" s="95"/>
      <c r="E3156" s="148">
        <v>311</v>
      </c>
      <c r="F3156" s="144"/>
      <c r="G3156" s="131"/>
      <c r="H3156" s="149">
        <f t="shared" ref="H3156:Y3156" si="5601">H3157</f>
        <v>4318</v>
      </c>
      <c r="I3156" s="149">
        <f t="shared" si="5601"/>
        <v>4318</v>
      </c>
      <c r="J3156" s="149">
        <f t="shared" si="5601"/>
        <v>3318</v>
      </c>
      <c r="K3156" s="149">
        <f t="shared" si="5601"/>
        <v>3318</v>
      </c>
      <c r="L3156" s="149">
        <f t="shared" si="5601"/>
        <v>0</v>
      </c>
      <c r="M3156" s="149">
        <f t="shared" si="5601"/>
        <v>0</v>
      </c>
      <c r="N3156" s="149">
        <f t="shared" si="5601"/>
        <v>0</v>
      </c>
      <c r="O3156" s="149">
        <f t="shared" si="5601"/>
        <v>0</v>
      </c>
      <c r="P3156" s="149">
        <f t="shared" si="5601"/>
        <v>0</v>
      </c>
      <c r="Q3156" s="149">
        <f t="shared" si="5601"/>
        <v>0</v>
      </c>
      <c r="R3156" s="149">
        <f t="shared" si="5601"/>
        <v>0</v>
      </c>
      <c r="S3156" s="149">
        <f t="shared" si="5601"/>
        <v>0</v>
      </c>
      <c r="T3156" s="149">
        <f t="shared" si="5601"/>
        <v>0</v>
      </c>
      <c r="U3156" s="149">
        <f t="shared" si="5601"/>
        <v>0</v>
      </c>
      <c r="V3156" s="149">
        <f t="shared" si="5601"/>
        <v>0</v>
      </c>
      <c r="W3156" s="149">
        <f t="shared" si="5601"/>
        <v>0</v>
      </c>
      <c r="X3156" s="149">
        <f t="shared" si="5601"/>
        <v>0</v>
      </c>
      <c r="Y3156" s="149">
        <f t="shared" si="5601"/>
        <v>0</v>
      </c>
    </row>
    <row r="3157" spans="1:25" s="139" customFormat="1" ht="15" x14ac:dyDescent="0.2">
      <c r="A3157" s="95" t="s">
        <v>912</v>
      </c>
      <c r="B3157" s="93" t="s">
        <v>920</v>
      </c>
      <c r="C3157" s="136">
        <v>12</v>
      </c>
      <c r="D3157" s="95" t="s">
        <v>101</v>
      </c>
      <c r="E3157" s="138">
        <v>3111</v>
      </c>
      <c r="F3157" s="143" t="s">
        <v>33</v>
      </c>
      <c r="G3157" s="132"/>
      <c r="H3157" s="398">
        <v>4318</v>
      </c>
      <c r="I3157" s="398">
        <f>H3157</f>
        <v>4318</v>
      </c>
      <c r="J3157" s="398">
        <v>3318</v>
      </c>
      <c r="K3157" s="398">
        <f>J3157</f>
        <v>3318</v>
      </c>
      <c r="L3157" s="398"/>
      <c r="M3157" s="398">
        <f>L3157</f>
        <v>0</v>
      </c>
      <c r="N3157" s="398">
        <v>0</v>
      </c>
      <c r="O3157" s="398">
        <f>N3157</f>
        <v>0</v>
      </c>
      <c r="P3157" s="398">
        <v>0</v>
      </c>
      <c r="Q3157" s="398">
        <f>P3157</f>
        <v>0</v>
      </c>
      <c r="R3157" s="398"/>
      <c r="S3157" s="398">
        <f>R3157</f>
        <v>0</v>
      </c>
      <c r="T3157" s="398">
        <v>0</v>
      </c>
      <c r="U3157" s="398">
        <f>T3157</f>
        <v>0</v>
      </c>
      <c r="V3157" s="398"/>
      <c r="W3157" s="398">
        <f>V3157</f>
        <v>0</v>
      </c>
      <c r="X3157" s="398">
        <v>0</v>
      </c>
      <c r="Y3157" s="398">
        <f>X3157</f>
        <v>0</v>
      </c>
    </row>
    <row r="3158" spans="1:25" s="139" customFormat="1" x14ac:dyDescent="0.2">
      <c r="A3158" s="118" t="s">
        <v>912</v>
      </c>
      <c r="B3158" s="102" t="s">
        <v>920</v>
      </c>
      <c r="C3158" s="147">
        <v>12</v>
      </c>
      <c r="D3158" s="95"/>
      <c r="E3158" s="148">
        <v>313</v>
      </c>
      <c r="F3158" s="144"/>
      <c r="G3158" s="131"/>
      <c r="H3158" s="149">
        <f t="shared" ref="H3158:Y3158" si="5602">H3159</f>
        <v>664</v>
      </c>
      <c r="I3158" s="149">
        <f t="shared" si="5602"/>
        <v>664</v>
      </c>
      <c r="J3158" s="149">
        <f t="shared" si="5602"/>
        <v>664</v>
      </c>
      <c r="K3158" s="149">
        <f t="shared" si="5602"/>
        <v>664</v>
      </c>
      <c r="L3158" s="149">
        <f t="shared" si="5602"/>
        <v>0</v>
      </c>
      <c r="M3158" s="149">
        <f t="shared" si="5602"/>
        <v>0</v>
      </c>
      <c r="N3158" s="149">
        <f t="shared" si="5602"/>
        <v>0</v>
      </c>
      <c r="O3158" s="149">
        <f t="shared" si="5602"/>
        <v>0</v>
      </c>
      <c r="P3158" s="149">
        <f t="shared" si="5602"/>
        <v>0</v>
      </c>
      <c r="Q3158" s="149">
        <f t="shared" si="5602"/>
        <v>0</v>
      </c>
      <c r="R3158" s="149">
        <f t="shared" si="5602"/>
        <v>0</v>
      </c>
      <c r="S3158" s="149">
        <f t="shared" si="5602"/>
        <v>0</v>
      </c>
      <c r="T3158" s="149">
        <f t="shared" si="5602"/>
        <v>0</v>
      </c>
      <c r="U3158" s="149">
        <f t="shared" si="5602"/>
        <v>0</v>
      </c>
      <c r="V3158" s="149">
        <f t="shared" si="5602"/>
        <v>0</v>
      </c>
      <c r="W3158" s="149">
        <f t="shared" si="5602"/>
        <v>0</v>
      </c>
      <c r="X3158" s="149">
        <f t="shared" si="5602"/>
        <v>0</v>
      </c>
      <c r="Y3158" s="149">
        <f t="shared" si="5602"/>
        <v>0</v>
      </c>
    </row>
    <row r="3159" spans="1:25" s="139" customFormat="1" ht="15" x14ac:dyDescent="0.2">
      <c r="A3159" s="95" t="s">
        <v>912</v>
      </c>
      <c r="B3159" s="93" t="s">
        <v>920</v>
      </c>
      <c r="C3159" s="136">
        <v>12</v>
      </c>
      <c r="D3159" s="95" t="s">
        <v>101</v>
      </c>
      <c r="E3159" s="138">
        <v>3132</v>
      </c>
      <c r="F3159" s="143" t="s">
        <v>40</v>
      </c>
      <c r="G3159" s="132"/>
      <c r="H3159" s="398">
        <v>664</v>
      </c>
      <c r="I3159" s="398">
        <f>H3159</f>
        <v>664</v>
      </c>
      <c r="J3159" s="398">
        <v>664</v>
      </c>
      <c r="K3159" s="398">
        <f>J3159</f>
        <v>664</v>
      </c>
      <c r="L3159" s="398"/>
      <c r="M3159" s="398">
        <f>L3159</f>
        <v>0</v>
      </c>
      <c r="N3159" s="398">
        <v>0</v>
      </c>
      <c r="O3159" s="398">
        <f>N3159</f>
        <v>0</v>
      </c>
      <c r="P3159" s="398">
        <v>0</v>
      </c>
      <c r="Q3159" s="398">
        <f>P3159</f>
        <v>0</v>
      </c>
      <c r="R3159" s="398"/>
      <c r="S3159" s="398">
        <f>R3159</f>
        <v>0</v>
      </c>
      <c r="T3159" s="398">
        <v>0</v>
      </c>
      <c r="U3159" s="398">
        <f>T3159</f>
        <v>0</v>
      </c>
      <c r="V3159" s="398"/>
      <c r="W3159" s="398">
        <f>V3159</f>
        <v>0</v>
      </c>
      <c r="X3159" s="398">
        <v>0</v>
      </c>
      <c r="Y3159" s="398">
        <f>X3159</f>
        <v>0</v>
      </c>
    </row>
    <row r="3160" spans="1:25" s="139" customFormat="1" x14ac:dyDescent="0.2">
      <c r="A3160" s="201" t="s">
        <v>912</v>
      </c>
      <c r="B3160" s="179" t="s">
        <v>920</v>
      </c>
      <c r="C3160" s="167">
        <v>12</v>
      </c>
      <c r="D3160" s="167"/>
      <c r="E3160" s="168">
        <v>32</v>
      </c>
      <c r="F3160" s="169"/>
      <c r="G3160" s="170"/>
      <c r="H3160" s="171">
        <f t="shared" ref="H3160:Y3160" si="5603">H3161</f>
        <v>4685</v>
      </c>
      <c r="I3160" s="171">
        <f t="shared" si="5603"/>
        <v>4685</v>
      </c>
      <c r="J3160" s="171">
        <f t="shared" si="5603"/>
        <v>0</v>
      </c>
      <c r="K3160" s="171">
        <f t="shared" si="5603"/>
        <v>0</v>
      </c>
      <c r="L3160" s="171">
        <f t="shared" si="5603"/>
        <v>0</v>
      </c>
      <c r="M3160" s="171">
        <f t="shared" si="5603"/>
        <v>0</v>
      </c>
      <c r="N3160" s="171">
        <f t="shared" si="5603"/>
        <v>0</v>
      </c>
      <c r="O3160" s="171">
        <f t="shared" si="5603"/>
        <v>0</v>
      </c>
      <c r="P3160" s="171">
        <f t="shared" si="5603"/>
        <v>0</v>
      </c>
      <c r="Q3160" s="171">
        <f t="shared" si="5603"/>
        <v>0</v>
      </c>
      <c r="R3160" s="171">
        <f t="shared" si="5603"/>
        <v>0</v>
      </c>
      <c r="S3160" s="171">
        <f t="shared" si="5603"/>
        <v>0</v>
      </c>
      <c r="T3160" s="171">
        <f t="shared" si="5603"/>
        <v>0</v>
      </c>
      <c r="U3160" s="171">
        <f t="shared" si="5603"/>
        <v>0</v>
      </c>
      <c r="V3160" s="171">
        <f t="shared" si="5603"/>
        <v>0</v>
      </c>
      <c r="W3160" s="171">
        <f t="shared" si="5603"/>
        <v>0</v>
      </c>
      <c r="X3160" s="171">
        <f t="shared" si="5603"/>
        <v>0</v>
      </c>
      <c r="Y3160" s="171">
        <f t="shared" si="5603"/>
        <v>0</v>
      </c>
    </row>
    <row r="3161" spans="1:25" s="139" customFormat="1" x14ac:dyDescent="0.2">
      <c r="A3161" s="118" t="s">
        <v>912</v>
      </c>
      <c r="B3161" s="102" t="s">
        <v>920</v>
      </c>
      <c r="C3161" s="147">
        <v>12</v>
      </c>
      <c r="D3161" s="95"/>
      <c r="E3161" s="148">
        <v>323</v>
      </c>
      <c r="F3161" s="144"/>
      <c r="G3161" s="131"/>
      <c r="H3161" s="149">
        <f>SUM(H3162:H3163)</f>
        <v>4685</v>
      </c>
      <c r="I3161" s="149">
        <f t="shared" ref="I3161:W3161" si="5604">SUM(I3162:I3163)</f>
        <v>4685</v>
      </c>
      <c r="J3161" s="149">
        <f t="shared" si="5604"/>
        <v>0</v>
      </c>
      <c r="K3161" s="149">
        <f t="shared" si="5604"/>
        <v>0</v>
      </c>
      <c r="L3161" s="149">
        <f t="shared" si="5604"/>
        <v>0</v>
      </c>
      <c r="M3161" s="149">
        <f t="shared" si="5604"/>
        <v>0</v>
      </c>
      <c r="N3161" s="149">
        <f t="shared" ref="N3161:O3161" si="5605">SUM(N3162:N3163)</f>
        <v>0</v>
      </c>
      <c r="O3161" s="149">
        <f t="shared" si="5605"/>
        <v>0</v>
      </c>
      <c r="P3161" s="149">
        <f t="shared" si="5604"/>
        <v>0</v>
      </c>
      <c r="Q3161" s="149">
        <f t="shared" si="5604"/>
        <v>0</v>
      </c>
      <c r="R3161" s="149">
        <f t="shared" si="5604"/>
        <v>0</v>
      </c>
      <c r="S3161" s="149">
        <f t="shared" si="5604"/>
        <v>0</v>
      </c>
      <c r="T3161" s="149">
        <f t="shared" ref="T3161:U3161" si="5606">SUM(T3162:T3163)</f>
        <v>0</v>
      </c>
      <c r="U3161" s="149">
        <f t="shared" si="5606"/>
        <v>0</v>
      </c>
      <c r="V3161" s="149">
        <f t="shared" si="5604"/>
        <v>0</v>
      </c>
      <c r="W3161" s="149">
        <f t="shared" si="5604"/>
        <v>0</v>
      </c>
      <c r="X3161" s="149">
        <f t="shared" ref="X3161:Y3161" si="5607">SUM(X3162:X3163)</f>
        <v>0</v>
      </c>
      <c r="Y3161" s="149">
        <f t="shared" si="5607"/>
        <v>0</v>
      </c>
    </row>
    <row r="3162" spans="1:25" s="139" customFormat="1" ht="15" x14ac:dyDescent="0.2">
      <c r="A3162" s="95" t="s">
        <v>912</v>
      </c>
      <c r="B3162" s="93" t="s">
        <v>920</v>
      </c>
      <c r="C3162" s="136">
        <v>12</v>
      </c>
      <c r="D3162" s="95" t="s">
        <v>101</v>
      </c>
      <c r="E3162" s="138">
        <v>3233</v>
      </c>
      <c r="F3162" s="143" t="s">
        <v>54</v>
      </c>
      <c r="G3162" s="132"/>
      <c r="H3162" s="398">
        <v>3185</v>
      </c>
      <c r="I3162" s="398">
        <f t="shared" ref="I3162:I3163" si="5608">H3162</f>
        <v>3185</v>
      </c>
      <c r="J3162" s="398">
        <v>0</v>
      </c>
      <c r="K3162" s="398">
        <f t="shared" ref="K3162:K3163" si="5609">J3162</f>
        <v>0</v>
      </c>
      <c r="L3162" s="398"/>
      <c r="M3162" s="398">
        <f t="shared" ref="M3162:M3163" si="5610">L3162</f>
        <v>0</v>
      </c>
      <c r="N3162" s="398">
        <v>0</v>
      </c>
      <c r="O3162" s="398">
        <f t="shared" ref="O3162:O3163" si="5611">N3162</f>
        <v>0</v>
      </c>
      <c r="P3162" s="398">
        <v>0</v>
      </c>
      <c r="Q3162" s="398">
        <f t="shared" ref="Q3162:Q3163" si="5612">P3162</f>
        <v>0</v>
      </c>
      <c r="R3162" s="398"/>
      <c r="S3162" s="398">
        <f t="shared" ref="S3162:S3163" si="5613">R3162</f>
        <v>0</v>
      </c>
      <c r="T3162" s="398">
        <v>0</v>
      </c>
      <c r="U3162" s="398">
        <f t="shared" ref="U3162:U3163" si="5614">T3162</f>
        <v>0</v>
      </c>
      <c r="V3162" s="398"/>
      <c r="W3162" s="398">
        <f t="shared" ref="W3162:W3163" si="5615">V3162</f>
        <v>0</v>
      </c>
      <c r="X3162" s="398">
        <v>0</v>
      </c>
      <c r="Y3162" s="398">
        <f t="shared" ref="Y3162:Y3163" si="5616">X3162</f>
        <v>0</v>
      </c>
    </row>
    <row r="3163" spans="1:25" s="139" customFormat="1" ht="15" x14ac:dyDescent="0.2">
      <c r="A3163" s="95" t="s">
        <v>912</v>
      </c>
      <c r="B3163" s="93" t="s">
        <v>920</v>
      </c>
      <c r="C3163" s="136">
        <v>12</v>
      </c>
      <c r="D3163" s="95" t="s">
        <v>101</v>
      </c>
      <c r="E3163" s="138">
        <v>3237</v>
      </c>
      <c r="F3163" s="143" t="s">
        <v>58</v>
      </c>
      <c r="G3163" s="132"/>
      <c r="H3163" s="398">
        <v>1500</v>
      </c>
      <c r="I3163" s="398">
        <f t="shared" si="5608"/>
        <v>1500</v>
      </c>
      <c r="J3163" s="398"/>
      <c r="K3163" s="398">
        <f t="shared" si="5609"/>
        <v>0</v>
      </c>
      <c r="L3163" s="398"/>
      <c r="M3163" s="398">
        <f t="shared" si="5610"/>
        <v>0</v>
      </c>
      <c r="N3163" s="398">
        <v>0</v>
      </c>
      <c r="O3163" s="398">
        <f t="shared" si="5611"/>
        <v>0</v>
      </c>
      <c r="P3163" s="398"/>
      <c r="Q3163" s="398">
        <f t="shared" si="5612"/>
        <v>0</v>
      </c>
      <c r="R3163" s="398"/>
      <c r="S3163" s="398">
        <f t="shared" si="5613"/>
        <v>0</v>
      </c>
      <c r="T3163" s="398">
        <v>0</v>
      </c>
      <c r="U3163" s="398">
        <f t="shared" si="5614"/>
        <v>0</v>
      </c>
      <c r="V3163" s="398"/>
      <c r="W3163" s="398">
        <f t="shared" si="5615"/>
        <v>0</v>
      </c>
      <c r="X3163" s="398">
        <v>0</v>
      </c>
      <c r="Y3163" s="398">
        <f t="shared" si="5616"/>
        <v>0</v>
      </c>
    </row>
    <row r="3164" spans="1:25" s="139" customFormat="1" x14ac:dyDescent="0.2">
      <c r="A3164" s="201" t="s">
        <v>912</v>
      </c>
      <c r="B3164" s="179" t="s">
        <v>920</v>
      </c>
      <c r="C3164" s="167">
        <v>12</v>
      </c>
      <c r="D3164" s="167"/>
      <c r="E3164" s="168">
        <v>42</v>
      </c>
      <c r="F3164" s="169"/>
      <c r="G3164" s="170"/>
      <c r="H3164" s="171">
        <f>H3165</f>
        <v>200486</v>
      </c>
      <c r="I3164" s="171">
        <f t="shared" ref="I3164:Y3164" si="5617">I3165</f>
        <v>200486</v>
      </c>
      <c r="J3164" s="171">
        <f t="shared" si="5617"/>
        <v>0</v>
      </c>
      <c r="K3164" s="171">
        <f t="shared" si="5617"/>
        <v>0</v>
      </c>
      <c r="L3164" s="171">
        <f t="shared" si="5617"/>
        <v>0</v>
      </c>
      <c r="M3164" s="171">
        <f t="shared" si="5617"/>
        <v>0</v>
      </c>
      <c r="N3164" s="171">
        <f t="shared" si="5617"/>
        <v>0</v>
      </c>
      <c r="O3164" s="171">
        <f t="shared" si="5617"/>
        <v>0</v>
      </c>
      <c r="P3164" s="171">
        <f t="shared" si="5617"/>
        <v>0</v>
      </c>
      <c r="Q3164" s="171">
        <f t="shared" si="5617"/>
        <v>0</v>
      </c>
      <c r="R3164" s="171">
        <f t="shared" si="5617"/>
        <v>0</v>
      </c>
      <c r="S3164" s="171">
        <f t="shared" si="5617"/>
        <v>0</v>
      </c>
      <c r="T3164" s="171">
        <f t="shared" si="5617"/>
        <v>0</v>
      </c>
      <c r="U3164" s="171">
        <f t="shared" si="5617"/>
        <v>0</v>
      </c>
      <c r="V3164" s="171">
        <f t="shared" si="5617"/>
        <v>0</v>
      </c>
      <c r="W3164" s="171">
        <f t="shared" si="5617"/>
        <v>0</v>
      </c>
      <c r="X3164" s="171">
        <f t="shared" si="5617"/>
        <v>0</v>
      </c>
      <c r="Y3164" s="171">
        <f t="shared" si="5617"/>
        <v>0</v>
      </c>
    </row>
    <row r="3165" spans="1:25" s="139" customFormat="1" x14ac:dyDescent="0.2">
      <c r="A3165" s="118" t="s">
        <v>912</v>
      </c>
      <c r="B3165" s="102" t="s">
        <v>920</v>
      </c>
      <c r="C3165" s="147">
        <v>12</v>
      </c>
      <c r="D3165" s="95"/>
      <c r="E3165" s="148">
        <v>421</v>
      </c>
      <c r="F3165" s="144"/>
      <c r="G3165" s="131"/>
      <c r="H3165" s="149">
        <f t="shared" ref="H3165:Y3165" si="5618">H3166</f>
        <v>200486</v>
      </c>
      <c r="I3165" s="149">
        <f t="shared" si="5618"/>
        <v>200486</v>
      </c>
      <c r="J3165" s="149">
        <f t="shared" si="5618"/>
        <v>0</v>
      </c>
      <c r="K3165" s="149">
        <f t="shared" si="5618"/>
        <v>0</v>
      </c>
      <c r="L3165" s="149">
        <f t="shared" si="5618"/>
        <v>0</v>
      </c>
      <c r="M3165" s="149">
        <f t="shared" si="5618"/>
        <v>0</v>
      </c>
      <c r="N3165" s="149">
        <f t="shared" si="5618"/>
        <v>0</v>
      </c>
      <c r="O3165" s="149">
        <f t="shared" si="5618"/>
        <v>0</v>
      </c>
      <c r="P3165" s="149">
        <f t="shared" si="5618"/>
        <v>0</v>
      </c>
      <c r="Q3165" s="149">
        <f t="shared" si="5618"/>
        <v>0</v>
      </c>
      <c r="R3165" s="149">
        <f t="shared" si="5618"/>
        <v>0</v>
      </c>
      <c r="S3165" s="149">
        <f t="shared" si="5618"/>
        <v>0</v>
      </c>
      <c r="T3165" s="149">
        <f t="shared" si="5618"/>
        <v>0</v>
      </c>
      <c r="U3165" s="149">
        <f t="shared" si="5618"/>
        <v>0</v>
      </c>
      <c r="V3165" s="149">
        <f t="shared" si="5618"/>
        <v>0</v>
      </c>
      <c r="W3165" s="149">
        <f t="shared" si="5618"/>
        <v>0</v>
      </c>
      <c r="X3165" s="149">
        <f t="shared" si="5618"/>
        <v>0</v>
      </c>
      <c r="Y3165" s="149">
        <f t="shared" si="5618"/>
        <v>0</v>
      </c>
    </row>
    <row r="3166" spans="1:25" s="139" customFormat="1" ht="15" x14ac:dyDescent="0.2">
      <c r="A3166" s="95" t="s">
        <v>912</v>
      </c>
      <c r="B3166" s="93" t="s">
        <v>920</v>
      </c>
      <c r="C3166" s="136">
        <v>12</v>
      </c>
      <c r="D3166" s="95" t="s">
        <v>101</v>
      </c>
      <c r="E3166" s="138">
        <v>4214</v>
      </c>
      <c r="F3166" s="143" t="s">
        <v>500</v>
      </c>
      <c r="G3166" s="132"/>
      <c r="H3166" s="398">
        <v>200486</v>
      </c>
      <c r="I3166" s="398">
        <f>H3166</f>
        <v>200486</v>
      </c>
      <c r="J3166" s="398">
        <v>0</v>
      </c>
      <c r="K3166" s="398">
        <f>J3166</f>
        <v>0</v>
      </c>
      <c r="L3166" s="398"/>
      <c r="M3166" s="398">
        <f>L3166</f>
        <v>0</v>
      </c>
      <c r="N3166" s="398">
        <v>0</v>
      </c>
      <c r="O3166" s="398">
        <f>N3166</f>
        <v>0</v>
      </c>
      <c r="P3166" s="398">
        <v>0</v>
      </c>
      <c r="Q3166" s="398">
        <f>P3166</f>
        <v>0</v>
      </c>
      <c r="R3166" s="398"/>
      <c r="S3166" s="398">
        <f>R3166</f>
        <v>0</v>
      </c>
      <c r="T3166" s="398">
        <v>0</v>
      </c>
      <c r="U3166" s="398">
        <f>T3166</f>
        <v>0</v>
      </c>
      <c r="V3166" s="398"/>
      <c r="W3166" s="398">
        <f>V3166</f>
        <v>0</v>
      </c>
      <c r="X3166" s="398">
        <v>0</v>
      </c>
      <c r="Y3166" s="398">
        <f>X3166</f>
        <v>0</v>
      </c>
    </row>
    <row r="3167" spans="1:25" s="139" customFormat="1" x14ac:dyDescent="0.2">
      <c r="A3167" s="201" t="s">
        <v>912</v>
      </c>
      <c r="B3167" s="179" t="s">
        <v>920</v>
      </c>
      <c r="C3167" s="167">
        <v>43</v>
      </c>
      <c r="D3167" s="167"/>
      <c r="E3167" s="168">
        <v>31</v>
      </c>
      <c r="F3167" s="169"/>
      <c r="G3167" s="170"/>
      <c r="H3167" s="171">
        <f t="shared" ref="H3167:Q3167" si="5619">H3168+H3170</f>
        <v>26461</v>
      </c>
      <c r="I3167" s="171">
        <f t="shared" si="5619"/>
        <v>0</v>
      </c>
      <c r="J3167" s="171">
        <f t="shared" si="5619"/>
        <v>22961</v>
      </c>
      <c r="K3167" s="171">
        <f t="shared" si="5619"/>
        <v>0</v>
      </c>
      <c r="L3167" s="171">
        <f t="shared" ref="L3167:M3167" si="5620">L3168+L3170</f>
        <v>0</v>
      </c>
      <c r="M3167" s="171">
        <f t="shared" si="5620"/>
        <v>0</v>
      </c>
      <c r="N3167" s="171">
        <f t="shared" ref="N3167:O3167" si="5621">N3168+N3170</f>
        <v>0</v>
      </c>
      <c r="O3167" s="171">
        <f t="shared" si="5621"/>
        <v>0</v>
      </c>
      <c r="P3167" s="171">
        <f t="shared" si="5619"/>
        <v>0</v>
      </c>
      <c r="Q3167" s="171">
        <f t="shared" si="5619"/>
        <v>0</v>
      </c>
      <c r="R3167" s="171">
        <f t="shared" ref="R3167:W3167" si="5622">R3168+R3170</f>
        <v>0</v>
      </c>
      <c r="S3167" s="171">
        <f t="shared" si="5622"/>
        <v>0</v>
      </c>
      <c r="T3167" s="171">
        <f t="shared" ref="T3167:U3167" si="5623">T3168+T3170</f>
        <v>0</v>
      </c>
      <c r="U3167" s="171">
        <f t="shared" si="5623"/>
        <v>0</v>
      </c>
      <c r="V3167" s="171">
        <f t="shared" si="5622"/>
        <v>0</v>
      </c>
      <c r="W3167" s="171">
        <f t="shared" si="5622"/>
        <v>0</v>
      </c>
      <c r="X3167" s="171">
        <f t="shared" ref="X3167:Y3167" si="5624">X3168+X3170</f>
        <v>0</v>
      </c>
      <c r="Y3167" s="171">
        <f t="shared" si="5624"/>
        <v>0</v>
      </c>
    </row>
    <row r="3168" spans="1:25" s="139" customFormat="1" x14ac:dyDescent="0.2">
      <c r="A3168" s="118" t="s">
        <v>912</v>
      </c>
      <c r="B3168" s="102" t="s">
        <v>920</v>
      </c>
      <c r="C3168" s="147">
        <v>43</v>
      </c>
      <c r="D3168" s="95"/>
      <c r="E3168" s="148">
        <v>311</v>
      </c>
      <c r="F3168" s="144"/>
      <c r="G3168" s="131"/>
      <c r="H3168" s="149">
        <f t="shared" ref="H3168:Y3168" si="5625">H3169</f>
        <v>22643</v>
      </c>
      <c r="I3168" s="149">
        <f t="shared" si="5625"/>
        <v>0</v>
      </c>
      <c r="J3168" s="149">
        <f t="shared" si="5625"/>
        <v>19643</v>
      </c>
      <c r="K3168" s="149">
        <f t="shared" si="5625"/>
        <v>0</v>
      </c>
      <c r="L3168" s="149">
        <f t="shared" si="5625"/>
        <v>0</v>
      </c>
      <c r="M3168" s="149">
        <f t="shared" si="5625"/>
        <v>0</v>
      </c>
      <c r="N3168" s="149">
        <f t="shared" si="5625"/>
        <v>0</v>
      </c>
      <c r="O3168" s="149">
        <f t="shared" si="5625"/>
        <v>0</v>
      </c>
      <c r="P3168" s="149">
        <f t="shared" si="5625"/>
        <v>0</v>
      </c>
      <c r="Q3168" s="149">
        <f t="shared" si="5625"/>
        <v>0</v>
      </c>
      <c r="R3168" s="149">
        <f t="shared" si="5625"/>
        <v>0</v>
      </c>
      <c r="S3168" s="149">
        <f t="shared" si="5625"/>
        <v>0</v>
      </c>
      <c r="T3168" s="149">
        <f t="shared" si="5625"/>
        <v>0</v>
      </c>
      <c r="U3168" s="149">
        <f t="shared" si="5625"/>
        <v>0</v>
      </c>
      <c r="V3168" s="149">
        <f t="shared" si="5625"/>
        <v>0</v>
      </c>
      <c r="W3168" s="149">
        <f t="shared" si="5625"/>
        <v>0</v>
      </c>
      <c r="X3168" s="149">
        <f t="shared" si="5625"/>
        <v>0</v>
      </c>
      <c r="Y3168" s="149">
        <f t="shared" si="5625"/>
        <v>0</v>
      </c>
    </row>
    <row r="3169" spans="1:29" s="139" customFormat="1" ht="15" x14ac:dyDescent="0.2">
      <c r="A3169" s="95" t="s">
        <v>912</v>
      </c>
      <c r="B3169" s="93" t="s">
        <v>920</v>
      </c>
      <c r="C3169" s="136">
        <v>43</v>
      </c>
      <c r="D3169" s="95" t="s">
        <v>101</v>
      </c>
      <c r="E3169" s="138">
        <v>3111</v>
      </c>
      <c r="F3169" s="143" t="s">
        <v>33</v>
      </c>
      <c r="G3169" s="132"/>
      <c r="H3169" s="398">
        <v>22643</v>
      </c>
      <c r="I3169" s="399"/>
      <c r="J3169" s="398">
        <v>19643</v>
      </c>
      <c r="K3169" s="399"/>
      <c r="L3169" s="398"/>
      <c r="M3169" s="399"/>
      <c r="N3169" s="398">
        <v>0</v>
      </c>
      <c r="O3169" s="399"/>
      <c r="P3169" s="398">
        <v>0</v>
      </c>
      <c r="Q3169" s="399"/>
      <c r="R3169" s="398"/>
      <c r="S3169" s="399"/>
      <c r="T3169" s="398">
        <v>0</v>
      </c>
      <c r="U3169" s="399"/>
      <c r="V3169" s="398"/>
      <c r="W3169" s="399"/>
      <c r="X3169" s="398">
        <v>0</v>
      </c>
      <c r="Y3169" s="399"/>
    </row>
    <row r="3170" spans="1:29" s="139" customFormat="1" x14ac:dyDescent="0.2">
      <c r="A3170" s="118" t="s">
        <v>912</v>
      </c>
      <c r="B3170" s="102" t="s">
        <v>920</v>
      </c>
      <c r="C3170" s="147">
        <v>43</v>
      </c>
      <c r="D3170" s="95"/>
      <c r="E3170" s="148">
        <v>313</v>
      </c>
      <c r="F3170" s="144"/>
      <c r="G3170" s="131"/>
      <c r="H3170" s="149">
        <f t="shared" ref="H3170:Y3170" si="5626">H3171</f>
        <v>3818</v>
      </c>
      <c r="I3170" s="149">
        <f t="shared" si="5626"/>
        <v>0</v>
      </c>
      <c r="J3170" s="149">
        <f t="shared" si="5626"/>
        <v>3318</v>
      </c>
      <c r="K3170" s="149">
        <f t="shared" si="5626"/>
        <v>0</v>
      </c>
      <c r="L3170" s="149">
        <f t="shared" si="5626"/>
        <v>0</v>
      </c>
      <c r="M3170" s="149">
        <f t="shared" si="5626"/>
        <v>0</v>
      </c>
      <c r="N3170" s="149">
        <f t="shared" si="5626"/>
        <v>0</v>
      </c>
      <c r="O3170" s="149">
        <f t="shared" si="5626"/>
        <v>0</v>
      </c>
      <c r="P3170" s="149">
        <f t="shared" si="5626"/>
        <v>0</v>
      </c>
      <c r="Q3170" s="149">
        <f t="shared" si="5626"/>
        <v>0</v>
      </c>
      <c r="R3170" s="149">
        <f t="shared" si="5626"/>
        <v>0</v>
      </c>
      <c r="S3170" s="149">
        <f t="shared" si="5626"/>
        <v>0</v>
      </c>
      <c r="T3170" s="149">
        <f t="shared" si="5626"/>
        <v>0</v>
      </c>
      <c r="U3170" s="149">
        <f t="shared" si="5626"/>
        <v>0</v>
      </c>
      <c r="V3170" s="149">
        <f t="shared" si="5626"/>
        <v>0</v>
      </c>
      <c r="W3170" s="149">
        <f t="shared" si="5626"/>
        <v>0</v>
      </c>
      <c r="X3170" s="149">
        <f t="shared" si="5626"/>
        <v>0</v>
      </c>
      <c r="Y3170" s="149">
        <f t="shared" si="5626"/>
        <v>0</v>
      </c>
    </row>
    <row r="3171" spans="1:29" s="139" customFormat="1" ht="15" x14ac:dyDescent="0.2">
      <c r="A3171" s="95" t="s">
        <v>912</v>
      </c>
      <c r="B3171" s="93" t="s">
        <v>920</v>
      </c>
      <c r="C3171" s="136">
        <v>43</v>
      </c>
      <c r="D3171" s="95" t="s">
        <v>101</v>
      </c>
      <c r="E3171" s="138">
        <v>3132</v>
      </c>
      <c r="F3171" s="143" t="s">
        <v>40</v>
      </c>
      <c r="G3171" s="132"/>
      <c r="H3171" s="398">
        <v>3818</v>
      </c>
      <c r="I3171" s="399"/>
      <c r="J3171" s="398">
        <v>3318</v>
      </c>
      <c r="K3171" s="399"/>
      <c r="L3171" s="398"/>
      <c r="M3171" s="399"/>
      <c r="N3171" s="398">
        <v>0</v>
      </c>
      <c r="O3171" s="399"/>
      <c r="P3171" s="398">
        <v>0</v>
      </c>
      <c r="Q3171" s="399"/>
      <c r="R3171" s="398"/>
      <c r="S3171" s="399"/>
      <c r="T3171" s="398">
        <v>0</v>
      </c>
      <c r="U3171" s="399"/>
      <c r="V3171" s="398"/>
      <c r="W3171" s="399"/>
      <c r="X3171" s="398">
        <v>0</v>
      </c>
      <c r="Y3171" s="399"/>
    </row>
    <row r="3172" spans="1:29" s="139" customFormat="1" x14ac:dyDescent="0.2">
      <c r="A3172" s="201" t="s">
        <v>912</v>
      </c>
      <c r="B3172" s="179" t="s">
        <v>920</v>
      </c>
      <c r="C3172" s="167">
        <v>562</v>
      </c>
      <c r="D3172" s="167"/>
      <c r="E3172" s="168">
        <v>31</v>
      </c>
      <c r="F3172" s="169"/>
      <c r="G3172" s="170"/>
      <c r="H3172" s="171">
        <f t="shared" ref="H3172:Q3172" si="5627">H3173+H3175</f>
        <v>26361</v>
      </c>
      <c r="I3172" s="171">
        <f t="shared" si="5627"/>
        <v>0</v>
      </c>
      <c r="J3172" s="171">
        <f t="shared" si="5627"/>
        <v>22961</v>
      </c>
      <c r="K3172" s="171">
        <f t="shared" si="5627"/>
        <v>0</v>
      </c>
      <c r="L3172" s="171">
        <f t="shared" ref="L3172:M3172" si="5628">L3173+L3175</f>
        <v>0</v>
      </c>
      <c r="M3172" s="171">
        <f t="shared" si="5628"/>
        <v>0</v>
      </c>
      <c r="N3172" s="171">
        <f t="shared" ref="N3172:O3172" si="5629">N3173+N3175</f>
        <v>0</v>
      </c>
      <c r="O3172" s="171">
        <f t="shared" si="5629"/>
        <v>0</v>
      </c>
      <c r="P3172" s="171">
        <f t="shared" si="5627"/>
        <v>0</v>
      </c>
      <c r="Q3172" s="171">
        <f t="shared" si="5627"/>
        <v>0</v>
      </c>
      <c r="R3172" s="171">
        <f t="shared" ref="R3172:W3172" si="5630">R3173+R3175</f>
        <v>0</v>
      </c>
      <c r="S3172" s="171">
        <f t="shared" si="5630"/>
        <v>0</v>
      </c>
      <c r="T3172" s="171">
        <f t="shared" ref="T3172:U3172" si="5631">T3173+T3175</f>
        <v>0</v>
      </c>
      <c r="U3172" s="171">
        <f t="shared" si="5631"/>
        <v>0</v>
      </c>
      <c r="V3172" s="171">
        <f t="shared" si="5630"/>
        <v>0</v>
      </c>
      <c r="W3172" s="171">
        <f t="shared" si="5630"/>
        <v>0</v>
      </c>
      <c r="X3172" s="171">
        <f t="shared" ref="X3172:Y3172" si="5632">X3173+X3175</f>
        <v>0</v>
      </c>
      <c r="Y3172" s="171">
        <f t="shared" si="5632"/>
        <v>0</v>
      </c>
    </row>
    <row r="3173" spans="1:29" s="139" customFormat="1" x14ac:dyDescent="0.2">
      <c r="A3173" s="118" t="s">
        <v>912</v>
      </c>
      <c r="B3173" s="102" t="s">
        <v>920</v>
      </c>
      <c r="C3173" s="147">
        <v>562</v>
      </c>
      <c r="D3173" s="95"/>
      <c r="E3173" s="148">
        <v>311</v>
      </c>
      <c r="F3173" s="144"/>
      <c r="G3173" s="131"/>
      <c r="H3173" s="149">
        <f t="shared" ref="H3173:Y3173" si="5633">H3174</f>
        <v>22643</v>
      </c>
      <c r="I3173" s="149">
        <f t="shared" si="5633"/>
        <v>0</v>
      </c>
      <c r="J3173" s="149">
        <f t="shared" si="5633"/>
        <v>19643</v>
      </c>
      <c r="K3173" s="149">
        <f t="shared" si="5633"/>
        <v>0</v>
      </c>
      <c r="L3173" s="149">
        <f t="shared" si="5633"/>
        <v>0</v>
      </c>
      <c r="M3173" s="149">
        <f t="shared" si="5633"/>
        <v>0</v>
      </c>
      <c r="N3173" s="149">
        <f t="shared" si="5633"/>
        <v>0</v>
      </c>
      <c r="O3173" s="149">
        <f t="shared" si="5633"/>
        <v>0</v>
      </c>
      <c r="P3173" s="149">
        <f t="shared" si="5633"/>
        <v>0</v>
      </c>
      <c r="Q3173" s="149">
        <f t="shared" si="5633"/>
        <v>0</v>
      </c>
      <c r="R3173" s="149">
        <f t="shared" si="5633"/>
        <v>0</v>
      </c>
      <c r="S3173" s="149">
        <f t="shared" si="5633"/>
        <v>0</v>
      </c>
      <c r="T3173" s="149">
        <f t="shared" si="5633"/>
        <v>0</v>
      </c>
      <c r="U3173" s="149">
        <f t="shared" si="5633"/>
        <v>0</v>
      </c>
      <c r="V3173" s="149">
        <f t="shared" si="5633"/>
        <v>0</v>
      </c>
      <c r="W3173" s="149">
        <f t="shared" si="5633"/>
        <v>0</v>
      </c>
      <c r="X3173" s="149">
        <f t="shared" si="5633"/>
        <v>0</v>
      </c>
      <c r="Y3173" s="149">
        <f t="shared" si="5633"/>
        <v>0</v>
      </c>
    </row>
    <row r="3174" spans="1:29" s="139" customFormat="1" ht="15" x14ac:dyDescent="0.2">
      <c r="A3174" s="95" t="s">
        <v>912</v>
      </c>
      <c r="B3174" s="93" t="s">
        <v>920</v>
      </c>
      <c r="C3174" s="136">
        <v>562</v>
      </c>
      <c r="D3174" s="95" t="s">
        <v>101</v>
      </c>
      <c r="E3174" s="138">
        <v>3111</v>
      </c>
      <c r="F3174" s="143" t="s">
        <v>33</v>
      </c>
      <c r="G3174" s="132"/>
      <c r="H3174" s="398">
        <v>22643</v>
      </c>
      <c r="I3174" s="399"/>
      <c r="J3174" s="398">
        <v>19643</v>
      </c>
      <c r="K3174" s="399"/>
      <c r="L3174" s="398"/>
      <c r="M3174" s="399"/>
      <c r="N3174" s="398">
        <v>0</v>
      </c>
      <c r="O3174" s="399"/>
      <c r="P3174" s="398">
        <v>0</v>
      </c>
      <c r="Q3174" s="399"/>
      <c r="R3174" s="398"/>
      <c r="S3174" s="399"/>
      <c r="T3174" s="398">
        <v>0</v>
      </c>
      <c r="U3174" s="399"/>
      <c r="V3174" s="398"/>
      <c r="W3174" s="399"/>
      <c r="X3174" s="398">
        <v>0</v>
      </c>
      <c r="Y3174" s="399"/>
    </row>
    <row r="3175" spans="1:29" s="101" customFormat="1" x14ac:dyDescent="0.2">
      <c r="A3175" s="118" t="s">
        <v>912</v>
      </c>
      <c r="B3175" s="102" t="s">
        <v>920</v>
      </c>
      <c r="C3175" s="147">
        <v>562</v>
      </c>
      <c r="D3175" s="95"/>
      <c r="E3175" s="148">
        <v>313</v>
      </c>
      <c r="F3175" s="144"/>
      <c r="G3175" s="131"/>
      <c r="H3175" s="149">
        <f t="shared" ref="H3175:Y3175" si="5634">H3176</f>
        <v>3718</v>
      </c>
      <c r="I3175" s="149">
        <f t="shared" si="5634"/>
        <v>0</v>
      </c>
      <c r="J3175" s="149">
        <f t="shared" si="5634"/>
        <v>3318</v>
      </c>
      <c r="K3175" s="149">
        <f t="shared" si="5634"/>
        <v>0</v>
      </c>
      <c r="L3175" s="149">
        <f t="shared" si="5634"/>
        <v>0</v>
      </c>
      <c r="M3175" s="149">
        <f t="shared" si="5634"/>
        <v>0</v>
      </c>
      <c r="N3175" s="149">
        <f t="shared" si="5634"/>
        <v>0</v>
      </c>
      <c r="O3175" s="149">
        <f t="shared" si="5634"/>
        <v>0</v>
      </c>
      <c r="P3175" s="149">
        <f t="shared" si="5634"/>
        <v>0</v>
      </c>
      <c r="Q3175" s="149">
        <f t="shared" si="5634"/>
        <v>0</v>
      </c>
      <c r="R3175" s="149">
        <f t="shared" si="5634"/>
        <v>0</v>
      </c>
      <c r="S3175" s="149">
        <f t="shared" si="5634"/>
        <v>0</v>
      </c>
      <c r="T3175" s="149">
        <f t="shared" si="5634"/>
        <v>0</v>
      </c>
      <c r="U3175" s="149">
        <f t="shared" si="5634"/>
        <v>0</v>
      </c>
      <c r="V3175" s="149">
        <f t="shared" si="5634"/>
        <v>0</v>
      </c>
      <c r="W3175" s="149">
        <f t="shared" si="5634"/>
        <v>0</v>
      </c>
      <c r="X3175" s="149">
        <f t="shared" si="5634"/>
        <v>0</v>
      </c>
      <c r="Y3175" s="149">
        <f t="shared" si="5634"/>
        <v>0</v>
      </c>
      <c r="Z3175" s="139"/>
      <c r="AA3175" s="139"/>
      <c r="AB3175" s="139"/>
      <c r="AC3175" s="139"/>
    </row>
    <row r="3176" spans="1:29" ht="15" x14ac:dyDescent="0.2">
      <c r="A3176" s="95" t="s">
        <v>912</v>
      </c>
      <c r="B3176" s="93" t="s">
        <v>920</v>
      </c>
      <c r="C3176" s="136">
        <v>562</v>
      </c>
      <c r="D3176" s="95" t="s">
        <v>101</v>
      </c>
      <c r="E3176" s="138">
        <v>3132</v>
      </c>
      <c r="F3176" s="143" t="s">
        <v>40</v>
      </c>
      <c r="G3176" s="132"/>
      <c r="H3176" s="398">
        <v>3718</v>
      </c>
      <c r="I3176" s="399"/>
      <c r="J3176" s="398">
        <v>3318</v>
      </c>
      <c r="K3176" s="399"/>
      <c r="L3176" s="398"/>
      <c r="M3176" s="399"/>
      <c r="N3176" s="398">
        <v>0</v>
      </c>
      <c r="O3176" s="399"/>
      <c r="P3176" s="398">
        <v>0</v>
      </c>
      <c r="Q3176" s="399"/>
      <c r="R3176" s="398"/>
      <c r="S3176" s="399"/>
      <c r="T3176" s="398">
        <v>0</v>
      </c>
      <c r="U3176" s="399"/>
      <c r="V3176" s="398"/>
      <c r="W3176" s="399"/>
      <c r="X3176" s="398">
        <v>0</v>
      </c>
      <c r="Y3176" s="399"/>
      <c r="Z3176" s="139"/>
      <c r="AA3176" s="139"/>
      <c r="AB3176" s="139"/>
      <c r="AC3176" s="139"/>
    </row>
    <row r="3177" spans="1:29" s="101" customFormat="1" x14ac:dyDescent="0.2">
      <c r="A3177" s="201" t="s">
        <v>912</v>
      </c>
      <c r="B3177" s="179" t="s">
        <v>920</v>
      </c>
      <c r="C3177" s="167">
        <v>562</v>
      </c>
      <c r="D3177" s="167"/>
      <c r="E3177" s="168">
        <v>32</v>
      </c>
      <c r="F3177" s="169"/>
      <c r="G3177" s="170"/>
      <c r="H3177" s="171">
        <f t="shared" ref="H3177:Y3177" si="5635">H3178</f>
        <v>25918</v>
      </c>
      <c r="I3177" s="171">
        <f t="shared" si="5635"/>
        <v>0</v>
      </c>
      <c r="J3177" s="171">
        <f t="shared" si="5635"/>
        <v>0</v>
      </c>
      <c r="K3177" s="171">
        <f t="shared" si="5635"/>
        <v>0</v>
      </c>
      <c r="L3177" s="171">
        <f t="shared" si="5635"/>
        <v>0</v>
      </c>
      <c r="M3177" s="171">
        <f t="shared" si="5635"/>
        <v>0</v>
      </c>
      <c r="N3177" s="171">
        <f t="shared" si="5635"/>
        <v>0</v>
      </c>
      <c r="O3177" s="171">
        <f t="shared" si="5635"/>
        <v>0</v>
      </c>
      <c r="P3177" s="171">
        <f t="shared" si="5635"/>
        <v>0</v>
      </c>
      <c r="Q3177" s="171">
        <f t="shared" si="5635"/>
        <v>0</v>
      </c>
      <c r="R3177" s="171">
        <f t="shared" si="5635"/>
        <v>0</v>
      </c>
      <c r="S3177" s="171">
        <f t="shared" si="5635"/>
        <v>0</v>
      </c>
      <c r="T3177" s="171">
        <f t="shared" si="5635"/>
        <v>0</v>
      </c>
      <c r="U3177" s="171">
        <f t="shared" si="5635"/>
        <v>0</v>
      </c>
      <c r="V3177" s="171">
        <f t="shared" si="5635"/>
        <v>0</v>
      </c>
      <c r="W3177" s="171">
        <f t="shared" si="5635"/>
        <v>0</v>
      </c>
      <c r="X3177" s="171">
        <f t="shared" si="5635"/>
        <v>0</v>
      </c>
      <c r="Y3177" s="171">
        <f t="shared" si="5635"/>
        <v>0</v>
      </c>
    </row>
    <row r="3178" spans="1:29" s="101" customFormat="1" x14ac:dyDescent="0.2">
      <c r="A3178" s="118" t="s">
        <v>912</v>
      </c>
      <c r="B3178" s="102" t="s">
        <v>920</v>
      </c>
      <c r="C3178" s="147">
        <v>562</v>
      </c>
      <c r="D3178" s="95"/>
      <c r="E3178" s="148">
        <v>323</v>
      </c>
      <c r="F3178" s="144"/>
      <c r="G3178" s="131"/>
      <c r="H3178" s="149">
        <f>SUM(H3179:H3180)</f>
        <v>25918</v>
      </c>
      <c r="I3178" s="149">
        <f t="shared" ref="I3178:W3178" si="5636">SUM(I3179:I3180)</f>
        <v>0</v>
      </c>
      <c r="J3178" s="149">
        <f t="shared" si="5636"/>
        <v>0</v>
      </c>
      <c r="K3178" s="149">
        <f t="shared" si="5636"/>
        <v>0</v>
      </c>
      <c r="L3178" s="149">
        <f t="shared" si="5636"/>
        <v>0</v>
      </c>
      <c r="M3178" s="149">
        <f t="shared" si="5636"/>
        <v>0</v>
      </c>
      <c r="N3178" s="149">
        <f t="shared" ref="N3178:O3178" si="5637">SUM(N3179:N3180)</f>
        <v>0</v>
      </c>
      <c r="O3178" s="149">
        <f t="shared" si="5637"/>
        <v>0</v>
      </c>
      <c r="P3178" s="149">
        <f t="shared" si="5636"/>
        <v>0</v>
      </c>
      <c r="Q3178" s="149">
        <f t="shared" si="5636"/>
        <v>0</v>
      </c>
      <c r="R3178" s="149">
        <f t="shared" si="5636"/>
        <v>0</v>
      </c>
      <c r="S3178" s="149">
        <f t="shared" si="5636"/>
        <v>0</v>
      </c>
      <c r="T3178" s="149">
        <f t="shared" ref="T3178:U3178" si="5638">SUM(T3179:T3180)</f>
        <v>0</v>
      </c>
      <c r="U3178" s="149">
        <f t="shared" si="5638"/>
        <v>0</v>
      </c>
      <c r="V3178" s="149">
        <f t="shared" si="5636"/>
        <v>0</v>
      </c>
      <c r="W3178" s="149">
        <f t="shared" si="5636"/>
        <v>0</v>
      </c>
      <c r="X3178" s="149">
        <f t="shared" ref="X3178:Y3178" si="5639">SUM(X3179:X3180)</f>
        <v>0</v>
      </c>
      <c r="Y3178" s="149">
        <f t="shared" si="5639"/>
        <v>0</v>
      </c>
      <c r="Z3178" s="112"/>
      <c r="AA3178" s="112"/>
      <c r="AB3178" s="112"/>
      <c r="AC3178" s="112"/>
    </row>
    <row r="3179" spans="1:29" x14ac:dyDescent="0.2">
      <c r="A3179" s="95" t="s">
        <v>912</v>
      </c>
      <c r="B3179" s="93" t="s">
        <v>920</v>
      </c>
      <c r="C3179" s="136">
        <v>562</v>
      </c>
      <c r="D3179" s="95" t="s">
        <v>101</v>
      </c>
      <c r="E3179" s="138">
        <v>3233</v>
      </c>
      <c r="F3179" s="143" t="s">
        <v>54</v>
      </c>
      <c r="G3179" s="132"/>
      <c r="H3179" s="398">
        <v>17918</v>
      </c>
      <c r="I3179" s="399"/>
      <c r="J3179" s="398">
        <v>0</v>
      </c>
      <c r="K3179" s="399"/>
      <c r="L3179" s="398"/>
      <c r="M3179" s="399"/>
      <c r="N3179" s="398">
        <v>0</v>
      </c>
      <c r="O3179" s="399"/>
      <c r="P3179" s="398">
        <v>0</v>
      </c>
      <c r="Q3179" s="399"/>
      <c r="R3179" s="398"/>
      <c r="S3179" s="399"/>
      <c r="T3179" s="398">
        <v>0</v>
      </c>
      <c r="U3179" s="399"/>
      <c r="V3179" s="398"/>
      <c r="W3179" s="399"/>
      <c r="X3179" s="398">
        <v>0</v>
      </c>
      <c r="Y3179" s="399"/>
      <c r="Z3179" s="101"/>
      <c r="AA3179" s="101"/>
      <c r="AB3179" s="101"/>
      <c r="AC3179" s="101"/>
    </row>
    <row r="3180" spans="1:29" x14ac:dyDescent="0.2">
      <c r="A3180" s="95" t="s">
        <v>912</v>
      </c>
      <c r="B3180" s="93" t="s">
        <v>920</v>
      </c>
      <c r="C3180" s="136">
        <v>562</v>
      </c>
      <c r="D3180" s="95" t="s">
        <v>101</v>
      </c>
      <c r="E3180" s="138">
        <v>3237</v>
      </c>
      <c r="F3180" s="143" t="s">
        <v>58</v>
      </c>
      <c r="G3180" s="132"/>
      <c r="H3180" s="398">
        <v>8000</v>
      </c>
      <c r="I3180" s="399"/>
      <c r="J3180" s="398"/>
      <c r="K3180" s="399"/>
      <c r="L3180" s="398"/>
      <c r="M3180" s="399"/>
      <c r="N3180" s="398">
        <v>0</v>
      </c>
      <c r="O3180" s="399"/>
      <c r="P3180" s="398"/>
      <c r="Q3180" s="399"/>
      <c r="R3180" s="398"/>
      <c r="S3180" s="399"/>
      <c r="T3180" s="398">
        <v>0</v>
      </c>
      <c r="U3180" s="399"/>
      <c r="V3180" s="398"/>
      <c r="W3180" s="399"/>
      <c r="X3180" s="398">
        <v>0</v>
      </c>
      <c r="Y3180" s="399"/>
      <c r="Z3180" s="101"/>
      <c r="AA3180" s="101"/>
      <c r="AB3180" s="101"/>
      <c r="AC3180" s="101"/>
    </row>
    <row r="3181" spans="1:29" s="101" customFormat="1" x14ac:dyDescent="0.2">
      <c r="A3181" s="201" t="s">
        <v>912</v>
      </c>
      <c r="B3181" s="179" t="s">
        <v>920</v>
      </c>
      <c r="C3181" s="167">
        <v>562</v>
      </c>
      <c r="D3181" s="167"/>
      <c r="E3181" s="168">
        <v>42</v>
      </c>
      <c r="F3181" s="169"/>
      <c r="G3181" s="170"/>
      <c r="H3181" s="171">
        <f>H3182</f>
        <v>1000000</v>
      </c>
      <c r="I3181" s="171">
        <f t="shared" ref="I3181:Y3181" si="5640">I3182</f>
        <v>0</v>
      </c>
      <c r="J3181" s="171">
        <f t="shared" si="5640"/>
        <v>0</v>
      </c>
      <c r="K3181" s="171">
        <f t="shared" si="5640"/>
        <v>0</v>
      </c>
      <c r="L3181" s="171">
        <f t="shared" si="5640"/>
        <v>0</v>
      </c>
      <c r="M3181" s="171">
        <f t="shared" si="5640"/>
        <v>0</v>
      </c>
      <c r="N3181" s="171">
        <f t="shared" si="5640"/>
        <v>0</v>
      </c>
      <c r="O3181" s="171">
        <f t="shared" si="5640"/>
        <v>0</v>
      </c>
      <c r="P3181" s="171">
        <f t="shared" si="5640"/>
        <v>0</v>
      </c>
      <c r="Q3181" s="171">
        <f t="shared" si="5640"/>
        <v>0</v>
      </c>
      <c r="R3181" s="171">
        <f t="shared" si="5640"/>
        <v>0</v>
      </c>
      <c r="S3181" s="171">
        <f t="shared" si="5640"/>
        <v>0</v>
      </c>
      <c r="T3181" s="171">
        <f t="shared" si="5640"/>
        <v>0</v>
      </c>
      <c r="U3181" s="171">
        <f t="shared" si="5640"/>
        <v>0</v>
      </c>
      <c r="V3181" s="171">
        <f t="shared" si="5640"/>
        <v>0</v>
      </c>
      <c r="W3181" s="171">
        <f t="shared" si="5640"/>
        <v>0</v>
      </c>
      <c r="X3181" s="171">
        <f t="shared" si="5640"/>
        <v>0</v>
      </c>
      <c r="Y3181" s="171">
        <f t="shared" si="5640"/>
        <v>0</v>
      </c>
      <c r="Z3181" s="112"/>
      <c r="AA3181" s="112"/>
      <c r="AB3181" s="112"/>
      <c r="AC3181" s="112"/>
    </row>
    <row r="3182" spans="1:29" s="150" customFormat="1" x14ac:dyDescent="0.2">
      <c r="A3182" s="118" t="s">
        <v>912</v>
      </c>
      <c r="B3182" s="102" t="s">
        <v>920</v>
      </c>
      <c r="C3182" s="147">
        <v>562</v>
      </c>
      <c r="D3182" s="95"/>
      <c r="E3182" s="148">
        <v>421</v>
      </c>
      <c r="F3182" s="144"/>
      <c r="G3182" s="131"/>
      <c r="H3182" s="149">
        <f t="shared" ref="H3182:Y3182" si="5641">H3183</f>
        <v>1000000</v>
      </c>
      <c r="I3182" s="149">
        <f t="shared" si="5641"/>
        <v>0</v>
      </c>
      <c r="J3182" s="149">
        <f t="shared" si="5641"/>
        <v>0</v>
      </c>
      <c r="K3182" s="149">
        <f t="shared" si="5641"/>
        <v>0</v>
      </c>
      <c r="L3182" s="149">
        <f t="shared" si="5641"/>
        <v>0</v>
      </c>
      <c r="M3182" s="149">
        <f t="shared" si="5641"/>
        <v>0</v>
      </c>
      <c r="N3182" s="149">
        <f t="shared" si="5641"/>
        <v>0</v>
      </c>
      <c r="O3182" s="149">
        <f t="shared" si="5641"/>
        <v>0</v>
      </c>
      <c r="P3182" s="149">
        <f t="shared" si="5641"/>
        <v>0</v>
      </c>
      <c r="Q3182" s="149">
        <f t="shared" si="5641"/>
        <v>0</v>
      </c>
      <c r="R3182" s="149">
        <f t="shared" si="5641"/>
        <v>0</v>
      </c>
      <c r="S3182" s="149">
        <f t="shared" si="5641"/>
        <v>0</v>
      </c>
      <c r="T3182" s="149">
        <f t="shared" si="5641"/>
        <v>0</v>
      </c>
      <c r="U3182" s="149">
        <f t="shared" si="5641"/>
        <v>0</v>
      </c>
      <c r="V3182" s="149">
        <f t="shared" si="5641"/>
        <v>0</v>
      </c>
      <c r="W3182" s="149">
        <f t="shared" si="5641"/>
        <v>0</v>
      </c>
      <c r="X3182" s="149">
        <f t="shared" si="5641"/>
        <v>0</v>
      </c>
      <c r="Y3182" s="149">
        <f t="shared" si="5641"/>
        <v>0</v>
      </c>
      <c r="Z3182" s="112"/>
      <c r="AA3182" s="112"/>
      <c r="AB3182" s="112"/>
      <c r="AC3182" s="112"/>
    </row>
    <row r="3183" spans="1:29" s="150" customFormat="1" x14ac:dyDescent="0.2">
      <c r="A3183" s="95" t="s">
        <v>912</v>
      </c>
      <c r="B3183" s="93" t="s">
        <v>920</v>
      </c>
      <c r="C3183" s="136">
        <v>562</v>
      </c>
      <c r="D3183" s="95" t="s">
        <v>101</v>
      </c>
      <c r="E3183" s="138">
        <v>4214</v>
      </c>
      <c r="F3183" s="143" t="s">
        <v>500</v>
      </c>
      <c r="G3183" s="132"/>
      <c r="H3183" s="398">
        <v>1000000</v>
      </c>
      <c r="I3183" s="399"/>
      <c r="J3183" s="398">
        <v>0</v>
      </c>
      <c r="K3183" s="399"/>
      <c r="L3183" s="398"/>
      <c r="M3183" s="399"/>
      <c r="N3183" s="398">
        <v>0</v>
      </c>
      <c r="O3183" s="399"/>
      <c r="P3183" s="398">
        <v>0</v>
      </c>
      <c r="Q3183" s="399"/>
      <c r="R3183" s="398"/>
      <c r="S3183" s="399"/>
      <c r="T3183" s="398">
        <v>0</v>
      </c>
      <c r="U3183" s="399"/>
      <c r="V3183" s="398"/>
      <c r="W3183" s="399"/>
      <c r="X3183" s="398">
        <v>0</v>
      </c>
      <c r="Y3183" s="399"/>
      <c r="Z3183" s="101"/>
      <c r="AA3183" s="101"/>
      <c r="AB3183" s="101"/>
      <c r="AC3183" s="101"/>
    </row>
    <row r="3184" spans="1:29" s="150" customFormat="1" ht="67.5" x14ac:dyDescent="0.2">
      <c r="A3184" s="202" t="s">
        <v>912</v>
      </c>
      <c r="B3184" s="173" t="s">
        <v>922</v>
      </c>
      <c r="C3184" s="173"/>
      <c r="D3184" s="173"/>
      <c r="E3184" s="174"/>
      <c r="F3184" s="176" t="s">
        <v>923</v>
      </c>
      <c r="G3184" s="177" t="s">
        <v>636</v>
      </c>
      <c r="H3184" s="178">
        <f>H3185+H3190+H3198+H3201+H3206+H3214</f>
        <v>215930</v>
      </c>
      <c r="I3184" s="178">
        <f t="shared" ref="I3184:Q3184" si="5642">I3185+I3190+I3198+I3201+I3206+I3214</f>
        <v>0</v>
      </c>
      <c r="J3184" s="178">
        <f t="shared" si="5642"/>
        <v>0</v>
      </c>
      <c r="K3184" s="178">
        <f t="shared" si="5642"/>
        <v>0</v>
      </c>
      <c r="L3184" s="178">
        <f t="shared" ref="L3184:M3184" si="5643">L3185+L3190+L3198+L3201+L3206+L3214</f>
        <v>0</v>
      </c>
      <c r="M3184" s="178">
        <f t="shared" si="5643"/>
        <v>0</v>
      </c>
      <c r="N3184" s="178">
        <f t="shared" ref="N3184:O3184" si="5644">N3185+N3190+N3198+N3201+N3206+N3214</f>
        <v>0</v>
      </c>
      <c r="O3184" s="178">
        <f t="shared" si="5644"/>
        <v>0</v>
      </c>
      <c r="P3184" s="178">
        <f t="shared" si="5642"/>
        <v>0</v>
      </c>
      <c r="Q3184" s="178">
        <f t="shared" si="5642"/>
        <v>0</v>
      </c>
      <c r="R3184" s="178">
        <f t="shared" ref="R3184:W3184" si="5645">R3185+R3190+R3198+R3201+R3206+R3214</f>
        <v>0</v>
      </c>
      <c r="S3184" s="178">
        <f t="shared" si="5645"/>
        <v>0</v>
      </c>
      <c r="T3184" s="178">
        <f t="shared" ref="T3184:U3184" si="5646">T3185+T3190+T3198+T3201+T3206+T3214</f>
        <v>0</v>
      </c>
      <c r="U3184" s="178">
        <f t="shared" si="5646"/>
        <v>0</v>
      </c>
      <c r="V3184" s="178">
        <f t="shared" si="5645"/>
        <v>0</v>
      </c>
      <c r="W3184" s="178">
        <f t="shared" si="5645"/>
        <v>0</v>
      </c>
      <c r="X3184" s="178">
        <f t="shared" ref="X3184:Y3184" si="5647">X3185+X3190+X3198+X3201+X3206+X3214</f>
        <v>0</v>
      </c>
      <c r="Y3184" s="178">
        <f t="shared" si="5647"/>
        <v>0</v>
      </c>
    </row>
    <row r="3185" spans="1:29" s="150" customFormat="1" x14ac:dyDescent="0.2">
      <c r="A3185" s="201" t="s">
        <v>912</v>
      </c>
      <c r="B3185" s="179" t="s">
        <v>922</v>
      </c>
      <c r="C3185" s="167">
        <v>43</v>
      </c>
      <c r="D3185" s="167"/>
      <c r="E3185" s="168">
        <v>31</v>
      </c>
      <c r="F3185" s="169"/>
      <c r="G3185" s="170"/>
      <c r="H3185" s="171">
        <f t="shared" ref="H3185:Q3185" si="5648">H3186+H3188</f>
        <v>24330</v>
      </c>
      <c r="I3185" s="171">
        <f t="shared" si="5648"/>
        <v>0</v>
      </c>
      <c r="J3185" s="171">
        <f t="shared" si="5648"/>
        <v>0</v>
      </c>
      <c r="K3185" s="171">
        <f t="shared" si="5648"/>
        <v>0</v>
      </c>
      <c r="L3185" s="171">
        <f t="shared" ref="L3185:M3185" si="5649">L3186+L3188</f>
        <v>0</v>
      </c>
      <c r="M3185" s="171">
        <f t="shared" si="5649"/>
        <v>0</v>
      </c>
      <c r="N3185" s="171">
        <f t="shared" ref="N3185:O3185" si="5650">N3186+N3188</f>
        <v>0</v>
      </c>
      <c r="O3185" s="171">
        <f t="shared" si="5650"/>
        <v>0</v>
      </c>
      <c r="P3185" s="171">
        <f t="shared" si="5648"/>
        <v>0</v>
      </c>
      <c r="Q3185" s="171">
        <f t="shared" si="5648"/>
        <v>0</v>
      </c>
      <c r="R3185" s="171">
        <f t="shared" ref="R3185:W3185" si="5651">R3186+R3188</f>
        <v>0</v>
      </c>
      <c r="S3185" s="171">
        <f t="shared" si="5651"/>
        <v>0</v>
      </c>
      <c r="T3185" s="171">
        <f t="shared" ref="T3185:U3185" si="5652">T3186+T3188</f>
        <v>0</v>
      </c>
      <c r="U3185" s="171">
        <f t="shared" si="5652"/>
        <v>0</v>
      </c>
      <c r="V3185" s="171">
        <f t="shared" si="5651"/>
        <v>0</v>
      </c>
      <c r="W3185" s="171">
        <f t="shared" si="5651"/>
        <v>0</v>
      </c>
      <c r="X3185" s="171">
        <f t="shared" ref="X3185:Y3185" si="5653">X3186+X3188</f>
        <v>0</v>
      </c>
      <c r="Y3185" s="171">
        <f t="shared" si="5653"/>
        <v>0</v>
      </c>
    </row>
    <row r="3186" spans="1:29" s="150" customFormat="1" x14ac:dyDescent="0.2">
      <c r="A3186" s="118" t="s">
        <v>912</v>
      </c>
      <c r="B3186" s="102" t="s">
        <v>922</v>
      </c>
      <c r="C3186" s="103">
        <v>43</v>
      </c>
      <c r="D3186" s="118"/>
      <c r="E3186" s="113">
        <v>311</v>
      </c>
      <c r="F3186" s="141"/>
      <c r="G3186" s="186"/>
      <c r="H3186" s="108">
        <f t="shared" ref="H3186:Y3186" si="5654">H3187</f>
        <v>22780</v>
      </c>
      <c r="I3186" s="108">
        <f t="shared" si="5654"/>
        <v>0</v>
      </c>
      <c r="J3186" s="108">
        <f t="shared" si="5654"/>
        <v>0</v>
      </c>
      <c r="K3186" s="108">
        <f t="shared" si="5654"/>
        <v>0</v>
      </c>
      <c r="L3186" s="108">
        <f t="shared" si="5654"/>
        <v>0</v>
      </c>
      <c r="M3186" s="108">
        <f t="shared" si="5654"/>
        <v>0</v>
      </c>
      <c r="N3186" s="108">
        <f t="shared" si="5654"/>
        <v>0</v>
      </c>
      <c r="O3186" s="108">
        <f t="shared" si="5654"/>
        <v>0</v>
      </c>
      <c r="P3186" s="108">
        <f t="shared" si="5654"/>
        <v>0</v>
      </c>
      <c r="Q3186" s="108">
        <f t="shared" si="5654"/>
        <v>0</v>
      </c>
      <c r="R3186" s="108">
        <f t="shared" si="5654"/>
        <v>0</v>
      </c>
      <c r="S3186" s="108">
        <f t="shared" si="5654"/>
        <v>0</v>
      </c>
      <c r="T3186" s="108">
        <f t="shared" si="5654"/>
        <v>0</v>
      </c>
      <c r="U3186" s="108">
        <f t="shared" si="5654"/>
        <v>0</v>
      </c>
      <c r="V3186" s="108">
        <f t="shared" si="5654"/>
        <v>0</v>
      </c>
      <c r="W3186" s="108">
        <f t="shared" si="5654"/>
        <v>0</v>
      </c>
      <c r="X3186" s="108">
        <f t="shared" si="5654"/>
        <v>0</v>
      </c>
      <c r="Y3186" s="108">
        <f t="shared" si="5654"/>
        <v>0</v>
      </c>
    </row>
    <row r="3187" spans="1:29" s="150" customFormat="1" x14ac:dyDescent="0.2">
      <c r="A3187" s="95" t="s">
        <v>912</v>
      </c>
      <c r="B3187" s="93" t="s">
        <v>922</v>
      </c>
      <c r="C3187" s="94">
        <v>43</v>
      </c>
      <c r="D3187" s="95" t="s">
        <v>101</v>
      </c>
      <c r="E3187" s="119">
        <v>3111</v>
      </c>
      <c r="F3187" s="142" t="s">
        <v>33</v>
      </c>
      <c r="G3187" s="134"/>
      <c r="H3187" s="398">
        <v>22780</v>
      </c>
      <c r="I3187" s="399"/>
      <c r="J3187" s="398">
        <v>0</v>
      </c>
      <c r="K3187" s="399"/>
      <c r="L3187" s="398"/>
      <c r="M3187" s="399"/>
      <c r="N3187" s="398"/>
      <c r="O3187" s="399"/>
      <c r="P3187" s="398">
        <v>0</v>
      </c>
      <c r="Q3187" s="399"/>
      <c r="R3187" s="398"/>
      <c r="S3187" s="399"/>
      <c r="T3187" s="398"/>
      <c r="U3187" s="399"/>
      <c r="V3187" s="398"/>
      <c r="W3187" s="399"/>
      <c r="X3187" s="398"/>
      <c r="Y3187" s="399"/>
    </row>
    <row r="3188" spans="1:29" s="150" customFormat="1" x14ac:dyDescent="0.2">
      <c r="A3188" s="118" t="s">
        <v>912</v>
      </c>
      <c r="B3188" s="102" t="s">
        <v>922</v>
      </c>
      <c r="C3188" s="103">
        <v>43</v>
      </c>
      <c r="D3188" s="118"/>
      <c r="E3188" s="113">
        <v>313</v>
      </c>
      <c r="F3188" s="141"/>
      <c r="G3188" s="186"/>
      <c r="H3188" s="108">
        <f t="shared" ref="H3188:Y3188" si="5655">H3189</f>
        <v>1550</v>
      </c>
      <c r="I3188" s="108">
        <f t="shared" si="5655"/>
        <v>0</v>
      </c>
      <c r="J3188" s="108">
        <f t="shared" si="5655"/>
        <v>0</v>
      </c>
      <c r="K3188" s="108">
        <f t="shared" si="5655"/>
        <v>0</v>
      </c>
      <c r="L3188" s="108">
        <f t="shared" si="5655"/>
        <v>0</v>
      </c>
      <c r="M3188" s="108">
        <f t="shared" si="5655"/>
        <v>0</v>
      </c>
      <c r="N3188" s="108">
        <f t="shared" si="5655"/>
        <v>0</v>
      </c>
      <c r="O3188" s="108">
        <f t="shared" si="5655"/>
        <v>0</v>
      </c>
      <c r="P3188" s="108">
        <f t="shared" si="5655"/>
        <v>0</v>
      </c>
      <c r="Q3188" s="108">
        <f t="shared" si="5655"/>
        <v>0</v>
      </c>
      <c r="R3188" s="108">
        <f t="shared" si="5655"/>
        <v>0</v>
      </c>
      <c r="S3188" s="108">
        <f t="shared" si="5655"/>
        <v>0</v>
      </c>
      <c r="T3188" s="108">
        <f t="shared" si="5655"/>
        <v>0</v>
      </c>
      <c r="U3188" s="108">
        <f t="shared" si="5655"/>
        <v>0</v>
      </c>
      <c r="V3188" s="108">
        <f t="shared" si="5655"/>
        <v>0</v>
      </c>
      <c r="W3188" s="108">
        <f t="shared" si="5655"/>
        <v>0</v>
      </c>
      <c r="X3188" s="108">
        <f t="shared" si="5655"/>
        <v>0</v>
      </c>
      <c r="Y3188" s="108">
        <f t="shared" si="5655"/>
        <v>0</v>
      </c>
    </row>
    <row r="3189" spans="1:29" s="150" customFormat="1" x14ac:dyDescent="0.2">
      <c r="A3189" s="95" t="s">
        <v>912</v>
      </c>
      <c r="B3189" s="93" t="s">
        <v>922</v>
      </c>
      <c r="C3189" s="94">
        <v>43</v>
      </c>
      <c r="D3189" s="95" t="s">
        <v>101</v>
      </c>
      <c r="E3189" s="119">
        <v>3132</v>
      </c>
      <c r="F3189" s="142" t="s">
        <v>40</v>
      </c>
      <c r="G3189" s="134"/>
      <c r="H3189" s="398">
        <v>1550</v>
      </c>
      <c r="I3189" s="399"/>
      <c r="J3189" s="398">
        <v>0</v>
      </c>
      <c r="K3189" s="399"/>
      <c r="L3189" s="398"/>
      <c r="M3189" s="399"/>
      <c r="N3189" s="398"/>
      <c r="O3189" s="399"/>
      <c r="P3189" s="398">
        <v>0</v>
      </c>
      <c r="Q3189" s="399"/>
      <c r="R3189" s="398"/>
      <c r="S3189" s="399"/>
      <c r="T3189" s="398"/>
      <c r="U3189" s="399"/>
      <c r="V3189" s="398"/>
      <c r="W3189" s="399"/>
      <c r="X3189" s="398"/>
      <c r="Y3189" s="399"/>
    </row>
    <row r="3190" spans="1:29" s="150" customFormat="1" x14ac:dyDescent="0.2">
      <c r="A3190" s="201" t="s">
        <v>912</v>
      </c>
      <c r="B3190" s="179" t="s">
        <v>922</v>
      </c>
      <c r="C3190" s="167">
        <v>43</v>
      </c>
      <c r="D3190" s="167"/>
      <c r="E3190" s="168">
        <v>32</v>
      </c>
      <c r="F3190" s="169"/>
      <c r="G3190" s="170"/>
      <c r="H3190" s="171">
        <f t="shared" ref="H3190:Q3190" si="5656">H3191+H3193+H3195</f>
        <v>5100</v>
      </c>
      <c r="I3190" s="171">
        <f t="shared" si="5656"/>
        <v>0</v>
      </c>
      <c r="J3190" s="171">
        <f t="shared" si="5656"/>
        <v>0</v>
      </c>
      <c r="K3190" s="171">
        <f t="shared" si="5656"/>
        <v>0</v>
      </c>
      <c r="L3190" s="171">
        <f t="shared" ref="L3190:M3190" si="5657">L3191+L3193+L3195</f>
        <v>0</v>
      </c>
      <c r="M3190" s="171">
        <f t="shared" si="5657"/>
        <v>0</v>
      </c>
      <c r="N3190" s="171">
        <f t="shared" ref="N3190:O3190" si="5658">N3191+N3193+N3195</f>
        <v>0</v>
      </c>
      <c r="O3190" s="171">
        <f t="shared" si="5658"/>
        <v>0</v>
      </c>
      <c r="P3190" s="171">
        <f t="shared" si="5656"/>
        <v>0</v>
      </c>
      <c r="Q3190" s="171">
        <f t="shared" si="5656"/>
        <v>0</v>
      </c>
      <c r="R3190" s="171">
        <f t="shared" ref="R3190:W3190" si="5659">R3191+R3193+R3195</f>
        <v>0</v>
      </c>
      <c r="S3190" s="171">
        <f t="shared" si="5659"/>
        <v>0</v>
      </c>
      <c r="T3190" s="171">
        <f t="shared" ref="T3190:U3190" si="5660">T3191+T3193+T3195</f>
        <v>0</v>
      </c>
      <c r="U3190" s="171">
        <f t="shared" si="5660"/>
        <v>0</v>
      </c>
      <c r="V3190" s="171">
        <f t="shared" si="5659"/>
        <v>0</v>
      </c>
      <c r="W3190" s="171">
        <f t="shared" si="5659"/>
        <v>0</v>
      </c>
      <c r="X3190" s="171">
        <f t="shared" ref="X3190:Y3190" si="5661">X3191+X3193+X3195</f>
        <v>0</v>
      </c>
      <c r="Y3190" s="171">
        <f t="shared" si="5661"/>
        <v>0</v>
      </c>
    </row>
    <row r="3191" spans="1:29" s="150" customFormat="1" x14ac:dyDescent="0.2">
      <c r="A3191" s="118" t="s">
        <v>912</v>
      </c>
      <c r="B3191" s="102" t="s">
        <v>922</v>
      </c>
      <c r="C3191" s="103">
        <v>43</v>
      </c>
      <c r="D3191" s="104"/>
      <c r="E3191" s="105">
        <v>321</v>
      </c>
      <c r="F3191" s="141"/>
      <c r="G3191" s="106"/>
      <c r="H3191" s="152">
        <f t="shared" ref="H3191:Y3191" si="5662">H3192</f>
        <v>100</v>
      </c>
      <c r="I3191" s="152">
        <f t="shared" si="5662"/>
        <v>0</v>
      </c>
      <c r="J3191" s="152">
        <f t="shared" si="5662"/>
        <v>0</v>
      </c>
      <c r="K3191" s="152">
        <f t="shared" si="5662"/>
        <v>0</v>
      </c>
      <c r="L3191" s="152">
        <f t="shared" si="5662"/>
        <v>0</v>
      </c>
      <c r="M3191" s="152">
        <f t="shared" si="5662"/>
        <v>0</v>
      </c>
      <c r="N3191" s="152">
        <f t="shared" si="5662"/>
        <v>0</v>
      </c>
      <c r="O3191" s="152">
        <f t="shared" si="5662"/>
        <v>0</v>
      </c>
      <c r="P3191" s="152">
        <f t="shared" si="5662"/>
        <v>0</v>
      </c>
      <c r="Q3191" s="152">
        <f t="shared" si="5662"/>
        <v>0</v>
      </c>
      <c r="R3191" s="152">
        <f t="shared" si="5662"/>
        <v>0</v>
      </c>
      <c r="S3191" s="152">
        <f t="shared" si="5662"/>
        <v>0</v>
      </c>
      <c r="T3191" s="152">
        <f t="shared" si="5662"/>
        <v>0</v>
      </c>
      <c r="U3191" s="152">
        <f t="shared" si="5662"/>
        <v>0</v>
      </c>
      <c r="V3191" s="152">
        <f t="shared" si="5662"/>
        <v>0</v>
      </c>
      <c r="W3191" s="152">
        <f t="shared" si="5662"/>
        <v>0</v>
      </c>
      <c r="X3191" s="152">
        <f t="shared" si="5662"/>
        <v>0</v>
      </c>
      <c r="Y3191" s="152">
        <f t="shared" si="5662"/>
        <v>0</v>
      </c>
    </row>
    <row r="3192" spans="1:29" s="150" customFormat="1" x14ac:dyDescent="0.2">
      <c r="A3192" s="95" t="s">
        <v>912</v>
      </c>
      <c r="B3192" s="93" t="s">
        <v>922</v>
      </c>
      <c r="C3192" s="136">
        <v>43</v>
      </c>
      <c r="D3192" s="95" t="s">
        <v>101</v>
      </c>
      <c r="E3192" s="138">
        <v>3211</v>
      </c>
      <c r="F3192" s="143" t="s">
        <v>42</v>
      </c>
      <c r="G3192" s="132"/>
      <c r="H3192" s="398">
        <v>100</v>
      </c>
      <c r="I3192" s="399"/>
      <c r="J3192" s="398">
        <v>0</v>
      </c>
      <c r="K3192" s="399"/>
      <c r="L3192" s="398"/>
      <c r="M3192" s="399"/>
      <c r="N3192" s="398"/>
      <c r="O3192" s="399"/>
      <c r="P3192" s="398">
        <v>0</v>
      </c>
      <c r="Q3192" s="399"/>
      <c r="R3192" s="398"/>
      <c r="S3192" s="399"/>
      <c r="T3192" s="398"/>
      <c r="U3192" s="399"/>
      <c r="V3192" s="398"/>
      <c r="W3192" s="399"/>
      <c r="X3192" s="398"/>
      <c r="Y3192" s="399"/>
    </row>
    <row r="3193" spans="1:29" s="150" customFormat="1" x14ac:dyDescent="0.2">
      <c r="A3193" s="118" t="s">
        <v>912</v>
      </c>
      <c r="B3193" s="102" t="s">
        <v>922</v>
      </c>
      <c r="C3193" s="103">
        <v>43</v>
      </c>
      <c r="D3193" s="104"/>
      <c r="E3193" s="105">
        <v>322</v>
      </c>
      <c r="F3193" s="141"/>
      <c r="G3193" s="106"/>
      <c r="H3193" s="152">
        <f t="shared" ref="H3193:Y3193" si="5663">H3194</f>
        <v>0</v>
      </c>
      <c r="I3193" s="152">
        <f t="shared" si="5663"/>
        <v>0</v>
      </c>
      <c r="J3193" s="152">
        <f t="shared" si="5663"/>
        <v>0</v>
      </c>
      <c r="K3193" s="152">
        <f t="shared" si="5663"/>
        <v>0</v>
      </c>
      <c r="L3193" s="152">
        <f t="shared" si="5663"/>
        <v>0</v>
      </c>
      <c r="M3193" s="152">
        <f t="shared" si="5663"/>
        <v>0</v>
      </c>
      <c r="N3193" s="152">
        <f t="shared" si="5663"/>
        <v>0</v>
      </c>
      <c r="O3193" s="152">
        <f t="shared" si="5663"/>
        <v>0</v>
      </c>
      <c r="P3193" s="152">
        <f t="shared" si="5663"/>
        <v>0</v>
      </c>
      <c r="Q3193" s="152">
        <f t="shared" si="5663"/>
        <v>0</v>
      </c>
      <c r="R3193" s="152">
        <f t="shared" si="5663"/>
        <v>0</v>
      </c>
      <c r="S3193" s="152">
        <f t="shared" si="5663"/>
        <v>0</v>
      </c>
      <c r="T3193" s="152">
        <f t="shared" si="5663"/>
        <v>0</v>
      </c>
      <c r="U3193" s="152">
        <f t="shared" si="5663"/>
        <v>0</v>
      </c>
      <c r="V3193" s="152">
        <f t="shared" si="5663"/>
        <v>0</v>
      </c>
      <c r="W3193" s="152">
        <f t="shared" si="5663"/>
        <v>0</v>
      </c>
      <c r="X3193" s="152">
        <f t="shared" si="5663"/>
        <v>0</v>
      </c>
      <c r="Y3193" s="152">
        <f t="shared" si="5663"/>
        <v>0</v>
      </c>
    </row>
    <row r="3194" spans="1:29" s="150" customFormat="1" x14ac:dyDescent="0.2">
      <c r="A3194" s="95" t="s">
        <v>912</v>
      </c>
      <c r="B3194" s="93" t="s">
        <v>922</v>
      </c>
      <c r="C3194" s="136">
        <v>43</v>
      </c>
      <c r="D3194" s="95" t="s">
        <v>101</v>
      </c>
      <c r="E3194" s="138">
        <v>3221</v>
      </c>
      <c r="F3194" s="143" t="s">
        <v>297</v>
      </c>
      <c r="G3194" s="132"/>
      <c r="H3194" s="398">
        <v>0</v>
      </c>
      <c r="I3194" s="399"/>
      <c r="J3194" s="398">
        <v>0</v>
      </c>
      <c r="K3194" s="399"/>
      <c r="L3194" s="398"/>
      <c r="M3194" s="399"/>
      <c r="N3194" s="398"/>
      <c r="O3194" s="399"/>
      <c r="P3194" s="398">
        <v>0</v>
      </c>
      <c r="Q3194" s="399"/>
      <c r="R3194" s="398"/>
      <c r="S3194" s="399"/>
      <c r="T3194" s="398"/>
      <c r="U3194" s="399"/>
      <c r="V3194" s="398"/>
      <c r="W3194" s="399"/>
      <c r="X3194" s="398"/>
      <c r="Y3194" s="399"/>
    </row>
    <row r="3195" spans="1:29" s="150" customFormat="1" x14ac:dyDescent="0.2">
      <c r="A3195" s="118" t="s">
        <v>912</v>
      </c>
      <c r="B3195" s="102" t="s">
        <v>922</v>
      </c>
      <c r="C3195" s="103">
        <v>43</v>
      </c>
      <c r="D3195" s="104"/>
      <c r="E3195" s="105">
        <v>323</v>
      </c>
      <c r="F3195" s="141"/>
      <c r="G3195" s="106"/>
      <c r="H3195" s="152">
        <f>SUM(H3196:H3197)</f>
        <v>5000</v>
      </c>
      <c r="I3195" s="152">
        <f t="shared" ref="I3195:W3195" si="5664">SUM(I3196:I3197)</f>
        <v>0</v>
      </c>
      <c r="J3195" s="152">
        <f t="shared" si="5664"/>
        <v>0</v>
      </c>
      <c r="K3195" s="152">
        <f t="shared" si="5664"/>
        <v>0</v>
      </c>
      <c r="L3195" s="152">
        <f t="shared" si="5664"/>
        <v>0</v>
      </c>
      <c r="M3195" s="152">
        <f t="shared" si="5664"/>
        <v>0</v>
      </c>
      <c r="N3195" s="152">
        <f t="shared" ref="N3195:O3195" si="5665">SUM(N3196:N3197)</f>
        <v>0</v>
      </c>
      <c r="O3195" s="152">
        <f t="shared" si="5665"/>
        <v>0</v>
      </c>
      <c r="P3195" s="152">
        <f t="shared" si="5664"/>
        <v>0</v>
      </c>
      <c r="Q3195" s="152">
        <f t="shared" si="5664"/>
        <v>0</v>
      </c>
      <c r="R3195" s="152">
        <f t="shared" si="5664"/>
        <v>0</v>
      </c>
      <c r="S3195" s="152">
        <f t="shared" si="5664"/>
        <v>0</v>
      </c>
      <c r="T3195" s="152">
        <f t="shared" ref="T3195:U3195" si="5666">SUM(T3196:T3197)</f>
        <v>0</v>
      </c>
      <c r="U3195" s="152">
        <f t="shared" si="5666"/>
        <v>0</v>
      </c>
      <c r="V3195" s="152">
        <f t="shared" si="5664"/>
        <v>0</v>
      </c>
      <c r="W3195" s="152">
        <f t="shared" si="5664"/>
        <v>0</v>
      </c>
      <c r="X3195" s="152">
        <f t="shared" ref="X3195:Y3195" si="5667">SUM(X3196:X3197)</f>
        <v>0</v>
      </c>
      <c r="Y3195" s="152">
        <f t="shared" si="5667"/>
        <v>0</v>
      </c>
    </row>
    <row r="3196" spans="1:29" s="150" customFormat="1" x14ac:dyDescent="0.2">
      <c r="A3196" s="95" t="s">
        <v>912</v>
      </c>
      <c r="B3196" s="93" t="s">
        <v>922</v>
      </c>
      <c r="C3196" s="136">
        <v>43</v>
      </c>
      <c r="D3196" s="95" t="s">
        <v>101</v>
      </c>
      <c r="E3196" s="138">
        <v>3233</v>
      </c>
      <c r="F3196" s="143" t="s">
        <v>54</v>
      </c>
      <c r="G3196" s="194"/>
      <c r="H3196" s="398">
        <v>300</v>
      </c>
      <c r="I3196" s="399"/>
      <c r="J3196" s="398"/>
      <c r="K3196" s="399"/>
      <c r="L3196" s="398"/>
      <c r="M3196" s="399"/>
      <c r="N3196" s="398"/>
      <c r="O3196" s="399"/>
      <c r="P3196" s="398"/>
      <c r="Q3196" s="399"/>
      <c r="R3196" s="398"/>
      <c r="S3196" s="399"/>
      <c r="T3196" s="398"/>
      <c r="U3196" s="399"/>
      <c r="V3196" s="398"/>
      <c r="W3196" s="399"/>
      <c r="X3196" s="398"/>
      <c r="Y3196" s="399"/>
    </row>
    <row r="3197" spans="1:29" s="150" customFormat="1" x14ac:dyDescent="0.2">
      <c r="A3197" s="95" t="s">
        <v>912</v>
      </c>
      <c r="B3197" s="93" t="s">
        <v>922</v>
      </c>
      <c r="C3197" s="136">
        <v>43</v>
      </c>
      <c r="D3197" s="95" t="s">
        <v>101</v>
      </c>
      <c r="E3197" s="138">
        <v>3237</v>
      </c>
      <c r="F3197" s="143" t="s">
        <v>58</v>
      </c>
      <c r="G3197" s="194"/>
      <c r="H3197" s="398">
        <v>4700</v>
      </c>
      <c r="I3197" s="399"/>
      <c r="J3197" s="398">
        <v>0</v>
      </c>
      <c r="K3197" s="399"/>
      <c r="L3197" s="398"/>
      <c r="M3197" s="399"/>
      <c r="N3197" s="398"/>
      <c r="O3197" s="399"/>
      <c r="P3197" s="398">
        <v>0</v>
      </c>
      <c r="Q3197" s="399"/>
      <c r="R3197" s="398"/>
      <c r="S3197" s="399"/>
      <c r="T3197" s="398"/>
      <c r="U3197" s="399"/>
      <c r="V3197" s="398"/>
      <c r="W3197" s="399"/>
      <c r="X3197" s="398"/>
      <c r="Y3197" s="399"/>
    </row>
    <row r="3198" spans="1:29" s="150" customFormat="1" x14ac:dyDescent="0.2">
      <c r="A3198" s="201" t="s">
        <v>912</v>
      </c>
      <c r="B3198" s="179" t="s">
        <v>922</v>
      </c>
      <c r="C3198" s="167">
        <v>43</v>
      </c>
      <c r="D3198" s="167"/>
      <c r="E3198" s="168">
        <v>42</v>
      </c>
      <c r="F3198" s="169"/>
      <c r="G3198" s="170"/>
      <c r="H3198" s="171">
        <f>H3199</f>
        <v>18400</v>
      </c>
      <c r="I3198" s="171">
        <f t="shared" ref="I3198:Y3198" si="5668">I3199</f>
        <v>0</v>
      </c>
      <c r="J3198" s="171">
        <f t="shared" si="5668"/>
        <v>0</v>
      </c>
      <c r="K3198" s="171">
        <f t="shared" si="5668"/>
        <v>0</v>
      </c>
      <c r="L3198" s="171">
        <f t="shared" si="5668"/>
        <v>0</v>
      </c>
      <c r="M3198" s="171">
        <f t="shared" si="5668"/>
        <v>0</v>
      </c>
      <c r="N3198" s="171">
        <f t="shared" si="5668"/>
        <v>0</v>
      </c>
      <c r="O3198" s="171">
        <f t="shared" si="5668"/>
        <v>0</v>
      </c>
      <c r="P3198" s="171">
        <f t="shared" si="5668"/>
        <v>0</v>
      </c>
      <c r="Q3198" s="171">
        <f t="shared" si="5668"/>
        <v>0</v>
      </c>
      <c r="R3198" s="171">
        <f t="shared" si="5668"/>
        <v>0</v>
      </c>
      <c r="S3198" s="171">
        <f t="shared" si="5668"/>
        <v>0</v>
      </c>
      <c r="T3198" s="171">
        <f t="shared" si="5668"/>
        <v>0</v>
      </c>
      <c r="U3198" s="171">
        <f t="shared" si="5668"/>
        <v>0</v>
      </c>
      <c r="V3198" s="171">
        <f t="shared" si="5668"/>
        <v>0</v>
      </c>
      <c r="W3198" s="171">
        <f t="shared" si="5668"/>
        <v>0</v>
      </c>
      <c r="X3198" s="171">
        <f t="shared" si="5668"/>
        <v>0</v>
      </c>
      <c r="Y3198" s="171">
        <f t="shared" si="5668"/>
        <v>0</v>
      </c>
    </row>
    <row r="3199" spans="1:29" s="101" customFormat="1" x14ac:dyDescent="0.2">
      <c r="A3199" s="118" t="s">
        <v>912</v>
      </c>
      <c r="B3199" s="102" t="s">
        <v>922</v>
      </c>
      <c r="C3199" s="103">
        <v>43</v>
      </c>
      <c r="D3199" s="104"/>
      <c r="E3199" s="105">
        <v>422</v>
      </c>
      <c r="F3199" s="141"/>
      <c r="G3199" s="132"/>
      <c r="H3199" s="158">
        <f>H3200</f>
        <v>18400</v>
      </c>
      <c r="I3199" s="158">
        <f t="shared" ref="I3199:Y3199" si="5669">I3200</f>
        <v>0</v>
      </c>
      <c r="J3199" s="158">
        <f t="shared" si="5669"/>
        <v>0</v>
      </c>
      <c r="K3199" s="158">
        <f t="shared" si="5669"/>
        <v>0</v>
      </c>
      <c r="L3199" s="158">
        <f t="shared" si="5669"/>
        <v>0</v>
      </c>
      <c r="M3199" s="158">
        <f t="shared" si="5669"/>
        <v>0</v>
      </c>
      <c r="N3199" s="158">
        <f t="shared" si="5669"/>
        <v>0</v>
      </c>
      <c r="O3199" s="158">
        <f t="shared" si="5669"/>
        <v>0</v>
      </c>
      <c r="P3199" s="158">
        <f t="shared" si="5669"/>
        <v>0</v>
      </c>
      <c r="Q3199" s="158">
        <f t="shared" si="5669"/>
        <v>0</v>
      </c>
      <c r="R3199" s="158">
        <f t="shared" si="5669"/>
        <v>0</v>
      </c>
      <c r="S3199" s="158">
        <f t="shared" si="5669"/>
        <v>0</v>
      </c>
      <c r="T3199" s="158">
        <f t="shared" si="5669"/>
        <v>0</v>
      </c>
      <c r="U3199" s="158">
        <f t="shared" si="5669"/>
        <v>0</v>
      </c>
      <c r="V3199" s="158">
        <f t="shared" si="5669"/>
        <v>0</v>
      </c>
      <c r="W3199" s="158">
        <f t="shared" si="5669"/>
        <v>0</v>
      </c>
      <c r="X3199" s="158">
        <f t="shared" si="5669"/>
        <v>0</v>
      </c>
      <c r="Y3199" s="158">
        <f t="shared" si="5669"/>
        <v>0</v>
      </c>
      <c r="Z3199" s="150"/>
      <c r="AA3199" s="150"/>
      <c r="AB3199" s="150"/>
      <c r="AC3199" s="150"/>
    </row>
    <row r="3200" spans="1:29" x14ac:dyDescent="0.2">
      <c r="A3200" s="95" t="s">
        <v>912</v>
      </c>
      <c r="B3200" s="93" t="s">
        <v>922</v>
      </c>
      <c r="C3200" s="136">
        <v>43</v>
      </c>
      <c r="D3200" s="95" t="s">
        <v>101</v>
      </c>
      <c r="E3200" s="138">
        <v>4225</v>
      </c>
      <c r="F3200" s="143" t="s">
        <v>924</v>
      </c>
      <c r="G3200" s="132"/>
      <c r="H3200" s="398">
        <v>18400</v>
      </c>
      <c r="I3200" s="399"/>
      <c r="J3200" s="398">
        <v>0</v>
      </c>
      <c r="K3200" s="399"/>
      <c r="L3200" s="398"/>
      <c r="M3200" s="399"/>
      <c r="N3200" s="398"/>
      <c r="O3200" s="399"/>
      <c r="P3200" s="398">
        <v>0</v>
      </c>
      <c r="Q3200" s="399"/>
      <c r="R3200" s="398"/>
      <c r="S3200" s="399"/>
      <c r="T3200" s="398"/>
      <c r="U3200" s="399"/>
      <c r="V3200" s="398"/>
      <c r="W3200" s="399"/>
      <c r="X3200" s="398"/>
      <c r="Y3200" s="399"/>
      <c r="Z3200" s="150"/>
      <c r="AA3200" s="150"/>
      <c r="AB3200" s="150"/>
      <c r="AC3200" s="150"/>
    </row>
    <row r="3201" spans="1:29" s="101" customFormat="1" x14ac:dyDescent="0.2">
      <c r="A3201" s="188" t="s">
        <v>912</v>
      </c>
      <c r="B3201" s="166" t="s">
        <v>922</v>
      </c>
      <c r="C3201" s="167">
        <v>559</v>
      </c>
      <c r="D3201" s="166"/>
      <c r="E3201" s="168">
        <v>31</v>
      </c>
      <c r="F3201" s="169"/>
      <c r="G3201" s="197"/>
      <c r="H3201" s="185">
        <f t="shared" ref="H3201:Q3201" si="5670">H3202+H3204</f>
        <v>39800</v>
      </c>
      <c r="I3201" s="185">
        <f t="shared" si="5670"/>
        <v>0</v>
      </c>
      <c r="J3201" s="185">
        <f t="shared" si="5670"/>
        <v>0</v>
      </c>
      <c r="K3201" s="185">
        <f t="shared" si="5670"/>
        <v>0</v>
      </c>
      <c r="L3201" s="185">
        <f t="shared" ref="L3201:M3201" si="5671">L3202+L3204</f>
        <v>0</v>
      </c>
      <c r="M3201" s="185">
        <f t="shared" si="5671"/>
        <v>0</v>
      </c>
      <c r="N3201" s="185">
        <f t="shared" ref="N3201:O3201" si="5672">N3202+N3204</f>
        <v>0</v>
      </c>
      <c r="O3201" s="185">
        <f t="shared" si="5672"/>
        <v>0</v>
      </c>
      <c r="P3201" s="185">
        <f t="shared" si="5670"/>
        <v>0</v>
      </c>
      <c r="Q3201" s="185">
        <f t="shared" si="5670"/>
        <v>0</v>
      </c>
      <c r="R3201" s="185">
        <f t="shared" ref="R3201:W3201" si="5673">R3202+R3204</f>
        <v>0</v>
      </c>
      <c r="S3201" s="185">
        <f t="shared" si="5673"/>
        <v>0</v>
      </c>
      <c r="T3201" s="185">
        <f t="shared" ref="T3201:U3201" si="5674">T3202+T3204</f>
        <v>0</v>
      </c>
      <c r="U3201" s="185">
        <f t="shared" si="5674"/>
        <v>0</v>
      </c>
      <c r="V3201" s="185">
        <f t="shared" si="5673"/>
        <v>0</v>
      </c>
      <c r="W3201" s="185">
        <f t="shared" si="5673"/>
        <v>0</v>
      </c>
      <c r="X3201" s="185">
        <f t="shared" ref="X3201:Y3201" si="5675">X3202+X3204</f>
        <v>0</v>
      </c>
      <c r="Y3201" s="185">
        <f t="shared" si="5675"/>
        <v>0</v>
      </c>
    </row>
    <row r="3202" spans="1:29" x14ac:dyDescent="0.2">
      <c r="A3202" s="118" t="s">
        <v>912</v>
      </c>
      <c r="B3202" s="102" t="s">
        <v>922</v>
      </c>
      <c r="C3202" s="103">
        <v>559</v>
      </c>
      <c r="D3202" s="118"/>
      <c r="E3202" s="113">
        <v>311</v>
      </c>
      <c r="F3202" s="141"/>
      <c r="G3202" s="132"/>
      <c r="H3202" s="108">
        <f t="shared" ref="H3202:Y3202" si="5676">H3203</f>
        <v>35500</v>
      </c>
      <c r="I3202" s="108">
        <f t="shared" si="5676"/>
        <v>0</v>
      </c>
      <c r="J3202" s="108">
        <f t="shared" si="5676"/>
        <v>0</v>
      </c>
      <c r="K3202" s="108">
        <f t="shared" si="5676"/>
        <v>0</v>
      </c>
      <c r="L3202" s="108">
        <f t="shared" si="5676"/>
        <v>0</v>
      </c>
      <c r="M3202" s="108">
        <f t="shared" si="5676"/>
        <v>0</v>
      </c>
      <c r="N3202" s="108">
        <f t="shared" si="5676"/>
        <v>0</v>
      </c>
      <c r="O3202" s="108">
        <f t="shared" si="5676"/>
        <v>0</v>
      </c>
      <c r="P3202" s="108">
        <f t="shared" si="5676"/>
        <v>0</v>
      </c>
      <c r="Q3202" s="108">
        <f t="shared" si="5676"/>
        <v>0</v>
      </c>
      <c r="R3202" s="108">
        <f t="shared" si="5676"/>
        <v>0</v>
      </c>
      <c r="S3202" s="108">
        <f t="shared" si="5676"/>
        <v>0</v>
      </c>
      <c r="T3202" s="108">
        <f t="shared" si="5676"/>
        <v>0</v>
      </c>
      <c r="U3202" s="108">
        <f t="shared" si="5676"/>
        <v>0</v>
      </c>
      <c r="V3202" s="108">
        <f t="shared" si="5676"/>
        <v>0</v>
      </c>
      <c r="W3202" s="108">
        <f t="shared" si="5676"/>
        <v>0</v>
      </c>
      <c r="X3202" s="108">
        <f t="shared" si="5676"/>
        <v>0</v>
      </c>
      <c r="Y3202" s="108">
        <f t="shared" si="5676"/>
        <v>0</v>
      </c>
    </row>
    <row r="3203" spans="1:29" x14ac:dyDescent="0.2">
      <c r="A3203" s="95" t="s">
        <v>912</v>
      </c>
      <c r="B3203" s="93" t="s">
        <v>922</v>
      </c>
      <c r="C3203" s="94">
        <v>559</v>
      </c>
      <c r="D3203" s="95" t="s">
        <v>101</v>
      </c>
      <c r="E3203" s="119">
        <v>3111</v>
      </c>
      <c r="F3203" s="142" t="s">
        <v>33</v>
      </c>
      <c r="G3203" s="132"/>
      <c r="H3203" s="398">
        <v>35500</v>
      </c>
      <c r="I3203" s="399"/>
      <c r="J3203" s="398">
        <v>0</v>
      </c>
      <c r="K3203" s="399"/>
      <c r="L3203" s="398"/>
      <c r="M3203" s="399"/>
      <c r="N3203" s="398"/>
      <c r="O3203" s="399"/>
      <c r="P3203" s="398">
        <v>0</v>
      </c>
      <c r="Q3203" s="399"/>
      <c r="R3203" s="398"/>
      <c r="S3203" s="399"/>
      <c r="T3203" s="398"/>
      <c r="U3203" s="399"/>
      <c r="V3203" s="398"/>
      <c r="W3203" s="399"/>
      <c r="X3203" s="398"/>
      <c r="Y3203" s="399"/>
      <c r="Z3203" s="101"/>
      <c r="AA3203" s="101"/>
      <c r="AB3203" s="101"/>
      <c r="AC3203" s="101"/>
    </row>
    <row r="3204" spans="1:29" s="101" customFormat="1" x14ac:dyDescent="0.2">
      <c r="A3204" s="118" t="s">
        <v>912</v>
      </c>
      <c r="B3204" s="102" t="s">
        <v>922</v>
      </c>
      <c r="C3204" s="103">
        <v>559</v>
      </c>
      <c r="D3204" s="118"/>
      <c r="E3204" s="113">
        <v>313</v>
      </c>
      <c r="F3204" s="141"/>
      <c r="G3204" s="132"/>
      <c r="H3204" s="108">
        <f t="shared" ref="H3204:Y3204" si="5677">H3205</f>
        <v>4300</v>
      </c>
      <c r="I3204" s="108">
        <f t="shared" si="5677"/>
        <v>0</v>
      </c>
      <c r="J3204" s="108">
        <f t="shared" si="5677"/>
        <v>0</v>
      </c>
      <c r="K3204" s="108">
        <f t="shared" si="5677"/>
        <v>0</v>
      </c>
      <c r="L3204" s="108">
        <f t="shared" si="5677"/>
        <v>0</v>
      </c>
      <c r="M3204" s="108">
        <f t="shared" si="5677"/>
        <v>0</v>
      </c>
      <c r="N3204" s="108">
        <f t="shared" si="5677"/>
        <v>0</v>
      </c>
      <c r="O3204" s="108">
        <f t="shared" si="5677"/>
        <v>0</v>
      </c>
      <c r="P3204" s="108">
        <f t="shared" si="5677"/>
        <v>0</v>
      </c>
      <c r="Q3204" s="108">
        <f t="shared" si="5677"/>
        <v>0</v>
      </c>
      <c r="R3204" s="108">
        <f t="shared" si="5677"/>
        <v>0</v>
      </c>
      <c r="S3204" s="108">
        <f t="shared" si="5677"/>
        <v>0</v>
      </c>
      <c r="T3204" s="108">
        <f t="shared" si="5677"/>
        <v>0</v>
      </c>
      <c r="U3204" s="108">
        <f t="shared" si="5677"/>
        <v>0</v>
      </c>
      <c r="V3204" s="108">
        <f t="shared" si="5677"/>
        <v>0</v>
      </c>
      <c r="W3204" s="108">
        <f t="shared" si="5677"/>
        <v>0</v>
      </c>
      <c r="X3204" s="108">
        <f t="shared" si="5677"/>
        <v>0</v>
      </c>
      <c r="Y3204" s="108">
        <f t="shared" si="5677"/>
        <v>0</v>
      </c>
      <c r="Z3204" s="112"/>
      <c r="AA3204" s="112"/>
      <c r="AB3204" s="112"/>
      <c r="AC3204" s="112"/>
    </row>
    <row r="3205" spans="1:29" s="139" customFormat="1" ht="15" x14ac:dyDescent="0.2">
      <c r="A3205" s="95" t="s">
        <v>912</v>
      </c>
      <c r="B3205" s="93" t="s">
        <v>922</v>
      </c>
      <c r="C3205" s="94">
        <v>559</v>
      </c>
      <c r="D3205" s="95" t="s">
        <v>101</v>
      </c>
      <c r="E3205" s="119">
        <v>3132</v>
      </c>
      <c r="F3205" s="142" t="s">
        <v>40</v>
      </c>
      <c r="G3205" s="132"/>
      <c r="H3205" s="398">
        <v>4300</v>
      </c>
      <c r="I3205" s="399"/>
      <c r="J3205" s="398">
        <v>0</v>
      </c>
      <c r="K3205" s="399"/>
      <c r="L3205" s="398"/>
      <c r="M3205" s="399"/>
      <c r="N3205" s="398"/>
      <c r="O3205" s="399"/>
      <c r="P3205" s="398">
        <v>0</v>
      </c>
      <c r="Q3205" s="399"/>
      <c r="R3205" s="398"/>
      <c r="S3205" s="399"/>
      <c r="T3205" s="398"/>
      <c r="U3205" s="399"/>
      <c r="V3205" s="398"/>
      <c r="W3205" s="399"/>
      <c r="X3205" s="398"/>
      <c r="Y3205" s="399"/>
      <c r="Z3205" s="112"/>
      <c r="AA3205" s="112"/>
      <c r="AB3205" s="112"/>
      <c r="AC3205" s="112"/>
    </row>
    <row r="3206" spans="1:29" s="101" customFormat="1" x14ac:dyDescent="0.2">
      <c r="A3206" s="201" t="s">
        <v>912</v>
      </c>
      <c r="B3206" s="179" t="s">
        <v>922</v>
      </c>
      <c r="C3206" s="167">
        <v>559</v>
      </c>
      <c r="D3206" s="167"/>
      <c r="E3206" s="168">
        <v>32</v>
      </c>
      <c r="F3206" s="169"/>
      <c r="G3206" s="197"/>
      <c r="H3206" s="171">
        <f t="shared" ref="H3206:Q3206" si="5678">H3207+H3209+H3211</f>
        <v>24300</v>
      </c>
      <c r="I3206" s="171">
        <f t="shared" si="5678"/>
        <v>0</v>
      </c>
      <c r="J3206" s="171">
        <f t="shared" si="5678"/>
        <v>0</v>
      </c>
      <c r="K3206" s="171">
        <f t="shared" si="5678"/>
        <v>0</v>
      </c>
      <c r="L3206" s="171">
        <f t="shared" ref="L3206:M3206" si="5679">L3207+L3209+L3211</f>
        <v>0</v>
      </c>
      <c r="M3206" s="171">
        <f t="shared" si="5679"/>
        <v>0</v>
      </c>
      <c r="N3206" s="171">
        <f t="shared" ref="N3206:O3206" si="5680">N3207+N3209+N3211</f>
        <v>0</v>
      </c>
      <c r="O3206" s="171">
        <f t="shared" si="5680"/>
        <v>0</v>
      </c>
      <c r="P3206" s="171">
        <f t="shared" si="5678"/>
        <v>0</v>
      </c>
      <c r="Q3206" s="171">
        <f t="shared" si="5678"/>
        <v>0</v>
      </c>
      <c r="R3206" s="171">
        <f t="shared" ref="R3206:W3206" si="5681">R3207+R3209+R3211</f>
        <v>0</v>
      </c>
      <c r="S3206" s="171">
        <f t="shared" si="5681"/>
        <v>0</v>
      </c>
      <c r="T3206" s="171">
        <f t="shared" ref="T3206:U3206" si="5682">T3207+T3209+T3211</f>
        <v>0</v>
      </c>
      <c r="U3206" s="171">
        <f t="shared" si="5682"/>
        <v>0</v>
      </c>
      <c r="V3206" s="171">
        <f t="shared" si="5681"/>
        <v>0</v>
      </c>
      <c r="W3206" s="171">
        <f t="shared" si="5681"/>
        <v>0</v>
      </c>
      <c r="X3206" s="171">
        <f t="shared" ref="X3206:Y3206" si="5683">X3207+X3209+X3211</f>
        <v>0</v>
      </c>
      <c r="Y3206" s="171">
        <f t="shared" si="5683"/>
        <v>0</v>
      </c>
    </row>
    <row r="3207" spans="1:29" s="139" customFormat="1" x14ac:dyDescent="0.2">
      <c r="A3207" s="118" t="s">
        <v>912</v>
      </c>
      <c r="B3207" s="102" t="s">
        <v>922</v>
      </c>
      <c r="C3207" s="103">
        <v>559</v>
      </c>
      <c r="D3207" s="104"/>
      <c r="E3207" s="105">
        <v>321</v>
      </c>
      <c r="F3207" s="141"/>
      <c r="G3207" s="132"/>
      <c r="H3207" s="152">
        <f t="shared" ref="H3207:Y3207" si="5684">H3208</f>
        <v>600</v>
      </c>
      <c r="I3207" s="152">
        <f t="shared" si="5684"/>
        <v>0</v>
      </c>
      <c r="J3207" s="152">
        <f t="shared" si="5684"/>
        <v>0</v>
      </c>
      <c r="K3207" s="152">
        <f t="shared" si="5684"/>
        <v>0</v>
      </c>
      <c r="L3207" s="152">
        <f t="shared" si="5684"/>
        <v>0</v>
      </c>
      <c r="M3207" s="152">
        <f t="shared" si="5684"/>
        <v>0</v>
      </c>
      <c r="N3207" s="152">
        <f t="shared" si="5684"/>
        <v>0</v>
      </c>
      <c r="O3207" s="152">
        <f t="shared" si="5684"/>
        <v>0</v>
      </c>
      <c r="P3207" s="152">
        <f t="shared" si="5684"/>
        <v>0</v>
      </c>
      <c r="Q3207" s="152">
        <f t="shared" si="5684"/>
        <v>0</v>
      </c>
      <c r="R3207" s="152">
        <f t="shared" si="5684"/>
        <v>0</v>
      </c>
      <c r="S3207" s="152">
        <f t="shared" si="5684"/>
        <v>0</v>
      </c>
      <c r="T3207" s="152">
        <f t="shared" si="5684"/>
        <v>0</v>
      </c>
      <c r="U3207" s="152">
        <f t="shared" si="5684"/>
        <v>0</v>
      </c>
      <c r="V3207" s="152">
        <f t="shared" si="5684"/>
        <v>0</v>
      </c>
      <c r="W3207" s="152">
        <f t="shared" si="5684"/>
        <v>0</v>
      </c>
      <c r="X3207" s="152">
        <f t="shared" si="5684"/>
        <v>0</v>
      </c>
      <c r="Y3207" s="152">
        <f t="shared" si="5684"/>
        <v>0</v>
      </c>
    </row>
    <row r="3208" spans="1:29" s="101" customFormat="1" x14ac:dyDescent="0.2">
      <c r="A3208" s="95" t="s">
        <v>912</v>
      </c>
      <c r="B3208" s="93" t="s">
        <v>922</v>
      </c>
      <c r="C3208" s="136">
        <v>559</v>
      </c>
      <c r="D3208" s="95" t="s">
        <v>101</v>
      </c>
      <c r="E3208" s="138">
        <v>3211</v>
      </c>
      <c r="F3208" s="143" t="s">
        <v>42</v>
      </c>
      <c r="G3208" s="132"/>
      <c r="H3208" s="398">
        <v>600</v>
      </c>
      <c r="I3208" s="399"/>
      <c r="J3208" s="398">
        <v>0</v>
      </c>
      <c r="K3208" s="399"/>
      <c r="L3208" s="398"/>
      <c r="M3208" s="399"/>
      <c r="N3208" s="398"/>
      <c r="O3208" s="399"/>
      <c r="P3208" s="398">
        <v>0</v>
      </c>
      <c r="Q3208" s="399"/>
      <c r="R3208" s="398"/>
      <c r="S3208" s="399"/>
      <c r="T3208" s="398"/>
      <c r="U3208" s="399"/>
      <c r="V3208" s="398"/>
      <c r="W3208" s="399"/>
      <c r="X3208" s="398"/>
      <c r="Y3208" s="399"/>
    </row>
    <row r="3209" spans="1:29" s="101" customFormat="1" x14ac:dyDescent="0.2">
      <c r="A3209" s="118" t="s">
        <v>912</v>
      </c>
      <c r="B3209" s="102" t="s">
        <v>922</v>
      </c>
      <c r="C3209" s="103">
        <v>559</v>
      </c>
      <c r="D3209" s="104"/>
      <c r="E3209" s="105">
        <v>322</v>
      </c>
      <c r="F3209" s="141"/>
      <c r="G3209" s="132"/>
      <c r="H3209" s="152">
        <f t="shared" ref="H3209:Y3209" si="5685">H3210</f>
        <v>0</v>
      </c>
      <c r="I3209" s="152">
        <f t="shared" si="5685"/>
        <v>0</v>
      </c>
      <c r="J3209" s="152">
        <f t="shared" si="5685"/>
        <v>0</v>
      </c>
      <c r="K3209" s="152">
        <f t="shared" si="5685"/>
        <v>0</v>
      </c>
      <c r="L3209" s="152">
        <f t="shared" si="5685"/>
        <v>0</v>
      </c>
      <c r="M3209" s="152">
        <f t="shared" si="5685"/>
        <v>0</v>
      </c>
      <c r="N3209" s="152">
        <f t="shared" si="5685"/>
        <v>0</v>
      </c>
      <c r="O3209" s="152">
        <f t="shared" si="5685"/>
        <v>0</v>
      </c>
      <c r="P3209" s="152">
        <f t="shared" si="5685"/>
        <v>0</v>
      </c>
      <c r="Q3209" s="152">
        <f t="shared" si="5685"/>
        <v>0</v>
      </c>
      <c r="R3209" s="152">
        <f t="shared" si="5685"/>
        <v>0</v>
      </c>
      <c r="S3209" s="152">
        <f t="shared" si="5685"/>
        <v>0</v>
      </c>
      <c r="T3209" s="152">
        <f t="shared" si="5685"/>
        <v>0</v>
      </c>
      <c r="U3209" s="152">
        <f t="shared" si="5685"/>
        <v>0</v>
      </c>
      <c r="V3209" s="152">
        <f t="shared" si="5685"/>
        <v>0</v>
      </c>
      <c r="W3209" s="152">
        <f t="shared" si="5685"/>
        <v>0</v>
      </c>
      <c r="X3209" s="152">
        <f t="shared" si="5685"/>
        <v>0</v>
      </c>
      <c r="Y3209" s="152">
        <f t="shared" si="5685"/>
        <v>0</v>
      </c>
      <c r="Z3209" s="139"/>
      <c r="AA3209" s="139"/>
      <c r="AB3209" s="139"/>
      <c r="AC3209" s="139"/>
    </row>
    <row r="3210" spans="1:29" s="150" customFormat="1" x14ac:dyDescent="0.2">
      <c r="A3210" s="95" t="s">
        <v>912</v>
      </c>
      <c r="B3210" s="93" t="s">
        <v>922</v>
      </c>
      <c r="C3210" s="136">
        <v>559</v>
      </c>
      <c r="D3210" s="95" t="s">
        <v>101</v>
      </c>
      <c r="E3210" s="138">
        <v>3221</v>
      </c>
      <c r="F3210" s="143" t="s">
        <v>297</v>
      </c>
      <c r="G3210" s="132"/>
      <c r="H3210" s="398">
        <v>0</v>
      </c>
      <c r="I3210" s="399"/>
      <c r="J3210" s="398">
        <v>0</v>
      </c>
      <c r="K3210" s="399"/>
      <c r="L3210" s="398"/>
      <c r="M3210" s="399"/>
      <c r="N3210" s="398"/>
      <c r="O3210" s="399"/>
      <c r="P3210" s="398">
        <v>0</v>
      </c>
      <c r="Q3210" s="399"/>
      <c r="R3210" s="398"/>
      <c r="S3210" s="399"/>
      <c r="T3210" s="398"/>
      <c r="U3210" s="399"/>
      <c r="V3210" s="398"/>
      <c r="W3210" s="399"/>
      <c r="X3210" s="398"/>
      <c r="Y3210" s="399"/>
      <c r="Z3210" s="101"/>
      <c r="AA3210" s="101"/>
      <c r="AB3210" s="101"/>
      <c r="AC3210" s="101"/>
    </row>
    <row r="3211" spans="1:29" s="150" customFormat="1" x14ac:dyDescent="0.2">
      <c r="A3211" s="118" t="s">
        <v>912</v>
      </c>
      <c r="B3211" s="102" t="s">
        <v>922</v>
      </c>
      <c r="C3211" s="103">
        <v>559</v>
      </c>
      <c r="D3211" s="104"/>
      <c r="E3211" s="105">
        <v>323</v>
      </c>
      <c r="F3211" s="141"/>
      <c r="G3211" s="132"/>
      <c r="H3211" s="152">
        <f>SUM(H3212:H3213)</f>
        <v>23700</v>
      </c>
      <c r="I3211" s="152">
        <f t="shared" ref="I3211:W3211" si="5686">SUM(I3212:I3213)</f>
        <v>0</v>
      </c>
      <c r="J3211" s="152">
        <f t="shared" si="5686"/>
        <v>0</v>
      </c>
      <c r="K3211" s="152">
        <f t="shared" si="5686"/>
        <v>0</v>
      </c>
      <c r="L3211" s="152">
        <f t="shared" si="5686"/>
        <v>0</v>
      </c>
      <c r="M3211" s="152">
        <f t="shared" si="5686"/>
        <v>0</v>
      </c>
      <c r="N3211" s="152">
        <f t="shared" ref="N3211:O3211" si="5687">SUM(N3212:N3213)</f>
        <v>0</v>
      </c>
      <c r="O3211" s="152">
        <f t="shared" si="5687"/>
        <v>0</v>
      </c>
      <c r="P3211" s="152">
        <f t="shared" si="5686"/>
        <v>0</v>
      </c>
      <c r="Q3211" s="152">
        <f t="shared" si="5686"/>
        <v>0</v>
      </c>
      <c r="R3211" s="152">
        <f t="shared" si="5686"/>
        <v>0</v>
      </c>
      <c r="S3211" s="152">
        <f t="shared" si="5686"/>
        <v>0</v>
      </c>
      <c r="T3211" s="152">
        <f t="shared" ref="T3211:U3211" si="5688">SUM(T3212:T3213)</f>
        <v>0</v>
      </c>
      <c r="U3211" s="152">
        <f t="shared" si="5688"/>
        <v>0</v>
      </c>
      <c r="V3211" s="152">
        <f t="shared" si="5686"/>
        <v>0</v>
      </c>
      <c r="W3211" s="152">
        <f t="shared" si="5686"/>
        <v>0</v>
      </c>
      <c r="X3211" s="152">
        <f t="shared" ref="X3211:Y3211" si="5689">SUM(X3212:X3213)</f>
        <v>0</v>
      </c>
      <c r="Y3211" s="152">
        <f t="shared" si="5689"/>
        <v>0</v>
      </c>
      <c r="Z3211" s="101"/>
      <c r="AA3211" s="101"/>
      <c r="AB3211" s="101"/>
      <c r="AC3211" s="101"/>
    </row>
    <row r="3212" spans="1:29" s="101" customFormat="1" x14ac:dyDescent="0.2">
      <c r="A3212" s="95" t="s">
        <v>912</v>
      </c>
      <c r="B3212" s="93" t="s">
        <v>922</v>
      </c>
      <c r="C3212" s="136">
        <v>559</v>
      </c>
      <c r="D3212" s="95" t="s">
        <v>101</v>
      </c>
      <c r="E3212" s="138">
        <v>3233</v>
      </c>
      <c r="F3212" s="143" t="s">
        <v>54</v>
      </c>
      <c r="G3212" s="132"/>
      <c r="H3212" s="398">
        <v>1700</v>
      </c>
      <c r="I3212" s="399"/>
      <c r="J3212" s="398"/>
      <c r="K3212" s="399"/>
      <c r="L3212" s="398"/>
      <c r="M3212" s="399"/>
      <c r="N3212" s="398"/>
      <c r="O3212" s="399"/>
      <c r="P3212" s="398"/>
      <c r="Q3212" s="399"/>
      <c r="R3212" s="398"/>
      <c r="S3212" s="399"/>
      <c r="T3212" s="398"/>
      <c r="U3212" s="399"/>
      <c r="V3212" s="398"/>
      <c r="W3212" s="399"/>
      <c r="X3212" s="398"/>
      <c r="Y3212" s="399"/>
      <c r="Z3212" s="150"/>
      <c r="AA3212" s="150"/>
      <c r="AB3212" s="150"/>
      <c r="AC3212" s="150"/>
    </row>
    <row r="3213" spans="1:29" s="150" customFormat="1" x14ac:dyDescent="0.2">
      <c r="A3213" s="95" t="s">
        <v>912</v>
      </c>
      <c r="B3213" s="93" t="s">
        <v>922</v>
      </c>
      <c r="C3213" s="136">
        <v>559</v>
      </c>
      <c r="D3213" s="95" t="s">
        <v>101</v>
      </c>
      <c r="E3213" s="138">
        <v>3237</v>
      </c>
      <c r="F3213" s="143" t="s">
        <v>58</v>
      </c>
      <c r="G3213" s="132"/>
      <c r="H3213" s="398">
        <v>22000</v>
      </c>
      <c r="I3213" s="399"/>
      <c r="J3213" s="398">
        <v>0</v>
      </c>
      <c r="K3213" s="399"/>
      <c r="L3213" s="398"/>
      <c r="M3213" s="399"/>
      <c r="N3213" s="398"/>
      <c r="O3213" s="399"/>
      <c r="P3213" s="398">
        <v>0</v>
      </c>
      <c r="Q3213" s="399"/>
      <c r="R3213" s="398"/>
      <c r="S3213" s="399"/>
      <c r="T3213" s="398"/>
      <c r="U3213" s="399"/>
      <c r="V3213" s="398"/>
      <c r="W3213" s="399"/>
      <c r="X3213" s="398"/>
      <c r="Y3213" s="399"/>
    </row>
    <row r="3214" spans="1:29" s="150" customFormat="1" x14ac:dyDescent="0.2">
      <c r="A3214" s="201" t="s">
        <v>912</v>
      </c>
      <c r="B3214" s="179" t="s">
        <v>922</v>
      </c>
      <c r="C3214" s="167">
        <v>559</v>
      </c>
      <c r="D3214" s="167"/>
      <c r="E3214" s="168">
        <v>42</v>
      </c>
      <c r="F3214" s="169"/>
      <c r="G3214" s="197"/>
      <c r="H3214" s="171">
        <f>H3215</f>
        <v>104000</v>
      </c>
      <c r="I3214" s="171">
        <f t="shared" ref="I3214:Y3214" si="5690">I3215</f>
        <v>0</v>
      </c>
      <c r="J3214" s="171">
        <f t="shared" si="5690"/>
        <v>0</v>
      </c>
      <c r="K3214" s="171">
        <f t="shared" si="5690"/>
        <v>0</v>
      </c>
      <c r="L3214" s="171">
        <f t="shared" si="5690"/>
        <v>0</v>
      </c>
      <c r="M3214" s="171">
        <f t="shared" si="5690"/>
        <v>0</v>
      </c>
      <c r="N3214" s="171">
        <f t="shared" si="5690"/>
        <v>0</v>
      </c>
      <c r="O3214" s="171">
        <f t="shared" si="5690"/>
        <v>0</v>
      </c>
      <c r="P3214" s="171">
        <f t="shared" si="5690"/>
        <v>0</v>
      </c>
      <c r="Q3214" s="171">
        <f t="shared" si="5690"/>
        <v>0</v>
      </c>
      <c r="R3214" s="171">
        <f t="shared" si="5690"/>
        <v>0</v>
      </c>
      <c r="S3214" s="171">
        <f t="shared" si="5690"/>
        <v>0</v>
      </c>
      <c r="T3214" s="171">
        <f t="shared" si="5690"/>
        <v>0</v>
      </c>
      <c r="U3214" s="171">
        <f t="shared" si="5690"/>
        <v>0</v>
      </c>
      <c r="V3214" s="171">
        <f t="shared" si="5690"/>
        <v>0</v>
      </c>
      <c r="W3214" s="171">
        <f t="shared" si="5690"/>
        <v>0</v>
      </c>
      <c r="X3214" s="171">
        <f t="shared" si="5690"/>
        <v>0</v>
      </c>
      <c r="Y3214" s="171">
        <f t="shared" si="5690"/>
        <v>0</v>
      </c>
      <c r="Z3214" s="101"/>
      <c r="AA3214" s="101"/>
      <c r="AB3214" s="101"/>
      <c r="AC3214" s="101"/>
    </row>
    <row r="3215" spans="1:29" s="150" customFormat="1" x14ac:dyDescent="0.2">
      <c r="A3215" s="118" t="s">
        <v>912</v>
      </c>
      <c r="B3215" s="102" t="s">
        <v>922</v>
      </c>
      <c r="C3215" s="103">
        <v>559</v>
      </c>
      <c r="D3215" s="104"/>
      <c r="E3215" s="105">
        <v>422</v>
      </c>
      <c r="F3215" s="141"/>
      <c r="G3215" s="132"/>
      <c r="H3215" s="158">
        <f>H3216</f>
        <v>104000</v>
      </c>
      <c r="I3215" s="158">
        <f t="shared" ref="I3215:Y3215" si="5691">I3216</f>
        <v>0</v>
      </c>
      <c r="J3215" s="158">
        <f t="shared" si="5691"/>
        <v>0</v>
      </c>
      <c r="K3215" s="158">
        <f t="shared" si="5691"/>
        <v>0</v>
      </c>
      <c r="L3215" s="158">
        <f t="shared" si="5691"/>
        <v>0</v>
      </c>
      <c r="M3215" s="158">
        <f t="shared" si="5691"/>
        <v>0</v>
      </c>
      <c r="N3215" s="158">
        <f t="shared" si="5691"/>
        <v>0</v>
      </c>
      <c r="O3215" s="158">
        <f t="shared" si="5691"/>
        <v>0</v>
      </c>
      <c r="P3215" s="158">
        <f t="shared" si="5691"/>
        <v>0</v>
      </c>
      <c r="Q3215" s="158">
        <f t="shared" si="5691"/>
        <v>0</v>
      </c>
      <c r="R3215" s="158">
        <f t="shared" si="5691"/>
        <v>0</v>
      </c>
      <c r="S3215" s="158">
        <f t="shared" si="5691"/>
        <v>0</v>
      </c>
      <c r="T3215" s="158">
        <f t="shared" si="5691"/>
        <v>0</v>
      </c>
      <c r="U3215" s="158">
        <f t="shared" si="5691"/>
        <v>0</v>
      </c>
      <c r="V3215" s="158">
        <f t="shared" si="5691"/>
        <v>0</v>
      </c>
      <c r="W3215" s="158">
        <f t="shared" si="5691"/>
        <v>0</v>
      </c>
      <c r="X3215" s="158">
        <f t="shared" si="5691"/>
        <v>0</v>
      </c>
      <c r="Y3215" s="158">
        <f t="shared" si="5691"/>
        <v>0</v>
      </c>
    </row>
    <row r="3216" spans="1:29" s="150" customFormat="1" x14ac:dyDescent="0.2">
      <c r="A3216" s="95" t="s">
        <v>912</v>
      </c>
      <c r="B3216" s="93" t="s">
        <v>922</v>
      </c>
      <c r="C3216" s="136">
        <v>559</v>
      </c>
      <c r="D3216" s="95" t="s">
        <v>101</v>
      </c>
      <c r="E3216" s="138">
        <v>4225</v>
      </c>
      <c r="F3216" s="143" t="s">
        <v>924</v>
      </c>
      <c r="G3216" s="132"/>
      <c r="H3216" s="398">
        <v>104000</v>
      </c>
      <c r="I3216" s="399"/>
      <c r="J3216" s="398">
        <v>0</v>
      </c>
      <c r="K3216" s="399"/>
      <c r="L3216" s="398"/>
      <c r="M3216" s="399"/>
      <c r="N3216" s="398"/>
      <c r="O3216" s="399"/>
      <c r="P3216" s="398">
        <v>0</v>
      </c>
      <c r="Q3216" s="399"/>
      <c r="R3216" s="398"/>
      <c r="S3216" s="399"/>
      <c r="T3216" s="398"/>
      <c r="U3216" s="399"/>
      <c r="V3216" s="398"/>
      <c r="W3216" s="399"/>
      <c r="X3216" s="398"/>
      <c r="Y3216" s="399"/>
    </row>
    <row r="3217" spans="1:29" s="150" customFormat="1" ht="67.5" x14ac:dyDescent="0.2">
      <c r="A3217" s="202" t="s">
        <v>912</v>
      </c>
      <c r="B3217" s="173" t="s">
        <v>925</v>
      </c>
      <c r="C3217" s="173"/>
      <c r="D3217" s="173"/>
      <c r="E3217" s="174"/>
      <c r="F3217" s="176" t="s">
        <v>926</v>
      </c>
      <c r="G3217" s="177" t="s">
        <v>636</v>
      </c>
      <c r="H3217" s="178">
        <f>H3218+H3223+H3232+H3235+H3240+H3249</f>
        <v>206588</v>
      </c>
      <c r="I3217" s="178">
        <f t="shared" ref="I3217:Q3217" si="5692">I3218+I3223+I3232+I3235+I3240+I3249</f>
        <v>0</v>
      </c>
      <c r="J3217" s="178">
        <f t="shared" si="5692"/>
        <v>0</v>
      </c>
      <c r="K3217" s="178">
        <f t="shared" si="5692"/>
        <v>0</v>
      </c>
      <c r="L3217" s="178">
        <f t="shared" ref="L3217:M3217" si="5693">L3218+L3223+L3232+L3235+L3240+L3249</f>
        <v>0</v>
      </c>
      <c r="M3217" s="178">
        <f t="shared" si="5693"/>
        <v>0</v>
      </c>
      <c r="N3217" s="178">
        <f t="shared" ref="N3217:O3217" si="5694">N3218+N3223+N3232+N3235+N3240+N3249</f>
        <v>0</v>
      </c>
      <c r="O3217" s="178">
        <f t="shared" si="5694"/>
        <v>0</v>
      </c>
      <c r="P3217" s="178">
        <f t="shared" si="5692"/>
        <v>0</v>
      </c>
      <c r="Q3217" s="178">
        <f t="shared" si="5692"/>
        <v>0</v>
      </c>
      <c r="R3217" s="178">
        <f t="shared" ref="R3217:W3217" si="5695">R3218+R3223+R3232+R3235+R3240+R3249</f>
        <v>0</v>
      </c>
      <c r="S3217" s="178">
        <f t="shared" si="5695"/>
        <v>0</v>
      </c>
      <c r="T3217" s="178">
        <f t="shared" ref="T3217:U3217" si="5696">T3218+T3223+T3232+T3235+T3240+T3249</f>
        <v>0</v>
      </c>
      <c r="U3217" s="178">
        <f t="shared" si="5696"/>
        <v>0</v>
      </c>
      <c r="V3217" s="178">
        <f t="shared" si="5695"/>
        <v>0</v>
      </c>
      <c r="W3217" s="178">
        <f t="shared" si="5695"/>
        <v>0</v>
      </c>
      <c r="X3217" s="178">
        <f t="shared" ref="X3217:Y3217" si="5697">X3218+X3223+X3232+X3235+X3240+X3249</f>
        <v>0</v>
      </c>
      <c r="Y3217" s="178">
        <f t="shared" si="5697"/>
        <v>0</v>
      </c>
    </row>
    <row r="3218" spans="1:29" s="150" customFormat="1" x14ac:dyDescent="0.2">
      <c r="A3218" s="188" t="s">
        <v>912</v>
      </c>
      <c r="B3218" s="166" t="s">
        <v>925</v>
      </c>
      <c r="C3218" s="167">
        <v>43</v>
      </c>
      <c r="D3218" s="166"/>
      <c r="E3218" s="168">
        <v>31</v>
      </c>
      <c r="F3218" s="169"/>
      <c r="G3218" s="169"/>
      <c r="H3218" s="185">
        <f t="shared" ref="H3218:Q3218" si="5698">H3219+H3221</f>
        <v>5008</v>
      </c>
      <c r="I3218" s="185">
        <f t="shared" si="5698"/>
        <v>0</v>
      </c>
      <c r="J3218" s="185">
        <f t="shared" si="5698"/>
        <v>0</v>
      </c>
      <c r="K3218" s="185">
        <f t="shared" si="5698"/>
        <v>0</v>
      </c>
      <c r="L3218" s="185">
        <f t="shared" ref="L3218:M3218" si="5699">L3219+L3221</f>
        <v>0</v>
      </c>
      <c r="M3218" s="185">
        <f t="shared" si="5699"/>
        <v>0</v>
      </c>
      <c r="N3218" s="185">
        <f t="shared" ref="N3218:O3218" si="5700">N3219+N3221</f>
        <v>0</v>
      </c>
      <c r="O3218" s="185">
        <f t="shared" si="5700"/>
        <v>0</v>
      </c>
      <c r="P3218" s="185">
        <f t="shared" si="5698"/>
        <v>0</v>
      </c>
      <c r="Q3218" s="185">
        <f t="shared" si="5698"/>
        <v>0</v>
      </c>
      <c r="R3218" s="185">
        <f t="shared" ref="R3218:W3218" si="5701">R3219+R3221</f>
        <v>0</v>
      </c>
      <c r="S3218" s="185">
        <f t="shared" si="5701"/>
        <v>0</v>
      </c>
      <c r="T3218" s="185">
        <f t="shared" ref="T3218:U3218" si="5702">T3219+T3221</f>
        <v>0</v>
      </c>
      <c r="U3218" s="185">
        <f t="shared" si="5702"/>
        <v>0</v>
      </c>
      <c r="V3218" s="185">
        <f t="shared" si="5701"/>
        <v>0</v>
      </c>
      <c r="W3218" s="185">
        <f t="shared" si="5701"/>
        <v>0</v>
      </c>
      <c r="X3218" s="185">
        <f t="shared" ref="X3218:Y3218" si="5703">X3219+X3221</f>
        <v>0</v>
      </c>
      <c r="Y3218" s="185">
        <f t="shared" si="5703"/>
        <v>0</v>
      </c>
    </row>
    <row r="3219" spans="1:29" s="150" customFormat="1" x14ac:dyDescent="0.2">
      <c r="A3219" s="118" t="s">
        <v>912</v>
      </c>
      <c r="B3219" s="102" t="s">
        <v>925</v>
      </c>
      <c r="C3219" s="103">
        <v>43</v>
      </c>
      <c r="D3219" s="118"/>
      <c r="E3219" s="113">
        <v>311</v>
      </c>
      <c r="F3219" s="141"/>
      <c r="G3219" s="186"/>
      <c r="H3219" s="108">
        <f t="shared" ref="H3219:X3221" si="5704">H3220</f>
        <v>4106</v>
      </c>
      <c r="I3219" s="108">
        <f t="shared" si="5704"/>
        <v>0</v>
      </c>
      <c r="J3219" s="108">
        <f t="shared" si="5704"/>
        <v>0</v>
      </c>
      <c r="K3219" s="108">
        <f t="shared" si="5704"/>
        <v>0</v>
      </c>
      <c r="L3219" s="108">
        <f t="shared" si="5704"/>
        <v>0</v>
      </c>
      <c r="M3219" s="108">
        <f t="shared" si="5704"/>
        <v>0</v>
      </c>
      <c r="N3219" s="108">
        <f t="shared" si="5704"/>
        <v>0</v>
      </c>
      <c r="O3219" s="108">
        <f t="shared" si="5704"/>
        <v>0</v>
      </c>
      <c r="P3219" s="108">
        <f t="shared" si="5704"/>
        <v>0</v>
      </c>
      <c r="Q3219" s="108">
        <f t="shared" si="5704"/>
        <v>0</v>
      </c>
      <c r="R3219" s="108">
        <f t="shared" si="5704"/>
        <v>0</v>
      </c>
      <c r="S3219" s="108">
        <f t="shared" si="5704"/>
        <v>0</v>
      </c>
      <c r="T3219" s="108">
        <f t="shared" si="5704"/>
        <v>0</v>
      </c>
      <c r="U3219" s="108">
        <f t="shared" si="5704"/>
        <v>0</v>
      </c>
      <c r="V3219" s="108">
        <f t="shared" si="5704"/>
        <v>0</v>
      </c>
      <c r="W3219" s="108">
        <f t="shared" si="5704"/>
        <v>0</v>
      </c>
      <c r="X3219" s="108">
        <f t="shared" si="5704"/>
        <v>0</v>
      </c>
      <c r="Y3219" s="108">
        <f t="shared" ref="X3219:Y3221" si="5705">Y3220</f>
        <v>0</v>
      </c>
    </row>
    <row r="3220" spans="1:29" s="150" customFormat="1" x14ac:dyDescent="0.2">
      <c r="A3220" s="95" t="s">
        <v>912</v>
      </c>
      <c r="B3220" s="93" t="s">
        <v>925</v>
      </c>
      <c r="C3220" s="94">
        <v>43</v>
      </c>
      <c r="D3220" s="95" t="s">
        <v>101</v>
      </c>
      <c r="E3220" s="119">
        <v>3111</v>
      </c>
      <c r="F3220" s="142" t="s">
        <v>33</v>
      </c>
      <c r="G3220" s="134"/>
      <c r="H3220" s="398">
        <v>4106</v>
      </c>
      <c r="I3220" s="399"/>
      <c r="J3220" s="398">
        <v>0</v>
      </c>
      <c r="K3220" s="399"/>
      <c r="L3220" s="398"/>
      <c r="M3220" s="399"/>
      <c r="N3220" s="398"/>
      <c r="O3220" s="399"/>
      <c r="P3220" s="398">
        <v>0</v>
      </c>
      <c r="Q3220" s="399"/>
      <c r="R3220" s="398"/>
      <c r="S3220" s="399"/>
      <c r="T3220" s="398"/>
      <c r="U3220" s="399"/>
      <c r="V3220" s="398"/>
      <c r="W3220" s="399"/>
      <c r="X3220" s="398"/>
      <c r="Y3220" s="399"/>
    </row>
    <row r="3221" spans="1:29" s="150" customFormat="1" x14ac:dyDescent="0.2">
      <c r="A3221" s="118" t="s">
        <v>912</v>
      </c>
      <c r="B3221" s="102" t="s">
        <v>925</v>
      </c>
      <c r="C3221" s="103">
        <v>43</v>
      </c>
      <c r="D3221" s="118"/>
      <c r="E3221" s="113">
        <v>313</v>
      </c>
      <c r="F3221" s="141"/>
      <c r="G3221" s="186"/>
      <c r="H3221" s="108">
        <f t="shared" si="5704"/>
        <v>902</v>
      </c>
      <c r="I3221" s="108">
        <f t="shared" si="5704"/>
        <v>0</v>
      </c>
      <c r="J3221" s="108">
        <f t="shared" si="5704"/>
        <v>0</v>
      </c>
      <c r="K3221" s="108">
        <f t="shared" si="5704"/>
        <v>0</v>
      </c>
      <c r="L3221" s="108">
        <f t="shared" si="5704"/>
        <v>0</v>
      </c>
      <c r="M3221" s="108">
        <f t="shared" si="5704"/>
        <v>0</v>
      </c>
      <c r="N3221" s="108">
        <f t="shared" si="5704"/>
        <v>0</v>
      </c>
      <c r="O3221" s="108">
        <f t="shared" si="5704"/>
        <v>0</v>
      </c>
      <c r="P3221" s="108">
        <f t="shared" si="5704"/>
        <v>0</v>
      </c>
      <c r="Q3221" s="108">
        <f t="shared" si="5704"/>
        <v>0</v>
      </c>
      <c r="R3221" s="108">
        <f t="shared" si="5704"/>
        <v>0</v>
      </c>
      <c r="S3221" s="108">
        <f t="shared" si="5704"/>
        <v>0</v>
      </c>
      <c r="T3221" s="108">
        <f t="shared" si="5704"/>
        <v>0</v>
      </c>
      <c r="U3221" s="108">
        <f t="shared" si="5704"/>
        <v>0</v>
      </c>
      <c r="V3221" s="108">
        <f t="shared" si="5704"/>
        <v>0</v>
      </c>
      <c r="W3221" s="108">
        <f t="shared" si="5704"/>
        <v>0</v>
      </c>
      <c r="X3221" s="108">
        <f t="shared" si="5705"/>
        <v>0</v>
      </c>
      <c r="Y3221" s="108">
        <f t="shared" si="5705"/>
        <v>0</v>
      </c>
    </row>
    <row r="3222" spans="1:29" s="150" customFormat="1" x14ac:dyDescent="0.2">
      <c r="A3222" s="95" t="s">
        <v>912</v>
      </c>
      <c r="B3222" s="93" t="s">
        <v>925</v>
      </c>
      <c r="C3222" s="94">
        <v>43</v>
      </c>
      <c r="D3222" s="95" t="s">
        <v>101</v>
      </c>
      <c r="E3222" s="119">
        <v>3132</v>
      </c>
      <c r="F3222" s="142" t="s">
        <v>40</v>
      </c>
      <c r="G3222" s="134"/>
      <c r="H3222" s="398">
        <v>902</v>
      </c>
      <c r="I3222" s="399"/>
      <c r="J3222" s="398">
        <v>0</v>
      </c>
      <c r="K3222" s="399"/>
      <c r="L3222" s="398"/>
      <c r="M3222" s="399"/>
      <c r="N3222" s="398"/>
      <c r="O3222" s="399"/>
      <c r="P3222" s="398">
        <v>0</v>
      </c>
      <c r="Q3222" s="399"/>
      <c r="R3222" s="398"/>
      <c r="S3222" s="399"/>
      <c r="T3222" s="398"/>
      <c r="U3222" s="399"/>
      <c r="V3222" s="398"/>
      <c r="W3222" s="399"/>
      <c r="X3222" s="398"/>
      <c r="Y3222" s="399"/>
    </row>
    <row r="3223" spans="1:29" s="101" customFormat="1" x14ac:dyDescent="0.2">
      <c r="A3223" s="201" t="s">
        <v>912</v>
      </c>
      <c r="B3223" s="179" t="s">
        <v>925</v>
      </c>
      <c r="C3223" s="167">
        <v>43</v>
      </c>
      <c r="D3223" s="167"/>
      <c r="E3223" s="168">
        <v>32</v>
      </c>
      <c r="F3223" s="169"/>
      <c r="G3223" s="170"/>
      <c r="H3223" s="171">
        <f t="shared" ref="H3223:Q3223" si="5706">H3224+H3226+H3228</f>
        <v>15800</v>
      </c>
      <c r="I3223" s="171">
        <f t="shared" si="5706"/>
        <v>0</v>
      </c>
      <c r="J3223" s="171">
        <f t="shared" si="5706"/>
        <v>0</v>
      </c>
      <c r="K3223" s="171">
        <f t="shared" si="5706"/>
        <v>0</v>
      </c>
      <c r="L3223" s="171">
        <f t="shared" ref="L3223:M3223" si="5707">L3224+L3226+L3228</f>
        <v>0</v>
      </c>
      <c r="M3223" s="171">
        <f t="shared" si="5707"/>
        <v>0</v>
      </c>
      <c r="N3223" s="171">
        <f t="shared" ref="N3223:O3223" si="5708">N3224+N3226+N3228</f>
        <v>0</v>
      </c>
      <c r="O3223" s="171">
        <f t="shared" si="5708"/>
        <v>0</v>
      </c>
      <c r="P3223" s="171">
        <f t="shared" si="5706"/>
        <v>0</v>
      </c>
      <c r="Q3223" s="171">
        <f t="shared" si="5706"/>
        <v>0</v>
      </c>
      <c r="R3223" s="171">
        <f t="shared" ref="R3223:W3223" si="5709">R3224+R3226+R3228</f>
        <v>0</v>
      </c>
      <c r="S3223" s="171">
        <f t="shared" si="5709"/>
        <v>0</v>
      </c>
      <c r="T3223" s="171">
        <f t="shared" ref="T3223:U3223" si="5710">T3224+T3226+T3228</f>
        <v>0</v>
      </c>
      <c r="U3223" s="171">
        <f t="shared" si="5710"/>
        <v>0</v>
      </c>
      <c r="V3223" s="171">
        <f t="shared" si="5709"/>
        <v>0</v>
      </c>
      <c r="W3223" s="171">
        <f t="shared" si="5709"/>
        <v>0</v>
      </c>
      <c r="X3223" s="171">
        <f t="shared" ref="X3223:Y3223" si="5711">X3224+X3226+X3228</f>
        <v>0</v>
      </c>
      <c r="Y3223" s="171">
        <f t="shared" si="5711"/>
        <v>0</v>
      </c>
      <c r="Z3223" s="150"/>
      <c r="AA3223" s="150"/>
      <c r="AB3223" s="150"/>
      <c r="AC3223" s="150"/>
    </row>
    <row r="3224" spans="1:29" s="101" customFormat="1" x14ac:dyDescent="0.2">
      <c r="A3224" s="118" t="s">
        <v>912</v>
      </c>
      <c r="B3224" s="102" t="s">
        <v>925</v>
      </c>
      <c r="C3224" s="103">
        <v>43</v>
      </c>
      <c r="D3224" s="104"/>
      <c r="E3224" s="105">
        <v>321</v>
      </c>
      <c r="F3224" s="141"/>
      <c r="G3224" s="106"/>
      <c r="H3224" s="152">
        <f t="shared" ref="H3224:Y3224" si="5712">H3225</f>
        <v>600</v>
      </c>
      <c r="I3224" s="152">
        <f t="shared" si="5712"/>
        <v>0</v>
      </c>
      <c r="J3224" s="152">
        <f t="shared" si="5712"/>
        <v>0</v>
      </c>
      <c r="K3224" s="152">
        <f t="shared" si="5712"/>
        <v>0</v>
      </c>
      <c r="L3224" s="152">
        <f t="shared" si="5712"/>
        <v>0</v>
      </c>
      <c r="M3224" s="152">
        <f t="shared" si="5712"/>
        <v>0</v>
      </c>
      <c r="N3224" s="152">
        <f t="shared" si="5712"/>
        <v>0</v>
      </c>
      <c r="O3224" s="152">
        <f t="shared" si="5712"/>
        <v>0</v>
      </c>
      <c r="P3224" s="152">
        <f t="shared" si="5712"/>
        <v>0</v>
      </c>
      <c r="Q3224" s="152">
        <f t="shared" si="5712"/>
        <v>0</v>
      </c>
      <c r="R3224" s="152">
        <f t="shared" si="5712"/>
        <v>0</v>
      </c>
      <c r="S3224" s="152">
        <f t="shared" si="5712"/>
        <v>0</v>
      </c>
      <c r="T3224" s="152">
        <f t="shared" si="5712"/>
        <v>0</v>
      </c>
      <c r="U3224" s="152">
        <f t="shared" si="5712"/>
        <v>0</v>
      </c>
      <c r="V3224" s="152">
        <f t="shared" si="5712"/>
        <v>0</v>
      </c>
      <c r="W3224" s="152">
        <f t="shared" si="5712"/>
        <v>0</v>
      </c>
      <c r="X3224" s="152">
        <f t="shared" si="5712"/>
        <v>0</v>
      </c>
      <c r="Y3224" s="152">
        <f t="shared" si="5712"/>
        <v>0</v>
      </c>
      <c r="Z3224" s="150"/>
      <c r="AA3224" s="150"/>
      <c r="AB3224" s="150"/>
      <c r="AC3224" s="150"/>
    </row>
    <row r="3225" spans="1:29" s="150" customFormat="1" x14ac:dyDescent="0.2">
      <c r="A3225" s="95" t="s">
        <v>912</v>
      </c>
      <c r="B3225" s="93" t="s">
        <v>925</v>
      </c>
      <c r="C3225" s="136">
        <v>43</v>
      </c>
      <c r="D3225" s="95" t="s">
        <v>101</v>
      </c>
      <c r="E3225" s="138">
        <v>3211</v>
      </c>
      <c r="F3225" s="143" t="s">
        <v>42</v>
      </c>
      <c r="G3225" s="132"/>
      <c r="H3225" s="398">
        <v>600</v>
      </c>
      <c r="I3225" s="399"/>
      <c r="J3225" s="398">
        <v>0</v>
      </c>
      <c r="K3225" s="399"/>
      <c r="L3225" s="398"/>
      <c r="M3225" s="399"/>
      <c r="N3225" s="398"/>
      <c r="O3225" s="399"/>
      <c r="P3225" s="398">
        <v>0</v>
      </c>
      <c r="Q3225" s="399"/>
      <c r="R3225" s="398"/>
      <c r="S3225" s="399"/>
      <c r="T3225" s="398"/>
      <c r="U3225" s="399"/>
      <c r="V3225" s="398"/>
      <c r="W3225" s="399"/>
      <c r="X3225" s="398"/>
      <c r="Y3225" s="399"/>
      <c r="Z3225" s="101"/>
      <c r="AA3225" s="101"/>
      <c r="AB3225" s="101"/>
      <c r="AC3225" s="101"/>
    </row>
    <row r="3226" spans="1:29" s="101" customFormat="1" x14ac:dyDescent="0.2">
      <c r="A3226" s="118" t="s">
        <v>912</v>
      </c>
      <c r="B3226" s="102" t="s">
        <v>925</v>
      </c>
      <c r="C3226" s="103">
        <v>43</v>
      </c>
      <c r="D3226" s="104"/>
      <c r="E3226" s="105">
        <v>322</v>
      </c>
      <c r="F3226" s="141"/>
      <c r="G3226" s="106"/>
      <c r="H3226" s="152">
        <f t="shared" ref="H3226:Y3226" si="5713">H3227</f>
        <v>1150</v>
      </c>
      <c r="I3226" s="152">
        <f t="shared" si="5713"/>
        <v>0</v>
      </c>
      <c r="J3226" s="152">
        <f t="shared" si="5713"/>
        <v>0</v>
      </c>
      <c r="K3226" s="152">
        <f t="shared" si="5713"/>
        <v>0</v>
      </c>
      <c r="L3226" s="152">
        <f t="shared" si="5713"/>
        <v>0</v>
      </c>
      <c r="M3226" s="152">
        <f t="shared" si="5713"/>
        <v>0</v>
      </c>
      <c r="N3226" s="152">
        <f t="shared" si="5713"/>
        <v>0</v>
      </c>
      <c r="O3226" s="152">
        <f t="shared" si="5713"/>
        <v>0</v>
      </c>
      <c r="P3226" s="152">
        <f t="shared" si="5713"/>
        <v>0</v>
      </c>
      <c r="Q3226" s="152">
        <f t="shared" si="5713"/>
        <v>0</v>
      </c>
      <c r="R3226" s="152">
        <f t="shared" si="5713"/>
        <v>0</v>
      </c>
      <c r="S3226" s="152">
        <f t="shared" si="5713"/>
        <v>0</v>
      </c>
      <c r="T3226" s="152">
        <f t="shared" si="5713"/>
        <v>0</v>
      </c>
      <c r="U3226" s="152">
        <f t="shared" si="5713"/>
        <v>0</v>
      </c>
      <c r="V3226" s="152">
        <f t="shared" si="5713"/>
        <v>0</v>
      </c>
      <c r="W3226" s="152">
        <f t="shared" si="5713"/>
        <v>0</v>
      </c>
      <c r="X3226" s="152">
        <f t="shared" si="5713"/>
        <v>0</v>
      </c>
      <c r="Y3226" s="152">
        <f t="shared" si="5713"/>
        <v>0</v>
      </c>
    </row>
    <row r="3227" spans="1:29" s="150" customFormat="1" x14ac:dyDescent="0.2">
      <c r="A3227" s="95" t="s">
        <v>912</v>
      </c>
      <c r="B3227" s="93" t="s">
        <v>925</v>
      </c>
      <c r="C3227" s="136">
        <v>43</v>
      </c>
      <c r="D3227" s="95" t="s">
        <v>101</v>
      </c>
      <c r="E3227" s="138">
        <v>3221</v>
      </c>
      <c r="F3227" s="143" t="s">
        <v>297</v>
      </c>
      <c r="G3227" s="132"/>
      <c r="H3227" s="398">
        <v>1150</v>
      </c>
      <c r="I3227" s="399"/>
      <c r="J3227" s="398">
        <v>0</v>
      </c>
      <c r="K3227" s="399"/>
      <c r="L3227" s="398"/>
      <c r="M3227" s="399"/>
      <c r="N3227" s="398"/>
      <c r="O3227" s="399"/>
      <c r="P3227" s="398">
        <v>0</v>
      </c>
      <c r="Q3227" s="399"/>
      <c r="R3227" s="398"/>
      <c r="S3227" s="399"/>
      <c r="T3227" s="398"/>
      <c r="U3227" s="399"/>
      <c r="V3227" s="398"/>
      <c r="W3227" s="399"/>
      <c r="X3227" s="398"/>
      <c r="Y3227" s="399"/>
    </row>
    <row r="3228" spans="1:29" s="150" customFormat="1" x14ac:dyDescent="0.2">
      <c r="A3228" s="118" t="s">
        <v>912</v>
      </c>
      <c r="B3228" s="102" t="s">
        <v>925</v>
      </c>
      <c r="C3228" s="103">
        <v>43</v>
      </c>
      <c r="D3228" s="104"/>
      <c r="E3228" s="105">
        <v>323</v>
      </c>
      <c r="F3228" s="141"/>
      <c r="G3228" s="106"/>
      <c r="H3228" s="152">
        <f>SUM(H3229:H3231)</f>
        <v>14050</v>
      </c>
      <c r="I3228" s="152">
        <f t="shared" ref="I3228:W3228" si="5714">SUM(I3229:I3231)</f>
        <v>0</v>
      </c>
      <c r="J3228" s="152">
        <f t="shared" si="5714"/>
        <v>0</v>
      </c>
      <c r="K3228" s="152">
        <f t="shared" si="5714"/>
        <v>0</v>
      </c>
      <c r="L3228" s="152">
        <f t="shared" si="5714"/>
        <v>0</v>
      </c>
      <c r="M3228" s="152">
        <f t="shared" si="5714"/>
        <v>0</v>
      </c>
      <c r="N3228" s="152">
        <f t="shared" ref="N3228:O3228" si="5715">SUM(N3229:N3231)</f>
        <v>0</v>
      </c>
      <c r="O3228" s="152">
        <f t="shared" si="5715"/>
        <v>0</v>
      </c>
      <c r="P3228" s="152">
        <f t="shared" si="5714"/>
        <v>0</v>
      </c>
      <c r="Q3228" s="152">
        <f t="shared" si="5714"/>
        <v>0</v>
      </c>
      <c r="R3228" s="152">
        <f t="shared" si="5714"/>
        <v>0</v>
      </c>
      <c r="S3228" s="152">
        <f t="shared" si="5714"/>
        <v>0</v>
      </c>
      <c r="T3228" s="152">
        <f t="shared" ref="T3228:U3228" si="5716">SUM(T3229:T3231)</f>
        <v>0</v>
      </c>
      <c r="U3228" s="152">
        <f t="shared" si="5716"/>
        <v>0</v>
      </c>
      <c r="V3228" s="152">
        <f t="shared" si="5714"/>
        <v>0</v>
      </c>
      <c r="W3228" s="152">
        <f t="shared" si="5714"/>
        <v>0</v>
      </c>
      <c r="X3228" s="152">
        <f t="shared" ref="X3228:Y3228" si="5717">SUM(X3229:X3231)</f>
        <v>0</v>
      </c>
      <c r="Y3228" s="152">
        <f t="shared" si="5717"/>
        <v>0</v>
      </c>
      <c r="Z3228" s="101"/>
      <c r="AA3228" s="101"/>
      <c r="AB3228" s="101"/>
      <c r="AC3228" s="101"/>
    </row>
    <row r="3229" spans="1:29" x14ac:dyDescent="0.2">
      <c r="A3229" s="95" t="s">
        <v>912</v>
      </c>
      <c r="B3229" s="93" t="s">
        <v>925</v>
      </c>
      <c r="C3229" s="136">
        <v>43</v>
      </c>
      <c r="D3229" s="95" t="s">
        <v>101</v>
      </c>
      <c r="E3229" s="138">
        <v>3233</v>
      </c>
      <c r="F3229" s="143" t="s">
        <v>54</v>
      </c>
      <c r="G3229" s="132"/>
      <c r="H3229" s="398">
        <v>1500</v>
      </c>
      <c r="I3229" s="399"/>
      <c r="J3229" s="398"/>
      <c r="K3229" s="399"/>
      <c r="L3229" s="398"/>
      <c r="M3229" s="399"/>
      <c r="N3229" s="398"/>
      <c r="O3229" s="399"/>
      <c r="P3229" s="398"/>
      <c r="Q3229" s="399"/>
      <c r="R3229" s="398"/>
      <c r="S3229" s="399"/>
      <c r="T3229" s="398"/>
      <c r="U3229" s="399"/>
      <c r="V3229" s="398"/>
      <c r="W3229" s="399"/>
      <c r="X3229" s="398"/>
      <c r="Y3229" s="399"/>
      <c r="Z3229" s="150"/>
      <c r="AA3229" s="150"/>
      <c r="AB3229" s="150"/>
      <c r="AC3229" s="150"/>
    </row>
    <row r="3230" spans="1:29" x14ac:dyDescent="0.2">
      <c r="A3230" s="95" t="s">
        <v>912</v>
      </c>
      <c r="B3230" s="93" t="s">
        <v>925</v>
      </c>
      <c r="C3230" s="136">
        <v>43</v>
      </c>
      <c r="D3230" s="95" t="s">
        <v>101</v>
      </c>
      <c r="E3230" s="138">
        <v>3235</v>
      </c>
      <c r="F3230" s="143" t="s">
        <v>56</v>
      </c>
      <c r="G3230" s="132"/>
      <c r="H3230" s="398">
        <v>50</v>
      </c>
      <c r="I3230" s="399"/>
      <c r="J3230" s="398"/>
      <c r="K3230" s="399"/>
      <c r="L3230" s="398"/>
      <c r="M3230" s="399"/>
      <c r="N3230" s="398"/>
      <c r="O3230" s="399"/>
      <c r="P3230" s="398"/>
      <c r="Q3230" s="399"/>
      <c r="R3230" s="398"/>
      <c r="S3230" s="399"/>
      <c r="T3230" s="398"/>
      <c r="U3230" s="399"/>
      <c r="V3230" s="398"/>
      <c r="W3230" s="399"/>
      <c r="X3230" s="398"/>
      <c r="Y3230" s="399"/>
      <c r="Z3230" s="150"/>
      <c r="AA3230" s="150"/>
      <c r="AB3230" s="150"/>
      <c r="AC3230" s="150"/>
    </row>
    <row r="3231" spans="1:29" s="101" customFormat="1" x14ac:dyDescent="0.2">
      <c r="A3231" s="95" t="s">
        <v>912</v>
      </c>
      <c r="B3231" s="93" t="s">
        <v>925</v>
      </c>
      <c r="C3231" s="136">
        <v>43</v>
      </c>
      <c r="D3231" s="95" t="s">
        <v>101</v>
      </c>
      <c r="E3231" s="138">
        <v>3237</v>
      </c>
      <c r="F3231" s="143" t="s">
        <v>58</v>
      </c>
      <c r="G3231" s="132"/>
      <c r="H3231" s="398">
        <v>12500</v>
      </c>
      <c r="I3231" s="399"/>
      <c r="J3231" s="398">
        <v>0</v>
      </c>
      <c r="K3231" s="399"/>
      <c r="L3231" s="398"/>
      <c r="M3231" s="399"/>
      <c r="N3231" s="398"/>
      <c r="O3231" s="399"/>
      <c r="P3231" s="398">
        <v>0</v>
      </c>
      <c r="Q3231" s="399"/>
      <c r="R3231" s="398"/>
      <c r="S3231" s="399"/>
      <c r="T3231" s="398"/>
      <c r="U3231" s="399"/>
      <c r="V3231" s="398"/>
      <c r="W3231" s="399"/>
      <c r="X3231" s="398"/>
      <c r="Y3231" s="399"/>
      <c r="Z3231" s="150"/>
      <c r="AA3231" s="150"/>
      <c r="AB3231" s="150"/>
      <c r="AC3231" s="150"/>
    </row>
    <row r="3232" spans="1:29" s="150" customFormat="1" x14ac:dyDescent="0.2">
      <c r="A3232" s="201" t="s">
        <v>912</v>
      </c>
      <c r="B3232" s="179" t="s">
        <v>925</v>
      </c>
      <c r="C3232" s="167">
        <v>43</v>
      </c>
      <c r="D3232" s="167"/>
      <c r="E3232" s="168">
        <v>42</v>
      </c>
      <c r="F3232" s="169"/>
      <c r="G3232" s="170"/>
      <c r="H3232" s="171">
        <f t="shared" ref="H3232:X3233" si="5718">H3233</f>
        <v>8450</v>
      </c>
      <c r="I3232" s="171">
        <f t="shared" si="5718"/>
        <v>0</v>
      </c>
      <c r="J3232" s="171">
        <f t="shared" si="5718"/>
        <v>0</v>
      </c>
      <c r="K3232" s="171">
        <f t="shared" si="5718"/>
        <v>0</v>
      </c>
      <c r="L3232" s="171">
        <f t="shared" si="5718"/>
        <v>0</v>
      </c>
      <c r="M3232" s="171">
        <f t="shared" si="5718"/>
        <v>0</v>
      </c>
      <c r="N3232" s="171">
        <f t="shared" si="5718"/>
        <v>0</v>
      </c>
      <c r="O3232" s="171">
        <f t="shared" si="5718"/>
        <v>0</v>
      </c>
      <c r="P3232" s="171">
        <f t="shared" si="5718"/>
        <v>0</v>
      </c>
      <c r="Q3232" s="171">
        <f t="shared" si="5718"/>
        <v>0</v>
      </c>
      <c r="R3232" s="171">
        <f t="shared" si="5718"/>
        <v>0</v>
      </c>
      <c r="S3232" s="171">
        <f t="shared" si="5718"/>
        <v>0</v>
      </c>
      <c r="T3232" s="171">
        <f t="shared" si="5718"/>
        <v>0</v>
      </c>
      <c r="U3232" s="171">
        <f t="shared" si="5718"/>
        <v>0</v>
      </c>
      <c r="V3232" s="171">
        <f t="shared" si="5718"/>
        <v>0</v>
      </c>
      <c r="W3232" s="171">
        <f t="shared" si="5718"/>
        <v>0</v>
      </c>
      <c r="X3232" s="171">
        <f t="shared" si="5718"/>
        <v>0</v>
      </c>
      <c r="Y3232" s="171">
        <f t="shared" ref="X3232:Y3233" si="5719">Y3233</f>
        <v>0</v>
      </c>
      <c r="Z3232" s="112"/>
      <c r="AA3232" s="112"/>
      <c r="AB3232" s="112"/>
      <c r="AC3232" s="112"/>
    </row>
    <row r="3233" spans="1:29" s="101" customFormat="1" x14ac:dyDescent="0.2">
      <c r="A3233" s="118" t="s">
        <v>912</v>
      </c>
      <c r="B3233" s="102" t="s">
        <v>925</v>
      </c>
      <c r="C3233" s="103">
        <v>43</v>
      </c>
      <c r="D3233" s="104"/>
      <c r="E3233" s="105">
        <v>422</v>
      </c>
      <c r="F3233" s="141"/>
      <c r="G3233" s="106"/>
      <c r="H3233" s="149">
        <f>H3234</f>
        <v>8450</v>
      </c>
      <c r="I3233" s="149">
        <f t="shared" si="5718"/>
        <v>0</v>
      </c>
      <c r="J3233" s="149">
        <f t="shared" si="5718"/>
        <v>0</v>
      </c>
      <c r="K3233" s="149">
        <f t="shared" si="5718"/>
        <v>0</v>
      </c>
      <c r="L3233" s="149">
        <f t="shared" si="5718"/>
        <v>0</v>
      </c>
      <c r="M3233" s="149">
        <f t="shared" si="5718"/>
        <v>0</v>
      </c>
      <c r="N3233" s="149">
        <f t="shared" si="5718"/>
        <v>0</v>
      </c>
      <c r="O3233" s="149">
        <f t="shared" si="5718"/>
        <v>0</v>
      </c>
      <c r="P3233" s="149">
        <f t="shared" si="5718"/>
        <v>0</v>
      </c>
      <c r="Q3233" s="149">
        <f t="shared" si="5718"/>
        <v>0</v>
      </c>
      <c r="R3233" s="149">
        <f t="shared" si="5718"/>
        <v>0</v>
      </c>
      <c r="S3233" s="149">
        <f t="shared" si="5718"/>
        <v>0</v>
      </c>
      <c r="T3233" s="149">
        <f t="shared" si="5718"/>
        <v>0</v>
      </c>
      <c r="U3233" s="149">
        <f t="shared" si="5718"/>
        <v>0</v>
      </c>
      <c r="V3233" s="149">
        <f t="shared" si="5718"/>
        <v>0</v>
      </c>
      <c r="W3233" s="149">
        <f t="shared" si="5718"/>
        <v>0</v>
      </c>
      <c r="X3233" s="149">
        <f t="shared" si="5719"/>
        <v>0</v>
      </c>
      <c r="Y3233" s="149">
        <f t="shared" si="5719"/>
        <v>0</v>
      </c>
    </row>
    <row r="3234" spans="1:29" x14ac:dyDescent="0.2">
      <c r="A3234" s="95" t="s">
        <v>912</v>
      </c>
      <c r="B3234" s="93" t="s">
        <v>925</v>
      </c>
      <c r="C3234" s="136">
        <v>43</v>
      </c>
      <c r="D3234" s="95" t="s">
        <v>101</v>
      </c>
      <c r="E3234" s="138">
        <v>4225</v>
      </c>
      <c r="F3234" s="143" t="s">
        <v>924</v>
      </c>
      <c r="G3234" s="132"/>
      <c r="H3234" s="398">
        <v>8450</v>
      </c>
      <c r="I3234" s="399"/>
      <c r="J3234" s="398">
        <v>0</v>
      </c>
      <c r="K3234" s="399"/>
      <c r="L3234" s="398"/>
      <c r="M3234" s="399"/>
      <c r="N3234" s="398"/>
      <c r="O3234" s="399"/>
      <c r="P3234" s="398">
        <v>0</v>
      </c>
      <c r="Q3234" s="399"/>
      <c r="R3234" s="398"/>
      <c r="S3234" s="399"/>
      <c r="T3234" s="398"/>
      <c r="U3234" s="399"/>
      <c r="V3234" s="398"/>
      <c r="W3234" s="399"/>
      <c r="X3234" s="398"/>
      <c r="Y3234" s="399"/>
      <c r="Z3234" s="150"/>
      <c r="AA3234" s="150"/>
      <c r="AB3234" s="150"/>
      <c r="AC3234" s="150"/>
    </row>
    <row r="3235" spans="1:29" x14ac:dyDescent="0.2">
      <c r="A3235" s="188" t="s">
        <v>912</v>
      </c>
      <c r="B3235" s="166" t="s">
        <v>925</v>
      </c>
      <c r="C3235" s="167">
        <v>559</v>
      </c>
      <c r="D3235" s="166"/>
      <c r="E3235" s="168">
        <v>31</v>
      </c>
      <c r="F3235" s="169"/>
      <c r="G3235" s="197"/>
      <c r="H3235" s="185">
        <f t="shared" ref="H3235:Q3235" si="5720">H3236+H3238</f>
        <v>30100</v>
      </c>
      <c r="I3235" s="185">
        <f t="shared" si="5720"/>
        <v>0</v>
      </c>
      <c r="J3235" s="185">
        <f t="shared" si="5720"/>
        <v>0</v>
      </c>
      <c r="K3235" s="185">
        <f t="shared" si="5720"/>
        <v>0</v>
      </c>
      <c r="L3235" s="185">
        <f t="shared" ref="L3235:M3235" si="5721">L3236+L3238</f>
        <v>0</v>
      </c>
      <c r="M3235" s="185">
        <f t="shared" si="5721"/>
        <v>0</v>
      </c>
      <c r="N3235" s="185">
        <f t="shared" ref="N3235:O3235" si="5722">N3236+N3238</f>
        <v>0</v>
      </c>
      <c r="O3235" s="185">
        <f t="shared" si="5722"/>
        <v>0</v>
      </c>
      <c r="P3235" s="185">
        <f t="shared" si="5720"/>
        <v>0</v>
      </c>
      <c r="Q3235" s="185">
        <f t="shared" si="5720"/>
        <v>0</v>
      </c>
      <c r="R3235" s="185">
        <f t="shared" ref="R3235:W3235" si="5723">R3236+R3238</f>
        <v>0</v>
      </c>
      <c r="S3235" s="185">
        <f t="shared" si="5723"/>
        <v>0</v>
      </c>
      <c r="T3235" s="185">
        <f t="shared" ref="T3235:U3235" si="5724">T3236+T3238</f>
        <v>0</v>
      </c>
      <c r="U3235" s="185">
        <f t="shared" si="5724"/>
        <v>0</v>
      </c>
      <c r="V3235" s="185">
        <f t="shared" si="5723"/>
        <v>0</v>
      </c>
      <c r="W3235" s="185">
        <f t="shared" si="5723"/>
        <v>0</v>
      </c>
      <c r="X3235" s="185">
        <f t="shared" ref="X3235:Y3235" si="5725">X3236+X3238</f>
        <v>0</v>
      </c>
      <c r="Y3235" s="185">
        <f t="shared" si="5725"/>
        <v>0</v>
      </c>
      <c r="Z3235" s="101"/>
      <c r="AA3235" s="101"/>
      <c r="AB3235" s="101"/>
      <c r="AC3235" s="101"/>
    </row>
    <row r="3236" spans="1:29" x14ac:dyDescent="0.2">
      <c r="A3236" s="118" t="s">
        <v>912</v>
      </c>
      <c r="B3236" s="102" t="s">
        <v>925</v>
      </c>
      <c r="C3236" s="103">
        <v>559</v>
      </c>
      <c r="D3236" s="118"/>
      <c r="E3236" s="113">
        <v>311</v>
      </c>
      <c r="F3236" s="141"/>
      <c r="G3236" s="132"/>
      <c r="H3236" s="108">
        <f t="shared" ref="H3236:Y3236" si="5726">H3237</f>
        <v>25600</v>
      </c>
      <c r="I3236" s="108">
        <f t="shared" si="5726"/>
        <v>0</v>
      </c>
      <c r="J3236" s="108">
        <f t="shared" si="5726"/>
        <v>0</v>
      </c>
      <c r="K3236" s="108">
        <f t="shared" si="5726"/>
        <v>0</v>
      </c>
      <c r="L3236" s="108">
        <f t="shared" si="5726"/>
        <v>0</v>
      </c>
      <c r="M3236" s="108">
        <f t="shared" si="5726"/>
        <v>0</v>
      </c>
      <c r="N3236" s="108">
        <f t="shared" si="5726"/>
        <v>0</v>
      </c>
      <c r="O3236" s="108">
        <f t="shared" si="5726"/>
        <v>0</v>
      </c>
      <c r="P3236" s="108">
        <f t="shared" si="5726"/>
        <v>0</v>
      </c>
      <c r="Q3236" s="108">
        <f t="shared" si="5726"/>
        <v>0</v>
      </c>
      <c r="R3236" s="108">
        <f t="shared" si="5726"/>
        <v>0</v>
      </c>
      <c r="S3236" s="108">
        <f t="shared" si="5726"/>
        <v>0</v>
      </c>
      <c r="T3236" s="108">
        <f t="shared" si="5726"/>
        <v>0</v>
      </c>
      <c r="U3236" s="108">
        <f t="shared" si="5726"/>
        <v>0</v>
      </c>
      <c r="V3236" s="108">
        <f t="shared" si="5726"/>
        <v>0</v>
      </c>
      <c r="W3236" s="108">
        <f t="shared" si="5726"/>
        <v>0</v>
      </c>
      <c r="X3236" s="108">
        <f t="shared" si="5726"/>
        <v>0</v>
      </c>
      <c r="Y3236" s="108">
        <f t="shared" si="5726"/>
        <v>0</v>
      </c>
    </row>
    <row r="3237" spans="1:29" ht="15" x14ac:dyDescent="0.2">
      <c r="A3237" s="95" t="s">
        <v>912</v>
      </c>
      <c r="B3237" s="93" t="s">
        <v>925</v>
      </c>
      <c r="C3237" s="94">
        <v>559</v>
      </c>
      <c r="D3237" s="95" t="s">
        <v>101</v>
      </c>
      <c r="E3237" s="119">
        <v>3111</v>
      </c>
      <c r="F3237" s="142" t="s">
        <v>33</v>
      </c>
      <c r="G3237" s="132"/>
      <c r="H3237" s="398">
        <v>25600</v>
      </c>
      <c r="I3237" s="399"/>
      <c r="J3237" s="398">
        <v>0</v>
      </c>
      <c r="K3237" s="399"/>
      <c r="L3237" s="398"/>
      <c r="M3237" s="399"/>
      <c r="N3237" s="398"/>
      <c r="O3237" s="399"/>
      <c r="P3237" s="398">
        <v>0</v>
      </c>
      <c r="Q3237" s="399"/>
      <c r="R3237" s="398"/>
      <c r="S3237" s="399"/>
      <c r="T3237" s="398"/>
      <c r="U3237" s="399"/>
      <c r="V3237" s="398"/>
      <c r="W3237" s="399"/>
      <c r="X3237" s="398"/>
      <c r="Y3237" s="399"/>
    </row>
    <row r="3238" spans="1:29" s="101" customFormat="1" x14ac:dyDescent="0.2">
      <c r="A3238" s="118" t="s">
        <v>912</v>
      </c>
      <c r="B3238" s="102" t="s">
        <v>925</v>
      </c>
      <c r="C3238" s="103">
        <v>559</v>
      </c>
      <c r="D3238" s="118"/>
      <c r="E3238" s="113">
        <v>313</v>
      </c>
      <c r="F3238" s="141"/>
      <c r="G3238" s="132"/>
      <c r="H3238" s="108">
        <f t="shared" ref="H3238:Y3238" si="5727">H3239</f>
        <v>4500</v>
      </c>
      <c r="I3238" s="108">
        <f t="shared" si="5727"/>
        <v>0</v>
      </c>
      <c r="J3238" s="108">
        <f t="shared" si="5727"/>
        <v>0</v>
      </c>
      <c r="K3238" s="108">
        <f t="shared" si="5727"/>
        <v>0</v>
      </c>
      <c r="L3238" s="108">
        <f t="shared" si="5727"/>
        <v>0</v>
      </c>
      <c r="M3238" s="108">
        <f t="shared" si="5727"/>
        <v>0</v>
      </c>
      <c r="N3238" s="108">
        <f t="shared" si="5727"/>
        <v>0</v>
      </c>
      <c r="O3238" s="108">
        <f t="shared" si="5727"/>
        <v>0</v>
      </c>
      <c r="P3238" s="108">
        <f t="shared" si="5727"/>
        <v>0</v>
      </c>
      <c r="Q3238" s="108">
        <f t="shared" si="5727"/>
        <v>0</v>
      </c>
      <c r="R3238" s="108">
        <f t="shared" si="5727"/>
        <v>0</v>
      </c>
      <c r="S3238" s="108">
        <f t="shared" si="5727"/>
        <v>0</v>
      </c>
      <c r="T3238" s="108">
        <f t="shared" si="5727"/>
        <v>0</v>
      </c>
      <c r="U3238" s="108">
        <f t="shared" si="5727"/>
        <v>0</v>
      </c>
      <c r="V3238" s="108">
        <f t="shared" si="5727"/>
        <v>0</v>
      </c>
      <c r="W3238" s="108">
        <f t="shared" si="5727"/>
        <v>0</v>
      </c>
      <c r="X3238" s="108">
        <f t="shared" si="5727"/>
        <v>0</v>
      </c>
      <c r="Y3238" s="108">
        <f t="shared" si="5727"/>
        <v>0</v>
      </c>
      <c r="Z3238" s="112"/>
      <c r="AA3238" s="112"/>
      <c r="AB3238" s="112"/>
      <c r="AC3238" s="112"/>
    </row>
    <row r="3239" spans="1:29" ht="15" x14ac:dyDescent="0.2">
      <c r="A3239" s="95" t="s">
        <v>912</v>
      </c>
      <c r="B3239" s="93" t="s">
        <v>925</v>
      </c>
      <c r="C3239" s="94">
        <v>559</v>
      </c>
      <c r="D3239" s="95" t="s">
        <v>101</v>
      </c>
      <c r="E3239" s="119">
        <v>3132</v>
      </c>
      <c r="F3239" s="142" t="s">
        <v>40</v>
      </c>
      <c r="G3239" s="132"/>
      <c r="H3239" s="398">
        <v>4500</v>
      </c>
      <c r="I3239" s="399"/>
      <c r="J3239" s="398">
        <v>0</v>
      </c>
      <c r="K3239" s="399"/>
      <c r="L3239" s="398"/>
      <c r="M3239" s="399"/>
      <c r="N3239" s="398"/>
      <c r="O3239" s="399"/>
      <c r="P3239" s="398">
        <v>0</v>
      </c>
      <c r="Q3239" s="399"/>
      <c r="R3239" s="398"/>
      <c r="S3239" s="399"/>
      <c r="T3239" s="398"/>
      <c r="U3239" s="399"/>
      <c r="V3239" s="398"/>
      <c r="W3239" s="399"/>
      <c r="X3239" s="398"/>
      <c r="Y3239" s="399"/>
    </row>
    <row r="3240" spans="1:29" s="101" customFormat="1" x14ac:dyDescent="0.2">
      <c r="A3240" s="201" t="s">
        <v>912</v>
      </c>
      <c r="B3240" s="179" t="s">
        <v>925</v>
      </c>
      <c r="C3240" s="167">
        <v>559</v>
      </c>
      <c r="D3240" s="167"/>
      <c r="E3240" s="168">
        <v>32</v>
      </c>
      <c r="F3240" s="169"/>
      <c r="G3240" s="197"/>
      <c r="H3240" s="185">
        <f t="shared" ref="H3240:Q3240" si="5728">H3241+H3243+H3245</f>
        <v>84830</v>
      </c>
      <c r="I3240" s="185">
        <f t="shared" si="5728"/>
        <v>0</v>
      </c>
      <c r="J3240" s="185">
        <f t="shared" si="5728"/>
        <v>0</v>
      </c>
      <c r="K3240" s="185">
        <f t="shared" si="5728"/>
        <v>0</v>
      </c>
      <c r="L3240" s="185">
        <f t="shared" ref="L3240:M3240" si="5729">L3241+L3243+L3245</f>
        <v>0</v>
      </c>
      <c r="M3240" s="185">
        <f t="shared" si="5729"/>
        <v>0</v>
      </c>
      <c r="N3240" s="185">
        <f t="shared" ref="N3240:O3240" si="5730">N3241+N3243+N3245</f>
        <v>0</v>
      </c>
      <c r="O3240" s="185">
        <f t="shared" si="5730"/>
        <v>0</v>
      </c>
      <c r="P3240" s="185">
        <f t="shared" si="5728"/>
        <v>0</v>
      </c>
      <c r="Q3240" s="185">
        <f t="shared" si="5728"/>
        <v>0</v>
      </c>
      <c r="R3240" s="185">
        <f t="shared" ref="R3240:W3240" si="5731">R3241+R3243+R3245</f>
        <v>0</v>
      </c>
      <c r="S3240" s="185">
        <f t="shared" si="5731"/>
        <v>0</v>
      </c>
      <c r="T3240" s="185">
        <f t="shared" ref="T3240:U3240" si="5732">T3241+T3243+T3245</f>
        <v>0</v>
      </c>
      <c r="U3240" s="185">
        <f t="shared" si="5732"/>
        <v>0</v>
      </c>
      <c r="V3240" s="185">
        <f t="shared" si="5731"/>
        <v>0</v>
      </c>
      <c r="W3240" s="185">
        <f t="shared" si="5731"/>
        <v>0</v>
      </c>
      <c r="X3240" s="185">
        <f t="shared" ref="X3240:Y3240" si="5733">X3241+X3243+X3245</f>
        <v>0</v>
      </c>
      <c r="Y3240" s="185">
        <f t="shared" si="5733"/>
        <v>0</v>
      </c>
    </row>
    <row r="3241" spans="1:29" x14ac:dyDescent="0.2">
      <c r="A3241" s="118" t="s">
        <v>912</v>
      </c>
      <c r="B3241" s="102" t="s">
        <v>925</v>
      </c>
      <c r="C3241" s="103">
        <v>559</v>
      </c>
      <c r="D3241" s="104"/>
      <c r="E3241" s="105">
        <v>321</v>
      </c>
      <c r="F3241" s="141"/>
      <c r="G3241" s="132"/>
      <c r="H3241" s="158">
        <f t="shared" ref="H3241:Y3241" si="5734">H3242</f>
        <v>3400</v>
      </c>
      <c r="I3241" s="158">
        <f t="shared" si="5734"/>
        <v>0</v>
      </c>
      <c r="J3241" s="158">
        <f t="shared" si="5734"/>
        <v>0</v>
      </c>
      <c r="K3241" s="158">
        <f t="shared" si="5734"/>
        <v>0</v>
      </c>
      <c r="L3241" s="158">
        <f t="shared" si="5734"/>
        <v>0</v>
      </c>
      <c r="M3241" s="158">
        <f t="shared" si="5734"/>
        <v>0</v>
      </c>
      <c r="N3241" s="158">
        <f t="shared" si="5734"/>
        <v>0</v>
      </c>
      <c r="O3241" s="158">
        <f t="shared" si="5734"/>
        <v>0</v>
      </c>
      <c r="P3241" s="158">
        <f t="shared" si="5734"/>
        <v>0</v>
      </c>
      <c r="Q3241" s="158">
        <f t="shared" si="5734"/>
        <v>0</v>
      </c>
      <c r="R3241" s="158">
        <f t="shared" si="5734"/>
        <v>0</v>
      </c>
      <c r="S3241" s="158">
        <f t="shared" si="5734"/>
        <v>0</v>
      </c>
      <c r="T3241" s="158">
        <f t="shared" si="5734"/>
        <v>0</v>
      </c>
      <c r="U3241" s="158">
        <f t="shared" si="5734"/>
        <v>0</v>
      </c>
      <c r="V3241" s="158">
        <f t="shared" si="5734"/>
        <v>0</v>
      </c>
      <c r="W3241" s="158">
        <f t="shared" si="5734"/>
        <v>0</v>
      </c>
      <c r="X3241" s="158">
        <f t="shared" si="5734"/>
        <v>0</v>
      </c>
      <c r="Y3241" s="158">
        <f t="shared" si="5734"/>
        <v>0</v>
      </c>
    </row>
    <row r="3242" spans="1:29" s="150" customFormat="1" x14ac:dyDescent="0.2">
      <c r="A3242" s="95" t="s">
        <v>912</v>
      </c>
      <c r="B3242" s="93" t="s">
        <v>925</v>
      </c>
      <c r="C3242" s="136">
        <v>559</v>
      </c>
      <c r="D3242" s="95" t="s">
        <v>101</v>
      </c>
      <c r="E3242" s="138">
        <v>3211</v>
      </c>
      <c r="F3242" s="143" t="s">
        <v>42</v>
      </c>
      <c r="G3242" s="132"/>
      <c r="H3242" s="398">
        <v>3400</v>
      </c>
      <c r="I3242" s="399"/>
      <c r="J3242" s="398">
        <v>0</v>
      </c>
      <c r="K3242" s="399"/>
      <c r="L3242" s="398"/>
      <c r="M3242" s="399"/>
      <c r="N3242" s="398"/>
      <c r="O3242" s="399"/>
      <c r="P3242" s="398">
        <v>0</v>
      </c>
      <c r="Q3242" s="399"/>
      <c r="R3242" s="398"/>
      <c r="S3242" s="399"/>
      <c r="T3242" s="398"/>
      <c r="U3242" s="399"/>
      <c r="V3242" s="398"/>
      <c r="W3242" s="399"/>
      <c r="X3242" s="398"/>
      <c r="Y3242" s="399"/>
      <c r="Z3242" s="101"/>
      <c r="AA3242" s="101"/>
      <c r="AB3242" s="101"/>
      <c r="AC3242" s="101"/>
    </row>
    <row r="3243" spans="1:29" x14ac:dyDescent="0.2">
      <c r="A3243" s="118" t="s">
        <v>912</v>
      </c>
      <c r="B3243" s="102" t="s">
        <v>925</v>
      </c>
      <c r="C3243" s="103">
        <v>559</v>
      </c>
      <c r="D3243" s="104"/>
      <c r="E3243" s="105">
        <v>322</v>
      </c>
      <c r="F3243" s="141"/>
      <c r="G3243" s="106"/>
      <c r="H3243" s="158">
        <f t="shared" ref="H3243:Y3243" si="5735">H3244</f>
        <v>0</v>
      </c>
      <c r="I3243" s="158">
        <f t="shared" si="5735"/>
        <v>0</v>
      </c>
      <c r="J3243" s="158">
        <f t="shared" si="5735"/>
        <v>0</v>
      </c>
      <c r="K3243" s="158">
        <f t="shared" si="5735"/>
        <v>0</v>
      </c>
      <c r="L3243" s="158">
        <f t="shared" si="5735"/>
        <v>0</v>
      </c>
      <c r="M3243" s="158">
        <f t="shared" si="5735"/>
        <v>0</v>
      </c>
      <c r="N3243" s="158">
        <f t="shared" si="5735"/>
        <v>0</v>
      </c>
      <c r="O3243" s="158">
        <f t="shared" si="5735"/>
        <v>0</v>
      </c>
      <c r="P3243" s="158">
        <f t="shared" si="5735"/>
        <v>0</v>
      </c>
      <c r="Q3243" s="158">
        <f t="shared" si="5735"/>
        <v>0</v>
      </c>
      <c r="R3243" s="158">
        <f t="shared" si="5735"/>
        <v>0</v>
      </c>
      <c r="S3243" s="158">
        <f t="shared" si="5735"/>
        <v>0</v>
      </c>
      <c r="T3243" s="158">
        <f t="shared" si="5735"/>
        <v>0</v>
      </c>
      <c r="U3243" s="158">
        <f t="shared" si="5735"/>
        <v>0</v>
      </c>
      <c r="V3243" s="158">
        <f t="shared" si="5735"/>
        <v>0</v>
      </c>
      <c r="W3243" s="158">
        <f t="shared" si="5735"/>
        <v>0</v>
      </c>
      <c r="X3243" s="158">
        <f t="shared" si="5735"/>
        <v>0</v>
      </c>
      <c r="Y3243" s="158">
        <f t="shared" si="5735"/>
        <v>0</v>
      </c>
    </row>
    <row r="3244" spans="1:29" s="150" customFormat="1" x14ac:dyDescent="0.2">
      <c r="A3244" s="95" t="s">
        <v>912</v>
      </c>
      <c r="B3244" s="93" t="s">
        <v>925</v>
      </c>
      <c r="C3244" s="136">
        <v>559</v>
      </c>
      <c r="D3244" s="95" t="s">
        <v>101</v>
      </c>
      <c r="E3244" s="138">
        <v>3221</v>
      </c>
      <c r="F3244" s="143" t="s">
        <v>297</v>
      </c>
      <c r="G3244" s="132"/>
      <c r="H3244" s="398">
        <v>0</v>
      </c>
      <c r="I3244" s="399"/>
      <c r="J3244" s="398">
        <v>0</v>
      </c>
      <c r="K3244" s="399"/>
      <c r="L3244" s="398"/>
      <c r="M3244" s="399"/>
      <c r="N3244" s="398"/>
      <c r="O3244" s="399"/>
      <c r="P3244" s="398">
        <v>0</v>
      </c>
      <c r="Q3244" s="399"/>
      <c r="R3244" s="398"/>
      <c r="S3244" s="399"/>
      <c r="T3244" s="398"/>
      <c r="U3244" s="399"/>
      <c r="V3244" s="398"/>
      <c r="W3244" s="399"/>
      <c r="X3244" s="398"/>
      <c r="Y3244" s="399"/>
    </row>
    <row r="3245" spans="1:29" s="150" customFormat="1" x14ac:dyDescent="0.2">
      <c r="A3245" s="118" t="s">
        <v>912</v>
      </c>
      <c r="B3245" s="102" t="s">
        <v>925</v>
      </c>
      <c r="C3245" s="103">
        <v>559</v>
      </c>
      <c r="D3245" s="104"/>
      <c r="E3245" s="105">
        <v>323</v>
      </c>
      <c r="F3245" s="141"/>
      <c r="G3245" s="106"/>
      <c r="H3245" s="158">
        <f>SUM(H3246:H3248)</f>
        <v>81430</v>
      </c>
      <c r="I3245" s="158">
        <f t="shared" ref="I3245:W3245" si="5736">SUM(I3246:I3248)</f>
        <v>0</v>
      </c>
      <c r="J3245" s="158">
        <f t="shared" si="5736"/>
        <v>0</v>
      </c>
      <c r="K3245" s="158">
        <f t="shared" si="5736"/>
        <v>0</v>
      </c>
      <c r="L3245" s="158">
        <f t="shared" si="5736"/>
        <v>0</v>
      </c>
      <c r="M3245" s="158">
        <f t="shared" si="5736"/>
        <v>0</v>
      </c>
      <c r="N3245" s="158">
        <f t="shared" ref="N3245:O3245" si="5737">SUM(N3246:N3248)</f>
        <v>0</v>
      </c>
      <c r="O3245" s="158">
        <f t="shared" si="5737"/>
        <v>0</v>
      </c>
      <c r="P3245" s="158">
        <f t="shared" si="5736"/>
        <v>0</v>
      </c>
      <c r="Q3245" s="158">
        <f t="shared" si="5736"/>
        <v>0</v>
      </c>
      <c r="R3245" s="158">
        <f t="shared" si="5736"/>
        <v>0</v>
      </c>
      <c r="S3245" s="158">
        <f t="shared" si="5736"/>
        <v>0</v>
      </c>
      <c r="T3245" s="158">
        <f t="shared" ref="T3245:U3245" si="5738">SUM(T3246:T3248)</f>
        <v>0</v>
      </c>
      <c r="U3245" s="158">
        <f t="shared" si="5738"/>
        <v>0</v>
      </c>
      <c r="V3245" s="158">
        <f t="shared" si="5736"/>
        <v>0</v>
      </c>
      <c r="W3245" s="158">
        <f t="shared" si="5736"/>
        <v>0</v>
      </c>
      <c r="X3245" s="158">
        <f t="shared" ref="X3245:Y3245" si="5739">SUM(X3246:X3248)</f>
        <v>0</v>
      </c>
      <c r="Y3245" s="158">
        <f t="shared" si="5739"/>
        <v>0</v>
      </c>
      <c r="Z3245" s="112"/>
      <c r="AA3245" s="112"/>
      <c r="AB3245" s="112"/>
      <c r="AC3245" s="112"/>
    </row>
    <row r="3246" spans="1:29" x14ac:dyDescent="0.2">
      <c r="A3246" s="95" t="s">
        <v>912</v>
      </c>
      <c r="B3246" s="93" t="s">
        <v>925</v>
      </c>
      <c r="C3246" s="136">
        <v>559</v>
      </c>
      <c r="D3246" s="95" t="s">
        <v>101</v>
      </c>
      <c r="E3246" s="138">
        <v>3233</v>
      </c>
      <c r="F3246" s="143" t="s">
        <v>54</v>
      </c>
      <c r="G3246" s="132"/>
      <c r="H3246" s="398">
        <v>11700</v>
      </c>
      <c r="I3246" s="399"/>
      <c r="J3246" s="398"/>
      <c r="K3246" s="399"/>
      <c r="L3246" s="398"/>
      <c r="M3246" s="399"/>
      <c r="N3246" s="398"/>
      <c r="O3246" s="399"/>
      <c r="P3246" s="398"/>
      <c r="Q3246" s="399"/>
      <c r="R3246" s="398"/>
      <c r="S3246" s="399"/>
      <c r="T3246" s="398"/>
      <c r="U3246" s="399"/>
      <c r="V3246" s="398"/>
      <c r="W3246" s="399"/>
      <c r="X3246" s="398"/>
      <c r="Y3246" s="399"/>
      <c r="Z3246" s="150"/>
      <c r="AA3246" s="150"/>
      <c r="AB3246" s="150"/>
      <c r="AC3246" s="150"/>
    </row>
    <row r="3247" spans="1:29" x14ac:dyDescent="0.2">
      <c r="A3247" s="95" t="s">
        <v>912</v>
      </c>
      <c r="B3247" s="93" t="s">
        <v>925</v>
      </c>
      <c r="C3247" s="136">
        <v>559</v>
      </c>
      <c r="D3247" s="95" t="s">
        <v>101</v>
      </c>
      <c r="E3247" s="138">
        <v>3235</v>
      </c>
      <c r="F3247" s="143" t="s">
        <v>56</v>
      </c>
      <c r="G3247" s="132"/>
      <c r="H3247" s="398">
        <v>280</v>
      </c>
      <c r="I3247" s="399"/>
      <c r="J3247" s="398"/>
      <c r="K3247" s="399"/>
      <c r="L3247" s="398"/>
      <c r="M3247" s="399"/>
      <c r="N3247" s="398"/>
      <c r="O3247" s="399"/>
      <c r="P3247" s="398"/>
      <c r="Q3247" s="399"/>
      <c r="R3247" s="398"/>
      <c r="S3247" s="399"/>
      <c r="T3247" s="398"/>
      <c r="U3247" s="399"/>
      <c r="V3247" s="398"/>
      <c r="W3247" s="399"/>
      <c r="X3247" s="398"/>
      <c r="Y3247" s="399"/>
      <c r="Z3247" s="150"/>
      <c r="AA3247" s="150"/>
      <c r="AB3247" s="150"/>
      <c r="AC3247" s="150"/>
    </row>
    <row r="3248" spans="1:29" x14ac:dyDescent="0.2">
      <c r="A3248" s="95" t="s">
        <v>912</v>
      </c>
      <c r="B3248" s="93" t="s">
        <v>925</v>
      </c>
      <c r="C3248" s="136">
        <v>559</v>
      </c>
      <c r="D3248" s="95" t="s">
        <v>101</v>
      </c>
      <c r="E3248" s="138">
        <v>3237</v>
      </c>
      <c r="F3248" s="143" t="s">
        <v>58</v>
      </c>
      <c r="G3248" s="132"/>
      <c r="H3248" s="398">
        <v>69450</v>
      </c>
      <c r="I3248" s="399"/>
      <c r="J3248" s="398">
        <v>0</v>
      </c>
      <c r="K3248" s="399"/>
      <c r="L3248" s="398"/>
      <c r="M3248" s="399"/>
      <c r="N3248" s="398"/>
      <c r="O3248" s="399"/>
      <c r="P3248" s="398">
        <v>0</v>
      </c>
      <c r="Q3248" s="399"/>
      <c r="R3248" s="398"/>
      <c r="S3248" s="399"/>
      <c r="T3248" s="398"/>
      <c r="U3248" s="399"/>
      <c r="V3248" s="398"/>
      <c r="W3248" s="399"/>
      <c r="X3248" s="398"/>
      <c r="Y3248" s="399"/>
      <c r="Z3248" s="150"/>
      <c r="AA3248" s="150"/>
      <c r="AB3248" s="150"/>
      <c r="AC3248" s="150"/>
    </row>
    <row r="3249" spans="1:29" s="101" customFormat="1" x14ac:dyDescent="0.2">
      <c r="A3249" s="201" t="s">
        <v>912</v>
      </c>
      <c r="B3249" s="179" t="s">
        <v>925</v>
      </c>
      <c r="C3249" s="167">
        <v>559</v>
      </c>
      <c r="D3249" s="167"/>
      <c r="E3249" s="168">
        <v>42</v>
      </c>
      <c r="F3249" s="169"/>
      <c r="G3249" s="170"/>
      <c r="H3249" s="171">
        <f t="shared" ref="H3249:X3250" si="5740">H3250</f>
        <v>62400</v>
      </c>
      <c r="I3249" s="171">
        <f t="shared" si="5740"/>
        <v>0</v>
      </c>
      <c r="J3249" s="171">
        <f t="shared" si="5740"/>
        <v>0</v>
      </c>
      <c r="K3249" s="171">
        <f t="shared" si="5740"/>
        <v>0</v>
      </c>
      <c r="L3249" s="171">
        <f t="shared" si="5740"/>
        <v>0</v>
      </c>
      <c r="M3249" s="171">
        <f t="shared" si="5740"/>
        <v>0</v>
      </c>
      <c r="N3249" s="171">
        <f t="shared" si="5740"/>
        <v>0</v>
      </c>
      <c r="O3249" s="171">
        <f t="shared" si="5740"/>
        <v>0</v>
      </c>
      <c r="P3249" s="171">
        <f t="shared" si="5740"/>
        <v>0</v>
      </c>
      <c r="Q3249" s="171">
        <f t="shared" si="5740"/>
        <v>0</v>
      </c>
      <c r="R3249" s="171">
        <f t="shared" si="5740"/>
        <v>0</v>
      </c>
      <c r="S3249" s="171">
        <f t="shared" si="5740"/>
        <v>0</v>
      </c>
      <c r="T3249" s="171">
        <f t="shared" si="5740"/>
        <v>0</v>
      </c>
      <c r="U3249" s="171">
        <f t="shared" si="5740"/>
        <v>0</v>
      </c>
      <c r="V3249" s="171">
        <f t="shared" si="5740"/>
        <v>0</v>
      </c>
      <c r="W3249" s="171">
        <f t="shared" si="5740"/>
        <v>0</v>
      </c>
      <c r="X3249" s="171">
        <f t="shared" si="5740"/>
        <v>0</v>
      </c>
      <c r="Y3249" s="171">
        <f t="shared" ref="X3249:Y3250" si="5741">Y3250</f>
        <v>0</v>
      </c>
      <c r="Z3249" s="112"/>
      <c r="AA3249" s="112"/>
      <c r="AB3249" s="112"/>
      <c r="AC3249" s="112"/>
    </row>
    <row r="3250" spans="1:29" s="150" customFormat="1" x14ac:dyDescent="0.2">
      <c r="A3250" s="118" t="s">
        <v>912</v>
      </c>
      <c r="B3250" s="102" t="s">
        <v>925</v>
      </c>
      <c r="C3250" s="103">
        <v>559</v>
      </c>
      <c r="D3250" s="104"/>
      <c r="E3250" s="105">
        <v>422</v>
      </c>
      <c r="F3250" s="141"/>
      <c r="G3250" s="106"/>
      <c r="H3250" s="149">
        <f>H3251</f>
        <v>62400</v>
      </c>
      <c r="I3250" s="149">
        <f t="shared" si="5740"/>
        <v>0</v>
      </c>
      <c r="J3250" s="149">
        <f t="shared" si="5740"/>
        <v>0</v>
      </c>
      <c r="K3250" s="149">
        <f t="shared" si="5740"/>
        <v>0</v>
      </c>
      <c r="L3250" s="149">
        <f t="shared" si="5740"/>
        <v>0</v>
      </c>
      <c r="M3250" s="149">
        <f t="shared" si="5740"/>
        <v>0</v>
      </c>
      <c r="N3250" s="149">
        <f t="shared" si="5740"/>
        <v>0</v>
      </c>
      <c r="O3250" s="149">
        <f t="shared" si="5740"/>
        <v>0</v>
      </c>
      <c r="P3250" s="149">
        <f t="shared" si="5740"/>
        <v>0</v>
      </c>
      <c r="Q3250" s="149">
        <f t="shared" si="5740"/>
        <v>0</v>
      </c>
      <c r="R3250" s="149">
        <f t="shared" si="5740"/>
        <v>0</v>
      </c>
      <c r="S3250" s="149">
        <f t="shared" si="5740"/>
        <v>0</v>
      </c>
      <c r="T3250" s="149">
        <f t="shared" si="5740"/>
        <v>0</v>
      </c>
      <c r="U3250" s="149">
        <f t="shared" si="5740"/>
        <v>0</v>
      </c>
      <c r="V3250" s="149">
        <f t="shared" si="5740"/>
        <v>0</v>
      </c>
      <c r="W3250" s="149">
        <f t="shared" si="5740"/>
        <v>0</v>
      </c>
      <c r="X3250" s="149">
        <f t="shared" si="5741"/>
        <v>0</v>
      </c>
      <c r="Y3250" s="149">
        <f t="shared" si="5741"/>
        <v>0</v>
      </c>
      <c r="Z3250" s="112"/>
      <c r="AA3250" s="112"/>
      <c r="AB3250" s="112"/>
      <c r="AC3250" s="112"/>
    </row>
    <row r="3251" spans="1:29" s="150" customFormat="1" x14ac:dyDescent="0.2">
      <c r="A3251" s="95" t="s">
        <v>912</v>
      </c>
      <c r="B3251" s="93" t="s">
        <v>925</v>
      </c>
      <c r="C3251" s="136">
        <v>559</v>
      </c>
      <c r="D3251" s="95" t="s">
        <v>101</v>
      </c>
      <c r="E3251" s="138">
        <v>4225</v>
      </c>
      <c r="F3251" s="143" t="s">
        <v>924</v>
      </c>
      <c r="G3251" s="132"/>
      <c r="H3251" s="398">
        <v>62400</v>
      </c>
      <c r="I3251" s="399"/>
      <c r="J3251" s="398">
        <v>0</v>
      </c>
      <c r="K3251" s="399"/>
      <c r="L3251" s="398"/>
      <c r="M3251" s="399"/>
      <c r="N3251" s="398"/>
      <c r="O3251" s="399"/>
      <c r="P3251" s="398">
        <v>0</v>
      </c>
      <c r="Q3251" s="399"/>
      <c r="R3251" s="398"/>
      <c r="S3251" s="399"/>
      <c r="T3251" s="398"/>
      <c r="U3251" s="399"/>
      <c r="V3251" s="398"/>
      <c r="W3251" s="399"/>
      <c r="X3251" s="398"/>
      <c r="Y3251" s="399"/>
      <c r="Z3251" s="101"/>
      <c r="AA3251" s="101"/>
      <c r="AB3251" s="101"/>
      <c r="AC3251" s="101"/>
    </row>
    <row r="3252" spans="1:29" s="150" customFormat="1" ht="67.5" x14ac:dyDescent="0.2">
      <c r="A3252" s="202" t="s">
        <v>912</v>
      </c>
      <c r="B3252" s="173" t="s">
        <v>927</v>
      </c>
      <c r="C3252" s="173"/>
      <c r="D3252" s="173"/>
      <c r="E3252" s="174"/>
      <c r="F3252" s="176" t="s">
        <v>928</v>
      </c>
      <c r="G3252" s="177" t="s">
        <v>636</v>
      </c>
      <c r="H3252" s="178">
        <f>H3253+H3258+H3286+H3291+H3268+H3271+H3274+H3279+H3298+H3265</f>
        <v>46500</v>
      </c>
      <c r="I3252" s="178">
        <f t="shared" ref="I3252:N3252" si="5742">I3253+I3258+I3286+I3291+I3268+I3271+I3274+I3279+I3298+I3265</f>
        <v>0</v>
      </c>
      <c r="J3252" s="178">
        <f t="shared" si="5742"/>
        <v>0</v>
      </c>
      <c r="K3252" s="178">
        <f t="shared" si="5742"/>
        <v>0</v>
      </c>
      <c r="L3252" s="178">
        <f t="shared" si="5742"/>
        <v>115504</v>
      </c>
      <c r="M3252" s="178">
        <f t="shared" si="5742"/>
        <v>0</v>
      </c>
      <c r="N3252" s="178">
        <f t="shared" si="5742"/>
        <v>175089</v>
      </c>
      <c r="O3252" s="178">
        <f t="shared" ref="O3252" si="5743">O3253+O3258+O3286+O3291+O3268+O3271+O3274+O3279+O3298+O3265</f>
        <v>0</v>
      </c>
      <c r="P3252" s="178">
        <f t="shared" ref="P3252" si="5744">P3253+P3258+P3286+P3291+P3268+P3271+P3274+P3279+P3298+P3265</f>
        <v>0</v>
      </c>
      <c r="Q3252" s="178">
        <f t="shared" ref="Q3252" si="5745">Q3253+Q3258+Q3286+Q3291+Q3268+Q3271+Q3274+Q3279+Q3298+Q3265</f>
        <v>0</v>
      </c>
      <c r="R3252" s="178">
        <f t="shared" ref="R3252" si="5746">R3253+R3258+R3286+R3291+R3268+R3271+R3274+R3279+R3298+R3265</f>
        <v>67974</v>
      </c>
      <c r="S3252" s="178">
        <f t="shared" ref="S3252" si="5747">S3253+S3258+S3286+S3291+S3268+S3271+S3274+S3279+S3298+S3265</f>
        <v>0</v>
      </c>
      <c r="T3252" s="178">
        <f t="shared" ref="T3252" si="5748">T3253+T3258+T3286+T3291+T3268+T3271+T3274+T3279+T3298+T3265</f>
        <v>73150</v>
      </c>
      <c r="U3252" s="178">
        <f t="shared" ref="U3252" si="5749">U3253+U3258+U3286+U3291+U3268+U3271+U3274+U3279+U3298+U3265</f>
        <v>0</v>
      </c>
      <c r="V3252" s="178">
        <f t="shared" ref="V3252" si="5750">V3253+V3258+V3286+V3291+V3268+V3271+V3274+V3279+V3298+V3265</f>
        <v>2432</v>
      </c>
      <c r="W3252" s="178">
        <f t="shared" ref="W3252" si="5751">W3253+W3258+W3286+W3291+W3268+W3271+W3274+W3279+W3298+W3265</f>
        <v>0</v>
      </c>
      <c r="X3252" s="178">
        <f t="shared" ref="X3252" si="5752">X3253+X3258+X3286+X3291+X3268+X3271+X3274+X3279+X3298+X3265</f>
        <v>34450</v>
      </c>
      <c r="Y3252" s="178">
        <f t="shared" ref="Y3252" si="5753">Y3253+Y3258+Y3286+Y3291+Y3268+Y3271+Y3274+Y3279+Y3298+Y3265</f>
        <v>0</v>
      </c>
    </row>
    <row r="3253" spans="1:29" s="150" customFormat="1" x14ac:dyDescent="0.2">
      <c r="A3253" s="188" t="s">
        <v>912</v>
      </c>
      <c r="B3253" s="166" t="s">
        <v>927</v>
      </c>
      <c r="C3253" s="167">
        <v>43</v>
      </c>
      <c r="D3253" s="166"/>
      <c r="E3253" s="168">
        <v>31</v>
      </c>
      <c r="F3253" s="169"/>
      <c r="G3253" s="169"/>
      <c r="H3253" s="185">
        <f t="shared" ref="H3253:W3253" si="5754">H3254+H3256</f>
        <v>0</v>
      </c>
      <c r="I3253" s="185">
        <f t="shared" si="5754"/>
        <v>0</v>
      </c>
      <c r="J3253" s="185">
        <f t="shared" si="5754"/>
        <v>0</v>
      </c>
      <c r="K3253" s="185">
        <f t="shared" si="5754"/>
        <v>0</v>
      </c>
      <c r="L3253" s="185">
        <f t="shared" si="5754"/>
        <v>17616</v>
      </c>
      <c r="M3253" s="185">
        <f t="shared" si="5754"/>
        <v>0</v>
      </c>
      <c r="N3253" s="185">
        <f t="shared" ref="N3253:O3253" si="5755">N3254+N3256</f>
        <v>19789</v>
      </c>
      <c r="O3253" s="185">
        <f t="shared" si="5755"/>
        <v>0</v>
      </c>
      <c r="P3253" s="185">
        <f t="shared" si="5754"/>
        <v>0</v>
      </c>
      <c r="Q3253" s="185">
        <f t="shared" si="5754"/>
        <v>0</v>
      </c>
      <c r="R3253" s="185">
        <f t="shared" si="5754"/>
        <v>9996</v>
      </c>
      <c r="S3253" s="185">
        <f t="shared" si="5754"/>
        <v>0</v>
      </c>
      <c r="T3253" s="185">
        <f t="shared" ref="T3253:U3253" si="5756">T3254+T3256</f>
        <v>11200</v>
      </c>
      <c r="U3253" s="185">
        <f t="shared" si="5756"/>
        <v>0</v>
      </c>
      <c r="V3253" s="185">
        <f t="shared" si="5754"/>
        <v>374</v>
      </c>
      <c r="W3253" s="185">
        <f t="shared" si="5754"/>
        <v>0</v>
      </c>
      <c r="X3253" s="185">
        <f t="shared" ref="X3253:Y3253" si="5757">X3254+X3256</f>
        <v>4900</v>
      </c>
      <c r="Y3253" s="185">
        <f t="shared" si="5757"/>
        <v>0</v>
      </c>
    </row>
    <row r="3254" spans="1:29" s="150" customFormat="1" x14ac:dyDescent="0.2">
      <c r="A3254" s="118" t="s">
        <v>912</v>
      </c>
      <c r="B3254" s="102" t="s">
        <v>927</v>
      </c>
      <c r="C3254" s="103">
        <v>43</v>
      </c>
      <c r="D3254" s="118"/>
      <c r="E3254" s="113">
        <v>311</v>
      </c>
      <c r="F3254" s="141"/>
      <c r="G3254" s="186"/>
      <c r="H3254" s="108">
        <f t="shared" ref="H3254:X3256" si="5758">H3255</f>
        <v>0</v>
      </c>
      <c r="I3254" s="108">
        <f t="shared" si="5758"/>
        <v>0</v>
      </c>
      <c r="J3254" s="108">
        <f t="shared" si="5758"/>
        <v>0</v>
      </c>
      <c r="K3254" s="108">
        <f t="shared" si="5758"/>
        <v>0</v>
      </c>
      <c r="L3254" s="108">
        <f t="shared" si="5758"/>
        <v>14974</v>
      </c>
      <c r="M3254" s="108">
        <f t="shared" si="5758"/>
        <v>0</v>
      </c>
      <c r="N3254" s="108">
        <f t="shared" si="5758"/>
        <v>16789</v>
      </c>
      <c r="O3254" s="108">
        <f t="shared" si="5758"/>
        <v>0</v>
      </c>
      <c r="P3254" s="108">
        <f t="shared" si="5758"/>
        <v>0</v>
      </c>
      <c r="Q3254" s="108">
        <f t="shared" si="5758"/>
        <v>0</v>
      </c>
      <c r="R3254" s="108">
        <f t="shared" si="5758"/>
        <v>7997</v>
      </c>
      <c r="S3254" s="108">
        <f t="shared" si="5758"/>
        <v>0</v>
      </c>
      <c r="T3254" s="108">
        <f t="shared" si="5758"/>
        <v>9500</v>
      </c>
      <c r="U3254" s="108">
        <f t="shared" si="5758"/>
        <v>0</v>
      </c>
      <c r="V3254" s="108">
        <f t="shared" si="5758"/>
        <v>318</v>
      </c>
      <c r="W3254" s="108">
        <f t="shared" si="5758"/>
        <v>0</v>
      </c>
      <c r="X3254" s="108">
        <f t="shared" si="5758"/>
        <v>4150</v>
      </c>
      <c r="Y3254" s="108">
        <f t="shared" ref="X3254:Y3256" si="5759">Y3255</f>
        <v>0</v>
      </c>
    </row>
    <row r="3255" spans="1:29" s="150" customFormat="1" x14ac:dyDescent="0.2">
      <c r="A3255" s="95" t="s">
        <v>912</v>
      </c>
      <c r="B3255" s="93" t="s">
        <v>927</v>
      </c>
      <c r="C3255" s="94">
        <v>43</v>
      </c>
      <c r="D3255" s="95" t="s">
        <v>101</v>
      </c>
      <c r="E3255" s="119">
        <v>3111</v>
      </c>
      <c r="F3255" s="142" t="s">
        <v>33</v>
      </c>
      <c r="G3255" s="134"/>
      <c r="H3255" s="398">
        <v>0</v>
      </c>
      <c r="I3255" s="399"/>
      <c r="J3255" s="398">
        <v>0</v>
      </c>
      <c r="K3255" s="399"/>
      <c r="L3255" s="402">
        <v>14974</v>
      </c>
      <c r="M3255" s="399"/>
      <c r="N3255" s="402">
        <v>16789</v>
      </c>
      <c r="O3255" s="399"/>
      <c r="P3255" s="398">
        <v>0</v>
      </c>
      <c r="Q3255" s="399"/>
      <c r="R3255" s="402">
        <v>7997</v>
      </c>
      <c r="S3255" s="399"/>
      <c r="T3255" s="402">
        <v>9500</v>
      </c>
      <c r="U3255" s="399"/>
      <c r="V3255" s="408">
        <v>318</v>
      </c>
      <c r="W3255" s="399"/>
      <c r="X3255" s="402">
        <v>4150</v>
      </c>
      <c r="Y3255" s="399"/>
    </row>
    <row r="3256" spans="1:29" s="150" customFormat="1" x14ac:dyDescent="0.2">
      <c r="A3256" s="118" t="s">
        <v>912</v>
      </c>
      <c r="B3256" s="102" t="s">
        <v>927</v>
      </c>
      <c r="C3256" s="103">
        <v>43</v>
      </c>
      <c r="D3256" s="118"/>
      <c r="E3256" s="113">
        <v>313</v>
      </c>
      <c r="F3256" s="141"/>
      <c r="G3256" s="186"/>
      <c r="H3256" s="108">
        <f t="shared" si="5758"/>
        <v>0</v>
      </c>
      <c r="I3256" s="108">
        <f t="shared" si="5758"/>
        <v>0</v>
      </c>
      <c r="J3256" s="108">
        <f t="shared" si="5758"/>
        <v>0</v>
      </c>
      <c r="K3256" s="108">
        <f t="shared" si="5758"/>
        <v>0</v>
      </c>
      <c r="L3256" s="108">
        <f t="shared" si="5758"/>
        <v>2642</v>
      </c>
      <c r="M3256" s="108">
        <f t="shared" si="5758"/>
        <v>0</v>
      </c>
      <c r="N3256" s="108">
        <f t="shared" si="5758"/>
        <v>3000</v>
      </c>
      <c r="O3256" s="108">
        <f t="shared" si="5758"/>
        <v>0</v>
      </c>
      <c r="P3256" s="108">
        <f t="shared" si="5758"/>
        <v>0</v>
      </c>
      <c r="Q3256" s="108">
        <f t="shared" si="5758"/>
        <v>0</v>
      </c>
      <c r="R3256" s="108">
        <f t="shared" si="5758"/>
        <v>1999</v>
      </c>
      <c r="S3256" s="108">
        <f t="shared" si="5758"/>
        <v>0</v>
      </c>
      <c r="T3256" s="108">
        <f t="shared" si="5758"/>
        <v>1700</v>
      </c>
      <c r="U3256" s="108">
        <f t="shared" si="5758"/>
        <v>0</v>
      </c>
      <c r="V3256" s="108">
        <f t="shared" si="5758"/>
        <v>56</v>
      </c>
      <c r="W3256" s="108">
        <f t="shared" si="5758"/>
        <v>0</v>
      </c>
      <c r="X3256" s="108">
        <f t="shared" si="5759"/>
        <v>750</v>
      </c>
      <c r="Y3256" s="108">
        <f t="shared" si="5759"/>
        <v>0</v>
      </c>
    </row>
    <row r="3257" spans="1:29" s="150" customFormat="1" x14ac:dyDescent="0.2">
      <c r="A3257" s="95" t="s">
        <v>912</v>
      </c>
      <c r="B3257" s="93" t="s">
        <v>927</v>
      </c>
      <c r="C3257" s="94">
        <v>43</v>
      </c>
      <c r="D3257" s="95" t="s">
        <v>101</v>
      </c>
      <c r="E3257" s="119">
        <v>3132</v>
      </c>
      <c r="F3257" s="142" t="s">
        <v>40</v>
      </c>
      <c r="G3257" s="134"/>
      <c r="H3257" s="398">
        <v>0</v>
      </c>
      <c r="I3257" s="399"/>
      <c r="J3257" s="398">
        <v>0</v>
      </c>
      <c r="K3257" s="399"/>
      <c r="L3257" s="402">
        <v>2642</v>
      </c>
      <c r="M3257" s="399"/>
      <c r="N3257" s="402">
        <v>3000</v>
      </c>
      <c r="O3257" s="399"/>
      <c r="P3257" s="398">
        <v>0</v>
      </c>
      <c r="Q3257" s="399"/>
      <c r="R3257" s="402">
        <v>1999</v>
      </c>
      <c r="S3257" s="399"/>
      <c r="T3257" s="402">
        <v>1700</v>
      </c>
      <c r="U3257" s="399"/>
      <c r="V3257" s="408">
        <v>56</v>
      </c>
      <c r="W3257" s="399"/>
      <c r="X3257" s="402">
        <v>750</v>
      </c>
      <c r="Y3257" s="399"/>
    </row>
    <row r="3258" spans="1:29" s="101" customFormat="1" x14ac:dyDescent="0.2">
      <c r="A3258" s="201" t="s">
        <v>912</v>
      </c>
      <c r="B3258" s="179" t="s">
        <v>927</v>
      </c>
      <c r="C3258" s="167">
        <v>43</v>
      </c>
      <c r="D3258" s="167"/>
      <c r="E3258" s="168">
        <v>32</v>
      </c>
      <c r="F3258" s="169"/>
      <c r="G3258" s="170"/>
      <c r="H3258" s="171">
        <f t="shared" ref="H3258:W3258" si="5760">H3259+H3261+H3263</f>
        <v>0</v>
      </c>
      <c r="I3258" s="171">
        <f t="shared" si="5760"/>
        <v>0</v>
      </c>
      <c r="J3258" s="171">
        <f t="shared" si="5760"/>
        <v>0</v>
      </c>
      <c r="K3258" s="171">
        <f t="shared" si="5760"/>
        <v>0</v>
      </c>
      <c r="L3258" s="171">
        <f t="shared" si="5760"/>
        <v>5484</v>
      </c>
      <c r="M3258" s="171">
        <f t="shared" si="5760"/>
        <v>0</v>
      </c>
      <c r="N3258" s="171">
        <f t="shared" ref="N3258:O3258" si="5761">N3259+N3261+N3263</f>
        <v>6700</v>
      </c>
      <c r="O3258" s="171">
        <f t="shared" si="5761"/>
        <v>0</v>
      </c>
      <c r="P3258" s="171">
        <f t="shared" si="5760"/>
        <v>0</v>
      </c>
      <c r="Q3258" s="171">
        <f t="shared" si="5760"/>
        <v>0</v>
      </c>
      <c r="R3258" s="171">
        <f t="shared" si="5760"/>
        <v>3598</v>
      </c>
      <c r="S3258" s="171">
        <f t="shared" si="5760"/>
        <v>0</v>
      </c>
      <c r="T3258" s="171">
        <f t="shared" ref="T3258:U3258" si="5762">T3259+T3261+T3263</f>
        <v>3500</v>
      </c>
      <c r="U3258" s="171">
        <f t="shared" si="5762"/>
        <v>0</v>
      </c>
      <c r="V3258" s="171">
        <f t="shared" si="5760"/>
        <v>112</v>
      </c>
      <c r="W3258" s="171">
        <f t="shared" si="5760"/>
        <v>0</v>
      </c>
      <c r="X3258" s="171">
        <f t="shared" ref="X3258:Y3258" si="5763">X3259+X3261+X3263</f>
        <v>2050</v>
      </c>
      <c r="Y3258" s="171">
        <f t="shared" si="5763"/>
        <v>0</v>
      </c>
      <c r="Z3258" s="150"/>
      <c r="AA3258" s="150"/>
      <c r="AB3258" s="150"/>
      <c r="AC3258" s="150"/>
    </row>
    <row r="3259" spans="1:29" s="101" customFormat="1" x14ac:dyDescent="0.2">
      <c r="A3259" s="118" t="s">
        <v>912</v>
      </c>
      <c r="B3259" s="102" t="s">
        <v>927</v>
      </c>
      <c r="C3259" s="103">
        <v>43</v>
      </c>
      <c r="D3259" s="104"/>
      <c r="E3259" s="105">
        <v>321</v>
      </c>
      <c r="F3259" s="141"/>
      <c r="G3259" s="106"/>
      <c r="H3259" s="152">
        <f t="shared" ref="H3259:Y3259" si="5764">H3260</f>
        <v>0</v>
      </c>
      <c r="I3259" s="152">
        <f t="shared" si="5764"/>
        <v>0</v>
      </c>
      <c r="J3259" s="152">
        <f t="shared" si="5764"/>
        <v>0</v>
      </c>
      <c r="K3259" s="152">
        <f t="shared" si="5764"/>
        <v>0</v>
      </c>
      <c r="L3259" s="152">
        <f t="shared" si="5764"/>
        <v>2642</v>
      </c>
      <c r="M3259" s="152">
        <f t="shared" si="5764"/>
        <v>0</v>
      </c>
      <c r="N3259" s="152">
        <f t="shared" si="5764"/>
        <v>3000</v>
      </c>
      <c r="O3259" s="152">
        <f t="shared" si="5764"/>
        <v>0</v>
      </c>
      <c r="P3259" s="152">
        <f t="shared" si="5764"/>
        <v>0</v>
      </c>
      <c r="Q3259" s="152">
        <f t="shared" si="5764"/>
        <v>0</v>
      </c>
      <c r="R3259" s="152">
        <f t="shared" si="5764"/>
        <v>1499</v>
      </c>
      <c r="S3259" s="152">
        <f t="shared" si="5764"/>
        <v>0</v>
      </c>
      <c r="T3259" s="152">
        <f t="shared" si="5764"/>
        <v>1650</v>
      </c>
      <c r="U3259" s="152">
        <f t="shared" si="5764"/>
        <v>0</v>
      </c>
      <c r="V3259" s="152">
        <f t="shared" si="5764"/>
        <v>56</v>
      </c>
      <c r="W3259" s="152">
        <f t="shared" si="5764"/>
        <v>0</v>
      </c>
      <c r="X3259" s="152">
        <f t="shared" si="5764"/>
        <v>750</v>
      </c>
      <c r="Y3259" s="152">
        <f t="shared" si="5764"/>
        <v>0</v>
      </c>
      <c r="Z3259" s="150"/>
      <c r="AA3259" s="150"/>
      <c r="AB3259" s="150"/>
      <c r="AC3259" s="150"/>
    </row>
    <row r="3260" spans="1:29" s="150" customFormat="1" x14ac:dyDescent="0.2">
      <c r="A3260" s="95" t="s">
        <v>912</v>
      </c>
      <c r="B3260" s="93" t="s">
        <v>927</v>
      </c>
      <c r="C3260" s="136">
        <v>43</v>
      </c>
      <c r="D3260" s="95" t="s">
        <v>101</v>
      </c>
      <c r="E3260" s="138">
        <v>3211</v>
      </c>
      <c r="F3260" s="143" t="s">
        <v>42</v>
      </c>
      <c r="G3260" s="132"/>
      <c r="H3260" s="398"/>
      <c r="I3260" s="399"/>
      <c r="J3260" s="398">
        <v>0</v>
      </c>
      <c r="K3260" s="399"/>
      <c r="L3260" s="402">
        <v>2642</v>
      </c>
      <c r="M3260" s="399"/>
      <c r="N3260" s="402">
        <v>3000</v>
      </c>
      <c r="O3260" s="399"/>
      <c r="P3260" s="398">
        <v>0</v>
      </c>
      <c r="Q3260" s="399"/>
      <c r="R3260" s="402">
        <v>1499</v>
      </c>
      <c r="S3260" s="399"/>
      <c r="T3260" s="402">
        <v>1650</v>
      </c>
      <c r="U3260" s="399"/>
      <c r="V3260" s="408">
        <v>56</v>
      </c>
      <c r="W3260" s="399"/>
      <c r="X3260" s="402">
        <v>750</v>
      </c>
      <c r="Y3260" s="399"/>
      <c r="Z3260" s="101"/>
      <c r="AA3260" s="101"/>
      <c r="AB3260" s="101"/>
      <c r="AC3260" s="101"/>
    </row>
    <row r="3261" spans="1:29" s="101" customFormat="1" x14ac:dyDescent="0.2">
      <c r="A3261" s="118" t="s">
        <v>912</v>
      </c>
      <c r="B3261" s="102" t="s">
        <v>927</v>
      </c>
      <c r="C3261" s="103">
        <v>43</v>
      </c>
      <c r="D3261" s="104"/>
      <c r="E3261" s="105">
        <v>322</v>
      </c>
      <c r="F3261" s="141"/>
      <c r="G3261" s="106"/>
      <c r="H3261" s="152">
        <f t="shared" ref="H3261:Y3261" si="5765">H3262</f>
        <v>0</v>
      </c>
      <c r="I3261" s="152">
        <f t="shared" si="5765"/>
        <v>0</v>
      </c>
      <c r="J3261" s="152">
        <f t="shared" si="5765"/>
        <v>0</v>
      </c>
      <c r="K3261" s="152">
        <f t="shared" si="5765"/>
        <v>0</v>
      </c>
      <c r="L3261" s="152">
        <f t="shared" si="5765"/>
        <v>2642</v>
      </c>
      <c r="M3261" s="152">
        <f t="shared" si="5765"/>
        <v>0</v>
      </c>
      <c r="N3261" s="152">
        <f t="shared" si="5765"/>
        <v>3000</v>
      </c>
      <c r="O3261" s="152">
        <f t="shared" si="5765"/>
        <v>0</v>
      </c>
      <c r="P3261" s="152">
        <f t="shared" si="5765"/>
        <v>0</v>
      </c>
      <c r="Q3261" s="152">
        <f t="shared" si="5765"/>
        <v>0</v>
      </c>
      <c r="R3261" s="152">
        <f t="shared" si="5765"/>
        <v>1499</v>
      </c>
      <c r="S3261" s="152">
        <f t="shared" si="5765"/>
        <v>0</v>
      </c>
      <c r="T3261" s="152">
        <f t="shared" si="5765"/>
        <v>1650</v>
      </c>
      <c r="U3261" s="152">
        <f t="shared" si="5765"/>
        <v>0</v>
      </c>
      <c r="V3261" s="152">
        <f t="shared" si="5765"/>
        <v>56</v>
      </c>
      <c r="W3261" s="152">
        <f t="shared" si="5765"/>
        <v>0</v>
      </c>
      <c r="X3261" s="152">
        <f t="shared" si="5765"/>
        <v>750</v>
      </c>
      <c r="Y3261" s="152">
        <f t="shared" si="5765"/>
        <v>0</v>
      </c>
    </row>
    <row r="3262" spans="1:29" s="150" customFormat="1" x14ac:dyDescent="0.2">
      <c r="A3262" s="95" t="s">
        <v>912</v>
      </c>
      <c r="B3262" s="93" t="s">
        <v>927</v>
      </c>
      <c r="C3262" s="136">
        <v>43</v>
      </c>
      <c r="D3262" s="95" t="s">
        <v>101</v>
      </c>
      <c r="E3262" s="138">
        <v>3221</v>
      </c>
      <c r="F3262" s="143" t="s">
        <v>297</v>
      </c>
      <c r="G3262" s="132"/>
      <c r="H3262" s="398"/>
      <c r="I3262" s="399"/>
      <c r="J3262" s="398">
        <v>0</v>
      </c>
      <c r="K3262" s="399"/>
      <c r="L3262" s="402">
        <v>2642</v>
      </c>
      <c r="M3262" s="399"/>
      <c r="N3262" s="402">
        <v>3000</v>
      </c>
      <c r="O3262" s="399"/>
      <c r="P3262" s="398">
        <v>0</v>
      </c>
      <c r="Q3262" s="399"/>
      <c r="R3262" s="402">
        <v>1499</v>
      </c>
      <c r="S3262" s="399"/>
      <c r="T3262" s="402">
        <v>1650</v>
      </c>
      <c r="U3262" s="399"/>
      <c r="V3262" s="408">
        <v>56</v>
      </c>
      <c r="W3262" s="399"/>
      <c r="X3262" s="402">
        <v>750</v>
      </c>
      <c r="Y3262" s="399"/>
    </row>
    <row r="3263" spans="1:29" s="101" customFormat="1" x14ac:dyDescent="0.2">
      <c r="A3263" s="118" t="s">
        <v>912</v>
      </c>
      <c r="B3263" s="102" t="s">
        <v>927</v>
      </c>
      <c r="C3263" s="103">
        <v>43</v>
      </c>
      <c r="D3263" s="104"/>
      <c r="E3263" s="105">
        <v>323</v>
      </c>
      <c r="F3263" s="141"/>
      <c r="G3263" s="106"/>
      <c r="H3263" s="152">
        <f t="shared" ref="H3263:Y3263" si="5766">SUM(H3264:H3264)</f>
        <v>0</v>
      </c>
      <c r="I3263" s="152">
        <f t="shared" si="5766"/>
        <v>0</v>
      </c>
      <c r="J3263" s="152">
        <f t="shared" si="5766"/>
        <v>0</v>
      </c>
      <c r="K3263" s="152">
        <f t="shared" si="5766"/>
        <v>0</v>
      </c>
      <c r="L3263" s="152">
        <f t="shared" si="5766"/>
        <v>200</v>
      </c>
      <c r="M3263" s="152">
        <f t="shared" si="5766"/>
        <v>0</v>
      </c>
      <c r="N3263" s="152">
        <f t="shared" si="5766"/>
        <v>700</v>
      </c>
      <c r="O3263" s="152">
        <f t="shared" si="5766"/>
        <v>0</v>
      </c>
      <c r="P3263" s="152">
        <f t="shared" si="5766"/>
        <v>0</v>
      </c>
      <c r="Q3263" s="152">
        <f t="shared" si="5766"/>
        <v>0</v>
      </c>
      <c r="R3263" s="152">
        <f t="shared" si="5766"/>
        <v>600</v>
      </c>
      <c r="S3263" s="152">
        <f t="shared" si="5766"/>
        <v>0</v>
      </c>
      <c r="T3263" s="152">
        <f t="shared" si="5766"/>
        <v>200</v>
      </c>
      <c r="U3263" s="152">
        <f t="shared" si="5766"/>
        <v>0</v>
      </c>
      <c r="V3263" s="152">
        <f t="shared" si="5766"/>
        <v>0</v>
      </c>
      <c r="W3263" s="152">
        <f t="shared" si="5766"/>
        <v>0</v>
      </c>
      <c r="X3263" s="152">
        <f t="shared" si="5766"/>
        <v>550</v>
      </c>
      <c r="Y3263" s="152">
        <f t="shared" si="5766"/>
        <v>0</v>
      </c>
    </row>
    <row r="3264" spans="1:29" x14ac:dyDescent="0.2">
      <c r="A3264" s="95" t="s">
        <v>912</v>
      </c>
      <c r="B3264" s="93" t="s">
        <v>927</v>
      </c>
      <c r="C3264" s="136">
        <v>43</v>
      </c>
      <c r="D3264" s="95" t="s">
        <v>101</v>
      </c>
      <c r="E3264" s="138">
        <v>3237</v>
      </c>
      <c r="F3264" s="143" t="s">
        <v>58</v>
      </c>
      <c r="G3264" s="132"/>
      <c r="H3264" s="398"/>
      <c r="I3264" s="399"/>
      <c r="J3264" s="398">
        <v>0</v>
      </c>
      <c r="K3264" s="399"/>
      <c r="L3264" s="408">
        <v>200</v>
      </c>
      <c r="M3264" s="399"/>
      <c r="N3264" s="402">
        <v>700</v>
      </c>
      <c r="O3264" s="399"/>
      <c r="P3264" s="398">
        <v>0</v>
      </c>
      <c r="Q3264" s="399"/>
      <c r="R3264" s="408">
        <v>600</v>
      </c>
      <c r="S3264" s="399"/>
      <c r="T3264" s="402">
        <v>200</v>
      </c>
      <c r="U3264" s="399"/>
      <c r="V3264" s="398"/>
      <c r="W3264" s="399"/>
      <c r="X3264" s="398">
        <v>550</v>
      </c>
      <c r="Y3264" s="399"/>
      <c r="Z3264" s="150"/>
      <c r="AA3264" s="150"/>
      <c r="AB3264" s="150"/>
      <c r="AC3264" s="150"/>
    </row>
    <row r="3265" spans="1:29" s="229" customFormat="1" x14ac:dyDescent="0.2">
      <c r="A3265" s="230" t="s">
        <v>912</v>
      </c>
      <c r="B3265" s="232" t="s">
        <v>927</v>
      </c>
      <c r="C3265" s="231">
        <v>43</v>
      </c>
      <c r="D3265" s="232"/>
      <c r="E3265" s="233">
        <v>42</v>
      </c>
      <c r="F3265" s="234"/>
      <c r="G3265" s="234"/>
      <c r="H3265" s="235">
        <f t="shared" ref="H3265:K3266" si="5767">H3266</f>
        <v>0</v>
      </c>
      <c r="I3265" s="235">
        <f t="shared" si="5767"/>
        <v>0</v>
      </c>
      <c r="J3265" s="235">
        <f t="shared" si="5767"/>
        <v>0</v>
      </c>
      <c r="K3265" s="235">
        <f t="shared" si="5767"/>
        <v>0</v>
      </c>
      <c r="L3265" s="235">
        <f t="shared" ref="L3265:M3266" si="5768">L3266</f>
        <v>0</v>
      </c>
      <c r="M3265" s="235">
        <f t="shared" si="5768"/>
        <v>0</v>
      </c>
      <c r="N3265" s="235">
        <f>N3266</f>
        <v>8600</v>
      </c>
      <c r="O3265" s="235">
        <f t="shared" ref="O3265:Y3265" si="5769">O3266</f>
        <v>0</v>
      </c>
      <c r="P3265" s="235">
        <f t="shared" si="5769"/>
        <v>0</v>
      </c>
      <c r="Q3265" s="235">
        <f t="shared" si="5769"/>
        <v>0</v>
      </c>
      <c r="R3265" s="235">
        <f t="shared" si="5769"/>
        <v>0</v>
      </c>
      <c r="S3265" s="235">
        <f t="shared" si="5769"/>
        <v>0</v>
      </c>
      <c r="T3265" s="235">
        <f t="shared" si="5769"/>
        <v>0</v>
      </c>
      <c r="U3265" s="235">
        <f t="shared" si="5769"/>
        <v>0</v>
      </c>
      <c r="V3265" s="235">
        <f t="shared" si="5769"/>
        <v>0</v>
      </c>
      <c r="W3265" s="235">
        <f t="shared" si="5769"/>
        <v>0</v>
      </c>
      <c r="X3265" s="235">
        <f t="shared" si="5769"/>
        <v>0</v>
      </c>
      <c r="Y3265" s="235">
        <f t="shared" si="5769"/>
        <v>0</v>
      </c>
      <c r="Z3265" s="332"/>
      <c r="AA3265" s="332"/>
      <c r="AB3265" s="332"/>
      <c r="AC3265" s="332"/>
    </row>
    <row r="3266" spans="1:29" s="229" customFormat="1" x14ac:dyDescent="0.2">
      <c r="A3266" s="236" t="s">
        <v>912</v>
      </c>
      <c r="B3266" s="322" t="s">
        <v>927</v>
      </c>
      <c r="C3266" s="237">
        <v>43</v>
      </c>
      <c r="D3266" s="236"/>
      <c r="E3266" s="238">
        <v>423</v>
      </c>
      <c r="F3266" s="239"/>
      <c r="G3266" s="240"/>
      <c r="H3266" s="241">
        <f t="shared" si="5767"/>
        <v>0</v>
      </c>
      <c r="I3266" s="241">
        <f t="shared" si="5767"/>
        <v>0</v>
      </c>
      <c r="J3266" s="241">
        <f t="shared" si="5767"/>
        <v>0</v>
      </c>
      <c r="K3266" s="241">
        <f t="shared" si="5767"/>
        <v>0</v>
      </c>
      <c r="L3266" s="241">
        <f t="shared" si="5768"/>
        <v>0</v>
      </c>
      <c r="M3266" s="241">
        <f t="shared" si="5768"/>
        <v>0</v>
      </c>
      <c r="N3266" s="365">
        <f>N3267</f>
        <v>8600</v>
      </c>
      <c r="O3266" s="248"/>
      <c r="P3266" s="248"/>
      <c r="Q3266" s="248"/>
      <c r="R3266" s="370"/>
      <c r="S3266" s="248"/>
      <c r="T3266" s="240"/>
      <c r="U3266" s="248"/>
      <c r="V3266" s="248"/>
      <c r="W3266" s="248"/>
      <c r="X3266" s="240"/>
      <c r="Y3266" s="240"/>
      <c r="Z3266" s="332"/>
      <c r="AA3266" s="332"/>
      <c r="AB3266" s="332"/>
      <c r="AC3266" s="332"/>
    </row>
    <row r="3267" spans="1:29" s="229" customFormat="1" x14ac:dyDescent="0.2">
      <c r="A3267" s="242" t="s">
        <v>912</v>
      </c>
      <c r="B3267" s="331" t="s">
        <v>927</v>
      </c>
      <c r="C3267" s="243">
        <v>43</v>
      </c>
      <c r="D3267" s="242" t="s">
        <v>101</v>
      </c>
      <c r="E3267" s="251">
        <v>4231</v>
      </c>
      <c r="F3267" s="246" t="s">
        <v>241</v>
      </c>
      <c r="G3267" s="247"/>
      <c r="H3267" s="383"/>
      <c r="I3267" s="383"/>
      <c r="J3267" s="385"/>
      <c r="K3267" s="382"/>
      <c r="L3267" s="382"/>
      <c r="M3267" s="382"/>
      <c r="N3267" s="381">
        <v>8600</v>
      </c>
      <c r="O3267" s="381"/>
      <c r="P3267" s="381"/>
      <c r="Q3267" s="381"/>
      <c r="R3267" s="424"/>
      <c r="S3267" s="381"/>
      <c r="T3267" s="425"/>
      <c r="U3267" s="381"/>
      <c r="V3267" s="381"/>
      <c r="W3267" s="381"/>
      <c r="X3267" s="425"/>
      <c r="Y3267" s="425"/>
      <c r="Z3267" s="332"/>
      <c r="AA3267" s="332"/>
      <c r="AB3267" s="332"/>
      <c r="AC3267" s="332"/>
    </row>
    <row r="3268" spans="1:29" s="332" customFormat="1" x14ac:dyDescent="0.2">
      <c r="A3268" s="230" t="s">
        <v>912</v>
      </c>
      <c r="B3268" s="232" t="s">
        <v>927</v>
      </c>
      <c r="C3268" s="231">
        <v>51</v>
      </c>
      <c r="D3268" s="232"/>
      <c r="E3268" s="233">
        <v>31</v>
      </c>
      <c r="F3268" s="234"/>
      <c r="G3268" s="234"/>
      <c r="H3268" s="235">
        <f t="shared" ref="H3268:Q3269" si="5770">H3269</f>
        <v>0</v>
      </c>
      <c r="I3268" s="235">
        <f t="shared" si="5770"/>
        <v>0</v>
      </c>
      <c r="J3268" s="235">
        <f t="shared" si="5770"/>
        <v>0</v>
      </c>
      <c r="K3268" s="235">
        <f t="shared" si="5770"/>
        <v>0</v>
      </c>
      <c r="L3268" s="235">
        <f t="shared" si="5770"/>
        <v>0</v>
      </c>
      <c r="M3268" s="235">
        <f t="shared" si="5770"/>
        <v>0</v>
      </c>
      <c r="N3268" s="235">
        <f t="shared" si="5770"/>
        <v>0</v>
      </c>
      <c r="O3268" s="235">
        <f t="shared" si="5770"/>
        <v>0</v>
      </c>
      <c r="P3268" s="235">
        <f t="shared" si="5770"/>
        <v>0</v>
      </c>
      <c r="Q3268" s="235">
        <f t="shared" si="5770"/>
        <v>0</v>
      </c>
      <c r="R3268" s="235">
        <f t="shared" ref="R3268:Y3269" si="5771">R3269</f>
        <v>0</v>
      </c>
      <c r="S3268" s="235">
        <f t="shared" si="5771"/>
        <v>0</v>
      </c>
      <c r="T3268" s="235">
        <f t="shared" si="5771"/>
        <v>0</v>
      </c>
      <c r="U3268" s="235">
        <f t="shared" si="5771"/>
        <v>0</v>
      </c>
      <c r="V3268" s="235">
        <f t="shared" si="5771"/>
        <v>0</v>
      </c>
      <c r="W3268" s="235">
        <f t="shared" si="5771"/>
        <v>0</v>
      </c>
      <c r="X3268" s="235">
        <f t="shared" si="5771"/>
        <v>0</v>
      </c>
      <c r="Y3268" s="235">
        <f t="shared" si="5771"/>
        <v>0</v>
      </c>
    </row>
    <row r="3269" spans="1:29" s="332" customFormat="1" x14ac:dyDescent="0.2">
      <c r="A3269" s="236" t="s">
        <v>912</v>
      </c>
      <c r="B3269" s="322" t="s">
        <v>927</v>
      </c>
      <c r="C3269" s="237">
        <v>51</v>
      </c>
      <c r="D3269" s="236"/>
      <c r="E3269" s="238">
        <v>311</v>
      </c>
      <c r="F3269" s="239"/>
      <c r="G3269" s="240"/>
      <c r="H3269" s="241">
        <f t="shared" si="5770"/>
        <v>0</v>
      </c>
      <c r="I3269" s="241">
        <f t="shared" si="5770"/>
        <v>0</v>
      </c>
      <c r="J3269" s="241">
        <f t="shared" si="5770"/>
        <v>0</v>
      </c>
      <c r="K3269" s="241">
        <f t="shared" si="5770"/>
        <v>0</v>
      </c>
      <c r="L3269" s="241">
        <f t="shared" si="5770"/>
        <v>0</v>
      </c>
      <c r="M3269" s="241">
        <f t="shared" si="5770"/>
        <v>0</v>
      </c>
      <c r="N3269" s="241">
        <f t="shared" si="5770"/>
        <v>0</v>
      </c>
      <c r="O3269" s="241">
        <f t="shared" si="5770"/>
        <v>0</v>
      </c>
      <c r="P3269" s="241">
        <f t="shared" si="5770"/>
        <v>0</v>
      </c>
      <c r="Q3269" s="241">
        <f t="shared" si="5770"/>
        <v>0</v>
      </c>
      <c r="R3269" s="241">
        <f t="shared" si="5771"/>
        <v>0</v>
      </c>
      <c r="S3269" s="241">
        <f t="shared" si="5771"/>
        <v>0</v>
      </c>
      <c r="T3269" s="241">
        <f t="shared" si="5771"/>
        <v>0</v>
      </c>
      <c r="U3269" s="241">
        <f t="shared" si="5771"/>
        <v>0</v>
      </c>
      <c r="V3269" s="241">
        <f t="shared" si="5771"/>
        <v>0</v>
      </c>
      <c r="W3269" s="241">
        <f t="shared" si="5771"/>
        <v>0</v>
      </c>
      <c r="X3269" s="241">
        <f t="shared" si="5771"/>
        <v>0</v>
      </c>
      <c r="Y3269" s="241">
        <f t="shared" si="5771"/>
        <v>0</v>
      </c>
    </row>
    <row r="3270" spans="1:29" s="332" customFormat="1" x14ac:dyDescent="0.2">
      <c r="A3270" s="242" t="s">
        <v>912</v>
      </c>
      <c r="B3270" s="331" t="s">
        <v>927</v>
      </c>
      <c r="C3270" s="243">
        <v>51</v>
      </c>
      <c r="D3270" s="242" t="s">
        <v>101</v>
      </c>
      <c r="E3270" s="251">
        <v>3111</v>
      </c>
      <c r="F3270" s="246" t="s">
        <v>33</v>
      </c>
      <c r="G3270" s="247"/>
      <c r="H3270" s="381"/>
      <c r="I3270" s="382"/>
      <c r="J3270" s="381"/>
      <c r="K3270" s="382"/>
      <c r="L3270" s="383"/>
      <c r="M3270" s="382"/>
      <c r="N3270" s="383">
        <v>0</v>
      </c>
      <c r="O3270" s="382"/>
      <c r="P3270" s="381"/>
      <c r="Q3270" s="382"/>
      <c r="R3270" s="383"/>
      <c r="S3270" s="382"/>
      <c r="T3270" s="383"/>
      <c r="U3270" s="382"/>
      <c r="V3270" s="385"/>
      <c r="W3270" s="382"/>
      <c r="X3270" s="385"/>
      <c r="Y3270" s="382"/>
    </row>
    <row r="3271" spans="1:29" s="332" customFormat="1" x14ac:dyDescent="0.2">
      <c r="A3271" s="230" t="s">
        <v>912</v>
      </c>
      <c r="B3271" s="232" t="s">
        <v>927</v>
      </c>
      <c r="C3271" s="231">
        <v>51</v>
      </c>
      <c r="D3271" s="232"/>
      <c r="E3271" s="233">
        <v>42</v>
      </c>
      <c r="F3271" s="234"/>
      <c r="G3271" s="234"/>
      <c r="H3271" s="235">
        <f t="shared" ref="H3271:Q3272" si="5772">H3272</f>
        <v>0</v>
      </c>
      <c r="I3271" s="235">
        <f t="shared" si="5772"/>
        <v>0</v>
      </c>
      <c r="J3271" s="235">
        <f t="shared" si="5772"/>
        <v>0</v>
      </c>
      <c r="K3271" s="235">
        <f t="shared" si="5772"/>
        <v>0</v>
      </c>
      <c r="L3271" s="235">
        <f t="shared" si="5772"/>
        <v>0</v>
      </c>
      <c r="M3271" s="235">
        <f t="shared" si="5772"/>
        <v>0</v>
      </c>
      <c r="N3271" s="235">
        <f t="shared" si="5772"/>
        <v>0</v>
      </c>
      <c r="O3271" s="235">
        <f t="shared" si="5772"/>
        <v>0</v>
      </c>
      <c r="P3271" s="235">
        <f t="shared" si="5772"/>
        <v>0</v>
      </c>
      <c r="Q3271" s="235">
        <f t="shared" si="5772"/>
        <v>0</v>
      </c>
      <c r="R3271" s="235">
        <f t="shared" ref="R3271:Y3272" si="5773">R3272</f>
        <v>0</v>
      </c>
      <c r="S3271" s="235">
        <f t="shared" si="5773"/>
        <v>0</v>
      </c>
      <c r="T3271" s="235">
        <f t="shared" si="5773"/>
        <v>0</v>
      </c>
      <c r="U3271" s="235">
        <f t="shared" si="5773"/>
        <v>0</v>
      </c>
      <c r="V3271" s="235">
        <f t="shared" si="5773"/>
        <v>0</v>
      </c>
      <c r="W3271" s="235">
        <f t="shared" si="5773"/>
        <v>0</v>
      </c>
      <c r="X3271" s="235">
        <f t="shared" si="5773"/>
        <v>0</v>
      </c>
      <c r="Y3271" s="235">
        <f t="shared" si="5773"/>
        <v>0</v>
      </c>
    </row>
    <row r="3272" spans="1:29" s="332" customFormat="1" x14ac:dyDescent="0.2">
      <c r="A3272" s="236" t="s">
        <v>912</v>
      </c>
      <c r="B3272" s="322" t="s">
        <v>927</v>
      </c>
      <c r="C3272" s="237">
        <v>51</v>
      </c>
      <c r="D3272" s="236"/>
      <c r="E3272" s="238">
        <v>423</v>
      </c>
      <c r="F3272" s="239"/>
      <c r="G3272" s="240"/>
      <c r="H3272" s="241">
        <f t="shared" si="5772"/>
        <v>0</v>
      </c>
      <c r="I3272" s="241">
        <f t="shared" si="5772"/>
        <v>0</v>
      </c>
      <c r="J3272" s="241">
        <f t="shared" si="5772"/>
        <v>0</v>
      </c>
      <c r="K3272" s="241">
        <f t="shared" si="5772"/>
        <v>0</v>
      </c>
      <c r="L3272" s="241">
        <f t="shared" si="5772"/>
        <v>0</v>
      </c>
      <c r="M3272" s="241">
        <f t="shared" si="5772"/>
        <v>0</v>
      </c>
      <c r="N3272" s="241">
        <f t="shared" si="5772"/>
        <v>0</v>
      </c>
      <c r="O3272" s="241">
        <f t="shared" si="5772"/>
        <v>0</v>
      </c>
      <c r="P3272" s="241">
        <f t="shared" si="5772"/>
        <v>0</v>
      </c>
      <c r="Q3272" s="241">
        <f t="shared" si="5772"/>
        <v>0</v>
      </c>
      <c r="R3272" s="241">
        <f t="shared" si="5773"/>
        <v>0</v>
      </c>
      <c r="S3272" s="241">
        <f t="shared" si="5773"/>
        <v>0</v>
      </c>
      <c r="T3272" s="241">
        <f t="shared" si="5773"/>
        <v>0</v>
      </c>
      <c r="U3272" s="241">
        <f t="shared" si="5773"/>
        <v>0</v>
      </c>
      <c r="V3272" s="241">
        <f t="shared" si="5773"/>
        <v>0</v>
      </c>
      <c r="W3272" s="241">
        <f t="shared" si="5773"/>
        <v>0</v>
      </c>
      <c r="X3272" s="241">
        <f t="shared" si="5773"/>
        <v>0</v>
      </c>
      <c r="Y3272" s="241">
        <f t="shared" si="5773"/>
        <v>0</v>
      </c>
    </row>
    <row r="3273" spans="1:29" s="332" customFormat="1" x14ac:dyDescent="0.2">
      <c r="A3273" s="242" t="s">
        <v>912</v>
      </c>
      <c r="B3273" s="331" t="s">
        <v>927</v>
      </c>
      <c r="C3273" s="243">
        <v>51</v>
      </c>
      <c r="D3273" s="242" t="s">
        <v>101</v>
      </c>
      <c r="E3273" s="251">
        <v>4231</v>
      </c>
      <c r="F3273" s="246" t="s">
        <v>241</v>
      </c>
      <c r="G3273" s="247"/>
      <c r="H3273" s="381"/>
      <c r="I3273" s="382"/>
      <c r="J3273" s="381"/>
      <c r="K3273" s="382"/>
      <c r="L3273" s="383"/>
      <c r="M3273" s="382"/>
      <c r="N3273" s="383">
        <v>0</v>
      </c>
      <c r="O3273" s="382"/>
      <c r="P3273" s="381"/>
      <c r="Q3273" s="382"/>
      <c r="R3273" s="383"/>
      <c r="S3273" s="382"/>
      <c r="T3273" s="383"/>
      <c r="U3273" s="382"/>
      <c r="V3273" s="385"/>
      <c r="W3273" s="382"/>
      <c r="X3273" s="385"/>
      <c r="Y3273" s="382"/>
    </row>
    <row r="3274" spans="1:29" s="332" customFormat="1" x14ac:dyDescent="0.2">
      <c r="A3274" s="230" t="s">
        <v>912</v>
      </c>
      <c r="B3274" s="232" t="s">
        <v>927</v>
      </c>
      <c r="C3274" s="231">
        <v>52</v>
      </c>
      <c r="D3274" s="232"/>
      <c r="E3274" s="233">
        <v>31</v>
      </c>
      <c r="F3274" s="234"/>
      <c r="G3274" s="234"/>
      <c r="H3274" s="235">
        <f t="shared" ref="H3274:Y3274" si="5774">H3275+H3277</f>
        <v>0</v>
      </c>
      <c r="I3274" s="235">
        <f t="shared" si="5774"/>
        <v>0</v>
      </c>
      <c r="J3274" s="235">
        <f t="shared" si="5774"/>
        <v>0</v>
      </c>
      <c r="K3274" s="235">
        <f t="shared" si="5774"/>
        <v>0</v>
      </c>
      <c r="L3274" s="235">
        <f t="shared" si="5774"/>
        <v>0</v>
      </c>
      <c r="M3274" s="235">
        <f t="shared" si="5774"/>
        <v>0</v>
      </c>
      <c r="N3274" s="235">
        <f t="shared" si="5774"/>
        <v>0</v>
      </c>
      <c r="O3274" s="235">
        <f t="shared" si="5774"/>
        <v>0</v>
      </c>
      <c r="P3274" s="235">
        <f t="shared" si="5774"/>
        <v>0</v>
      </c>
      <c r="Q3274" s="235">
        <f t="shared" si="5774"/>
        <v>0</v>
      </c>
      <c r="R3274" s="235">
        <f t="shared" si="5774"/>
        <v>0</v>
      </c>
      <c r="S3274" s="235">
        <f t="shared" si="5774"/>
        <v>0</v>
      </c>
      <c r="T3274" s="235">
        <f t="shared" si="5774"/>
        <v>0</v>
      </c>
      <c r="U3274" s="235">
        <f t="shared" si="5774"/>
        <v>0</v>
      </c>
      <c r="V3274" s="235">
        <f t="shared" si="5774"/>
        <v>0</v>
      </c>
      <c r="W3274" s="235">
        <f t="shared" si="5774"/>
        <v>0</v>
      </c>
      <c r="X3274" s="235">
        <f t="shared" si="5774"/>
        <v>0</v>
      </c>
      <c r="Y3274" s="235">
        <f t="shared" si="5774"/>
        <v>0</v>
      </c>
    </row>
    <row r="3275" spans="1:29" s="332" customFormat="1" x14ac:dyDescent="0.2">
      <c r="A3275" s="236" t="s">
        <v>912</v>
      </c>
      <c r="B3275" s="322" t="s">
        <v>927</v>
      </c>
      <c r="C3275" s="237">
        <v>52</v>
      </c>
      <c r="D3275" s="236"/>
      <c r="E3275" s="238">
        <v>311</v>
      </c>
      <c r="F3275" s="239"/>
      <c r="G3275" s="240"/>
      <c r="H3275" s="241">
        <f t="shared" ref="H3275:Y3275" si="5775">H3276</f>
        <v>0</v>
      </c>
      <c r="I3275" s="241">
        <f t="shared" si="5775"/>
        <v>0</v>
      </c>
      <c r="J3275" s="241">
        <f t="shared" si="5775"/>
        <v>0</v>
      </c>
      <c r="K3275" s="241">
        <f t="shared" si="5775"/>
        <v>0</v>
      </c>
      <c r="L3275" s="241">
        <f t="shared" si="5775"/>
        <v>0</v>
      </c>
      <c r="M3275" s="241">
        <f t="shared" si="5775"/>
        <v>0</v>
      </c>
      <c r="N3275" s="241">
        <f t="shared" si="5775"/>
        <v>0</v>
      </c>
      <c r="O3275" s="241">
        <f t="shared" si="5775"/>
        <v>0</v>
      </c>
      <c r="P3275" s="241">
        <f t="shared" si="5775"/>
        <v>0</v>
      </c>
      <c r="Q3275" s="241">
        <f t="shared" si="5775"/>
        <v>0</v>
      </c>
      <c r="R3275" s="241">
        <f t="shared" si="5775"/>
        <v>0</v>
      </c>
      <c r="S3275" s="241">
        <f t="shared" si="5775"/>
        <v>0</v>
      </c>
      <c r="T3275" s="241">
        <f t="shared" si="5775"/>
        <v>0</v>
      </c>
      <c r="U3275" s="241">
        <f t="shared" si="5775"/>
        <v>0</v>
      </c>
      <c r="V3275" s="241">
        <f t="shared" si="5775"/>
        <v>0</v>
      </c>
      <c r="W3275" s="241">
        <f t="shared" si="5775"/>
        <v>0</v>
      </c>
      <c r="X3275" s="241">
        <f t="shared" si="5775"/>
        <v>0</v>
      </c>
      <c r="Y3275" s="241">
        <f t="shared" si="5775"/>
        <v>0</v>
      </c>
    </row>
    <row r="3276" spans="1:29" s="332" customFormat="1" x14ac:dyDescent="0.2">
      <c r="A3276" s="242" t="s">
        <v>912</v>
      </c>
      <c r="B3276" s="331" t="s">
        <v>927</v>
      </c>
      <c r="C3276" s="243">
        <v>52</v>
      </c>
      <c r="D3276" s="242" t="s">
        <v>101</v>
      </c>
      <c r="E3276" s="251">
        <v>3111</v>
      </c>
      <c r="F3276" s="246" t="s">
        <v>33</v>
      </c>
      <c r="G3276" s="247"/>
      <c r="H3276" s="381">
        <v>0</v>
      </c>
      <c r="I3276" s="382"/>
      <c r="J3276" s="381">
        <v>0</v>
      </c>
      <c r="K3276" s="382"/>
      <c r="L3276" s="383"/>
      <c r="M3276" s="382"/>
      <c r="N3276" s="383">
        <v>0</v>
      </c>
      <c r="O3276" s="382"/>
      <c r="P3276" s="381">
        <v>0</v>
      </c>
      <c r="Q3276" s="382"/>
      <c r="R3276" s="383"/>
      <c r="S3276" s="382"/>
      <c r="T3276" s="383">
        <v>0</v>
      </c>
      <c r="U3276" s="382"/>
      <c r="V3276" s="385"/>
      <c r="W3276" s="382"/>
      <c r="X3276" s="385">
        <v>0</v>
      </c>
      <c r="Y3276" s="382"/>
    </row>
    <row r="3277" spans="1:29" s="332" customFormat="1" x14ac:dyDescent="0.2">
      <c r="A3277" s="236" t="s">
        <v>912</v>
      </c>
      <c r="B3277" s="322" t="s">
        <v>927</v>
      </c>
      <c r="C3277" s="237">
        <v>52</v>
      </c>
      <c r="D3277" s="236"/>
      <c r="E3277" s="238">
        <v>313</v>
      </c>
      <c r="F3277" s="239"/>
      <c r="G3277" s="240"/>
      <c r="H3277" s="241">
        <f t="shared" ref="H3277:Y3277" si="5776">H3278</f>
        <v>0</v>
      </c>
      <c r="I3277" s="241">
        <f t="shared" si="5776"/>
        <v>0</v>
      </c>
      <c r="J3277" s="241">
        <f t="shared" si="5776"/>
        <v>0</v>
      </c>
      <c r="K3277" s="241">
        <f t="shared" si="5776"/>
        <v>0</v>
      </c>
      <c r="L3277" s="241">
        <f t="shared" si="5776"/>
        <v>0</v>
      </c>
      <c r="M3277" s="241">
        <f t="shared" si="5776"/>
        <v>0</v>
      </c>
      <c r="N3277" s="241">
        <f t="shared" si="5776"/>
        <v>0</v>
      </c>
      <c r="O3277" s="241">
        <f t="shared" si="5776"/>
        <v>0</v>
      </c>
      <c r="P3277" s="241">
        <f t="shared" si="5776"/>
        <v>0</v>
      </c>
      <c r="Q3277" s="241">
        <f t="shared" si="5776"/>
        <v>0</v>
      </c>
      <c r="R3277" s="241">
        <f t="shared" si="5776"/>
        <v>0</v>
      </c>
      <c r="S3277" s="241">
        <f t="shared" si="5776"/>
        <v>0</v>
      </c>
      <c r="T3277" s="241">
        <f t="shared" si="5776"/>
        <v>0</v>
      </c>
      <c r="U3277" s="241">
        <f t="shared" si="5776"/>
        <v>0</v>
      </c>
      <c r="V3277" s="241">
        <f t="shared" si="5776"/>
        <v>0</v>
      </c>
      <c r="W3277" s="241">
        <f t="shared" si="5776"/>
        <v>0</v>
      </c>
      <c r="X3277" s="241">
        <f t="shared" si="5776"/>
        <v>0</v>
      </c>
      <c r="Y3277" s="241">
        <f t="shared" si="5776"/>
        <v>0</v>
      </c>
    </row>
    <row r="3278" spans="1:29" s="332" customFormat="1" x14ac:dyDescent="0.2">
      <c r="A3278" s="242" t="s">
        <v>912</v>
      </c>
      <c r="B3278" s="331" t="s">
        <v>927</v>
      </c>
      <c r="C3278" s="243">
        <v>52</v>
      </c>
      <c r="D3278" s="242" t="s">
        <v>101</v>
      </c>
      <c r="E3278" s="251">
        <v>3132</v>
      </c>
      <c r="F3278" s="246" t="s">
        <v>40</v>
      </c>
      <c r="G3278" s="247"/>
      <c r="H3278" s="381">
        <v>0</v>
      </c>
      <c r="I3278" s="382"/>
      <c r="J3278" s="381">
        <v>0</v>
      </c>
      <c r="K3278" s="382"/>
      <c r="L3278" s="383"/>
      <c r="M3278" s="382"/>
      <c r="N3278" s="383">
        <v>0</v>
      </c>
      <c r="O3278" s="382"/>
      <c r="P3278" s="381">
        <v>0</v>
      </c>
      <c r="Q3278" s="382"/>
      <c r="R3278" s="383"/>
      <c r="S3278" s="382"/>
      <c r="T3278" s="383">
        <v>0</v>
      </c>
      <c r="U3278" s="382"/>
      <c r="V3278" s="385"/>
      <c r="W3278" s="382"/>
      <c r="X3278" s="385">
        <v>0</v>
      </c>
      <c r="Y3278" s="382"/>
    </row>
    <row r="3279" spans="1:29" s="315" customFormat="1" x14ac:dyDescent="0.2">
      <c r="A3279" s="318" t="s">
        <v>912</v>
      </c>
      <c r="B3279" s="319" t="s">
        <v>927</v>
      </c>
      <c r="C3279" s="231">
        <v>52</v>
      </c>
      <c r="D3279" s="231"/>
      <c r="E3279" s="233">
        <v>32</v>
      </c>
      <c r="F3279" s="234"/>
      <c r="G3279" s="320"/>
      <c r="H3279" s="258">
        <f t="shared" ref="H3279:Y3279" si="5777">H3280+H3282+H3284</f>
        <v>2900</v>
      </c>
      <c r="I3279" s="258">
        <f t="shared" si="5777"/>
        <v>0</v>
      </c>
      <c r="J3279" s="258">
        <f t="shared" si="5777"/>
        <v>0</v>
      </c>
      <c r="K3279" s="258">
        <f t="shared" si="5777"/>
        <v>0</v>
      </c>
      <c r="L3279" s="258">
        <f t="shared" si="5777"/>
        <v>0</v>
      </c>
      <c r="M3279" s="258">
        <f t="shared" si="5777"/>
        <v>0</v>
      </c>
      <c r="N3279" s="258">
        <f t="shared" si="5777"/>
        <v>0</v>
      </c>
      <c r="O3279" s="258">
        <f t="shared" si="5777"/>
        <v>0</v>
      </c>
      <c r="P3279" s="258">
        <f t="shared" si="5777"/>
        <v>0</v>
      </c>
      <c r="Q3279" s="258">
        <f t="shared" si="5777"/>
        <v>0</v>
      </c>
      <c r="R3279" s="258">
        <f t="shared" si="5777"/>
        <v>0</v>
      </c>
      <c r="S3279" s="258">
        <f t="shared" si="5777"/>
        <v>0</v>
      </c>
      <c r="T3279" s="258">
        <f t="shared" si="5777"/>
        <v>0</v>
      </c>
      <c r="U3279" s="258">
        <f t="shared" si="5777"/>
        <v>0</v>
      </c>
      <c r="V3279" s="258">
        <f t="shared" si="5777"/>
        <v>0</v>
      </c>
      <c r="W3279" s="258">
        <f t="shared" si="5777"/>
        <v>0</v>
      </c>
      <c r="X3279" s="258">
        <f t="shared" si="5777"/>
        <v>0</v>
      </c>
      <c r="Y3279" s="258">
        <f t="shared" si="5777"/>
        <v>0</v>
      </c>
      <c r="Z3279" s="332"/>
      <c r="AA3279" s="332"/>
      <c r="AB3279" s="332"/>
      <c r="AC3279" s="332"/>
    </row>
    <row r="3280" spans="1:29" s="315" customFormat="1" x14ac:dyDescent="0.2">
      <c r="A3280" s="236" t="s">
        <v>912</v>
      </c>
      <c r="B3280" s="322" t="s">
        <v>927</v>
      </c>
      <c r="C3280" s="237">
        <v>52</v>
      </c>
      <c r="D3280" s="323"/>
      <c r="E3280" s="254">
        <v>321</v>
      </c>
      <c r="F3280" s="239"/>
      <c r="G3280" s="324"/>
      <c r="H3280" s="257">
        <f t="shared" ref="H3280:Y3280" si="5778">H3281</f>
        <v>1200</v>
      </c>
      <c r="I3280" s="257">
        <f t="shared" si="5778"/>
        <v>0</v>
      </c>
      <c r="J3280" s="257">
        <f t="shared" si="5778"/>
        <v>0</v>
      </c>
      <c r="K3280" s="257">
        <f t="shared" si="5778"/>
        <v>0</v>
      </c>
      <c r="L3280" s="257">
        <f t="shared" si="5778"/>
        <v>0</v>
      </c>
      <c r="M3280" s="257">
        <f t="shared" si="5778"/>
        <v>0</v>
      </c>
      <c r="N3280" s="257">
        <f t="shared" si="5778"/>
        <v>0</v>
      </c>
      <c r="O3280" s="257">
        <f t="shared" si="5778"/>
        <v>0</v>
      </c>
      <c r="P3280" s="257">
        <f t="shared" si="5778"/>
        <v>0</v>
      </c>
      <c r="Q3280" s="257">
        <f t="shared" si="5778"/>
        <v>0</v>
      </c>
      <c r="R3280" s="257">
        <f t="shared" si="5778"/>
        <v>0</v>
      </c>
      <c r="S3280" s="257">
        <f t="shared" si="5778"/>
        <v>0</v>
      </c>
      <c r="T3280" s="257">
        <f t="shared" si="5778"/>
        <v>0</v>
      </c>
      <c r="U3280" s="257">
        <f t="shared" si="5778"/>
        <v>0</v>
      </c>
      <c r="V3280" s="257">
        <f t="shared" si="5778"/>
        <v>0</v>
      </c>
      <c r="W3280" s="257">
        <f t="shared" si="5778"/>
        <v>0</v>
      </c>
      <c r="X3280" s="257">
        <f t="shared" si="5778"/>
        <v>0</v>
      </c>
      <c r="Y3280" s="257">
        <f t="shared" si="5778"/>
        <v>0</v>
      </c>
      <c r="Z3280" s="332"/>
      <c r="AA3280" s="332"/>
      <c r="AB3280" s="332"/>
      <c r="AC3280" s="332"/>
    </row>
    <row r="3281" spans="1:29" s="332" customFormat="1" x14ac:dyDescent="0.2">
      <c r="A3281" s="242" t="s">
        <v>912</v>
      </c>
      <c r="B3281" s="331" t="s">
        <v>927</v>
      </c>
      <c r="C3281" s="327">
        <v>52</v>
      </c>
      <c r="D3281" s="242" t="s">
        <v>101</v>
      </c>
      <c r="E3281" s="252">
        <v>3211</v>
      </c>
      <c r="F3281" s="253" t="s">
        <v>42</v>
      </c>
      <c r="G3281" s="329"/>
      <c r="H3281" s="381">
        <v>1200</v>
      </c>
      <c r="I3281" s="382"/>
      <c r="J3281" s="381">
        <v>0</v>
      </c>
      <c r="K3281" s="382"/>
      <c r="L3281" s="383"/>
      <c r="M3281" s="382"/>
      <c r="N3281" s="383">
        <v>0</v>
      </c>
      <c r="O3281" s="382"/>
      <c r="P3281" s="381">
        <v>0</v>
      </c>
      <c r="Q3281" s="382"/>
      <c r="R3281" s="383"/>
      <c r="S3281" s="382"/>
      <c r="T3281" s="383">
        <v>0</v>
      </c>
      <c r="U3281" s="382"/>
      <c r="V3281" s="385"/>
      <c r="W3281" s="382"/>
      <c r="X3281" s="385">
        <v>0</v>
      </c>
      <c r="Y3281" s="382"/>
      <c r="Z3281" s="315"/>
      <c r="AA3281" s="315"/>
      <c r="AB3281" s="315"/>
      <c r="AC3281" s="315"/>
    </row>
    <row r="3282" spans="1:29" s="315" customFormat="1" x14ac:dyDescent="0.2">
      <c r="A3282" s="236" t="s">
        <v>912</v>
      </c>
      <c r="B3282" s="322" t="s">
        <v>927</v>
      </c>
      <c r="C3282" s="237">
        <v>52</v>
      </c>
      <c r="D3282" s="323"/>
      <c r="E3282" s="254">
        <v>322</v>
      </c>
      <c r="F3282" s="239"/>
      <c r="G3282" s="324"/>
      <c r="H3282" s="257">
        <f t="shared" ref="H3282:Y3282" si="5779">H3283</f>
        <v>1200</v>
      </c>
      <c r="I3282" s="257">
        <f t="shared" si="5779"/>
        <v>0</v>
      </c>
      <c r="J3282" s="257">
        <f t="shared" si="5779"/>
        <v>0</v>
      </c>
      <c r="K3282" s="257">
        <f t="shared" si="5779"/>
        <v>0</v>
      </c>
      <c r="L3282" s="257">
        <f t="shared" si="5779"/>
        <v>0</v>
      </c>
      <c r="M3282" s="257">
        <f t="shared" si="5779"/>
        <v>0</v>
      </c>
      <c r="N3282" s="257">
        <f t="shared" si="5779"/>
        <v>0</v>
      </c>
      <c r="O3282" s="257">
        <f t="shared" si="5779"/>
        <v>0</v>
      </c>
      <c r="P3282" s="257">
        <f t="shared" si="5779"/>
        <v>0</v>
      </c>
      <c r="Q3282" s="257">
        <f t="shared" si="5779"/>
        <v>0</v>
      </c>
      <c r="R3282" s="257">
        <f t="shared" si="5779"/>
        <v>0</v>
      </c>
      <c r="S3282" s="257">
        <f t="shared" si="5779"/>
        <v>0</v>
      </c>
      <c r="T3282" s="257">
        <f t="shared" si="5779"/>
        <v>0</v>
      </c>
      <c r="U3282" s="257">
        <f t="shared" si="5779"/>
        <v>0</v>
      </c>
      <c r="V3282" s="257">
        <f t="shared" si="5779"/>
        <v>0</v>
      </c>
      <c r="W3282" s="257">
        <f t="shared" si="5779"/>
        <v>0</v>
      </c>
      <c r="X3282" s="257">
        <f t="shared" si="5779"/>
        <v>0</v>
      </c>
      <c r="Y3282" s="257">
        <f t="shared" si="5779"/>
        <v>0</v>
      </c>
    </row>
    <row r="3283" spans="1:29" s="332" customFormat="1" x14ac:dyDescent="0.2">
      <c r="A3283" s="242" t="s">
        <v>912</v>
      </c>
      <c r="B3283" s="331" t="s">
        <v>927</v>
      </c>
      <c r="C3283" s="327">
        <v>52</v>
      </c>
      <c r="D3283" s="242" t="s">
        <v>101</v>
      </c>
      <c r="E3283" s="252">
        <v>3221</v>
      </c>
      <c r="F3283" s="253" t="s">
        <v>297</v>
      </c>
      <c r="G3283" s="329"/>
      <c r="H3283" s="381">
        <v>1200</v>
      </c>
      <c r="I3283" s="382"/>
      <c r="J3283" s="381">
        <v>0</v>
      </c>
      <c r="K3283" s="382"/>
      <c r="L3283" s="383"/>
      <c r="M3283" s="382"/>
      <c r="N3283" s="383">
        <v>0</v>
      </c>
      <c r="O3283" s="382"/>
      <c r="P3283" s="381">
        <v>0</v>
      </c>
      <c r="Q3283" s="382"/>
      <c r="R3283" s="383"/>
      <c r="S3283" s="382"/>
      <c r="T3283" s="383">
        <v>0</v>
      </c>
      <c r="U3283" s="382"/>
      <c r="V3283" s="385"/>
      <c r="W3283" s="382"/>
      <c r="X3283" s="385">
        <v>0</v>
      </c>
      <c r="Y3283" s="382"/>
    </row>
    <row r="3284" spans="1:29" s="315" customFormat="1" x14ac:dyDescent="0.2">
      <c r="A3284" s="236" t="s">
        <v>912</v>
      </c>
      <c r="B3284" s="322" t="s">
        <v>927</v>
      </c>
      <c r="C3284" s="237">
        <v>52</v>
      </c>
      <c r="D3284" s="323"/>
      <c r="E3284" s="254">
        <v>323</v>
      </c>
      <c r="F3284" s="239"/>
      <c r="G3284" s="324"/>
      <c r="H3284" s="257">
        <f t="shared" ref="H3284:Y3284" si="5780">SUM(H3285:H3285)</f>
        <v>500</v>
      </c>
      <c r="I3284" s="257">
        <f t="shared" si="5780"/>
        <v>0</v>
      </c>
      <c r="J3284" s="257">
        <f t="shared" si="5780"/>
        <v>0</v>
      </c>
      <c r="K3284" s="257">
        <f t="shared" si="5780"/>
        <v>0</v>
      </c>
      <c r="L3284" s="257">
        <f t="shared" si="5780"/>
        <v>0</v>
      </c>
      <c r="M3284" s="257">
        <f t="shared" si="5780"/>
        <v>0</v>
      </c>
      <c r="N3284" s="257">
        <f t="shared" si="5780"/>
        <v>0</v>
      </c>
      <c r="O3284" s="257">
        <f t="shared" si="5780"/>
        <v>0</v>
      </c>
      <c r="P3284" s="257">
        <f t="shared" si="5780"/>
        <v>0</v>
      </c>
      <c r="Q3284" s="257">
        <f t="shared" si="5780"/>
        <v>0</v>
      </c>
      <c r="R3284" s="257">
        <f t="shared" si="5780"/>
        <v>0</v>
      </c>
      <c r="S3284" s="257">
        <f t="shared" si="5780"/>
        <v>0</v>
      </c>
      <c r="T3284" s="257">
        <f t="shared" si="5780"/>
        <v>0</v>
      </c>
      <c r="U3284" s="257">
        <f t="shared" si="5780"/>
        <v>0</v>
      </c>
      <c r="V3284" s="257">
        <f t="shared" si="5780"/>
        <v>0</v>
      </c>
      <c r="W3284" s="257">
        <f t="shared" si="5780"/>
        <v>0</v>
      </c>
      <c r="X3284" s="257">
        <f t="shared" si="5780"/>
        <v>0</v>
      </c>
      <c r="Y3284" s="257">
        <f t="shared" si="5780"/>
        <v>0</v>
      </c>
    </row>
    <row r="3285" spans="1:29" s="229" customFormat="1" x14ac:dyDescent="0.2">
      <c r="A3285" s="242" t="s">
        <v>912</v>
      </c>
      <c r="B3285" s="331" t="s">
        <v>927</v>
      </c>
      <c r="C3285" s="327">
        <v>52</v>
      </c>
      <c r="D3285" s="242" t="s">
        <v>101</v>
      </c>
      <c r="E3285" s="252">
        <v>3237</v>
      </c>
      <c r="F3285" s="253" t="s">
        <v>58</v>
      </c>
      <c r="G3285" s="329"/>
      <c r="H3285" s="381">
        <v>500</v>
      </c>
      <c r="I3285" s="382"/>
      <c r="J3285" s="381">
        <v>0</v>
      </c>
      <c r="K3285" s="382"/>
      <c r="L3285" s="385"/>
      <c r="M3285" s="382"/>
      <c r="N3285" s="385">
        <v>0</v>
      </c>
      <c r="O3285" s="382"/>
      <c r="P3285" s="381">
        <v>0</v>
      </c>
      <c r="Q3285" s="382"/>
      <c r="R3285" s="385"/>
      <c r="S3285" s="382"/>
      <c r="T3285" s="385">
        <v>0</v>
      </c>
      <c r="U3285" s="382"/>
      <c r="V3285" s="381"/>
      <c r="W3285" s="382"/>
      <c r="X3285" s="381">
        <v>0</v>
      </c>
      <c r="Y3285" s="382"/>
      <c r="Z3285" s="332"/>
      <c r="AA3285" s="332"/>
      <c r="AB3285" s="332"/>
      <c r="AC3285" s="332"/>
    </row>
    <row r="3286" spans="1:29" x14ac:dyDescent="0.2">
      <c r="A3286" s="188" t="s">
        <v>912</v>
      </c>
      <c r="B3286" s="166" t="s">
        <v>927</v>
      </c>
      <c r="C3286" s="167">
        <v>559</v>
      </c>
      <c r="D3286" s="166"/>
      <c r="E3286" s="168">
        <v>31</v>
      </c>
      <c r="F3286" s="169"/>
      <c r="G3286" s="197"/>
      <c r="H3286" s="185">
        <f>H3287+H3289</f>
        <v>32000</v>
      </c>
      <c r="I3286" s="185">
        <f t="shared" ref="I3286:W3286" si="5781">I3287+I3289</f>
        <v>0</v>
      </c>
      <c r="J3286" s="185">
        <f t="shared" si="5781"/>
        <v>0</v>
      </c>
      <c r="K3286" s="185">
        <f t="shared" si="5781"/>
        <v>0</v>
      </c>
      <c r="L3286" s="185">
        <f t="shared" si="5781"/>
        <v>70464</v>
      </c>
      <c r="M3286" s="185">
        <f t="shared" si="5781"/>
        <v>0</v>
      </c>
      <c r="N3286" s="185">
        <f t="shared" ref="N3286:O3286" si="5782">N3287+N3289</f>
        <v>79100</v>
      </c>
      <c r="O3286" s="185">
        <f t="shared" si="5782"/>
        <v>0</v>
      </c>
      <c r="P3286" s="185">
        <f t="shared" si="5781"/>
        <v>0</v>
      </c>
      <c r="Q3286" s="185">
        <f t="shared" si="5781"/>
        <v>0</v>
      </c>
      <c r="R3286" s="185">
        <f t="shared" si="5781"/>
        <v>39984</v>
      </c>
      <c r="S3286" s="185">
        <f t="shared" si="5781"/>
        <v>0</v>
      </c>
      <c r="T3286" s="185">
        <f t="shared" ref="T3286:U3286" si="5783">T3287+T3289</f>
        <v>44450</v>
      </c>
      <c r="U3286" s="185">
        <f t="shared" si="5783"/>
        <v>0</v>
      </c>
      <c r="V3286" s="185">
        <f t="shared" si="5781"/>
        <v>1496</v>
      </c>
      <c r="W3286" s="185">
        <f t="shared" si="5781"/>
        <v>0</v>
      </c>
      <c r="X3286" s="185">
        <f t="shared" ref="X3286:Y3286" si="5784">X3287+X3289</f>
        <v>19500</v>
      </c>
      <c r="Y3286" s="185">
        <f t="shared" si="5784"/>
        <v>0</v>
      </c>
      <c r="Z3286" s="101"/>
      <c r="AA3286" s="101"/>
      <c r="AB3286" s="101"/>
      <c r="AC3286" s="101"/>
    </row>
    <row r="3287" spans="1:29" x14ac:dyDescent="0.2">
      <c r="A3287" s="118" t="s">
        <v>912</v>
      </c>
      <c r="B3287" s="102" t="s">
        <v>927</v>
      </c>
      <c r="C3287" s="103">
        <v>559</v>
      </c>
      <c r="D3287" s="118"/>
      <c r="E3287" s="113">
        <v>311</v>
      </c>
      <c r="F3287" s="141"/>
      <c r="G3287" s="132"/>
      <c r="H3287" s="108">
        <f t="shared" ref="H3287:Y3287" si="5785">H3288</f>
        <v>27200</v>
      </c>
      <c r="I3287" s="108">
        <f t="shared" si="5785"/>
        <v>0</v>
      </c>
      <c r="J3287" s="108">
        <f t="shared" si="5785"/>
        <v>0</v>
      </c>
      <c r="K3287" s="108">
        <f t="shared" si="5785"/>
        <v>0</v>
      </c>
      <c r="L3287" s="108">
        <f t="shared" si="5785"/>
        <v>59895</v>
      </c>
      <c r="M3287" s="108">
        <f t="shared" si="5785"/>
        <v>0</v>
      </c>
      <c r="N3287" s="107">
        <f t="shared" si="5785"/>
        <v>67200</v>
      </c>
      <c r="O3287" s="108">
        <f t="shared" si="5785"/>
        <v>0</v>
      </c>
      <c r="P3287" s="108">
        <f t="shared" si="5785"/>
        <v>0</v>
      </c>
      <c r="Q3287" s="108">
        <f t="shared" si="5785"/>
        <v>0</v>
      </c>
      <c r="R3287" s="108">
        <f t="shared" si="5785"/>
        <v>31987</v>
      </c>
      <c r="S3287" s="108">
        <f t="shared" si="5785"/>
        <v>0</v>
      </c>
      <c r="T3287" s="107">
        <f t="shared" si="5785"/>
        <v>37750</v>
      </c>
      <c r="U3287" s="108">
        <f t="shared" si="5785"/>
        <v>0</v>
      </c>
      <c r="V3287" s="108">
        <f t="shared" si="5785"/>
        <v>1197</v>
      </c>
      <c r="W3287" s="108">
        <f t="shared" si="5785"/>
        <v>0</v>
      </c>
      <c r="X3287" s="107">
        <f t="shared" si="5785"/>
        <v>16600</v>
      </c>
      <c r="Y3287" s="108">
        <f t="shared" si="5785"/>
        <v>0</v>
      </c>
    </row>
    <row r="3288" spans="1:29" ht="15" x14ac:dyDescent="0.2">
      <c r="A3288" s="95" t="s">
        <v>912</v>
      </c>
      <c r="B3288" s="93" t="s">
        <v>927</v>
      </c>
      <c r="C3288" s="94">
        <v>559</v>
      </c>
      <c r="D3288" s="95" t="s">
        <v>101</v>
      </c>
      <c r="E3288" s="119">
        <v>3111</v>
      </c>
      <c r="F3288" s="142" t="s">
        <v>33</v>
      </c>
      <c r="G3288" s="132"/>
      <c r="H3288" s="398">
        <v>27200</v>
      </c>
      <c r="I3288" s="399"/>
      <c r="J3288" s="398">
        <v>0</v>
      </c>
      <c r="K3288" s="399"/>
      <c r="L3288" s="402">
        <v>59895</v>
      </c>
      <c r="M3288" s="399"/>
      <c r="N3288" s="426">
        <v>67200</v>
      </c>
      <c r="O3288" s="399"/>
      <c r="P3288" s="398">
        <v>0</v>
      </c>
      <c r="Q3288" s="399"/>
      <c r="R3288" s="402">
        <v>31987</v>
      </c>
      <c r="S3288" s="399"/>
      <c r="T3288" s="426">
        <v>37750</v>
      </c>
      <c r="U3288" s="399"/>
      <c r="V3288" s="402">
        <v>1197</v>
      </c>
      <c r="W3288" s="399"/>
      <c r="X3288" s="426">
        <v>16600</v>
      </c>
      <c r="Y3288" s="399"/>
    </row>
    <row r="3289" spans="1:29" s="101" customFormat="1" x14ac:dyDescent="0.2">
      <c r="A3289" s="118" t="s">
        <v>912</v>
      </c>
      <c r="B3289" s="102" t="s">
        <v>927</v>
      </c>
      <c r="C3289" s="103">
        <v>559</v>
      </c>
      <c r="D3289" s="118"/>
      <c r="E3289" s="113">
        <v>313</v>
      </c>
      <c r="F3289" s="141"/>
      <c r="G3289" s="132"/>
      <c r="H3289" s="108">
        <f t="shared" ref="H3289:Y3289" si="5786">H3290</f>
        <v>4800</v>
      </c>
      <c r="I3289" s="108">
        <f t="shared" si="5786"/>
        <v>0</v>
      </c>
      <c r="J3289" s="108">
        <f t="shared" si="5786"/>
        <v>0</v>
      </c>
      <c r="K3289" s="108">
        <f t="shared" si="5786"/>
        <v>0</v>
      </c>
      <c r="L3289" s="108">
        <f t="shared" si="5786"/>
        <v>10569</v>
      </c>
      <c r="M3289" s="108">
        <f t="shared" si="5786"/>
        <v>0</v>
      </c>
      <c r="N3289" s="107">
        <f t="shared" si="5786"/>
        <v>11900</v>
      </c>
      <c r="O3289" s="108">
        <f t="shared" si="5786"/>
        <v>0</v>
      </c>
      <c r="P3289" s="108">
        <f t="shared" si="5786"/>
        <v>0</v>
      </c>
      <c r="Q3289" s="108">
        <f t="shared" si="5786"/>
        <v>0</v>
      </c>
      <c r="R3289" s="108">
        <f t="shared" si="5786"/>
        <v>7997</v>
      </c>
      <c r="S3289" s="108">
        <f t="shared" si="5786"/>
        <v>0</v>
      </c>
      <c r="T3289" s="107">
        <f t="shared" si="5786"/>
        <v>6700</v>
      </c>
      <c r="U3289" s="108">
        <f t="shared" si="5786"/>
        <v>0</v>
      </c>
      <c r="V3289" s="108">
        <f t="shared" si="5786"/>
        <v>299</v>
      </c>
      <c r="W3289" s="108">
        <f t="shared" si="5786"/>
        <v>0</v>
      </c>
      <c r="X3289" s="107">
        <f t="shared" si="5786"/>
        <v>2900</v>
      </c>
      <c r="Y3289" s="108">
        <f t="shared" si="5786"/>
        <v>0</v>
      </c>
      <c r="Z3289" s="112"/>
      <c r="AA3289" s="112"/>
      <c r="AB3289" s="112"/>
      <c r="AC3289" s="112"/>
    </row>
    <row r="3290" spans="1:29" ht="15" x14ac:dyDescent="0.2">
      <c r="A3290" s="95" t="s">
        <v>912</v>
      </c>
      <c r="B3290" s="93" t="s">
        <v>927</v>
      </c>
      <c r="C3290" s="94">
        <v>559</v>
      </c>
      <c r="D3290" s="95" t="s">
        <v>101</v>
      </c>
      <c r="E3290" s="119">
        <v>3132</v>
      </c>
      <c r="F3290" s="142" t="s">
        <v>40</v>
      </c>
      <c r="G3290" s="132"/>
      <c r="H3290" s="398">
        <v>4800</v>
      </c>
      <c r="I3290" s="399"/>
      <c r="J3290" s="398">
        <v>0</v>
      </c>
      <c r="K3290" s="399"/>
      <c r="L3290" s="402">
        <v>10569</v>
      </c>
      <c r="M3290" s="399"/>
      <c r="N3290" s="426">
        <v>11900</v>
      </c>
      <c r="O3290" s="399"/>
      <c r="P3290" s="398">
        <v>0</v>
      </c>
      <c r="Q3290" s="399"/>
      <c r="R3290" s="402">
        <v>7997</v>
      </c>
      <c r="S3290" s="399"/>
      <c r="T3290" s="426">
        <v>6700</v>
      </c>
      <c r="U3290" s="399"/>
      <c r="V3290" s="408">
        <v>299</v>
      </c>
      <c r="W3290" s="399"/>
      <c r="X3290" s="426">
        <v>2900</v>
      </c>
      <c r="Y3290" s="399"/>
    </row>
    <row r="3291" spans="1:29" s="101" customFormat="1" x14ac:dyDescent="0.2">
      <c r="A3291" s="201" t="s">
        <v>912</v>
      </c>
      <c r="B3291" s="179" t="s">
        <v>927</v>
      </c>
      <c r="C3291" s="167">
        <v>559</v>
      </c>
      <c r="D3291" s="167"/>
      <c r="E3291" s="168">
        <v>32</v>
      </c>
      <c r="F3291" s="169"/>
      <c r="G3291" s="197"/>
      <c r="H3291" s="185">
        <f>H3292+H3294+H3296</f>
        <v>11600</v>
      </c>
      <c r="I3291" s="185">
        <f t="shared" ref="I3291:W3291" si="5787">I3292+I3294+I3296</f>
        <v>0</v>
      </c>
      <c r="J3291" s="185">
        <f t="shared" si="5787"/>
        <v>0</v>
      </c>
      <c r="K3291" s="185">
        <f t="shared" si="5787"/>
        <v>0</v>
      </c>
      <c r="L3291" s="185">
        <f t="shared" si="5787"/>
        <v>21940</v>
      </c>
      <c r="M3291" s="185">
        <f t="shared" si="5787"/>
        <v>0</v>
      </c>
      <c r="N3291" s="185">
        <f t="shared" ref="N3291:O3291" si="5788">N3292+N3294+N3296</f>
        <v>26500</v>
      </c>
      <c r="O3291" s="185">
        <f t="shared" si="5788"/>
        <v>0</v>
      </c>
      <c r="P3291" s="185">
        <f t="shared" si="5787"/>
        <v>0</v>
      </c>
      <c r="Q3291" s="185">
        <f t="shared" si="5787"/>
        <v>0</v>
      </c>
      <c r="R3291" s="185">
        <f t="shared" si="5787"/>
        <v>14396</v>
      </c>
      <c r="S3291" s="185">
        <f t="shared" si="5787"/>
        <v>0</v>
      </c>
      <c r="T3291" s="185">
        <f t="shared" ref="T3291:U3291" si="5789">T3292+T3294+T3296</f>
        <v>14000</v>
      </c>
      <c r="U3291" s="185">
        <f t="shared" si="5789"/>
        <v>0</v>
      </c>
      <c r="V3291" s="185">
        <f t="shared" si="5787"/>
        <v>450</v>
      </c>
      <c r="W3291" s="185">
        <f t="shared" si="5787"/>
        <v>0</v>
      </c>
      <c r="X3291" s="185">
        <f t="shared" ref="X3291:Y3291" si="5790">X3292+X3294+X3296</f>
        <v>8000</v>
      </c>
      <c r="Y3291" s="185">
        <f t="shared" si="5790"/>
        <v>0</v>
      </c>
    </row>
    <row r="3292" spans="1:29" x14ac:dyDescent="0.2">
      <c r="A3292" s="118" t="s">
        <v>912</v>
      </c>
      <c r="B3292" s="102" t="s">
        <v>927</v>
      </c>
      <c r="C3292" s="103">
        <v>559</v>
      </c>
      <c r="D3292" s="104"/>
      <c r="E3292" s="105">
        <v>321</v>
      </c>
      <c r="F3292" s="141"/>
      <c r="G3292" s="132"/>
      <c r="H3292" s="158">
        <f t="shared" ref="H3292:Y3292" si="5791">H3293</f>
        <v>4800</v>
      </c>
      <c r="I3292" s="158">
        <f t="shared" si="5791"/>
        <v>0</v>
      </c>
      <c r="J3292" s="158">
        <f t="shared" si="5791"/>
        <v>0</v>
      </c>
      <c r="K3292" s="158">
        <f t="shared" si="5791"/>
        <v>0</v>
      </c>
      <c r="L3292" s="158">
        <f t="shared" si="5791"/>
        <v>10570</v>
      </c>
      <c r="M3292" s="158">
        <f t="shared" si="5791"/>
        <v>0</v>
      </c>
      <c r="N3292" s="158">
        <f t="shared" si="5791"/>
        <v>11850</v>
      </c>
      <c r="O3292" s="158">
        <f t="shared" si="5791"/>
        <v>0</v>
      </c>
      <c r="P3292" s="158">
        <f t="shared" si="5791"/>
        <v>0</v>
      </c>
      <c r="Q3292" s="158">
        <f t="shared" si="5791"/>
        <v>0</v>
      </c>
      <c r="R3292" s="158">
        <f t="shared" si="5791"/>
        <v>5998</v>
      </c>
      <c r="S3292" s="158">
        <f t="shared" si="5791"/>
        <v>0</v>
      </c>
      <c r="T3292" s="158">
        <f t="shared" si="5791"/>
        <v>6600</v>
      </c>
      <c r="U3292" s="158">
        <f t="shared" si="5791"/>
        <v>0</v>
      </c>
      <c r="V3292" s="158">
        <f t="shared" si="5791"/>
        <v>225</v>
      </c>
      <c r="W3292" s="158">
        <f t="shared" si="5791"/>
        <v>0</v>
      </c>
      <c r="X3292" s="158">
        <f t="shared" si="5791"/>
        <v>2950</v>
      </c>
      <c r="Y3292" s="158">
        <f t="shared" si="5791"/>
        <v>0</v>
      </c>
    </row>
    <row r="3293" spans="1:29" s="150" customFormat="1" x14ac:dyDescent="0.2">
      <c r="A3293" s="95" t="s">
        <v>912</v>
      </c>
      <c r="B3293" s="93" t="s">
        <v>927</v>
      </c>
      <c r="C3293" s="136">
        <v>559</v>
      </c>
      <c r="D3293" s="95" t="s">
        <v>101</v>
      </c>
      <c r="E3293" s="138">
        <v>3211</v>
      </c>
      <c r="F3293" s="143" t="s">
        <v>42</v>
      </c>
      <c r="G3293" s="132"/>
      <c r="H3293" s="398">
        <v>4800</v>
      </c>
      <c r="I3293" s="399"/>
      <c r="J3293" s="398">
        <v>0</v>
      </c>
      <c r="K3293" s="399"/>
      <c r="L3293" s="402">
        <v>10570</v>
      </c>
      <c r="M3293" s="399"/>
      <c r="N3293" s="426">
        <v>11850</v>
      </c>
      <c r="O3293" s="399"/>
      <c r="P3293" s="398">
        <v>0</v>
      </c>
      <c r="Q3293" s="399"/>
      <c r="R3293" s="402">
        <v>5998</v>
      </c>
      <c r="S3293" s="399"/>
      <c r="T3293" s="426">
        <v>6600</v>
      </c>
      <c r="U3293" s="399"/>
      <c r="V3293" s="408">
        <v>225</v>
      </c>
      <c r="W3293" s="399"/>
      <c r="X3293" s="426">
        <v>2950</v>
      </c>
      <c r="Y3293" s="399"/>
      <c r="Z3293" s="101"/>
      <c r="AA3293" s="101"/>
      <c r="AB3293" s="101"/>
      <c r="AC3293" s="101"/>
    </row>
    <row r="3294" spans="1:29" x14ac:dyDescent="0.2">
      <c r="A3294" s="118" t="s">
        <v>912</v>
      </c>
      <c r="B3294" s="102" t="s">
        <v>927</v>
      </c>
      <c r="C3294" s="103">
        <v>559</v>
      </c>
      <c r="D3294" s="104"/>
      <c r="E3294" s="105">
        <v>322</v>
      </c>
      <c r="F3294" s="141"/>
      <c r="G3294" s="106"/>
      <c r="H3294" s="158">
        <f t="shared" ref="H3294:Y3294" si="5792">H3295</f>
        <v>4800</v>
      </c>
      <c r="I3294" s="158">
        <f t="shared" si="5792"/>
        <v>0</v>
      </c>
      <c r="J3294" s="158">
        <f t="shared" si="5792"/>
        <v>0</v>
      </c>
      <c r="K3294" s="158">
        <f t="shared" si="5792"/>
        <v>0</v>
      </c>
      <c r="L3294" s="158">
        <f t="shared" si="5792"/>
        <v>10570</v>
      </c>
      <c r="M3294" s="158">
        <f t="shared" si="5792"/>
        <v>0</v>
      </c>
      <c r="N3294" s="158">
        <f t="shared" si="5792"/>
        <v>11850</v>
      </c>
      <c r="O3294" s="158">
        <f t="shared" si="5792"/>
        <v>0</v>
      </c>
      <c r="P3294" s="158">
        <f t="shared" si="5792"/>
        <v>0</v>
      </c>
      <c r="Q3294" s="158">
        <f t="shared" si="5792"/>
        <v>0</v>
      </c>
      <c r="R3294" s="158">
        <f t="shared" si="5792"/>
        <v>5998</v>
      </c>
      <c r="S3294" s="158">
        <f t="shared" si="5792"/>
        <v>0</v>
      </c>
      <c r="T3294" s="158">
        <f t="shared" si="5792"/>
        <v>6600</v>
      </c>
      <c r="U3294" s="158">
        <f t="shared" si="5792"/>
        <v>0</v>
      </c>
      <c r="V3294" s="158">
        <f t="shared" si="5792"/>
        <v>225</v>
      </c>
      <c r="W3294" s="158">
        <f t="shared" si="5792"/>
        <v>0</v>
      </c>
      <c r="X3294" s="158">
        <f t="shared" si="5792"/>
        <v>2950</v>
      </c>
      <c r="Y3294" s="158">
        <f t="shared" si="5792"/>
        <v>0</v>
      </c>
    </row>
    <row r="3295" spans="1:29" s="150" customFormat="1" x14ac:dyDescent="0.2">
      <c r="A3295" s="95" t="s">
        <v>912</v>
      </c>
      <c r="B3295" s="93" t="s">
        <v>927</v>
      </c>
      <c r="C3295" s="136">
        <v>559</v>
      </c>
      <c r="D3295" s="95" t="s">
        <v>101</v>
      </c>
      <c r="E3295" s="138">
        <v>3221</v>
      </c>
      <c r="F3295" s="143" t="s">
        <v>297</v>
      </c>
      <c r="G3295" s="132"/>
      <c r="H3295" s="398">
        <v>4800</v>
      </c>
      <c r="I3295" s="399"/>
      <c r="J3295" s="398">
        <v>0</v>
      </c>
      <c r="K3295" s="399"/>
      <c r="L3295" s="402">
        <v>10570</v>
      </c>
      <c r="M3295" s="399"/>
      <c r="N3295" s="426">
        <v>11850</v>
      </c>
      <c r="O3295" s="399"/>
      <c r="P3295" s="398">
        <v>0</v>
      </c>
      <c r="Q3295" s="399"/>
      <c r="R3295" s="402">
        <v>5998</v>
      </c>
      <c r="S3295" s="399"/>
      <c r="T3295" s="426">
        <v>6600</v>
      </c>
      <c r="U3295" s="399"/>
      <c r="V3295" s="408">
        <v>225</v>
      </c>
      <c r="W3295" s="399"/>
      <c r="X3295" s="426">
        <v>2950</v>
      </c>
      <c r="Y3295" s="399"/>
    </row>
    <row r="3296" spans="1:29" x14ac:dyDescent="0.2">
      <c r="A3296" s="118" t="s">
        <v>912</v>
      </c>
      <c r="B3296" s="102" t="s">
        <v>927</v>
      </c>
      <c r="C3296" s="103">
        <v>559</v>
      </c>
      <c r="D3296" s="104"/>
      <c r="E3296" s="105">
        <v>323</v>
      </c>
      <c r="F3296" s="141"/>
      <c r="G3296" s="106"/>
      <c r="H3296" s="158">
        <f t="shared" ref="H3296:Y3296" si="5793">H3297</f>
        <v>2000</v>
      </c>
      <c r="I3296" s="158">
        <f t="shared" si="5793"/>
        <v>0</v>
      </c>
      <c r="J3296" s="158">
        <f t="shared" si="5793"/>
        <v>0</v>
      </c>
      <c r="K3296" s="158">
        <f t="shared" si="5793"/>
        <v>0</v>
      </c>
      <c r="L3296" s="158">
        <f t="shared" si="5793"/>
        <v>800</v>
      </c>
      <c r="M3296" s="158">
        <f t="shared" si="5793"/>
        <v>0</v>
      </c>
      <c r="N3296" s="158">
        <f t="shared" si="5793"/>
        <v>2800</v>
      </c>
      <c r="O3296" s="158">
        <f t="shared" si="5793"/>
        <v>0</v>
      </c>
      <c r="P3296" s="158">
        <f t="shared" si="5793"/>
        <v>0</v>
      </c>
      <c r="Q3296" s="158">
        <f t="shared" si="5793"/>
        <v>0</v>
      </c>
      <c r="R3296" s="158">
        <f t="shared" si="5793"/>
        <v>2400</v>
      </c>
      <c r="S3296" s="158">
        <f t="shared" si="5793"/>
        <v>0</v>
      </c>
      <c r="T3296" s="158">
        <f t="shared" si="5793"/>
        <v>800</v>
      </c>
      <c r="U3296" s="158">
        <f t="shared" si="5793"/>
        <v>0</v>
      </c>
      <c r="V3296" s="158">
        <f t="shared" si="5793"/>
        <v>0</v>
      </c>
      <c r="W3296" s="158">
        <f t="shared" si="5793"/>
        <v>0</v>
      </c>
      <c r="X3296" s="158">
        <f t="shared" si="5793"/>
        <v>2100</v>
      </c>
      <c r="Y3296" s="158">
        <f t="shared" si="5793"/>
        <v>0</v>
      </c>
    </row>
    <row r="3297" spans="1:29" s="150" customFormat="1" x14ac:dyDescent="0.2">
      <c r="A3297" s="95" t="s">
        <v>912</v>
      </c>
      <c r="B3297" s="93" t="s">
        <v>927</v>
      </c>
      <c r="C3297" s="136">
        <v>559</v>
      </c>
      <c r="D3297" s="95" t="s">
        <v>101</v>
      </c>
      <c r="E3297" s="138">
        <v>3237</v>
      </c>
      <c r="F3297" s="143" t="s">
        <v>58</v>
      </c>
      <c r="G3297" s="132"/>
      <c r="H3297" s="398">
        <v>2000</v>
      </c>
      <c r="I3297" s="399"/>
      <c r="J3297" s="398"/>
      <c r="K3297" s="399"/>
      <c r="L3297" s="402">
        <v>800</v>
      </c>
      <c r="M3297" s="399"/>
      <c r="N3297" s="426">
        <v>2800</v>
      </c>
      <c r="O3297" s="399"/>
      <c r="P3297" s="398"/>
      <c r="Q3297" s="399"/>
      <c r="R3297" s="402">
        <v>2400</v>
      </c>
      <c r="S3297" s="399"/>
      <c r="T3297" s="426">
        <v>800</v>
      </c>
      <c r="U3297" s="399"/>
      <c r="V3297" s="408"/>
      <c r="W3297" s="399"/>
      <c r="X3297" s="426">
        <v>2100</v>
      </c>
      <c r="Y3297" s="399"/>
    </row>
    <row r="3298" spans="1:29" s="332" customFormat="1" x14ac:dyDescent="0.2">
      <c r="A3298" s="230" t="s">
        <v>912</v>
      </c>
      <c r="B3298" s="232" t="s">
        <v>927</v>
      </c>
      <c r="C3298" s="231">
        <v>559</v>
      </c>
      <c r="D3298" s="232"/>
      <c r="E3298" s="233">
        <v>42</v>
      </c>
      <c r="F3298" s="234"/>
      <c r="G3298" s="234"/>
      <c r="H3298" s="235">
        <f t="shared" ref="H3298:Q3299" si="5794">H3299</f>
        <v>0</v>
      </c>
      <c r="I3298" s="235">
        <f t="shared" si="5794"/>
        <v>0</v>
      </c>
      <c r="J3298" s="235">
        <f t="shared" si="5794"/>
        <v>0</v>
      </c>
      <c r="K3298" s="235">
        <f t="shared" si="5794"/>
        <v>0</v>
      </c>
      <c r="L3298" s="235">
        <f t="shared" si="5794"/>
        <v>0</v>
      </c>
      <c r="M3298" s="235">
        <f t="shared" si="5794"/>
        <v>0</v>
      </c>
      <c r="N3298" s="235">
        <f t="shared" si="5794"/>
        <v>34400</v>
      </c>
      <c r="O3298" s="235">
        <f t="shared" si="5794"/>
        <v>0</v>
      </c>
      <c r="P3298" s="235">
        <f t="shared" si="5794"/>
        <v>0</v>
      </c>
      <c r="Q3298" s="235">
        <f t="shared" si="5794"/>
        <v>0</v>
      </c>
      <c r="R3298" s="235">
        <f t="shared" ref="R3298:Y3299" si="5795">R3299</f>
        <v>0</v>
      </c>
      <c r="S3298" s="235">
        <f t="shared" si="5795"/>
        <v>0</v>
      </c>
      <c r="T3298" s="235">
        <f t="shared" si="5795"/>
        <v>0</v>
      </c>
      <c r="U3298" s="235">
        <f t="shared" si="5795"/>
        <v>0</v>
      </c>
      <c r="V3298" s="235">
        <f t="shared" si="5795"/>
        <v>0</v>
      </c>
      <c r="W3298" s="235">
        <f t="shared" si="5795"/>
        <v>0</v>
      </c>
      <c r="X3298" s="235">
        <f t="shared" si="5795"/>
        <v>0</v>
      </c>
      <c r="Y3298" s="235">
        <f t="shared" si="5795"/>
        <v>0</v>
      </c>
    </row>
    <row r="3299" spans="1:29" s="332" customFormat="1" x14ac:dyDescent="0.2">
      <c r="A3299" s="236" t="s">
        <v>912</v>
      </c>
      <c r="B3299" s="322" t="s">
        <v>927</v>
      </c>
      <c r="C3299" s="237">
        <v>559</v>
      </c>
      <c r="D3299" s="236"/>
      <c r="E3299" s="238">
        <v>423</v>
      </c>
      <c r="F3299" s="239"/>
      <c r="G3299" s="240"/>
      <c r="H3299" s="241">
        <f t="shared" si="5794"/>
        <v>0</v>
      </c>
      <c r="I3299" s="241">
        <f t="shared" si="5794"/>
        <v>0</v>
      </c>
      <c r="J3299" s="241">
        <f t="shared" si="5794"/>
        <v>0</v>
      </c>
      <c r="K3299" s="241">
        <f t="shared" si="5794"/>
        <v>0</v>
      </c>
      <c r="L3299" s="241">
        <f t="shared" si="5794"/>
        <v>0</v>
      </c>
      <c r="M3299" s="241">
        <f t="shared" si="5794"/>
        <v>0</v>
      </c>
      <c r="N3299" s="241">
        <f t="shared" si="5794"/>
        <v>34400</v>
      </c>
      <c r="O3299" s="241">
        <f t="shared" si="5794"/>
        <v>0</v>
      </c>
      <c r="P3299" s="241">
        <f t="shared" si="5794"/>
        <v>0</v>
      </c>
      <c r="Q3299" s="241">
        <f t="shared" si="5794"/>
        <v>0</v>
      </c>
      <c r="R3299" s="241">
        <f t="shared" si="5795"/>
        <v>0</v>
      </c>
      <c r="S3299" s="241">
        <f t="shared" si="5795"/>
        <v>0</v>
      </c>
      <c r="T3299" s="241">
        <f t="shared" si="5795"/>
        <v>0</v>
      </c>
      <c r="U3299" s="241">
        <f t="shared" si="5795"/>
        <v>0</v>
      </c>
      <c r="V3299" s="241">
        <f t="shared" si="5795"/>
        <v>0</v>
      </c>
      <c r="W3299" s="241">
        <f t="shared" si="5795"/>
        <v>0</v>
      </c>
      <c r="X3299" s="241">
        <f t="shared" si="5795"/>
        <v>0</v>
      </c>
      <c r="Y3299" s="241">
        <f t="shared" si="5795"/>
        <v>0</v>
      </c>
    </row>
    <row r="3300" spans="1:29" s="332" customFormat="1" x14ac:dyDescent="0.2">
      <c r="A3300" s="242" t="s">
        <v>912</v>
      </c>
      <c r="B3300" s="331" t="s">
        <v>927</v>
      </c>
      <c r="C3300" s="243">
        <v>559</v>
      </c>
      <c r="D3300" s="242" t="s">
        <v>101</v>
      </c>
      <c r="E3300" s="251">
        <v>4231</v>
      </c>
      <c r="F3300" s="246" t="s">
        <v>241</v>
      </c>
      <c r="G3300" s="247"/>
      <c r="H3300" s="381"/>
      <c r="I3300" s="382"/>
      <c r="J3300" s="381"/>
      <c r="K3300" s="382"/>
      <c r="L3300" s="383"/>
      <c r="M3300" s="382"/>
      <c r="N3300" s="383">
        <v>34400</v>
      </c>
      <c r="O3300" s="382"/>
      <c r="P3300" s="381"/>
      <c r="Q3300" s="382"/>
      <c r="R3300" s="383"/>
      <c r="S3300" s="382"/>
      <c r="T3300" s="383"/>
      <c r="U3300" s="382"/>
      <c r="V3300" s="385"/>
      <c r="W3300" s="382"/>
      <c r="X3300" s="385"/>
      <c r="Y3300" s="382"/>
    </row>
    <row r="3301" spans="1:29" x14ac:dyDescent="0.2">
      <c r="A3301" s="205" t="s">
        <v>929</v>
      </c>
      <c r="B3301" s="455" t="s">
        <v>930</v>
      </c>
      <c r="C3301" s="455"/>
      <c r="D3301" s="455"/>
      <c r="E3301" s="455"/>
      <c r="F3301" s="145" t="s">
        <v>931</v>
      </c>
      <c r="G3301" s="117"/>
      <c r="H3301" s="100">
        <f>H3302+H3358+H3400+H3410+H3455+H3507+H3500+H3563+H3528+H3600+H3649+H3692+H3713</f>
        <v>10069860</v>
      </c>
      <c r="I3301" s="100">
        <f t="shared" ref="I3301:Y3301" si="5796">I3302+I3358+I3400+I3410+I3455+I3507+I3500+I3563+I3528+I3600+I3649+I3692+I3713</f>
        <v>979688</v>
      </c>
      <c r="J3301" s="100">
        <f t="shared" si="5796"/>
        <v>8848963</v>
      </c>
      <c r="K3301" s="100">
        <f t="shared" si="5796"/>
        <v>398168</v>
      </c>
      <c r="L3301" s="100">
        <f t="shared" si="5796"/>
        <v>36639154</v>
      </c>
      <c r="M3301" s="100">
        <f t="shared" si="5796"/>
        <v>9756250</v>
      </c>
      <c r="N3301" s="100">
        <f>N3302+N3358+N3400+N3410+N3455+N3507+N3500+N3563+N3528+N3600+N3649+N3692+N3713</f>
        <v>33785807</v>
      </c>
      <c r="O3301" s="100">
        <f t="shared" si="5796"/>
        <v>8276316</v>
      </c>
      <c r="P3301" s="100">
        <f t="shared" si="5796"/>
        <v>21004479</v>
      </c>
      <c r="Q3301" s="100">
        <f t="shared" si="5796"/>
        <v>2323246</v>
      </c>
      <c r="R3301" s="100">
        <f t="shared" si="5796"/>
        <v>44554268</v>
      </c>
      <c r="S3301" s="100">
        <f t="shared" si="5796"/>
        <v>6928077</v>
      </c>
      <c r="T3301" s="100">
        <f>T3302+T3358+T3400+T3410+T3455+T3507+T3500+T3563+T3528+T3600+T3649+T3692+T3713</f>
        <v>34291841</v>
      </c>
      <c r="U3301" s="100">
        <f t="shared" si="5796"/>
        <v>5779748</v>
      </c>
      <c r="V3301" s="100">
        <f t="shared" si="5796"/>
        <v>40555904</v>
      </c>
      <c r="W3301" s="100">
        <f t="shared" si="5796"/>
        <v>4549056</v>
      </c>
      <c r="X3301" s="100">
        <f t="shared" si="5796"/>
        <v>36483804</v>
      </c>
      <c r="Y3301" s="100">
        <f t="shared" si="5796"/>
        <v>4549056</v>
      </c>
      <c r="Z3301" s="107">
        <v>8276316</v>
      </c>
      <c r="AA3301" s="107">
        <v>5779748</v>
      </c>
      <c r="AB3301" s="107">
        <v>4549056</v>
      </c>
      <c r="AC3301" s="474" t="s">
        <v>932</v>
      </c>
    </row>
    <row r="3302" spans="1:29" ht="67.5" x14ac:dyDescent="0.2">
      <c r="A3302" s="202" t="s">
        <v>929</v>
      </c>
      <c r="B3302" s="173" t="s">
        <v>933</v>
      </c>
      <c r="C3302" s="173"/>
      <c r="D3302" s="173"/>
      <c r="E3302" s="174"/>
      <c r="F3302" s="176" t="s">
        <v>887</v>
      </c>
      <c r="G3302" s="177" t="s">
        <v>636</v>
      </c>
      <c r="H3302" s="178">
        <f>H3306+H3316+H3347+H3352+H3303</f>
        <v>3464027</v>
      </c>
      <c r="I3302" s="178">
        <f t="shared" ref="I3302:Y3302" si="5797">I3306+I3316+I3347+I3352+I3303</f>
        <v>0</v>
      </c>
      <c r="J3302" s="178">
        <f t="shared" si="5797"/>
        <v>3242090</v>
      </c>
      <c r="K3302" s="178">
        <f t="shared" si="5797"/>
        <v>0</v>
      </c>
      <c r="L3302" s="178">
        <f t="shared" si="5797"/>
        <v>3294115</v>
      </c>
      <c r="M3302" s="178">
        <f t="shared" si="5797"/>
        <v>0</v>
      </c>
      <c r="N3302" s="178">
        <f t="shared" si="5797"/>
        <v>3564720</v>
      </c>
      <c r="O3302" s="178">
        <f t="shared" si="5797"/>
        <v>0</v>
      </c>
      <c r="P3302" s="178">
        <f t="shared" si="5797"/>
        <v>3216074</v>
      </c>
      <c r="Q3302" s="178">
        <f t="shared" si="5797"/>
        <v>0</v>
      </c>
      <c r="R3302" s="178">
        <f t="shared" si="5797"/>
        <v>3360475</v>
      </c>
      <c r="S3302" s="178">
        <f t="shared" si="5797"/>
        <v>0</v>
      </c>
      <c r="T3302" s="178">
        <f t="shared" si="5797"/>
        <v>2903226</v>
      </c>
      <c r="U3302" s="178">
        <f t="shared" si="5797"/>
        <v>0</v>
      </c>
      <c r="V3302" s="178">
        <f t="shared" si="5797"/>
        <v>3720152</v>
      </c>
      <c r="W3302" s="178">
        <f t="shared" si="5797"/>
        <v>0</v>
      </c>
      <c r="X3302" s="178">
        <f t="shared" si="5797"/>
        <v>2888699</v>
      </c>
      <c r="Y3302" s="178">
        <f t="shared" si="5797"/>
        <v>0</v>
      </c>
      <c r="Z3302" s="284">
        <f>Z3301-O3301</f>
        <v>0</v>
      </c>
      <c r="AA3302" s="284">
        <f>AA3301-U3301</f>
        <v>0</v>
      </c>
      <c r="AB3302" s="284">
        <f>AB3301-Y3301</f>
        <v>0</v>
      </c>
      <c r="AC3302" s="475"/>
    </row>
    <row r="3303" spans="1:29" x14ac:dyDescent="0.2">
      <c r="A3303" s="201" t="s">
        <v>929</v>
      </c>
      <c r="B3303" s="179" t="s">
        <v>933</v>
      </c>
      <c r="C3303" s="167">
        <v>31</v>
      </c>
      <c r="D3303" s="167"/>
      <c r="E3303" s="168">
        <v>32</v>
      </c>
      <c r="F3303" s="169"/>
      <c r="G3303" s="170"/>
      <c r="H3303" s="171">
        <f>H3304</f>
        <v>36545</v>
      </c>
      <c r="I3303" s="171">
        <f t="shared" ref="I3303:Y3303" si="5798">I3304</f>
        <v>0</v>
      </c>
      <c r="J3303" s="171">
        <f t="shared" si="5798"/>
        <v>0</v>
      </c>
      <c r="K3303" s="171">
        <f t="shared" si="5798"/>
        <v>0</v>
      </c>
      <c r="L3303" s="171">
        <f t="shared" si="5798"/>
        <v>0</v>
      </c>
      <c r="M3303" s="171">
        <f t="shared" si="5798"/>
        <v>0</v>
      </c>
      <c r="N3303" s="171">
        <f t="shared" si="5798"/>
        <v>30000</v>
      </c>
      <c r="O3303" s="171">
        <f t="shared" si="5798"/>
        <v>0</v>
      </c>
      <c r="P3303" s="171">
        <f t="shared" si="5798"/>
        <v>0</v>
      </c>
      <c r="Q3303" s="171">
        <f t="shared" si="5798"/>
        <v>0</v>
      </c>
      <c r="R3303" s="171">
        <f t="shared" si="5798"/>
        <v>0</v>
      </c>
      <c r="S3303" s="171">
        <f t="shared" si="5798"/>
        <v>0</v>
      </c>
      <c r="T3303" s="171">
        <f t="shared" si="5798"/>
        <v>0</v>
      </c>
      <c r="U3303" s="171">
        <f t="shared" si="5798"/>
        <v>0</v>
      </c>
      <c r="V3303" s="171">
        <f t="shared" si="5798"/>
        <v>0</v>
      </c>
      <c r="W3303" s="171">
        <f t="shared" si="5798"/>
        <v>0</v>
      </c>
      <c r="X3303" s="171">
        <f t="shared" si="5798"/>
        <v>0</v>
      </c>
      <c r="Y3303" s="171">
        <f t="shared" si="5798"/>
        <v>0</v>
      </c>
    </row>
    <row r="3304" spans="1:29" x14ac:dyDescent="0.2">
      <c r="A3304" s="118" t="s">
        <v>929</v>
      </c>
      <c r="B3304" s="102" t="s">
        <v>933</v>
      </c>
      <c r="C3304" s="103">
        <v>31</v>
      </c>
      <c r="D3304" s="118"/>
      <c r="E3304" s="113">
        <v>322</v>
      </c>
      <c r="F3304" s="141"/>
      <c r="G3304" s="186"/>
      <c r="H3304" s="108">
        <f t="shared" ref="H3304:Y3304" si="5799">H3305</f>
        <v>36545</v>
      </c>
      <c r="I3304" s="108">
        <f t="shared" si="5799"/>
        <v>0</v>
      </c>
      <c r="J3304" s="108">
        <f t="shared" si="5799"/>
        <v>0</v>
      </c>
      <c r="K3304" s="108">
        <f t="shared" si="5799"/>
        <v>0</v>
      </c>
      <c r="L3304" s="108">
        <f t="shared" si="5799"/>
        <v>0</v>
      </c>
      <c r="M3304" s="108">
        <f t="shared" si="5799"/>
        <v>0</v>
      </c>
      <c r="N3304" s="108">
        <f>N3305</f>
        <v>30000</v>
      </c>
      <c r="O3304" s="108">
        <f>O3305</f>
        <v>0</v>
      </c>
      <c r="P3304" s="108">
        <f t="shared" si="5799"/>
        <v>0</v>
      </c>
      <c r="Q3304" s="108">
        <f t="shared" si="5799"/>
        <v>0</v>
      </c>
      <c r="R3304" s="108">
        <f t="shared" si="5799"/>
        <v>0</v>
      </c>
      <c r="S3304" s="108">
        <f t="shared" si="5799"/>
        <v>0</v>
      </c>
      <c r="T3304" s="108">
        <f t="shared" si="5799"/>
        <v>0</v>
      </c>
      <c r="U3304" s="108">
        <f t="shared" si="5799"/>
        <v>0</v>
      </c>
      <c r="V3304" s="108">
        <f t="shared" si="5799"/>
        <v>0</v>
      </c>
      <c r="W3304" s="108">
        <f t="shared" si="5799"/>
        <v>0</v>
      </c>
      <c r="X3304" s="108">
        <f t="shared" si="5799"/>
        <v>0</v>
      </c>
      <c r="Y3304" s="108">
        <f t="shared" si="5799"/>
        <v>0</v>
      </c>
    </row>
    <row r="3305" spans="1:29" ht="15" x14ac:dyDescent="0.2">
      <c r="A3305" s="95" t="s">
        <v>929</v>
      </c>
      <c r="B3305" s="93" t="s">
        <v>933</v>
      </c>
      <c r="C3305" s="94">
        <v>31</v>
      </c>
      <c r="D3305" s="95" t="s">
        <v>101</v>
      </c>
      <c r="E3305" s="119">
        <v>3223</v>
      </c>
      <c r="F3305" s="142" t="s">
        <v>48</v>
      </c>
      <c r="H3305" s="398">
        <v>36545</v>
      </c>
      <c r="I3305" s="399"/>
      <c r="J3305" s="398">
        <v>0</v>
      </c>
      <c r="K3305" s="399"/>
      <c r="L3305" s="398"/>
      <c r="M3305" s="399"/>
      <c r="N3305" s="398">
        <v>30000</v>
      </c>
      <c r="O3305" s="399"/>
      <c r="P3305" s="398">
        <v>0</v>
      </c>
      <c r="Q3305" s="399"/>
      <c r="R3305" s="398"/>
      <c r="S3305" s="399"/>
      <c r="T3305" s="398"/>
      <c r="U3305" s="399"/>
      <c r="V3305" s="398"/>
      <c r="W3305" s="399"/>
      <c r="X3305" s="398"/>
      <c r="Y3305" s="399"/>
    </row>
    <row r="3306" spans="1:29" x14ac:dyDescent="0.2">
      <c r="A3306" s="201" t="s">
        <v>929</v>
      </c>
      <c r="B3306" s="179" t="s">
        <v>933</v>
      </c>
      <c r="C3306" s="167">
        <v>43</v>
      </c>
      <c r="D3306" s="167"/>
      <c r="E3306" s="168">
        <v>31</v>
      </c>
      <c r="F3306" s="169"/>
      <c r="G3306" s="170"/>
      <c r="H3306" s="171">
        <f t="shared" ref="H3306:Q3306" si="5800">H3307+H3312+H3314</f>
        <v>1789393</v>
      </c>
      <c r="I3306" s="171">
        <f t="shared" si="5800"/>
        <v>0</v>
      </c>
      <c r="J3306" s="171">
        <f t="shared" si="5800"/>
        <v>1758844</v>
      </c>
      <c r="K3306" s="171">
        <f t="shared" si="5800"/>
        <v>0</v>
      </c>
      <c r="L3306" s="171">
        <f t="shared" ref="L3306:M3306" si="5801">L3307+L3312+L3314</f>
        <v>1758844</v>
      </c>
      <c r="M3306" s="171">
        <f t="shared" si="5801"/>
        <v>0</v>
      </c>
      <c r="N3306" s="171">
        <f t="shared" ref="N3306:O3306" si="5802">N3307+N3312+N3314</f>
        <v>1830399</v>
      </c>
      <c r="O3306" s="171">
        <f t="shared" si="5802"/>
        <v>0</v>
      </c>
      <c r="P3306" s="171">
        <f t="shared" si="5800"/>
        <v>1696994</v>
      </c>
      <c r="Q3306" s="171">
        <f t="shared" si="5800"/>
        <v>0</v>
      </c>
      <c r="R3306" s="171">
        <f t="shared" ref="R3306:W3306" si="5803">R3307+R3312+R3314</f>
        <v>1792024</v>
      </c>
      <c r="S3306" s="171">
        <f t="shared" si="5803"/>
        <v>0</v>
      </c>
      <c r="T3306" s="171">
        <f t="shared" ref="T3306:U3306" si="5804">T3307+T3312+T3314</f>
        <v>1833030</v>
      </c>
      <c r="U3306" s="171">
        <f t="shared" si="5804"/>
        <v>0</v>
      </c>
      <c r="V3306" s="171">
        <f t="shared" si="5803"/>
        <v>1900399</v>
      </c>
      <c r="W3306" s="171">
        <f t="shared" si="5803"/>
        <v>0</v>
      </c>
      <c r="X3306" s="171">
        <f t="shared" ref="X3306:Y3306" si="5805">X3307+X3312+X3314</f>
        <v>1780399</v>
      </c>
      <c r="Y3306" s="171">
        <f t="shared" si="5805"/>
        <v>0</v>
      </c>
    </row>
    <row r="3307" spans="1:29" x14ac:dyDescent="0.2">
      <c r="A3307" s="118" t="s">
        <v>929</v>
      </c>
      <c r="B3307" s="102" t="s">
        <v>933</v>
      </c>
      <c r="C3307" s="103">
        <v>43</v>
      </c>
      <c r="D3307" s="118"/>
      <c r="E3307" s="113">
        <v>311</v>
      </c>
      <c r="F3307" s="141"/>
      <c r="G3307" s="186"/>
      <c r="H3307" s="108">
        <f t="shared" ref="H3307:Q3307" si="5806">H3308+H3309+H3310+H3311</f>
        <v>1407261</v>
      </c>
      <c r="I3307" s="108">
        <f t="shared" si="5806"/>
        <v>0</v>
      </c>
      <c r="J3307" s="108">
        <f t="shared" si="5806"/>
        <v>1407261</v>
      </c>
      <c r="K3307" s="108">
        <f t="shared" si="5806"/>
        <v>0</v>
      </c>
      <c r="L3307" s="108">
        <f t="shared" ref="L3307:M3307" si="5807">L3308+L3309+L3310+L3311</f>
        <v>1407261</v>
      </c>
      <c r="M3307" s="108">
        <f t="shared" si="5807"/>
        <v>0</v>
      </c>
      <c r="N3307" s="108">
        <f t="shared" ref="N3307:O3307" si="5808">N3308+N3309+N3310+N3311</f>
        <v>1450399</v>
      </c>
      <c r="O3307" s="108">
        <f t="shared" si="5808"/>
        <v>0</v>
      </c>
      <c r="P3307" s="108">
        <f t="shared" si="5806"/>
        <v>1327627</v>
      </c>
      <c r="Q3307" s="108">
        <f t="shared" si="5806"/>
        <v>0</v>
      </c>
      <c r="R3307" s="108">
        <f t="shared" ref="R3307:W3307" si="5809">R3308+R3309+R3310+R3311</f>
        <v>1407261</v>
      </c>
      <c r="S3307" s="108">
        <f t="shared" si="5809"/>
        <v>0</v>
      </c>
      <c r="T3307" s="108">
        <f>T3308+T3309+T3310+T3311</f>
        <v>1450399</v>
      </c>
      <c r="U3307" s="108">
        <f t="shared" ref="U3307" si="5810">U3308+U3309+U3310+U3311</f>
        <v>0</v>
      </c>
      <c r="V3307" s="108">
        <f t="shared" si="5809"/>
        <v>1500399</v>
      </c>
      <c r="W3307" s="108">
        <f t="shared" si="5809"/>
        <v>0</v>
      </c>
      <c r="X3307" s="108">
        <f t="shared" ref="X3307:Y3307" si="5811">X3308+X3309+X3310+X3311</f>
        <v>1450399</v>
      </c>
      <c r="Y3307" s="108">
        <f t="shared" si="5811"/>
        <v>0</v>
      </c>
    </row>
    <row r="3308" spans="1:29" s="101" customFormat="1" x14ac:dyDescent="0.2">
      <c r="A3308" s="95" t="s">
        <v>929</v>
      </c>
      <c r="B3308" s="93" t="s">
        <v>933</v>
      </c>
      <c r="C3308" s="94">
        <v>43</v>
      </c>
      <c r="D3308" s="95" t="s">
        <v>101</v>
      </c>
      <c r="E3308" s="119">
        <v>3111</v>
      </c>
      <c r="F3308" s="142" t="s">
        <v>33</v>
      </c>
      <c r="G3308" s="134"/>
      <c r="H3308" s="398">
        <v>1406862</v>
      </c>
      <c r="I3308" s="399"/>
      <c r="J3308" s="398">
        <v>1406862</v>
      </c>
      <c r="K3308" s="399"/>
      <c r="L3308" s="402">
        <v>1406862</v>
      </c>
      <c r="M3308" s="399"/>
      <c r="N3308" s="402">
        <v>1450000</v>
      </c>
      <c r="O3308" s="399"/>
      <c r="P3308" s="398">
        <v>1327228</v>
      </c>
      <c r="Q3308" s="399"/>
      <c r="R3308" s="402">
        <v>1406862</v>
      </c>
      <c r="S3308" s="399"/>
      <c r="T3308" s="402">
        <v>1450000</v>
      </c>
      <c r="U3308" s="399"/>
      <c r="V3308" s="402">
        <v>1500000</v>
      </c>
      <c r="W3308" s="399"/>
      <c r="X3308" s="402">
        <v>1450000</v>
      </c>
      <c r="Y3308" s="399"/>
      <c r="Z3308" s="112"/>
      <c r="AA3308" s="112"/>
      <c r="AB3308" s="112"/>
      <c r="AC3308" s="112"/>
    </row>
    <row r="3309" spans="1:29" ht="15" x14ac:dyDescent="0.2">
      <c r="A3309" s="95" t="s">
        <v>929</v>
      </c>
      <c r="B3309" s="93" t="s">
        <v>933</v>
      </c>
      <c r="C3309" s="94">
        <v>43</v>
      </c>
      <c r="D3309" s="95" t="s">
        <v>101</v>
      </c>
      <c r="E3309" s="119">
        <v>3112</v>
      </c>
      <c r="F3309" s="142" t="s">
        <v>825</v>
      </c>
      <c r="H3309" s="398">
        <v>133</v>
      </c>
      <c r="I3309" s="399"/>
      <c r="J3309" s="398">
        <v>133</v>
      </c>
      <c r="K3309" s="399"/>
      <c r="L3309" s="409">
        <v>133</v>
      </c>
      <c r="M3309" s="399"/>
      <c r="N3309" s="409">
        <v>133</v>
      </c>
      <c r="O3309" s="399"/>
      <c r="P3309" s="398">
        <v>133</v>
      </c>
      <c r="Q3309" s="399"/>
      <c r="R3309" s="409">
        <v>133</v>
      </c>
      <c r="S3309" s="399"/>
      <c r="T3309" s="409">
        <v>133</v>
      </c>
      <c r="U3309" s="399"/>
      <c r="V3309" s="409">
        <v>133</v>
      </c>
      <c r="W3309" s="399"/>
      <c r="X3309" s="409">
        <v>133</v>
      </c>
      <c r="Y3309" s="399"/>
    </row>
    <row r="3310" spans="1:29" x14ac:dyDescent="0.2">
      <c r="A3310" s="95" t="s">
        <v>929</v>
      </c>
      <c r="B3310" s="93" t="s">
        <v>933</v>
      </c>
      <c r="C3310" s="94">
        <v>43</v>
      </c>
      <c r="D3310" s="95" t="s">
        <v>101</v>
      </c>
      <c r="E3310" s="119">
        <v>3113</v>
      </c>
      <c r="F3310" s="142" t="s">
        <v>35</v>
      </c>
      <c r="H3310" s="398">
        <v>133</v>
      </c>
      <c r="I3310" s="399"/>
      <c r="J3310" s="398">
        <v>133</v>
      </c>
      <c r="K3310" s="399"/>
      <c r="L3310" s="409">
        <v>133</v>
      </c>
      <c r="M3310" s="399"/>
      <c r="N3310" s="409">
        <v>133</v>
      </c>
      <c r="O3310" s="399"/>
      <c r="P3310" s="398">
        <v>133</v>
      </c>
      <c r="Q3310" s="399"/>
      <c r="R3310" s="409">
        <v>133</v>
      </c>
      <c r="S3310" s="399"/>
      <c r="T3310" s="409">
        <v>133</v>
      </c>
      <c r="U3310" s="399"/>
      <c r="V3310" s="409">
        <v>133</v>
      </c>
      <c r="W3310" s="399"/>
      <c r="X3310" s="409">
        <v>133</v>
      </c>
      <c r="Y3310" s="399"/>
      <c r="Z3310" s="101"/>
      <c r="AA3310" s="101"/>
      <c r="AB3310" s="101"/>
      <c r="AC3310" s="101"/>
    </row>
    <row r="3311" spans="1:29" ht="15" x14ac:dyDescent="0.2">
      <c r="A3311" s="95" t="s">
        <v>929</v>
      </c>
      <c r="B3311" s="93" t="s">
        <v>933</v>
      </c>
      <c r="C3311" s="94">
        <v>43</v>
      </c>
      <c r="D3311" s="95" t="s">
        <v>101</v>
      </c>
      <c r="E3311" s="119">
        <v>3114</v>
      </c>
      <c r="F3311" s="142" t="s">
        <v>36</v>
      </c>
      <c r="H3311" s="398">
        <v>133</v>
      </c>
      <c r="I3311" s="399"/>
      <c r="J3311" s="398">
        <v>133</v>
      </c>
      <c r="K3311" s="399"/>
      <c r="L3311" s="409">
        <v>133</v>
      </c>
      <c r="M3311" s="399"/>
      <c r="N3311" s="409">
        <v>133</v>
      </c>
      <c r="O3311" s="399"/>
      <c r="P3311" s="398">
        <v>133</v>
      </c>
      <c r="Q3311" s="399"/>
      <c r="R3311" s="409">
        <v>133</v>
      </c>
      <c r="S3311" s="399"/>
      <c r="T3311" s="409">
        <v>133</v>
      </c>
      <c r="U3311" s="399"/>
      <c r="V3311" s="409">
        <v>133</v>
      </c>
      <c r="W3311" s="399"/>
      <c r="X3311" s="409">
        <v>133</v>
      </c>
      <c r="Y3311" s="399"/>
    </row>
    <row r="3312" spans="1:29" x14ac:dyDescent="0.2">
      <c r="A3312" s="118" t="s">
        <v>929</v>
      </c>
      <c r="B3312" s="102" t="s">
        <v>933</v>
      </c>
      <c r="C3312" s="103">
        <v>43</v>
      </c>
      <c r="D3312" s="118"/>
      <c r="E3312" s="113">
        <v>312</v>
      </c>
      <c r="F3312" s="141"/>
      <c r="G3312" s="186"/>
      <c r="H3312" s="108">
        <f t="shared" ref="H3312:Y3312" si="5812">H3313</f>
        <v>150000</v>
      </c>
      <c r="I3312" s="108">
        <f t="shared" si="5812"/>
        <v>0</v>
      </c>
      <c r="J3312" s="108">
        <f t="shared" si="5812"/>
        <v>119451</v>
      </c>
      <c r="K3312" s="108">
        <f t="shared" si="5812"/>
        <v>0</v>
      </c>
      <c r="L3312" s="108">
        <f t="shared" si="5812"/>
        <v>119451</v>
      </c>
      <c r="M3312" s="108">
        <f t="shared" si="5812"/>
        <v>0</v>
      </c>
      <c r="N3312" s="108">
        <f t="shared" si="5812"/>
        <v>150000</v>
      </c>
      <c r="O3312" s="108">
        <f t="shared" si="5812"/>
        <v>0</v>
      </c>
      <c r="P3312" s="108">
        <f t="shared" si="5812"/>
        <v>152631</v>
      </c>
      <c r="Q3312" s="108">
        <f t="shared" si="5812"/>
        <v>0</v>
      </c>
      <c r="R3312" s="108">
        <f t="shared" si="5812"/>
        <v>152631</v>
      </c>
      <c r="S3312" s="108">
        <f t="shared" si="5812"/>
        <v>0</v>
      </c>
      <c r="T3312" s="108">
        <f t="shared" si="5812"/>
        <v>152631</v>
      </c>
      <c r="U3312" s="108">
        <f t="shared" si="5812"/>
        <v>0</v>
      </c>
      <c r="V3312" s="108">
        <f t="shared" si="5812"/>
        <v>160000</v>
      </c>
      <c r="W3312" s="108">
        <f t="shared" si="5812"/>
        <v>0</v>
      </c>
      <c r="X3312" s="108">
        <f t="shared" si="5812"/>
        <v>100000</v>
      </c>
      <c r="Y3312" s="108">
        <f t="shared" si="5812"/>
        <v>0</v>
      </c>
    </row>
    <row r="3313" spans="1:29" ht="15" x14ac:dyDescent="0.2">
      <c r="A3313" s="95" t="s">
        <v>929</v>
      </c>
      <c r="B3313" s="93" t="s">
        <v>933</v>
      </c>
      <c r="C3313" s="94">
        <v>43</v>
      </c>
      <c r="D3313" s="95" t="s">
        <v>101</v>
      </c>
      <c r="E3313" s="119">
        <v>3121</v>
      </c>
      <c r="F3313" s="142" t="s">
        <v>471</v>
      </c>
      <c r="H3313" s="398">
        <v>150000</v>
      </c>
      <c r="I3313" s="399"/>
      <c r="J3313" s="398">
        <v>119451</v>
      </c>
      <c r="K3313" s="399"/>
      <c r="L3313" s="402">
        <v>119451</v>
      </c>
      <c r="M3313" s="399"/>
      <c r="N3313" s="402">
        <v>150000</v>
      </c>
      <c r="O3313" s="399"/>
      <c r="P3313" s="398">
        <v>152631</v>
      </c>
      <c r="Q3313" s="399"/>
      <c r="R3313" s="402">
        <v>152631</v>
      </c>
      <c r="S3313" s="399"/>
      <c r="T3313" s="402">
        <v>152631</v>
      </c>
      <c r="U3313" s="399"/>
      <c r="V3313" s="402">
        <v>160000</v>
      </c>
      <c r="W3313" s="399"/>
      <c r="X3313" s="402">
        <v>100000</v>
      </c>
      <c r="Y3313" s="399"/>
    </row>
    <row r="3314" spans="1:29" x14ac:dyDescent="0.2">
      <c r="A3314" s="118" t="s">
        <v>929</v>
      </c>
      <c r="B3314" s="102" t="s">
        <v>933</v>
      </c>
      <c r="C3314" s="103">
        <v>43</v>
      </c>
      <c r="D3314" s="118"/>
      <c r="E3314" s="113">
        <v>313</v>
      </c>
      <c r="F3314" s="141"/>
      <c r="G3314" s="186"/>
      <c r="H3314" s="108">
        <f t="shared" ref="H3314:Y3314" si="5813">H3315</f>
        <v>232132</v>
      </c>
      <c r="I3314" s="108">
        <f t="shared" si="5813"/>
        <v>0</v>
      </c>
      <c r="J3314" s="108">
        <f t="shared" si="5813"/>
        <v>232132</v>
      </c>
      <c r="K3314" s="108">
        <f t="shared" si="5813"/>
        <v>0</v>
      </c>
      <c r="L3314" s="108">
        <f t="shared" si="5813"/>
        <v>232132</v>
      </c>
      <c r="M3314" s="108">
        <f t="shared" si="5813"/>
        <v>0</v>
      </c>
      <c r="N3314" s="108">
        <f t="shared" si="5813"/>
        <v>230000</v>
      </c>
      <c r="O3314" s="108">
        <f>O3315</f>
        <v>0</v>
      </c>
      <c r="P3314" s="108">
        <f t="shared" si="5813"/>
        <v>216736</v>
      </c>
      <c r="Q3314" s="108">
        <f t="shared" si="5813"/>
        <v>0</v>
      </c>
      <c r="R3314" s="108">
        <f t="shared" si="5813"/>
        <v>232132</v>
      </c>
      <c r="S3314" s="108">
        <f t="shared" si="5813"/>
        <v>0</v>
      </c>
      <c r="T3314" s="108">
        <f t="shared" si="5813"/>
        <v>230000</v>
      </c>
      <c r="U3314" s="108">
        <f t="shared" si="5813"/>
        <v>0</v>
      </c>
      <c r="V3314" s="108">
        <f t="shared" si="5813"/>
        <v>240000</v>
      </c>
      <c r="W3314" s="108">
        <f t="shared" si="5813"/>
        <v>0</v>
      </c>
      <c r="X3314" s="108">
        <f t="shared" si="5813"/>
        <v>230000</v>
      </c>
      <c r="Y3314" s="108">
        <f t="shared" si="5813"/>
        <v>0</v>
      </c>
    </row>
    <row r="3315" spans="1:29" ht="15" x14ac:dyDescent="0.2">
      <c r="A3315" s="95" t="s">
        <v>929</v>
      </c>
      <c r="B3315" s="93" t="s">
        <v>933</v>
      </c>
      <c r="C3315" s="94">
        <v>43</v>
      </c>
      <c r="D3315" s="95" t="s">
        <v>101</v>
      </c>
      <c r="E3315" s="119">
        <v>3132</v>
      </c>
      <c r="F3315" s="142" t="s">
        <v>40</v>
      </c>
      <c r="H3315" s="398">
        <v>232132</v>
      </c>
      <c r="I3315" s="399"/>
      <c r="J3315" s="398">
        <v>232132</v>
      </c>
      <c r="K3315" s="399"/>
      <c r="L3315" s="402">
        <v>232132</v>
      </c>
      <c r="M3315" s="399"/>
      <c r="N3315" s="402">
        <v>230000</v>
      </c>
      <c r="O3315" s="399"/>
      <c r="P3315" s="398">
        <v>216736</v>
      </c>
      <c r="Q3315" s="399"/>
      <c r="R3315" s="402">
        <v>232132</v>
      </c>
      <c r="S3315" s="399"/>
      <c r="T3315" s="402">
        <v>230000</v>
      </c>
      <c r="U3315" s="399"/>
      <c r="V3315" s="402">
        <v>240000</v>
      </c>
      <c r="W3315" s="399"/>
      <c r="X3315" s="402">
        <v>230000</v>
      </c>
      <c r="Y3315" s="399"/>
    </row>
    <row r="3316" spans="1:29" x14ac:dyDescent="0.2">
      <c r="A3316" s="201" t="s">
        <v>929</v>
      </c>
      <c r="B3316" s="179" t="s">
        <v>933</v>
      </c>
      <c r="C3316" s="167">
        <v>43</v>
      </c>
      <c r="D3316" s="167"/>
      <c r="E3316" s="168">
        <v>32</v>
      </c>
      <c r="F3316" s="169"/>
      <c r="G3316" s="170"/>
      <c r="H3316" s="171">
        <f t="shared" ref="H3316:Q3316" si="5814">H3317+H3322+H3329+H3338+H3340</f>
        <v>1596016</v>
      </c>
      <c r="I3316" s="171">
        <f>I3317+I3322+I3329+I3338+I3340</f>
        <v>0</v>
      </c>
      <c r="J3316" s="171">
        <f t="shared" si="5814"/>
        <v>1466391</v>
      </c>
      <c r="K3316" s="171">
        <f t="shared" si="5814"/>
        <v>0</v>
      </c>
      <c r="L3316" s="171">
        <f t="shared" ref="L3316:M3316" si="5815">L3317+L3322+L3329+L3338+L3340</f>
        <v>1531688</v>
      </c>
      <c r="M3316" s="171">
        <f t="shared" si="5815"/>
        <v>0</v>
      </c>
      <c r="N3316" s="171">
        <f t="shared" ref="N3316:O3316" si="5816">N3317+N3322+N3329+N3338+N3340</f>
        <v>1574915</v>
      </c>
      <c r="O3316" s="171">
        <f t="shared" si="5816"/>
        <v>0</v>
      </c>
      <c r="P3316" s="171">
        <f t="shared" si="5814"/>
        <v>1502225</v>
      </c>
      <c r="Q3316" s="171">
        <f t="shared" si="5814"/>
        <v>0</v>
      </c>
      <c r="R3316" s="171">
        <f t="shared" ref="R3316:W3316" si="5817">R3317+R3322+R3329+R3338+R3340</f>
        <v>1564868</v>
      </c>
      <c r="S3316" s="171">
        <f t="shared" si="5817"/>
        <v>0</v>
      </c>
      <c r="T3316" s="171">
        <f t="shared" ref="T3316:U3316" si="5818">T3317+T3322+T3329+T3338+T3340</f>
        <v>1026614</v>
      </c>
      <c r="U3316" s="171">
        <f t="shared" si="5818"/>
        <v>0</v>
      </c>
      <c r="V3316" s="171">
        <f t="shared" si="5817"/>
        <v>1775453</v>
      </c>
      <c r="W3316" s="171">
        <f t="shared" si="5817"/>
        <v>0</v>
      </c>
      <c r="X3316" s="171">
        <f t="shared" ref="X3316:Y3316" si="5819">X3317+X3322+X3329+X3338+X3340</f>
        <v>1064000</v>
      </c>
      <c r="Y3316" s="171">
        <f t="shared" si="5819"/>
        <v>0</v>
      </c>
    </row>
    <row r="3317" spans="1:29" x14ac:dyDescent="0.2">
      <c r="A3317" s="118" t="s">
        <v>929</v>
      </c>
      <c r="B3317" s="102" t="s">
        <v>933</v>
      </c>
      <c r="C3317" s="103">
        <v>43</v>
      </c>
      <c r="D3317" s="118"/>
      <c r="E3317" s="113">
        <v>321</v>
      </c>
      <c r="F3317" s="141"/>
      <c r="G3317" s="186"/>
      <c r="H3317" s="108">
        <f t="shared" ref="H3317:Q3317" si="5820">H3318+H3319+H3320+H3321</f>
        <v>80126</v>
      </c>
      <c r="I3317" s="108">
        <f t="shared" si="5820"/>
        <v>0</v>
      </c>
      <c r="J3317" s="108">
        <f t="shared" si="5820"/>
        <v>71671</v>
      </c>
      <c r="K3317" s="108">
        <f t="shared" si="5820"/>
        <v>0</v>
      </c>
      <c r="L3317" s="108">
        <f t="shared" ref="L3317:M3317" si="5821">L3318+L3319+L3320+L3321</f>
        <v>71671</v>
      </c>
      <c r="M3317" s="108">
        <f t="shared" si="5821"/>
        <v>0</v>
      </c>
      <c r="N3317" s="108">
        <f t="shared" ref="N3317:O3317" si="5822">N3318+N3319+N3320+N3321</f>
        <v>82654</v>
      </c>
      <c r="O3317" s="108">
        <f t="shared" si="5822"/>
        <v>0</v>
      </c>
      <c r="P3317" s="108">
        <f t="shared" si="5820"/>
        <v>65034</v>
      </c>
      <c r="Q3317" s="108">
        <f t="shared" si="5820"/>
        <v>0</v>
      </c>
      <c r="R3317" s="108">
        <f t="shared" ref="R3317:W3317" si="5823">R3318+R3319+R3320+R3321</f>
        <v>65034</v>
      </c>
      <c r="S3317" s="108">
        <f t="shared" si="5823"/>
        <v>0</v>
      </c>
      <c r="T3317" s="108">
        <f t="shared" ref="T3317:U3317" si="5824">T3318+T3319+T3320+T3321</f>
        <v>80126</v>
      </c>
      <c r="U3317" s="108">
        <f t="shared" si="5824"/>
        <v>0</v>
      </c>
      <c r="V3317" s="108">
        <f t="shared" si="5823"/>
        <v>93000</v>
      </c>
      <c r="W3317" s="108">
        <f t="shared" si="5823"/>
        <v>0</v>
      </c>
      <c r="X3317" s="108">
        <f t="shared" ref="X3317:Y3317" si="5825">X3318+X3319+X3320+X3321</f>
        <v>93000</v>
      </c>
      <c r="Y3317" s="108">
        <f t="shared" si="5825"/>
        <v>0</v>
      </c>
    </row>
    <row r="3318" spans="1:29" s="101" customFormat="1" x14ac:dyDescent="0.2">
      <c r="A3318" s="95" t="s">
        <v>929</v>
      </c>
      <c r="B3318" s="93" t="s">
        <v>933</v>
      </c>
      <c r="C3318" s="94">
        <v>43</v>
      </c>
      <c r="D3318" s="95" t="s">
        <v>101</v>
      </c>
      <c r="E3318" s="119">
        <v>3211</v>
      </c>
      <c r="F3318" s="142" t="s">
        <v>42</v>
      </c>
      <c r="G3318" s="134"/>
      <c r="H3318" s="398">
        <v>35000</v>
      </c>
      <c r="I3318" s="399"/>
      <c r="J3318" s="398">
        <v>26545</v>
      </c>
      <c r="K3318" s="399"/>
      <c r="L3318" s="402">
        <v>26545</v>
      </c>
      <c r="M3318" s="399"/>
      <c r="N3318" s="402">
        <v>35000</v>
      </c>
      <c r="O3318" s="399"/>
      <c r="P3318" s="398">
        <v>19908</v>
      </c>
      <c r="Q3318" s="399"/>
      <c r="R3318" s="402">
        <v>19908</v>
      </c>
      <c r="S3318" s="399"/>
      <c r="T3318" s="402">
        <v>35000</v>
      </c>
      <c r="U3318" s="399"/>
      <c r="V3318" s="402">
        <v>40000</v>
      </c>
      <c r="W3318" s="399"/>
      <c r="X3318" s="402">
        <v>40000</v>
      </c>
      <c r="Y3318" s="399"/>
      <c r="Z3318" s="112"/>
      <c r="AA3318" s="112"/>
      <c r="AB3318" s="112"/>
      <c r="AC3318" s="112"/>
    </row>
    <row r="3319" spans="1:29" ht="30" x14ac:dyDescent="0.2">
      <c r="A3319" s="95" t="s">
        <v>929</v>
      </c>
      <c r="B3319" s="93" t="s">
        <v>933</v>
      </c>
      <c r="C3319" s="94">
        <v>43</v>
      </c>
      <c r="D3319" s="95" t="s">
        <v>101</v>
      </c>
      <c r="E3319" s="119">
        <v>3212</v>
      </c>
      <c r="F3319" s="142" t="s">
        <v>43</v>
      </c>
      <c r="H3319" s="398">
        <v>33181</v>
      </c>
      <c r="I3319" s="399"/>
      <c r="J3319" s="398">
        <v>33181</v>
      </c>
      <c r="K3319" s="399"/>
      <c r="L3319" s="403">
        <v>33181</v>
      </c>
      <c r="M3319" s="399"/>
      <c r="N3319" s="403">
        <v>35000</v>
      </c>
      <c r="O3319" s="399"/>
      <c r="P3319" s="398">
        <v>33181</v>
      </c>
      <c r="Q3319" s="399"/>
      <c r="R3319" s="403">
        <v>33181</v>
      </c>
      <c r="S3319" s="399"/>
      <c r="T3319" s="403">
        <v>33181</v>
      </c>
      <c r="U3319" s="399"/>
      <c r="V3319" s="403">
        <v>40000</v>
      </c>
      <c r="W3319" s="399"/>
      <c r="X3319" s="403">
        <v>40000</v>
      </c>
      <c r="Y3319" s="399"/>
    </row>
    <row r="3320" spans="1:29" s="101" customFormat="1" x14ac:dyDescent="0.2">
      <c r="A3320" s="95" t="s">
        <v>929</v>
      </c>
      <c r="B3320" s="93" t="s">
        <v>933</v>
      </c>
      <c r="C3320" s="94">
        <v>43</v>
      </c>
      <c r="D3320" s="95" t="s">
        <v>101</v>
      </c>
      <c r="E3320" s="119">
        <v>3213</v>
      </c>
      <c r="F3320" s="142" t="s">
        <v>44</v>
      </c>
      <c r="G3320" s="134"/>
      <c r="H3320" s="398">
        <v>9291</v>
      </c>
      <c r="I3320" s="399"/>
      <c r="J3320" s="398">
        <v>9291</v>
      </c>
      <c r="K3320" s="399"/>
      <c r="L3320" s="403">
        <v>9291</v>
      </c>
      <c r="M3320" s="399"/>
      <c r="N3320" s="403">
        <v>10000</v>
      </c>
      <c r="O3320" s="399"/>
      <c r="P3320" s="398">
        <v>9291</v>
      </c>
      <c r="Q3320" s="399"/>
      <c r="R3320" s="403">
        <v>9291</v>
      </c>
      <c r="S3320" s="399"/>
      <c r="T3320" s="403">
        <v>9291</v>
      </c>
      <c r="U3320" s="399"/>
      <c r="V3320" s="403">
        <v>10000</v>
      </c>
      <c r="W3320" s="399"/>
      <c r="X3320" s="403">
        <v>10000</v>
      </c>
      <c r="Y3320" s="399"/>
    </row>
    <row r="3321" spans="1:29" ht="15" x14ac:dyDescent="0.2">
      <c r="A3321" s="95" t="s">
        <v>929</v>
      </c>
      <c r="B3321" s="93" t="s">
        <v>933</v>
      </c>
      <c r="C3321" s="94">
        <v>43</v>
      </c>
      <c r="D3321" s="95" t="s">
        <v>101</v>
      </c>
      <c r="E3321" s="119">
        <v>3214</v>
      </c>
      <c r="F3321" s="142" t="s">
        <v>45</v>
      </c>
      <c r="H3321" s="398">
        <v>2654</v>
      </c>
      <c r="I3321" s="399"/>
      <c r="J3321" s="398">
        <v>2654</v>
      </c>
      <c r="K3321" s="399"/>
      <c r="L3321" s="403">
        <v>2654</v>
      </c>
      <c r="M3321" s="399"/>
      <c r="N3321" s="403">
        <v>2654</v>
      </c>
      <c r="O3321" s="399"/>
      <c r="P3321" s="398">
        <v>2654</v>
      </c>
      <c r="Q3321" s="399"/>
      <c r="R3321" s="403">
        <v>2654</v>
      </c>
      <c r="S3321" s="399"/>
      <c r="T3321" s="403">
        <v>2654</v>
      </c>
      <c r="U3321" s="399"/>
      <c r="V3321" s="403">
        <v>3000</v>
      </c>
      <c r="W3321" s="399"/>
      <c r="X3321" s="403">
        <v>3000</v>
      </c>
      <c r="Y3321" s="399"/>
    </row>
    <row r="3322" spans="1:29" x14ac:dyDescent="0.2">
      <c r="A3322" s="118" t="s">
        <v>929</v>
      </c>
      <c r="B3322" s="102" t="s">
        <v>933</v>
      </c>
      <c r="C3322" s="103">
        <v>43</v>
      </c>
      <c r="D3322" s="118"/>
      <c r="E3322" s="113">
        <v>322</v>
      </c>
      <c r="F3322" s="141"/>
      <c r="G3322" s="186"/>
      <c r="H3322" s="108">
        <f t="shared" ref="H3322:Q3322" si="5826">H3323+H3324+H3325+H3326+H3327+H3328</f>
        <v>173123</v>
      </c>
      <c r="I3322" s="108">
        <f t="shared" si="5826"/>
        <v>0</v>
      </c>
      <c r="J3322" s="108">
        <f t="shared" si="5826"/>
        <v>153959</v>
      </c>
      <c r="K3322" s="108">
        <f t="shared" si="5826"/>
        <v>0</v>
      </c>
      <c r="L3322" s="108">
        <f t="shared" ref="L3322:M3322" si="5827">L3323+L3324+L3325+L3326+L3327+L3328</f>
        <v>153959</v>
      </c>
      <c r="M3322" s="108">
        <f t="shared" si="5827"/>
        <v>0</v>
      </c>
      <c r="N3322" s="108">
        <f t="shared" ref="N3322:O3322" si="5828">N3323+N3324+N3325+N3326+N3327+N3328</f>
        <v>135859</v>
      </c>
      <c r="O3322" s="108">
        <f t="shared" si="5828"/>
        <v>0</v>
      </c>
      <c r="P3322" s="108">
        <f t="shared" si="5826"/>
        <v>153959</v>
      </c>
      <c r="Q3322" s="108">
        <f t="shared" si="5826"/>
        <v>0</v>
      </c>
      <c r="R3322" s="108">
        <f t="shared" ref="R3322:W3322" si="5829">R3323+R3324+R3325+R3326+R3327+R3328</f>
        <v>153959</v>
      </c>
      <c r="S3322" s="108">
        <f t="shared" si="5829"/>
        <v>0</v>
      </c>
      <c r="T3322" s="108">
        <f t="shared" ref="T3322:U3322" si="5830">T3323+T3324+T3325+T3326+T3327+T3328</f>
        <v>158833</v>
      </c>
      <c r="U3322" s="108">
        <f t="shared" si="5830"/>
        <v>0</v>
      </c>
      <c r="V3322" s="108">
        <f t="shared" si="5829"/>
        <v>177000</v>
      </c>
      <c r="W3322" s="108">
        <f t="shared" si="5829"/>
        <v>0</v>
      </c>
      <c r="X3322" s="108">
        <f t="shared" ref="X3322:Y3322" si="5831">X3323+X3324+X3325+X3326+X3327+X3328</f>
        <v>161000</v>
      </c>
      <c r="Y3322" s="108">
        <f t="shared" si="5831"/>
        <v>0</v>
      </c>
      <c r="Z3322" s="101"/>
      <c r="AA3322" s="101"/>
      <c r="AB3322" s="101"/>
      <c r="AC3322" s="101"/>
    </row>
    <row r="3323" spans="1:29" ht="15" x14ac:dyDescent="0.2">
      <c r="A3323" s="95" t="s">
        <v>929</v>
      </c>
      <c r="B3323" s="93" t="s">
        <v>933</v>
      </c>
      <c r="C3323" s="94">
        <v>43</v>
      </c>
      <c r="D3323" s="95" t="s">
        <v>101</v>
      </c>
      <c r="E3323" s="119">
        <v>3221</v>
      </c>
      <c r="F3323" s="142" t="s">
        <v>297</v>
      </c>
      <c r="H3323" s="398">
        <v>35000</v>
      </c>
      <c r="I3323" s="399"/>
      <c r="J3323" s="398">
        <v>26545</v>
      </c>
      <c r="K3323" s="399"/>
      <c r="L3323" s="402">
        <v>26545</v>
      </c>
      <c r="M3323" s="399"/>
      <c r="N3323" s="402">
        <v>26545</v>
      </c>
      <c r="O3323" s="399"/>
      <c r="P3323" s="398">
        <v>26545</v>
      </c>
      <c r="Q3323" s="399"/>
      <c r="R3323" s="402">
        <v>26545</v>
      </c>
      <c r="S3323" s="399"/>
      <c r="T3323" s="402">
        <v>35000</v>
      </c>
      <c r="U3323" s="399"/>
      <c r="V3323" s="402">
        <v>26000</v>
      </c>
      <c r="W3323" s="399"/>
      <c r="X3323" s="402">
        <v>35000</v>
      </c>
      <c r="Y3323" s="399"/>
    </row>
    <row r="3324" spans="1:29" ht="15" x14ac:dyDescent="0.2">
      <c r="A3324" s="95" t="s">
        <v>929</v>
      </c>
      <c r="B3324" s="93" t="s">
        <v>933</v>
      </c>
      <c r="C3324" s="94">
        <v>43</v>
      </c>
      <c r="D3324" s="95" t="s">
        <v>101</v>
      </c>
      <c r="E3324" s="119">
        <v>3222</v>
      </c>
      <c r="F3324" s="142" t="s">
        <v>47</v>
      </c>
      <c r="H3324" s="398">
        <v>3982</v>
      </c>
      <c r="I3324" s="399"/>
      <c r="J3324" s="398">
        <v>3982</v>
      </c>
      <c r="K3324" s="399"/>
      <c r="L3324" s="403">
        <v>3982</v>
      </c>
      <c r="M3324" s="399"/>
      <c r="N3324" s="403">
        <v>3982</v>
      </c>
      <c r="O3324" s="399"/>
      <c r="P3324" s="398">
        <v>3982</v>
      </c>
      <c r="Q3324" s="399"/>
      <c r="R3324" s="403">
        <v>3982</v>
      </c>
      <c r="S3324" s="399"/>
      <c r="T3324" s="403">
        <v>3982</v>
      </c>
      <c r="U3324" s="399"/>
      <c r="V3324" s="403">
        <v>5000</v>
      </c>
      <c r="W3324" s="399"/>
      <c r="X3324" s="403">
        <v>5000</v>
      </c>
      <c r="Y3324" s="399"/>
    </row>
    <row r="3325" spans="1:29" ht="15" x14ac:dyDescent="0.2">
      <c r="A3325" s="95" t="s">
        <v>929</v>
      </c>
      <c r="B3325" s="93" t="s">
        <v>933</v>
      </c>
      <c r="C3325" s="94">
        <v>43</v>
      </c>
      <c r="D3325" s="95" t="s">
        <v>101</v>
      </c>
      <c r="E3325" s="119">
        <v>3223</v>
      </c>
      <c r="F3325" s="142" t="s">
        <v>48</v>
      </c>
      <c r="H3325" s="398">
        <v>99542</v>
      </c>
      <c r="I3325" s="399"/>
      <c r="J3325" s="398">
        <v>99542</v>
      </c>
      <c r="K3325" s="399"/>
      <c r="L3325" s="403">
        <v>99542</v>
      </c>
      <c r="M3325" s="399"/>
      <c r="N3325" s="403">
        <v>84850</v>
      </c>
      <c r="O3325" s="399"/>
      <c r="P3325" s="398">
        <v>99542</v>
      </c>
      <c r="Q3325" s="399"/>
      <c r="R3325" s="403">
        <v>99542</v>
      </c>
      <c r="S3325" s="399"/>
      <c r="T3325" s="403">
        <v>99542</v>
      </c>
      <c r="U3325" s="399"/>
      <c r="V3325" s="403">
        <v>120000</v>
      </c>
      <c r="W3325" s="399"/>
      <c r="X3325" s="403">
        <v>100000</v>
      </c>
      <c r="Y3325" s="399"/>
    </row>
    <row r="3326" spans="1:29" ht="30" x14ac:dyDescent="0.2">
      <c r="A3326" s="95" t="s">
        <v>929</v>
      </c>
      <c r="B3326" s="93" t="s">
        <v>933</v>
      </c>
      <c r="C3326" s="94">
        <v>43</v>
      </c>
      <c r="D3326" s="95" t="s">
        <v>101</v>
      </c>
      <c r="E3326" s="119">
        <v>3224</v>
      </c>
      <c r="F3326" s="142" t="s">
        <v>155</v>
      </c>
      <c r="H3326" s="398">
        <v>6327</v>
      </c>
      <c r="I3326" s="399"/>
      <c r="J3326" s="398">
        <v>1327</v>
      </c>
      <c r="K3326" s="399"/>
      <c r="L3326" s="403">
        <v>1327</v>
      </c>
      <c r="M3326" s="399"/>
      <c r="N3326" s="403">
        <v>1500</v>
      </c>
      <c r="O3326" s="399"/>
      <c r="P3326" s="398">
        <v>1327</v>
      </c>
      <c r="Q3326" s="399"/>
      <c r="R3326" s="403">
        <v>1327</v>
      </c>
      <c r="S3326" s="399"/>
      <c r="T3326" s="403">
        <v>1327</v>
      </c>
      <c r="U3326" s="399"/>
      <c r="V3326" s="403">
        <v>2000</v>
      </c>
      <c r="W3326" s="399"/>
      <c r="X3326" s="403">
        <v>2000</v>
      </c>
      <c r="Y3326" s="399"/>
    </row>
    <row r="3327" spans="1:29" ht="15" x14ac:dyDescent="0.2">
      <c r="A3327" s="95" t="s">
        <v>929</v>
      </c>
      <c r="B3327" s="93" t="s">
        <v>933</v>
      </c>
      <c r="C3327" s="94">
        <v>43</v>
      </c>
      <c r="D3327" s="95" t="s">
        <v>101</v>
      </c>
      <c r="E3327" s="119">
        <v>3225</v>
      </c>
      <c r="F3327" s="142" t="s">
        <v>473</v>
      </c>
      <c r="H3327" s="398">
        <v>13272</v>
      </c>
      <c r="I3327" s="399"/>
      <c r="J3327" s="398">
        <v>18581</v>
      </c>
      <c r="K3327" s="399"/>
      <c r="L3327" s="403">
        <v>18581</v>
      </c>
      <c r="M3327" s="399"/>
      <c r="N3327" s="403">
        <v>15000</v>
      </c>
      <c r="O3327" s="399"/>
      <c r="P3327" s="398">
        <v>18581</v>
      </c>
      <c r="Q3327" s="399"/>
      <c r="R3327" s="403">
        <v>18581</v>
      </c>
      <c r="S3327" s="399"/>
      <c r="T3327" s="403">
        <v>15000</v>
      </c>
      <c r="U3327" s="399"/>
      <c r="V3327" s="403">
        <v>20000</v>
      </c>
      <c r="W3327" s="399"/>
      <c r="X3327" s="403">
        <v>15000</v>
      </c>
      <c r="Y3327" s="399"/>
    </row>
    <row r="3328" spans="1:29" s="150" customFormat="1" x14ac:dyDescent="0.2">
      <c r="A3328" s="95" t="s">
        <v>929</v>
      </c>
      <c r="B3328" s="93" t="s">
        <v>933</v>
      </c>
      <c r="C3328" s="94">
        <v>43</v>
      </c>
      <c r="D3328" s="95" t="s">
        <v>101</v>
      </c>
      <c r="E3328" s="119">
        <v>3227</v>
      </c>
      <c r="F3328" s="142" t="s">
        <v>51</v>
      </c>
      <c r="G3328" s="134"/>
      <c r="H3328" s="398">
        <v>15000</v>
      </c>
      <c r="I3328" s="399"/>
      <c r="J3328" s="398">
        <v>3982</v>
      </c>
      <c r="K3328" s="399"/>
      <c r="L3328" s="403">
        <v>3982</v>
      </c>
      <c r="M3328" s="399"/>
      <c r="N3328" s="403">
        <v>3982</v>
      </c>
      <c r="O3328" s="399"/>
      <c r="P3328" s="398">
        <v>3982</v>
      </c>
      <c r="Q3328" s="399"/>
      <c r="R3328" s="403">
        <v>3982</v>
      </c>
      <c r="S3328" s="399"/>
      <c r="T3328" s="403">
        <v>3982</v>
      </c>
      <c r="U3328" s="399"/>
      <c r="V3328" s="403">
        <v>4000</v>
      </c>
      <c r="W3328" s="399"/>
      <c r="X3328" s="403">
        <v>4000</v>
      </c>
      <c r="Y3328" s="399"/>
      <c r="Z3328" s="112"/>
      <c r="AA3328" s="112"/>
      <c r="AB3328" s="112"/>
      <c r="AC3328" s="112"/>
    </row>
    <row r="3329" spans="1:29" s="101" customFormat="1" x14ac:dyDescent="0.2">
      <c r="A3329" s="118" t="s">
        <v>929</v>
      </c>
      <c r="B3329" s="102" t="s">
        <v>933</v>
      </c>
      <c r="C3329" s="103">
        <v>43</v>
      </c>
      <c r="D3329" s="118"/>
      <c r="E3329" s="113">
        <v>323</v>
      </c>
      <c r="F3329" s="141"/>
      <c r="G3329" s="186"/>
      <c r="H3329" s="108">
        <f>H3330+H3331+H3332+H3333+H3334+H3335+H3336+H3337</f>
        <v>1145307</v>
      </c>
      <c r="I3329" s="108">
        <f t="shared" ref="I3329:Q3329" si="5832">I3330+I3331+I3332+I3333+I3334+I3335+I3336+I3337</f>
        <v>0</v>
      </c>
      <c r="J3329" s="108">
        <f t="shared" si="5832"/>
        <v>1112550</v>
      </c>
      <c r="K3329" s="108">
        <f t="shared" si="5832"/>
        <v>0</v>
      </c>
      <c r="L3329" s="108">
        <f t="shared" ref="L3329:M3329" si="5833">L3330+L3331+L3332+L3333+L3334+L3335+L3336+L3337</f>
        <v>1153282</v>
      </c>
      <c r="M3329" s="108">
        <f t="shared" si="5833"/>
        <v>0</v>
      </c>
      <c r="N3329" s="108">
        <f t="shared" ref="N3329:O3329" si="5834">N3330+N3331+N3332+N3333+N3334+N3335+N3336+N3337</f>
        <v>1196775</v>
      </c>
      <c r="O3329" s="108">
        <f t="shared" si="5834"/>
        <v>0</v>
      </c>
      <c r="P3329" s="108">
        <f t="shared" si="5832"/>
        <v>1152367</v>
      </c>
      <c r="Q3329" s="108">
        <f t="shared" si="5832"/>
        <v>0</v>
      </c>
      <c r="R3329" s="108">
        <f t="shared" ref="R3329:W3329" si="5835">R3330+R3331+R3332+R3333+R3334+R3335+R3336+R3337</f>
        <v>1193099</v>
      </c>
      <c r="S3329" s="108">
        <f t="shared" si="5835"/>
        <v>0</v>
      </c>
      <c r="T3329" s="108">
        <f t="shared" ref="T3329:U3329" si="5836">T3330+T3331+T3332+T3333+T3334+T3335+T3336+T3337</f>
        <v>641332</v>
      </c>
      <c r="U3329" s="108">
        <f t="shared" si="5836"/>
        <v>0</v>
      </c>
      <c r="V3329" s="108">
        <f t="shared" si="5835"/>
        <v>1360500</v>
      </c>
      <c r="W3329" s="108">
        <f t="shared" si="5835"/>
        <v>0</v>
      </c>
      <c r="X3329" s="108">
        <f t="shared" ref="X3329:Y3329" si="5837">X3330+X3331+X3332+X3333+X3334+X3335+X3336+X3337</f>
        <v>671500</v>
      </c>
      <c r="Y3329" s="108">
        <f t="shared" si="5837"/>
        <v>0</v>
      </c>
      <c r="Z3329" s="112"/>
      <c r="AA3329" s="112"/>
      <c r="AB3329" s="112"/>
      <c r="AC3329" s="112"/>
    </row>
    <row r="3330" spans="1:29" x14ac:dyDescent="0.2">
      <c r="A3330" s="95" t="s">
        <v>929</v>
      </c>
      <c r="B3330" s="93" t="s">
        <v>933</v>
      </c>
      <c r="C3330" s="94">
        <v>43</v>
      </c>
      <c r="D3330" s="95" t="s">
        <v>101</v>
      </c>
      <c r="E3330" s="119">
        <v>3231</v>
      </c>
      <c r="F3330" s="142" t="s">
        <v>52</v>
      </c>
      <c r="H3330" s="398">
        <v>40000</v>
      </c>
      <c r="I3330" s="399"/>
      <c r="J3330" s="398">
        <v>37162</v>
      </c>
      <c r="K3330" s="399"/>
      <c r="L3330" s="402">
        <v>37162</v>
      </c>
      <c r="M3330" s="399"/>
      <c r="N3330" s="402">
        <v>30000</v>
      </c>
      <c r="O3330" s="399"/>
      <c r="P3330" s="398">
        <v>37162</v>
      </c>
      <c r="Q3330" s="399"/>
      <c r="R3330" s="402">
        <v>37162</v>
      </c>
      <c r="S3330" s="399"/>
      <c r="T3330" s="402">
        <v>40000</v>
      </c>
      <c r="U3330" s="399"/>
      <c r="V3330" s="402">
        <v>50000</v>
      </c>
      <c r="W3330" s="399"/>
      <c r="X3330" s="402">
        <v>50000</v>
      </c>
      <c r="Y3330" s="399"/>
      <c r="Z3330" s="150"/>
      <c r="AA3330" s="150"/>
      <c r="AB3330" s="150"/>
      <c r="AC3330" s="150"/>
    </row>
    <row r="3331" spans="1:29" s="101" customFormat="1" x14ac:dyDescent="0.2">
      <c r="A3331" s="95" t="s">
        <v>929</v>
      </c>
      <c r="B3331" s="93" t="s">
        <v>933</v>
      </c>
      <c r="C3331" s="94">
        <v>43</v>
      </c>
      <c r="D3331" s="95" t="s">
        <v>101</v>
      </c>
      <c r="E3331" s="119">
        <v>3232</v>
      </c>
      <c r="F3331" s="142" t="s">
        <v>53</v>
      </c>
      <c r="G3331" s="134"/>
      <c r="H3331" s="398">
        <v>60000</v>
      </c>
      <c r="I3331" s="399"/>
      <c r="J3331" s="398">
        <v>26545</v>
      </c>
      <c r="K3331" s="399"/>
      <c r="L3331" s="403">
        <v>26545</v>
      </c>
      <c r="M3331" s="399"/>
      <c r="N3331" s="403">
        <v>374898</v>
      </c>
      <c r="O3331" s="399"/>
      <c r="P3331" s="398">
        <v>26545</v>
      </c>
      <c r="Q3331" s="399"/>
      <c r="R3331" s="403">
        <v>26545</v>
      </c>
      <c r="S3331" s="399"/>
      <c r="T3331" s="403">
        <v>50000</v>
      </c>
      <c r="U3331" s="399"/>
      <c r="V3331" s="403">
        <v>70000</v>
      </c>
      <c r="W3331" s="399"/>
      <c r="X3331" s="403">
        <v>70000</v>
      </c>
      <c r="Y3331" s="399"/>
    </row>
    <row r="3332" spans="1:29" ht="15" x14ac:dyDescent="0.2">
      <c r="A3332" s="95" t="s">
        <v>929</v>
      </c>
      <c r="B3332" s="93" t="s">
        <v>933</v>
      </c>
      <c r="C3332" s="94">
        <v>43</v>
      </c>
      <c r="D3332" s="95" t="s">
        <v>101</v>
      </c>
      <c r="E3332" s="119">
        <v>3233</v>
      </c>
      <c r="F3332" s="142" t="s">
        <v>54</v>
      </c>
      <c r="H3332" s="398">
        <v>60000</v>
      </c>
      <c r="I3332" s="399"/>
      <c r="J3332" s="398">
        <v>39817</v>
      </c>
      <c r="K3332" s="399"/>
      <c r="L3332" s="403">
        <v>60000</v>
      </c>
      <c r="M3332" s="399"/>
      <c r="N3332" s="403">
        <v>50000</v>
      </c>
      <c r="O3332" s="399"/>
      <c r="P3332" s="398">
        <v>39817</v>
      </c>
      <c r="Q3332" s="399"/>
      <c r="R3332" s="403">
        <v>60000</v>
      </c>
      <c r="S3332" s="399"/>
      <c r="T3332" s="403">
        <v>60000</v>
      </c>
      <c r="U3332" s="399"/>
      <c r="V3332" s="403">
        <v>60000</v>
      </c>
      <c r="W3332" s="399"/>
      <c r="X3332" s="403">
        <v>60000</v>
      </c>
      <c r="Y3332" s="399"/>
    </row>
    <row r="3333" spans="1:29" x14ac:dyDescent="0.2">
      <c r="A3333" s="95" t="s">
        <v>929</v>
      </c>
      <c r="B3333" s="93" t="s">
        <v>933</v>
      </c>
      <c r="C3333" s="94">
        <v>43</v>
      </c>
      <c r="D3333" s="95" t="s">
        <v>101</v>
      </c>
      <c r="E3333" s="119">
        <v>3234</v>
      </c>
      <c r="F3333" s="142" t="s">
        <v>55</v>
      </c>
      <c r="H3333" s="398">
        <v>130000</v>
      </c>
      <c r="I3333" s="399"/>
      <c r="J3333" s="398">
        <v>119451</v>
      </c>
      <c r="K3333" s="399"/>
      <c r="L3333" s="403">
        <v>140000</v>
      </c>
      <c r="M3333" s="399"/>
      <c r="N3333" s="403">
        <v>130000</v>
      </c>
      <c r="O3333" s="399"/>
      <c r="P3333" s="398">
        <v>119451</v>
      </c>
      <c r="Q3333" s="399"/>
      <c r="R3333" s="403">
        <v>140000</v>
      </c>
      <c r="S3333" s="399"/>
      <c r="T3333" s="403">
        <v>140000</v>
      </c>
      <c r="U3333" s="399"/>
      <c r="V3333" s="403">
        <v>140000</v>
      </c>
      <c r="W3333" s="399"/>
      <c r="X3333" s="403">
        <v>140000</v>
      </c>
      <c r="Y3333" s="399"/>
      <c r="Z3333" s="101"/>
      <c r="AA3333" s="101"/>
      <c r="AB3333" s="101"/>
      <c r="AC3333" s="101"/>
    </row>
    <row r="3334" spans="1:29" ht="15" x14ac:dyDescent="0.2">
      <c r="A3334" s="95" t="s">
        <v>929</v>
      </c>
      <c r="B3334" s="93" t="s">
        <v>933</v>
      </c>
      <c r="C3334" s="94">
        <v>43</v>
      </c>
      <c r="D3334" s="95" t="s">
        <v>101</v>
      </c>
      <c r="E3334" s="119">
        <v>3236</v>
      </c>
      <c r="F3334" s="142" t="s">
        <v>57</v>
      </c>
      <c r="H3334" s="398">
        <v>332</v>
      </c>
      <c r="I3334" s="399"/>
      <c r="J3334" s="398">
        <v>332</v>
      </c>
      <c r="K3334" s="399"/>
      <c r="L3334" s="409">
        <v>332</v>
      </c>
      <c r="M3334" s="399"/>
      <c r="N3334" s="409">
        <v>332</v>
      </c>
      <c r="O3334" s="399"/>
      <c r="P3334" s="398">
        <v>332</v>
      </c>
      <c r="Q3334" s="399"/>
      <c r="R3334" s="409">
        <v>332</v>
      </c>
      <c r="S3334" s="399"/>
      <c r="T3334" s="409">
        <v>332</v>
      </c>
      <c r="U3334" s="399"/>
      <c r="V3334" s="409">
        <v>500</v>
      </c>
      <c r="W3334" s="399"/>
      <c r="X3334" s="409">
        <v>500</v>
      </c>
      <c r="Y3334" s="399"/>
    </row>
    <row r="3335" spans="1:29" s="150" customFormat="1" x14ac:dyDescent="0.2">
      <c r="A3335" s="95" t="s">
        <v>929</v>
      </c>
      <c r="B3335" s="93" t="s">
        <v>933</v>
      </c>
      <c r="C3335" s="94">
        <v>43</v>
      </c>
      <c r="D3335" s="95" t="s">
        <v>101</v>
      </c>
      <c r="E3335" s="119">
        <v>3237</v>
      </c>
      <c r="F3335" s="142" t="s">
        <v>58</v>
      </c>
      <c r="G3335" s="134"/>
      <c r="H3335" s="398">
        <v>85000</v>
      </c>
      <c r="I3335" s="399"/>
      <c r="J3335" s="398">
        <v>66361</v>
      </c>
      <c r="K3335" s="399"/>
      <c r="L3335" s="403">
        <v>66361</v>
      </c>
      <c r="M3335" s="399"/>
      <c r="N3335" s="403">
        <v>85000</v>
      </c>
      <c r="O3335" s="399"/>
      <c r="P3335" s="398">
        <v>106178</v>
      </c>
      <c r="Q3335" s="399"/>
      <c r="R3335" s="403">
        <v>106178</v>
      </c>
      <c r="S3335" s="399"/>
      <c r="T3335" s="403">
        <v>50000</v>
      </c>
      <c r="U3335" s="399"/>
      <c r="V3335" s="403">
        <v>110000</v>
      </c>
      <c r="W3335" s="399"/>
      <c r="X3335" s="403">
        <v>50000</v>
      </c>
      <c r="Y3335" s="399"/>
      <c r="Z3335" s="112"/>
      <c r="AA3335" s="112"/>
      <c r="AB3335" s="112"/>
      <c r="AC3335" s="112"/>
    </row>
    <row r="3336" spans="1:29" s="101" customFormat="1" x14ac:dyDescent="0.2">
      <c r="A3336" s="95" t="s">
        <v>929</v>
      </c>
      <c r="B3336" s="93" t="s">
        <v>933</v>
      </c>
      <c r="C3336" s="94">
        <v>43</v>
      </c>
      <c r="D3336" s="95" t="s">
        <v>101</v>
      </c>
      <c r="E3336" s="119">
        <v>3238</v>
      </c>
      <c r="F3336" s="142" t="s">
        <v>59</v>
      </c>
      <c r="G3336" s="134"/>
      <c r="H3336" s="398">
        <v>40000</v>
      </c>
      <c r="I3336" s="399"/>
      <c r="J3336" s="398">
        <v>26545</v>
      </c>
      <c r="K3336" s="399"/>
      <c r="L3336" s="403">
        <v>26545</v>
      </c>
      <c r="M3336" s="399"/>
      <c r="N3336" s="403">
        <v>26545</v>
      </c>
      <c r="O3336" s="399"/>
      <c r="P3336" s="398">
        <v>26545</v>
      </c>
      <c r="Q3336" s="399"/>
      <c r="R3336" s="403">
        <v>26545</v>
      </c>
      <c r="S3336" s="399"/>
      <c r="T3336" s="403">
        <v>1000</v>
      </c>
      <c r="U3336" s="399"/>
      <c r="V3336" s="403">
        <v>30000</v>
      </c>
      <c r="W3336" s="399"/>
      <c r="X3336" s="403">
        <v>1000</v>
      </c>
      <c r="Y3336" s="399"/>
      <c r="Z3336" s="112"/>
      <c r="AA3336" s="112"/>
      <c r="AB3336" s="112"/>
      <c r="AC3336" s="112"/>
    </row>
    <row r="3337" spans="1:29" x14ac:dyDescent="0.2">
      <c r="A3337" s="95" t="s">
        <v>929</v>
      </c>
      <c r="B3337" s="93" t="s">
        <v>933</v>
      </c>
      <c r="C3337" s="94">
        <v>43</v>
      </c>
      <c r="D3337" s="95" t="s">
        <v>101</v>
      </c>
      <c r="E3337" s="119">
        <v>3239</v>
      </c>
      <c r="F3337" s="142" t="s">
        <v>890</v>
      </c>
      <c r="H3337" s="398">
        <v>729975</v>
      </c>
      <c r="I3337" s="399"/>
      <c r="J3337" s="398">
        <v>796337</v>
      </c>
      <c r="K3337" s="399"/>
      <c r="L3337" s="403">
        <v>796337</v>
      </c>
      <c r="M3337" s="399"/>
      <c r="N3337" s="403">
        <v>500000</v>
      </c>
      <c r="O3337" s="399"/>
      <c r="P3337" s="398">
        <v>796337</v>
      </c>
      <c r="Q3337" s="399"/>
      <c r="R3337" s="403">
        <v>796337</v>
      </c>
      <c r="S3337" s="399"/>
      <c r="T3337" s="403">
        <v>300000</v>
      </c>
      <c r="U3337" s="399"/>
      <c r="V3337" s="403">
        <v>900000</v>
      </c>
      <c r="W3337" s="399"/>
      <c r="X3337" s="403">
        <v>300000</v>
      </c>
      <c r="Y3337" s="399"/>
      <c r="Z3337" s="150"/>
      <c r="AA3337" s="150"/>
      <c r="AB3337" s="150"/>
      <c r="AC3337" s="150"/>
    </row>
    <row r="3338" spans="1:29" x14ac:dyDescent="0.2">
      <c r="A3338" s="118" t="s">
        <v>929</v>
      </c>
      <c r="B3338" s="102" t="s">
        <v>933</v>
      </c>
      <c r="C3338" s="103">
        <v>43</v>
      </c>
      <c r="D3338" s="118"/>
      <c r="E3338" s="113">
        <v>324</v>
      </c>
      <c r="F3338" s="141"/>
      <c r="G3338" s="186"/>
      <c r="H3338" s="108">
        <f t="shared" ref="H3338:Y3338" si="5838">H3339</f>
        <v>664</v>
      </c>
      <c r="I3338" s="108">
        <f t="shared" si="5838"/>
        <v>0</v>
      </c>
      <c r="J3338" s="108">
        <f t="shared" si="5838"/>
        <v>664</v>
      </c>
      <c r="K3338" s="108">
        <f t="shared" si="5838"/>
        <v>0</v>
      </c>
      <c r="L3338" s="108">
        <f t="shared" si="5838"/>
        <v>664</v>
      </c>
      <c r="M3338" s="108">
        <f t="shared" si="5838"/>
        <v>0</v>
      </c>
      <c r="N3338" s="108">
        <f t="shared" si="5838"/>
        <v>664</v>
      </c>
      <c r="O3338" s="108">
        <f t="shared" si="5838"/>
        <v>0</v>
      </c>
      <c r="P3338" s="108">
        <f t="shared" si="5838"/>
        <v>664</v>
      </c>
      <c r="Q3338" s="108">
        <f t="shared" si="5838"/>
        <v>0</v>
      </c>
      <c r="R3338" s="108">
        <f t="shared" si="5838"/>
        <v>664</v>
      </c>
      <c r="S3338" s="108">
        <f t="shared" si="5838"/>
        <v>0</v>
      </c>
      <c r="T3338" s="108">
        <f t="shared" si="5838"/>
        <v>664</v>
      </c>
      <c r="U3338" s="108">
        <f t="shared" si="5838"/>
        <v>0</v>
      </c>
      <c r="V3338" s="108">
        <f t="shared" si="5838"/>
        <v>500</v>
      </c>
      <c r="W3338" s="108">
        <f t="shared" si="5838"/>
        <v>0</v>
      </c>
      <c r="X3338" s="108">
        <f t="shared" si="5838"/>
        <v>500</v>
      </c>
      <c r="Y3338" s="108">
        <f t="shared" si="5838"/>
        <v>0</v>
      </c>
      <c r="Z3338" s="101"/>
      <c r="AA3338" s="101"/>
      <c r="AB3338" s="101"/>
      <c r="AC3338" s="101"/>
    </row>
    <row r="3339" spans="1:29" ht="30" x14ac:dyDescent="0.2">
      <c r="A3339" s="95" t="s">
        <v>929</v>
      </c>
      <c r="B3339" s="93" t="s">
        <v>933</v>
      </c>
      <c r="C3339" s="94">
        <v>43</v>
      </c>
      <c r="D3339" s="95" t="s">
        <v>101</v>
      </c>
      <c r="E3339" s="119">
        <v>3241</v>
      </c>
      <c r="F3339" s="142" t="s">
        <v>205</v>
      </c>
      <c r="H3339" s="398">
        <v>664</v>
      </c>
      <c r="I3339" s="399"/>
      <c r="J3339" s="398">
        <v>664</v>
      </c>
      <c r="K3339" s="399"/>
      <c r="L3339" s="408">
        <v>664</v>
      </c>
      <c r="M3339" s="399"/>
      <c r="N3339" s="408">
        <v>664</v>
      </c>
      <c r="O3339" s="399"/>
      <c r="P3339" s="398">
        <v>664</v>
      </c>
      <c r="Q3339" s="399"/>
      <c r="R3339" s="408">
        <v>664</v>
      </c>
      <c r="S3339" s="399"/>
      <c r="T3339" s="408">
        <v>664</v>
      </c>
      <c r="U3339" s="399"/>
      <c r="V3339" s="398">
        <v>500</v>
      </c>
      <c r="W3339" s="399"/>
      <c r="X3339" s="398">
        <v>500</v>
      </c>
      <c r="Y3339" s="399"/>
    </row>
    <row r="3340" spans="1:29" x14ac:dyDescent="0.2">
      <c r="A3340" s="118" t="s">
        <v>929</v>
      </c>
      <c r="B3340" s="102" t="s">
        <v>933</v>
      </c>
      <c r="C3340" s="103">
        <v>43</v>
      </c>
      <c r="D3340" s="118"/>
      <c r="E3340" s="113">
        <v>329</v>
      </c>
      <c r="F3340" s="141"/>
      <c r="G3340" s="186"/>
      <c r="H3340" s="108">
        <f>H3341+H3342+H3343+H3344+H3345+H3346</f>
        <v>196796</v>
      </c>
      <c r="I3340" s="108">
        <f t="shared" ref="I3340:Q3340" si="5839">I3341+I3342+I3343+I3344+I3345+I3346</f>
        <v>0</v>
      </c>
      <c r="J3340" s="108">
        <f t="shared" si="5839"/>
        <v>127547</v>
      </c>
      <c r="K3340" s="108">
        <f t="shared" si="5839"/>
        <v>0</v>
      </c>
      <c r="L3340" s="108">
        <f t="shared" ref="L3340:M3340" si="5840">L3341+L3342+L3343+L3344+L3345+L3346</f>
        <v>152112</v>
      </c>
      <c r="M3340" s="108">
        <f t="shared" si="5840"/>
        <v>0</v>
      </c>
      <c r="N3340" s="108">
        <f t="shared" ref="N3340:O3340" si="5841">N3341+N3342+N3343+N3344+N3345+N3346</f>
        <v>158963</v>
      </c>
      <c r="O3340" s="108">
        <f t="shared" si="5841"/>
        <v>0</v>
      </c>
      <c r="P3340" s="108">
        <f t="shared" si="5839"/>
        <v>130201</v>
      </c>
      <c r="Q3340" s="108">
        <f t="shared" si="5839"/>
        <v>0</v>
      </c>
      <c r="R3340" s="108">
        <f t="shared" ref="R3340:W3340" si="5842">R3341+R3342+R3343+R3344+R3345+R3346</f>
        <v>152112</v>
      </c>
      <c r="S3340" s="108">
        <f t="shared" si="5842"/>
        <v>0</v>
      </c>
      <c r="T3340" s="108">
        <f t="shared" ref="T3340:U3340" si="5843">T3341+T3342+T3343+T3344+T3345+T3346</f>
        <v>145659</v>
      </c>
      <c r="U3340" s="108">
        <f t="shared" si="5843"/>
        <v>0</v>
      </c>
      <c r="V3340" s="108">
        <f t="shared" si="5842"/>
        <v>144453</v>
      </c>
      <c r="W3340" s="108">
        <f t="shared" si="5842"/>
        <v>0</v>
      </c>
      <c r="X3340" s="108">
        <f t="shared" ref="X3340:Y3340" si="5844">X3341+X3342+X3343+X3344+X3345+X3346</f>
        <v>138000</v>
      </c>
      <c r="Y3340" s="108">
        <f t="shared" si="5844"/>
        <v>0</v>
      </c>
    </row>
    <row r="3341" spans="1:29" s="150" customFormat="1" ht="30" x14ac:dyDescent="0.2">
      <c r="A3341" s="95" t="s">
        <v>929</v>
      </c>
      <c r="B3341" s="93" t="s">
        <v>933</v>
      </c>
      <c r="C3341" s="94">
        <v>43</v>
      </c>
      <c r="D3341" s="95" t="s">
        <v>101</v>
      </c>
      <c r="E3341" s="119">
        <v>3291</v>
      </c>
      <c r="F3341" s="142" t="s">
        <v>474</v>
      </c>
      <c r="G3341" s="134"/>
      <c r="H3341" s="398">
        <v>46453</v>
      </c>
      <c r="I3341" s="399"/>
      <c r="J3341" s="398">
        <v>46453</v>
      </c>
      <c r="K3341" s="399"/>
      <c r="L3341" s="402">
        <v>46453</v>
      </c>
      <c r="M3341" s="399"/>
      <c r="N3341" s="402">
        <v>40000</v>
      </c>
      <c r="O3341" s="399"/>
      <c r="P3341" s="398">
        <v>46453</v>
      </c>
      <c r="Q3341" s="399"/>
      <c r="R3341" s="402">
        <v>46453</v>
      </c>
      <c r="S3341" s="399"/>
      <c r="T3341" s="402">
        <v>40000</v>
      </c>
      <c r="U3341" s="399"/>
      <c r="V3341" s="402">
        <v>46453</v>
      </c>
      <c r="W3341" s="399"/>
      <c r="X3341" s="402">
        <v>40000</v>
      </c>
      <c r="Y3341" s="399"/>
      <c r="Z3341" s="112"/>
      <c r="AA3341" s="112"/>
      <c r="AB3341" s="112"/>
      <c r="AC3341" s="112"/>
    </row>
    <row r="3342" spans="1:29" s="101" customFormat="1" x14ac:dyDescent="0.2">
      <c r="A3342" s="95" t="s">
        <v>929</v>
      </c>
      <c r="B3342" s="93" t="s">
        <v>933</v>
      </c>
      <c r="C3342" s="94">
        <v>43</v>
      </c>
      <c r="D3342" s="95" t="s">
        <v>101</v>
      </c>
      <c r="E3342" s="119">
        <v>3292</v>
      </c>
      <c r="F3342" s="142" t="s">
        <v>63</v>
      </c>
      <c r="G3342" s="134"/>
      <c r="H3342" s="398">
        <v>22563</v>
      </c>
      <c r="I3342" s="399"/>
      <c r="J3342" s="398">
        <v>22563</v>
      </c>
      <c r="K3342" s="399"/>
      <c r="L3342" s="403">
        <v>22563</v>
      </c>
      <c r="M3342" s="399"/>
      <c r="N3342" s="403">
        <v>25000</v>
      </c>
      <c r="O3342" s="399"/>
      <c r="P3342" s="398">
        <v>22563</v>
      </c>
      <c r="Q3342" s="399"/>
      <c r="R3342" s="403">
        <v>22563</v>
      </c>
      <c r="S3342" s="399"/>
      <c r="T3342" s="403">
        <v>22563</v>
      </c>
      <c r="U3342" s="399"/>
      <c r="V3342" s="403">
        <v>23000</v>
      </c>
      <c r="W3342" s="399"/>
      <c r="X3342" s="403">
        <v>23000</v>
      </c>
      <c r="Y3342" s="399"/>
      <c r="Z3342" s="112"/>
      <c r="AA3342" s="112"/>
      <c r="AB3342" s="112"/>
      <c r="AC3342" s="112"/>
    </row>
    <row r="3343" spans="1:29" x14ac:dyDescent="0.2">
      <c r="A3343" s="95" t="s">
        <v>929</v>
      </c>
      <c r="B3343" s="93" t="s">
        <v>933</v>
      </c>
      <c r="C3343" s="94">
        <v>43</v>
      </c>
      <c r="D3343" s="95" t="s">
        <v>101</v>
      </c>
      <c r="E3343" s="119">
        <v>3293</v>
      </c>
      <c r="F3343" s="142" t="s">
        <v>64</v>
      </c>
      <c r="H3343" s="398">
        <v>25000</v>
      </c>
      <c r="I3343" s="399"/>
      <c r="J3343" s="398">
        <v>10618</v>
      </c>
      <c r="K3343" s="399"/>
      <c r="L3343" s="403">
        <v>15000</v>
      </c>
      <c r="M3343" s="399"/>
      <c r="N3343" s="403">
        <v>25000</v>
      </c>
      <c r="O3343" s="399"/>
      <c r="P3343" s="398">
        <v>13272</v>
      </c>
      <c r="Q3343" s="399"/>
      <c r="R3343" s="403">
        <v>15000</v>
      </c>
      <c r="S3343" s="399"/>
      <c r="T3343" s="403">
        <v>25000</v>
      </c>
      <c r="U3343" s="399"/>
      <c r="V3343" s="403">
        <v>15000</v>
      </c>
      <c r="W3343" s="399"/>
      <c r="X3343" s="403">
        <v>25000</v>
      </c>
      <c r="Y3343" s="399"/>
      <c r="Z3343" s="150"/>
      <c r="AA3343" s="150"/>
      <c r="AB3343" s="150"/>
      <c r="AC3343" s="150"/>
    </row>
    <row r="3344" spans="1:29" s="101" customFormat="1" x14ac:dyDescent="0.2">
      <c r="A3344" s="95" t="s">
        <v>929</v>
      </c>
      <c r="B3344" s="93" t="s">
        <v>933</v>
      </c>
      <c r="C3344" s="94">
        <v>43</v>
      </c>
      <c r="D3344" s="95" t="s">
        <v>101</v>
      </c>
      <c r="E3344" s="119">
        <v>3294</v>
      </c>
      <c r="F3344" s="142" t="s">
        <v>619</v>
      </c>
      <c r="G3344" s="134"/>
      <c r="H3344" s="398">
        <v>54817</v>
      </c>
      <c r="I3344" s="399"/>
      <c r="J3344" s="398">
        <v>39817</v>
      </c>
      <c r="K3344" s="399"/>
      <c r="L3344" s="403">
        <v>60000</v>
      </c>
      <c r="M3344" s="399"/>
      <c r="N3344" s="403">
        <v>60000</v>
      </c>
      <c r="O3344" s="399"/>
      <c r="P3344" s="398">
        <v>39817</v>
      </c>
      <c r="Q3344" s="399"/>
      <c r="R3344" s="403">
        <v>60000</v>
      </c>
      <c r="S3344" s="399"/>
      <c r="T3344" s="403">
        <v>50000</v>
      </c>
      <c r="U3344" s="399"/>
      <c r="V3344" s="403">
        <v>50000</v>
      </c>
      <c r="W3344" s="399"/>
      <c r="X3344" s="403">
        <v>40000</v>
      </c>
      <c r="Y3344" s="399"/>
    </row>
    <row r="3345" spans="1:29" s="101" customFormat="1" x14ac:dyDescent="0.2">
      <c r="A3345" s="95" t="s">
        <v>929</v>
      </c>
      <c r="B3345" s="93" t="s">
        <v>933</v>
      </c>
      <c r="C3345" s="94">
        <v>43</v>
      </c>
      <c r="D3345" s="95" t="s">
        <v>101</v>
      </c>
      <c r="E3345" s="119">
        <v>3295</v>
      </c>
      <c r="F3345" s="142" t="s">
        <v>66</v>
      </c>
      <c r="G3345" s="134"/>
      <c r="H3345" s="398">
        <v>7963</v>
      </c>
      <c r="I3345" s="399"/>
      <c r="J3345" s="398">
        <v>7963</v>
      </c>
      <c r="K3345" s="399"/>
      <c r="L3345" s="403">
        <v>7963</v>
      </c>
      <c r="M3345" s="399"/>
      <c r="N3345" s="403">
        <v>7963</v>
      </c>
      <c r="O3345" s="399"/>
      <c r="P3345" s="398">
        <v>7963</v>
      </c>
      <c r="Q3345" s="399"/>
      <c r="R3345" s="403">
        <v>7963</v>
      </c>
      <c r="S3345" s="399"/>
      <c r="T3345" s="403">
        <v>7963</v>
      </c>
      <c r="U3345" s="399"/>
      <c r="V3345" s="403">
        <v>8000</v>
      </c>
      <c r="W3345" s="399"/>
      <c r="X3345" s="403">
        <v>8000</v>
      </c>
      <c r="Y3345" s="399"/>
      <c r="Z3345" s="112"/>
      <c r="AA3345" s="112"/>
      <c r="AB3345" s="112"/>
      <c r="AC3345" s="112"/>
    </row>
    <row r="3346" spans="1:29" s="101" customFormat="1" x14ac:dyDescent="0.2">
      <c r="A3346" s="95" t="s">
        <v>929</v>
      </c>
      <c r="B3346" s="93" t="s">
        <v>933</v>
      </c>
      <c r="C3346" s="94">
        <v>43</v>
      </c>
      <c r="D3346" s="95" t="s">
        <v>101</v>
      </c>
      <c r="E3346" s="119">
        <v>3296</v>
      </c>
      <c r="F3346" s="142" t="s">
        <v>621</v>
      </c>
      <c r="G3346" s="134"/>
      <c r="H3346" s="398">
        <v>40000</v>
      </c>
      <c r="I3346" s="399"/>
      <c r="J3346" s="398">
        <v>133</v>
      </c>
      <c r="K3346" s="399"/>
      <c r="L3346" s="409">
        <v>133</v>
      </c>
      <c r="M3346" s="399"/>
      <c r="N3346" s="409">
        <v>1000</v>
      </c>
      <c r="O3346" s="399"/>
      <c r="P3346" s="398">
        <v>133</v>
      </c>
      <c r="Q3346" s="399"/>
      <c r="R3346" s="409">
        <v>133</v>
      </c>
      <c r="S3346" s="399"/>
      <c r="T3346" s="409">
        <v>133</v>
      </c>
      <c r="U3346" s="399"/>
      <c r="V3346" s="403">
        <v>2000</v>
      </c>
      <c r="W3346" s="399"/>
      <c r="X3346" s="403">
        <v>2000</v>
      </c>
      <c r="Y3346" s="399"/>
    </row>
    <row r="3347" spans="1:29" x14ac:dyDescent="0.2">
      <c r="A3347" s="201" t="s">
        <v>929</v>
      </c>
      <c r="B3347" s="179" t="s">
        <v>933</v>
      </c>
      <c r="C3347" s="167">
        <v>43</v>
      </c>
      <c r="D3347" s="167"/>
      <c r="E3347" s="168">
        <v>34</v>
      </c>
      <c r="F3347" s="169"/>
      <c r="G3347" s="170"/>
      <c r="H3347" s="171">
        <f>H3348</f>
        <v>929</v>
      </c>
      <c r="I3347" s="171">
        <f t="shared" ref="I3347:Y3347" si="5845">I3348</f>
        <v>0</v>
      </c>
      <c r="J3347" s="171">
        <f t="shared" si="5845"/>
        <v>14201</v>
      </c>
      <c r="K3347" s="171">
        <f t="shared" si="5845"/>
        <v>0</v>
      </c>
      <c r="L3347" s="171">
        <f t="shared" si="5845"/>
        <v>929</v>
      </c>
      <c r="M3347" s="171">
        <f t="shared" si="5845"/>
        <v>0</v>
      </c>
      <c r="N3347" s="171">
        <f t="shared" si="5845"/>
        <v>664</v>
      </c>
      <c r="O3347" s="171">
        <f t="shared" si="5845"/>
        <v>0</v>
      </c>
      <c r="P3347" s="171">
        <f t="shared" si="5845"/>
        <v>14201</v>
      </c>
      <c r="Q3347" s="171">
        <f t="shared" si="5845"/>
        <v>0</v>
      </c>
      <c r="R3347" s="171">
        <f t="shared" si="5845"/>
        <v>929</v>
      </c>
      <c r="S3347" s="171">
        <f t="shared" si="5845"/>
        <v>0</v>
      </c>
      <c r="T3347" s="171">
        <f t="shared" si="5845"/>
        <v>928</v>
      </c>
      <c r="U3347" s="171">
        <f t="shared" si="5845"/>
        <v>0</v>
      </c>
      <c r="V3347" s="171">
        <f t="shared" si="5845"/>
        <v>1300</v>
      </c>
      <c r="W3347" s="171">
        <f t="shared" si="5845"/>
        <v>0</v>
      </c>
      <c r="X3347" s="171">
        <f t="shared" si="5845"/>
        <v>1300</v>
      </c>
      <c r="Y3347" s="171">
        <f t="shared" si="5845"/>
        <v>0</v>
      </c>
      <c r="Z3347" s="101"/>
      <c r="AA3347" s="101"/>
      <c r="AB3347" s="101"/>
      <c r="AC3347" s="101"/>
    </row>
    <row r="3348" spans="1:29" x14ac:dyDescent="0.2">
      <c r="A3348" s="118" t="s">
        <v>929</v>
      </c>
      <c r="B3348" s="102" t="s">
        <v>933</v>
      </c>
      <c r="C3348" s="103">
        <v>43</v>
      </c>
      <c r="D3348" s="118"/>
      <c r="E3348" s="113">
        <v>343</v>
      </c>
      <c r="F3348" s="141"/>
      <c r="G3348" s="186"/>
      <c r="H3348" s="108">
        <f>H3349+H3350+H3351</f>
        <v>929</v>
      </c>
      <c r="I3348" s="108">
        <f t="shared" ref="I3348:Q3348" si="5846">I3349+I3350+I3351</f>
        <v>0</v>
      </c>
      <c r="J3348" s="108">
        <f t="shared" si="5846"/>
        <v>14201</v>
      </c>
      <c r="K3348" s="108">
        <f t="shared" si="5846"/>
        <v>0</v>
      </c>
      <c r="L3348" s="108">
        <f t="shared" ref="L3348:M3348" si="5847">L3349+L3350+L3351</f>
        <v>929</v>
      </c>
      <c r="M3348" s="108">
        <f t="shared" si="5847"/>
        <v>0</v>
      </c>
      <c r="N3348" s="108">
        <f t="shared" ref="N3348:O3348" si="5848">N3349+N3350+N3351</f>
        <v>664</v>
      </c>
      <c r="O3348" s="108">
        <f t="shared" si="5848"/>
        <v>0</v>
      </c>
      <c r="P3348" s="108">
        <f t="shared" si="5846"/>
        <v>14201</v>
      </c>
      <c r="Q3348" s="108">
        <f t="shared" si="5846"/>
        <v>0</v>
      </c>
      <c r="R3348" s="108">
        <f t="shared" ref="R3348:W3348" si="5849">R3349+R3350+R3351</f>
        <v>929</v>
      </c>
      <c r="S3348" s="108">
        <f t="shared" si="5849"/>
        <v>0</v>
      </c>
      <c r="T3348" s="108">
        <f t="shared" ref="T3348:U3348" si="5850">T3349+T3350+T3351</f>
        <v>928</v>
      </c>
      <c r="U3348" s="108">
        <f t="shared" si="5850"/>
        <v>0</v>
      </c>
      <c r="V3348" s="108">
        <f t="shared" si="5849"/>
        <v>1300</v>
      </c>
      <c r="W3348" s="108">
        <f t="shared" si="5849"/>
        <v>0</v>
      </c>
      <c r="X3348" s="108">
        <f t="shared" ref="X3348:Y3348" si="5851">X3349+X3350+X3351</f>
        <v>1300</v>
      </c>
      <c r="Y3348" s="108">
        <f t="shared" si="5851"/>
        <v>0</v>
      </c>
      <c r="Z3348" s="101"/>
      <c r="AA3348" s="101"/>
      <c r="AB3348" s="101"/>
      <c r="AC3348" s="101"/>
    </row>
    <row r="3349" spans="1:29" ht="15" x14ac:dyDescent="0.2">
      <c r="A3349" s="95" t="s">
        <v>929</v>
      </c>
      <c r="B3349" s="93" t="s">
        <v>933</v>
      </c>
      <c r="C3349" s="94">
        <v>43</v>
      </c>
      <c r="D3349" s="95" t="s">
        <v>101</v>
      </c>
      <c r="E3349" s="119">
        <v>3431</v>
      </c>
      <c r="F3349" s="142" t="s">
        <v>68</v>
      </c>
      <c r="H3349" s="398">
        <v>664</v>
      </c>
      <c r="I3349" s="399"/>
      <c r="J3349" s="398">
        <v>664</v>
      </c>
      <c r="K3349" s="399"/>
      <c r="L3349" s="408">
        <v>664</v>
      </c>
      <c r="M3349" s="399"/>
      <c r="N3349" s="408">
        <v>399</v>
      </c>
      <c r="O3349" s="399"/>
      <c r="P3349" s="398">
        <v>664</v>
      </c>
      <c r="Q3349" s="399"/>
      <c r="R3349" s="408">
        <v>664</v>
      </c>
      <c r="S3349" s="399"/>
      <c r="T3349" s="408">
        <v>663</v>
      </c>
      <c r="U3349" s="399"/>
      <c r="V3349" s="402">
        <v>1000</v>
      </c>
      <c r="W3349" s="399"/>
      <c r="X3349" s="402">
        <v>1000</v>
      </c>
      <c r="Y3349" s="399"/>
    </row>
    <row r="3350" spans="1:29" ht="30" x14ac:dyDescent="0.2">
      <c r="A3350" s="95" t="s">
        <v>929</v>
      </c>
      <c r="B3350" s="93" t="s">
        <v>933</v>
      </c>
      <c r="C3350" s="94">
        <v>43</v>
      </c>
      <c r="D3350" s="95" t="s">
        <v>101</v>
      </c>
      <c r="E3350" s="119">
        <v>3432</v>
      </c>
      <c r="F3350" s="142" t="s">
        <v>824</v>
      </c>
      <c r="H3350" s="398">
        <v>0</v>
      </c>
      <c r="I3350" s="399"/>
      <c r="J3350" s="398">
        <v>13272</v>
      </c>
      <c r="K3350" s="399"/>
      <c r="L3350" s="427">
        <v>0</v>
      </c>
      <c r="M3350" s="399"/>
      <c r="N3350" s="427"/>
      <c r="O3350" s="399"/>
      <c r="P3350" s="398">
        <v>13272</v>
      </c>
      <c r="Q3350" s="399"/>
      <c r="R3350" s="427">
        <v>0</v>
      </c>
      <c r="S3350" s="399"/>
      <c r="T3350" s="427"/>
      <c r="U3350" s="399"/>
      <c r="V3350" s="427">
        <v>0</v>
      </c>
      <c r="W3350" s="399"/>
      <c r="X3350" s="427"/>
      <c r="Y3350" s="399"/>
    </row>
    <row r="3351" spans="1:29" ht="15" x14ac:dyDescent="0.2">
      <c r="A3351" s="95" t="s">
        <v>929</v>
      </c>
      <c r="B3351" s="93" t="s">
        <v>933</v>
      </c>
      <c r="C3351" s="94">
        <v>43</v>
      </c>
      <c r="D3351" s="95" t="s">
        <v>101</v>
      </c>
      <c r="E3351" s="119">
        <v>3433</v>
      </c>
      <c r="F3351" s="142" t="s">
        <v>69</v>
      </c>
      <c r="H3351" s="398">
        <v>265</v>
      </c>
      <c r="I3351" s="399"/>
      <c r="J3351" s="398">
        <v>265</v>
      </c>
      <c r="K3351" s="399"/>
      <c r="L3351" s="409">
        <v>265</v>
      </c>
      <c r="M3351" s="399"/>
      <c r="N3351" s="409">
        <v>265</v>
      </c>
      <c r="O3351" s="399"/>
      <c r="P3351" s="398">
        <v>265</v>
      </c>
      <c r="Q3351" s="399"/>
      <c r="R3351" s="409">
        <v>265</v>
      </c>
      <c r="S3351" s="399"/>
      <c r="T3351" s="409">
        <v>265</v>
      </c>
      <c r="U3351" s="399"/>
      <c r="V3351" s="409">
        <v>300</v>
      </c>
      <c r="W3351" s="399"/>
      <c r="X3351" s="409">
        <v>300</v>
      </c>
      <c r="Y3351" s="399"/>
    </row>
    <row r="3352" spans="1:29" x14ac:dyDescent="0.2">
      <c r="A3352" s="201" t="s">
        <v>929</v>
      </c>
      <c r="B3352" s="179" t="s">
        <v>933</v>
      </c>
      <c r="C3352" s="167">
        <v>43</v>
      </c>
      <c r="D3352" s="167"/>
      <c r="E3352" s="168">
        <v>42</v>
      </c>
      <c r="F3352" s="169"/>
      <c r="G3352" s="170"/>
      <c r="H3352" s="171">
        <f>H3353</f>
        <v>41144</v>
      </c>
      <c r="I3352" s="171">
        <f t="shared" ref="I3352:Y3352" si="5852">I3353</f>
        <v>0</v>
      </c>
      <c r="J3352" s="171">
        <f t="shared" si="5852"/>
        <v>2654</v>
      </c>
      <c r="K3352" s="171">
        <f t="shared" si="5852"/>
        <v>0</v>
      </c>
      <c r="L3352" s="171">
        <f t="shared" si="5852"/>
        <v>2654</v>
      </c>
      <c r="M3352" s="171">
        <f t="shared" si="5852"/>
        <v>0</v>
      </c>
      <c r="N3352" s="171">
        <f>N3353+N3356</f>
        <v>128742</v>
      </c>
      <c r="O3352" s="171">
        <f t="shared" si="5852"/>
        <v>0</v>
      </c>
      <c r="P3352" s="171">
        <f t="shared" si="5852"/>
        <v>2654</v>
      </c>
      <c r="Q3352" s="171">
        <f t="shared" si="5852"/>
        <v>0</v>
      </c>
      <c r="R3352" s="171">
        <f t="shared" si="5852"/>
        <v>2654</v>
      </c>
      <c r="S3352" s="171">
        <f t="shared" si="5852"/>
        <v>0</v>
      </c>
      <c r="T3352" s="171">
        <f t="shared" si="5852"/>
        <v>42654</v>
      </c>
      <c r="U3352" s="171">
        <f t="shared" si="5852"/>
        <v>0</v>
      </c>
      <c r="V3352" s="171">
        <f t="shared" si="5852"/>
        <v>43000</v>
      </c>
      <c r="W3352" s="171">
        <f t="shared" si="5852"/>
        <v>0</v>
      </c>
      <c r="X3352" s="171">
        <f t="shared" si="5852"/>
        <v>43000</v>
      </c>
      <c r="Y3352" s="171">
        <f t="shared" si="5852"/>
        <v>0</v>
      </c>
    </row>
    <row r="3353" spans="1:29" x14ac:dyDescent="0.2">
      <c r="A3353" s="118" t="s">
        <v>929</v>
      </c>
      <c r="B3353" s="102" t="s">
        <v>933</v>
      </c>
      <c r="C3353" s="103">
        <v>43</v>
      </c>
      <c r="D3353" s="118"/>
      <c r="E3353" s="113">
        <v>422</v>
      </c>
      <c r="F3353" s="141"/>
      <c r="G3353" s="186"/>
      <c r="H3353" s="108">
        <f t="shared" ref="H3353:Q3353" si="5853">H3355+H3354</f>
        <v>41144</v>
      </c>
      <c r="I3353" s="108">
        <f t="shared" si="5853"/>
        <v>0</v>
      </c>
      <c r="J3353" s="108">
        <f t="shared" si="5853"/>
        <v>2654</v>
      </c>
      <c r="K3353" s="108">
        <f t="shared" si="5853"/>
        <v>0</v>
      </c>
      <c r="L3353" s="108">
        <f t="shared" ref="L3353:M3353" si="5854">L3355+L3354</f>
        <v>2654</v>
      </c>
      <c r="M3353" s="108">
        <f t="shared" si="5854"/>
        <v>0</v>
      </c>
      <c r="N3353" s="108">
        <f>N3354+N3355</f>
        <v>49108</v>
      </c>
      <c r="O3353" s="108">
        <f t="shared" ref="O3353" si="5855">O3355+O3354</f>
        <v>0</v>
      </c>
      <c r="P3353" s="108">
        <f t="shared" si="5853"/>
        <v>2654</v>
      </c>
      <c r="Q3353" s="108">
        <f t="shared" si="5853"/>
        <v>0</v>
      </c>
      <c r="R3353" s="108">
        <f t="shared" ref="R3353:W3353" si="5856">R3355+R3354</f>
        <v>2654</v>
      </c>
      <c r="S3353" s="108">
        <f t="shared" si="5856"/>
        <v>0</v>
      </c>
      <c r="T3353" s="108">
        <f t="shared" ref="T3353:U3353" si="5857">T3355+T3354</f>
        <v>42654</v>
      </c>
      <c r="U3353" s="108">
        <f t="shared" si="5857"/>
        <v>0</v>
      </c>
      <c r="V3353" s="108">
        <f t="shared" si="5856"/>
        <v>43000</v>
      </c>
      <c r="W3353" s="108">
        <f t="shared" si="5856"/>
        <v>0</v>
      </c>
      <c r="X3353" s="108">
        <f t="shared" ref="X3353:Y3353" si="5858">X3355+X3354</f>
        <v>43000</v>
      </c>
      <c r="Y3353" s="108">
        <f t="shared" si="5858"/>
        <v>0</v>
      </c>
    </row>
    <row r="3354" spans="1:29" s="101" customFormat="1" x14ac:dyDescent="0.2">
      <c r="A3354" s="95" t="s">
        <v>929</v>
      </c>
      <c r="B3354" s="93" t="s">
        <v>933</v>
      </c>
      <c r="C3354" s="94">
        <v>43</v>
      </c>
      <c r="D3354" s="95" t="s">
        <v>101</v>
      </c>
      <c r="E3354" s="119">
        <v>4221</v>
      </c>
      <c r="F3354" s="142" t="s">
        <v>74</v>
      </c>
      <c r="G3354" s="134"/>
      <c r="H3354" s="398">
        <v>38490</v>
      </c>
      <c r="I3354" s="399"/>
      <c r="J3354" s="398">
        <v>0</v>
      </c>
      <c r="K3354" s="399"/>
      <c r="L3354" s="403">
        <v>0</v>
      </c>
      <c r="M3354" s="399"/>
      <c r="N3354" s="403">
        <v>39817</v>
      </c>
      <c r="O3354" s="399"/>
      <c r="P3354" s="398">
        <v>0</v>
      </c>
      <c r="Q3354" s="399"/>
      <c r="R3354" s="403">
        <v>0</v>
      </c>
      <c r="S3354" s="399"/>
      <c r="T3354" s="403">
        <v>40000</v>
      </c>
      <c r="U3354" s="399"/>
      <c r="V3354" s="403">
        <v>40000</v>
      </c>
      <c r="W3354" s="399"/>
      <c r="X3354" s="403">
        <v>40000</v>
      </c>
      <c r="Y3354" s="399"/>
      <c r="Z3354" s="112"/>
      <c r="AA3354" s="112"/>
      <c r="AB3354" s="112"/>
      <c r="AC3354" s="112"/>
    </row>
    <row r="3355" spans="1:29" ht="15" x14ac:dyDescent="0.2">
      <c r="A3355" s="95" t="s">
        <v>929</v>
      </c>
      <c r="B3355" s="93" t="s">
        <v>933</v>
      </c>
      <c r="C3355" s="94">
        <v>43</v>
      </c>
      <c r="D3355" s="95" t="s">
        <v>101</v>
      </c>
      <c r="E3355" s="119">
        <v>4222</v>
      </c>
      <c r="F3355" s="142" t="s">
        <v>75</v>
      </c>
      <c r="H3355" s="398">
        <v>2654</v>
      </c>
      <c r="I3355" s="399"/>
      <c r="J3355" s="398">
        <v>2654</v>
      </c>
      <c r="K3355" s="399"/>
      <c r="L3355" s="403">
        <v>2654</v>
      </c>
      <c r="M3355" s="399"/>
      <c r="N3355" s="403">
        <v>9291</v>
      </c>
      <c r="O3355" s="399"/>
      <c r="P3355" s="398">
        <v>2654</v>
      </c>
      <c r="Q3355" s="399"/>
      <c r="R3355" s="403">
        <v>2654</v>
      </c>
      <c r="S3355" s="399"/>
      <c r="T3355" s="403">
        <v>2654</v>
      </c>
      <c r="U3355" s="399"/>
      <c r="V3355" s="403">
        <v>3000</v>
      </c>
      <c r="W3355" s="399"/>
      <c r="X3355" s="403">
        <v>3000</v>
      </c>
      <c r="Y3355" s="399"/>
    </row>
    <row r="3356" spans="1:29" x14ac:dyDescent="0.2">
      <c r="A3356" s="118" t="s">
        <v>929</v>
      </c>
      <c r="B3356" s="102" t="s">
        <v>933</v>
      </c>
      <c r="C3356" s="103">
        <v>43</v>
      </c>
      <c r="D3356" s="118"/>
      <c r="E3356" s="113">
        <v>426</v>
      </c>
      <c r="F3356" s="141" t="s">
        <v>934</v>
      </c>
      <c r="G3356" s="186"/>
      <c r="H3356" s="108">
        <f t="shared" ref="H3356:M3356" si="5859">H3357</f>
        <v>0</v>
      </c>
      <c r="I3356" s="108">
        <f t="shared" si="5859"/>
        <v>0</v>
      </c>
      <c r="J3356" s="108">
        <f t="shared" si="5859"/>
        <v>0</v>
      </c>
      <c r="K3356" s="108">
        <f t="shared" si="5859"/>
        <v>0</v>
      </c>
      <c r="L3356" s="108">
        <f t="shared" si="5859"/>
        <v>0</v>
      </c>
      <c r="M3356" s="108">
        <f t="shared" si="5859"/>
        <v>0</v>
      </c>
      <c r="N3356" s="108">
        <f>N3357</f>
        <v>79634</v>
      </c>
      <c r="O3356" s="108">
        <f t="shared" ref="O3356" si="5860">O3357</f>
        <v>0</v>
      </c>
      <c r="P3356" s="108">
        <f t="shared" ref="P3356" si="5861">P3357</f>
        <v>0</v>
      </c>
      <c r="Q3356" s="108">
        <f t="shared" ref="Q3356" si="5862">Q3357</f>
        <v>0</v>
      </c>
      <c r="R3356" s="108">
        <f t="shared" ref="R3356" si="5863">R3357</f>
        <v>0</v>
      </c>
      <c r="S3356" s="108">
        <f t="shared" ref="S3356" si="5864">S3357</f>
        <v>0</v>
      </c>
      <c r="T3356" s="108">
        <f t="shared" ref="T3356:U3356" si="5865">T3357</f>
        <v>0</v>
      </c>
      <c r="U3356" s="108">
        <f t="shared" si="5865"/>
        <v>0</v>
      </c>
      <c r="V3356" s="108">
        <f t="shared" ref="V3356" si="5866">V3357</f>
        <v>0</v>
      </c>
      <c r="W3356" s="108">
        <f t="shared" ref="W3356" si="5867">W3357</f>
        <v>0</v>
      </c>
      <c r="X3356" s="108">
        <f t="shared" ref="X3356" si="5868">X3357</f>
        <v>0</v>
      </c>
      <c r="Y3356" s="108">
        <f t="shared" ref="Y3356" si="5869">Y3357</f>
        <v>0</v>
      </c>
    </row>
    <row r="3357" spans="1:29" s="315" customFormat="1" x14ac:dyDescent="0.2">
      <c r="A3357" s="242" t="s">
        <v>929</v>
      </c>
      <c r="B3357" s="331" t="s">
        <v>933</v>
      </c>
      <c r="C3357" s="243">
        <v>43</v>
      </c>
      <c r="D3357" s="242" t="s">
        <v>101</v>
      </c>
      <c r="E3357" s="251">
        <v>4264</v>
      </c>
      <c r="F3357" s="246" t="s">
        <v>935</v>
      </c>
      <c r="G3357" s="247"/>
      <c r="H3357" s="381"/>
      <c r="I3357" s="382"/>
      <c r="J3357" s="381"/>
      <c r="K3357" s="382"/>
      <c r="L3357" s="383"/>
      <c r="M3357" s="382"/>
      <c r="N3357" s="383">
        <v>79634</v>
      </c>
      <c r="O3357" s="382"/>
      <c r="P3357" s="381"/>
      <c r="Q3357" s="382"/>
      <c r="R3357" s="383"/>
      <c r="S3357" s="382"/>
      <c r="T3357" s="383"/>
      <c r="U3357" s="382"/>
      <c r="V3357" s="383"/>
      <c r="W3357" s="382"/>
      <c r="X3357" s="383"/>
      <c r="Y3357" s="382"/>
      <c r="Z3357" s="229"/>
      <c r="AA3357" s="229"/>
      <c r="AB3357" s="229"/>
      <c r="AC3357" s="229"/>
    </row>
    <row r="3358" spans="1:29" ht="67.5" x14ac:dyDescent="0.2">
      <c r="A3358" s="202" t="s">
        <v>929</v>
      </c>
      <c r="B3358" s="173" t="s">
        <v>936</v>
      </c>
      <c r="C3358" s="173"/>
      <c r="D3358" s="173"/>
      <c r="E3358" s="174"/>
      <c r="F3358" s="176" t="s">
        <v>918</v>
      </c>
      <c r="G3358" s="177" t="s">
        <v>636</v>
      </c>
      <c r="H3358" s="178">
        <f>H3362+H3359+H3373+H3388+H3391</f>
        <v>2852554</v>
      </c>
      <c r="I3358" s="178">
        <f t="shared" ref="I3358:Q3358" si="5870">I3362+I3359+I3373+I3388+I3391</f>
        <v>397704</v>
      </c>
      <c r="J3358" s="178">
        <f t="shared" si="5870"/>
        <v>1000597</v>
      </c>
      <c r="K3358" s="178">
        <f t="shared" si="5870"/>
        <v>331807</v>
      </c>
      <c r="L3358" s="178">
        <f t="shared" ref="L3358:M3358" si="5871">L3362+L3359+L3373+L3388+L3391</f>
        <v>1186547</v>
      </c>
      <c r="M3358" s="178">
        <f t="shared" si="5871"/>
        <v>331807</v>
      </c>
      <c r="N3358" s="178">
        <f t="shared" ref="N3358:O3358" si="5872">N3362+N3359+N3373+N3388+N3391</f>
        <v>3041773</v>
      </c>
      <c r="O3358" s="178">
        <f t="shared" si="5872"/>
        <v>331807</v>
      </c>
      <c r="P3358" s="178">
        <f t="shared" si="5870"/>
        <v>1000597</v>
      </c>
      <c r="Q3358" s="178">
        <f t="shared" si="5870"/>
        <v>331807</v>
      </c>
      <c r="R3358" s="178">
        <f t="shared" ref="R3358:W3358" si="5873">R3362+R3359+R3373+R3388+R3391</f>
        <v>1167874</v>
      </c>
      <c r="S3358" s="178">
        <f t="shared" si="5873"/>
        <v>331807</v>
      </c>
      <c r="T3358" s="178">
        <f t="shared" ref="T3358:U3358" si="5874">T3362+T3359+T3373+T3388+T3391</f>
        <v>1154732</v>
      </c>
      <c r="U3358" s="178">
        <f t="shared" si="5874"/>
        <v>120524</v>
      </c>
      <c r="V3358" s="178">
        <f t="shared" si="5873"/>
        <v>1699839</v>
      </c>
      <c r="W3358" s="178">
        <f t="shared" si="5873"/>
        <v>331807</v>
      </c>
      <c r="X3358" s="178">
        <f t="shared" ref="X3358:Y3358" si="5875">X3362+X3359+X3373+X3388+X3391</f>
        <v>1699839</v>
      </c>
      <c r="Y3358" s="178">
        <f t="shared" si="5875"/>
        <v>331807</v>
      </c>
      <c r="Z3358" s="101"/>
      <c r="AA3358" s="101"/>
      <c r="AB3358" s="101"/>
      <c r="AC3358" s="101"/>
    </row>
    <row r="3359" spans="1:29" x14ac:dyDescent="0.2">
      <c r="A3359" s="201" t="s">
        <v>929</v>
      </c>
      <c r="B3359" s="179" t="s">
        <v>936</v>
      </c>
      <c r="C3359" s="167">
        <v>11</v>
      </c>
      <c r="D3359" s="167"/>
      <c r="E3359" s="168">
        <v>32</v>
      </c>
      <c r="F3359" s="169"/>
      <c r="G3359" s="170"/>
      <c r="H3359" s="171">
        <f t="shared" ref="H3359:X3360" si="5876">H3360</f>
        <v>397704</v>
      </c>
      <c r="I3359" s="171">
        <f t="shared" si="5876"/>
        <v>397704</v>
      </c>
      <c r="J3359" s="171">
        <f t="shared" si="5876"/>
        <v>331807</v>
      </c>
      <c r="K3359" s="171">
        <f t="shared" si="5876"/>
        <v>331807</v>
      </c>
      <c r="L3359" s="171">
        <f t="shared" si="5876"/>
        <v>331807</v>
      </c>
      <c r="M3359" s="171">
        <f t="shared" si="5876"/>
        <v>331807</v>
      </c>
      <c r="N3359" s="171">
        <f t="shared" si="5876"/>
        <v>331807</v>
      </c>
      <c r="O3359" s="171">
        <f t="shared" si="5876"/>
        <v>331807</v>
      </c>
      <c r="P3359" s="171">
        <f t="shared" si="5876"/>
        <v>331807</v>
      </c>
      <c r="Q3359" s="171">
        <f t="shared" si="5876"/>
        <v>331807</v>
      </c>
      <c r="R3359" s="171">
        <f t="shared" si="5876"/>
        <v>331807</v>
      </c>
      <c r="S3359" s="171">
        <f t="shared" si="5876"/>
        <v>331807</v>
      </c>
      <c r="T3359" s="171">
        <f t="shared" si="5876"/>
        <v>120524</v>
      </c>
      <c r="U3359" s="171">
        <f t="shared" si="5876"/>
        <v>120524</v>
      </c>
      <c r="V3359" s="171">
        <f t="shared" si="5876"/>
        <v>331807</v>
      </c>
      <c r="W3359" s="171">
        <f t="shared" si="5876"/>
        <v>331807</v>
      </c>
      <c r="X3359" s="171">
        <f t="shared" si="5876"/>
        <v>331807</v>
      </c>
      <c r="Y3359" s="171">
        <f t="shared" ref="X3359:Y3360" si="5877">Y3360</f>
        <v>331807</v>
      </c>
    </row>
    <row r="3360" spans="1:29" s="101" customFormat="1" x14ac:dyDescent="0.2">
      <c r="A3360" s="118" t="s">
        <v>929</v>
      </c>
      <c r="B3360" s="102" t="s">
        <v>936</v>
      </c>
      <c r="C3360" s="103">
        <v>11</v>
      </c>
      <c r="D3360" s="118"/>
      <c r="E3360" s="113">
        <v>323</v>
      </c>
      <c r="F3360" s="141"/>
      <c r="G3360" s="186"/>
      <c r="H3360" s="108">
        <f t="shared" si="5876"/>
        <v>397704</v>
      </c>
      <c r="I3360" s="108">
        <f t="shared" si="5876"/>
        <v>397704</v>
      </c>
      <c r="J3360" s="108">
        <f t="shared" si="5876"/>
        <v>331807</v>
      </c>
      <c r="K3360" s="108">
        <f t="shared" si="5876"/>
        <v>331807</v>
      </c>
      <c r="L3360" s="108">
        <f t="shared" si="5876"/>
        <v>331807</v>
      </c>
      <c r="M3360" s="108">
        <f t="shared" si="5876"/>
        <v>331807</v>
      </c>
      <c r="N3360" s="108">
        <f t="shared" si="5876"/>
        <v>331807</v>
      </c>
      <c r="O3360" s="108">
        <f t="shared" si="5876"/>
        <v>331807</v>
      </c>
      <c r="P3360" s="108">
        <f t="shared" si="5876"/>
        <v>331807</v>
      </c>
      <c r="Q3360" s="108">
        <f t="shared" si="5876"/>
        <v>331807</v>
      </c>
      <c r="R3360" s="108">
        <f t="shared" si="5876"/>
        <v>331807</v>
      </c>
      <c r="S3360" s="108">
        <f t="shared" si="5876"/>
        <v>331807</v>
      </c>
      <c r="T3360" s="108">
        <f>T3361</f>
        <v>120524</v>
      </c>
      <c r="U3360" s="108">
        <f t="shared" si="5876"/>
        <v>120524</v>
      </c>
      <c r="V3360" s="108">
        <f t="shared" si="5876"/>
        <v>331807</v>
      </c>
      <c r="W3360" s="108">
        <f t="shared" si="5876"/>
        <v>331807</v>
      </c>
      <c r="X3360" s="108">
        <f t="shared" si="5877"/>
        <v>331807</v>
      </c>
      <c r="Y3360" s="108">
        <f t="shared" si="5877"/>
        <v>331807</v>
      </c>
      <c r="Z3360" s="112"/>
      <c r="AA3360" s="112"/>
      <c r="AB3360" s="112"/>
      <c r="AC3360" s="112"/>
    </row>
    <row r="3361" spans="1:29" ht="15" x14ac:dyDescent="0.2">
      <c r="A3361" s="95" t="s">
        <v>929</v>
      </c>
      <c r="B3361" s="93" t="s">
        <v>936</v>
      </c>
      <c r="C3361" s="94">
        <v>11</v>
      </c>
      <c r="D3361" s="95" t="s">
        <v>101</v>
      </c>
      <c r="E3361" s="119">
        <v>3232</v>
      </c>
      <c r="F3361" s="142" t="s">
        <v>53</v>
      </c>
      <c r="H3361" s="398">
        <v>397704</v>
      </c>
      <c r="I3361" s="398">
        <f>H3361</f>
        <v>397704</v>
      </c>
      <c r="J3361" s="398">
        <v>331807</v>
      </c>
      <c r="K3361" s="398">
        <f>J3361</f>
        <v>331807</v>
      </c>
      <c r="L3361" s="402">
        <v>331807</v>
      </c>
      <c r="M3361" s="398">
        <f>L3361</f>
        <v>331807</v>
      </c>
      <c r="N3361" s="402">
        <v>331807</v>
      </c>
      <c r="O3361" s="398">
        <f>N3361</f>
        <v>331807</v>
      </c>
      <c r="P3361" s="398">
        <v>331807</v>
      </c>
      <c r="Q3361" s="398">
        <f>P3361</f>
        <v>331807</v>
      </c>
      <c r="R3361" s="402">
        <v>331807</v>
      </c>
      <c r="S3361" s="398">
        <f>R3361</f>
        <v>331807</v>
      </c>
      <c r="T3361" s="402">
        <v>120524</v>
      </c>
      <c r="U3361" s="398">
        <f>T3361</f>
        <v>120524</v>
      </c>
      <c r="V3361" s="402">
        <v>331807</v>
      </c>
      <c r="W3361" s="398">
        <f>V3361</f>
        <v>331807</v>
      </c>
      <c r="X3361" s="402">
        <v>331807</v>
      </c>
      <c r="Y3361" s="398">
        <f>X3361</f>
        <v>331807</v>
      </c>
    </row>
    <row r="3362" spans="1:29" x14ac:dyDescent="0.2">
      <c r="A3362" s="201" t="s">
        <v>929</v>
      </c>
      <c r="B3362" s="179" t="s">
        <v>936</v>
      </c>
      <c r="C3362" s="167">
        <v>43</v>
      </c>
      <c r="D3362" s="167"/>
      <c r="E3362" s="168">
        <v>32</v>
      </c>
      <c r="F3362" s="169"/>
      <c r="G3362" s="170"/>
      <c r="H3362" s="171">
        <f t="shared" ref="H3362:Q3362" si="5878">H3363+H3367</f>
        <v>1321206</v>
      </c>
      <c r="I3362" s="171">
        <f t="shared" si="5878"/>
        <v>0</v>
      </c>
      <c r="J3362" s="171">
        <f t="shared" si="5878"/>
        <v>440904</v>
      </c>
      <c r="K3362" s="171">
        <f t="shared" si="5878"/>
        <v>0</v>
      </c>
      <c r="L3362" s="171">
        <f t="shared" ref="L3362:M3362" si="5879">L3363+L3367</f>
        <v>440904</v>
      </c>
      <c r="M3362" s="171">
        <f t="shared" si="5879"/>
        <v>0</v>
      </c>
      <c r="N3362" s="171">
        <f t="shared" ref="N3362:O3362" si="5880">N3363+N3367</f>
        <v>1661732</v>
      </c>
      <c r="O3362" s="171">
        <f t="shared" si="5880"/>
        <v>0</v>
      </c>
      <c r="P3362" s="171">
        <f t="shared" si="5878"/>
        <v>440904</v>
      </c>
      <c r="Q3362" s="171">
        <f t="shared" si="5878"/>
        <v>0</v>
      </c>
      <c r="R3362" s="171">
        <f t="shared" ref="R3362:W3362" si="5881">R3363+R3367</f>
        <v>440904</v>
      </c>
      <c r="S3362" s="171">
        <f t="shared" si="5881"/>
        <v>0</v>
      </c>
      <c r="T3362" s="171">
        <f t="shared" ref="T3362:U3362" si="5882">T3363+T3367</f>
        <v>440904</v>
      </c>
      <c r="U3362" s="171">
        <f t="shared" si="5882"/>
        <v>0</v>
      </c>
      <c r="V3362" s="171">
        <f t="shared" si="5881"/>
        <v>748766</v>
      </c>
      <c r="W3362" s="171">
        <f t="shared" si="5881"/>
        <v>0</v>
      </c>
      <c r="X3362" s="171">
        <f t="shared" ref="X3362:Y3362" si="5883">X3363+X3367</f>
        <v>748766</v>
      </c>
      <c r="Y3362" s="171">
        <f t="shared" si="5883"/>
        <v>0</v>
      </c>
      <c r="Z3362" s="101"/>
      <c r="AA3362" s="101"/>
      <c r="AB3362" s="101"/>
      <c r="AC3362" s="101"/>
    </row>
    <row r="3363" spans="1:29" x14ac:dyDescent="0.2">
      <c r="A3363" s="118" t="s">
        <v>929</v>
      </c>
      <c r="B3363" s="102" t="s">
        <v>936</v>
      </c>
      <c r="C3363" s="103">
        <v>43</v>
      </c>
      <c r="D3363" s="118"/>
      <c r="E3363" s="113">
        <v>322</v>
      </c>
      <c r="F3363" s="141"/>
      <c r="G3363" s="186"/>
      <c r="H3363" s="108">
        <f t="shared" ref="H3363:Q3363" si="5884">H3364+H3365+H3366</f>
        <v>43871</v>
      </c>
      <c r="I3363" s="108">
        <f t="shared" si="5884"/>
        <v>0</v>
      </c>
      <c r="J3363" s="108">
        <f t="shared" si="5884"/>
        <v>27871</v>
      </c>
      <c r="K3363" s="108">
        <f t="shared" si="5884"/>
        <v>0</v>
      </c>
      <c r="L3363" s="108">
        <f t="shared" ref="L3363:M3363" si="5885">L3364+L3365+L3366</f>
        <v>27871</v>
      </c>
      <c r="M3363" s="108">
        <f t="shared" si="5885"/>
        <v>0</v>
      </c>
      <c r="N3363" s="108">
        <f t="shared" ref="N3363:O3363" si="5886">N3364+N3365+N3366</f>
        <v>14599</v>
      </c>
      <c r="O3363" s="108">
        <f t="shared" si="5886"/>
        <v>0</v>
      </c>
      <c r="P3363" s="108">
        <f t="shared" si="5884"/>
        <v>27871</v>
      </c>
      <c r="Q3363" s="108">
        <f t="shared" si="5884"/>
        <v>0</v>
      </c>
      <c r="R3363" s="108">
        <f t="shared" ref="R3363:W3363" si="5887">R3364+R3365+R3366</f>
        <v>27871</v>
      </c>
      <c r="S3363" s="108">
        <f t="shared" si="5887"/>
        <v>0</v>
      </c>
      <c r="T3363" s="108">
        <f t="shared" ref="T3363:U3363" si="5888">T3364+T3365+T3366</f>
        <v>27871</v>
      </c>
      <c r="U3363" s="108">
        <f t="shared" si="5888"/>
        <v>0</v>
      </c>
      <c r="V3363" s="108">
        <f t="shared" si="5887"/>
        <v>31500</v>
      </c>
      <c r="W3363" s="108">
        <f t="shared" si="5887"/>
        <v>0</v>
      </c>
      <c r="X3363" s="108">
        <f t="shared" ref="X3363:Y3363" si="5889">X3364+X3365+X3366</f>
        <v>31500</v>
      </c>
      <c r="Y3363" s="108">
        <f t="shared" si="5889"/>
        <v>0</v>
      </c>
    </row>
    <row r="3364" spans="1:29" ht="15" x14ac:dyDescent="0.2">
      <c r="A3364" s="95" t="s">
        <v>929</v>
      </c>
      <c r="B3364" s="93" t="s">
        <v>936</v>
      </c>
      <c r="C3364" s="94">
        <v>43</v>
      </c>
      <c r="D3364" s="95" t="s">
        <v>101</v>
      </c>
      <c r="E3364" s="119">
        <v>3222</v>
      </c>
      <c r="F3364" s="142" t="s">
        <v>47</v>
      </c>
      <c r="H3364" s="398">
        <v>2327</v>
      </c>
      <c r="I3364" s="399"/>
      <c r="J3364" s="398">
        <v>1327</v>
      </c>
      <c r="K3364" s="399"/>
      <c r="L3364" s="402">
        <v>1327</v>
      </c>
      <c r="M3364" s="399"/>
      <c r="N3364" s="402">
        <v>1327</v>
      </c>
      <c r="O3364" s="399"/>
      <c r="P3364" s="398">
        <v>1327</v>
      </c>
      <c r="Q3364" s="399"/>
      <c r="R3364" s="402">
        <v>1327</v>
      </c>
      <c r="S3364" s="399"/>
      <c r="T3364" s="402">
        <v>1327</v>
      </c>
      <c r="U3364" s="399"/>
      <c r="V3364" s="402">
        <v>1500</v>
      </c>
      <c r="W3364" s="399"/>
      <c r="X3364" s="402">
        <v>1500</v>
      </c>
      <c r="Y3364" s="399"/>
    </row>
    <row r="3365" spans="1:29" ht="15" x14ac:dyDescent="0.2">
      <c r="A3365" s="95" t="s">
        <v>929</v>
      </c>
      <c r="B3365" s="93" t="s">
        <v>936</v>
      </c>
      <c r="C3365" s="94">
        <v>43</v>
      </c>
      <c r="D3365" s="95" t="s">
        <v>101</v>
      </c>
      <c r="E3365" s="119">
        <v>3223</v>
      </c>
      <c r="F3365" s="142" t="s">
        <v>48</v>
      </c>
      <c r="H3365" s="398">
        <v>13272</v>
      </c>
      <c r="I3365" s="399"/>
      <c r="J3365" s="398">
        <v>13272</v>
      </c>
      <c r="K3365" s="399"/>
      <c r="L3365" s="403">
        <v>13272</v>
      </c>
      <c r="M3365" s="399"/>
      <c r="N3365" s="403">
        <v>0</v>
      </c>
      <c r="O3365" s="399"/>
      <c r="P3365" s="398">
        <v>13272</v>
      </c>
      <c r="Q3365" s="399"/>
      <c r="R3365" s="403">
        <v>13272</v>
      </c>
      <c r="S3365" s="399"/>
      <c r="T3365" s="403">
        <v>13272</v>
      </c>
      <c r="U3365" s="399"/>
      <c r="V3365" s="403">
        <v>15000</v>
      </c>
      <c r="W3365" s="399"/>
      <c r="X3365" s="403">
        <v>15000</v>
      </c>
      <c r="Y3365" s="399"/>
    </row>
    <row r="3366" spans="1:29" ht="30" x14ac:dyDescent="0.2">
      <c r="A3366" s="95" t="s">
        <v>929</v>
      </c>
      <c r="B3366" s="93" t="s">
        <v>936</v>
      </c>
      <c r="C3366" s="94">
        <v>43</v>
      </c>
      <c r="D3366" s="95" t="s">
        <v>101</v>
      </c>
      <c r="E3366" s="119">
        <v>3224</v>
      </c>
      <c r="F3366" s="142" t="s">
        <v>155</v>
      </c>
      <c r="H3366" s="398">
        <v>28272</v>
      </c>
      <c r="I3366" s="399"/>
      <c r="J3366" s="398">
        <v>13272</v>
      </c>
      <c r="K3366" s="399"/>
      <c r="L3366" s="403">
        <v>13272</v>
      </c>
      <c r="M3366" s="399"/>
      <c r="N3366" s="403">
        <v>13272</v>
      </c>
      <c r="O3366" s="399"/>
      <c r="P3366" s="398">
        <v>13272</v>
      </c>
      <c r="Q3366" s="399"/>
      <c r="R3366" s="403">
        <v>13272</v>
      </c>
      <c r="S3366" s="399"/>
      <c r="T3366" s="403">
        <v>13272</v>
      </c>
      <c r="U3366" s="399"/>
      <c r="V3366" s="403">
        <v>15000</v>
      </c>
      <c r="W3366" s="399"/>
      <c r="X3366" s="403">
        <v>15000</v>
      </c>
      <c r="Y3366" s="399"/>
    </row>
    <row r="3367" spans="1:29" s="101" customFormat="1" x14ac:dyDescent="0.2">
      <c r="A3367" s="118" t="s">
        <v>929</v>
      </c>
      <c r="B3367" s="102" t="s">
        <v>936</v>
      </c>
      <c r="C3367" s="103">
        <v>43</v>
      </c>
      <c r="D3367" s="118"/>
      <c r="E3367" s="113">
        <v>323</v>
      </c>
      <c r="F3367" s="141"/>
      <c r="G3367" s="186"/>
      <c r="H3367" s="108">
        <f t="shared" ref="H3367:Q3367" si="5890">H3368+H3369+H3370+H3371+H3372</f>
        <v>1277335</v>
      </c>
      <c r="I3367" s="108">
        <f t="shared" si="5890"/>
        <v>0</v>
      </c>
      <c r="J3367" s="108">
        <f t="shared" si="5890"/>
        <v>413033</v>
      </c>
      <c r="K3367" s="108">
        <f t="shared" si="5890"/>
        <v>0</v>
      </c>
      <c r="L3367" s="108">
        <f t="shared" ref="L3367:M3367" si="5891">L3368+L3369+L3370+L3371+L3372</f>
        <v>413033</v>
      </c>
      <c r="M3367" s="108">
        <f t="shared" si="5891"/>
        <v>0</v>
      </c>
      <c r="N3367" s="108">
        <f t="shared" ref="N3367:O3367" si="5892">N3368+N3369+N3370+N3371+N3372</f>
        <v>1647133</v>
      </c>
      <c r="O3367" s="108">
        <f t="shared" si="5892"/>
        <v>0</v>
      </c>
      <c r="P3367" s="108">
        <f t="shared" si="5890"/>
        <v>413033</v>
      </c>
      <c r="Q3367" s="108">
        <f t="shared" si="5890"/>
        <v>0</v>
      </c>
      <c r="R3367" s="108">
        <f t="shared" ref="R3367:W3367" si="5893">R3368+R3369+R3370+R3371+R3372</f>
        <v>413033</v>
      </c>
      <c r="S3367" s="108">
        <f t="shared" si="5893"/>
        <v>0</v>
      </c>
      <c r="T3367" s="108">
        <f t="shared" ref="T3367:U3367" si="5894">T3368+T3369+T3370+T3371+T3372</f>
        <v>413033</v>
      </c>
      <c r="U3367" s="108">
        <f t="shared" si="5894"/>
        <v>0</v>
      </c>
      <c r="V3367" s="108">
        <f t="shared" si="5893"/>
        <v>717266</v>
      </c>
      <c r="W3367" s="108">
        <f t="shared" si="5893"/>
        <v>0</v>
      </c>
      <c r="X3367" s="108">
        <f t="shared" ref="X3367:Y3367" si="5895">X3368+X3369+X3370+X3371+X3372</f>
        <v>717266</v>
      </c>
      <c r="Y3367" s="108">
        <f t="shared" si="5895"/>
        <v>0</v>
      </c>
      <c r="Z3367" s="112"/>
      <c r="AA3367" s="112"/>
      <c r="AB3367" s="112"/>
      <c r="AC3367" s="112"/>
    </row>
    <row r="3368" spans="1:29" ht="15" x14ac:dyDescent="0.2">
      <c r="A3368" s="95" t="s">
        <v>929</v>
      </c>
      <c r="B3368" s="93" t="s">
        <v>936</v>
      </c>
      <c r="C3368" s="94">
        <v>43</v>
      </c>
      <c r="D3368" s="95" t="s">
        <v>101</v>
      </c>
      <c r="E3368" s="119">
        <v>3232</v>
      </c>
      <c r="F3368" s="142" t="s">
        <v>53</v>
      </c>
      <c r="H3368" s="398">
        <v>1130891</v>
      </c>
      <c r="I3368" s="399"/>
      <c r="J3368" s="398">
        <v>398168</v>
      </c>
      <c r="K3368" s="399"/>
      <c r="L3368" s="402">
        <v>398168</v>
      </c>
      <c r="M3368" s="399"/>
      <c r="N3368" s="402">
        <v>1537401</v>
      </c>
      <c r="O3368" s="399"/>
      <c r="P3368" s="398">
        <v>398168</v>
      </c>
      <c r="Q3368" s="399"/>
      <c r="R3368" s="402">
        <v>398168</v>
      </c>
      <c r="S3368" s="399"/>
      <c r="T3368" s="402">
        <v>398168</v>
      </c>
      <c r="U3368" s="399"/>
      <c r="V3368" s="402">
        <v>700000</v>
      </c>
      <c r="W3368" s="399"/>
      <c r="X3368" s="402">
        <v>700000</v>
      </c>
      <c r="Y3368" s="399"/>
    </row>
    <row r="3369" spans="1:29" s="101" customFormat="1" x14ac:dyDescent="0.2">
      <c r="A3369" s="95" t="s">
        <v>929</v>
      </c>
      <c r="B3369" s="93" t="s">
        <v>936</v>
      </c>
      <c r="C3369" s="94">
        <v>43</v>
      </c>
      <c r="D3369" s="95" t="s">
        <v>101</v>
      </c>
      <c r="E3369" s="119">
        <v>3234</v>
      </c>
      <c r="F3369" s="142" t="s">
        <v>55</v>
      </c>
      <c r="G3369" s="134"/>
      <c r="H3369" s="398">
        <v>13272</v>
      </c>
      <c r="I3369" s="399"/>
      <c r="J3369" s="398">
        <v>13272</v>
      </c>
      <c r="K3369" s="399"/>
      <c r="L3369" s="403">
        <v>13272</v>
      </c>
      <c r="M3369" s="399"/>
      <c r="N3369" s="403">
        <v>13272</v>
      </c>
      <c r="O3369" s="399"/>
      <c r="P3369" s="398">
        <v>13272</v>
      </c>
      <c r="Q3369" s="399"/>
      <c r="R3369" s="403">
        <v>13272</v>
      </c>
      <c r="S3369" s="399"/>
      <c r="T3369" s="403">
        <v>13272</v>
      </c>
      <c r="U3369" s="399"/>
      <c r="V3369" s="403">
        <v>15000</v>
      </c>
      <c r="W3369" s="399"/>
      <c r="X3369" s="403">
        <v>15000</v>
      </c>
      <c r="Y3369" s="399"/>
    </row>
    <row r="3370" spans="1:29" ht="15" x14ac:dyDescent="0.2">
      <c r="A3370" s="95" t="s">
        <v>929</v>
      </c>
      <c r="B3370" s="93" t="s">
        <v>936</v>
      </c>
      <c r="C3370" s="94">
        <v>43</v>
      </c>
      <c r="D3370" s="95" t="s">
        <v>101</v>
      </c>
      <c r="E3370" s="119">
        <v>3237</v>
      </c>
      <c r="F3370" s="142" t="s">
        <v>58</v>
      </c>
      <c r="H3370" s="398">
        <v>92906</v>
      </c>
      <c r="I3370" s="399"/>
      <c r="J3370" s="398">
        <v>133</v>
      </c>
      <c r="K3370" s="399"/>
      <c r="L3370" s="409">
        <v>133</v>
      </c>
      <c r="M3370" s="399"/>
      <c r="N3370" s="409">
        <v>95000</v>
      </c>
      <c r="O3370" s="399"/>
      <c r="P3370" s="398">
        <v>133</v>
      </c>
      <c r="Q3370" s="399"/>
      <c r="R3370" s="409">
        <v>133</v>
      </c>
      <c r="S3370" s="399"/>
      <c r="T3370" s="409">
        <v>133</v>
      </c>
      <c r="U3370" s="399"/>
      <c r="V3370" s="409">
        <v>133</v>
      </c>
      <c r="W3370" s="399"/>
      <c r="X3370" s="409">
        <v>133</v>
      </c>
      <c r="Y3370" s="399"/>
    </row>
    <row r="3371" spans="1:29" x14ac:dyDescent="0.2">
      <c r="A3371" s="95" t="s">
        <v>929</v>
      </c>
      <c r="B3371" s="93" t="s">
        <v>936</v>
      </c>
      <c r="C3371" s="94">
        <v>43</v>
      </c>
      <c r="D3371" s="95" t="s">
        <v>101</v>
      </c>
      <c r="E3371" s="119">
        <v>3238</v>
      </c>
      <c r="F3371" s="142" t="s">
        <v>59</v>
      </c>
      <c r="H3371" s="398">
        <v>133</v>
      </c>
      <c r="I3371" s="399"/>
      <c r="J3371" s="398">
        <v>133</v>
      </c>
      <c r="K3371" s="399"/>
      <c r="L3371" s="409">
        <v>133</v>
      </c>
      <c r="M3371" s="399"/>
      <c r="N3371" s="409">
        <v>133</v>
      </c>
      <c r="O3371" s="399"/>
      <c r="P3371" s="398">
        <v>133</v>
      </c>
      <c r="Q3371" s="399"/>
      <c r="R3371" s="409">
        <v>133</v>
      </c>
      <c r="S3371" s="399"/>
      <c r="T3371" s="409">
        <v>133</v>
      </c>
      <c r="U3371" s="399"/>
      <c r="V3371" s="409">
        <v>133</v>
      </c>
      <c r="W3371" s="399"/>
      <c r="X3371" s="409">
        <v>133</v>
      </c>
      <c r="Y3371" s="399"/>
      <c r="Z3371" s="101"/>
      <c r="AA3371" s="101"/>
      <c r="AB3371" s="101"/>
      <c r="AC3371" s="101"/>
    </row>
    <row r="3372" spans="1:29" s="150" customFormat="1" x14ac:dyDescent="0.2">
      <c r="A3372" s="95" t="s">
        <v>929</v>
      </c>
      <c r="B3372" s="93" t="s">
        <v>936</v>
      </c>
      <c r="C3372" s="94">
        <v>43</v>
      </c>
      <c r="D3372" s="95" t="s">
        <v>101</v>
      </c>
      <c r="E3372" s="119">
        <v>3239</v>
      </c>
      <c r="F3372" s="142" t="s">
        <v>890</v>
      </c>
      <c r="G3372" s="134"/>
      <c r="H3372" s="398">
        <v>40133</v>
      </c>
      <c r="I3372" s="399"/>
      <c r="J3372" s="398">
        <v>1327</v>
      </c>
      <c r="K3372" s="399"/>
      <c r="L3372" s="403">
        <v>1327</v>
      </c>
      <c r="M3372" s="399"/>
      <c r="N3372" s="403">
        <v>1327</v>
      </c>
      <c r="O3372" s="399"/>
      <c r="P3372" s="398">
        <v>1327</v>
      </c>
      <c r="Q3372" s="399"/>
      <c r="R3372" s="403">
        <v>1327</v>
      </c>
      <c r="S3372" s="399"/>
      <c r="T3372" s="403">
        <v>1327</v>
      </c>
      <c r="U3372" s="399"/>
      <c r="V3372" s="403">
        <v>2000</v>
      </c>
      <c r="W3372" s="399"/>
      <c r="X3372" s="403">
        <v>2000</v>
      </c>
      <c r="Y3372" s="399"/>
      <c r="Z3372" s="112"/>
      <c r="AA3372" s="112"/>
      <c r="AB3372" s="112"/>
      <c r="AC3372" s="112"/>
    </row>
    <row r="3373" spans="1:29" s="101" customFormat="1" x14ac:dyDescent="0.2">
      <c r="A3373" s="201" t="s">
        <v>929</v>
      </c>
      <c r="B3373" s="179" t="s">
        <v>936</v>
      </c>
      <c r="C3373" s="167">
        <v>43</v>
      </c>
      <c r="D3373" s="167"/>
      <c r="E3373" s="168">
        <v>42</v>
      </c>
      <c r="F3373" s="169"/>
      <c r="G3373" s="170"/>
      <c r="H3373" s="171">
        <f>H3374+H3378+H3385</f>
        <v>1131918</v>
      </c>
      <c r="I3373" s="171">
        <f t="shared" ref="I3373:Q3373" si="5896">I3374+I3378+I3385</f>
        <v>0</v>
      </c>
      <c r="J3373" s="171">
        <f t="shared" si="5896"/>
        <v>226027</v>
      </c>
      <c r="K3373" s="171">
        <f t="shared" si="5896"/>
        <v>0</v>
      </c>
      <c r="L3373" s="171">
        <f t="shared" ref="L3373:M3373" si="5897">L3374+L3378+L3385</f>
        <v>411977</v>
      </c>
      <c r="M3373" s="171">
        <f t="shared" si="5897"/>
        <v>0</v>
      </c>
      <c r="N3373" s="171">
        <f t="shared" ref="N3373:O3373" si="5898">N3374+N3378+N3385</f>
        <v>1048234</v>
      </c>
      <c r="O3373" s="171">
        <f t="shared" si="5898"/>
        <v>0</v>
      </c>
      <c r="P3373" s="171">
        <f t="shared" si="5896"/>
        <v>226027</v>
      </c>
      <c r="Q3373" s="171">
        <f t="shared" si="5896"/>
        <v>0</v>
      </c>
      <c r="R3373" s="171">
        <f t="shared" ref="R3373:W3373" si="5899">R3374+R3378+R3385</f>
        <v>393304</v>
      </c>
      <c r="S3373" s="171">
        <f t="shared" si="5899"/>
        <v>0</v>
      </c>
      <c r="T3373" s="171">
        <f t="shared" ref="T3373:U3373" si="5900">T3374+T3378+T3385</f>
        <v>593304</v>
      </c>
      <c r="U3373" s="171">
        <f t="shared" si="5900"/>
        <v>0</v>
      </c>
      <c r="V3373" s="171">
        <f t="shared" si="5899"/>
        <v>619266</v>
      </c>
      <c r="W3373" s="171">
        <f t="shared" si="5899"/>
        <v>0</v>
      </c>
      <c r="X3373" s="171">
        <f t="shared" ref="X3373:Y3373" si="5901">X3374+X3378+X3385</f>
        <v>619266</v>
      </c>
      <c r="Y3373" s="171">
        <f t="shared" si="5901"/>
        <v>0</v>
      </c>
      <c r="Z3373" s="112"/>
      <c r="AA3373" s="112"/>
      <c r="AB3373" s="112"/>
      <c r="AC3373" s="112"/>
    </row>
    <row r="3374" spans="1:29" x14ac:dyDescent="0.2">
      <c r="A3374" s="118" t="s">
        <v>929</v>
      </c>
      <c r="B3374" s="102" t="s">
        <v>936</v>
      </c>
      <c r="C3374" s="103">
        <v>43</v>
      </c>
      <c r="D3374" s="118"/>
      <c r="E3374" s="113">
        <v>421</v>
      </c>
      <c r="F3374" s="141"/>
      <c r="G3374" s="186"/>
      <c r="H3374" s="108">
        <f t="shared" ref="H3374:Q3374" si="5902">H3375+H3376+H3377</f>
        <v>978213</v>
      </c>
      <c r="I3374" s="108">
        <f t="shared" si="5902"/>
        <v>0</v>
      </c>
      <c r="J3374" s="108">
        <f t="shared" si="5902"/>
        <v>147322</v>
      </c>
      <c r="K3374" s="108">
        <f t="shared" si="5902"/>
        <v>0</v>
      </c>
      <c r="L3374" s="108">
        <f t="shared" ref="L3374:M3374" si="5903">L3375+L3376+L3377</f>
        <v>314599</v>
      </c>
      <c r="M3374" s="108">
        <f t="shared" si="5903"/>
        <v>0</v>
      </c>
      <c r="N3374" s="108">
        <f t="shared" ref="N3374:O3374" si="5904">N3375+N3376+N3377</f>
        <v>961149</v>
      </c>
      <c r="O3374" s="108">
        <f t="shared" si="5904"/>
        <v>0</v>
      </c>
      <c r="P3374" s="108">
        <f t="shared" si="5902"/>
        <v>147322</v>
      </c>
      <c r="Q3374" s="108">
        <f t="shared" si="5902"/>
        <v>0</v>
      </c>
      <c r="R3374" s="108">
        <f t="shared" ref="R3374:W3374" si="5905">R3375+R3376+R3377</f>
        <v>314599</v>
      </c>
      <c r="S3374" s="108">
        <f t="shared" si="5905"/>
        <v>0</v>
      </c>
      <c r="T3374" s="108">
        <f t="shared" ref="T3374:U3374" si="5906">T3375+T3376+T3377</f>
        <v>514599</v>
      </c>
      <c r="U3374" s="108">
        <f t="shared" si="5906"/>
        <v>0</v>
      </c>
      <c r="V3374" s="108">
        <f t="shared" si="5905"/>
        <v>522000</v>
      </c>
      <c r="W3374" s="108">
        <f t="shared" si="5905"/>
        <v>0</v>
      </c>
      <c r="X3374" s="108">
        <f t="shared" ref="X3374:Y3374" si="5907">X3375+X3376+X3377</f>
        <v>522000</v>
      </c>
      <c r="Y3374" s="108">
        <f t="shared" si="5907"/>
        <v>0</v>
      </c>
      <c r="Z3374" s="150"/>
      <c r="AA3374" s="150"/>
      <c r="AB3374" s="150"/>
      <c r="AC3374" s="150"/>
    </row>
    <row r="3375" spans="1:29" s="101" customFormat="1" x14ac:dyDescent="0.2">
      <c r="A3375" s="95" t="s">
        <v>929</v>
      </c>
      <c r="B3375" s="93" t="s">
        <v>936</v>
      </c>
      <c r="C3375" s="94">
        <v>43</v>
      </c>
      <c r="D3375" s="95" t="s">
        <v>101</v>
      </c>
      <c r="E3375" s="119">
        <v>4212</v>
      </c>
      <c r="F3375" s="142" t="s">
        <v>840</v>
      </c>
      <c r="G3375" s="134"/>
      <c r="H3375" s="398">
        <v>13272</v>
      </c>
      <c r="I3375" s="399"/>
      <c r="J3375" s="398">
        <v>13272</v>
      </c>
      <c r="K3375" s="399"/>
      <c r="L3375" s="402">
        <v>13272</v>
      </c>
      <c r="M3375" s="399"/>
      <c r="N3375" s="402">
        <v>0</v>
      </c>
      <c r="O3375" s="399"/>
      <c r="P3375" s="398">
        <v>13272</v>
      </c>
      <c r="Q3375" s="399"/>
      <c r="R3375" s="402">
        <v>13272</v>
      </c>
      <c r="S3375" s="399"/>
      <c r="T3375" s="402">
        <v>13272</v>
      </c>
      <c r="U3375" s="399"/>
      <c r="V3375" s="402">
        <v>20000</v>
      </c>
      <c r="W3375" s="399"/>
      <c r="X3375" s="402">
        <v>20000</v>
      </c>
      <c r="Y3375" s="399"/>
    </row>
    <row r="3376" spans="1:29" ht="15" x14ac:dyDescent="0.2">
      <c r="A3376" s="95" t="s">
        <v>929</v>
      </c>
      <c r="B3376" s="93" t="s">
        <v>936</v>
      </c>
      <c r="C3376" s="94">
        <v>43</v>
      </c>
      <c r="D3376" s="95" t="s">
        <v>101</v>
      </c>
      <c r="E3376" s="119">
        <v>4213</v>
      </c>
      <c r="F3376" s="142" t="s">
        <v>851</v>
      </c>
      <c r="H3376" s="398">
        <v>1327</v>
      </c>
      <c r="I3376" s="399"/>
      <c r="J3376" s="398">
        <v>1327</v>
      </c>
      <c r="K3376" s="399"/>
      <c r="L3376" s="403">
        <v>1327</v>
      </c>
      <c r="M3376" s="399"/>
      <c r="N3376" s="403">
        <v>76453</v>
      </c>
      <c r="O3376" s="399"/>
      <c r="P3376" s="398">
        <v>1327</v>
      </c>
      <c r="Q3376" s="399"/>
      <c r="R3376" s="403">
        <v>1327</v>
      </c>
      <c r="S3376" s="399"/>
      <c r="T3376" s="403">
        <v>1327</v>
      </c>
      <c r="U3376" s="399"/>
      <c r="V3376" s="403">
        <v>2000</v>
      </c>
      <c r="W3376" s="399"/>
      <c r="X3376" s="403">
        <v>2000</v>
      </c>
      <c r="Y3376" s="399"/>
    </row>
    <row r="3377" spans="1:29" s="101" customFormat="1" x14ac:dyDescent="0.2">
      <c r="A3377" s="95" t="s">
        <v>929</v>
      </c>
      <c r="B3377" s="93" t="s">
        <v>936</v>
      </c>
      <c r="C3377" s="94">
        <v>43</v>
      </c>
      <c r="D3377" s="95" t="s">
        <v>101</v>
      </c>
      <c r="E3377" s="119">
        <v>4214</v>
      </c>
      <c r="F3377" s="142" t="s">
        <v>500</v>
      </c>
      <c r="G3377" s="134"/>
      <c r="H3377" s="398">
        <v>963614</v>
      </c>
      <c r="I3377" s="399"/>
      <c r="J3377" s="398">
        <v>132723</v>
      </c>
      <c r="K3377" s="399"/>
      <c r="L3377" s="403">
        <v>300000</v>
      </c>
      <c r="M3377" s="399"/>
      <c r="N3377" s="403">
        <v>884696</v>
      </c>
      <c r="O3377" s="399"/>
      <c r="P3377" s="398">
        <v>132723</v>
      </c>
      <c r="Q3377" s="399"/>
      <c r="R3377" s="403">
        <v>300000</v>
      </c>
      <c r="S3377" s="399"/>
      <c r="T3377" s="403">
        <v>500000</v>
      </c>
      <c r="U3377" s="399"/>
      <c r="V3377" s="403">
        <v>500000</v>
      </c>
      <c r="W3377" s="399"/>
      <c r="X3377" s="403">
        <v>500000</v>
      </c>
      <c r="Y3377" s="399"/>
    </row>
    <row r="3378" spans="1:29" x14ac:dyDescent="0.2">
      <c r="A3378" s="118" t="s">
        <v>929</v>
      </c>
      <c r="B3378" s="102" t="s">
        <v>936</v>
      </c>
      <c r="C3378" s="103">
        <v>43</v>
      </c>
      <c r="D3378" s="118"/>
      <c r="E3378" s="113">
        <v>422</v>
      </c>
      <c r="F3378" s="141"/>
      <c r="G3378" s="186"/>
      <c r="H3378" s="108">
        <f t="shared" ref="H3378:Q3378" si="5908">H3379+H3380+H3381+H3382+H3383+H3384</f>
        <v>107069</v>
      </c>
      <c r="I3378" s="108">
        <f t="shared" si="5908"/>
        <v>0</v>
      </c>
      <c r="J3378" s="108">
        <f t="shared" si="5908"/>
        <v>72069</v>
      </c>
      <c r="K3378" s="108">
        <f t="shared" si="5908"/>
        <v>0</v>
      </c>
      <c r="L3378" s="108">
        <f t="shared" ref="L3378:M3378" si="5909">L3379+L3380+L3381+L3382+L3383+L3384</f>
        <v>90742</v>
      </c>
      <c r="M3378" s="108">
        <f t="shared" si="5909"/>
        <v>0</v>
      </c>
      <c r="N3378" s="108">
        <f t="shared" ref="N3378:O3378" si="5910">N3379+N3380+N3381+N3382+N3383+N3384</f>
        <v>80449</v>
      </c>
      <c r="O3378" s="108">
        <f t="shared" si="5910"/>
        <v>0</v>
      </c>
      <c r="P3378" s="108">
        <f t="shared" si="5908"/>
        <v>72069</v>
      </c>
      <c r="Q3378" s="108">
        <f t="shared" si="5908"/>
        <v>0</v>
      </c>
      <c r="R3378" s="108">
        <f t="shared" ref="R3378:W3378" si="5911">R3379+R3380+R3381+R3382+R3383+R3384</f>
        <v>72069</v>
      </c>
      <c r="S3378" s="108">
        <f t="shared" si="5911"/>
        <v>0</v>
      </c>
      <c r="T3378" s="108">
        <f t="shared" ref="T3378:U3378" si="5912">T3379+T3380+T3381+T3382+T3383+T3384</f>
        <v>72069</v>
      </c>
      <c r="U3378" s="108">
        <f t="shared" si="5912"/>
        <v>0</v>
      </c>
      <c r="V3378" s="108">
        <f t="shared" si="5911"/>
        <v>87266</v>
      </c>
      <c r="W3378" s="108">
        <f t="shared" si="5911"/>
        <v>0</v>
      </c>
      <c r="X3378" s="108">
        <f t="shared" ref="X3378:Y3378" si="5913">X3379+X3380+X3381+X3382+X3383+X3384</f>
        <v>87266</v>
      </c>
      <c r="Y3378" s="108">
        <f t="shared" si="5913"/>
        <v>0</v>
      </c>
    </row>
    <row r="3379" spans="1:29" s="101" customFormat="1" x14ac:dyDescent="0.2">
      <c r="A3379" s="95" t="s">
        <v>929</v>
      </c>
      <c r="B3379" s="93" t="s">
        <v>936</v>
      </c>
      <c r="C3379" s="94">
        <v>43</v>
      </c>
      <c r="D3379" s="95" t="s">
        <v>101</v>
      </c>
      <c r="E3379" s="119">
        <v>4221</v>
      </c>
      <c r="F3379" s="142" t="s">
        <v>74</v>
      </c>
      <c r="G3379" s="134"/>
      <c r="H3379" s="398">
        <v>33982</v>
      </c>
      <c r="I3379" s="399"/>
      <c r="J3379" s="398">
        <v>3982</v>
      </c>
      <c r="K3379" s="399"/>
      <c r="L3379" s="402">
        <v>3982</v>
      </c>
      <c r="M3379" s="399"/>
      <c r="N3379" s="402">
        <v>10000</v>
      </c>
      <c r="O3379" s="399"/>
      <c r="P3379" s="398">
        <v>3982</v>
      </c>
      <c r="Q3379" s="399"/>
      <c r="R3379" s="402">
        <v>3982</v>
      </c>
      <c r="S3379" s="399"/>
      <c r="T3379" s="402">
        <v>3982</v>
      </c>
      <c r="U3379" s="399"/>
      <c r="V3379" s="402">
        <v>5000</v>
      </c>
      <c r="W3379" s="399"/>
      <c r="X3379" s="402">
        <v>5000</v>
      </c>
      <c r="Y3379" s="399"/>
    </row>
    <row r="3380" spans="1:29" ht="15" x14ac:dyDescent="0.2">
      <c r="A3380" s="95" t="s">
        <v>929</v>
      </c>
      <c r="B3380" s="93" t="s">
        <v>936</v>
      </c>
      <c r="C3380" s="94">
        <v>43</v>
      </c>
      <c r="D3380" s="95" t="s">
        <v>101</v>
      </c>
      <c r="E3380" s="119">
        <v>4222</v>
      </c>
      <c r="F3380" s="142" t="s">
        <v>75</v>
      </c>
      <c r="H3380" s="398">
        <v>133</v>
      </c>
      <c r="I3380" s="399"/>
      <c r="J3380" s="398">
        <v>133</v>
      </c>
      <c r="K3380" s="399"/>
      <c r="L3380" s="409">
        <v>133</v>
      </c>
      <c r="M3380" s="399"/>
      <c r="N3380" s="409">
        <v>133</v>
      </c>
      <c r="O3380" s="399"/>
      <c r="P3380" s="398">
        <v>133</v>
      </c>
      <c r="Q3380" s="399"/>
      <c r="R3380" s="409">
        <v>133</v>
      </c>
      <c r="S3380" s="399"/>
      <c r="T3380" s="409">
        <v>133</v>
      </c>
      <c r="U3380" s="399"/>
      <c r="V3380" s="409">
        <v>133</v>
      </c>
      <c r="W3380" s="399"/>
      <c r="X3380" s="409">
        <v>133</v>
      </c>
      <c r="Y3380" s="399"/>
    </row>
    <row r="3381" spans="1:29" s="150" customFormat="1" x14ac:dyDescent="0.2">
      <c r="A3381" s="95" t="s">
        <v>929</v>
      </c>
      <c r="B3381" s="93" t="s">
        <v>936</v>
      </c>
      <c r="C3381" s="94">
        <v>43</v>
      </c>
      <c r="D3381" s="95" t="s">
        <v>101</v>
      </c>
      <c r="E3381" s="119">
        <v>4223</v>
      </c>
      <c r="F3381" s="142" t="s">
        <v>76</v>
      </c>
      <c r="G3381" s="134"/>
      <c r="H3381" s="398">
        <v>66361</v>
      </c>
      <c r="I3381" s="399"/>
      <c r="J3381" s="398">
        <v>66361</v>
      </c>
      <c r="K3381" s="399"/>
      <c r="L3381" s="403">
        <v>66361</v>
      </c>
      <c r="M3381" s="399"/>
      <c r="N3381" s="403">
        <v>60000</v>
      </c>
      <c r="O3381" s="399"/>
      <c r="P3381" s="398">
        <v>66361</v>
      </c>
      <c r="Q3381" s="399"/>
      <c r="R3381" s="403">
        <v>66361</v>
      </c>
      <c r="S3381" s="399"/>
      <c r="T3381" s="403">
        <v>66361</v>
      </c>
      <c r="U3381" s="399"/>
      <c r="V3381" s="403">
        <v>70000</v>
      </c>
      <c r="W3381" s="399"/>
      <c r="X3381" s="403">
        <v>70000</v>
      </c>
      <c r="Y3381" s="399"/>
      <c r="Z3381" s="101"/>
      <c r="AA3381" s="101"/>
      <c r="AB3381" s="101"/>
      <c r="AC3381" s="101"/>
    </row>
    <row r="3382" spans="1:29" s="101" customFormat="1" x14ac:dyDescent="0.2">
      <c r="A3382" s="95" t="s">
        <v>929</v>
      </c>
      <c r="B3382" s="93" t="s">
        <v>936</v>
      </c>
      <c r="C3382" s="94">
        <v>43</v>
      </c>
      <c r="D3382" s="95" t="s">
        <v>101</v>
      </c>
      <c r="E3382" s="119">
        <v>4224</v>
      </c>
      <c r="F3382" s="142" t="s">
        <v>833</v>
      </c>
      <c r="G3382" s="134"/>
      <c r="H3382" s="398">
        <v>1327</v>
      </c>
      <c r="I3382" s="399"/>
      <c r="J3382" s="398">
        <v>1327</v>
      </c>
      <c r="K3382" s="399"/>
      <c r="L3382" s="403">
        <v>20000</v>
      </c>
      <c r="M3382" s="399"/>
      <c r="N3382" s="403">
        <v>133</v>
      </c>
      <c r="O3382" s="399"/>
      <c r="P3382" s="398">
        <v>1327</v>
      </c>
      <c r="Q3382" s="399"/>
      <c r="R3382" s="403">
        <v>1327</v>
      </c>
      <c r="S3382" s="399"/>
      <c r="T3382" s="403">
        <v>1327</v>
      </c>
      <c r="U3382" s="399"/>
      <c r="V3382" s="403">
        <v>2000</v>
      </c>
      <c r="W3382" s="399"/>
      <c r="X3382" s="403">
        <v>2000</v>
      </c>
      <c r="Y3382" s="399"/>
      <c r="Z3382" s="112"/>
      <c r="AA3382" s="112"/>
      <c r="AB3382" s="112"/>
      <c r="AC3382" s="112"/>
    </row>
    <row r="3383" spans="1:29" x14ac:dyDescent="0.2">
      <c r="A3383" s="95" t="s">
        <v>929</v>
      </c>
      <c r="B3383" s="93" t="s">
        <v>936</v>
      </c>
      <c r="C3383" s="94">
        <v>43</v>
      </c>
      <c r="D3383" s="95" t="s">
        <v>101</v>
      </c>
      <c r="E3383" s="119">
        <v>4225</v>
      </c>
      <c r="F3383" s="142" t="s">
        <v>85</v>
      </c>
      <c r="H3383" s="398">
        <v>133</v>
      </c>
      <c r="I3383" s="399"/>
      <c r="J3383" s="398">
        <v>133</v>
      </c>
      <c r="K3383" s="399"/>
      <c r="L3383" s="409">
        <v>133</v>
      </c>
      <c r="M3383" s="399"/>
      <c r="N3383" s="409">
        <v>133</v>
      </c>
      <c r="O3383" s="399"/>
      <c r="P3383" s="398">
        <v>133</v>
      </c>
      <c r="Q3383" s="399"/>
      <c r="R3383" s="409">
        <v>133</v>
      </c>
      <c r="S3383" s="399"/>
      <c r="T3383" s="409">
        <v>133</v>
      </c>
      <c r="U3383" s="399"/>
      <c r="V3383" s="409">
        <v>133</v>
      </c>
      <c r="W3383" s="399"/>
      <c r="X3383" s="409">
        <v>133</v>
      </c>
      <c r="Y3383" s="399"/>
      <c r="Z3383" s="150"/>
      <c r="AA3383" s="150"/>
      <c r="AB3383" s="150"/>
      <c r="AC3383" s="150"/>
    </row>
    <row r="3384" spans="1:29" s="101" customFormat="1" x14ac:dyDescent="0.2">
      <c r="A3384" s="95" t="s">
        <v>929</v>
      </c>
      <c r="B3384" s="93" t="s">
        <v>936</v>
      </c>
      <c r="C3384" s="94">
        <v>43</v>
      </c>
      <c r="D3384" s="95" t="s">
        <v>101</v>
      </c>
      <c r="E3384" s="119">
        <v>4227</v>
      </c>
      <c r="F3384" s="142" t="s">
        <v>893</v>
      </c>
      <c r="G3384" s="134"/>
      <c r="H3384" s="398">
        <v>5133</v>
      </c>
      <c r="I3384" s="399"/>
      <c r="J3384" s="398">
        <v>133</v>
      </c>
      <c r="K3384" s="399"/>
      <c r="L3384" s="409">
        <v>133</v>
      </c>
      <c r="M3384" s="399"/>
      <c r="N3384" s="409">
        <v>10050</v>
      </c>
      <c r="O3384" s="399"/>
      <c r="P3384" s="398">
        <v>133</v>
      </c>
      <c r="Q3384" s="399"/>
      <c r="R3384" s="409">
        <v>133</v>
      </c>
      <c r="S3384" s="399"/>
      <c r="T3384" s="409">
        <v>133</v>
      </c>
      <c r="U3384" s="399"/>
      <c r="V3384" s="403">
        <v>10000</v>
      </c>
      <c r="W3384" s="399"/>
      <c r="X3384" s="403">
        <v>10000</v>
      </c>
      <c r="Y3384" s="399"/>
    </row>
    <row r="3385" spans="1:29" x14ac:dyDescent="0.2">
      <c r="A3385" s="118" t="s">
        <v>929</v>
      </c>
      <c r="B3385" s="102" t="s">
        <v>936</v>
      </c>
      <c r="C3385" s="103">
        <v>43</v>
      </c>
      <c r="D3385" s="118"/>
      <c r="E3385" s="113">
        <v>426</v>
      </c>
      <c r="F3385" s="141"/>
      <c r="G3385" s="186"/>
      <c r="H3385" s="108">
        <f>SUM(H3386:H3387)</f>
        <v>46636</v>
      </c>
      <c r="I3385" s="108">
        <f t="shared" ref="I3385:Y3385" si="5914">SUM(I3386:I3387)</f>
        <v>0</v>
      </c>
      <c r="J3385" s="108">
        <f t="shared" si="5914"/>
        <v>6636</v>
      </c>
      <c r="K3385" s="108">
        <f t="shared" si="5914"/>
        <v>0</v>
      </c>
      <c r="L3385" s="108">
        <f t="shared" si="5914"/>
        <v>6636</v>
      </c>
      <c r="M3385" s="108">
        <f t="shared" si="5914"/>
        <v>0</v>
      </c>
      <c r="N3385" s="108">
        <f t="shared" si="5914"/>
        <v>6636</v>
      </c>
      <c r="O3385" s="108">
        <f t="shared" si="5914"/>
        <v>0</v>
      </c>
      <c r="P3385" s="108">
        <f t="shared" si="5914"/>
        <v>6636</v>
      </c>
      <c r="Q3385" s="108">
        <f t="shared" si="5914"/>
        <v>0</v>
      </c>
      <c r="R3385" s="108">
        <f t="shared" si="5914"/>
        <v>6636</v>
      </c>
      <c r="S3385" s="108">
        <f t="shared" si="5914"/>
        <v>0</v>
      </c>
      <c r="T3385" s="108">
        <f t="shared" si="5914"/>
        <v>6636</v>
      </c>
      <c r="U3385" s="108">
        <f t="shared" si="5914"/>
        <v>0</v>
      </c>
      <c r="V3385" s="108">
        <f t="shared" si="5914"/>
        <v>10000</v>
      </c>
      <c r="W3385" s="108">
        <f t="shared" si="5914"/>
        <v>0</v>
      </c>
      <c r="X3385" s="108">
        <f t="shared" si="5914"/>
        <v>10000</v>
      </c>
      <c r="Y3385" s="108">
        <f t="shared" si="5914"/>
        <v>0</v>
      </c>
    </row>
    <row r="3386" spans="1:29" s="101" customFormat="1" x14ac:dyDescent="0.2">
      <c r="A3386" s="95" t="s">
        <v>929</v>
      </c>
      <c r="B3386" s="93" t="s">
        <v>936</v>
      </c>
      <c r="C3386" s="94">
        <v>43</v>
      </c>
      <c r="D3386" s="95" t="s">
        <v>101</v>
      </c>
      <c r="E3386" s="119">
        <v>4262</v>
      </c>
      <c r="F3386" s="142" t="s">
        <v>86</v>
      </c>
      <c r="G3386" s="134"/>
      <c r="H3386" s="398">
        <v>6636</v>
      </c>
      <c r="I3386" s="399"/>
      <c r="J3386" s="398">
        <v>6636</v>
      </c>
      <c r="K3386" s="399"/>
      <c r="L3386" s="402">
        <v>6636</v>
      </c>
      <c r="M3386" s="399"/>
      <c r="N3386" s="402">
        <v>6636</v>
      </c>
      <c r="O3386" s="399"/>
      <c r="P3386" s="398">
        <v>6636</v>
      </c>
      <c r="Q3386" s="399"/>
      <c r="R3386" s="402">
        <v>6636</v>
      </c>
      <c r="S3386" s="399"/>
      <c r="T3386" s="402">
        <v>6636</v>
      </c>
      <c r="U3386" s="399"/>
      <c r="V3386" s="402">
        <v>10000</v>
      </c>
      <c r="W3386" s="399"/>
      <c r="X3386" s="402">
        <v>10000</v>
      </c>
      <c r="Y3386" s="399"/>
    </row>
    <row r="3387" spans="1:29" s="101" customFormat="1" x14ac:dyDescent="0.2">
      <c r="A3387" s="95" t="s">
        <v>929</v>
      </c>
      <c r="B3387" s="93" t="s">
        <v>936</v>
      </c>
      <c r="C3387" s="94">
        <v>43</v>
      </c>
      <c r="D3387" s="95" t="s">
        <v>101</v>
      </c>
      <c r="E3387" s="119">
        <v>4264</v>
      </c>
      <c r="F3387" s="142" t="s">
        <v>852</v>
      </c>
      <c r="G3387" s="134"/>
      <c r="H3387" s="398">
        <v>40000</v>
      </c>
      <c r="I3387" s="399"/>
      <c r="J3387" s="398"/>
      <c r="K3387" s="399"/>
      <c r="L3387" s="402"/>
      <c r="M3387" s="399"/>
      <c r="N3387" s="402"/>
      <c r="O3387" s="399"/>
      <c r="P3387" s="398"/>
      <c r="Q3387" s="399"/>
      <c r="R3387" s="402"/>
      <c r="S3387" s="399"/>
      <c r="T3387" s="402"/>
      <c r="U3387" s="399"/>
      <c r="V3387" s="402"/>
      <c r="W3387" s="399"/>
      <c r="X3387" s="402"/>
      <c r="Y3387" s="399"/>
    </row>
    <row r="3388" spans="1:29" x14ac:dyDescent="0.2">
      <c r="A3388" s="201" t="s">
        <v>929</v>
      </c>
      <c r="B3388" s="179" t="s">
        <v>936</v>
      </c>
      <c r="C3388" s="167">
        <v>43</v>
      </c>
      <c r="D3388" s="167"/>
      <c r="E3388" s="168">
        <v>44</v>
      </c>
      <c r="F3388" s="169"/>
      <c r="G3388" s="170"/>
      <c r="H3388" s="171">
        <f t="shared" ref="H3388:X3398" si="5915">H3389</f>
        <v>0</v>
      </c>
      <c r="I3388" s="171">
        <f t="shared" si="5915"/>
        <v>0</v>
      </c>
      <c r="J3388" s="171">
        <f t="shared" si="5915"/>
        <v>133</v>
      </c>
      <c r="K3388" s="171">
        <f t="shared" si="5915"/>
        <v>0</v>
      </c>
      <c r="L3388" s="171">
        <f t="shared" si="5915"/>
        <v>133</v>
      </c>
      <c r="M3388" s="171">
        <f t="shared" si="5915"/>
        <v>0</v>
      </c>
      <c r="N3388" s="171">
        <f t="shared" si="5915"/>
        <v>0</v>
      </c>
      <c r="O3388" s="171">
        <f t="shared" si="5915"/>
        <v>0</v>
      </c>
      <c r="P3388" s="171">
        <f t="shared" si="5915"/>
        <v>133</v>
      </c>
      <c r="Q3388" s="171">
        <f t="shared" si="5915"/>
        <v>0</v>
      </c>
      <c r="R3388" s="171">
        <f t="shared" si="5915"/>
        <v>133</v>
      </c>
      <c r="S3388" s="171">
        <f t="shared" si="5915"/>
        <v>0</v>
      </c>
      <c r="T3388" s="171">
        <f t="shared" si="5915"/>
        <v>0</v>
      </c>
      <c r="U3388" s="171">
        <f t="shared" si="5915"/>
        <v>0</v>
      </c>
      <c r="V3388" s="171">
        <f t="shared" si="5915"/>
        <v>0</v>
      </c>
      <c r="W3388" s="171">
        <f t="shared" si="5915"/>
        <v>0</v>
      </c>
      <c r="X3388" s="171">
        <f t="shared" si="5915"/>
        <v>0</v>
      </c>
      <c r="Y3388" s="171">
        <f t="shared" ref="X3388:Y3398" si="5916">Y3389</f>
        <v>0</v>
      </c>
    </row>
    <row r="3389" spans="1:29" x14ac:dyDescent="0.2">
      <c r="A3389" s="118" t="s">
        <v>929</v>
      </c>
      <c r="B3389" s="102" t="s">
        <v>936</v>
      </c>
      <c r="C3389" s="103">
        <v>43</v>
      </c>
      <c r="D3389" s="118"/>
      <c r="E3389" s="113">
        <v>441</v>
      </c>
      <c r="F3389" s="141"/>
      <c r="G3389" s="186"/>
      <c r="H3389" s="108">
        <f t="shared" si="5915"/>
        <v>0</v>
      </c>
      <c r="I3389" s="108">
        <f t="shared" si="5915"/>
        <v>0</v>
      </c>
      <c r="J3389" s="108">
        <f t="shared" si="5915"/>
        <v>133</v>
      </c>
      <c r="K3389" s="108">
        <f t="shared" si="5915"/>
        <v>0</v>
      </c>
      <c r="L3389" s="108">
        <f t="shared" si="5915"/>
        <v>133</v>
      </c>
      <c r="M3389" s="108">
        <f t="shared" si="5915"/>
        <v>0</v>
      </c>
      <c r="N3389" s="108">
        <f t="shared" si="5915"/>
        <v>0</v>
      </c>
      <c r="O3389" s="108">
        <f t="shared" si="5915"/>
        <v>0</v>
      </c>
      <c r="P3389" s="108">
        <f t="shared" si="5915"/>
        <v>133</v>
      </c>
      <c r="Q3389" s="108">
        <f t="shared" si="5915"/>
        <v>0</v>
      </c>
      <c r="R3389" s="108">
        <f t="shared" si="5915"/>
        <v>133</v>
      </c>
      <c r="S3389" s="108">
        <f t="shared" si="5915"/>
        <v>0</v>
      </c>
      <c r="T3389" s="108">
        <f t="shared" si="5915"/>
        <v>0</v>
      </c>
      <c r="U3389" s="108">
        <f t="shared" si="5915"/>
        <v>0</v>
      </c>
      <c r="V3389" s="108">
        <f t="shared" si="5915"/>
        <v>0</v>
      </c>
      <c r="W3389" s="108">
        <f t="shared" si="5915"/>
        <v>0</v>
      </c>
      <c r="X3389" s="108">
        <f t="shared" si="5916"/>
        <v>0</v>
      </c>
      <c r="Y3389" s="108">
        <f t="shared" si="5916"/>
        <v>0</v>
      </c>
      <c r="Z3389" s="101"/>
      <c r="AA3389" s="101"/>
      <c r="AB3389" s="101"/>
      <c r="AC3389" s="101"/>
    </row>
    <row r="3390" spans="1:29" s="101" customFormat="1" x14ac:dyDescent="0.2">
      <c r="A3390" s="95" t="s">
        <v>929</v>
      </c>
      <c r="B3390" s="93" t="s">
        <v>936</v>
      </c>
      <c r="C3390" s="94">
        <v>43</v>
      </c>
      <c r="D3390" s="95" t="s">
        <v>101</v>
      </c>
      <c r="E3390" s="119">
        <v>4411</v>
      </c>
      <c r="F3390" s="142" t="s">
        <v>937</v>
      </c>
      <c r="G3390" s="134"/>
      <c r="H3390" s="398">
        <v>0</v>
      </c>
      <c r="I3390" s="399"/>
      <c r="J3390" s="398">
        <v>133</v>
      </c>
      <c r="K3390" s="399"/>
      <c r="L3390" s="408">
        <v>133</v>
      </c>
      <c r="M3390" s="399"/>
      <c r="N3390" s="408">
        <v>0</v>
      </c>
      <c r="O3390" s="399"/>
      <c r="P3390" s="398">
        <v>133</v>
      </c>
      <c r="Q3390" s="399"/>
      <c r="R3390" s="408">
        <v>133</v>
      </c>
      <c r="S3390" s="399"/>
      <c r="T3390" s="408"/>
      <c r="U3390" s="399"/>
      <c r="V3390" s="398"/>
      <c r="W3390" s="399"/>
      <c r="X3390" s="398"/>
      <c r="Y3390" s="399"/>
      <c r="Z3390" s="112"/>
      <c r="AA3390" s="112"/>
      <c r="AB3390" s="112"/>
      <c r="AC3390" s="112"/>
    </row>
    <row r="3391" spans="1:29" x14ac:dyDescent="0.2">
      <c r="A3391" s="201" t="s">
        <v>929</v>
      </c>
      <c r="B3391" s="179" t="s">
        <v>936</v>
      </c>
      <c r="C3391" s="167">
        <v>43</v>
      </c>
      <c r="D3391" s="167"/>
      <c r="E3391" s="168">
        <v>45</v>
      </c>
      <c r="F3391" s="169"/>
      <c r="G3391" s="170"/>
      <c r="H3391" s="171">
        <f t="shared" ref="H3391:Q3391" si="5917">H3392+H3394+H3396+H3398</f>
        <v>1726</v>
      </c>
      <c r="I3391" s="171">
        <f t="shared" si="5917"/>
        <v>0</v>
      </c>
      <c r="J3391" s="171">
        <f t="shared" si="5917"/>
        <v>1726</v>
      </c>
      <c r="K3391" s="171">
        <f t="shared" si="5917"/>
        <v>0</v>
      </c>
      <c r="L3391" s="171">
        <f t="shared" ref="L3391:M3391" si="5918">L3392+L3394+L3396+L3398</f>
        <v>1726</v>
      </c>
      <c r="M3391" s="171">
        <f t="shared" si="5918"/>
        <v>0</v>
      </c>
      <c r="N3391" s="171">
        <f t="shared" ref="N3391:O3391" si="5919">N3392+N3394+N3396+N3398</f>
        <v>0</v>
      </c>
      <c r="O3391" s="171">
        <f t="shared" si="5919"/>
        <v>0</v>
      </c>
      <c r="P3391" s="171">
        <f t="shared" si="5917"/>
        <v>1726</v>
      </c>
      <c r="Q3391" s="171">
        <f t="shared" si="5917"/>
        <v>0</v>
      </c>
      <c r="R3391" s="171">
        <f t="shared" ref="R3391:W3391" si="5920">R3392+R3394+R3396+R3398</f>
        <v>1726</v>
      </c>
      <c r="S3391" s="171">
        <f t="shared" si="5920"/>
        <v>0</v>
      </c>
      <c r="T3391" s="171">
        <f t="shared" ref="T3391:U3391" si="5921">T3392+T3394+T3396+T3398</f>
        <v>0</v>
      </c>
      <c r="U3391" s="171">
        <f t="shared" si="5921"/>
        <v>0</v>
      </c>
      <c r="V3391" s="171">
        <f t="shared" si="5920"/>
        <v>0</v>
      </c>
      <c r="W3391" s="171">
        <f t="shared" si="5920"/>
        <v>0</v>
      </c>
      <c r="X3391" s="171">
        <f t="shared" ref="X3391:Y3391" si="5922">X3392+X3394+X3396+X3398</f>
        <v>0</v>
      </c>
      <c r="Y3391" s="171">
        <f t="shared" si="5922"/>
        <v>0</v>
      </c>
    </row>
    <row r="3392" spans="1:29" s="101" customFormat="1" x14ac:dyDescent="0.2">
      <c r="A3392" s="118" t="s">
        <v>929</v>
      </c>
      <c r="B3392" s="102" t="s">
        <v>936</v>
      </c>
      <c r="C3392" s="103">
        <v>43</v>
      </c>
      <c r="D3392" s="118"/>
      <c r="E3392" s="113">
        <v>451</v>
      </c>
      <c r="F3392" s="141"/>
      <c r="G3392" s="186"/>
      <c r="H3392" s="108">
        <f t="shared" si="5915"/>
        <v>133</v>
      </c>
      <c r="I3392" s="108">
        <f t="shared" si="5915"/>
        <v>0</v>
      </c>
      <c r="J3392" s="108">
        <f t="shared" si="5915"/>
        <v>133</v>
      </c>
      <c r="K3392" s="108">
        <f t="shared" si="5915"/>
        <v>0</v>
      </c>
      <c r="L3392" s="108">
        <f t="shared" si="5915"/>
        <v>133</v>
      </c>
      <c r="M3392" s="108">
        <f t="shared" si="5915"/>
        <v>0</v>
      </c>
      <c r="N3392" s="108">
        <f t="shared" si="5915"/>
        <v>0</v>
      </c>
      <c r="O3392" s="108">
        <f t="shared" si="5915"/>
        <v>0</v>
      </c>
      <c r="P3392" s="108">
        <f t="shared" si="5915"/>
        <v>133</v>
      </c>
      <c r="Q3392" s="108">
        <f t="shared" si="5915"/>
        <v>0</v>
      </c>
      <c r="R3392" s="108">
        <f t="shared" si="5915"/>
        <v>133</v>
      </c>
      <c r="S3392" s="108">
        <f t="shared" si="5915"/>
        <v>0</v>
      </c>
      <c r="T3392" s="108">
        <f t="shared" si="5915"/>
        <v>0</v>
      </c>
      <c r="U3392" s="108">
        <f t="shared" si="5915"/>
        <v>0</v>
      </c>
      <c r="V3392" s="108">
        <f t="shared" si="5915"/>
        <v>0</v>
      </c>
      <c r="W3392" s="108">
        <f t="shared" si="5915"/>
        <v>0</v>
      </c>
      <c r="X3392" s="108">
        <f t="shared" si="5916"/>
        <v>0</v>
      </c>
      <c r="Y3392" s="108">
        <f t="shared" si="5916"/>
        <v>0</v>
      </c>
    </row>
    <row r="3393" spans="1:29" ht="15" x14ac:dyDescent="0.2">
      <c r="A3393" s="95" t="s">
        <v>929</v>
      </c>
      <c r="B3393" s="93" t="s">
        <v>936</v>
      </c>
      <c r="C3393" s="94">
        <v>43</v>
      </c>
      <c r="D3393" s="95" t="s">
        <v>101</v>
      </c>
      <c r="E3393" s="119">
        <v>4511</v>
      </c>
      <c r="F3393" s="142" t="s">
        <v>91</v>
      </c>
      <c r="H3393" s="398">
        <v>133</v>
      </c>
      <c r="I3393" s="399"/>
      <c r="J3393" s="398">
        <v>133</v>
      </c>
      <c r="K3393" s="399"/>
      <c r="L3393" s="408">
        <v>133</v>
      </c>
      <c r="M3393" s="399"/>
      <c r="N3393" s="408">
        <v>0</v>
      </c>
      <c r="O3393" s="399"/>
      <c r="P3393" s="398">
        <v>133</v>
      </c>
      <c r="Q3393" s="399"/>
      <c r="R3393" s="408">
        <v>133</v>
      </c>
      <c r="S3393" s="399"/>
      <c r="T3393" s="408"/>
      <c r="U3393" s="399"/>
      <c r="V3393" s="398"/>
      <c r="W3393" s="399"/>
      <c r="X3393" s="398"/>
      <c r="Y3393" s="399"/>
    </row>
    <row r="3394" spans="1:29" s="101" customFormat="1" x14ac:dyDescent="0.2">
      <c r="A3394" s="118" t="s">
        <v>929</v>
      </c>
      <c r="B3394" s="102" t="s">
        <v>936</v>
      </c>
      <c r="C3394" s="103">
        <v>43</v>
      </c>
      <c r="D3394" s="118"/>
      <c r="E3394" s="113">
        <v>452</v>
      </c>
      <c r="F3394" s="141"/>
      <c r="G3394" s="186"/>
      <c r="H3394" s="108">
        <f t="shared" si="5915"/>
        <v>1327</v>
      </c>
      <c r="I3394" s="108">
        <f t="shared" si="5915"/>
        <v>0</v>
      </c>
      <c r="J3394" s="108">
        <f t="shared" si="5915"/>
        <v>1327</v>
      </c>
      <c r="K3394" s="108">
        <f t="shared" si="5915"/>
        <v>0</v>
      </c>
      <c r="L3394" s="108">
        <f t="shared" si="5915"/>
        <v>1327</v>
      </c>
      <c r="M3394" s="108">
        <f t="shared" si="5915"/>
        <v>0</v>
      </c>
      <c r="N3394" s="108">
        <f t="shared" si="5915"/>
        <v>0</v>
      </c>
      <c r="O3394" s="108">
        <f t="shared" si="5915"/>
        <v>0</v>
      </c>
      <c r="P3394" s="108">
        <f t="shared" si="5915"/>
        <v>1327</v>
      </c>
      <c r="Q3394" s="108">
        <f t="shared" si="5915"/>
        <v>0</v>
      </c>
      <c r="R3394" s="108">
        <f t="shared" si="5915"/>
        <v>1327</v>
      </c>
      <c r="S3394" s="108">
        <f t="shared" si="5915"/>
        <v>0</v>
      </c>
      <c r="T3394" s="108">
        <f t="shared" si="5915"/>
        <v>0</v>
      </c>
      <c r="U3394" s="108">
        <f t="shared" si="5915"/>
        <v>0</v>
      </c>
      <c r="V3394" s="108">
        <f t="shared" si="5915"/>
        <v>0</v>
      </c>
      <c r="W3394" s="108">
        <f t="shared" si="5915"/>
        <v>0</v>
      </c>
      <c r="X3394" s="108">
        <f t="shared" si="5916"/>
        <v>0</v>
      </c>
      <c r="Y3394" s="108">
        <f t="shared" si="5916"/>
        <v>0</v>
      </c>
    </row>
    <row r="3395" spans="1:29" ht="15" x14ac:dyDescent="0.2">
      <c r="A3395" s="95" t="s">
        <v>929</v>
      </c>
      <c r="B3395" s="93" t="s">
        <v>936</v>
      </c>
      <c r="C3395" s="94">
        <v>43</v>
      </c>
      <c r="D3395" s="95" t="s">
        <v>101</v>
      </c>
      <c r="E3395" s="119">
        <v>4521</v>
      </c>
      <c r="F3395" s="142" t="s">
        <v>92</v>
      </c>
      <c r="H3395" s="398">
        <v>1327</v>
      </c>
      <c r="I3395" s="399"/>
      <c r="J3395" s="398">
        <v>1327</v>
      </c>
      <c r="K3395" s="399"/>
      <c r="L3395" s="402">
        <v>1327</v>
      </c>
      <c r="M3395" s="399"/>
      <c r="N3395" s="402">
        <v>0</v>
      </c>
      <c r="O3395" s="399"/>
      <c r="P3395" s="398">
        <v>1327</v>
      </c>
      <c r="Q3395" s="399"/>
      <c r="R3395" s="402">
        <v>1327</v>
      </c>
      <c r="S3395" s="399"/>
      <c r="T3395" s="402"/>
      <c r="U3395" s="399"/>
      <c r="V3395" s="398"/>
      <c r="W3395" s="399"/>
      <c r="X3395" s="398"/>
      <c r="Y3395" s="399"/>
    </row>
    <row r="3396" spans="1:29" s="101" customFormat="1" x14ac:dyDescent="0.2">
      <c r="A3396" s="118" t="s">
        <v>929</v>
      </c>
      <c r="B3396" s="102" t="s">
        <v>936</v>
      </c>
      <c r="C3396" s="103">
        <v>43</v>
      </c>
      <c r="D3396" s="118"/>
      <c r="E3396" s="113">
        <v>453</v>
      </c>
      <c r="F3396" s="141"/>
      <c r="G3396" s="186"/>
      <c r="H3396" s="108">
        <f t="shared" si="5915"/>
        <v>133</v>
      </c>
      <c r="I3396" s="108">
        <f t="shared" si="5915"/>
        <v>0</v>
      </c>
      <c r="J3396" s="108">
        <f t="shared" si="5915"/>
        <v>133</v>
      </c>
      <c r="K3396" s="108">
        <f t="shared" si="5915"/>
        <v>0</v>
      </c>
      <c r="L3396" s="108">
        <f t="shared" si="5915"/>
        <v>133</v>
      </c>
      <c r="M3396" s="108">
        <f t="shared" si="5915"/>
        <v>0</v>
      </c>
      <c r="N3396" s="108">
        <f t="shared" si="5915"/>
        <v>0</v>
      </c>
      <c r="O3396" s="108">
        <f t="shared" si="5915"/>
        <v>0</v>
      </c>
      <c r="P3396" s="108">
        <f t="shared" si="5915"/>
        <v>133</v>
      </c>
      <c r="Q3396" s="108">
        <f t="shared" si="5915"/>
        <v>0</v>
      </c>
      <c r="R3396" s="108">
        <f t="shared" si="5915"/>
        <v>133</v>
      </c>
      <c r="S3396" s="108">
        <f t="shared" si="5915"/>
        <v>0</v>
      </c>
      <c r="T3396" s="108">
        <f t="shared" si="5915"/>
        <v>0</v>
      </c>
      <c r="U3396" s="108">
        <f t="shared" si="5915"/>
        <v>0</v>
      </c>
      <c r="V3396" s="108">
        <f t="shared" si="5915"/>
        <v>0</v>
      </c>
      <c r="W3396" s="108">
        <f t="shared" si="5915"/>
        <v>0</v>
      </c>
      <c r="X3396" s="108">
        <f t="shared" si="5916"/>
        <v>0</v>
      </c>
      <c r="Y3396" s="108">
        <f t="shared" si="5916"/>
        <v>0</v>
      </c>
    </row>
    <row r="3397" spans="1:29" ht="15" x14ac:dyDescent="0.2">
      <c r="A3397" s="95" t="s">
        <v>929</v>
      </c>
      <c r="B3397" s="93" t="s">
        <v>936</v>
      </c>
      <c r="C3397" s="94">
        <v>43</v>
      </c>
      <c r="D3397" s="95" t="s">
        <v>101</v>
      </c>
      <c r="E3397" s="119">
        <v>4531</v>
      </c>
      <c r="F3397" s="142" t="s">
        <v>198</v>
      </c>
      <c r="H3397" s="398">
        <v>133</v>
      </c>
      <c r="I3397" s="399"/>
      <c r="J3397" s="398">
        <v>133</v>
      </c>
      <c r="K3397" s="399"/>
      <c r="L3397" s="408">
        <v>133</v>
      </c>
      <c r="M3397" s="399"/>
      <c r="N3397" s="408">
        <v>0</v>
      </c>
      <c r="O3397" s="399"/>
      <c r="P3397" s="398">
        <v>133</v>
      </c>
      <c r="Q3397" s="399"/>
      <c r="R3397" s="408">
        <v>133</v>
      </c>
      <c r="S3397" s="399"/>
      <c r="T3397" s="408"/>
      <c r="U3397" s="399"/>
      <c r="V3397" s="398"/>
      <c r="W3397" s="399"/>
      <c r="X3397" s="398"/>
      <c r="Y3397" s="399"/>
    </row>
    <row r="3398" spans="1:29" s="101" customFormat="1" x14ac:dyDescent="0.2">
      <c r="A3398" s="118" t="s">
        <v>929</v>
      </c>
      <c r="B3398" s="102" t="s">
        <v>936</v>
      </c>
      <c r="C3398" s="103">
        <v>43</v>
      </c>
      <c r="D3398" s="118"/>
      <c r="E3398" s="113">
        <v>454</v>
      </c>
      <c r="F3398" s="141"/>
      <c r="G3398" s="186"/>
      <c r="H3398" s="108">
        <f t="shared" si="5915"/>
        <v>133</v>
      </c>
      <c r="I3398" s="108">
        <f t="shared" si="5915"/>
        <v>0</v>
      </c>
      <c r="J3398" s="108">
        <f t="shared" si="5915"/>
        <v>133</v>
      </c>
      <c r="K3398" s="108">
        <f t="shared" si="5915"/>
        <v>0</v>
      </c>
      <c r="L3398" s="108">
        <f t="shared" si="5915"/>
        <v>133</v>
      </c>
      <c r="M3398" s="108">
        <f t="shared" si="5915"/>
        <v>0</v>
      </c>
      <c r="N3398" s="108">
        <f t="shared" si="5915"/>
        <v>0</v>
      </c>
      <c r="O3398" s="108">
        <f t="shared" si="5915"/>
        <v>0</v>
      </c>
      <c r="P3398" s="108">
        <f t="shared" si="5915"/>
        <v>133</v>
      </c>
      <c r="Q3398" s="108">
        <f t="shared" si="5915"/>
        <v>0</v>
      </c>
      <c r="R3398" s="108">
        <f t="shared" si="5915"/>
        <v>133</v>
      </c>
      <c r="S3398" s="108">
        <f t="shared" si="5915"/>
        <v>0</v>
      </c>
      <c r="T3398" s="108">
        <f t="shared" si="5915"/>
        <v>0</v>
      </c>
      <c r="U3398" s="108">
        <f t="shared" si="5915"/>
        <v>0</v>
      </c>
      <c r="V3398" s="108">
        <f t="shared" si="5915"/>
        <v>0</v>
      </c>
      <c r="W3398" s="108">
        <f t="shared" si="5915"/>
        <v>0</v>
      </c>
      <c r="X3398" s="108">
        <f t="shared" si="5916"/>
        <v>0</v>
      </c>
      <c r="Y3398" s="108">
        <f t="shared" si="5916"/>
        <v>0</v>
      </c>
    </row>
    <row r="3399" spans="1:29" ht="30" x14ac:dyDescent="0.2">
      <c r="A3399" s="95" t="s">
        <v>929</v>
      </c>
      <c r="B3399" s="93" t="s">
        <v>936</v>
      </c>
      <c r="C3399" s="94">
        <v>43</v>
      </c>
      <c r="D3399" s="95" t="s">
        <v>101</v>
      </c>
      <c r="E3399" s="119">
        <v>4541</v>
      </c>
      <c r="F3399" s="142" t="s">
        <v>841</v>
      </c>
      <c r="H3399" s="398">
        <v>133</v>
      </c>
      <c r="I3399" s="399"/>
      <c r="J3399" s="398">
        <v>133</v>
      </c>
      <c r="K3399" s="399"/>
      <c r="L3399" s="408">
        <v>133</v>
      </c>
      <c r="M3399" s="399"/>
      <c r="N3399" s="408">
        <v>0</v>
      </c>
      <c r="O3399" s="399"/>
      <c r="P3399" s="398">
        <v>133</v>
      </c>
      <c r="Q3399" s="399"/>
      <c r="R3399" s="408">
        <v>133</v>
      </c>
      <c r="S3399" s="399"/>
      <c r="T3399" s="408"/>
      <c r="U3399" s="399"/>
      <c r="V3399" s="398"/>
      <c r="W3399" s="399"/>
      <c r="X3399" s="398"/>
      <c r="Y3399" s="399"/>
    </row>
    <row r="3400" spans="1:29" s="101" customFormat="1" ht="67.5" x14ac:dyDescent="0.2">
      <c r="A3400" s="202" t="s">
        <v>929</v>
      </c>
      <c r="B3400" s="173" t="s">
        <v>938</v>
      </c>
      <c r="C3400" s="173"/>
      <c r="D3400" s="173"/>
      <c r="E3400" s="174"/>
      <c r="F3400" s="176" t="s">
        <v>178</v>
      </c>
      <c r="G3400" s="177" t="s">
        <v>636</v>
      </c>
      <c r="H3400" s="178">
        <f t="shared" ref="H3400:Q3400" si="5923">H3401+H3404+H3407</f>
        <v>2394290</v>
      </c>
      <c r="I3400" s="178">
        <f t="shared" si="5923"/>
        <v>0</v>
      </c>
      <c r="J3400" s="178">
        <f t="shared" si="5923"/>
        <v>2070476</v>
      </c>
      <c r="K3400" s="178">
        <f t="shared" si="5923"/>
        <v>0</v>
      </c>
      <c r="L3400" s="178">
        <f t="shared" ref="L3400:M3400" si="5924">L3401+L3404+L3407</f>
        <v>2283748</v>
      </c>
      <c r="M3400" s="178">
        <f t="shared" si="5924"/>
        <v>0</v>
      </c>
      <c r="N3400" s="178">
        <f t="shared" ref="N3400:O3400" si="5925">N3401+N3404+N3407</f>
        <v>2477951</v>
      </c>
      <c r="O3400" s="178">
        <f t="shared" si="5925"/>
        <v>0</v>
      </c>
      <c r="P3400" s="178">
        <f t="shared" si="5923"/>
        <v>2070476</v>
      </c>
      <c r="Q3400" s="178">
        <f t="shared" si="5923"/>
        <v>0</v>
      </c>
      <c r="R3400" s="178">
        <f t="shared" ref="R3400:W3400" si="5926">R3401+R3404+R3407</f>
        <v>2283748</v>
      </c>
      <c r="S3400" s="178">
        <f t="shared" si="5926"/>
        <v>0</v>
      </c>
      <c r="T3400" s="178">
        <f t="shared" ref="T3400:U3400" si="5927">T3401+T3404+T3407</f>
        <v>2377951</v>
      </c>
      <c r="U3400" s="178">
        <f t="shared" si="5927"/>
        <v>0</v>
      </c>
      <c r="V3400" s="178">
        <f t="shared" si="5926"/>
        <v>2283748</v>
      </c>
      <c r="W3400" s="178">
        <f t="shared" si="5926"/>
        <v>0</v>
      </c>
      <c r="X3400" s="178">
        <f t="shared" ref="X3400:Y3400" si="5928">X3401+X3404+X3407</f>
        <v>2477951</v>
      </c>
      <c r="Y3400" s="178">
        <f t="shared" si="5928"/>
        <v>0</v>
      </c>
    </row>
    <row r="3401" spans="1:29" x14ac:dyDescent="0.2">
      <c r="A3401" s="188" t="s">
        <v>929</v>
      </c>
      <c r="B3401" s="166" t="s">
        <v>938</v>
      </c>
      <c r="C3401" s="167">
        <v>11</v>
      </c>
      <c r="D3401" s="166"/>
      <c r="E3401" s="168">
        <v>54</v>
      </c>
      <c r="F3401" s="169"/>
      <c r="G3401" s="169"/>
      <c r="H3401" s="185">
        <f t="shared" ref="H3401:X3408" si="5929">H3402</f>
        <v>1459951</v>
      </c>
      <c r="I3401" s="185">
        <f t="shared" si="5929"/>
        <v>0</v>
      </c>
      <c r="J3401" s="185">
        <f t="shared" si="5929"/>
        <v>1459951</v>
      </c>
      <c r="K3401" s="185">
        <f t="shared" si="5929"/>
        <v>0</v>
      </c>
      <c r="L3401" s="185">
        <f t="shared" si="5929"/>
        <v>1459951</v>
      </c>
      <c r="M3401" s="185">
        <f t="shared" si="5929"/>
        <v>0</v>
      </c>
      <c r="N3401" s="185">
        <f t="shared" si="5929"/>
        <v>1459951</v>
      </c>
      <c r="O3401" s="185">
        <f t="shared" si="5929"/>
        <v>0</v>
      </c>
      <c r="P3401" s="185">
        <f t="shared" si="5929"/>
        <v>1459951</v>
      </c>
      <c r="Q3401" s="185">
        <f t="shared" si="5929"/>
        <v>0</v>
      </c>
      <c r="R3401" s="185">
        <f t="shared" si="5929"/>
        <v>1459951</v>
      </c>
      <c r="S3401" s="185">
        <f t="shared" si="5929"/>
        <v>0</v>
      </c>
      <c r="T3401" s="185">
        <f t="shared" si="5929"/>
        <v>1459951</v>
      </c>
      <c r="U3401" s="185">
        <f t="shared" si="5929"/>
        <v>0</v>
      </c>
      <c r="V3401" s="185">
        <f t="shared" si="5929"/>
        <v>1459951</v>
      </c>
      <c r="W3401" s="185">
        <f t="shared" si="5929"/>
        <v>0</v>
      </c>
      <c r="X3401" s="185">
        <f t="shared" si="5929"/>
        <v>1459951</v>
      </c>
      <c r="Y3401" s="185">
        <f t="shared" ref="X3401:Y3408" si="5930">Y3402</f>
        <v>0</v>
      </c>
    </row>
    <row r="3402" spans="1:29" s="101" customFormat="1" x14ac:dyDescent="0.2">
      <c r="A3402" s="118" t="s">
        <v>929</v>
      </c>
      <c r="B3402" s="102" t="s">
        <v>938</v>
      </c>
      <c r="C3402" s="103">
        <v>11</v>
      </c>
      <c r="D3402" s="118"/>
      <c r="E3402" s="113">
        <v>541</v>
      </c>
      <c r="F3402" s="141"/>
      <c r="G3402" s="186"/>
      <c r="H3402" s="108">
        <f t="shared" si="5929"/>
        <v>1459951</v>
      </c>
      <c r="I3402" s="108">
        <f t="shared" si="5929"/>
        <v>0</v>
      </c>
      <c r="J3402" s="108">
        <f t="shared" si="5929"/>
        <v>1459951</v>
      </c>
      <c r="K3402" s="108">
        <f t="shared" si="5929"/>
        <v>0</v>
      </c>
      <c r="L3402" s="108">
        <f t="shared" si="5929"/>
        <v>1459951</v>
      </c>
      <c r="M3402" s="108">
        <f t="shared" si="5929"/>
        <v>0</v>
      </c>
      <c r="N3402" s="108">
        <f t="shared" si="5929"/>
        <v>1459951</v>
      </c>
      <c r="O3402" s="108">
        <f t="shared" si="5929"/>
        <v>0</v>
      </c>
      <c r="P3402" s="108">
        <f t="shared" si="5929"/>
        <v>1459951</v>
      </c>
      <c r="Q3402" s="108">
        <f t="shared" si="5929"/>
        <v>0</v>
      </c>
      <c r="R3402" s="108">
        <f t="shared" si="5929"/>
        <v>1459951</v>
      </c>
      <c r="S3402" s="108">
        <f t="shared" si="5929"/>
        <v>0</v>
      </c>
      <c r="T3402" s="108">
        <f>T3403</f>
        <v>1459951</v>
      </c>
      <c r="U3402" s="108">
        <f t="shared" si="5929"/>
        <v>0</v>
      </c>
      <c r="V3402" s="108">
        <f t="shared" si="5929"/>
        <v>1459951</v>
      </c>
      <c r="W3402" s="108">
        <f t="shared" si="5929"/>
        <v>0</v>
      </c>
      <c r="X3402" s="108">
        <f t="shared" si="5930"/>
        <v>1459951</v>
      </c>
      <c r="Y3402" s="108">
        <f t="shared" si="5930"/>
        <v>0</v>
      </c>
    </row>
    <row r="3403" spans="1:29" ht="30" x14ac:dyDescent="0.2">
      <c r="A3403" s="95" t="s">
        <v>929</v>
      </c>
      <c r="B3403" s="93" t="s">
        <v>938</v>
      </c>
      <c r="C3403" s="94">
        <v>11</v>
      </c>
      <c r="D3403" s="95" t="s">
        <v>101</v>
      </c>
      <c r="E3403" s="119">
        <v>5413</v>
      </c>
      <c r="F3403" s="142" t="s">
        <v>859</v>
      </c>
      <c r="H3403" s="398">
        <v>1459951</v>
      </c>
      <c r="I3403" s="399"/>
      <c r="J3403" s="398">
        <v>1459951</v>
      </c>
      <c r="K3403" s="399"/>
      <c r="L3403" s="398">
        <v>1459951</v>
      </c>
      <c r="M3403" s="399"/>
      <c r="N3403" s="398">
        <v>1459951</v>
      </c>
      <c r="O3403" s="399"/>
      <c r="P3403" s="398">
        <v>1459951</v>
      </c>
      <c r="Q3403" s="399"/>
      <c r="R3403" s="398">
        <v>1459951</v>
      </c>
      <c r="S3403" s="399"/>
      <c r="T3403" s="398">
        <v>1459951</v>
      </c>
      <c r="U3403" s="399"/>
      <c r="V3403" s="398">
        <v>1459951</v>
      </c>
      <c r="W3403" s="399"/>
      <c r="X3403" s="398">
        <v>1459951</v>
      </c>
      <c r="Y3403" s="399"/>
    </row>
    <row r="3404" spans="1:29" s="101" customFormat="1" x14ac:dyDescent="0.2">
      <c r="A3404" s="188" t="s">
        <v>929</v>
      </c>
      <c r="B3404" s="166" t="s">
        <v>938</v>
      </c>
      <c r="C3404" s="167">
        <v>43</v>
      </c>
      <c r="D3404" s="166"/>
      <c r="E3404" s="168">
        <v>34</v>
      </c>
      <c r="F3404" s="169"/>
      <c r="G3404" s="169"/>
      <c r="H3404" s="185">
        <f t="shared" si="5929"/>
        <v>366361</v>
      </c>
      <c r="I3404" s="185">
        <f t="shared" si="5929"/>
        <v>0</v>
      </c>
      <c r="J3404" s="185">
        <f t="shared" si="5929"/>
        <v>53089</v>
      </c>
      <c r="K3404" s="185">
        <f t="shared" si="5929"/>
        <v>0</v>
      </c>
      <c r="L3404" s="185">
        <f t="shared" si="5929"/>
        <v>266361</v>
      </c>
      <c r="M3404" s="185">
        <f t="shared" si="5929"/>
        <v>0</v>
      </c>
      <c r="N3404" s="185">
        <f t="shared" si="5929"/>
        <v>450000</v>
      </c>
      <c r="O3404" s="185">
        <f t="shared" si="5929"/>
        <v>0</v>
      </c>
      <c r="P3404" s="185">
        <f t="shared" si="5929"/>
        <v>53089</v>
      </c>
      <c r="Q3404" s="185">
        <f t="shared" si="5929"/>
        <v>0</v>
      </c>
      <c r="R3404" s="185">
        <f t="shared" si="5929"/>
        <v>266361</v>
      </c>
      <c r="S3404" s="185">
        <f t="shared" si="5929"/>
        <v>0</v>
      </c>
      <c r="T3404" s="185">
        <f t="shared" si="5929"/>
        <v>350000</v>
      </c>
      <c r="U3404" s="185">
        <f t="shared" si="5929"/>
        <v>0</v>
      </c>
      <c r="V3404" s="185">
        <f t="shared" si="5929"/>
        <v>266361</v>
      </c>
      <c r="W3404" s="185">
        <f t="shared" si="5929"/>
        <v>0</v>
      </c>
      <c r="X3404" s="185">
        <f t="shared" si="5930"/>
        <v>450000</v>
      </c>
      <c r="Y3404" s="185">
        <f t="shared" si="5930"/>
        <v>0</v>
      </c>
    </row>
    <row r="3405" spans="1:29" x14ac:dyDescent="0.2">
      <c r="A3405" s="118" t="s">
        <v>929</v>
      </c>
      <c r="B3405" s="102" t="s">
        <v>938</v>
      </c>
      <c r="C3405" s="103">
        <v>43</v>
      </c>
      <c r="D3405" s="118"/>
      <c r="E3405" s="113">
        <v>342</v>
      </c>
      <c r="F3405" s="141"/>
      <c r="G3405" s="186"/>
      <c r="H3405" s="108">
        <f t="shared" si="5929"/>
        <v>366361</v>
      </c>
      <c r="I3405" s="108">
        <f t="shared" si="5929"/>
        <v>0</v>
      </c>
      <c r="J3405" s="108">
        <f t="shared" si="5929"/>
        <v>53089</v>
      </c>
      <c r="K3405" s="108">
        <f t="shared" si="5929"/>
        <v>0</v>
      </c>
      <c r="L3405" s="108">
        <f t="shared" si="5929"/>
        <v>266361</v>
      </c>
      <c r="M3405" s="108">
        <f t="shared" si="5929"/>
        <v>0</v>
      </c>
      <c r="N3405" s="108">
        <f t="shared" si="5929"/>
        <v>450000</v>
      </c>
      <c r="O3405" s="108">
        <f t="shared" si="5929"/>
        <v>0</v>
      </c>
      <c r="P3405" s="108">
        <f t="shared" si="5929"/>
        <v>53089</v>
      </c>
      <c r="Q3405" s="108">
        <f t="shared" si="5929"/>
        <v>0</v>
      </c>
      <c r="R3405" s="108">
        <f t="shared" si="5929"/>
        <v>266361</v>
      </c>
      <c r="S3405" s="108">
        <f t="shared" si="5929"/>
        <v>0</v>
      </c>
      <c r="T3405" s="108">
        <f t="shared" si="5929"/>
        <v>350000</v>
      </c>
      <c r="U3405" s="108">
        <f t="shared" si="5929"/>
        <v>0</v>
      </c>
      <c r="V3405" s="108">
        <f t="shared" si="5929"/>
        <v>266361</v>
      </c>
      <c r="W3405" s="108">
        <f t="shared" si="5929"/>
        <v>0</v>
      </c>
      <c r="X3405" s="108">
        <f t="shared" si="5930"/>
        <v>450000</v>
      </c>
      <c r="Y3405" s="108">
        <f t="shared" si="5930"/>
        <v>0</v>
      </c>
    </row>
    <row r="3406" spans="1:29" s="101" customFormat="1" ht="45" x14ac:dyDescent="0.2">
      <c r="A3406" s="95" t="s">
        <v>929</v>
      </c>
      <c r="B3406" s="93" t="s">
        <v>938</v>
      </c>
      <c r="C3406" s="94">
        <v>43</v>
      </c>
      <c r="D3406" s="95" t="s">
        <v>101</v>
      </c>
      <c r="E3406" s="119">
        <v>3421</v>
      </c>
      <c r="F3406" s="142" t="s">
        <v>856</v>
      </c>
      <c r="G3406" s="134"/>
      <c r="H3406" s="398">
        <v>366361</v>
      </c>
      <c r="I3406" s="399"/>
      <c r="J3406" s="398">
        <v>53089</v>
      </c>
      <c r="K3406" s="399"/>
      <c r="L3406" s="398">
        <v>266361</v>
      </c>
      <c r="M3406" s="399"/>
      <c r="N3406" s="398">
        <v>450000</v>
      </c>
      <c r="O3406" s="399"/>
      <c r="P3406" s="398">
        <v>53089</v>
      </c>
      <c r="Q3406" s="399"/>
      <c r="R3406" s="398">
        <v>266361</v>
      </c>
      <c r="S3406" s="399"/>
      <c r="T3406" s="398">
        <v>350000</v>
      </c>
      <c r="U3406" s="399"/>
      <c r="V3406" s="398">
        <v>266361</v>
      </c>
      <c r="W3406" s="399"/>
      <c r="X3406" s="398">
        <v>450000</v>
      </c>
      <c r="Y3406" s="399"/>
    </row>
    <row r="3407" spans="1:29" x14ac:dyDescent="0.2">
      <c r="A3407" s="188" t="s">
        <v>929</v>
      </c>
      <c r="B3407" s="166" t="s">
        <v>938</v>
      </c>
      <c r="C3407" s="167">
        <v>43</v>
      </c>
      <c r="D3407" s="166"/>
      <c r="E3407" s="168">
        <v>54</v>
      </c>
      <c r="F3407" s="169"/>
      <c r="G3407" s="169"/>
      <c r="H3407" s="185">
        <f t="shared" si="5929"/>
        <v>567978</v>
      </c>
      <c r="I3407" s="185">
        <f t="shared" si="5929"/>
        <v>0</v>
      </c>
      <c r="J3407" s="185">
        <f t="shared" si="5929"/>
        <v>557436</v>
      </c>
      <c r="K3407" s="185">
        <f t="shared" si="5929"/>
        <v>0</v>
      </c>
      <c r="L3407" s="185">
        <f t="shared" si="5929"/>
        <v>557436</v>
      </c>
      <c r="M3407" s="185">
        <f t="shared" si="5929"/>
        <v>0</v>
      </c>
      <c r="N3407" s="185">
        <f t="shared" si="5929"/>
        <v>568000</v>
      </c>
      <c r="O3407" s="185">
        <f t="shared" si="5929"/>
        <v>0</v>
      </c>
      <c r="P3407" s="185">
        <f t="shared" si="5929"/>
        <v>557436</v>
      </c>
      <c r="Q3407" s="185">
        <f t="shared" si="5929"/>
        <v>0</v>
      </c>
      <c r="R3407" s="185">
        <f t="shared" si="5929"/>
        <v>557436</v>
      </c>
      <c r="S3407" s="185">
        <f t="shared" si="5929"/>
        <v>0</v>
      </c>
      <c r="T3407" s="185">
        <f t="shared" si="5929"/>
        <v>568000</v>
      </c>
      <c r="U3407" s="185">
        <f t="shared" si="5929"/>
        <v>0</v>
      </c>
      <c r="V3407" s="185">
        <f t="shared" si="5929"/>
        <v>557436</v>
      </c>
      <c r="W3407" s="185">
        <f t="shared" si="5929"/>
        <v>0</v>
      </c>
      <c r="X3407" s="185">
        <f t="shared" si="5930"/>
        <v>568000</v>
      </c>
      <c r="Y3407" s="185">
        <f t="shared" si="5930"/>
        <v>0</v>
      </c>
    </row>
    <row r="3408" spans="1:29" x14ac:dyDescent="0.2">
      <c r="A3408" s="118" t="s">
        <v>929</v>
      </c>
      <c r="B3408" s="102" t="s">
        <v>938</v>
      </c>
      <c r="C3408" s="103">
        <v>43</v>
      </c>
      <c r="D3408" s="118"/>
      <c r="E3408" s="113">
        <v>541</v>
      </c>
      <c r="F3408" s="141"/>
      <c r="G3408" s="186"/>
      <c r="H3408" s="108">
        <f t="shared" si="5929"/>
        <v>567978</v>
      </c>
      <c r="I3408" s="108">
        <f t="shared" si="5929"/>
        <v>0</v>
      </c>
      <c r="J3408" s="108">
        <f t="shared" si="5929"/>
        <v>557436</v>
      </c>
      <c r="K3408" s="108">
        <f t="shared" si="5929"/>
        <v>0</v>
      </c>
      <c r="L3408" s="108">
        <f t="shared" si="5929"/>
        <v>557436</v>
      </c>
      <c r="M3408" s="108">
        <f t="shared" si="5929"/>
        <v>0</v>
      </c>
      <c r="N3408" s="108">
        <f t="shared" si="5929"/>
        <v>568000</v>
      </c>
      <c r="O3408" s="108">
        <f t="shared" si="5929"/>
        <v>0</v>
      </c>
      <c r="P3408" s="108">
        <f t="shared" si="5929"/>
        <v>557436</v>
      </c>
      <c r="Q3408" s="108">
        <f t="shared" si="5929"/>
        <v>0</v>
      </c>
      <c r="R3408" s="108">
        <f t="shared" si="5929"/>
        <v>557436</v>
      </c>
      <c r="S3408" s="108">
        <f t="shared" si="5929"/>
        <v>0</v>
      </c>
      <c r="T3408" s="108">
        <f t="shared" si="5929"/>
        <v>568000</v>
      </c>
      <c r="U3408" s="108">
        <f t="shared" si="5929"/>
        <v>0</v>
      </c>
      <c r="V3408" s="108">
        <f t="shared" si="5929"/>
        <v>557436</v>
      </c>
      <c r="W3408" s="108">
        <f t="shared" si="5929"/>
        <v>0</v>
      </c>
      <c r="X3408" s="108">
        <f t="shared" si="5930"/>
        <v>568000</v>
      </c>
      <c r="Y3408" s="108">
        <f t="shared" si="5930"/>
        <v>0</v>
      </c>
      <c r="Z3408" s="101"/>
      <c r="AA3408" s="101"/>
      <c r="AB3408" s="101"/>
      <c r="AC3408" s="101"/>
    </row>
    <row r="3409" spans="1:29" s="101" customFormat="1" ht="30" x14ac:dyDescent="0.2">
      <c r="A3409" s="95" t="s">
        <v>929</v>
      </c>
      <c r="B3409" s="93" t="s">
        <v>938</v>
      </c>
      <c r="C3409" s="94">
        <v>43</v>
      </c>
      <c r="D3409" s="95" t="s">
        <v>101</v>
      </c>
      <c r="E3409" s="119">
        <v>5413</v>
      </c>
      <c r="F3409" s="142" t="s">
        <v>859</v>
      </c>
      <c r="G3409" s="134"/>
      <c r="H3409" s="398">
        <v>567978</v>
      </c>
      <c r="I3409" s="399"/>
      <c r="J3409" s="398">
        <v>557436</v>
      </c>
      <c r="K3409" s="399"/>
      <c r="L3409" s="398">
        <v>557436</v>
      </c>
      <c r="M3409" s="399"/>
      <c r="N3409" s="398">
        <v>568000</v>
      </c>
      <c r="O3409" s="399"/>
      <c r="P3409" s="398">
        <v>557436</v>
      </c>
      <c r="Q3409" s="399"/>
      <c r="R3409" s="398">
        <v>557436</v>
      </c>
      <c r="S3409" s="399"/>
      <c r="T3409" s="398">
        <v>568000</v>
      </c>
      <c r="U3409" s="399"/>
      <c r="V3409" s="398">
        <v>557436</v>
      </c>
      <c r="W3409" s="399"/>
      <c r="X3409" s="398">
        <v>568000</v>
      </c>
      <c r="Y3409" s="399"/>
      <c r="Z3409" s="112"/>
      <c r="AA3409" s="112"/>
      <c r="AB3409" s="112"/>
      <c r="AC3409" s="112"/>
    </row>
    <row r="3410" spans="1:29" ht="67.5" x14ac:dyDescent="0.2">
      <c r="A3410" s="202" t="s">
        <v>929</v>
      </c>
      <c r="B3410" s="173" t="s">
        <v>939</v>
      </c>
      <c r="C3410" s="173"/>
      <c r="D3410" s="173"/>
      <c r="E3410" s="174"/>
      <c r="F3410" s="176" t="s">
        <v>940</v>
      </c>
      <c r="G3410" s="177" t="s">
        <v>636</v>
      </c>
      <c r="H3410" s="178">
        <f>H3411+H3418+H3430+H3433+H3440+H3452</f>
        <v>69787</v>
      </c>
      <c r="I3410" s="178">
        <f t="shared" ref="I3410:Q3410" si="5931">I3411+I3418+I3430+I3433+I3440+I3452</f>
        <v>0</v>
      </c>
      <c r="J3410" s="178">
        <f t="shared" si="5931"/>
        <v>0</v>
      </c>
      <c r="K3410" s="178">
        <f t="shared" si="5931"/>
        <v>0</v>
      </c>
      <c r="L3410" s="178">
        <f t="shared" ref="L3410:M3410" si="5932">L3411+L3418+L3430+L3433+L3440+L3452</f>
        <v>0</v>
      </c>
      <c r="M3410" s="178">
        <f t="shared" si="5932"/>
        <v>0</v>
      </c>
      <c r="N3410" s="178">
        <f t="shared" ref="N3410:O3410" si="5933">N3411+N3418+N3430+N3433+N3440+N3452</f>
        <v>0</v>
      </c>
      <c r="O3410" s="178">
        <f t="shared" si="5933"/>
        <v>0</v>
      </c>
      <c r="P3410" s="178">
        <f t="shared" si="5931"/>
        <v>0</v>
      </c>
      <c r="Q3410" s="178">
        <f t="shared" si="5931"/>
        <v>0</v>
      </c>
      <c r="R3410" s="178">
        <f t="shared" ref="R3410:W3410" si="5934">R3411+R3418+R3430+R3433+R3440+R3452</f>
        <v>0</v>
      </c>
      <c r="S3410" s="178">
        <f t="shared" si="5934"/>
        <v>0</v>
      </c>
      <c r="T3410" s="178">
        <f t="shared" ref="T3410:U3410" si="5935">T3411+T3418+T3430+T3433+T3440+T3452</f>
        <v>0</v>
      </c>
      <c r="U3410" s="178">
        <f t="shared" si="5935"/>
        <v>0</v>
      </c>
      <c r="V3410" s="178">
        <f t="shared" si="5934"/>
        <v>0</v>
      </c>
      <c r="W3410" s="178">
        <f t="shared" si="5934"/>
        <v>0</v>
      </c>
      <c r="X3410" s="178">
        <f t="shared" ref="X3410:Y3410" si="5936">X3411+X3418+X3430+X3433+X3440+X3452</f>
        <v>0</v>
      </c>
      <c r="Y3410" s="178">
        <f t="shared" si="5936"/>
        <v>0</v>
      </c>
    </row>
    <row r="3411" spans="1:29" x14ac:dyDescent="0.2">
      <c r="A3411" s="188" t="s">
        <v>929</v>
      </c>
      <c r="B3411" s="166" t="s">
        <v>939</v>
      </c>
      <c r="C3411" s="167">
        <v>43</v>
      </c>
      <c r="D3411" s="166"/>
      <c r="E3411" s="168">
        <v>31</v>
      </c>
      <c r="F3411" s="169"/>
      <c r="G3411" s="169"/>
      <c r="H3411" s="185">
        <f t="shared" ref="H3411:Q3411" si="5937">H3412+H3414+H3416</f>
        <v>8501</v>
      </c>
      <c r="I3411" s="185">
        <f t="shared" si="5937"/>
        <v>0</v>
      </c>
      <c r="J3411" s="185">
        <f t="shared" si="5937"/>
        <v>0</v>
      </c>
      <c r="K3411" s="185">
        <f t="shared" si="5937"/>
        <v>0</v>
      </c>
      <c r="L3411" s="185">
        <f t="shared" ref="L3411:M3411" si="5938">L3412+L3414+L3416</f>
        <v>0</v>
      </c>
      <c r="M3411" s="185">
        <f t="shared" si="5938"/>
        <v>0</v>
      </c>
      <c r="N3411" s="185">
        <f t="shared" ref="N3411:O3411" si="5939">N3412+N3414+N3416</f>
        <v>0</v>
      </c>
      <c r="O3411" s="185">
        <f t="shared" si="5939"/>
        <v>0</v>
      </c>
      <c r="P3411" s="185">
        <f t="shared" si="5937"/>
        <v>0</v>
      </c>
      <c r="Q3411" s="185">
        <f t="shared" si="5937"/>
        <v>0</v>
      </c>
      <c r="R3411" s="185">
        <f t="shared" ref="R3411:W3411" si="5940">R3412+R3414+R3416</f>
        <v>0</v>
      </c>
      <c r="S3411" s="185">
        <f t="shared" si="5940"/>
        <v>0</v>
      </c>
      <c r="T3411" s="185">
        <f t="shared" ref="T3411:U3411" si="5941">T3412+T3414+T3416</f>
        <v>0</v>
      </c>
      <c r="U3411" s="185">
        <f t="shared" si="5941"/>
        <v>0</v>
      </c>
      <c r="V3411" s="185">
        <f t="shared" si="5940"/>
        <v>0</v>
      </c>
      <c r="W3411" s="185">
        <f t="shared" si="5940"/>
        <v>0</v>
      </c>
      <c r="X3411" s="185">
        <f t="shared" ref="X3411:Y3411" si="5942">X3412+X3414+X3416</f>
        <v>0</v>
      </c>
      <c r="Y3411" s="185">
        <f t="shared" si="5942"/>
        <v>0</v>
      </c>
      <c r="Z3411" s="101"/>
      <c r="AA3411" s="101"/>
      <c r="AB3411" s="101"/>
      <c r="AC3411" s="101"/>
    </row>
    <row r="3412" spans="1:29" s="101" customFormat="1" x14ac:dyDescent="0.2">
      <c r="A3412" s="118" t="s">
        <v>929</v>
      </c>
      <c r="B3412" s="102" t="s">
        <v>939</v>
      </c>
      <c r="C3412" s="103">
        <v>43</v>
      </c>
      <c r="D3412" s="118"/>
      <c r="E3412" s="113">
        <v>311</v>
      </c>
      <c r="F3412" s="141"/>
      <c r="G3412" s="186"/>
      <c r="H3412" s="108">
        <f t="shared" ref="H3412:Y3412" si="5943">H3413</f>
        <v>6773</v>
      </c>
      <c r="I3412" s="108">
        <f t="shared" si="5943"/>
        <v>0</v>
      </c>
      <c r="J3412" s="108">
        <f t="shared" si="5943"/>
        <v>0</v>
      </c>
      <c r="K3412" s="108">
        <f t="shared" si="5943"/>
        <v>0</v>
      </c>
      <c r="L3412" s="108">
        <f t="shared" si="5943"/>
        <v>0</v>
      </c>
      <c r="M3412" s="108">
        <f t="shared" si="5943"/>
        <v>0</v>
      </c>
      <c r="N3412" s="108">
        <f t="shared" si="5943"/>
        <v>0</v>
      </c>
      <c r="O3412" s="108">
        <f t="shared" si="5943"/>
        <v>0</v>
      </c>
      <c r="P3412" s="108">
        <f t="shared" si="5943"/>
        <v>0</v>
      </c>
      <c r="Q3412" s="108">
        <f t="shared" si="5943"/>
        <v>0</v>
      </c>
      <c r="R3412" s="108">
        <f t="shared" si="5943"/>
        <v>0</v>
      </c>
      <c r="S3412" s="108">
        <f t="shared" si="5943"/>
        <v>0</v>
      </c>
      <c r="T3412" s="108">
        <f t="shared" si="5943"/>
        <v>0</v>
      </c>
      <c r="U3412" s="108">
        <f t="shared" si="5943"/>
        <v>0</v>
      </c>
      <c r="V3412" s="108">
        <f t="shared" si="5943"/>
        <v>0</v>
      </c>
      <c r="W3412" s="108">
        <f t="shared" si="5943"/>
        <v>0</v>
      </c>
      <c r="X3412" s="108">
        <f t="shared" si="5943"/>
        <v>0</v>
      </c>
      <c r="Y3412" s="108">
        <f t="shared" si="5943"/>
        <v>0</v>
      </c>
      <c r="Z3412" s="112"/>
      <c r="AA3412" s="112"/>
      <c r="AB3412" s="112"/>
      <c r="AC3412" s="112"/>
    </row>
    <row r="3413" spans="1:29" ht="15" x14ac:dyDescent="0.2">
      <c r="A3413" s="95" t="s">
        <v>929</v>
      </c>
      <c r="B3413" s="93" t="s">
        <v>939</v>
      </c>
      <c r="C3413" s="94">
        <v>43</v>
      </c>
      <c r="D3413" s="95" t="s">
        <v>101</v>
      </c>
      <c r="E3413" s="119">
        <v>3111</v>
      </c>
      <c r="F3413" s="142" t="s">
        <v>33</v>
      </c>
      <c r="H3413" s="398">
        <v>6773</v>
      </c>
      <c r="I3413" s="399"/>
      <c r="J3413" s="398">
        <v>0</v>
      </c>
      <c r="K3413" s="399"/>
      <c r="L3413" s="398"/>
      <c r="M3413" s="399"/>
      <c r="N3413" s="398"/>
      <c r="O3413" s="399"/>
      <c r="P3413" s="398">
        <v>0</v>
      </c>
      <c r="Q3413" s="399"/>
      <c r="R3413" s="398"/>
      <c r="S3413" s="399"/>
      <c r="T3413" s="398"/>
      <c r="U3413" s="399"/>
      <c r="V3413" s="398"/>
      <c r="W3413" s="399"/>
      <c r="X3413" s="398"/>
      <c r="Y3413" s="399"/>
    </row>
    <row r="3414" spans="1:29" x14ac:dyDescent="0.2">
      <c r="A3414" s="118" t="s">
        <v>929</v>
      </c>
      <c r="B3414" s="102" t="s">
        <v>939</v>
      </c>
      <c r="C3414" s="103">
        <v>43</v>
      </c>
      <c r="D3414" s="118"/>
      <c r="E3414" s="113">
        <v>312</v>
      </c>
      <c r="F3414" s="141"/>
      <c r="G3414" s="186"/>
      <c r="H3414" s="108">
        <f t="shared" ref="H3414:Y3414" si="5944">H3415</f>
        <v>133</v>
      </c>
      <c r="I3414" s="108">
        <f t="shared" si="5944"/>
        <v>0</v>
      </c>
      <c r="J3414" s="108">
        <f t="shared" si="5944"/>
        <v>0</v>
      </c>
      <c r="K3414" s="108">
        <f t="shared" si="5944"/>
        <v>0</v>
      </c>
      <c r="L3414" s="108">
        <f t="shared" si="5944"/>
        <v>0</v>
      </c>
      <c r="M3414" s="108">
        <f t="shared" si="5944"/>
        <v>0</v>
      </c>
      <c r="N3414" s="108">
        <f t="shared" si="5944"/>
        <v>0</v>
      </c>
      <c r="O3414" s="108">
        <f t="shared" si="5944"/>
        <v>0</v>
      </c>
      <c r="P3414" s="108">
        <f t="shared" si="5944"/>
        <v>0</v>
      </c>
      <c r="Q3414" s="108">
        <f t="shared" si="5944"/>
        <v>0</v>
      </c>
      <c r="R3414" s="108">
        <f t="shared" si="5944"/>
        <v>0</v>
      </c>
      <c r="S3414" s="108">
        <f t="shared" si="5944"/>
        <v>0</v>
      </c>
      <c r="T3414" s="108">
        <f t="shared" si="5944"/>
        <v>0</v>
      </c>
      <c r="U3414" s="108">
        <f t="shared" si="5944"/>
        <v>0</v>
      </c>
      <c r="V3414" s="108">
        <f t="shared" si="5944"/>
        <v>0</v>
      </c>
      <c r="W3414" s="108">
        <f t="shared" si="5944"/>
        <v>0</v>
      </c>
      <c r="X3414" s="108">
        <f t="shared" si="5944"/>
        <v>0</v>
      </c>
      <c r="Y3414" s="108">
        <f t="shared" si="5944"/>
        <v>0</v>
      </c>
      <c r="Z3414" s="101"/>
      <c r="AA3414" s="101"/>
      <c r="AB3414" s="101"/>
      <c r="AC3414" s="101"/>
    </row>
    <row r="3415" spans="1:29" ht="15" x14ac:dyDescent="0.2">
      <c r="A3415" s="95" t="s">
        <v>929</v>
      </c>
      <c r="B3415" s="93" t="s">
        <v>939</v>
      </c>
      <c r="C3415" s="94">
        <v>43</v>
      </c>
      <c r="D3415" s="95" t="s">
        <v>101</v>
      </c>
      <c r="E3415" s="119">
        <v>3121</v>
      </c>
      <c r="F3415" s="142" t="s">
        <v>471</v>
      </c>
      <c r="H3415" s="398">
        <v>133</v>
      </c>
      <c r="I3415" s="399"/>
      <c r="J3415" s="398">
        <v>0</v>
      </c>
      <c r="K3415" s="399"/>
      <c r="L3415" s="398"/>
      <c r="M3415" s="399"/>
      <c r="N3415" s="398"/>
      <c r="O3415" s="399"/>
      <c r="P3415" s="398">
        <v>0</v>
      </c>
      <c r="Q3415" s="399"/>
      <c r="R3415" s="398"/>
      <c r="S3415" s="399"/>
      <c r="T3415" s="398"/>
      <c r="U3415" s="399"/>
      <c r="V3415" s="398"/>
      <c r="W3415" s="399"/>
      <c r="X3415" s="398"/>
      <c r="Y3415" s="399"/>
    </row>
    <row r="3416" spans="1:29" s="101" customFormat="1" x14ac:dyDescent="0.2">
      <c r="A3416" s="118" t="s">
        <v>929</v>
      </c>
      <c r="B3416" s="102" t="s">
        <v>939</v>
      </c>
      <c r="C3416" s="103">
        <v>43</v>
      </c>
      <c r="D3416" s="118"/>
      <c r="E3416" s="113">
        <v>313</v>
      </c>
      <c r="F3416" s="141"/>
      <c r="G3416" s="186"/>
      <c r="H3416" s="108">
        <f t="shared" ref="H3416:Y3416" si="5945">H3417</f>
        <v>1595</v>
      </c>
      <c r="I3416" s="108">
        <f t="shared" si="5945"/>
        <v>0</v>
      </c>
      <c r="J3416" s="108">
        <f t="shared" si="5945"/>
        <v>0</v>
      </c>
      <c r="K3416" s="108">
        <f t="shared" si="5945"/>
        <v>0</v>
      </c>
      <c r="L3416" s="108">
        <f t="shared" si="5945"/>
        <v>0</v>
      </c>
      <c r="M3416" s="108">
        <f t="shared" si="5945"/>
        <v>0</v>
      </c>
      <c r="N3416" s="108">
        <f t="shared" si="5945"/>
        <v>0</v>
      </c>
      <c r="O3416" s="108">
        <f t="shared" si="5945"/>
        <v>0</v>
      </c>
      <c r="P3416" s="108">
        <f t="shared" si="5945"/>
        <v>0</v>
      </c>
      <c r="Q3416" s="108">
        <f t="shared" si="5945"/>
        <v>0</v>
      </c>
      <c r="R3416" s="108">
        <f t="shared" si="5945"/>
        <v>0</v>
      </c>
      <c r="S3416" s="108">
        <f t="shared" si="5945"/>
        <v>0</v>
      </c>
      <c r="T3416" s="108">
        <f t="shared" si="5945"/>
        <v>0</v>
      </c>
      <c r="U3416" s="108">
        <f t="shared" si="5945"/>
        <v>0</v>
      </c>
      <c r="V3416" s="108">
        <f t="shared" si="5945"/>
        <v>0</v>
      </c>
      <c r="W3416" s="108">
        <f t="shared" si="5945"/>
        <v>0</v>
      </c>
      <c r="X3416" s="108">
        <f t="shared" si="5945"/>
        <v>0</v>
      </c>
      <c r="Y3416" s="108">
        <f t="shared" si="5945"/>
        <v>0</v>
      </c>
      <c r="Z3416" s="112"/>
      <c r="AA3416" s="112"/>
      <c r="AB3416" s="112"/>
      <c r="AC3416" s="112"/>
    </row>
    <row r="3417" spans="1:29" ht="15" x14ac:dyDescent="0.2">
      <c r="A3417" s="95" t="s">
        <v>929</v>
      </c>
      <c r="B3417" s="93" t="s">
        <v>939</v>
      </c>
      <c r="C3417" s="94">
        <v>43</v>
      </c>
      <c r="D3417" s="95" t="s">
        <v>101</v>
      </c>
      <c r="E3417" s="119">
        <v>3132</v>
      </c>
      <c r="F3417" s="142" t="s">
        <v>40</v>
      </c>
      <c r="H3417" s="398">
        <v>1595</v>
      </c>
      <c r="I3417" s="399"/>
      <c r="J3417" s="398">
        <v>0</v>
      </c>
      <c r="K3417" s="399"/>
      <c r="L3417" s="398"/>
      <c r="M3417" s="399"/>
      <c r="N3417" s="398"/>
      <c r="O3417" s="399"/>
      <c r="P3417" s="398">
        <v>0</v>
      </c>
      <c r="Q3417" s="399"/>
      <c r="R3417" s="398"/>
      <c r="S3417" s="399"/>
      <c r="T3417" s="398"/>
      <c r="U3417" s="399"/>
      <c r="V3417" s="398"/>
      <c r="W3417" s="399"/>
      <c r="X3417" s="398"/>
      <c r="Y3417" s="399"/>
    </row>
    <row r="3418" spans="1:29" x14ac:dyDescent="0.2">
      <c r="A3418" s="188" t="s">
        <v>929</v>
      </c>
      <c r="B3418" s="166" t="s">
        <v>939</v>
      </c>
      <c r="C3418" s="167">
        <v>43</v>
      </c>
      <c r="D3418" s="166"/>
      <c r="E3418" s="168">
        <v>32</v>
      </c>
      <c r="F3418" s="169"/>
      <c r="G3418" s="169"/>
      <c r="H3418" s="185">
        <f t="shared" ref="H3418:Q3418" si="5946">H3419+H3422+H3424+H3428</f>
        <v>1521</v>
      </c>
      <c r="I3418" s="185">
        <f t="shared" si="5946"/>
        <v>0</v>
      </c>
      <c r="J3418" s="185">
        <f t="shared" si="5946"/>
        <v>0</v>
      </c>
      <c r="K3418" s="185">
        <f t="shared" si="5946"/>
        <v>0</v>
      </c>
      <c r="L3418" s="185">
        <f t="shared" ref="L3418:M3418" si="5947">L3419+L3422+L3424+L3428</f>
        <v>0</v>
      </c>
      <c r="M3418" s="185">
        <f t="shared" si="5947"/>
        <v>0</v>
      </c>
      <c r="N3418" s="185">
        <f t="shared" ref="N3418:O3418" si="5948">N3419+N3422+N3424+N3428</f>
        <v>0</v>
      </c>
      <c r="O3418" s="185">
        <f t="shared" si="5948"/>
        <v>0</v>
      </c>
      <c r="P3418" s="185">
        <f t="shared" si="5946"/>
        <v>0</v>
      </c>
      <c r="Q3418" s="185">
        <f t="shared" si="5946"/>
        <v>0</v>
      </c>
      <c r="R3418" s="185">
        <f t="shared" ref="R3418:W3418" si="5949">R3419+R3422+R3424+R3428</f>
        <v>0</v>
      </c>
      <c r="S3418" s="185">
        <f t="shared" si="5949"/>
        <v>0</v>
      </c>
      <c r="T3418" s="185">
        <f t="shared" ref="T3418:U3418" si="5950">T3419+T3422+T3424+T3428</f>
        <v>0</v>
      </c>
      <c r="U3418" s="185">
        <f t="shared" si="5950"/>
        <v>0</v>
      </c>
      <c r="V3418" s="185">
        <f t="shared" si="5949"/>
        <v>0</v>
      </c>
      <c r="W3418" s="185">
        <f t="shared" si="5949"/>
        <v>0</v>
      </c>
      <c r="X3418" s="185">
        <f t="shared" ref="X3418:Y3418" si="5951">X3419+X3422+X3424+X3428</f>
        <v>0</v>
      </c>
      <c r="Y3418" s="185">
        <f t="shared" si="5951"/>
        <v>0</v>
      </c>
      <c r="Z3418" s="101"/>
      <c r="AA3418" s="101"/>
      <c r="AB3418" s="101"/>
      <c r="AC3418" s="101"/>
    </row>
    <row r="3419" spans="1:29" s="101" customFormat="1" x14ac:dyDescent="0.2">
      <c r="A3419" s="118" t="s">
        <v>929</v>
      </c>
      <c r="B3419" s="102" t="s">
        <v>939</v>
      </c>
      <c r="C3419" s="103">
        <v>43</v>
      </c>
      <c r="D3419" s="118"/>
      <c r="E3419" s="113">
        <v>321</v>
      </c>
      <c r="F3419" s="141"/>
      <c r="G3419" s="186"/>
      <c r="H3419" s="108">
        <f>H3420+H3421</f>
        <v>924</v>
      </c>
      <c r="I3419" s="108">
        <f t="shared" ref="I3419:Q3419" si="5952">I3420+I3421</f>
        <v>0</v>
      </c>
      <c r="J3419" s="108">
        <f t="shared" si="5952"/>
        <v>0</v>
      </c>
      <c r="K3419" s="108">
        <f t="shared" si="5952"/>
        <v>0</v>
      </c>
      <c r="L3419" s="108">
        <f t="shared" ref="L3419:M3419" si="5953">L3420+L3421</f>
        <v>0</v>
      </c>
      <c r="M3419" s="108">
        <f t="shared" si="5953"/>
        <v>0</v>
      </c>
      <c r="N3419" s="108">
        <f t="shared" ref="N3419:O3419" si="5954">N3420+N3421</f>
        <v>0</v>
      </c>
      <c r="O3419" s="108">
        <f t="shared" si="5954"/>
        <v>0</v>
      </c>
      <c r="P3419" s="108">
        <f t="shared" si="5952"/>
        <v>0</v>
      </c>
      <c r="Q3419" s="108">
        <f t="shared" si="5952"/>
        <v>0</v>
      </c>
      <c r="R3419" s="108">
        <f t="shared" ref="R3419:W3419" si="5955">R3420+R3421</f>
        <v>0</v>
      </c>
      <c r="S3419" s="108">
        <f t="shared" si="5955"/>
        <v>0</v>
      </c>
      <c r="T3419" s="108">
        <f t="shared" ref="T3419:U3419" si="5956">T3420+T3421</f>
        <v>0</v>
      </c>
      <c r="U3419" s="108">
        <f t="shared" si="5956"/>
        <v>0</v>
      </c>
      <c r="V3419" s="108">
        <f t="shared" si="5955"/>
        <v>0</v>
      </c>
      <c r="W3419" s="108">
        <f t="shared" si="5955"/>
        <v>0</v>
      </c>
      <c r="X3419" s="108">
        <f t="shared" ref="X3419:Y3419" si="5957">X3420+X3421</f>
        <v>0</v>
      </c>
      <c r="Y3419" s="108">
        <f t="shared" si="5957"/>
        <v>0</v>
      </c>
      <c r="Z3419" s="112"/>
      <c r="AA3419" s="112"/>
      <c r="AB3419" s="112"/>
      <c r="AC3419" s="112"/>
    </row>
    <row r="3420" spans="1:29" s="101" customFormat="1" x14ac:dyDescent="0.2">
      <c r="A3420" s="95" t="s">
        <v>929</v>
      </c>
      <c r="B3420" s="93" t="s">
        <v>939</v>
      </c>
      <c r="C3420" s="94">
        <v>43</v>
      </c>
      <c r="D3420" s="95" t="s">
        <v>101</v>
      </c>
      <c r="E3420" s="119">
        <v>3211</v>
      </c>
      <c r="F3420" s="142" t="s">
        <v>42</v>
      </c>
      <c r="G3420" s="134"/>
      <c r="H3420" s="398">
        <v>691</v>
      </c>
      <c r="I3420" s="399"/>
      <c r="J3420" s="398">
        <v>0</v>
      </c>
      <c r="K3420" s="399"/>
      <c r="L3420" s="398"/>
      <c r="M3420" s="399"/>
      <c r="N3420" s="398"/>
      <c r="O3420" s="399"/>
      <c r="P3420" s="398">
        <v>0</v>
      </c>
      <c r="Q3420" s="399"/>
      <c r="R3420" s="398"/>
      <c r="S3420" s="399"/>
      <c r="T3420" s="398"/>
      <c r="U3420" s="399"/>
      <c r="V3420" s="398"/>
      <c r="W3420" s="399"/>
      <c r="X3420" s="398"/>
      <c r="Y3420" s="399"/>
      <c r="Z3420" s="112"/>
      <c r="AA3420" s="112"/>
      <c r="AB3420" s="112"/>
      <c r="AC3420" s="112"/>
    </row>
    <row r="3421" spans="1:29" ht="30" x14ac:dyDescent="0.2">
      <c r="A3421" s="95" t="s">
        <v>929</v>
      </c>
      <c r="B3421" s="93" t="s">
        <v>939</v>
      </c>
      <c r="C3421" s="94">
        <v>43</v>
      </c>
      <c r="D3421" s="95" t="s">
        <v>101</v>
      </c>
      <c r="E3421" s="119">
        <v>3212</v>
      </c>
      <c r="F3421" s="142" t="s">
        <v>43</v>
      </c>
      <c r="H3421" s="398">
        <v>233</v>
      </c>
      <c r="I3421" s="399"/>
      <c r="J3421" s="398">
        <v>0</v>
      </c>
      <c r="K3421" s="399"/>
      <c r="L3421" s="398"/>
      <c r="M3421" s="399"/>
      <c r="N3421" s="398"/>
      <c r="O3421" s="399"/>
      <c r="P3421" s="398">
        <v>0</v>
      </c>
      <c r="Q3421" s="399"/>
      <c r="R3421" s="398"/>
      <c r="S3421" s="399"/>
      <c r="T3421" s="398"/>
      <c r="U3421" s="399"/>
      <c r="V3421" s="398"/>
      <c r="W3421" s="399"/>
      <c r="X3421" s="398"/>
      <c r="Y3421" s="399"/>
      <c r="Z3421" s="101"/>
      <c r="AA3421" s="101"/>
      <c r="AB3421" s="101"/>
      <c r="AC3421" s="101"/>
    </row>
    <row r="3422" spans="1:29" s="101" customFormat="1" x14ac:dyDescent="0.2">
      <c r="A3422" s="118" t="s">
        <v>929</v>
      </c>
      <c r="B3422" s="102" t="s">
        <v>939</v>
      </c>
      <c r="C3422" s="103">
        <v>43</v>
      </c>
      <c r="D3422" s="118"/>
      <c r="E3422" s="113">
        <v>322</v>
      </c>
      <c r="F3422" s="141"/>
      <c r="G3422" s="186"/>
      <c r="H3422" s="108">
        <f t="shared" ref="H3422:Y3422" si="5958">H3423</f>
        <v>66</v>
      </c>
      <c r="I3422" s="108">
        <f t="shared" si="5958"/>
        <v>0</v>
      </c>
      <c r="J3422" s="108">
        <f t="shared" si="5958"/>
        <v>0</v>
      </c>
      <c r="K3422" s="108">
        <f t="shared" si="5958"/>
        <v>0</v>
      </c>
      <c r="L3422" s="108">
        <f t="shared" si="5958"/>
        <v>0</v>
      </c>
      <c r="M3422" s="108">
        <f t="shared" si="5958"/>
        <v>0</v>
      </c>
      <c r="N3422" s="108">
        <f t="shared" si="5958"/>
        <v>0</v>
      </c>
      <c r="O3422" s="108">
        <f t="shared" si="5958"/>
        <v>0</v>
      </c>
      <c r="P3422" s="108">
        <f t="shared" si="5958"/>
        <v>0</v>
      </c>
      <c r="Q3422" s="108">
        <f t="shared" si="5958"/>
        <v>0</v>
      </c>
      <c r="R3422" s="108">
        <f t="shared" si="5958"/>
        <v>0</v>
      </c>
      <c r="S3422" s="108">
        <f t="shared" si="5958"/>
        <v>0</v>
      </c>
      <c r="T3422" s="108">
        <f t="shared" si="5958"/>
        <v>0</v>
      </c>
      <c r="U3422" s="108">
        <f t="shared" si="5958"/>
        <v>0</v>
      </c>
      <c r="V3422" s="108">
        <f t="shared" si="5958"/>
        <v>0</v>
      </c>
      <c r="W3422" s="108">
        <f t="shared" si="5958"/>
        <v>0</v>
      </c>
      <c r="X3422" s="108">
        <f t="shared" si="5958"/>
        <v>0</v>
      </c>
      <c r="Y3422" s="108">
        <f t="shared" si="5958"/>
        <v>0</v>
      </c>
    </row>
    <row r="3423" spans="1:29" ht="15" x14ac:dyDescent="0.2">
      <c r="A3423" s="95" t="s">
        <v>929</v>
      </c>
      <c r="B3423" s="93" t="s">
        <v>939</v>
      </c>
      <c r="C3423" s="94">
        <v>43</v>
      </c>
      <c r="D3423" s="95" t="s">
        <v>101</v>
      </c>
      <c r="E3423" s="119">
        <v>3223</v>
      </c>
      <c r="F3423" s="142" t="s">
        <v>48</v>
      </c>
      <c r="H3423" s="398">
        <v>66</v>
      </c>
      <c r="I3423" s="399"/>
      <c r="J3423" s="398">
        <v>0</v>
      </c>
      <c r="K3423" s="399"/>
      <c r="L3423" s="398"/>
      <c r="M3423" s="399"/>
      <c r="N3423" s="398"/>
      <c r="O3423" s="399"/>
      <c r="P3423" s="398">
        <v>0</v>
      </c>
      <c r="Q3423" s="399"/>
      <c r="R3423" s="398"/>
      <c r="S3423" s="399"/>
      <c r="T3423" s="398"/>
      <c r="U3423" s="399"/>
      <c r="V3423" s="398"/>
      <c r="W3423" s="399"/>
      <c r="X3423" s="398"/>
      <c r="Y3423" s="399"/>
    </row>
    <row r="3424" spans="1:29" x14ac:dyDescent="0.2">
      <c r="A3424" s="118" t="s">
        <v>929</v>
      </c>
      <c r="B3424" s="102" t="s">
        <v>939</v>
      </c>
      <c r="C3424" s="103">
        <v>43</v>
      </c>
      <c r="D3424" s="118"/>
      <c r="E3424" s="113">
        <v>323</v>
      </c>
      <c r="F3424" s="141"/>
      <c r="G3424" s="186"/>
      <c r="H3424" s="108">
        <f>H3425+H3426+H3427</f>
        <v>531</v>
      </c>
      <c r="I3424" s="108">
        <f t="shared" ref="I3424:Q3424" si="5959">I3425+I3426+I3427</f>
        <v>0</v>
      </c>
      <c r="J3424" s="108">
        <f t="shared" si="5959"/>
        <v>0</v>
      </c>
      <c r="K3424" s="108">
        <f t="shared" si="5959"/>
        <v>0</v>
      </c>
      <c r="L3424" s="108">
        <f t="shared" ref="L3424:M3424" si="5960">L3425+L3426+L3427</f>
        <v>0</v>
      </c>
      <c r="M3424" s="108">
        <f t="shared" si="5960"/>
        <v>0</v>
      </c>
      <c r="N3424" s="108">
        <f t="shared" ref="N3424:O3424" si="5961">N3425+N3426+N3427</f>
        <v>0</v>
      </c>
      <c r="O3424" s="108">
        <f t="shared" si="5961"/>
        <v>0</v>
      </c>
      <c r="P3424" s="108">
        <f t="shared" si="5959"/>
        <v>0</v>
      </c>
      <c r="Q3424" s="108">
        <f t="shared" si="5959"/>
        <v>0</v>
      </c>
      <c r="R3424" s="108">
        <f t="shared" ref="R3424:W3424" si="5962">R3425+R3426+R3427</f>
        <v>0</v>
      </c>
      <c r="S3424" s="108">
        <f t="shared" si="5962"/>
        <v>0</v>
      </c>
      <c r="T3424" s="108">
        <f t="shared" ref="T3424:U3424" si="5963">T3425+T3426+T3427</f>
        <v>0</v>
      </c>
      <c r="U3424" s="108">
        <f t="shared" si="5963"/>
        <v>0</v>
      </c>
      <c r="V3424" s="108">
        <f t="shared" si="5962"/>
        <v>0</v>
      </c>
      <c r="W3424" s="108">
        <f t="shared" si="5962"/>
        <v>0</v>
      </c>
      <c r="X3424" s="108">
        <f t="shared" ref="X3424:Y3424" si="5964">X3425+X3426+X3427</f>
        <v>0</v>
      </c>
      <c r="Y3424" s="108">
        <f t="shared" si="5964"/>
        <v>0</v>
      </c>
      <c r="Z3424" s="101"/>
      <c r="AA3424" s="101"/>
      <c r="AB3424" s="101"/>
      <c r="AC3424" s="101"/>
    </row>
    <row r="3425" spans="1:29" s="101" customFormat="1" x14ac:dyDescent="0.2">
      <c r="A3425" s="95" t="s">
        <v>929</v>
      </c>
      <c r="B3425" s="93" t="s">
        <v>939</v>
      </c>
      <c r="C3425" s="94">
        <v>43</v>
      </c>
      <c r="D3425" s="95" t="s">
        <v>101</v>
      </c>
      <c r="E3425" s="119">
        <v>3231</v>
      </c>
      <c r="F3425" s="142" t="s">
        <v>52</v>
      </c>
      <c r="G3425" s="134"/>
      <c r="H3425" s="398">
        <v>133</v>
      </c>
      <c r="I3425" s="399"/>
      <c r="J3425" s="398">
        <v>0</v>
      </c>
      <c r="K3425" s="399"/>
      <c r="L3425" s="398"/>
      <c r="M3425" s="399"/>
      <c r="N3425" s="398"/>
      <c r="O3425" s="399"/>
      <c r="P3425" s="398">
        <v>0</v>
      </c>
      <c r="Q3425" s="399"/>
      <c r="R3425" s="398"/>
      <c r="S3425" s="399"/>
      <c r="T3425" s="398"/>
      <c r="U3425" s="399"/>
      <c r="V3425" s="398"/>
      <c r="W3425" s="399"/>
      <c r="X3425" s="398"/>
      <c r="Y3425" s="399"/>
      <c r="Z3425" s="112"/>
      <c r="AA3425" s="112"/>
      <c r="AB3425" s="112"/>
      <c r="AC3425" s="112"/>
    </row>
    <row r="3426" spans="1:29" ht="15" x14ac:dyDescent="0.2">
      <c r="A3426" s="95" t="s">
        <v>929</v>
      </c>
      <c r="B3426" s="93" t="s">
        <v>939</v>
      </c>
      <c r="C3426" s="94">
        <v>43</v>
      </c>
      <c r="D3426" s="95" t="s">
        <v>101</v>
      </c>
      <c r="E3426" s="119">
        <v>3233</v>
      </c>
      <c r="F3426" s="142" t="s">
        <v>54</v>
      </c>
      <c r="H3426" s="398">
        <v>398</v>
      </c>
      <c r="I3426" s="399"/>
      <c r="J3426" s="398">
        <v>0</v>
      </c>
      <c r="K3426" s="399"/>
      <c r="L3426" s="398"/>
      <c r="M3426" s="399"/>
      <c r="N3426" s="398"/>
      <c r="O3426" s="399"/>
      <c r="P3426" s="398">
        <v>0</v>
      </c>
      <c r="Q3426" s="399"/>
      <c r="R3426" s="398"/>
      <c r="S3426" s="399"/>
      <c r="T3426" s="398"/>
      <c r="U3426" s="399"/>
      <c r="V3426" s="398"/>
      <c r="W3426" s="399"/>
      <c r="X3426" s="398"/>
      <c r="Y3426" s="399"/>
    </row>
    <row r="3427" spans="1:29" x14ac:dyDescent="0.2">
      <c r="A3427" s="95" t="s">
        <v>929</v>
      </c>
      <c r="B3427" s="93" t="s">
        <v>939</v>
      </c>
      <c r="C3427" s="94">
        <v>43</v>
      </c>
      <c r="D3427" s="95" t="s">
        <v>101</v>
      </c>
      <c r="E3427" s="119">
        <v>3237</v>
      </c>
      <c r="F3427" s="142" t="s">
        <v>58</v>
      </c>
      <c r="H3427" s="398">
        <v>0</v>
      </c>
      <c r="I3427" s="399"/>
      <c r="J3427" s="398">
        <v>0</v>
      </c>
      <c r="K3427" s="399"/>
      <c r="L3427" s="398"/>
      <c r="M3427" s="399"/>
      <c r="N3427" s="398"/>
      <c r="O3427" s="399"/>
      <c r="P3427" s="398">
        <v>0</v>
      </c>
      <c r="Q3427" s="399"/>
      <c r="R3427" s="398"/>
      <c r="S3427" s="399"/>
      <c r="T3427" s="398"/>
      <c r="U3427" s="399"/>
      <c r="V3427" s="398"/>
      <c r="W3427" s="399"/>
      <c r="X3427" s="398"/>
      <c r="Y3427" s="399"/>
      <c r="Z3427" s="101"/>
      <c r="AA3427" s="101"/>
      <c r="AB3427" s="101"/>
      <c r="AC3427" s="101"/>
    </row>
    <row r="3428" spans="1:29" s="101" customFormat="1" x14ac:dyDescent="0.2">
      <c r="A3428" s="118" t="s">
        <v>929</v>
      </c>
      <c r="B3428" s="102" t="s">
        <v>939</v>
      </c>
      <c r="C3428" s="103">
        <v>43</v>
      </c>
      <c r="D3428" s="118"/>
      <c r="E3428" s="113">
        <v>329</v>
      </c>
      <c r="F3428" s="141"/>
      <c r="G3428" s="186"/>
      <c r="H3428" s="108">
        <f>H3429</f>
        <v>0</v>
      </c>
      <c r="I3428" s="108">
        <f t="shared" ref="I3428:Y3428" si="5965">I3429</f>
        <v>0</v>
      </c>
      <c r="J3428" s="108">
        <f t="shared" si="5965"/>
        <v>0</v>
      </c>
      <c r="K3428" s="108">
        <f t="shared" si="5965"/>
        <v>0</v>
      </c>
      <c r="L3428" s="108">
        <f t="shared" si="5965"/>
        <v>0</v>
      </c>
      <c r="M3428" s="108">
        <f t="shared" si="5965"/>
        <v>0</v>
      </c>
      <c r="N3428" s="108">
        <f t="shared" si="5965"/>
        <v>0</v>
      </c>
      <c r="O3428" s="108">
        <f t="shared" si="5965"/>
        <v>0</v>
      </c>
      <c r="P3428" s="108">
        <f t="shared" si="5965"/>
        <v>0</v>
      </c>
      <c r="Q3428" s="108">
        <f t="shared" si="5965"/>
        <v>0</v>
      </c>
      <c r="R3428" s="108">
        <f t="shared" si="5965"/>
        <v>0</v>
      </c>
      <c r="S3428" s="108">
        <f t="shared" si="5965"/>
        <v>0</v>
      </c>
      <c r="T3428" s="108">
        <f t="shared" si="5965"/>
        <v>0</v>
      </c>
      <c r="U3428" s="108">
        <f t="shared" si="5965"/>
        <v>0</v>
      </c>
      <c r="V3428" s="108">
        <f t="shared" si="5965"/>
        <v>0</v>
      </c>
      <c r="W3428" s="108">
        <f t="shared" si="5965"/>
        <v>0</v>
      </c>
      <c r="X3428" s="108">
        <f t="shared" si="5965"/>
        <v>0</v>
      </c>
      <c r="Y3428" s="108">
        <f t="shared" si="5965"/>
        <v>0</v>
      </c>
      <c r="Z3428" s="112"/>
      <c r="AA3428" s="112"/>
      <c r="AB3428" s="112"/>
      <c r="AC3428" s="112"/>
    </row>
    <row r="3429" spans="1:29" ht="15" x14ac:dyDescent="0.2">
      <c r="A3429" s="95" t="s">
        <v>929</v>
      </c>
      <c r="B3429" s="93" t="s">
        <v>939</v>
      </c>
      <c r="C3429" s="94">
        <v>43</v>
      </c>
      <c r="D3429" s="95" t="s">
        <v>101</v>
      </c>
      <c r="E3429" s="119">
        <v>3293</v>
      </c>
      <c r="F3429" s="142" t="s">
        <v>64</v>
      </c>
      <c r="H3429" s="398">
        <v>0</v>
      </c>
      <c r="I3429" s="399"/>
      <c r="J3429" s="398">
        <v>0</v>
      </c>
      <c r="K3429" s="399"/>
      <c r="L3429" s="398"/>
      <c r="M3429" s="399"/>
      <c r="N3429" s="398"/>
      <c r="O3429" s="399"/>
      <c r="P3429" s="398">
        <v>0</v>
      </c>
      <c r="Q3429" s="399"/>
      <c r="R3429" s="398"/>
      <c r="S3429" s="399"/>
      <c r="T3429" s="398"/>
      <c r="U3429" s="399"/>
      <c r="V3429" s="398"/>
      <c r="W3429" s="399"/>
      <c r="X3429" s="398"/>
      <c r="Y3429" s="399"/>
    </row>
    <row r="3430" spans="1:29" s="101" customFormat="1" x14ac:dyDescent="0.2">
      <c r="A3430" s="188" t="s">
        <v>929</v>
      </c>
      <c r="B3430" s="166" t="s">
        <v>939</v>
      </c>
      <c r="C3430" s="167">
        <v>43</v>
      </c>
      <c r="D3430" s="166"/>
      <c r="E3430" s="168">
        <v>42</v>
      </c>
      <c r="F3430" s="169"/>
      <c r="G3430" s="169"/>
      <c r="H3430" s="185">
        <f>H3431</f>
        <v>0</v>
      </c>
      <c r="I3430" s="185">
        <f t="shared" ref="I3430:Y3430" si="5966">I3431</f>
        <v>0</v>
      </c>
      <c r="J3430" s="185">
        <f t="shared" si="5966"/>
        <v>0</v>
      </c>
      <c r="K3430" s="185">
        <f t="shared" si="5966"/>
        <v>0</v>
      </c>
      <c r="L3430" s="185">
        <f t="shared" si="5966"/>
        <v>0</v>
      </c>
      <c r="M3430" s="185">
        <f t="shared" si="5966"/>
        <v>0</v>
      </c>
      <c r="N3430" s="185">
        <f t="shared" si="5966"/>
        <v>0</v>
      </c>
      <c r="O3430" s="185">
        <f t="shared" si="5966"/>
        <v>0</v>
      </c>
      <c r="P3430" s="185">
        <f t="shared" si="5966"/>
        <v>0</v>
      </c>
      <c r="Q3430" s="185">
        <f t="shared" si="5966"/>
        <v>0</v>
      </c>
      <c r="R3430" s="185">
        <f t="shared" si="5966"/>
        <v>0</v>
      </c>
      <c r="S3430" s="185">
        <f t="shared" si="5966"/>
        <v>0</v>
      </c>
      <c r="T3430" s="185">
        <f t="shared" si="5966"/>
        <v>0</v>
      </c>
      <c r="U3430" s="185">
        <f t="shared" si="5966"/>
        <v>0</v>
      </c>
      <c r="V3430" s="185">
        <f t="shared" si="5966"/>
        <v>0</v>
      </c>
      <c r="W3430" s="185">
        <f t="shared" si="5966"/>
        <v>0</v>
      </c>
      <c r="X3430" s="185">
        <f t="shared" si="5966"/>
        <v>0</v>
      </c>
      <c r="Y3430" s="185">
        <f t="shared" si="5966"/>
        <v>0</v>
      </c>
    </row>
    <row r="3431" spans="1:29" s="101" customFormat="1" x14ac:dyDescent="0.2">
      <c r="A3431" s="118" t="s">
        <v>929</v>
      </c>
      <c r="B3431" s="102" t="s">
        <v>939</v>
      </c>
      <c r="C3431" s="103">
        <v>43</v>
      </c>
      <c r="D3431" s="118"/>
      <c r="E3431" s="113">
        <v>423</v>
      </c>
      <c r="F3431" s="141"/>
      <c r="G3431" s="186"/>
      <c r="H3431" s="108">
        <f t="shared" ref="H3431:Y3431" si="5967">H3432</f>
        <v>0</v>
      </c>
      <c r="I3431" s="108">
        <f t="shared" si="5967"/>
        <v>0</v>
      </c>
      <c r="J3431" s="108">
        <f t="shared" si="5967"/>
        <v>0</v>
      </c>
      <c r="K3431" s="108">
        <f t="shared" si="5967"/>
        <v>0</v>
      </c>
      <c r="L3431" s="108">
        <f t="shared" si="5967"/>
        <v>0</v>
      </c>
      <c r="M3431" s="108">
        <f t="shared" si="5967"/>
        <v>0</v>
      </c>
      <c r="N3431" s="108">
        <f t="shared" si="5967"/>
        <v>0</v>
      </c>
      <c r="O3431" s="108">
        <f t="shared" si="5967"/>
        <v>0</v>
      </c>
      <c r="P3431" s="108">
        <f t="shared" si="5967"/>
        <v>0</v>
      </c>
      <c r="Q3431" s="108">
        <f t="shared" si="5967"/>
        <v>0</v>
      </c>
      <c r="R3431" s="108">
        <f t="shared" si="5967"/>
        <v>0</v>
      </c>
      <c r="S3431" s="108">
        <f t="shared" si="5967"/>
        <v>0</v>
      </c>
      <c r="T3431" s="108">
        <f t="shared" si="5967"/>
        <v>0</v>
      </c>
      <c r="U3431" s="108">
        <f t="shared" si="5967"/>
        <v>0</v>
      </c>
      <c r="V3431" s="108">
        <f t="shared" si="5967"/>
        <v>0</v>
      </c>
      <c r="W3431" s="108">
        <f t="shared" si="5967"/>
        <v>0</v>
      </c>
      <c r="X3431" s="108">
        <f t="shared" si="5967"/>
        <v>0</v>
      </c>
      <c r="Y3431" s="108">
        <f t="shared" si="5967"/>
        <v>0</v>
      </c>
      <c r="Z3431" s="112"/>
      <c r="AA3431" s="112"/>
      <c r="AB3431" s="112"/>
      <c r="AC3431" s="112"/>
    </row>
    <row r="3432" spans="1:29" x14ac:dyDescent="0.2">
      <c r="A3432" s="95" t="s">
        <v>929</v>
      </c>
      <c r="B3432" s="93" t="s">
        <v>939</v>
      </c>
      <c r="C3432" s="94">
        <v>43</v>
      </c>
      <c r="D3432" s="95" t="s">
        <v>101</v>
      </c>
      <c r="E3432" s="119">
        <v>4231</v>
      </c>
      <c r="F3432" s="142" t="s">
        <v>241</v>
      </c>
      <c r="H3432" s="398">
        <v>0</v>
      </c>
      <c r="I3432" s="399"/>
      <c r="J3432" s="398">
        <v>0</v>
      </c>
      <c r="K3432" s="399"/>
      <c r="L3432" s="398"/>
      <c r="M3432" s="399"/>
      <c r="N3432" s="398"/>
      <c r="O3432" s="399"/>
      <c r="P3432" s="398">
        <v>0</v>
      </c>
      <c r="Q3432" s="399"/>
      <c r="R3432" s="398"/>
      <c r="S3432" s="399"/>
      <c r="T3432" s="398"/>
      <c r="U3432" s="399"/>
      <c r="V3432" s="398"/>
      <c r="W3432" s="399"/>
      <c r="X3432" s="398"/>
      <c r="Y3432" s="399"/>
      <c r="Z3432" s="101"/>
      <c r="AA3432" s="101"/>
      <c r="AB3432" s="101"/>
      <c r="AC3432" s="101"/>
    </row>
    <row r="3433" spans="1:29" x14ac:dyDescent="0.2">
      <c r="A3433" s="188" t="s">
        <v>929</v>
      </c>
      <c r="B3433" s="166" t="s">
        <v>939</v>
      </c>
      <c r="C3433" s="167">
        <v>559</v>
      </c>
      <c r="D3433" s="166"/>
      <c r="E3433" s="168">
        <v>31</v>
      </c>
      <c r="F3433" s="169"/>
      <c r="G3433" s="169"/>
      <c r="H3433" s="185">
        <f t="shared" ref="H3433:Q3433" si="5968">H3434+H3436+H3438</f>
        <v>49403</v>
      </c>
      <c r="I3433" s="185">
        <f t="shared" si="5968"/>
        <v>0</v>
      </c>
      <c r="J3433" s="185">
        <f t="shared" si="5968"/>
        <v>0</v>
      </c>
      <c r="K3433" s="185">
        <f t="shared" si="5968"/>
        <v>0</v>
      </c>
      <c r="L3433" s="185">
        <f t="shared" ref="L3433:M3433" si="5969">L3434+L3436+L3438</f>
        <v>0</v>
      </c>
      <c r="M3433" s="185">
        <f t="shared" si="5969"/>
        <v>0</v>
      </c>
      <c r="N3433" s="185">
        <f t="shared" ref="N3433:O3433" si="5970">N3434+N3436+N3438</f>
        <v>0</v>
      </c>
      <c r="O3433" s="185">
        <f t="shared" si="5970"/>
        <v>0</v>
      </c>
      <c r="P3433" s="185">
        <f t="shared" si="5968"/>
        <v>0</v>
      </c>
      <c r="Q3433" s="185">
        <f t="shared" si="5968"/>
        <v>0</v>
      </c>
      <c r="R3433" s="185">
        <f t="shared" ref="R3433:W3433" si="5971">R3434+R3436+R3438</f>
        <v>0</v>
      </c>
      <c r="S3433" s="185">
        <f t="shared" si="5971"/>
        <v>0</v>
      </c>
      <c r="T3433" s="185">
        <f t="shared" ref="T3433:U3433" si="5972">T3434+T3436+T3438</f>
        <v>0</v>
      </c>
      <c r="U3433" s="185">
        <f t="shared" si="5972"/>
        <v>0</v>
      </c>
      <c r="V3433" s="185">
        <f t="shared" si="5971"/>
        <v>0</v>
      </c>
      <c r="W3433" s="185">
        <f t="shared" si="5971"/>
        <v>0</v>
      </c>
      <c r="X3433" s="185">
        <f t="shared" ref="X3433:Y3433" si="5973">X3434+X3436+X3438</f>
        <v>0</v>
      </c>
      <c r="Y3433" s="185">
        <f t="shared" si="5973"/>
        <v>0</v>
      </c>
      <c r="Z3433" s="101"/>
      <c r="AA3433" s="101"/>
      <c r="AB3433" s="101"/>
      <c r="AC3433" s="101"/>
    </row>
    <row r="3434" spans="1:29" s="101" customFormat="1" x14ac:dyDescent="0.2">
      <c r="A3434" s="118" t="s">
        <v>929</v>
      </c>
      <c r="B3434" s="102" t="s">
        <v>939</v>
      </c>
      <c r="C3434" s="103">
        <v>559</v>
      </c>
      <c r="D3434" s="118"/>
      <c r="E3434" s="113">
        <v>311</v>
      </c>
      <c r="F3434" s="141"/>
      <c r="G3434" s="186"/>
      <c r="H3434" s="108">
        <f t="shared" ref="H3434:Y3434" si="5974">H3435</f>
        <v>42162</v>
      </c>
      <c r="I3434" s="108">
        <f t="shared" si="5974"/>
        <v>0</v>
      </c>
      <c r="J3434" s="108">
        <f t="shared" si="5974"/>
        <v>0</v>
      </c>
      <c r="K3434" s="108">
        <f t="shared" si="5974"/>
        <v>0</v>
      </c>
      <c r="L3434" s="108">
        <f t="shared" si="5974"/>
        <v>0</v>
      </c>
      <c r="M3434" s="108">
        <f t="shared" si="5974"/>
        <v>0</v>
      </c>
      <c r="N3434" s="108">
        <f t="shared" si="5974"/>
        <v>0</v>
      </c>
      <c r="O3434" s="108">
        <f t="shared" si="5974"/>
        <v>0</v>
      </c>
      <c r="P3434" s="108">
        <f t="shared" si="5974"/>
        <v>0</v>
      </c>
      <c r="Q3434" s="108">
        <f t="shared" si="5974"/>
        <v>0</v>
      </c>
      <c r="R3434" s="108">
        <f t="shared" si="5974"/>
        <v>0</v>
      </c>
      <c r="S3434" s="108">
        <f t="shared" si="5974"/>
        <v>0</v>
      </c>
      <c r="T3434" s="108">
        <f t="shared" si="5974"/>
        <v>0</v>
      </c>
      <c r="U3434" s="108">
        <f t="shared" si="5974"/>
        <v>0</v>
      </c>
      <c r="V3434" s="108">
        <f t="shared" si="5974"/>
        <v>0</v>
      </c>
      <c r="W3434" s="108">
        <f t="shared" si="5974"/>
        <v>0</v>
      </c>
      <c r="X3434" s="108">
        <f t="shared" si="5974"/>
        <v>0</v>
      </c>
      <c r="Y3434" s="108">
        <f t="shared" si="5974"/>
        <v>0</v>
      </c>
      <c r="Z3434" s="112"/>
      <c r="AA3434" s="112"/>
      <c r="AB3434" s="112"/>
      <c r="AC3434" s="112"/>
    </row>
    <row r="3435" spans="1:29" ht="15" x14ac:dyDescent="0.2">
      <c r="A3435" s="95" t="s">
        <v>929</v>
      </c>
      <c r="B3435" s="93" t="s">
        <v>939</v>
      </c>
      <c r="C3435" s="94">
        <v>559</v>
      </c>
      <c r="D3435" s="95" t="s">
        <v>101</v>
      </c>
      <c r="E3435" s="119">
        <v>3111</v>
      </c>
      <c r="F3435" s="142" t="s">
        <v>33</v>
      </c>
      <c r="H3435" s="398">
        <v>42162</v>
      </c>
      <c r="I3435" s="399"/>
      <c r="J3435" s="398">
        <v>0</v>
      </c>
      <c r="K3435" s="399"/>
      <c r="L3435" s="398"/>
      <c r="M3435" s="399"/>
      <c r="N3435" s="398"/>
      <c r="O3435" s="399"/>
      <c r="P3435" s="398">
        <v>0</v>
      </c>
      <c r="Q3435" s="399"/>
      <c r="R3435" s="398"/>
      <c r="S3435" s="399"/>
      <c r="T3435" s="398"/>
      <c r="U3435" s="399"/>
      <c r="V3435" s="398"/>
      <c r="W3435" s="399"/>
      <c r="X3435" s="398"/>
      <c r="Y3435" s="399"/>
    </row>
    <row r="3436" spans="1:29" x14ac:dyDescent="0.2">
      <c r="A3436" s="118" t="s">
        <v>929</v>
      </c>
      <c r="B3436" s="102" t="s">
        <v>939</v>
      </c>
      <c r="C3436" s="103">
        <v>559</v>
      </c>
      <c r="D3436" s="118"/>
      <c r="E3436" s="113">
        <v>312</v>
      </c>
      <c r="F3436" s="141"/>
      <c r="G3436" s="186"/>
      <c r="H3436" s="108">
        <f t="shared" ref="H3436:Y3436" si="5975">H3437</f>
        <v>203</v>
      </c>
      <c r="I3436" s="108">
        <f t="shared" si="5975"/>
        <v>0</v>
      </c>
      <c r="J3436" s="108">
        <f t="shared" si="5975"/>
        <v>0</v>
      </c>
      <c r="K3436" s="108">
        <f t="shared" si="5975"/>
        <v>0</v>
      </c>
      <c r="L3436" s="108">
        <f t="shared" si="5975"/>
        <v>0</v>
      </c>
      <c r="M3436" s="108">
        <f t="shared" si="5975"/>
        <v>0</v>
      </c>
      <c r="N3436" s="108">
        <f t="shared" si="5975"/>
        <v>0</v>
      </c>
      <c r="O3436" s="108">
        <f t="shared" si="5975"/>
        <v>0</v>
      </c>
      <c r="P3436" s="108">
        <f t="shared" si="5975"/>
        <v>0</v>
      </c>
      <c r="Q3436" s="108">
        <f t="shared" si="5975"/>
        <v>0</v>
      </c>
      <c r="R3436" s="108">
        <f t="shared" si="5975"/>
        <v>0</v>
      </c>
      <c r="S3436" s="108">
        <f t="shared" si="5975"/>
        <v>0</v>
      </c>
      <c r="T3436" s="108">
        <f t="shared" si="5975"/>
        <v>0</v>
      </c>
      <c r="U3436" s="108">
        <f t="shared" si="5975"/>
        <v>0</v>
      </c>
      <c r="V3436" s="108">
        <f t="shared" si="5975"/>
        <v>0</v>
      </c>
      <c r="W3436" s="108">
        <f t="shared" si="5975"/>
        <v>0</v>
      </c>
      <c r="X3436" s="108">
        <f t="shared" si="5975"/>
        <v>0</v>
      </c>
      <c r="Y3436" s="108">
        <f t="shared" si="5975"/>
        <v>0</v>
      </c>
      <c r="Z3436" s="101"/>
      <c r="AA3436" s="101"/>
      <c r="AB3436" s="101"/>
      <c r="AC3436" s="101"/>
    </row>
    <row r="3437" spans="1:29" s="101" customFormat="1" x14ac:dyDescent="0.2">
      <c r="A3437" s="95" t="s">
        <v>929</v>
      </c>
      <c r="B3437" s="93" t="s">
        <v>939</v>
      </c>
      <c r="C3437" s="94">
        <v>559</v>
      </c>
      <c r="D3437" s="95" t="s">
        <v>101</v>
      </c>
      <c r="E3437" s="119">
        <v>3121</v>
      </c>
      <c r="F3437" s="142" t="s">
        <v>471</v>
      </c>
      <c r="G3437" s="134"/>
      <c r="H3437" s="398">
        <v>203</v>
      </c>
      <c r="I3437" s="399"/>
      <c r="J3437" s="398">
        <v>0</v>
      </c>
      <c r="K3437" s="399"/>
      <c r="L3437" s="398"/>
      <c r="M3437" s="399"/>
      <c r="N3437" s="398"/>
      <c r="O3437" s="399"/>
      <c r="P3437" s="398">
        <v>0</v>
      </c>
      <c r="Q3437" s="399"/>
      <c r="R3437" s="398"/>
      <c r="S3437" s="399"/>
      <c r="T3437" s="398"/>
      <c r="U3437" s="399"/>
      <c r="V3437" s="398"/>
      <c r="W3437" s="399"/>
      <c r="X3437" s="398"/>
      <c r="Y3437" s="399"/>
      <c r="Z3437" s="112"/>
      <c r="AA3437" s="112"/>
      <c r="AB3437" s="112"/>
      <c r="AC3437" s="112"/>
    </row>
    <row r="3438" spans="1:29" x14ac:dyDescent="0.2">
      <c r="A3438" s="118" t="s">
        <v>929</v>
      </c>
      <c r="B3438" s="102" t="s">
        <v>939</v>
      </c>
      <c r="C3438" s="103">
        <v>559</v>
      </c>
      <c r="D3438" s="118"/>
      <c r="E3438" s="113">
        <v>313</v>
      </c>
      <c r="F3438" s="141"/>
      <c r="G3438" s="186"/>
      <c r="H3438" s="108">
        <f t="shared" ref="H3438:Y3438" si="5976">H3439</f>
        <v>7038</v>
      </c>
      <c r="I3438" s="108">
        <f t="shared" si="5976"/>
        <v>0</v>
      </c>
      <c r="J3438" s="108">
        <f t="shared" si="5976"/>
        <v>0</v>
      </c>
      <c r="K3438" s="108">
        <f t="shared" si="5976"/>
        <v>0</v>
      </c>
      <c r="L3438" s="108">
        <f t="shared" si="5976"/>
        <v>0</v>
      </c>
      <c r="M3438" s="108">
        <f t="shared" si="5976"/>
        <v>0</v>
      </c>
      <c r="N3438" s="108">
        <f t="shared" si="5976"/>
        <v>0</v>
      </c>
      <c r="O3438" s="108">
        <f t="shared" si="5976"/>
        <v>0</v>
      </c>
      <c r="P3438" s="108">
        <f t="shared" si="5976"/>
        <v>0</v>
      </c>
      <c r="Q3438" s="108">
        <f t="shared" si="5976"/>
        <v>0</v>
      </c>
      <c r="R3438" s="108">
        <f t="shared" si="5976"/>
        <v>0</v>
      </c>
      <c r="S3438" s="108">
        <f t="shared" si="5976"/>
        <v>0</v>
      </c>
      <c r="T3438" s="108">
        <f t="shared" si="5976"/>
        <v>0</v>
      </c>
      <c r="U3438" s="108">
        <f t="shared" si="5976"/>
        <v>0</v>
      </c>
      <c r="V3438" s="108">
        <f t="shared" si="5976"/>
        <v>0</v>
      </c>
      <c r="W3438" s="108">
        <f t="shared" si="5976"/>
        <v>0</v>
      </c>
      <c r="X3438" s="108">
        <f t="shared" si="5976"/>
        <v>0</v>
      </c>
      <c r="Y3438" s="108">
        <f t="shared" si="5976"/>
        <v>0</v>
      </c>
    </row>
    <row r="3439" spans="1:29" s="101" customFormat="1" x14ac:dyDescent="0.2">
      <c r="A3439" s="95" t="s">
        <v>929</v>
      </c>
      <c r="B3439" s="93" t="s">
        <v>939</v>
      </c>
      <c r="C3439" s="94">
        <v>559</v>
      </c>
      <c r="D3439" s="95" t="s">
        <v>101</v>
      </c>
      <c r="E3439" s="119">
        <v>3132</v>
      </c>
      <c r="F3439" s="142" t="s">
        <v>40</v>
      </c>
      <c r="G3439" s="134"/>
      <c r="H3439" s="398">
        <v>7038</v>
      </c>
      <c r="I3439" s="399"/>
      <c r="J3439" s="398">
        <v>0</v>
      </c>
      <c r="K3439" s="399"/>
      <c r="L3439" s="398"/>
      <c r="M3439" s="399"/>
      <c r="N3439" s="398"/>
      <c r="O3439" s="399"/>
      <c r="P3439" s="398">
        <v>0</v>
      </c>
      <c r="Q3439" s="399"/>
      <c r="R3439" s="398"/>
      <c r="S3439" s="399"/>
      <c r="T3439" s="398"/>
      <c r="U3439" s="399"/>
      <c r="V3439" s="398"/>
      <c r="W3439" s="399"/>
      <c r="X3439" s="398"/>
      <c r="Y3439" s="399"/>
    </row>
    <row r="3440" spans="1:29" x14ac:dyDescent="0.2">
      <c r="A3440" s="188" t="s">
        <v>929</v>
      </c>
      <c r="B3440" s="166" t="s">
        <v>939</v>
      </c>
      <c r="C3440" s="167">
        <v>559</v>
      </c>
      <c r="D3440" s="166"/>
      <c r="E3440" s="168">
        <v>32</v>
      </c>
      <c r="F3440" s="169"/>
      <c r="G3440" s="169"/>
      <c r="H3440" s="185">
        <f t="shared" ref="H3440:Q3440" si="5977">H3441+H3445+H3447+H3450</f>
        <v>10362</v>
      </c>
      <c r="I3440" s="185">
        <f t="shared" si="5977"/>
        <v>0</v>
      </c>
      <c r="J3440" s="185">
        <f t="shared" si="5977"/>
        <v>0</v>
      </c>
      <c r="K3440" s="185">
        <f t="shared" si="5977"/>
        <v>0</v>
      </c>
      <c r="L3440" s="185">
        <f t="shared" ref="L3440:M3440" si="5978">L3441+L3445+L3447+L3450</f>
        <v>0</v>
      </c>
      <c r="M3440" s="185">
        <f t="shared" si="5978"/>
        <v>0</v>
      </c>
      <c r="N3440" s="185">
        <f t="shared" ref="N3440:O3440" si="5979">N3441+N3445+N3447+N3450</f>
        <v>0</v>
      </c>
      <c r="O3440" s="185">
        <f t="shared" si="5979"/>
        <v>0</v>
      </c>
      <c r="P3440" s="185">
        <f t="shared" si="5977"/>
        <v>0</v>
      </c>
      <c r="Q3440" s="185">
        <f t="shared" si="5977"/>
        <v>0</v>
      </c>
      <c r="R3440" s="185">
        <f t="shared" ref="R3440:W3440" si="5980">R3441+R3445+R3447+R3450</f>
        <v>0</v>
      </c>
      <c r="S3440" s="185">
        <f t="shared" si="5980"/>
        <v>0</v>
      </c>
      <c r="T3440" s="185">
        <f t="shared" ref="T3440:U3440" si="5981">T3441+T3445+T3447+T3450</f>
        <v>0</v>
      </c>
      <c r="U3440" s="185">
        <f t="shared" si="5981"/>
        <v>0</v>
      </c>
      <c r="V3440" s="185">
        <f t="shared" si="5980"/>
        <v>0</v>
      </c>
      <c r="W3440" s="185">
        <f t="shared" si="5980"/>
        <v>0</v>
      </c>
      <c r="X3440" s="185">
        <f t="shared" ref="X3440:Y3440" si="5982">X3441+X3445+X3447+X3450</f>
        <v>0</v>
      </c>
      <c r="Y3440" s="185">
        <f t="shared" si="5982"/>
        <v>0</v>
      </c>
    </row>
    <row r="3441" spans="1:29" s="101" customFormat="1" x14ac:dyDescent="0.2">
      <c r="A3441" s="118" t="s">
        <v>929</v>
      </c>
      <c r="B3441" s="102" t="s">
        <v>939</v>
      </c>
      <c r="C3441" s="103">
        <v>559</v>
      </c>
      <c r="D3441" s="118"/>
      <c r="E3441" s="113">
        <v>321</v>
      </c>
      <c r="F3441" s="141"/>
      <c r="G3441" s="186"/>
      <c r="H3441" s="108">
        <f t="shared" ref="H3441:Q3441" si="5983">H3442+H3443+H3444</f>
        <v>4523</v>
      </c>
      <c r="I3441" s="108">
        <f t="shared" si="5983"/>
        <v>0</v>
      </c>
      <c r="J3441" s="108">
        <f t="shared" si="5983"/>
        <v>0</v>
      </c>
      <c r="K3441" s="108">
        <f t="shared" si="5983"/>
        <v>0</v>
      </c>
      <c r="L3441" s="108">
        <f t="shared" ref="L3441:M3441" si="5984">L3442+L3443+L3444</f>
        <v>0</v>
      </c>
      <c r="M3441" s="108">
        <f t="shared" si="5984"/>
        <v>0</v>
      </c>
      <c r="N3441" s="108">
        <f t="shared" ref="N3441:O3441" si="5985">N3442+N3443+N3444</f>
        <v>0</v>
      </c>
      <c r="O3441" s="108">
        <f t="shared" si="5985"/>
        <v>0</v>
      </c>
      <c r="P3441" s="108">
        <f t="shared" si="5983"/>
        <v>0</v>
      </c>
      <c r="Q3441" s="108">
        <f t="shared" si="5983"/>
        <v>0</v>
      </c>
      <c r="R3441" s="108">
        <f t="shared" ref="R3441:W3441" si="5986">R3442+R3443+R3444</f>
        <v>0</v>
      </c>
      <c r="S3441" s="108">
        <f t="shared" si="5986"/>
        <v>0</v>
      </c>
      <c r="T3441" s="108">
        <f t="shared" ref="T3441:U3441" si="5987">T3442+T3443+T3444</f>
        <v>0</v>
      </c>
      <c r="U3441" s="108">
        <f t="shared" si="5987"/>
        <v>0</v>
      </c>
      <c r="V3441" s="108">
        <f t="shared" si="5986"/>
        <v>0</v>
      </c>
      <c r="W3441" s="108">
        <f t="shared" si="5986"/>
        <v>0</v>
      </c>
      <c r="X3441" s="108">
        <f t="shared" ref="X3441:Y3441" si="5988">X3442+X3443+X3444</f>
        <v>0</v>
      </c>
      <c r="Y3441" s="108">
        <f t="shared" si="5988"/>
        <v>0</v>
      </c>
    </row>
    <row r="3442" spans="1:29" ht="15" x14ac:dyDescent="0.2">
      <c r="A3442" s="95" t="s">
        <v>929</v>
      </c>
      <c r="B3442" s="93" t="s">
        <v>939</v>
      </c>
      <c r="C3442" s="94">
        <v>559</v>
      </c>
      <c r="D3442" s="95" t="s">
        <v>101</v>
      </c>
      <c r="E3442" s="119">
        <v>3211</v>
      </c>
      <c r="F3442" s="142" t="s">
        <v>42</v>
      </c>
      <c r="H3442" s="398">
        <v>3527</v>
      </c>
      <c r="I3442" s="399"/>
      <c r="J3442" s="398">
        <v>0</v>
      </c>
      <c r="K3442" s="399"/>
      <c r="L3442" s="398"/>
      <c r="M3442" s="399"/>
      <c r="N3442" s="398"/>
      <c r="O3442" s="399"/>
      <c r="P3442" s="398">
        <v>0</v>
      </c>
      <c r="Q3442" s="399"/>
      <c r="R3442" s="398"/>
      <c r="S3442" s="399"/>
      <c r="T3442" s="398"/>
      <c r="U3442" s="399"/>
      <c r="V3442" s="398"/>
      <c r="W3442" s="399"/>
      <c r="X3442" s="398"/>
      <c r="Y3442" s="399"/>
    </row>
    <row r="3443" spans="1:29" s="101" customFormat="1" ht="30" x14ac:dyDescent="0.2">
      <c r="A3443" s="95" t="s">
        <v>929</v>
      </c>
      <c r="B3443" s="93" t="s">
        <v>939</v>
      </c>
      <c r="C3443" s="94">
        <v>559</v>
      </c>
      <c r="D3443" s="95" t="s">
        <v>101</v>
      </c>
      <c r="E3443" s="119">
        <v>3212</v>
      </c>
      <c r="F3443" s="142" t="s">
        <v>43</v>
      </c>
      <c r="G3443" s="134"/>
      <c r="H3443" s="398">
        <v>863</v>
      </c>
      <c r="I3443" s="399"/>
      <c r="J3443" s="398">
        <v>0</v>
      </c>
      <c r="K3443" s="399"/>
      <c r="L3443" s="398"/>
      <c r="M3443" s="399"/>
      <c r="N3443" s="398"/>
      <c r="O3443" s="399"/>
      <c r="P3443" s="398">
        <v>0</v>
      </c>
      <c r="Q3443" s="399"/>
      <c r="R3443" s="398"/>
      <c r="S3443" s="399"/>
      <c r="T3443" s="398"/>
      <c r="U3443" s="399"/>
      <c r="V3443" s="398"/>
      <c r="W3443" s="399"/>
      <c r="X3443" s="398"/>
      <c r="Y3443" s="399"/>
    </row>
    <row r="3444" spans="1:29" ht="15" x14ac:dyDescent="0.2">
      <c r="A3444" s="95" t="s">
        <v>929</v>
      </c>
      <c r="B3444" s="93" t="s">
        <v>939</v>
      </c>
      <c r="C3444" s="94">
        <v>559</v>
      </c>
      <c r="D3444" s="95" t="s">
        <v>101</v>
      </c>
      <c r="E3444" s="119">
        <v>3214</v>
      </c>
      <c r="F3444" s="142" t="s">
        <v>45</v>
      </c>
      <c r="H3444" s="398">
        <v>133</v>
      </c>
      <c r="I3444" s="399"/>
      <c r="J3444" s="398">
        <v>0</v>
      </c>
      <c r="K3444" s="399"/>
      <c r="L3444" s="398"/>
      <c r="M3444" s="399"/>
      <c r="N3444" s="398"/>
      <c r="O3444" s="399"/>
      <c r="P3444" s="398">
        <v>0</v>
      </c>
      <c r="Q3444" s="399"/>
      <c r="R3444" s="398"/>
      <c r="S3444" s="399"/>
      <c r="T3444" s="398"/>
      <c r="U3444" s="399"/>
      <c r="V3444" s="398"/>
      <c r="W3444" s="399"/>
      <c r="X3444" s="398"/>
      <c r="Y3444" s="399"/>
    </row>
    <row r="3445" spans="1:29" x14ac:dyDescent="0.2">
      <c r="A3445" s="118" t="s">
        <v>929</v>
      </c>
      <c r="B3445" s="102" t="s">
        <v>939</v>
      </c>
      <c r="C3445" s="103">
        <v>559</v>
      </c>
      <c r="D3445" s="118"/>
      <c r="E3445" s="113">
        <v>322</v>
      </c>
      <c r="F3445" s="141"/>
      <c r="G3445" s="186"/>
      <c r="H3445" s="108">
        <f t="shared" ref="H3445:Y3445" si="5989">H3446</f>
        <v>398</v>
      </c>
      <c r="I3445" s="108">
        <f t="shared" si="5989"/>
        <v>0</v>
      </c>
      <c r="J3445" s="108">
        <f t="shared" si="5989"/>
        <v>0</v>
      </c>
      <c r="K3445" s="108">
        <f t="shared" si="5989"/>
        <v>0</v>
      </c>
      <c r="L3445" s="108">
        <f t="shared" si="5989"/>
        <v>0</v>
      </c>
      <c r="M3445" s="108">
        <f t="shared" si="5989"/>
        <v>0</v>
      </c>
      <c r="N3445" s="108">
        <f t="shared" si="5989"/>
        <v>0</v>
      </c>
      <c r="O3445" s="108">
        <f t="shared" si="5989"/>
        <v>0</v>
      </c>
      <c r="P3445" s="108">
        <f t="shared" si="5989"/>
        <v>0</v>
      </c>
      <c r="Q3445" s="108">
        <f t="shared" si="5989"/>
        <v>0</v>
      </c>
      <c r="R3445" s="108">
        <f t="shared" si="5989"/>
        <v>0</v>
      </c>
      <c r="S3445" s="108">
        <f t="shared" si="5989"/>
        <v>0</v>
      </c>
      <c r="T3445" s="108">
        <f t="shared" si="5989"/>
        <v>0</v>
      </c>
      <c r="U3445" s="108">
        <f t="shared" si="5989"/>
        <v>0</v>
      </c>
      <c r="V3445" s="108">
        <f t="shared" si="5989"/>
        <v>0</v>
      </c>
      <c r="W3445" s="108">
        <f t="shared" si="5989"/>
        <v>0</v>
      </c>
      <c r="X3445" s="108">
        <f t="shared" si="5989"/>
        <v>0</v>
      </c>
      <c r="Y3445" s="108">
        <f t="shared" si="5989"/>
        <v>0</v>
      </c>
      <c r="Z3445" s="101"/>
      <c r="AA3445" s="101"/>
      <c r="AB3445" s="101"/>
      <c r="AC3445" s="101"/>
    </row>
    <row r="3446" spans="1:29" s="101" customFormat="1" x14ac:dyDescent="0.2">
      <c r="A3446" s="95" t="s">
        <v>929</v>
      </c>
      <c r="B3446" s="93" t="s">
        <v>939</v>
      </c>
      <c r="C3446" s="94">
        <v>559</v>
      </c>
      <c r="D3446" s="95" t="s">
        <v>101</v>
      </c>
      <c r="E3446" s="119">
        <v>3223</v>
      </c>
      <c r="F3446" s="142" t="s">
        <v>48</v>
      </c>
      <c r="G3446" s="134"/>
      <c r="H3446" s="398">
        <v>398</v>
      </c>
      <c r="I3446" s="399"/>
      <c r="J3446" s="398">
        <v>0</v>
      </c>
      <c r="K3446" s="399"/>
      <c r="L3446" s="398"/>
      <c r="M3446" s="399"/>
      <c r="N3446" s="398"/>
      <c r="O3446" s="399"/>
      <c r="P3446" s="398">
        <v>0</v>
      </c>
      <c r="Q3446" s="399"/>
      <c r="R3446" s="398"/>
      <c r="S3446" s="399"/>
      <c r="T3446" s="398"/>
      <c r="U3446" s="399"/>
      <c r="V3446" s="398"/>
      <c r="W3446" s="399"/>
      <c r="X3446" s="398"/>
      <c r="Y3446" s="399"/>
      <c r="Z3446" s="112"/>
      <c r="AA3446" s="112"/>
      <c r="AB3446" s="112"/>
      <c r="AC3446" s="112"/>
    </row>
    <row r="3447" spans="1:29" x14ac:dyDescent="0.2">
      <c r="A3447" s="118" t="s">
        <v>929</v>
      </c>
      <c r="B3447" s="102" t="s">
        <v>939</v>
      </c>
      <c r="C3447" s="103">
        <v>559</v>
      </c>
      <c r="D3447" s="118"/>
      <c r="E3447" s="113">
        <v>323</v>
      </c>
      <c r="F3447" s="141"/>
      <c r="G3447" s="186"/>
      <c r="H3447" s="108">
        <f>H3448+H3449</f>
        <v>2787</v>
      </c>
      <c r="I3447" s="108">
        <f t="shared" ref="I3447:Q3447" si="5990">I3448+I3449</f>
        <v>0</v>
      </c>
      <c r="J3447" s="108">
        <f t="shared" si="5990"/>
        <v>0</v>
      </c>
      <c r="K3447" s="108">
        <f t="shared" si="5990"/>
        <v>0</v>
      </c>
      <c r="L3447" s="108">
        <f t="shared" ref="L3447:M3447" si="5991">L3448+L3449</f>
        <v>0</v>
      </c>
      <c r="M3447" s="108">
        <f t="shared" si="5991"/>
        <v>0</v>
      </c>
      <c r="N3447" s="108">
        <f t="shared" ref="N3447:O3447" si="5992">N3448+N3449</f>
        <v>0</v>
      </c>
      <c r="O3447" s="108">
        <f t="shared" si="5992"/>
        <v>0</v>
      </c>
      <c r="P3447" s="108">
        <f t="shared" si="5990"/>
        <v>0</v>
      </c>
      <c r="Q3447" s="108">
        <f t="shared" si="5990"/>
        <v>0</v>
      </c>
      <c r="R3447" s="108">
        <f t="shared" ref="R3447:W3447" si="5993">R3448+R3449</f>
        <v>0</v>
      </c>
      <c r="S3447" s="108">
        <f t="shared" si="5993"/>
        <v>0</v>
      </c>
      <c r="T3447" s="108">
        <f t="shared" ref="T3447:U3447" si="5994">T3448+T3449</f>
        <v>0</v>
      </c>
      <c r="U3447" s="108">
        <f t="shared" si="5994"/>
        <v>0</v>
      </c>
      <c r="V3447" s="108">
        <f t="shared" si="5993"/>
        <v>0</v>
      </c>
      <c r="W3447" s="108">
        <f t="shared" si="5993"/>
        <v>0</v>
      </c>
      <c r="X3447" s="108">
        <f t="shared" ref="X3447:Y3447" si="5995">X3448+X3449</f>
        <v>0</v>
      </c>
      <c r="Y3447" s="108">
        <f t="shared" si="5995"/>
        <v>0</v>
      </c>
    </row>
    <row r="3448" spans="1:29" s="101" customFormat="1" x14ac:dyDescent="0.2">
      <c r="A3448" s="95" t="s">
        <v>929</v>
      </c>
      <c r="B3448" s="93" t="s">
        <v>939</v>
      </c>
      <c r="C3448" s="94">
        <v>559</v>
      </c>
      <c r="D3448" s="95" t="s">
        <v>101</v>
      </c>
      <c r="E3448" s="119">
        <v>3231</v>
      </c>
      <c r="F3448" s="142" t="s">
        <v>52</v>
      </c>
      <c r="G3448" s="134"/>
      <c r="H3448" s="398">
        <v>133</v>
      </c>
      <c r="I3448" s="399"/>
      <c r="J3448" s="398">
        <v>0</v>
      </c>
      <c r="K3448" s="399"/>
      <c r="L3448" s="398"/>
      <c r="M3448" s="399"/>
      <c r="N3448" s="398"/>
      <c r="O3448" s="399"/>
      <c r="P3448" s="398">
        <v>0</v>
      </c>
      <c r="Q3448" s="399"/>
      <c r="R3448" s="398"/>
      <c r="S3448" s="399"/>
      <c r="T3448" s="398"/>
      <c r="U3448" s="399"/>
      <c r="V3448" s="398"/>
      <c r="W3448" s="399"/>
      <c r="X3448" s="398"/>
      <c r="Y3448" s="399"/>
    </row>
    <row r="3449" spans="1:29" ht="15" x14ac:dyDescent="0.2">
      <c r="A3449" s="95" t="s">
        <v>929</v>
      </c>
      <c r="B3449" s="93" t="s">
        <v>939</v>
      </c>
      <c r="C3449" s="94">
        <v>559</v>
      </c>
      <c r="D3449" s="95" t="s">
        <v>101</v>
      </c>
      <c r="E3449" s="119">
        <v>3233</v>
      </c>
      <c r="F3449" s="142" t="s">
        <v>54</v>
      </c>
      <c r="H3449" s="398">
        <v>2654</v>
      </c>
      <c r="I3449" s="399"/>
      <c r="J3449" s="398">
        <v>0</v>
      </c>
      <c r="K3449" s="399"/>
      <c r="L3449" s="398"/>
      <c r="M3449" s="399"/>
      <c r="N3449" s="398"/>
      <c r="O3449" s="399"/>
      <c r="P3449" s="398">
        <v>0</v>
      </c>
      <c r="Q3449" s="399"/>
      <c r="R3449" s="398"/>
      <c r="S3449" s="399"/>
      <c r="T3449" s="398"/>
      <c r="U3449" s="399"/>
      <c r="V3449" s="398"/>
      <c r="W3449" s="399"/>
      <c r="X3449" s="398"/>
      <c r="Y3449" s="399"/>
    </row>
    <row r="3450" spans="1:29" s="101" customFormat="1" x14ac:dyDescent="0.2">
      <c r="A3450" s="118" t="s">
        <v>929</v>
      </c>
      <c r="B3450" s="102" t="s">
        <v>939</v>
      </c>
      <c r="C3450" s="103">
        <v>559</v>
      </c>
      <c r="D3450" s="118"/>
      <c r="E3450" s="113">
        <v>329</v>
      </c>
      <c r="F3450" s="141"/>
      <c r="G3450" s="186"/>
      <c r="H3450" s="108">
        <f>H3451</f>
        <v>2654</v>
      </c>
      <c r="I3450" s="108">
        <f t="shared" ref="I3450:Y3450" si="5996">I3451</f>
        <v>0</v>
      </c>
      <c r="J3450" s="108">
        <f t="shared" si="5996"/>
        <v>0</v>
      </c>
      <c r="K3450" s="108">
        <f t="shared" si="5996"/>
        <v>0</v>
      </c>
      <c r="L3450" s="108">
        <f t="shared" si="5996"/>
        <v>0</v>
      </c>
      <c r="M3450" s="108">
        <f t="shared" si="5996"/>
        <v>0</v>
      </c>
      <c r="N3450" s="108">
        <f t="shared" si="5996"/>
        <v>0</v>
      </c>
      <c r="O3450" s="108">
        <f t="shared" si="5996"/>
        <v>0</v>
      </c>
      <c r="P3450" s="108">
        <f t="shared" si="5996"/>
        <v>0</v>
      </c>
      <c r="Q3450" s="108">
        <f t="shared" si="5996"/>
        <v>0</v>
      </c>
      <c r="R3450" s="108">
        <f t="shared" si="5996"/>
        <v>0</v>
      </c>
      <c r="S3450" s="108">
        <f t="shared" si="5996"/>
        <v>0</v>
      </c>
      <c r="T3450" s="108">
        <f t="shared" si="5996"/>
        <v>0</v>
      </c>
      <c r="U3450" s="108">
        <f t="shared" si="5996"/>
        <v>0</v>
      </c>
      <c r="V3450" s="108">
        <f t="shared" si="5996"/>
        <v>0</v>
      </c>
      <c r="W3450" s="108">
        <f t="shared" si="5996"/>
        <v>0</v>
      </c>
      <c r="X3450" s="108">
        <f t="shared" si="5996"/>
        <v>0</v>
      </c>
      <c r="Y3450" s="108">
        <f t="shared" si="5996"/>
        <v>0</v>
      </c>
    </row>
    <row r="3451" spans="1:29" ht="15" x14ac:dyDescent="0.2">
      <c r="A3451" s="95" t="s">
        <v>929</v>
      </c>
      <c r="B3451" s="93" t="s">
        <v>939</v>
      </c>
      <c r="C3451" s="94">
        <v>559</v>
      </c>
      <c r="D3451" s="95" t="s">
        <v>101</v>
      </c>
      <c r="E3451" s="119">
        <v>3293</v>
      </c>
      <c r="F3451" s="142" t="s">
        <v>64</v>
      </c>
      <c r="H3451" s="398">
        <v>2654</v>
      </c>
      <c r="I3451" s="399"/>
      <c r="J3451" s="398">
        <v>0</v>
      </c>
      <c r="K3451" s="399"/>
      <c r="L3451" s="398"/>
      <c r="M3451" s="399"/>
      <c r="N3451" s="398"/>
      <c r="O3451" s="399"/>
      <c r="P3451" s="398">
        <v>0</v>
      </c>
      <c r="Q3451" s="399"/>
      <c r="R3451" s="398"/>
      <c r="S3451" s="399"/>
      <c r="T3451" s="398"/>
      <c r="U3451" s="399"/>
      <c r="V3451" s="398"/>
      <c r="W3451" s="399"/>
      <c r="X3451" s="398"/>
      <c r="Y3451" s="399"/>
    </row>
    <row r="3452" spans="1:29" x14ac:dyDescent="0.2">
      <c r="A3452" s="188" t="s">
        <v>929</v>
      </c>
      <c r="B3452" s="166" t="s">
        <v>939</v>
      </c>
      <c r="C3452" s="167">
        <v>559</v>
      </c>
      <c r="D3452" s="166"/>
      <c r="E3452" s="168">
        <v>42</v>
      </c>
      <c r="F3452" s="169"/>
      <c r="G3452" s="169"/>
      <c r="H3452" s="185">
        <f>H3453</f>
        <v>0</v>
      </c>
      <c r="I3452" s="185">
        <f t="shared" ref="I3452:Y3452" si="5997">I3453</f>
        <v>0</v>
      </c>
      <c r="J3452" s="185">
        <f t="shared" si="5997"/>
        <v>0</v>
      </c>
      <c r="K3452" s="185">
        <f t="shared" si="5997"/>
        <v>0</v>
      </c>
      <c r="L3452" s="185">
        <f t="shared" si="5997"/>
        <v>0</v>
      </c>
      <c r="M3452" s="185">
        <f t="shared" si="5997"/>
        <v>0</v>
      </c>
      <c r="N3452" s="185">
        <f t="shared" si="5997"/>
        <v>0</v>
      </c>
      <c r="O3452" s="185">
        <f t="shared" si="5997"/>
        <v>0</v>
      </c>
      <c r="P3452" s="185">
        <f t="shared" si="5997"/>
        <v>0</v>
      </c>
      <c r="Q3452" s="185">
        <f t="shared" si="5997"/>
        <v>0</v>
      </c>
      <c r="R3452" s="185">
        <f t="shared" si="5997"/>
        <v>0</v>
      </c>
      <c r="S3452" s="185">
        <f t="shared" si="5997"/>
        <v>0</v>
      </c>
      <c r="T3452" s="185">
        <f t="shared" si="5997"/>
        <v>0</v>
      </c>
      <c r="U3452" s="185">
        <f t="shared" si="5997"/>
        <v>0</v>
      </c>
      <c r="V3452" s="185">
        <f t="shared" si="5997"/>
        <v>0</v>
      </c>
      <c r="W3452" s="185">
        <f t="shared" si="5997"/>
        <v>0</v>
      </c>
      <c r="X3452" s="185">
        <f t="shared" si="5997"/>
        <v>0</v>
      </c>
      <c r="Y3452" s="185">
        <f t="shared" si="5997"/>
        <v>0</v>
      </c>
      <c r="Z3452" s="101"/>
      <c r="AA3452" s="101"/>
      <c r="AB3452" s="101"/>
      <c r="AC3452" s="101"/>
    </row>
    <row r="3453" spans="1:29" x14ac:dyDescent="0.2">
      <c r="A3453" s="118" t="s">
        <v>929</v>
      </c>
      <c r="B3453" s="102" t="s">
        <v>939</v>
      </c>
      <c r="C3453" s="103">
        <v>559</v>
      </c>
      <c r="D3453" s="118"/>
      <c r="E3453" s="113">
        <v>423</v>
      </c>
      <c r="F3453" s="141"/>
      <c r="G3453" s="186"/>
      <c r="H3453" s="108">
        <f t="shared" ref="H3453:Y3453" si="5998">H3454</f>
        <v>0</v>
      </c>
      <c r="I3453" s="108">
        <f t="shared" si="5998"/>
        <v>0</v>
      </c>
      <c r="J3453" s="108">
        <f t="shared" si="5998"/>
        <v>0</v>
      </c>
      <c r="K3453" s="108">
        <f t="shared" si="5998"/>
        <v>0</v>
      </c>
      <c r="L3453" s="108">
        <f t="shared" si="5998"/>
        <v>0</v>
      </c>
      <c r="M3453" s="108">
        <f t="shared" si="5998"/>
        <v>0</v>
      </c>
      <c r="N3453" s="108">
        <f t="shared" si="5998"/>
        <v>0</v>
      </c>
      <c r="O3453" s="108">
        <f t="shared" si="5998"/>
        <v>0</v>
      </c>
      <c r="P3453" s="108">
        <f t="shared" si="5998"/>
        <v>0</v>
      </c>
      <c r="Q3453" s="108">
        <f t="shared" si="5998"/>
        <v>0</v>
      </c>
      <c r="R3453" s="108">
        <f t="shared" si="5998"/>
        <v>0</v>
      </c>
      <c r="S3453" s="108">
        <f t="shared" si="5998"/>
        <v>0</v>
      </c>
      <c r="T3453" s="108">
        <f t="shared" si="5998"/>
        <v>0</v>
      </c>
      <c r="U3453" s="108">
        <f t="shared" si="5998"/>
        <v>0</v>
      </c>
      <c r="V3453" s="108">
        <f t="shared" si="5998"/>
        <v>0</v>
      </c>
      <c r="W3453" s="108">
        <f t="shared" si="5998"/>
        <v>0</v>
      </c>
      <c r="X3453" s="108">
        <f t="shared" si="5998"/>
        <v>0</v>
      </c>
      <c r="Y3453" s="108">
        <f t="shared" si="5998"/>
        <v>0</v>
      </c>
    </row>
    <row r="3454" spans="1:29" s="101" customFormat="1" x14ac:dyDescent="0.2">
      <c r="A3454" s="95" t="s">
        <v>929</v>
      </c>
      <c r="B3454" s="93" t="s">
        <v>939</v>
      </c>
      <c r="C3454" s="94">
        <v>559</v>
      </c>
      <c r="D3454" s="95" t="s">
        <v>101</v>
      </c>
      <c r="E3454" s="119">
        <v>4231</v>
      </c>
      <c r="F3454" s="142" t="s">
        <v>241</v>
      </c>
      <c r="G3454" s="134"/>
      <c r="H3454" s="398">
        <v>0</v>
      </c>
      <c r="I3454" s="399"/>
      <c r="J3454" s="398">
        <v>0</v>
      </c>
      <c r="K3454" s="399"/>
      <c r="L3454" s="398"/>
      <c r="M3454" s="399"/>
      <c r="N3454" s="398"/>
      <c r="O3454" s="399"/>
      <c r="P3454" s="398">
        <v>0</v>
      </c>
      <c r="Q3454" s="399"/>
      <c r="R3454" s="398"/>
      <c r="S3454" s="399"/>
      <c r="T3454" s="398"/>
      <c r="U3454" s="399"/>
      <c r="V3454" s="398"/>
      <c r="W3454" s="399"/>
      <c r="X3454" s="398"/>
      <c r="Y3454" s="399"/>
      <c r="Z3454" s="112"/>
      <c r="AA3454" s="112"/>
      <c r="AB3454" s="112"/>
      <c r="AC3454" s="112"/>
    </row>
    <row r="3455" spans="1:29" ht="67.5" x14ac:dyDescent="0.2">
      <c r="A3455" s="202" t="s">
        <v>929</v>
      </c>
      <c r="B3455" s="173" t="s">
        <v>941</v>
      </c>
      <c r="C3455" s="173"/>
      <c r="D3455" s="173"/>
      <c r="E3455" s="174"/>
      <c r="F3455" s="176" t="s">
        <v>942</v>
      </c>
      <c r="G3455" s="177" t="s">
        <v>636</v>
      </c>
      <c r="H3455" s="178">
        <f>H3456+H3463+H3472+H3478+H3485+H3497+H3475</f>
        <v>148711</v>
      </c>
      <c r="I3455" s="178">
        <f t="shared" ref="I3455:Y3455" si="5999">I3456+I3463+I3472+I3478+I3485+I3497+I3475</f>
        <v>0</v>
      </c>
      <c r="J3455" s="178">
        <f t="shared" si="5999"/>
        <v>0</v>
      </c>
      <c r="K3455" s="178">
        <f t="shared" si="5999"/>
        <v>0</v>
      </c>
      <c r="L3455" s="178">
        <f t="shared" si="5999"/>
        <v>0</v>
      </c>
      <c r="M3455" s="178">
        <f t="shared" si="5999"/>
        <v>0</v>
      </c>
      <c r="N3455" s="178">
        <f t="shared" si="5999"/>
        <v>0</v>
      </c>
      <c r="O3455" s="178">
        <f t="shared" si="5999"/>
        <v>0</v>
      </c>
      <c r="P3455" s="178">
        <f t="shared" si="5999"/>
        <v>0</v>
      </c>
      <c r="Q3455" s="178">
        <f t="shared" si="5999"/>
        <v>0</v>
      </c>
      <c r="R3455" s="178">
        <f t="shared" si="5999"/>
        <v>0</v>
      </c>
      <c r="S3455" s="178">
        <f t="shared" si="5999"/>
        <v>0</v>
      </c>
      <c r="T3455" s="178">
        <f t="shared" si="5999"/>
        <v>0</v>
      </c>
      <c r="U3455" s="178">
        <f t="shared" si="5999"/>
        <v>0</v>
      </c>
      <c r="V3455" s="178">
        <f t="shared" si="5999"/>
        <v>0</v>
      </c>
      <c r="W3455" s="178">
        <f t="shared" si="5999"/>
        <v>0</v>
      </c>
      <c r="X3455" s="178">
        <f t="shared" si="5999"/>
        <v>0</v>
      </c>
      <c r="Y3455" s="178">
        <f t="shared" si="5999"/>
        <v>0</v>
      </c>
    </row>
    <row r="3456" spans="1:29" x14ac:dyDescent="0.2">
      <c r="A3456" s="188" t="s">
        <v>929</v>
      </c>
      <c r="B3456" s="166" t="s">
        <v>941</v>
      </c>
      <c r="C3456" s="167">
        <v>43</v>
      </c>
      <c r="D3456" s="166"/>
      <c r="E3456" s="168">
        <v>31</v>
      </c>
      <c r="F3456" s="169"/>
      <c r="G3456" s="169"/>
      <c r="H3456" s="185">
        <f t="shared" ref="H3456:Q3456" si="6000">H3457+H3459+H3461</f>
        <v>3855</v>
      </c>
      <c r="I3456" s="185">
        <f t="shared" si="6000"/>
        <v>0</v>
      </c>
      <c r="J3456" s="185">
        <f t="shared" si="6000"/>
        <v>0</v>
      </c>
      <c r="K3456" s="185">
        <f t="shared" si="6000"/>
        <v>0</v>
      </c>
      <c r="L3456" s="185">
        <f t="shared" ref="L3456:M3456" si="6001">L3457+L3459+L3461</f>
        <v>0</v>
      </c>
      <c r="M3456" s="185">
        <f t="shared" si="6001"/>
        <v>0</v>
      </c>
      <c r="N3456" s="185">
        <f t="shared" ref="N3456:O3456" si="6002">N3457+N3459+N3461</f>
        <v>0</v>
      </c>
      <c r="O3456" s="185">
        <f t="shared" si="6002"/>
        <v>0</v>
      </c>
      <c r="P3456" s="185">
        <f t="shared" si="6000"/>
        <v>0</v>
      </c>
      <c r="Q3456" s="185">
        <f t="shared" si="6000"/>
        <v>0</v>
      </c>
      <c r="R3456" s="185">
        <f t="shared" ref="R3456:W3456" si="6003">R3457+R3459+R3461</f>
        <v>0</v>
      </c>
      <c r="S3456" s="185">
        <f t="shared" si="6003"/>
        <v>0</v>
      </c>
      <c r="T3456" s="185">
        <f t="shared" ref="T3456:U3456" si="6004">T3457+T3459+T3461</f>
        <v>0</v>
      </c>
      <c r="U3456" s="185">
        <f t="shared" si="6004"/>
        <v>0</v>
      </c>
      <c r="V3456" s="185">
        <f t="shared" si="6003"/>
        <v>0</v>
      </c>
      <c r="W3456" s="185">
        <f t="shared" si="6003"/>
        <v>0</v>
      </c>
      <c r="X3456" s="185">
        <f t="shared" ref="X3456:Y3456" si="6005">X3457+X3459+X3461</f>
        <v>0</v>
      </c>
      <c r="Y3456" s="185">
        <f t="shared" si="6005"/>
        <v>0</v>
      </c>
      <c r="Z3456" s="101"/>
      <c r="AA3456" s="101"/>
      <c r="AB3456" s="101"/>
      <c r="AC3456" s="101"/>
    </row>
    <row r="3457" spans="1:29" s="101" customFormat="1" x14ac:dyDescent="0.2">
      <c r="A3457" s="118" t="s">
        <v>929</v>
      </c>
      <c r="B3457" s="102" t="s">
        <v>941</v>
      </c>
      <c r="C3457" s="103">
        <v>43</v>
      </c>
      <c r="D3457" s="118"/>
      <c r="E3457" s="113">
        <v>311</v>
      </c>
      <c r="F3457" s="141"/>
      <c r="G3457" s="186"/>
      <c r="H3457" s="108">
        <f t="shared" ref="H3457:Y3457" si="6006">H3458</f>
        <v>3124</v>
      </c>
      <c r="I3457" s="108">
        <f t="shared" si="6006"/>
        <v>0</v>
      </c>
      <c r="J3457" s="108">
        <f t="shared" si="6006"/>
        <v>0</v>
      </c>
      <c r="K3457" s="108">
        <f t="shared" si="6006"/>
        <v>0</v>
      </c>
      <c r="L3457" s="108">
        <f t="shared" si="6006"/>
        <v>0</v>
      </c>
      <c r="M3457" s="108">
        <f t="shared" si="6006"/>
        <v>0</v>
      </c>
      <c r="N3457" s="108">
        <f t="shared" si="6006"/>
        <v>0</v>
      </c>
      <c r="O3457" s="108">
        <f t="shared" si="6006"/>
        <v>0</v>
      </c>
      <c r="P3457" s="108">
        <f t="shared" si="6006"/>
        <v>0</v>
      </c>
      <c r="Q3457" s="108">
        <f t="shared" si="6006"/>
        <v>0</v>
      </c>
      <c r="R3457" s="108">
        <f t="shared" si="6006"/>
        <v>0</v>
      </c>
      <c r="S3457" s="108">
        <f t="shared" si="6006"/>
        <v>0</v>
      </c>
      <c r="T3457" s="108">
        <f t="shared" si="6006"/>
        <v>0</v>
      </c>
      <c r="U3457" s="108">
        <f t="shared" si="6006"/>
        <v>0</v>
      </c>
      <c r="V3457" s="108">
        <f t="shared" si="6006"/>
        <v>0</v>
      </c>
      <c r="W3457" s="108">
        <f t="shared" si="6006"/>
        <v>0</v>
      </c>
      <c r="X3457" s="108">
        <f t="shared" si="6006"/>
        <v>0</v>
      </c>
      <c r="Y3457" s="108">
        <f t="shared" si="6006"/>
        <v>0</v>
      </c>
      <c r="Z3457" s="112"/>
      <c r="AA3457" s="112"/>
      <c r="AB3457" s="112"/>
      <c r="AC3457" s="112"/>
    </row>
    <row r="3458" spans="1:29" ht="15" x14ac:dyDescent="0.2">
      <c r="A3458" s="95" t="s">
        <v>929</v>
      </c>
      <c r="B3458" s="93" t="s">
        <v>941</v>
      </c>
      <c r="C3458" s="94">
        <v>43</v>
      </c>
      <c r="D3458" s="95" t="s">
        <v>101</v>
      </c>
      <c r="E3458" s="119">
        <v>3111</v>
      </c>
      <c r="F3458" s="142" t="s">
        <v>33</v>
      </c>
      <c r="H3458" s="398">
        <v>3124</v>
      </c>
      <c r="I3458" s="399"/>
      <c r="J3458" s="398">
        <v>0</v>
      </c>
      <c r="K3458" s="399"/>
      <c r="L3458" s="398"/>
      <c r="M3458" s="399"/>
      <c r="N3458" s="398"/>
      <c r="O3458" s="399"/>
      <c r="P3458" s="398">
        <v>0</v>
      </c>
      <c r="Q3458" s="399"/>
      <c r="R3458" s="398"/>
      <c r="S3458" s="399"/>
      <c r="T3458" s="398"/>
      <c r="U3458" s="399"/>
      <c r="V3458" s="398"/>
      <c r="W3458" s="399"/>
      <c r="X3458" s="398"/>
      <c r="Y3458" s="399"/>
    </row>
    <row r="3459" spans="1:29" x14ac:dyDescent="0.2">
      <c r="A3459" s="118" t="s">
        <v>929</v>
      </c>
      <c r="B3459" s="102" t="s">
        <v>941</v>
      </c>
      <c r="C3459" s="103">
        <v>43</v>
      </c>
      <c r="D3459" s="118"/>
      <c r="E3459" s="113">
        <v>312</v>
      </c>
      <c r="F3459" s="141"/>
      <c r="G3459" s="186"/>
      <c r="H3459" s="108">
        <f t="shared" ref="H3459:Y3459" si="6007">H3460</f>
        <v>133</v>
      </c>
      <c r="I3459" s="108">
        <f t="shared" si="6007"/>
        <v>0</v>
      </c>
      <c r="J3459" s="108">
        <f t="shared" si="6007"/>
        <v>0</v>
      </c>
      <c r="K3459" s="108">
        <f t="shared" si="6007"/>
        <v>0</v>
      </c>
      <c r="L3459" s="108">
        <f t="shared" si="6007"/>
        <v>0</v>
      </c>
      <c r="M3459" s="108">
        <f t="shared" si="6007"/>
        <v>0</v>
      </c>
      <c r="N3459" s="108">
        <f t="shared" si="6007"/>
        <v>0</v>
      </c>
      <c r="O3459" s="108">
        <f t="shared" si="6007"/>
        <v>0</v>
      </c>
      <c r="P3459" s="108">
        <f t="shared" si="6007"/>
        <v>0</v>
      </c>
      <c r="Q3459" s="108">
        <f t="shared" si="6007"/>
        <v>0</v>
      </c>
      <c r="R3459" s="108">
        <f t="shared" si="6007"/>
        <v>0</v>
      </c>
      <c r="S3459" s="108">
        <f t="shared" si="6007"/>
        <v>0</v>
      </c>
      <c r="T3459" s="108">
        <f t="shared" si="6007"/>
        <v>0</v>
      </c>
      <c r="U3459" s="108">
        <f t="shared" si="6007"/>
        <v>0</v>
      </c>
      <c r="V3459" s="108">
        <f t="shared" si="6007"/>
        <v>0</v>
      </c>
      <c r="W3459" s="108">
        <f t="shared" si="6007"/>
        <v>0</v>
      </c>
      <c r="X3459" s="108">
        <f t="shared" si="6007"/>
        <v>0</v>
      </c>
      <c r="Y3459" s="108">
        <f t="shared" si="6007"/>
        <v>0</v>
      </c>
      <c r="Z3459" s="101"/>
      <c r="AA3459" s="101"/>
      <c r="AB3459" s="101"/>
      <c r="AC3459" s="101"/>
    </row>
    <row r="3460" spans="1:29" s="101" customFormat="1" x14ac:dyDescent="0.2">
      <c r="A3460" s="95" t="s">
        <v>929</v>
      </c>
      <c r="B3460" s="93" t="s">
        <v>941</v>
      </c>
      <c r="C3460" s="94">
        <v>43</v>
      </c>
      <c r="D3460" s="95" t="s">
        <v>101</v>
      </c>
      <c r="E3460" s="119">
        <v>3121</v>
      </c>
      <c r="F3460" s="142" t="s">
        <v>471</v>
      </c>
      <c r="G3460" s="134"/>
      <c r="H3460" s="398">
        <v>133</v>
      </c>
      <c r="I3460" s="399"/>
      <c r="J3460" s="398">
        <v>0</v>
      </c>
      <c r="K3460" s="399"/>
      <c r="L3460" s="398"/>
      <c r="M3460" s="399"/>
      <c r="N3460" s="398"/>
      <c r="O3460" s="399"/>
      <c r="P3460" s="398">
        <v>0</v>
      </c>
      <c r="Q3460" s="399"/>
      <c r="R3460" s="398"/>
      <c r="S3460" s="399"/>
      <c r="T3460" s="398"/>
      <c r="U3460" s="399"/>
      <c r="V3460" s="398"/>
      <c r="W3460" s="399"/>
      <c r="X3460" s="398"/>
      <c r="Y3460" s="399"/>
      <c r="Z3460" s="112"/>
      <c r="AA3460" s="112"/>
      <c r="AB3460" s="112"/>
      <c r="AC3460" s="112"/>
    </row>
    <row r="3461" spans="1:29" x14ac:dyDescent="0.2">
      <c r="A3461" s="118" t="s">
        <v>929</v>
      </c>
      <c r="B3461" s="102" t="s">
        <v>941</v>
      </c>
      <c r="C3461" s="103">
        <v>43</v>
      </c>
      <c r="D3461" s="118"/>
      <c r="E3461" s="113">
        <v>313</v>
      </c>
      <c r="F3461" s="141"/>
      <c r="G3461" s="186"/>
      <c r="H3461" s="108">
        <f t="shared" ref="H3461:Y3461" si="6008">H3462</f>
        <v>598</v>
      </c>
      <c r="I3461" s="108">
        <f t="shared" si="6008"/>
        <v>0</v>
      </c>
      <c r="J3461" s="108">
        <f t="shared" si="6008"/>
        <v>0</v>
      </c>
      <c r="K3461" s="108">
        <f t="shared" si="6008"/>
        <v>0</v>
      </c>
      <c r="L3461" s="108">
        <f t="shared" si="6008"/>
        <v>0</v>
      </c>
      <c r="M3461" s="108">
        <f t="shared" si="6008"/>
        <v>0</v>
      </c>
      <c r="N3461" s="108">
        <f t="shared" si="6008"/>
        <v>0</v>
      </c>
      <c r="O3461" s="108">
        <f t="shared" si="6008"/>
        <v>0</v>
      </c>
      <c r="P3461" s="108">
        <f t="shared" si="6008"/>
        <v>0</v>
      </c>
      <c r="Q3461" s="108">
        <f t="shared" si="6008"/>
        <v>0</v>
      </c>
      <c r="R3461" s="108">
        <f t="shared" si="6008"/>
        <v>0</v>
      </c>
      <c r="S3461" s="108">
        <f t="shared" si="6008"/>
        <v>0</v>
      </c>
      <c r="T3461" s="108">
        <f t="shared" si="6008"/>
        <v>0</v>
      </c>
      <c r="U3461" s="108">
        <f t="shared" si="6008"/>
        <v>0</v>
      </c>
      <c r="V3461" s="108">
        <f t="shared" si="6008"/>
        <v>0</v>
      </c>
      <c r="W3461" s="108">
        <f t="shared" si="6008"/>
        <v>0</v>
      </c>
      <c r="X3461" s="108">
        <f t="shared" si="6008"/>
        <v>0</v>
      </c>
      <c r="Y3461" s="108">
        <f t="shared" si="6008"/>
        <v>0</v>
      </c>
    </row>
    <row r="3462" spans="1:29" s="101" customFormat="1" x14ac:dyDescent="0.2">
      <c r="A3462" s="95" t="s">
        <v>929</v>
      </c>
      <c r="B3462" s="93" t="s">
        <v>941</v>
      </c>
      <c r="C3462" s="94">
        <v>43</v>
      </c>
      <c r="D3462" s="95" t="s">
        <v>101</v>
      </c>
      <c r="E3462" s="119">
        <v>3132</v>
      </c>
      <c r="F3462" s="142" t="s">
        <v>40</v>
      </c>
      <c r="G3462" s="134"/>
      <c r="H3462" s="398">
        <v>598</v>
      </c>
      <c r="I3462" s="399"/>
      <c r="J3462" s="398">
        <v>0</v>
      </c>
      <c r="K3462" s="399"/>
      <c r="L3462" s="398"/>
      <c r="M3462" s="399"/>
      <c r="N3462" s="398"/>
      <c r="O3462" s="399"/>
      <c r="P3462" s="398">
        <v>0</v>
      </c>
      <c r="Q3462" s="399"/>
      <c r="R3462" s="398"/>
      <c r="S3462" s="399"/>
      <c r="T3462" s="398"/>
      <c r="U3462" s="399"/>
      <c r="V3462" s="398"/>
      <c r="W3462" s="399"/>
      <c r="X3462" s="398"/>
      <c r="Y3462" s="399"/>
    </row>
    <row r="3463" spans="1:29" x14ac:dyDescent="0.2">
      <c r="A3463" s="188" t="s">
        <v>929</v>
      </c>
      <c r="B3463" s="166" t="s">
        <v>941</v>
      </c>
      <c r="C3463" s="167">
        <v>43</v>
      </c>
      <c r="D3463" s="166"/>
      <c r="E3463" s="168">
        <v>32</v>
      </c>
      <c r="F3463" s="169"/>
      <c r="G3463" s="169"/>
      <c r="H3463" s="185">
        <f>H3464+H3467+H3470</f>
        <v>864</v>
      </c>
      <c r="I3463" s="185">
        <f t="shared" ref="I3463:Q3463" si="6009">I3464+I3467+I3470</f>
        <v>0</v>
      </c>
      <c r="J3463" s="185">
        <f t="shared" si="6009"/>
        <v>0</v>
      </c>
      <c r="K3463" s="185">
        <f t="shared" si="6009"/>
        <v>0</v>
      </c>
      <c r="L3463" s="185">
        <f t="shared" ref="L3463:M3463" si="6010">L3464+L3467+L3470</f>
        <v>0</v>
      </c>
      <c r="M3463" s="185">
        <f t="shared" si="6010"/>
        <v>0</v>
      </c>
      <c r="N3463" s="185">
        <f t="shared" ref="N3463:O3463" si="6011">N3464+N3467+N3470</f>
        <v>0</v>
      </c>
      <c r="O3463" s="185">
        <f t="shared" si="6011"/>
        <v>0</v>
      </c>
      <c r="P3463" s="185">
        <f t="shared" si="6009"/>
        <v>0</v>
      </c>
      <c r="Q3463" s="185">
        <f t="shared" si="6009"/>
        <v>0</v>
      </c>
      <c r="R3463" s="185">
        <f t="shared" ref="R3463:W3463" si="6012">R3464+R3467+R3470</f>
        <v>0</v>
      </c>
      <c r="S3463" s="185">
        <f t="shared" si="6012"/>
        <v>0</v>
      </c>
      <c r="T3463" s="185">
        <f t="shared" ref="T3463:U3463" si="6013">T3464+T3467+T3470</f>
        <v>0</v>
      </c>
      <c r="U3463" s="185">
        <f t="shared" si="6013"/>
        <v>0</v>
      </c>
      <c r="V3463" s="185">
        <f t="shared" si="6012"/>
        <v>0</v>
      </c>
      <c r="W3463" s="185">
        <f t="shared" si="6012"/>
        <v>0</v>
      </c>
      <c r="X3463" s="185">
        <f t="shared" ref="X3463:Y3463" si="6014">X3464+X3467+X3470</f>
        <v>0</v>
      </c>
      <c r="Y3463" s="185">
        <f t="shared" si="6014"/>
        <v>0</v>
      </c>
    </row>
    <row r="3464" spans="1:29" s="101" customFormat="1" x14ac:dyDescent="0.2">
      <c r="A3464" s="118" t="s">
        <v>929</v>
      </c>
      <c r="B3464" s="102" t="s">
        <v>941</v>
      </c>
      <c r="C3464" s="103">
        <v>43</v>
      </c>
      <c r="D3464" s="118"/>
      <c r="E3464" s="113">
        <v>321</v>
      </c>
      <c r="F3464" s="141"/>
      <c r="G3464" s="186"/>
      <c r="H3464" s="108">
        <f>H3465+H3466</f>
        <v>731</v>
      </c>
      <c r="I3464" s="108">
        <f t="shared" ref="I3464:Q3464" si="6015">I3465+I3466</f>
        <v>0</v>
      </c>
      <c r="J3464" s="108">
        <f t="shared" si="6015"/>
        <v>0</v>
      </c>
      <c r="K3464" s="108">
        <f t="shared" si="6015"/>
        <v>0</v>
      </c>
      <c r="L3464" s="108">
        <f t="shared" ref="L3464:M3464" si="6016">L3465+L3466</f>
        <v>0</v>
      </c>
      <c r="M3464" s="108">
        <f t="shared" si="6016"/>
        <v>0</v>
      </c>
      <c r="N3464" s="108">
        <f t="shared" ref="N3464:O3464" si="6017">N3465+N3466</f>
        <v>0</v>
      </c>
      <c r="O3464" s="108">
        <f t="shared" si="6017"/>
        <v>0</v>
      </c>
      <c r="P3464" s="108">
        <f t="shared" si="6015"/>
        <v>0</v>
      </c>
      <c r="Q3464" s="108">
        <f t="shared" si="6015"/>
        <v>0</v>
      </c>
      <c r="R3464" s="108">
        <f t="shared" ref="R3464:W3464" si="6018">R3465+R3466</f>
        <v>0</v>
      </c>
      <c r="S3464" s="108">
        <f t="shared" si="6018"/>
        <v>0</v>
      </c>
      <c r="T3464" s="108">
        <f t="shared" ref="T3464:U3464" si="6019">T3465+T3466</f>
        <v>0</v>
      </c>
      <c r="U3464" s="108">
        <f t="shared" si="6019"/>
        <v>0</v>
      </c>
      <c r="V3464" s="108">
        <f t="shared" si="6018"/>
        <v>0</v>
      </c>
      <c r="W3464" s="108">
        <f t="shared" si="6018"/>
        <v>0</v>
      </c>
      <c r="X3464" s="108">
        <f t="shared" ref="X3464:Y3464" si="6020">X3465+X3466</f>
        <v>0</v>
      </c>
      <c r="Y3464" s="108">
        <f t="shared" si="6020"/>
        <v>0</v>
      </c>
    </row>
    <row r="3465" spans="1:29" ht="15" x14ac:dyDescent="0.2">
      <c r="A3465" s="95" t="s">
        <v>929</v>
      </c>
      <c r="B3465" s="93" t="s">
        <v>941</v>
      </c>
      <c r="C3465" s="94">
        <v>43</v>
      </c>
      <c r="D3465" s="95" t="s">
        <v>101</v>
      </c>
      <c r="E3465" s="119">
        <v>3211</v>
      </c>
      <c r="F3465" s="142" t="s">
        <v>42</v>
      </c>
      <c r="H3465" s="398">
        <v>598</v>
      </c>
      <c r="I3465" s="399"/>
      <c r="J3465" s="398">
        <v>0</v>
      </c>
      <c r="K3465" s="399"/>
      <c r="L3465" s="398"/>
      <c r="M3465" s="399"/>
      <c r="N3465" s="398"/>
      <c r="O3465" s="399"/>
      <c r="P3465" s="398">
        <v>0</v>
      </c>
      <c r="Q3465" s="399"/>
      <c r="R3465" s="398"/>
      <c r="S3465" s="399"/>
      <c r="T3465" s="398"/>
      <c r="U3465" s="399"/>
      <c r="V3465" s="398"/>
      <c r="W3465" s="399"/>
      <c r="X3465" s="398"/>
      <c r="Y3465" s="399"/>
    </row>
    <row r="3466" spans="1:29" ht="30" x14ac:dyDescent="0.2">
      <c r="A3466" s="95" t="s">
        <v>929</v>
      </c>
      <c r="B3466" s="93" t="s">
        <v>941</v>
      </c>
      <c r="C3466" s="94">
        <v>43</v>
      </c>
      <c r="D3466" s="95" t="s">
        <v>101</v>
      </c>
      <c r="E3466" s="119">
        <v>3212</v>
      </c>
      <c r="F3466" s="142" t="s">
        <v>43</v>
      </c>
      <c r="H3466" s="398">
        <v>133</v>
      </c>
      <c r="I3466" s="399"/>
      <c r="J3466" s="398">
        <v>0</v>
      </c>
      <c r="K3466" s="399"/>
      <c r="L3466" s="398"/>
      <c r="M3466" s="399"/>
      <c r="N3466" s="398"/>
      <c r="O3466" s="399"/>
      <c r="P3466" s="398">
        <v>0</v>
      </c>
      <c r="Q3466" s="399"/>
      <c r="R3466" s="398"/>
      <c r="S3466" s="399"/>
      <c r="T3466" s="398"/>
      <c r="U3466" s="399"/>
      <c r="V3466" s="398"/>
      <c r="W3466" s="399"/>
      <c r="X3466" s="398"/>
      <c r="Y3466" s="399"/>
      <c r="Z3466" s="101"/>
      <c r="AA3466" s="101"/>
      <c r="AB3466" s="101"/>
      <c r="AC3466" s="101"/>
    </row>
    <row r="3467" spans="1:29" x14ac:dyDescent="0.2">
      <c r="A3467" s="118" t="s">
        <v>929</v>
      </c>
      <c r="B3467" s="102" t="s">
        <v>941</v>
      </c>
      <c r="C3467" s="103">
        <v>43</v>
      </c>
      <c r="D3467" s="118"/>
      <c r="E3467" s="113">
        <v>323</v>
      </c>
      <c r="F3467" s="141"/>
      <c r="G3467" s="186"/>
      <c r="H3467" s="108">
        <f>H3468+H3469</f>
        <v>133</v>
      </c>
      <c r="I3467" s="108">
        <f t="shared" ref="I3467:Q3467" si="6021">I3468+I3469</f>
        <v>0</v>
      </c>
      <c r="J3467" s="108">
        <f t="shared" si="6021"/>
        <v>0</v>
      </c>
      <c r="K3467" s="108">
        <f t="shared" si="6021"/>
        <v>0</v>
      </c>
      <c r="L3467" s="108">
        <f t="shared" ref="L3467:M3467" si="6022">L3468+L3469</f>
        <v>0</v>
      </c>
      <c r="M3467" s="108">
        <f t="shared" si="6022"/>
        <v>0</v>
      </c>
      <c r="N3467" s="108">
        <f t="shared" ref="N3467:O3467" si="6023">N3468+N3469</f>
        <v>0</v>
      </c>
      <c r="O3467" s="108">
        <f t="shared" si="6023"/>
        <v>0</v>
      </c>
      <c r="P3467" s="108">
        <f t="shared" si="6021"/>
        <v>0</v>
      </c>
      <c r="Q3467" s="108">
        <f t="shared" si="6021"/>
        <v>0</v>
      </c>
      <c r="R3467" s="108">
        <f t="shared" ref="R3467:W3467" si="6024">R3468+R3469</f>
        <v>0</v>
      </c>
      <c r="S3467" s="108">
        <f t="shared" si="6024"/>
        <v>0</v>
      </c>
      <c r="T3467" s="108">
        <f t="shared" ref="T3467:U3467" si="6025">T3468+T3469</f>
        <v>0</v>
      </c>
      <c r="U3467" s="108">
        <f t="shared" si="6025"/>
        <v>0</v>
      </c>
      <c r="V3467" s="108">
        <f t="shared" si="6024"/>
        <v>0</v>
      </c>
      <c r="W3467" s="108">
        <f t="shared" si="6024"/>
        <v>0</v>
      </c>
      <c r="X3467" s="108">
        <f t="shared" ref="X3467:Y3467" si="6026">X3468+X3469</f>
        <v>0</v>
      </c>
      <c r="Y3467" s="108">
        <f t="shared" si="6026"/>
        <v>0</v>
      </c>
    </row>
    <row r="3468" spans="1:29" s="101" customFormat="1" x14ac:dyDescent="0.2">
      <c r="A3468" s="95" t="s">
        <v>929</v>
      </c>
      <c r="B3468" s="93" t="s">
        <v>941</v>
      </c>
      <c r="C3468" s="94">
        <v>43</v>
      </c>
      <c r="D3468" s="95" t="s">
        <v>101</v>
      </c>
      <c r="E3468" s="119">
        <v>3231</v>
      </c>
      <c r="F3468" s="142" t="s">
        <v>52</v>
      </c>
      <c r="G3468" s="134"/>
      <c r="H3468" s="398">
        <v>133</v>
      </c>
      <c r="I3468" s="399"/>
      <c r="J3468" s="398">
        <v>0</v>
      </c>
      <c r="K3468" s="399"/>
      <c r="L3468" s="398"/>
      <c r="M3468" s="399"/>
      <c r="N3468" s="398"/>
      <c r="O3468" s="399"/>
      <c r="P3468" s="398">
        <v>0</v>
      </c>
      <c r="Q3468" s="399"/>
      <c r="R3468" s="398"/>
      <c r="S3468" s="399"/>
      <c r="T3468" s="398"/>
      <c r="U3468" s="399"/>
      <c r="V3468" s="398"/>
      <c r="W3468" s="399"/>
      <c r="X3468" s="398"/>
      <c r="Y3468" s="399"/>
      <c r="Z3468" s="112"/>
      <c r="AA3468" s="112"/>
      <c r="AB3468" s="112"/>
      <c r="AC3468" s="112"/>
    </row>
    <row r="3469" spans="1:29" ht="15" x14ac:dyDescent="0.2">
      <c r="A3469" s="95" t="s">
        <v>929</v>
      </c>
      <c r="B3469" s="93" t="s">
        <v>941</v>
      </c>
      <c r="C3469" s="94">
        <v>43</v>
      </c>
      <c r="D3469" s="95" t="s">
        <v>101</v>
      </c>
      <c r="E3469" s="119">
        <v>3233</v>
      </c>
      <c r="F3469" s="142" t="s">
        <v>54</v>
      </c>
      <c r="H3469" s="398">
        <v>0</v>
      </c>
      <c r="I3469" s="399"/>
      <c r="J3469" s="398">
        <v>0</v>
      </c>
      <c r="K3469" s="399"/>
      <c r="L3469" s="398"/>
      <c r="M3469" s="399"/>
      <c r="N3469" s="398"/>
      <c r="O3469" s="399"/>
      <c r="P3469" s="398">
        <v>0</v>
      </c>
      <c r="Q3469" s="399"/>
      <c r="R3469" s="398"/>
      <c r="S3469" s="399"/>
      <c r="T3469" s="398"/>
      <c r="U3469" s="399"/>
      <c r="V3469" s="398"/>
      <c r="W3469" s="399"/>
      <c r="X3469" s="398"/>
      <c r="Y3469" s="399"/>
    </row>
    <row r="3470" spans="1:29" x14ac:dyDescent="0.2">
      <c r="A3470" s="118" t="s">
        <v>929</v>
      </c>
      <c r="B3470" s="102" t="s">
        <v>941</v>
      </c>
      <c r="C3470" s="103">
        <v>43</v>
      </c>
      <c r="D3470" s="118"/>
      <c r="E3470" s="113">
        <v>329</v>
      </c>
      <c r="F3470" s="141"/>
      <c r="G3470" s="186"/>
      <c r="H3470" s="108">
        <f>H3471</f>
        <v>0</v>
      </c>
      <c r="I3470" s="108">
        <f t="shared" ref="I3470:Y3470" si="6027">I3471</f>
        <v>0</v>
      </c>
      <c r="J3470" s="108">
        <f t="shared" si="6027"/>
        <v>0</v>
      </c>
      <c r="K3470" s="108">
        <f t="shared" si="6027"/>
        <v>0</v>
      </c>
      <c r="L3470" s="108">
        <f t="shared" si="6027"/>
        <v>0</v>
      </c>
      <c r="M3470" s="108">
        <f t="shared" si="6027"/>
        <v>0</v>
      </c>
      <c r="N3470" s="108">
        <f t="shared" si="6027"/>
        <v>0</v>
      </c>
      <c r="O3470" s="108">
        <f t="shared" si="6027"/>
        <v>0</v>
      </c>
      <c r="P3470" s="108">
        <f t="shared" si="6027"/>
        <v>0</v>
      </c>
      <c r="Q3470" s="108">
        <f t="shared" si="6027"/>
        <v>0</v>
      </c>
      <c r="R3470" s="108">
        <f t="shared" si="6027"/>
        <v>0</v>
      </c>
      <c r="S3470" s="108">
        <f t="shared" si="6027"/>
        <v>0</v>
      </c>
      <c r="T3470" s="108">
        <f t="shared" si="6027"/>
        <v>0</v>
      </c>
      <c r="U3470" s="108">
        <f t="shared" si="6027"/>
        <v>0</v>
      </c>
      <c r="V3470" s="108">
        <f t="shared" si="6027"/>
        <v>0</v>
      </c>
      <c r="W3470" s="108">
        <f t="shared" si="6027"/>
        <v>0</v>
      </c>
      <c r="X3470" s="108">
        <f t="shared" si="6027"/>
        <v>0</v>
      </c>
      <c r="Y3470" s="108">
        <f t="shared" si="6027"/>
        <v>0</v>
      </c>
      <c r="Z3470" s="101"/>
      <c r="AA3470" s="101"/>
      <c r="AB3470" s="101"/>
      <c r="AC3470" s="101"/>
    </row>
    <row r="3471" spans="1:29" ht="15" x14ac:dyDescent="0.2">
      <c r="A3471" s="95" t="s">
        <v>929</v>
      </c>
      <c r="B3471" s="93" t="s">
        <v>941</v>
      </c>
      <c r="C3471" s="94">
        <v>43</v>
      </c>
      <c r="D3471" s="95" t="s">
        <v>101</v>
      </c>
      <c r="E3471" s="119">
        <v>3293</v>
      </c>
      <c r="F3471" s="142" t="s">
        <v>64</v>
      </c>
      <c r="H3471" s="398">
        <v>0</v>
      </c>
      <c r="I3471" s="399"/>
      <c r="J3471" s="398">
        <v>0</v>
      </c>
      <c r="K3471" s="399"/>
      <c r="L3471" s="398"/>
      <c r="M3471" s="399"/>
      <c r="N3471" s="398"/>
      <c r="O3471" s="399"/>
      <c r="P3471" s="398">
        <v>0</v>
      </c>
      <c r="Q3471" s="399"/>
      <c r="R3471" s="398"/>
      <c r="S3471" s="399"/>
      <c r="T3471" s="398"/>
      <c r="U3471" s="399"/>
      <c r="V3471" s="398"/>
      <c r="W3471" s="399"/>
      <c r="X3471" s="398"/>
      <c r="Y3471" s="399"/>
    </row>
    <row r="3472" spans="1:29" x14ac:dyDescent="0.2">
      <c r="A3472" s="188" t="s">
        <v>929</v>
      </c>
      <c r="B3472" s="166" t="s">
        <v>941</v>
      </c>
      <c r="C3472" s="167">
        <v>43</v>
      </c>
      <c r="D3472" s="166"/>
      <c r="E3472" s="168">
        <v>42</v>
      </c>
      <c r="F3472" s="169"/>
      <c r="G3472" s="169"/>
      <c r="H3472" s="185">
        <f t="shared" ref="H3472:X3476" si="6028">H3473</f>
        <v>0</v>
      </c>
      <c r="I3472" s="185">
        <f t="shared" si="6028"/>
        <v>0</v>
      </c>
      <c r="J3472" s="185">
        <f t="shared" si="6028"/>
        <v>0</v>
      </c>
      <c r="K3472" s="185">
        <f t="shared" si="6028"/>
        <v>0</v>
      </c>
      <c r="L3472" s="185">
        <f t="shared" si="6028"/>
        <v>0</v>
      </c>
      <c r="M3472" s="185">
        <f t="shared" si="6028"/>
        <v>0</v>
      </c>
      <c r="N3472" s="185">
        <f t="shared" si="6028"/>
        <v>0</v>
      </c>
      <c r="O3472" s="185">
        <f t="shared" si="6028"/>
        <v>0</v>
      </c>
      <c r="P3472" s="185">
        <f t="shared" si="6028"/>
        <v>0</v>
      </c>
      <c r="Q3472" s="185">
        <f t="shared" si="6028"/>
        <v>0</v>
      </c>
      <c r="R3472" s="185">
        <f t="shared" si="6028"/>
        <v>0</v>
      </c>
      <c r="S3472" s="185">
        <f t="shared" si="6028"/>
        <v>0</v>
      </c>
      <c r="T3472" s="185">
        <f t="shared" si="6028"/>
        <v>0</v>
      </c>
      <c r="U3472" s="185">
        <f t="shared" si="6028"/>
        <v>0</v>
      </c>
      <c r="V3472" s="185">
        <f t="shared" si="6028"/>
        <v>0</v>
      </c>
      <c r="W3472" s="185">
        <f t="shared" si="6028"/>
        <v>0</v>
      </c>
      <c r="X3472" s="185">
        <f t="shared" si="6028"/>
        <v>0</v>
      </c>
      <c r="Y3472" s="185">
        <f t="shared" ref="X3472:Y3476" si="6029">Y3473</f>
        <v>0</v>
      </c>
    </row>
    <row r="3473" spans="1:29" s="101" customFormat="1" x14ac:dyDescent="0.2">
      <c r="A3473" s="118" t="s">
        <v>929</v>
      </c>
      <c r="B3473" s="102" t="s">
        <v>941</v>
      </c>
      <c r="C3473" s="103">
        <v>43</v>
      </c>
      <c r="D3473" s="118"/>
      <c r="E3473" s="113">
        <v>422</v>
      </c>
      <c r="F3473" s="141"/>
      <c r="G3473" s="186"/>
      <c r="H3473" s="108">
        <f t="shared" si="6028"/>
        <v>0</v>
      </c>
      <c r="I3473" s="108">
        <f t="shared" si="6028"/>
        <v>0</v>
      </c>
      <c r="J3473" s="108">
        <f t="shared" si="6028"/>
        <v>0</v>
      </c>
      <c r="K3473" s="108">
        <f t="shared" si="6028"/>
        <v>0</v>
      </c>
      <c r="L3473" s="108">
        <f t="shared" si="6028"/>
        <v>0</v>
      </c>
      <c r="M3473" s="108">
        <f t="shared" si="6028"/>
        <v>0</v>
      </c>
      <c r="N3473" s="108">
        <f t="shared" si="6028"/>
        <v>0</v>
      </c>
      <c r="O3473" s="108">
        <f t="shared" si="6028"/>
        <v>0</v>
      </c>
      <c r="P3473" s="108">
        <f t="shared" si="6028"/>
        <v>0</v>
      </c>
      <c r="Q3473" s="108">
        <f t="shared" si="6028"/>
        <v>0</v>
      </c>
      <c r="R3473" s="108">
        <f t="shared" si="6028"/>
        <v>0</v>
      </c>
      <c r="S3473" s="108">
        <f t="shared" si="6028"/>
        <v>0</v>
      </c>
      <c r="T3473" s="108">
        <f t="shared" si="6028"/>
        <v>0</v>
      </c>
      <c r="U3473" s="108">
        <f t="shared" si="6028"/>
        <v>0</v>
      </c>
      <c r="V3473" s="108">
        <f t="shared" si="6028"/>
        <v>0</v>
      </c>
      <c r="W3473" s="108">
        <f t="shared" si="6028"/>
        <v>0</v>
      </c>
      <c r="X3473" s="108">
        <f t="shared" si="6029"/>
        <v>0</v>
      </c>
      <c r="Y3473" s="108">
        <f t="shared" si="6029"/>
        <v>0</v>
      </c>
      <c r="Z3473" s="112"/>
      <c r="AA3473" s="112"/>
      <c r="AB3473" s="112"/>
      <c r="AC3473" s="112"/>
    </row>
    <row r="3474" spans="1:29" ht="15" x14ac:dyDescent="0.2">
      <c r="A3474" s="95" t="s">
        <v>929</v>
      </c>
      <c r="B3474" s="93" t="s">
        <v>941</v>
      </c>
      <c r="C3474" s="94">
        <v>43</v>
      </c>
      <c r="D3474" s="95" t="s">
        <v>101</v>
      </c>
      <c r="E3474" s="119">
        <v>4227</v>
      </c>
      <c r="F3474" s="142" t="s">
        <v>77</v>
      </c>
      <c r="H3474" s="398">
        <v>0</v>
      </c>
      <c r="I3474" s="399"/>
      <c r="J3474" s="398">
        <v>0</v>
      </c>
      <c r="K3474" s="399"/>
      <c r="L3474" s="398"/>
      <c r="M3474" s="399"/>
      <c r="N3474" s="398"/>
      <c r="O3474" s="399"/>
      <c r="P3474" s="398">
        <v>0</v>
      </c>
      <c r="Q3474" s="399"/>
      <c r="R3474" s="398"/>
      <c r="S3474" s="399"/>
      <c r="T3474" s="398"/>
      <c r="U3474" s="399"/>
      <c r="V3474" s="398"/>
      <c r="W3474" s="399"/>
      <c r="X3474" s="398"/>
      <c r="Y3474" s="399"/>
    </row>
    <row r="3475" spans="1:29" x14ac:dyDescent="0.2">
      <c r="A3475" s="188" t="s">
        <v>929</v>
      </c>
      <c r="B3475" s="166" t="s">
        <v>941</v>
      </c>
      <c r="C3475" s="167">
        <v>51</v>
      </c>
      <c r="D3475" s="166"/>
      <c r="E3475" s="168">
        <v>42</v>
      </c>
      <c r="F3475" s="169"/>
      <c r="G3475" s="169"/>
      <c r="H3475" s="185">
        <f t="shared" si="6028"/>
        <v>123100</v>
      </c>
      <c r="I3475" s="185">
        <f t="shared" si="6028"/>
        <v>0</v>
      </c>
      <c r="J3475" s="185">
        <f t="shared" si="6028"/>
        <v>0</v>
      </c>
      <c r="K3475" s="185">
        <f t="shared" si="6028"/>
        <v>0</v>
      </c>
      <c r="L3475" s="185">
        <f t="shared" si="6028"/>
        <v>0</v>
      </c>
      <c r="M3475" s="185">
        <f t="shared" si="6028"/>
        <v>0</v>
      </c>
      <c r="N3475" s="185">
        <f t="shared" si="6028"/>
        <v>0</v>
      </c>
      <c r="O3475" s="185">
        <f t="shared" si="6028"/>
        <v>0</v>
      </c>
      <c r="P3475" s="185">
        <f t="shared" si="6028"/>
        <v>0</v>
      </c>
      <c r="Q3475" s="185">
        <f t="shared" si="6028"/>
        <v>0</v>
      </c>
      <c r="R3475" s="185">
        <f t="shared" si="6028"/>
        <v>0</v>
      </c>
      <c r="S3475" s="185">
        <f t="shared" si="6028"/>
        <v>0</v>
      </c>
      <c r="T3475" s="185">
        <f t="shared" si="6028"/>
        <v>0</v>
      </c>
      <c r="U3475" s="185">
        <f t="shared" si="6028"/>
        <v>0</v>
      </c>
      <c r="V3475" s="185">
        <f t="shared" si="6028"/>
        <v>0</v>
      </c>
      <c r="W3475" s="185">
        <f t="shared" si="6028"/>
        <v>0</v>
      </c>
      <c r="X3475" s="185">
        <f t="shared" si="6028"/>
        <v>0</v>
      </c>
      <c r="Y3475" s="185">
        <f t="shared" si="6029"/>
        <v>0</v>
      </c>
    </row>
    <row r="3476" spans="1:29" s="101" customFormat="1" x14ac:dyDescent="0.2">
      <c r="A3476" s="118" t="s">
        <v>929</v>
      </c>
      <c r="B3476" s="102" t="s">
        <v>941</v>
      </c>
      <c r="C3476" s="103">
        <v>51</v>
      </c>
      <c r="D3476" s="118"/>
      <c r="E3476" s="113">
        <v>421</v>
      </c>
      <c r="F3476" s="141"/>
      <c r="G3476" s="186"/>
      <c r="H3476" s="108">
        <f t="shared" si="6028"/>
        <v>123100</v>
      </c>
      <c r="I3476" s="108">
        <f t="shared" si="6028"/>
        <v>0</v>
      </c>
      <c r="J3476" s="108">
        <f t="shared" si="6028"/>
        <v>0</v>
      </c>
      <c r="K3476" s="108">
        <f t="shared" si="6028"/>
        <v>0</v>
      </c>
      <c r="L3476" s="108">
        <f t="shared" si="6028"/>
        <v>0</v>
      </c>
      <c r="M3476" s="108">
        <f t="shared" si="6028"/>
        <v>0</v>
      </c>
      <c r="N3476" s="108">
        <f t="shared" si="6028"/>
        <v>0</v>
      </c>
      <c r="O3476" s="108">
        <f t="shared" si="6028"/>
        <v>0</v>
      </c>
      <c r="P3476" s="108">
        <f t="shared" si="6028"/>
        <v>0</v>
      </c>
      <c r="Q3476" s="108">
        <f t="shared" si="6028"/>
        <v>0</v>
      </c>
      <c r="R3476" s="108">
        <f t="shared" si="6028"/>
        <v>0</v>
      </c>
      <c r="S3476" s="108">
        <f t="shared" si="6028"/>
        <v>0</v>
      </c>
      <c r="T3476" s="108">
        <f t="shared" si="6028"/>
        <v>0</v>
      </c>
      <c r="U3476" s="108">
        <f t="shared" si="6028"/>
        <v>0</v>
      </c>
      <c r="V3476" s="108">
        <f t="shared" si="6028"/>
        <v>0</v>
      </c>
      <c r="W3476" s="108">
        <f t="shared" si="6028"/>
        <v>0</v>
      </c>
      <c r="X3476" s="108">
        <f t="shared" si="6029"/>
        <v>0</v>
      </c>
      <c r="Y3476" s="108">
        <f t="shared" si="6029"/>
        <v>0</v>
      </c>
      <c r="Z3476" s="112"/>
      <c r="AA3476" s="112"/>
      <c r="AB3476" s="112"/>
      <c r="AC3476" s="112"/>
    </row>
    <row r="3477" spans="1:29" ht="15" x14ac:dyDescent="0.2">
      <c r="A3477" s="95" t="s">
        <v>929</v>
      </c>
      <c r="B3477" s="93" t="s">
        <v>941</v>
      </c>
      <c r="C3477" s="94">
        <v>51</v>
      </c>
      <c r="D3477" s="95" t="s">
        <v>101</v>
      </c>
      <c r="E3477" s="119">
        <v>4214</v>
      </c>
      <c r="F3477" s="142" t="s">
        <v>500</v>
      </c>
      <c r="H3477" s="398">
        <v>123100</v>
      </c>
      <c r="I3477" s="399"/>
      <c r="J3477" s="398">
        <v>0</v>
      </c>
      <c r="K3477" s="399"/>
      <c r="L3477" s="398"/>
      <c r="M3477" s="399"/>
      <c r="N3477" s="398"/>
      <c r="O3477" s="399"/>
      <c r="P3477" s="398">
        <v>0</v>
      </c>
      <c r="Q3477" s="399"/>
      <c r="R3477" s="398"/>
      <c r="S3477" s="399"/>
      <c r="T3477" s="398"/>
      <c r="U3477" s="399"/>
      <c r="V3477" s="398"/>
      <c r="W3477" s="399"/>
      <c r="X3477" s="398"/>
      <c r="Y3477" s="399"/>
    </row>
    <row r="3478" spans="1:29" x14ac:dyDescent="0.2">
      <c r="A3478" s="188" t="s">
        <v>929</v>
      </c>
      <c r="B3478" s="166" t="s">
        <v>941</v>
      </c>
      <c r="C3478" s="167">
        <v>559</v>
      </c>
      <c r="D3478" s="166"/>
      <c r="E3478" s="168">
        <v>31</v>
      </c>
      <c r="F3478" s="169"/>
      <c r="G3478" s="169"/>
      <c r="H3478" s="185">
        <f t="shared" ref="H3478:Q3478" si="6030">H3479+H3481+H3483</f>
        <v>16434</v>
      </c>
      <c r="I3478" s="185">
        <f t="shared" si="6030"/>
        <v>0</v>
      </c>
      <c r="J3478" s="185">
        <f t="shared" si="6030"/>
        <v>0</v>
      </c>
      <c r="K3478" s="185">
        <f t="shared" si="6030"/>
        <v>0</v>
      </c>
      <c r="L3478" s="185">
        <f t="shared" ref="L3478:M3478" si="6031">L3479+L3481+L3483</f>
        <v>0</v>
      </c>
      <c r="M3478" s="185">
        <f t="shared" si="6031"/>
        <v>0</v>
      </c>
      <c r="N3478" s="185">
        <f t="shared" ref="N3478:O3478" si="6032">N3479+N3481+N3483</f>
        <v>0</v>
      </c>
      <c r="O3478" s="185">
        <f t="shared" si="6032"/>
        <v>0</v>
      </c>
      <c r="P3478" s="185">
        <f t="shared" si="6030"/>
        <v>0</v>
      </c>
      <c r="Q3478" s="185">
        <f t="shared" si="6030"/>
        <v>0</v>
      </c>
      <c r="R3478" s="185">
        <f t="shared" ref="R3478:W3478" si="6033">R3479+R3481+R3483</f>
        <v>0</v>
      </c>
      <c r="S3478" s="185">
        <f t="shared" si="6033"/>
        <v>0</v>
      </c>
      <c r="T3478" s="185">
        <f t="shared" ref="T3478:U3478" si="6034">T3479+T3481+T3483</f>
        <v>0</v>
      </c>
      <c r="U3478" s="185">
        <f t="shared" si="6034"/>
        <v>0</v>
      </c>
      <c r="V3478" s="185">
        <f t="shared" si="6033"/>
        <v>0</v>
      </c>
      <c r="W3478" s="185">
        <f t="shared" si="6033"/>
        <v>0</v>
      </c>
      <c r="X3478" s="185">
        <f t="shared" ref="X3478:Y3478" si="6035">X3479+X3481+X3483</f>
        <v>0</v>
      </c>
      <c r="Y3478" s="185">
        <f t="shared" si="6035"/>
        <v>0</v>
      </c>
      <c r="Z3478" s="101"/>
      <c r="AA3478" s="101"/>
      <c r="AB3478" s="101"/>
      <c r="AC3478" s="101"/>
    </row>
    <row r="3479" spans="1:29" s="101" customFormat="1" x14ac:dyDescent="0.2">
      <c r="A3479" s="118" t="s">
        <v>929</v>
      </c>
      <c r="B3479" s="102" t="s">
        <v>941</v>
      </c>
      <c r="C3479" s="103">
        <v>559</v>
      </c>
      <c r="D3479" s="118"/>
      <c r="E3479" s="113">
        <v>311</v>
      </c>
      <c r="F3479" s="141"/>
      <c r="G3479" s="186"/>
      <c r="H3479" s="108">
        <f t="shared" ref="H3479:Y3479" si="6036">H3480</f>
        <v>14010</v>
      </c>
      <c r="I3479" s="108">
        <f t="shared" si="6036"/>
        <v>0</v>
      </c>
      <c r="J3479" s="108">
        <f t="shared" si="6036"/>
        <v>0</v>
      </c>
      <c r="K3479" s="108">
        <f t="shared" si="6036"/>
        <v>0</v>
      </c>
      <c r="L3479" s="108">
        <f t="shared" si="6036"/>
        <v>0</v>
      </c>
      <c r="M3479" s="108">
        <f t="shared" si="6036"/>
        <v>0</v>
      </c>
      <c r="N3479" s="108">
        <f t="shared" si="6036"/>
        <v>0</v>
      </c>
      <c r="O3479" s="108">
        <f t="shared" si="6036"/>
        <v>0</v>
      </c>
      <c r="P3479" s="108">
        <f t="shared" si="6036"/>
        <v>0</v>
      </c>
      <c r="Q3479" s="108">
        <f t="shared" si="6036"/>
        <v>0</v>
      </c>
      <c r="R3479" s="108">
        <f t="shared" si="6036"/>
        <v>0</v>
      </c>
      <c r="S3479" s="108">
        <f t="shared" si="6036"/>
        <v>0</v>
      </c>
      <c r="T3479" s="108">
        <f t="shared" si="6036"/>
        <v>0</v>
      </c>
      <c r="U3479" s="108">
        <f t="shared" si="6036"/>
        <v>0</v>
      </c>
      <c r="V3479" s="108">
        <f t="shared" si="6036"/>
        <v>0</v>
      </c>
      <c r="W3479" s="108">
        <f t="shared" si="6036"/>
        <v>0</v>
      </c>
      <c r="X3479" s="108">
        <f t="shared" si="6036"/>
        <v>0</v>
      </c>
      <c r="Y3479" s="108">
        <f t="shared" si="6036"/>
        <v>0</v>
      </c>
      <c r="Z3479" s="112"/>
      <c r="AA3479" s="112"/>
      <c r="AB3479" s="112"/>
      <c r="AC3479" s="112"/>
    </row>
    <row r="3480" spans="1:29" ht="15" x14ac:dyDescent="0.2">
      <c r="A3480" s="95" t="s">
        <v>929</v>
      </c>
      <c r="B3480" s="93" t="s">
        <v>941</v>
      </c>
      <c r="C3480" s="94">
        <v>559</v>
      </c>
      <c r="D3480" s="95" t="s">
        <v>101</v>
      </c>
      <c r="E3480" s="119">
        <v>3111</v>
      </c>
      <c r="F3480" s="142" t="s">
        <v>33</v>
      </c>
      <c r="H3480" s="398">
        <v>14010</v>
      </c>
      <c r="I3480" s="399"/>
      <c r="J3480" s="398">
        <v>0</v>
      </c>
      <c r="K3480" s="399"/>
      <c r="L3480" s="398"/>
      <c r="M3480" s="399"/>
      <c r="N3480" s="398"/>
      <c r="O3480" s="399"/>
      <c r="P3480" s="398">
        <v>0</v>
      </c>
      <c r="Q3480" s="399"/>
      <c r="R3480" s="398"/>
      <c r="S3480" s="399"/>
      <c r="T3480" s="398"/>
      <c r="U3480" s="399"/>
      <c r="V3480" s="398"/>
      <c r="W3480" s="399"/>
      <c r="X3480" s="398"/>
      <c r="Y3480" s="399"/>
    </row>
    <row r="3481" spans="1:29" s="101" customFormat="1" x14ac:dyDescent="0.2">
      <c r="A3481" s="118" t="s">
        <v>929</v>
      </c>
      <c r="B3481" s="102" t="s">
        <v>941</v>
      </c>
      <c r="C3481" s="103">
        <v>559</v>
      </c>
      <c r="D3481" s="118"/>
      <c r="E3481" s="113">
        <v>312</v>
      </c>
      <c r="F3481" s="141"/>
      <c r="G3481" s="186"/>
      <c r="H3481" s="108">
        <f t="shared" ref="H3481:Y3481" si="6037">H3482</f>
        <v>133</v>
      </c>
      <c r="I3481" s="108">
        <f t="shared" si="6037"/>
        <v>0</v>
      </c>
      <c r="J3481" s="108">
        <f t="shared" si="6037"/>
        <v>0</v>
      </c>
      <c r="K3481" s="108">
        <f t="shared" si="6037"/>
        <v>0</v>
      </c>
      <c r="L3481" s="108">
        <f t="shared" si="6037"/>
        <v>0</v>
      </c>
      <c r="M3481" s="108">
        <f t="shared" si="6037"/>
        <v>0</v>
      </c>
      <c r="N3481" s="108">
        <f t="shared" si="6037"/>
        <v>0</v>
      </c>
      <c r="O3481" s="108">
        <f t="shared" si="6037"/>
        <v>0</v>
      </c>
      <c r="P3481" s="108">
        <f t="shared" si="6037"/>
        <v>0</v>
      </c>
      <c r="Q3481" s="108">
        <f t="shared" si="6037"/>
        <v>0</v>
      </c>
      <c r="R3481" s="108">
        <f t="shared" si="6037"/>
        <v>0</v>
      </c>
      <c r="S3481" s="108">
        <f t="shared" si="6037"/>
        <v>0</v>
      </c>
      <c r="T3481" s="108">
        <f t="shared" si="6037"/>
        <v>0</v>
      </c>
      <c r="U3481" s="108">
        <f t="shared" si="6037"/>
        <v>0</v>
      </c>
      <c r="V3481" s="108">
        <f t="shared" si="6037"/>
        <v>0</v>
      </c>
      <c r="W3481" s="108">
        <f t="shared" si="6037"/>
        <v>0</v>
      </c>
      <c r="X3481" s="108">
        <f t="shared" si="6037"/>
        <v>0</v>
      </c>
      <c r="Y3481" s="108">
        <f t="shared" si="6037"/>
        <v>0</v>
      </c>
    </row>
    <row r="3482" spans="1:29" ht="15" x14ac:dyDescent="0.2">
      <c r="A3482" s="95" t="s">
        <v>929</v>
      </c>
      <c r="B3482" s="93" t="s">
        <v>941</v>
      </c>
      <c r="C3482" s="94">
        <v>559</v>
      </c>
      <c r="D3482" s="95" t="s">
        <v>101</v>
      </c>
      <c r="E3482" s="119">
        <v>3121</v>
      </c>
      <c r="F3482" s="142" t="s">
        <v>471</v>
      </c>
      <c r="H3482" s="398">
        <v>133</v>
      </c>
      <c r="I3482" s="399"/>
      <c r="J3482" s="398">
        <v>0</v>
      </c>
      <c r="K3482" s="399"/>
      <c r="L3482" s="398"/>
      <c r="M3482" s="399"/>
      <c r="N3482" s="398"/>
      <c r="O3482" s="399"/>
      <c r="P3482" s="398">
        <v>0</v>
      </c>
      <c r="Q3482" s="399"/>
      <c r="R3482" s="398"/>
      <c r="S3482" s="399"/>
      <c r="T3482" s="398"/>
      <c r="U3482" s="399"/>
      <c r="V3482" s="398"/>
      <c r="W3482" s="399"/>
      <c r="X3482" s="398"/>
      <c r="Y3482" s="399"/>
    </row>
    <row r="3483" spans="1:29" s="101" customFormat="1" x14ac:dyDescent="0.2">
      <c r="A3483" s="118" t="s">
        <v>929</v>
      </c>
      <c r="B3483" s="102" t="s">
        <v>941</v>
      </c>
      <c r="C3483" s="103">
        <v>559</v>
      </c>
      <c r="D3483" s="118"/>
      <c r="E3483" s="113">
        <v>313</v>
      </c>
      <c r="F3483" s="141"/>
      <c r="G3483" s="186"/>
      <c r="H3483" s="108">
        <f t="shared" ref="H3483:Y3483" si="6038">H3484</f>
        <v>2291</v>
      </c>
      <c r="I3483" s="108">
        <f t="shared" si="6038"/>
        <v>0</v>
      </c>
      <c r="J3483" s="108">
        <f t="shared" si="6038"/>
        <v>0</v>
      </c>
      <c r="K3483" s="108">
        <f t="shared" si="6038"/>
        <v>0</v>
      </c>
      <c r="L3483" s="108">
        <f t="shared" si="6038"/>
        <v>0</v>
      </c>
      <c r="M3483" s="108">
        <f t="shared" si="6038"/>
        <v>0</v>
      </c>
      <c r="N3483" s="108">
        <f t="shared" si="6038"/>
        <v>0</v>
      </c>
      <c r="O3483" s="108">
        <f t="shared" si="6038"/>
        <v>0</v>
      </c>
      <c r="P3483" s="108">
        <f t="shared" si="6038"/>
        <v>0</v>
      </c>
      <c r="Q3483" s="108">
        <f t="shared" si="6038"/>
        <v>0</v>
      </c>
      <c r="R3483" s="108">
        <f t="shared" si="6038"/>
        <v>0</v>
      </c>
      <c r="S3483" s="108">
        <f t="shared" si="6038"/>
        <v>0</v>
      </c>
      <c r="T3483" s="108">
        <f t="shared" si="6038"/>
        <v>0</v>
      </c>
      <c r="U3483" s="108">
        <f t="shared" si="6038"/>
        <v>0</v>
      </c>
      <c r="V3483" s="108">
        <f t="shared" si="6038"/>
        <v>0</v>
      </c>
      <c r="W3483" s="108">
        <f t="shared" si="6038"/>
        <v>0</v>
      </c>
      <c r="X3483" s="108">
        <f t="shared" si="6038"/>
        <v>0</v>
      </c>
      <c r="Y3483" s="108">
        <f t="shared" si="6038"/>
        <v>0</v>
      </c>
    </row>
    <row r="3484" spans="1:29" ht="15" x14ac:dyDescent="0.2">
      <c r="A3484" s="95" t="s">
        <v>929</v>
      </c>
      <c r="B3484" s="93" t="s">
        <v>941</v>
      </c>
      <c r="C3484" s="94">
        <v>559</v>
      </c>
      <c r="D3484" s="95" t="s">
        <v>101</v>
      </c>
      <c r="E3484" s="119">
        <v>3132</v>
      </c>
      <c r="F3484" s="142" t="s">
        <v>40</v>
      </c>
      <c r="H3484" s="398">
        <v>2291</v>
      </c>
      <c r="I3484" s="399"/>
      <c r="J3484" s="398">
        <v>0</v>
      </c>
      <c r="K3484" s="399"/>
      <c r="L3484" s="398"/>
      <c r="M3484" s="399"/>
      <c r="N3484" s="398"/>
      <c r="O3484" s="399"/>
      <c r="P3484" s="398">
        <v>0</v>
      </c>
      <c r="Q3484" s="399"/>
      <c r="R3484" s="398"/>
      <c r="S3484" s="399"/>
      <c r="T3484" s="398"/>
      <c r="U3484" s="399"/>
      <c r="V3484" s="398"/>
      <c r="W3484" s="399"/>
      <c r="X3484" s="398"/>
      <c r="Y3484" s="399"/>
    </row>
    <row r="3485" spans="1:29" x14ac:dyDescent="0.2">
      <c r="A3485" s="188" t="s">
        <v>929</v>
      </c>
      <c r="B3485" s="166" t="s">
        <v>941</v>
      </c>
      <c r="C3485" s="167">
        <v>559</v>
      </c>
      <c r="D3485" s="166"/>
      <c r="E3485" s="168">
        <v>32</v>
      </c>
      <c r="F3485" s="169"/>
      <c r="G3485" s="169"/>
      <c r="H3485" s="185">
        <f t="shared" ref="H3485:Q3485" si="6039">H3486+H3490+H3492+H3495</f>
        <v>4458</v>
      </c>
      <c r="I3485" s="185">
        <f t="shared" si="6039"/>
        <v>0</v>
      </c>
      <c r="J3485" s="185">
        <f t="shared" si="6039"/>
        <v>0</v>
      </c>
      <c r="K3485" s="185">
        <f t="shared" si="6039"/>
        <v>0</v>
      </c>
      <c r="L3485" s="185">
        <f t="shared" ref="L3485:M3485" si="6040">L3486+L3490+L3492+L3495</f>
        <v>0</v>
      </c>
      <c r="M3485" s="185">
        <f t="shared" si="6040"/>
        <v>0</v>
      </c>
      <c r="N3485" s="185">
        <f t="shared" ref="N3485:O3485" si="6041">N3486+N3490+N3492+N3495</f>
        <v>0</v>
      </c>
      <c r="O3485" s="185">
        <f t="shared" si="6041"/>
        <v>0</v>
      </c>
      <c r="P3485" s="185">
        <f t="shared" si="6039"/>
        <v>0</v>
      </c>
      <c r="Q3485" s="185">
        <f t="shared" si="6039"/>
        <v>0</v>
      </c>
      <c r="R3485" s="185">
        <f t="shared" ref="R3485:W3485" si="6042">R3486+R3490+R3492+R3495</f>
        <v>0</v>
      </c>
      <c r="S3485" s="185">
        <f t="shared" si="6042"/>
        <v>0</v>
      </c>
      <c r="T3485" s="185">
        <f t="shared" ref="T3485:U3485" si="6043">T3486+T3490+T3492+T3495</f>
        <v>0</v>
      </c>
      <c r="U3485" s="185">
        <f t="shared" si="6043"/>
        <v>0</v>
      </c>
      <c r="V3485" s="185">
        <f t="shared" si="6042"/>
        <v>0</v>
      </c>
      <c r="W3485" s="185">
        <f t="shared" si="6042"/>
        <v>0</v>
      </c>
      <c r="X3485" s="185">
        <f t="shared" ref="X3485:Y3485" si="6044">X3486+X3490+X3492+X3495</f>
        <v>0</v>
      </c>
      <c r="Y3485" s="185">
        <f t="shared" si="6044"/>
        <v>0</v>
      </c>
      <c r="Z3485" s="101"/>
      <c r="AA3485" s="101"/>
      <c r="AB3485" s="101"/>
      <c r="AC3485" s="101"/>
    </row>
    <row r="3486" spans="1:29" s="101" customFormat="1" x14ac:dyDescent="0.2">
      <c r="A3486" s="118" t="s">
        <v>929</v>
      </c>
      <c r="B3486" s="102" t="s">
        <v>941</v>
      </c>
      <c r="C3486" s="103">
        <v>559</v>
      </c>
      <c r="D3486" s="118"/>
      <c r="E3486" s="113">
        <v>321</v>
      </c>
      <c r="F3486" s="141"/>
      <c r="G3486" s="186"/>
      <c r="H3486" s="108">
        <f t="shared" ref="H3486:Q3486" si="6045">H3487+H3488+H3489</f>
        <v>4122</v>
      </c>
      <c r="I3486" s="108">
        <f t="shared" si="6045"/>
        <v>0</v>
      </c>
      <c r="J3486" s="108">
        <f t="shared" si="6045"/>
        <v>0</v>
      </c>
      <c r="K3486" s="108">
        <f t="shared" si="6045"/>
        <v>0</v>
      </c>
      <c r="L3486" s="108">
        <f t="shared" ref="L3486:M3486" si="6046">L3487+L3488+L3489</f>
        <v>0</v>
      </c>
      <c r="M3486" s="108">
        <f t="shared" si="6046"/>
        <v>0</v>
      </c>
      <c r="N3486" s="108">
        <f t="shared" ref="N3486:O3486" si="6047">N3487+N3488+N3489</f>
        <v>0</v>
      </c>
      <c r="O3486" s="108">
        <f t="shared" si="6047"/>
        <v>0</v>
      </c>
      <c r="P3486" s="108">
        <f t="shared" si="6045"/>
        <v>0</v>
      </c>
      <c r="Q3486" s="108">
        <f t="shared" si="6045"/>
        <v>0</v>
      </c>
      <c r="R3486" s="108">
        <f t="shared" ref="R3486:W3486" si="6048">R3487+R3488+R3489</f>
        <v>0</v>
      </c>
      <c r="S3486" s="108">
        <f t="shared" si="6048"/>
        <v>0</v>
      </c>
      <c r="T3486" s="108">
        <f t="shared" ref="T3486:U3486" si="6049">T3487+T3488+T3489</f>
        <v>0</v>
      </c>
      <c r="U3486" s="108">
        <f t="shared" si="6049"/>
        <v>0</v>
      </c>
      <c r="V3486" s="108">
        <f t="shared" si="6048"/>
        <v>0</v>
      </c>
      <c r="W3486" s="108">
        <f t="shared" si="6048"/>
        <v>0</v>
      </c>
      <c r="X3486" s="108">
        <f t="shared" ref="X3486:Y3486" si="6050">X3487+X3488+X3489</f>
        <v>0</v>
      </c>
      <c r="Y3486" s="108">
        <f t="shared" si="6050"/>
        <v>0</v>
      </c>
      <c r="Z3486" s="112"/>
      <c r="AA3486" s="112"/>
      <c r="AB3486" s="112"/>
      <c r="AC3486" s="112"/>
    </row>
    <row r="3487" spans="1:29" ht="15" x14ac:dyDescent="0.2">
      <c r="A3487" s="95" t="s">
        <v>929</v>
      </c>
      <c r="B3487" s="93" t="s">
        <v>941</v>
      </c>
      <c r="C3487" s="94">
        <v>559</v>
      </c>
      <c r="D3487" s="95" t="s">
        <v>101</v>
      </c>
      <c r="E3487" s="119">
        <v>3211</v>
      </c>
      <c r="F3487" s="142" t="s">
        <v>42</v>
      </c>
      <c r="H3487" s="398">
        <v>3756</v>
      </c>
      <c r="I3487" s="399"/>
      <c r="J3487" s="398">
        <v>0</v>
      </c>
      <c r="K3487" s="399"/>
      <c r="L3487" s="398"/>
      <c r="M3487" s="399"/>
      <c r="N3487" s="398"/>
      <c r="O3487" s="399"/>
      <c r="P3487" s="398">
        <v>0</v>
      </c>
      <c r="Q3487" s="399"/>
      <c r="R3487" s="398"/>
      <c r="S3487" s="399"/>
      <c r="T3487" s="398"/>
      <c r="U3487" s="399"/>
      <c r="V3487" s="398"/>
      <c r="W3487" s="399"/>
      <c r="X3487" s="398"/>
      <c r="Y3487" s="399"/>
    </row>
    <row r="3488" spans="1:29" ht="30" x14ac:dyDescent="0.2">
      <c r="A3488" s="95" t="s">
        <v>929</v>
      </c>
      <c r="B3488" s="93" t="s">
        <v>941</v>
      </c>
      <c r="C3488" s="94">
        <v>559</v>
      </c>
      <c r="D3488" s="95" t="s">
        <v>101</v>
      </c>
      <c r="E3488" s="119">
        <v>3212</v>
      </c>
      <c r="F3488" s="142" t="s">
        <v>43</v>
      </c>
      <c r="H3488" s="398">
        <v>233</v>
      </c>
      <c r="I3488" s="399"/>
      <c r="J3488" s="398">
        <v>0</v>
      </c>
      <c r="K3488" s="399"/>
      <c r="L3488" s="398"/>
      <c r="M3488" s="399"/>
      <c r="N3488" s="398"/>
      <c r="O3488" s="399"/>
      <c r="P3488" s="398">
        <v>0</v>
      </c>
      <c r="Q3488" s="399"/>
      <c r="R3488" s="398"/>
      <c r="S3488" s="399"/>
      <c r="T3488" s="398"/>
      <c r="U3488" s="399"/>
      <c r="V3488" s="398"/>
      <c r="W3488" s="399"/>
      <c r="X3488" s="398"/>
      <c r="Y3488" s="399"/>
      <c r="Z3488" s="101"/>
      <c r="AA3488" s="101"/>
      <c r="AB3488" s="101"/>
      <c r="AC3488" s="101"/>
    </row>
    <row r="3489" spans="1:29" s="101" customFormat="1" x14ac:dyDescent="0.2">
      <c r="A3489" s="95" t="s">
        <v>929</v>
      </c>
      <c r="B3489" s="93" t="s">
        <v>941</v>
      </c>
      <c r="C3489" s="94">
        <v>559</v>
      </c>
      <c r="D3489" s="95" t="s">
        <v>101</v>
      </c>
      <c r="E3489" s="119">
        <v>3214</v>
      </c>
      <c r="F3489" s="142" t="s">
        <v>45</v>
      </c>
      <c r="G3489" s="134"/>
      <c r="H3489" s="398">
        <v>133</v>
      </c>
      <c r="I3489" s="399"/>
      <c r="J3489" s="398">
        <v>0</v>
      </c>
      <c r="K3489" s="399"/>
      <c r="L3489" s="398"/>
      <c r="M3489" s="399"/>
      <c r="N3489" s="398"/>
      <c r="O3489" s="399"/>
      <c r="P3489" s="398">
        <v>0</v>
      </c>
      <c r="Q3489" s="399"/>
      <c r="R3489" s="398"/>
      <c r="S3489" s="399"/>
      <c r="T3489" s="398"/>
      <c r="U3489" s="399"/>
      <c r="V3489" s="398"/>
      <c r="W3489" s="399"/>
      <c r="X3489" s="398"/>
      <c r="Y3489" s="399"/>
      <c r="Z3489" s="112"/>
      <c r="AA3489" s="112"/>
      <c r="AB3489" s="112"/>
      <c r="AC3489" s="112"/>
    </row>
    <row r="3490" spans="1:29" x14ac:dyDescent="0.2">
      <c r="A3490" s="118" t="s">
        <v>929</v>
      </c>
      <c r="B3490" s="102" t="s">
        <v>941</v>
      </c>
      <c r="C3490" s="103">
        <v>559</v>
      </c>
      <c r="D3490" s="118"/>
      <c r="E3490" s="113">
        <v>322</v>
      </c>
      <c r="F3490" s="141"/>
      <c r="G3490" s="186"/>
      <c r="H3490" s="108">
        <f t="shared" ref="H3490:Y3490" si="6051">H3491</f>
        <v>133</v>
      </c>
      <c r="I3490" s="108">
        <f t="shared" si="6051"/>
        <v>0</v>
      </c>
      <c r="J3490" s="108">
        <f t="shared" si="6051"/>
        <v>0</v>
      </c>
      <c r="K3490" s="108">
        <f t="shared" si="6051"/>
        <v>0</v>
      </c>
      <c r="L3490" s="108">
        <f t="shared" si="6051"/>
        <v>0</v>
      </c>
      <c r="M3490" s="108">
        <f t="shared" si="6051"/>
        <v>0</v>
      </c>
      <c r="N3490" s="108">
        <f t="shared" si="6051"/>
        <v>0</v>
      </c>
      <c r="O3490" s="108">
        <f t="shared" si="6051"/>
        <v>0</v>
      </c>
      <c r="P3490" s="108">
        <f t="shared" si="6051"/>
        <v>0</v>
      </c>
      <c r="Q3490" s="108">
        <f t="shared" si="6051"/>
        <v>0</v>
      </c>
      <c r="R3490" s="108">
        <f t="shared" si="6051"/>
        <v>0</v>
      </c>
      <c r="S3490" s="108">
        <f t="shared" si="6051"/>
        <v>0</v>
      </c>
      <c r="T3490" s="108">
        <f t="shared" si="6051"/>
        <v>0</v>
      </c>
      <c r="U3490" s="108">
        <f t="shared" si="6051"/>
        <v>0</v>
      </c>
      <c r="V3490" s="108">
        <f t="shared" si="6051"/>
        <v>0</v>
      </c>
      <c r="W3490" s="108">
        <f t="shared" si="6051"/>
        <v>0</v>
      </c>
      <c r="X3490" s="108">
        <f t="shared" si="6051"/>
        <v>0</v>
      </c>
      <c r="Y3490" s="108">
        <f t="shared" si="6051"/>
        <v>0</v>
      </c>
    </row>
    <row r="3491" spans="1:29" x14ac:dyDescent="0.2">
      <c r="A3491" s="95" t="s">
        <v>929</v>
      </c>
      <c r="B3491" s="93" t="s">
        <v>941</v>
      </c>
      <c r="C3491" s="94">
        <v>559</v>
      </c>
      <c r="D3491" s="95" t="s">
        <v>101</v>
      </c>
      <c r="E3491" s="119">
        <v>3223</v>
      </c>
      <c r="F3491" s="142" t="s">
        <v>48</v>
      </c>
      <c r="H3491" s="398">
        <v>133</v>
      </c>
      <c r="I3491" s="399"/>
      <c r="J3491" s="398">
        <v>0</v>
      </c>
      <c r="K3491" s="399"/>
      <c r="L3491" s="398"/>
      <c r="M3491" s="399"/>
      <c r="N3491" s="398"/>
      <c r="O3491" s="399"/>
      <c r="P3491" s="398">
        <v>0</v>
      </c>
      <c r="Q3491" s="399"/>
      <c r="R3491" s="398"/>
      <c r="S3491" s="399"/>
      <c r="T3491" s="398"/>
      <c r="U3491" s="399"/>
      <c r="V3491" s="398"/>
      <c r="W3491" s="399"/>
      <c r="X3491" s="398"/>
      <c r="Y3491" s="399"/>
      <c r="Z3491" s="101"/>
      <c r="AA3491" s="101"/>
      <c r="AB3491" s="101"/>
      <c r="AC3491" s="101"/>
    </row>
    <row r="3492" spans="1:29" s="101" customFormat="1" x14ac:dyDescent="0.2">
      <c r="A3492" s="118" t="s">
        <v>929</v>
      </c>
      <c r="B3492" s="102" t="s">
        <v>941</v>
      </c>
      <c r="C3492" s="103">
        <v>559</v>
      </c>
      <c r="D3492" s="118"/>
      <c r="E3492" s="113">
        <v>323</v>
      </c>
      <c r="F3492" s="141"/>
      <c r="G3492" s="186"/>
      <c r="H3492" s="108">
        <f>H3493+H3494</f>
        <v>203</v>
      </c>
      <c r="I3492" s="108">
        <f t="shared" ref="I3492:Q3492" si="6052">I3493+I3494</f>
        <v>0</v>
      </c>
      <c r="J3492" s="108">
        <f t="shared" si="6052"/>
        <v>0</v>
      </c>
      <c r="K3492" s="108">
        <f t="shared" si="6052"/>
        <v>0</v>
      </c>
      <c r="L3492" s="108">
        <f t="shared" ref="L3492:M3492" si="6053">L3493+L3494</f>
        <v>0</v>
      </c>
      <c r="M3492" s="108">
        <f t="shared" si="6053"/>
        <v>0</v>
      </c>
      <c r="N3492" s="108">
        <f t="shared" ref="N3492:O3492" si="6054">N3493+N3494</f>
        <v>0</v>
      </c>
      <c r="O3492" s="108">
        <f t="shared" si="6054"/>
        <v>0</v>
      </c>
      <c r="P3492" s="108">
        <f t="shared" si="6052"/>
        <v>0</v>
      </c>
      <c r="Q3492" s="108">
        <f t="shared" si="6052"/>
        <v>0</v>
      </c>
      <c r="R3492" s="108">
        <f t="shared" ref="R3492:W3492" si="6055">R3493+R3494</f>
        <v>0</v>
      </c>
      <c r="S3492" s="108">
        <f t="shared" si="6055"/>
        <v>0</v>
      </c>
      <c r="T3492" s="108">
        <f t="shared" ref="T3492:U3492" si="6056">T3493+T3494</f>
        <v>0</v>
      </c>
      <c r="U3492" s="108">
        <f t="shared" si="6056"/>
        <v>0</v>
      </c>
      <c r="V3492" s="108">
        <f t="shared" si="6055"/>
        <v>0</v>
      </c>
      <c r="W3492" s="108">
        <f t="shared" si="6055"/>
        <v>0</v>
      </c>
      <c r="X3492" s="108">
        <f t="shared" ref="X3492:Y3492" si="6057">X3493+X3494</f>
        <v>0</v>
      </c>
      <c r="Y3492" s="108">
        <f t="shared" si="6057"/>
        <v>0</v>
      </c>
      <c r="Z3492" s="112"/>
      <c r="AA3492" s="112"/>
      <c r="AB3492" s="112"/>
      <c r="AC3492" s="112"/>
    </row>
    <row r="3493" spans="1:29" ht="15" x14ac:dyDescent="0.2">
      <c r="A3493" s="95" t="s">
        <v>929</v>
      </c>
      <c r="B3493" s="93" t="s">
        <v>941</v>
      </c>
      <c r="C3493" s="94">
        <v>559</v>
      </c>
      <c r="D3493" s="95" t="s">
        <v>101</v>
      </c>
      <c r="E3493" s="119">
        <v>3231</v>
      </c>
      <c r="F3493" s="142" t="s">
        <v>52</v>
      </c>
      <c r="H3493" s="398">
        <v>203</v>
      </c>
      <c r="I3493" s="399"/>
      <c r="J3493" s="398">
        <v>0</v>
      </c>
      <c r="K3493" s="399"/>
      <c r="L3493" s="398"/>
      <c r="M3493" s="399"/>
      <c r="N3493" s="398"/>
      <c r="O3493" s="399"/>
      <c r="P3493" s="398">
        <v>0</v>
      </c>
      <c r="Q3493" s="399"/>
      <c r="R3493" s="398"/>
      <c r="S3493" s="399"/>
      <c r="T3493" s="398"/>
      <c r="U3493" s="399"/>
      <c r="V3493" s="398"/>
      <c r="W3493" s="399"/>
      <c r="X3493" s="398"/>
      <c r="Y3493" s="399"/>
    </row>
    <row r="3494" spans="1:29" s="101" customFormat="1" x14ac:dyDescent="0.2">
      <c r="A3494" s="95" t="s">
        <v>929</v>
      </c>
      <c r="B3494" s="93" t="s">
        <v>941</v>
      </c>
      <c r="C3494" s="94">
        <v>559</v>
      </c>
      <c r="D3494" s="95" t="s">
        <v>101</v>
      </c>
      <c r="E3494" s="119">
        <v>3233</v>
      </c>
      <c r="F3494" s="142" t="s">
        <v>54</v>
      </c>
      <c r="G3494" s="134"/>
      <c r="H3494" s="398">
        <v>0</v>
      </c>
      <c r="I3494" s="399"/>
      <c r="J3494" s="398">
        <v>0</v>
      </c>
      <c r="K3494" s="399"/>
      <c r="L3494" s="398"/>
      <c r="M3494" s="399"/>
      <c r="N3494" s="398"/>
      <c r="O3494" s="399"/>
      <c r="P3494" s="398">
        <v>0</v>
      </c>
      <c r="Q3494" s="399"/>
      <c r="R3494" s="398"/>
      <c r="S3494" s="399"/>
      <c r="T3494" s="398"/>
      <c r="U3494" s="399"/>
      <c r="V3494" s="398"/>
      <c r="W3494" s="399"/>
      <c r="X3494" s="398"/>
      <c r="Y3494" s="399"/>
    </row>
    <row r="3495" spans="1:29" x14ac:dyDescent="0.2">
      <c r="A3495" s="118" t="s">
        <v>929</v>
      </c>
      <c r="B3495" s="102" t="s">
        <v>941</v>
      </c>
      <c r="C3495" s="103">
        <v>559</v>
      </c>
      <c r="D3495" s="118"/>
      <c r="E3495" s="113">
        <v>329</v>
      </c>
      <c r="F3495" s="141"/>
      <c r="G3495" s="186"/>
      <c r="H3495" s="108">
        <f>H3496</f>
        <v>0</v>
      </c>
      <c r="I3495" s="108">
        <f t="shared" ref="I3495:Y3495" si="6058">I3496</f>
        <v>0</v>
      </c>
      <c r="J3495" s="108">
        <f t="shared" si="6058"/>
        <v>0</v>
      </c>
      <c r="K3495" s="108">
        <f t="shared" si="6058"/>
        <v>0</v>
      </c>
      <c r="L3495" s="108">
        <f t="shared" si="6058"/>
        <v>0</v>
      </c>
      <c r="M3495" s="108">
        <f t="shared" si="6058"/>
        <v>0</v>
      </c>
      <c r="N3495" s="108">
        <f t="shared" si="6058"/>
        <v>0</v>
      </c>
      <c r="O3495" s="108">
        <f t="shared" si="6058"/>
        <v>0</v>
      </c>
      <c r="P3495" s="108">
        <f t="shared" si="6058"/>
        <v>0</v>
      </c>
      <c r="Q3495" s="108">
        <f t="shared" si="6058"/>
        <v>0</v>
      </c>
      <c r="R3495" s="108">
        <f t="shared" si="6058"/>
        <v>0</v>
      </c>
      <c r="S3495" s="108">
        <f t="shared" si="6058"/>
        <v>0</v>
      </c>
      <c r="T3495" s="108">
        <f t="shared" si="6058"/>
        <v>0</v>
      </c>
      <c r="U3495" s="108">
        <f t="shared" si="6058"/>
        <v>0</v>
      </c>
      <c r="V3495" s="108">
        <f t="shared" si="6058"/>
        <v>0</v>
      </c>
      <c r="W3495" s="108">
        <f t="shared" si="6058"/>
        <v>0</v>
      </c>
      <c r="X3495" s="108">
        <f t="shared" si="6058"/>
        <v>0</v>
      </c>
      <c r="Y3495" s="108">
        <f t="shared" si="6058"/>
        <v>0</v>
      </c>
    </row>
    <row r="3496" spans="1:29" s="101" customFormat="1" x14ac:dyDescent="0.2">
      <c r="A3496" s="95" t="s">
        <v>929</v>
      </c>
      <c r="B3496" s="93" t="s">
        <v>941</v>
      </c>
      <c r="C3496" s="94">
        <v>559</v>
      </c>
      <c r="D3496" s="95" t="s">
        <v>101</v>
      </c>
      <c r="E3496" s="119">
        <v>3293</v>
      </c>
      <c r="F3496" s="142" t="s">
        <v>64</v>
      </c>
      <c r="G3496" s="134"/>
      <c r="H3496" s="398">
        <v>0</v>
      </c>
      <c r="I3496" s="399"/>
      <c r="J3496" s="398">
        <v>0</v>
      </c>
      <c r="K3496" s="399"/>
      <c r="L3496" s="398"/>
      <c r="M3496" s="399"/>
      <c r="N3496" s="398"/>
      <c r="O3496" s="399"/>
      <c r="P3496" s="398">
        <v>0</v>
      </c>
      <c r="Q3496" s="399"/>
      <c r="R3496" s="398"/>
      <c r="S3496" s="399"/>
      <c r="T3496" s="398"/>
      <c r="U3496" s="399"/>
      <c r="V3496" s="398"/>
      <c r="W3496" s="399"/>
      <c r="X3496" s="398"/>
      <c r="Y3496" s="399"/>
    </row>
    <row r="3497" spans="1:29" x14ac:dyDescent="0.2">
      <c r="A3497" s="188" t="s">
        <v>929</v>
      </c>
      <c r="B3497" s="166" t="s">
        <v>941</v>
      </c>
      <c r="C3497" s="167">
        <v>559</v>
      </c>
      <c r="D3497" s="166"/>
      <c r="E3497" s="168">
        <v>42</v>
      </c>
      <c r="F3497" s="169"/>
      <c r="G3497" s="169"/>
      <c r="H3497" s="185">
        <f t="shared" ref="H3497:X3498" si="6059">H3498</f>
        <v>0</v>
      </c>
      <c r="I3497" s="185">
        <f t="shared" si="6059"/>
        <v>0</v>
      </c>
      <c r="J3497" s="185">
        <f t="shared" si="6059"/>
        <v>0</v>
      </c>
      <c r="K3497" s="185">
        <f t="shared" si="6059"/>
        <v>0</v>
      </c>
      <c r="L3497" s="185">
        <f t="shared" si="6059"/>
        <v>0</v>
      </c>
      <c r="M3497" s="185">
        <f t="shared" si="6059"/>
        <v>0</v>
      </c>
      <c r="N3497" s="185">
        <f t="shared" si="6059"/>
        <v>0</v>
      </c>
      <c r="O3497" s="185">
        <f t="shared" si="6059"/>
        <v>0</v>
      </c>
      <c r="P3497" s="185">
        <f t="shared" si="6059"/>
        <v>0</v>
      </c>
      <c r="Q3497" s="185">
        <f t="shared" si="6059"/>
        <v>0</v>
      </c>
      <c r="R3497" s="185">
        <f t="shared" si="6059"/>
        <v>0</v>
      </c>
      <c r="S3497" s="185">
        <f t="shared" si="6059"/>
        <v>0</v>
      </c>
      <c r="T3497" s="185">
        <f t="shared" si="6059"/>
        <v>0</v>
      </c>
      <c r="U3497" s="185">
        <f t="shared" si="6059"/>
        <v>0</v>
      </c>
      <c r="V3497" s="185">
        <f t="shared" si="6059"/>
        <v>0</v>
      </c>
      <c r="W3497" s="185">
        <f t="shared" si="6059"/>
        <v>0</v>
      </c>
      <c r="X3497" s="185">
        <f t="shared" si="6059"/>
        <v>0</v>
      </c>
      <c r="Y3497" s="185">
        <f t="shared" ref="X3497:Y3498" si="6060">Y3498</f>
        <v>0</v>
      </c>
    </row>
    <row r="3498" spans="1:29" s="101" customFormat="1" x14ac:dyDescent="0.2">
      <c r="A3498" s="118" t="s">
        <v>929</v>
      </c>
      <c r="B3498" s="102" t="s">
        <v>941</v>
      </c>
      <c r="C3498" s="103">
        <v>559</v>
      </c>
      <c r="D3498" s="118"/>
      <c r="E3498" s="113">
        <v>422</v>
      </c>
      <c r="F3498" s="141"/>
      <c r="G3498" s="186"/>
      <c r="H3498" s="108">
        <f t="shared" si="6059"/>
        <v>0</v>
      </c>
      <c r="I3498" s="108">
        <f t="shared" si="6059"/>
        <v>0</v>
      </c>
      <c r="J3498" s="108">
        <f t="shared" si="6059"/>
        <v>0</v>
      </c>
      <c r="K3498" s="108">
        <f t="shared" si="6059"/>
        <v>0</v>
      </c>
      <c r="L3498" s="108">
        <f t="shared" si="6059"/>
        <v>0</v>
      </c>
      <c r="M3498" s="108">
        <f t="shared" si="6059"/>
        <v>0</v>
      </c>
      <c r="N3498" s="108">
        <f t="shared" si="6059"/>
        <v>0</v>
      </c>
      <c r="O3498" s="108">
        <f t="shared" si="6059"/>
        <v>0</v>
      </c>
      <c r="P3498" s="108">
        <f t="shared" si="6059"/>
        <v>0</v>
      </c>
      <c r="Q3498" s="108">
        <f t="shared" si="6059"/>
        <v>0</v>
      </c>
      <c r="R3498" s="108">
        <f t="shared" si="6059"/>
        <v>0</v>
      </c>
      <c r="S3498" s="108">
        <f t="shared" si="6059"/>
        <v>0</v>
      </c>
      <c r="T3498" s="108">
        <f t="shared" si="6059"/>
        <v>0</v>
      </c>
      <c r="U3498" s="108">
        <f t="shared" si="6059"/>
        <v>0</v>
      </c>
      <c r="V3498" s="108">
        <f t="shared" si="6059"/>
        <v>0</v>
      </c>
      <c r="W3498" s="108">
        <f t="shared" si="6059"/>
        <v>0</v>
      </c>
      <c r="X3498" s="108">
        <f t="shared" si="6060"/>
        <v>0</v>
      </c>
      <c r="Y3498" s="108">
        <f t="shared" si="6060"/>
        <v>0</v>
      </c>
    </row>
    <row r="3499" spans="1:29" ht="15" x14ac:dyDescent="0.2">
      <c r="A3499" s="95" t="s">
        <v>929</v>
      </c>
      <c r="B3499" s="93" t="s">
        <v>941</v>
      </c>
      <c r="C3499" s="94">
        <v>559</v>
      </c>
      <c r="D3499" s="95" t="s">
        <v>101</v>
      </c>
      <c r="E3499" s="119">
        <v>4227</v>
      </c>
      <c r="F3499" s="142" t="s">
        <v>77</v>
      </c>
      <c r="H3499" s="398">
        <v>0</v>
      </c>
      <c r="I3499" s="399"/>
      <c r="J3499" s="398">
        <v>0</v>
      </c>
      <c r="K3499" s="399"/>
      <c r="L3499" s="398"/>
      <c r="M3499" s="399"/>
      <c r="N3499" s="398"/>
      <c r="O3499" s="399"/>
      <c r="P3499" s="398">
        <v>0</v>
      </c>
      <c r="Q3499" s="399"/>
      <c r="R3499" s="398"/>
      <c r="S3499" s="399"/>
      <c r="T3499" s="398"/>
      <c r="U3499" s="399"/>
      <c r="V3499" s="398"/>
      <c r="W3499" s="399"/>
      <c r="X3499" s="398"/>
      <c r="Y3499" s="399"/>
    </row>
    <row r="3500" spans="1:29" ht="56.25" x14ac:dyDescent="0.2">
      <c r="A3500" s="202" t="s">
        <v>929</v>
      </c>
      <c r="B3500" s="173" t="s">
        <v>943</v>
      </c>
      <c r="C3500" s="173"/>
      <c r="D3500" s="173"/>
      <c r="E3500" s="174"/>
      <c r="F3500" s="176" t="s">
        <v>944</v>
      </c>
      <c r="G3500" s="177" t="s">
        <v>945</v>
      </c>
      <c r="H3500" s="178">
        <f>H3501+H3504</f>
        <v>13272</v>
      </c>
      <c r="I3500" s="178">
        <f t="shared" ref="I3500:Q3500" si="6061">I3501+I3504</f>
        <v>0</v>
      </c>
      <c r="J3500" s="178">
        <f t="shared" si="6061"/>
        <v>0</v>
      </c>
      <c r="K3500" s="178">
        <f t="shared" si="6061"/>
        <v>0</v>
      </c>
      <c r="L3500" s="178">
        <f t="shared" ref="L3500:M3500" si="6062">L3501+L3504</f>
        <v>2220000</v>
      </c>
      <c r="M3500" s="178">
        <f t="shared" si="6062"/>
        <v>0</v>
      </c>
      <c r="N3500" s="178">
        <f t="shared" ref="N3500:O3500" si="6063">N3501+N3504</f>
        <v>2012000</v>
      </c>
      <c r="O3500" s="178">
        <f t="shared" si="6063"/>
        <v>0</v>
      </c>
      <c r="P3500" s="178">
        <f t="shared" si="6061"/>
        <v>0</v>
      </c>
      <c r="Q3500" s="178">
        <f t="shared" si="6061"/>
        <v>0</v>
      </c>
      <c r="R3500" s="178">
        <f t="shared" ref="R3500:W3500" si="6064">R3501+R3504</f>
        <v>4460000</v>
      </c>
      <c r="S3500" s="178">
        <f t="shared" si="6064"/>
        <v>0</v>
      </c>
      <c r="T3500" s="178">
        <f t="shared" ref="T3500:U3500" si="6065">T3501+T3504</f>
        <v>2000000</v>
      </c>
      <c r="U3500" s="178">
        <f t="shared" si="6065"/>
        <v>0</v>
      </c>
      <c r="V3500" s="178">
        <f t="shared" si="6064"/>
        <v>4450000</v>
      </c>
      <c r="W3500" s="178">
        <f t="shared" si="6064"/>
        <v>0</v>
      </c>
      <c r="X3500" s="178">
        <f t="shared" ref="X3500:Y3500" si="6066">X3501+X3504</f>
        <v>1000000</v>
      </c>
      <c r="Y3500" s="178">
        <f t="shared" si="6066"/>
        <v>0</v>
      </c>
      <c r="Z3500" s="101"/>
      <c r="AA3500" s="101"/>
      <c r="AB3500" s="101"/>
      <c r="AC3500" s="101"/>
    </row>
    <row r="3501" spans="1:29" x14ac:dyDescent="0.2">
      <c r="A3501" s="188" t="s">
        <v>929</v>
      </c>
      <c r="B3501" s="166" t="s">
        <v>943</v>
      </c>
      <c r="C3501" s="167">
        <v>43</v>
      </c>
      <c r="D3501" s="166"/>
      <c r="E3501" s="168">
        <v>32</v>
      </c>
      <c r="F3501" s="169"/>
      <c r="G3501" s="169"/>
      <c r="H3501" s="185">
        <f>H3502</f>
        <v>13272</v>
      </c>
      <c r="I3501" s="185">
        <f t="shared" ref="I3501:Y3501" si="6067">I3502</f>
        <v>0</v>
      </c>
      <c r="J3501" s="185">
        <f t="shared" si="6067"/>
        <v>0</v>
      </c>
      <c r="K3501" s="185">
        <f t="shared" si="6067"/>
        <v>0</v>
      </c>
      <c r="L3501" s="185">
        <f t="shared" si="6067"/>
        <v>0</v>
      </c>
      <c r="M3501" s="185">
        <f t="shared" si="6067"/>
        <v>0</v>
      </c>
      <c r="N3501" s="185">
        <f t="shared" si="6067"/>
        <v>12000</v>
      </c>
      <c r="O3501" s="185">
        <f t="shared" si="6067"/>
        <v>0</v>
      </c>
      <c r="P3501" s="185">
        <f t="shared" si="6067"/>
        <v>0</v>
      </c>
      <c r="Q3501" s="185">
        <f t="shared" si="6067"/>
        <v>0</v>
      </c>
      <c r="R3501" s="185">
        <f t="shared" si="6067"/>
        <v>0</v>
      </c>
      <c r="S3501" s="185">
        <f t="shared" si="6067"/>
        <v>0</v>
      </c>
      <c r="T3501" s="185">
        <f t="shared" si="6067"/>
        <v>0</v>
      </c>
      <c r="U3501" s="185">
        <f t="shared" si="6067"/>
        <v>0</v>
      </c>
      <c r="V3501" s="185">
        <f t="shared" si="6067"/>
        <v>0</v>
      </c>
      <c r="W3501" s="185">
        <f t="shared" si="6067"/>
        <v>0</v>
      </c>
      <c r="X3501" s="185">
        <f t="shared" si="6067"/>
        <v>0</v>
      </c>
      <c r="Y3501" s="185">
        <f t="shared" si="6067"/>
        <v>0</v>
      </c>
    </row>
    <row r="3502" spans="1:29" x14ac:dyDescent="0.2">
      <c r="A3502" s="118" t="s">
        <v>929</v>
      </c>
      <c r="B3502" s="102" t="s">
        <v>943</v>
      </c>
      <c r="C3502" s="103">
        <v>43</v>
      </c>
      <c r="D3502" s="118"/>
      <c r="E3502" s="113">
        <v>323</v>
      </c>
      <c r="F3502" s="141"/>
      <c r="G3502" s="186"/>
      <c r="H3502" s="108">
        <f>H3503</f>
        <v>13272</v>
      </c>
      <c r="I3502" s="108">
        <f t="shared" ref="I3502:Y3502" si="6068">I3503</f>
        <v>0</v>
      </c>
      <c r="J3502" s="108">
        <f t="shared" si="6068"/>
        <v>0</v>
      </c>
      <c r="K3502" s="108">
        <f t="shared" si="6068"/>
        <v>0</v>
      </c>
      <c r="L3502" s="108">
        <f t="shared" si="6068"/>
        <v>0</v>
      </c>
      <c r="M3502" s="108">
        <f t="shared" si="6068"/>
        <v>0</v>
      </c>
      <c r="N3502" s="108">
        <f t="shared" si="6068"/>
        <v>12000</v>
      </c>
      <c r="O3502" s="108">
        <f t="shared" si="6068"/>
        <v>0</v>
      </c>
      <c r="P3502" s="108">
        <f t="shared" si="6068"/>
        <v>0</v>
      </c>
      <c r="Q3502" s="108">
        <f t="shared" si="6068"/>
        <v>0</v>
      </c>
      <c r="R3502" s="108">
        <f t="shared" si="6068"/>
        <v>0</v>
      </c>
      <c r="S3502" s="108">
        <f t="shared" si="6068"/>
        <v>0</v>
      </c>
      <c r="T3502" s="108">
        <f t="shared" si="6068"/>
        <v>0</v>
      </c>
      <c r="U3502" s="108">
        <f t="shared" si="6068"/>
        <v>0</v>
      </c>
      <c r="V3502" s="108">
        <f t="shared" si="6068"/>
        <v>0</v>
      </c>
      <c r="W3502" s="108">
        <f t="shared" si="6068"/>
        <v>0</v>
      </c>
      <c r="X3502" s="108">
        <f t="shared" si="6068"/>
        <v>0</v>
      </c>
      <c r="Y3502" s="108">
        <f t="shared" si="6068"/>
        <v>0</v>
      </c>
    </row>
    <row r="3503" spans="1:29" ht="15" x14ac:dyDescent="0.2">
      <c r="A3503" s="95" t="s">
        <v>929</v>
      </c>
      <c r="B3503" s="93" t="s">
        <v>943</v>
      </c>
      <c r="C3503" s="94">
        <v>43</v>
      </c>
      <c r="D3503" s="95" t="s">
        <v>101</v>
      </c>
      <c r="E3503" s="119">
        <v>3237</v>
      </c>
      <c r="F3503" s="142" t="s">
        <v>58</v>
      </c>
      <c r="H3503" s="398">
        <v>13272</v>
      </c>
      <c r="I3503" s="399"/>
      <c r="J3503" s="398">
        <v>0</v>
      </c>
      <c r="K3503" s="399"/>
      <c r="L3503" s="398">
        <v>0</v>
      </c>
      <c r="M3503" s="399"/>
      <c r="N3503" s="398">
        <v>12000</v>
      </c>
      <c r="O3503" s="399"/>
      <c r="P3503" s="398">
        <v>0</v>
      </c>
      <c r="Q3503" s="399"/>
      <c r="R3503" s="398">
        <v>0</v>
      </c>
      <c r="S3503" s="399"/>
      <c r="T3503" s="398"/>
      <c r="U3503" s="399"/>
      <c r="V3503" s="398">
        <v>0</v>
      </c>
      <c r="W3503" s="399"/>
      <c r="X3503" s="398"/>
      <c r="Y3503" s="399"/>
    </row>
    <row r="3504" spans="1:29" x14ac:dyDescent="0.2">
      <c r="A3504" s="188" t="s">
        <v>929</v>
      </c>
      <c r="B3504" s="166" t="s">
        <v>943</v>
      </c>
      <c r="C3504" s="167">
        <v>52</v>
      </c>
      <c r="D3504" s="166"/>
      <c r="E3504" s="168">
        <v>42</v>
      </c>
      <c r="F3504" s="169"/>
      <c r="G3504" s="169"/>
      <c r="H3504" s="185">
        <f>H3505</f>
        <v>0</v>
      </c>
      <c r="I3504" s="185">
        <f t="shared" ref="I3504:Y3504" si="6069">I3505</f>
        <v>0</v>
      </c>
      <c r="J3504" s="185">
        <f t="shared" si="6069"/>
        <v>0</v>
      </c>
      <c r="K3504" s="185">
        <f t="shared" si="6069"/>
        <v>0</v>
      </c>
      <c r="L3504" s="185">
        <f t="shared" si="6069"/>
        <v>2220000</v>
      </c>
      <c r="M3504" s="185">
        <f t="shared" si="6069"/>
        <v>0</v>
      </c>
      <c r="N3504" s="185">
        <f t="shared" si="6069"/>
        <v>2000000</v>
      </c>
      <c r="O3504" s="185">
        <f t="shared" si="6069"/>
        <v>0</v>
      </c>
      <c r="P3504" s="185">
        <f t="shared" si="6069"/>
        <v>0</v>
      </c>
      <c r="Q3504" s="185">
        <f t="shared" si="6069"/>
        <v>0</v>
      </c>
      <c r="R3504" s="185">
        <f t="shared" si="6069"/>
        <v>4460000</v>
      </c>
      <c r="S3504" s="185">
        <f t="shared" si="6069"/>
        <v>0</v>
      </c>
      <c r="T3504" s="185">
        <f t="shared" si="6069"/>
        <v>2000000</v>
      </c>
      <c r="U3504" s="185">
        <f t="shared" si="6069"/>
        <v>0</v>
      </c>
      <c r="V3504" s="185">
        <f t="shared" si="6069"/>
        <v>4450000</v>
      </c>
      <c r="W3504" s="185">
        <f t="shared" si="6069"/>
        <v>0</v>
      </c>
      <c r="X3504" s="185">
        <f t="shared" si="6069"/>
        <v>1000000</v>
      </c>
      <c r="Y3504" s="185">
        <f t="shared" si="6069"/>
        <v>0</v>
      </c>
    </row>
    <row r="3505" spans="1:29" s="101" customFormat="1" x14ac:dyDescent="0.2">
      <c r="A3505" s="118" t="s">
        <v>929</v>
      </c>
      <c r="B3505" s="102" t="s">
        <v>943</v>
      </c>
      <c r="C3505" s="103">
        <v>52</v>
      </c>
      <c r="D3505" s="118"/>
      <c r="E3505" s="113">
        <v>421</v>
      </c>
      <c r="F3505" s="141"/>
      <c r="G3505" s="186"/>
      <c r="H3505" s="108">
        <f>H3506</f>
        <v>0</v>
      </c>
      <c r="I3505" s="108">
        <f t="shared" ref="I3505:Y3505" si="6070">I3506</f>
        <v>0</v>
      </c>
      <c r="J3505" s="108">
        <f t="shared" si="6070"/>
        <v>0</v>
      </c>
      <c r="K3505" s="108">
        <f t="shared" si="6070"/>
        <v>0</v>
      </c>
      <c r="L3505" s="108">
        <f t="shared" si="6070"/>
        <v>2220000</v>
      </c>
      <c r="M3505" s="108">
        <f t="shared" si="6070"/>
        <v>0</v>
      </c>
      <c r="N3505" s="108">
        <f t="shared" si="6070"/>
        <v>2000000</v>
      </c>
      <c r="O3505" s="108">
        <f t="shared" si="6070"/>
        <v>0</v>
      </c>
      <c r="P3505" s="108">
        <f t="shared" si="6070"/>
        <v>0</v>
      </c>
      <c r="Q3505" s="108">
        <f t="shared" si="6070"/>
        <v>0</v>
      </c>
      <c r="R3505" s="108">
        <f t="shared" si="6070"/>
        <v>4460000</v>
      </c>
      <c r="S3505" s="108">
        <f t="shared" si="6070"/>
        <v>0</v>
      </c>
      <c r="T3505" s="108">
        <f t="shared" si="6070"/>
        <v>2000000</v>
      </c>
      <c r="U3505" s="108">
        <f t="shared" si="6070"/>
        <v>0</v>
      </c>
      <c r="V3505" s="108">
        <f t="shared" si="6070"/>
        <v>4450000</v>
      </c>
      <c r="W3505" s="108">
        <f t="shared" si="6070"/>
        <v>0</v>
      </c>
      <c r="X3505" s="108">
        <f t="shared" si="6070"/>
        <v>1000000</v>
      </c>
      <c r="Y3505" s="108">
        <f t="shared" si="6070"/>
        <v>0</v>
      </c>
      <c r="Z3505" s="112"/>
      <c r="AA3505" s="112"/>
      <c r="AB3505" s="112"/>
      <c r="AC3505" s="112"/>
    </row>
    <row r="3506" spans="1:29" ht="15" x14ac:dyDescent="0.2">
      <c r="A3506" s="95" t="s">
        <v>929</v>
      </c>
      <c r="B3506" s="93" t="s">
        <v>943</v>
      </c>
      <c r="C3506" s="94">
        <v>52</v>
      </c>
      <c r="D3506" s="95" t="s">
        <v>101</v>
      </c>
      <c r="E3506" s="119">
        <v>4214</v>
      </c>
      <c r="F3506" s="142" t="s">
        <v>500</v>
      </c>
      <c r="H3506" s="398">
        <v>0</v>
      </c>
      <c r="I3506" s="399"/>
      <c r="J3506" s="398">
        <v>0</v>
      </c>
      <c r="K3506" s="399"/>
      <c r="L3506" s="402">
        <v>2220000</v>
      </c>
      <c r="M3506" s="399"/>
      <c r="N3506" s="402">
        <v>2000000</v>
      </c>
      <c r="O3506" s="399"/>
      <c r="P3506" s="398">
        <v>0</v>
      </c>
      <c r="Q3506" s="399"/>
      <c r="R3506" s="402">
        <v>4460000</v>
      </c>
      <c r="S3506" s="399"/>
      <c r="T3506" s="402">
        <v>2000000</v>
      </c>
      <c r="U3506" s="399"/>
      <c r="V3506" s="402">
        <v>4450000</v>
      </c>
      <c r="W3506" s="399"/>
      <c r="X3506" s="402">
        <v>1000000</v>
      </c>
      <c r="Y3506" s="399"/>
    </row>
    <row r="3507" spans="1:29" ht="56.25" x14ac:dyDescent="0.2">
      <c r="A3507" s="202" t="s">
        <v>929</v>
      </c>
      <c r="B3507" s="173" t="s">
        <v>946</v>
      </c>
      <c r="C3507" s="173"/>
      <c r="D3507" s="173"/>
      <c r="E3507" s="174"/>
      <c r="F3507" s="176" t="s">
        <v>947</v>
      </c>
      <c r="G3507" s="177" t="s">
        <v>945</v>
      </c>
      <c r="H3507" s="178">
        <f>H3508+H3515+H3518+H3525</f>
        <v>89404</v>
      </c>
      <c r="I3507" s="178">
        <f t="shared" ref="I3507:Q3507" si="6071">I3508+I3515+I3518+I3525</f>
        <v>11308</v>
      </c>
      <c r="J3507" s="178">
        <f t="shared" si="6071"/>
        <v>0</v>
      </c>
      <c r="K3507" s="178">
        <f t="shared" si="6071"/>
        <v>0</v>
      </c>
      <c r="L3507" s="178">
        <f t="shared" ref="L3507:M3507" si="6072">L3508+L3515+L3518+L3525</f>
        <v>0</v>
      </c>
      <c r="M3507" s="178">
        <f t="shared" si="6072"/>
        <v>0</v>
      </c>
      <c r="N3507" s="178">
        <f t="shared" ref="N3507:O3507" si="6073">N3508+N3515+N3518+N3525</f>
        <v>0</v>
      </c>
      <c r="O3507" s="178">
        <f t="shared" si="6073"/>
        <v>0</v>
      </c>
      <c r="P3507" s="178">
        <f t="shared" si="6071"/>
        <v>0</v>
      </c>
      <c r="Q3507" s="178">
        <f t="shared" si="6071"/>
        <v>0</v>
      </c>
      <c r="R3507" s="178">
        <f t="shared" ref="R3507:W3507" si="6074">R3508+R3515+R3518+R3525</f>
        <v>54079</v>
      </c>
      <c r="S3507" s="178">
        <f t="shared" si="6074"/>
        <v>54079</v>
      </c>
      <c r="T3507" s="178">
        <f>T3508+T3515+T3518+T3525</f>
        <v>0</v>
      </c>
      <c r="U3507" s="178">
        <f t="shared" ref="U3507" si="6075">U3508+U3515+U3518+U3525</f>
        <v>0</v>
      </c>
      <c r="V3507" s="178">
        <f t="shared" si="6074"/>
        <v>0</v>
      </c>
      <c r="W3507" s="178">
        <f t="shared" si="6074"/>
        <v>0</v>
      </c>
      <c r="X3507" s="178">
        <f t="shared" ref="X3507:Y3507" si="6076">X3508+X3515+X3518+X3525</f>
        <v>0</v>
      </c>
      <c r="Y3507" s="178">
        <f t="shared" si="6076"/>
        <v>0</v>
      </c>
      <c r="Z3507" s="101"/>
      <c r="AA3507" s="101"/>
      <c r="AB3507" s="101"/>
      <c r="AC3507" s="101"/>
    </row>
    <row r="3508" spans="1:29" s="101" customFormat="1" x14ac:dyDescent="0.2">
      <c r="A3508" s="188" t="s">
        <v>929</v>
      </c>
      <c r="B3508" s="166" t="s">
        <v>946</v>
      </c>
      <c r="C3508" s="167">
        <v>12</v>
      </c>
      <c r="D3508" s="166"/>
      <c r="E3508" s="168">
        <v>31</v>
      </c>
      <c r="F3508" s="169"/>
      <c r="G3508" s="169"/>
      <c r="H3508" s="185">
        <f t="shared" ref="H3508:Q3508" si="6077">H3509+H3511+H3513</f>
        <v>7433</v>
      </c>
      <c r="I3508" s="185">
        <f t="shared" si="6077"/>
        <v>7433</v>
      </c>
      <c r="J3508" s="185">
        <f t="shared" si="6077"/>
        <v>0</v>
      </c>
      <c r="K3508" s="185">
        <f t="shared" si="6077"/>
        <v>0</v>
      </c>
      <c r="L3508" s="185">
        <f t="shared" ref="L3508:M3508" si="6078">L3509+L3511+L3513</f>
        <v>0</v>
      </c>
      <c r="M3508" s="185">
        <f t="shared" si="6078"/>
        <v>0</v>
      </c>
      <c r="N3508" s="185">
        <f t="shared" ref="N3508:O3508" si="6079">N3509+N3511+N3513</f>
        <v>0</v>
      </c>
      <c r="O3508" s="185">
        <f t="shared" si="6079"/>
        <v>0</v>
      </c>
      <c r="P3508" s="185">
        <f t="shared" si="6077"/>
        <v>0</v>
      </c>
      <c r="Q3508" s="185">
        <f t="shared" si="6077"/>
        <v>0</v>
      </c>
      <c r="R3508" s="185">
        <f t="shared" ref="R3508:W3508" si="6080">R3509+R3511+R3513</f>
        <v>54079</v>
      </c>
      <c r="S3508" s="185">
        <f t="shared" si="6080"/>
        <v>54079</v>
      </c>
      <c r="T3508" s="185">
        <f t="shared" ref="T3508:U3508" si="6081">T3509+T3511+T3513</f>
        <v>0</v>
      </c>
      <c r="U3508" s="185">
        <f t="shared" si="6081"/>
        <v>0</v>
      </c>
      <c r="V3508" s="185">
        <f t="shared" si="6080"/>
        <v>0</v>
      </c>
      <c r="W3508" s="185">
        <f t="shared" si="6080"/>
        <v>0</v>
      </c>
      <c r="X3508" s="185">
        <f t="shared" ref="X3508:Y3508" si="6082">X3509+X3511+X3513</f>
        <v>0</v>
      </c>
      <c r="Y3508" s="185">
        <f t="shared" si="6082"/>
        <v>0</v>
      </c>
      <c r="Z3508" s="112"/>
      <c r="AA3508" s="112"/>
      <c r="AB3508" s="112"/>
      <c r="AC3508" s="112"/>
    </row>
    <row r="3509" spans="1:29" x14ac:dyDescent="0.2">
      <c r="A3509" s="118" t="s">
        <v>929</v>
      </c>
      <c r="B3509" s="102" t="s">
        <v>946</v>
      </c>
      <c r="C3509" s="103">
        <v>12</v>
      </c>
      <c r="D3509" s="118"/>
      <c r="E3509" s="113">
        <v>311</v>
      </c>
      <c r="F3509" s="141"/>
      <c r="G3509" s="186"/>
      <c r="H3509" s="108">
        <f t="shared" ref="H3509:Y3509" si="6083">H3510</f>
        <v>5973</v>
      </c>
      <c r="I3509" s="108">
        <f t="shared" si="6083"/>
        <v>5973</v>
      </c>
      <c r="J3509" s="108">
        <f t="shared" si="6083"/>
        <v>0</v>
      </c>
      <c r="K3509" s="108">
        <f t="shared" si="6083"/>
        <v>0</v>
      </c>
      <c r="L3509" s="108">
        <f t="shared" si="6083"/>
        <v>0</v>
      </c>
      <c r="M3509" s="108">
        <f t="shared" si="6083"/>
        <v>0</v>
      </c>
      <c r="N3509" s="108">
        <f t="shared" si="6083"/>
        <v>0</v>
      </c>
      <c r="O3509" s="108">
        <f t="shared" si="6083"/>
        <v>0</v>
      </c>
      <c r="P3509" s="108">
        <f t="shared" si="6083"/>
        <v>0</v>
      </c>
      <c r="Q3509" s="108">
        <f t="shared" si="6083"/>
        <v>0</v>
      </c>
      <c r="R3509" s="108">
        <f t="shared" si="6083"/>
        <v>54079</v>
      </c>
      <c r="S3509" s="108">
        <f t="shared" si="6083"/>
        <v>54079</v>
      </c>
      <c r="T3509" s="108">
        <f t="shared" si="6083"/>
        <v>0</v>
      </c>
      <c r="U3509" s="108">
        <f t="shared" si="6083"/>
        <v>0</v>
      </c>
      <c r="V3509" s="108">
        <f t="shared" si="6083"/>
        <v>0</v>
      </c>
      <c r="W3509" s="108">
        <f t="shared" si="6083"/>
        <v>0</v>
      </c>
      <c r="X3509" s="108">
        <f t="shared" si="6083"/>
        <v>0</v>
      </c>
      <c r="Y3509" s="108">
        <f t="shared" si="6083"/>
        <v>0</v>
      </c>
    </row>
    <row r="3510" spans="1:29" s="101" customFormat="1" x14ac:dyDescent="0.2">
      <c r="A3510" s="95" t="s">
        <v>929</v>
      </c>
      <c r="B3510" s="93" t="s">
        <v>946</v>
      </c>
      <c r="C3510" s="94">
        <v>12</v>
      </c>
      <c r="D3510" s="95" t="s">
        <v>101</v>
      </c>
      <c r="E3510" s="119">
        <v>3111</v>
      </c>
      <c r="F3510" s="142" t="s">
        <v>33</v>
      </c>
      <c r="G3510" s="134"/>
      <c r="H3510" s="398">
        <v>5973</v>
      </c>
      <c r="I3510" s="398">
        <f>H3510</f>
        <v>5973</v>
      </c>
      <c r="J3510" s="398">
        <v>0</v>
      </c>
      <c r="K3510" s="398">
        <f>J3510</f>
        <v>0</v>
      </c>
      <c r="L3510" s="398"/>
      <c r="M3510" s="398">
        <f>L3510</f>
        <v>0</v>
      </c>
      <c r="N3510" s="398"/>
      <c r="O3510" s="398">
        <f>N3510</f>
        <v>0</v>
      </c>
      <c r="P3510" s="398">
        <v>0</v>
      </c>
      <c r="Q3510" s="398">
        <f>P3510</f>
        <v>0</v>
      </c>
      <c r="R3510" s="398">
        <v>54079</v>
      </c>
      <c r="S3510" s="398">
        <f>R3510</f>
        <v>54079</v>
      </c>
      <c r="T3510" s="398"/>
      <c r="U3510" s="398">
        <f>T3510</f>
        <v>0</v>
      </c>
      <c r="V3510" s="398"/>
      <c r="W3510" s="398">
        <f>V3510</f>
        <v>0</v>
      </c>
      <c r="X3510" s="398"/>
      <c r="Y3510" s="398">
        <f>X3510</f>
        <v>0</v>
      </c>
    </row>
    <row r="3511" spans="1:29" x14ac:dyDescent="0.2">
      <c r="A3511" s="118" t="s">
        <v>929</v>
      </c>
      <c r="B3511" s="102" t="s">
        <v>946</v>
      </c>
      <c r="C3511" s="103">
        <v>12</v>
      </c>
      <c r="D3511" s="118"/>
      <c r="E3511" s="113">
        <v>312</v>
      </c>
      <c r="F3511" s="141"/>
      <c r="G3511" s="186"/>
      <c r="H3511" s="108">
        <f t="shared" ref="H3511:Y3511" si="6084">H3512</f>
        <v>133</v>
      </c>
      <c r="I3511" s="108">
        <f t="shared" si="6084"/>
        <v>133</v>
      </c>
      <c r="J3511" s="108">
        <f t="shared" si="6084"/>
        <v>0</v>
      </c>
      <c r="K3511" s="108">
        <f t="shared" si="6084"/>
        <v>0</v>
      </c>
      <c r="L3511" s="108">
        <f t="shared" si="6084"/>
        <v>0</v>
      </c>
      <c r="M3511" s="108">
        <f t="shared" si="6084"/>
        <v>0</v>
      </c>
      <c r="N3511" s="108">
        <f t="shared" si="6084"/>
        <v>0</v>
      </c>
      <c r="O3511" s="108">
        <f t="shared" si="6084"/>
        <v>0</v>
      </c>
      <c r="P3511" s="108">
        <f t="shared" si="6084"/>
        <v>0</v>
      </c>
      <c r="Q3511" s="108">
        <f t="shared" si="6084"/>
        <v>0</v>
      </c>
      <c r="R3511" s="108">
        <f t="shared" si="6084"/>
        <v>0</v>
      </c>
      <c r="S3511" s="108">
        <f t="shared" si="6084"/>
        <v>0</v>
      </c>
      <c r="T3511" s="108">
        <f t="shared" si="6084"/>
        <v>0</v>
      </c>
      <c r="U3511" s="108">
        <f t="shared" si="6084"/>
        <v>0</v>
      </c>
      <c r="V3511" s="108">
        <f t="shared" si="6084"/>
        <v>0</v>
      </c>
      <c r="W3511" s="108">
        <f t="shared" si="6084"/>
        <v>0</v>
      </c>
      <c r="X3511" s="108">
        <f t="shared" si="6084"/>
        <v>0</v>
      </c>
      <c r="Y3511" s="108">
        <f t="shared" si="6084"/>
        <v>0</v>
      </c>
    </row>
    <row r="3512" spans="1:29" x14ac:dyDescent="0.2">
      <c r="A3512" s="95" t="s">
        <v>929</v>
      </c>
      <c r="B3512" s="93" t="s">
        <v>946</v>
      </c>
      <c r="C3512" s="94">
        <v>12</v>
      </c>
      <c r="D3512" s="95" t="s">
        <v>101</v>
      </c>
      <c r="E3512" s="119">
        <v>3121</v>
      </c>
      <c r="F3512" s="142" t="s">
        <v>471</v>
      </c>
      <c r="H3512" s="398">
        <v>133</v>
      </c>
      <c r="I3512" s="398">
        <f>H3512</f>
        <v>133</v>
      </c>
      <c r="J3512" s="398">
        <v>0</v>
      </c>
      <c r="K3512" s="398">
        <f>J3512</f>
        <v>0</v>
      </c>
      <c r="L3512" s="398"/>
      <c r="M3512" s="398">
        <f>L3512</f>
        <v>0</v>
      </c>
      <c r="N3512" s="398"/>
      <c r="O3512" s="398">
        <f>N3512</f>
        <v>0</v>
      </c>
      <c r="P3512" s="398">
        <v>0</v>
      </c>
      <c r="Q3512" s="398">
        <f>P3512</f>
        <v>0</v>
      </c>
      <c r="R3512" s="398"/>
      <c r="S3512" s="398">
        <f>R3512</f>
        <v>0</v>
      </c>
      <c r="T3512" s="398"/>
      <c r="U3512" s="398">
        <f>T3512</f>
        <v>0</v>
      </c>
      <c r="V3512" s="398"/>
      <c r="W3512" s="398">
        <f>V3512</f>
        <v>0</v>
      </c>
      <c r="X3512" s="398"/>
      <c r="Y3512" s="398">
        <f>X3512</f>
        <v>0</v>
      </c>
      <c r="Z3512" s="101"/>
      <c r="AA3512" s="101"/>
      <c r="AB3512" s="101"/>
      <c r="AC3512" s="101"/>
    </row>
    <row r="3513" spans="1:29" s="101" customFormat="1" x14ac:dyDescent="0.2">
      <c r="A3513" s="118" t="s">
        <v>929</v>
      </c>
      <c r="B3513" s="102" t="s">
        <v>946</v>
      </c>
      <c r="C3513" s="103">
        <v>12</v>
      </c>
      <c r="D3513" s="118"/>
      <c r="E3513" s="113">
        <v>313</v>
      </c>
      <c r="F3513" s="141"/>
      <c r="G3513" s="186"/>
      <c r="H3513" s="108">
        <f t="shared" ref="H3513:Y3513" si="6085">H3514</f>
        <v>1327</v>
      </c>
      <c r="I3513" s="108">
        <f t="shared" si="6085"/>
        <v>1327</v>
      </c>
      <c r="J3513" s="108">
        <f t="shared" si="6085"/>
        <v>0</v>
      </c>
      <c r="K3513" s="108">
        <f t="shared" si="6085"/>
        <v>0</v>
      </c>
      <c r="L3513" s="108">
        <f t="shared" si="6085"/>
        <v>0</v>
      </c>
      <c r="M3513" s="108">
        <f t="shared" si="6085"/>
        <v>0</v>
      </c>
      <c r="N3513" s="108">
        <f t="shared" si="6085"/>
        <v>0</v>
      </c>
      <c r="O3513" s="108">
        <f t="shared" si="6085"/>
        <v>0</v>
      </c>
      <c r="P3513" s="108">
        <f t="shared" si="6085"/>
        <v>0</v>
      </c>
      <c r="Q3513" s="108">
        <f t="shared" si="6085"/>
        <v>0</v>
      </c>
      <c r="R3513" s="108">
        <f t="shared" si="6085"/>
        <v>0</v>
      </c>
      <c r="S3513" s="108">
        <f t="shared" si="6085"/>
        <v>0</v>
      </c>
      <c r="T3513" s="108">
        <f t="shared" si="6085"/>
        <v>0</v>
      </c>
      <c r="U3513" s="108">
        <f t="shared" si="6085"/>
        <v>0</v>
      </c>
      <c r="V3513" s="108">
        <f t="shared" si="6085"/>
        <v>0</v>
      </c>
      <c r="W3513" s="108">
        <f t="shared" si="6085"/>
        <v>0</v>
      </c>
      <c r="X3513" s="108">
        <f t="shared" si="6085"/>
        <v>0</v>
      </c>
      <c r="Y3513" s="108">
        <f t="shared" si="6085"/>
        <v>0</v>
      </c>
      <c r="Z3513" s="112"/>
      <c r="AA3513" s="112"/>
      <c r="AB3513" s="112"/>
      <c r="AC3513" s="112"/>
    </row>
    <row r="3514" spans="1:29" s="101" customFormat="1" x14ac:dyDescent="0.2">
      <c r="A3514" s="95" t="s">
        <v>929</v>
      </c>
      <c r="B3514" s="93" t="s">
        <v>946</v>
      </c>
      <c r="C3514" s="94">
        <v>12</v>
      </c>
      <c r="D3514" s="95" t="s">
        <v>101</v>
      </c>
      <c r="E3514" s="119">
        <v>3132</v>
      </c>
      <c r="F3514" s="142" t="s">
        <v>40</v>
      </c>
      <c r="G3514" s="134"/>
      <c r="H3514" s="398">
        <v>1327</v>
      </c>
      <c r="I3514" s="398">
        <f>H3514</f>
        <v>1327</v>
      </c>
      <c r="J3514" s="398">
        <v>0</v>
      </c>
      <c r="K3514" s="398">
        <f>J3514</f>
        <v>0</v>
      </c>
      <c r="L3514" s="398"/>
      <c r="M3514" s="398">
        <f>L3514</f>
        <v>0</v>
      </c>
      <c r="N3514" s="398"/>
      <c r="O3514" s="398">
        <f>N3514</f>
        <v>0</v>
      </c>
      <c r="P3514" s="398">
        <v>0</v>
      </c>
      <c r="Q3514" s="398">
        <f>P3514</f>
        <v>0</v>
      </c>
      <c r="R3514" s="398"/>
      <c r="S3514" s="398">
        <f>R3514</f>
        <v>0</v>
      </c>
      <c r="T3514" s="398"/>
      <c r="U3514" s="398">
        <f>T3514</f>
        <v>0</v>
      </c>
      <c r="V3514" s="398"/>
      <c r="W3514" s="398">
        <f>V3514</f>
        <v>0</v>
      </c>
      <c r="X3514" s="398"/>
      <c r="Y3514" s="398">
        <f>X3514</f>
        <v>0</v>
      </c>
      <c r="Z3514" s="112"/>
      <c r="AA3514" s="112"/>
      <c r="AB3514" s="112"/>
      <c r="AC3514" s="112"/>
    </row>
    <row r="3515" spans="1:29" x14ac:dyDescent="0.2">
      <c r="A3515" s="188" t="s">
        <v>929</v>
      </c>
      <c r="B3515" s="166" t="s">
        <v>946</v>
      </c>
      <c r="C3515" s="167">
        <v>12</v>
      </c>
      <c r="D3515" s="166"/>
      <c r="E3515" s="168">
        <v>32</v>
      </c>
      <c r="F3515" s="169"/>
      <c r="G3515" s="169"/>
      <c r="H3515" s="185">
        <f>H3516</f>
        <v>3875</v>
      </c>
      <c r="I3515" s="185">
        <f t="shared" ref="I3515:Y3515" si="6086">I3516</f>
        <v>3875</v>
      </c>
      <c r="J3515" s="185">
        <f t="shared" si="6086"/>
        <v>0</v>
      </c>
      <c r="K3515" s="185">
        <f t="shared" si="6086"/>
        <v>0</v>
      </c>
      <c r="L3515" s="185">
        <f t="shared" si="6086"/>
        <v>0</v>
      </c>
      <c r="M3515" s="185">
        <f t="shared" si="6086"/>
        <v>0</v>
      </c>
      <c r="N3515" s="185">
        <f t="shared" si="6086"/>
        <v>0</v>
      </c>
      <c r="O3515" s="185">
        <f t="shared" si="6086"/>
        <v>0</v>
      </c>
      <c r="P3515" s="185">
        <f t="shared" si="6086"/>
        <v>0</v>
      </c>
      <c r="Q3515" s="185">
        <f t="shared" si="6086"/>
        <v>0</v>
      </c>
      <c r="R3515" s="185">
        <f t="shared" si="6086"/>
        <v>0</v>
      </c>
      <c r="S3515" s="185">
        <f t="shared" si="6086"/>
        <v>0</v>
      </c>
      <c r="T3515" s="185">
        <f t="shared" si="6086"/>
        <v>0</v>
      </c>
      <c r="U3515" s="185">
        <f t="shared" si="6086"/>
        <v>0</v>
      </c>
      <c r="V3515" s="185">
        <f t="shared" si="6086"/>
        <v>0</v>
      </c>
      <c r="W3515" s="185">
        <f t="shared" si="6086"/>
        <v>0</v>
      </c>
      <c r="X3515" s="185">
        <f t="shared" si="6086"/>
        <v>0</v>
      </c>
      <c r="Y3515" s="185">
        <f t="shared" si="6086"/>
        <v>0</v>
      </c>
      <c r="Z3515" s="101"/>
      <c r="AA3515" s="101"/>
      <c r="AB3515" s="101"/>
      <c r="AC3515" s="101"/>
    </row>
    <row r="3516" spans="1:29" x14ac:dyDescent="0.2">
      <c r="A3516" s="118" t="s">
        <v>929</v>
      </c>
      <c r="B3516" s="102" t="s">
        <v>946</v>
      </c>
      <c r="C3516" s="103">
        <v>12</v>
      </c>
      <c r="D3516" s="118"/>
      <c r="E3516" s="113">
        <v>323</v>
      </c>
      <c r="F3516" s="141"/>
      <c r="G3516" s="186"/>
      <c r="H3516" s="108">
        <f>H3517</f>
        <v>3875</v>
      </c>
      <c r="I3516" s="108">
        <f t="shared" ref="I3516:Y3516" si="6087">I3517</f>
        <v>3875</v>
      </c>
      <c r="J3516" s="108">
        <f t="shared" si="6087"/>
        <v>0</v>
      </c>
      <c r="K3516" s="108">
        <f t="shared" si="6087"/>
        <v>0</v>
      </c>
      <c r="L3516" s="108">
        <f t="shared" si="6087"/>
        <v>0</v>
      </c>
      <c r="M3516" s="108">
        <f t="shared" si="6087"/>
        <v>0</v>
      </c>
      <c r="N3516" s="108">
        <f t="shared" si="6087"/>
        <v>0</v>
      </c>
      <c r="O3516" s="108">
        <f t="shared" si="6087"/>
        <v>0</v>
      </c>
      <c r="P3516" s="108">
        <f t="shared" si="6087"/>
        <v>0</v>
      </c>
      <c r="Q3516" s="108">
        <f t="shared" si="6087"/>
        <v>0</v>
      </c>
      <c r="R3516" s="108">
        <f t="shared" si="6087"/>
        <v>0</v>
      </c>
      <c r="S3516" s="108">
        <f t="shared" si="6087"/>
        <v>0</v>
      </c>
      <c r="T3516" s="108">
        <f t="shared" si="6087"/>
        <v>0</v>
      </c>
      <c r="U3516" s="108">
        <f t="shared" si="6087"/>
        <v>0</v>
      </c>
      <c r="V3516" s="108">
        <f t="shared" si="6087"/>
        <v>0</v>
      </c>
      <c r="W3516" s="108">
        <f t="shared" si="6087"/>
        <v>0</v>
      </c>
      <c r="X3516" s="108">
        <f t="shared" si="6087"/>
        <v>0</v>
      </c>
      <c r="Y3516" s="108">
        <f t="shared" si="6087"/>
        <v>0</v>
      </c>
      <c r="Z3516" s="101"/>
      <c r="AA3516" s="101"/>
      <c r="AB3516" s="101"/>
      <c r="AC3516" s="101"/>
    </row>
    <row r="3517" spans="1:29" ht="15" x14ac:dyDescent="0.2">
      <c r="A3517" s="95" t="s">
        <v>929</v>
      </c>
      <c r="B3517" s="93" t="s">
        <v>946</v>
      </c>
      <c r="C3517" s="94">
        <v>12</v>
      </c>
      <c r="D3517" s="95" t="s">
        <v>101</v>
      </c>
      <c r="E3517" s="119">
        <v>3233</v>
      </c>
      <c r="F3517" s="142" t="s">
        <v>54</v>
      </c>
      <c r="H3517" s="398">
        <v>3875</v>
      </c>
      <c r="I3517" s="398">
        <f t="shared" ref="I3517" si="6088">H3517</f>
        <v>3875</v>
      </c>
      <c r="J3517" s="398">
        <v>0</v>
      </c>
      <c r="K3517" s="398">
        <f t="shared" ref="K3517" si="6089">J3517</f>
        <v>0</v>
      </c>
      <c r="L3517" s="398"/>
      <c r="M3517" s="398">
        <f t="shared" ref="M3517" si="6090">L3517</f>
        <v>0</v>
      </c>
      <c r="N3517" s="398"/>
      <c r="O3517" s="398">
        <f t="shared" ref="O3517" si="6091">N3517</f>
        <v>0</v>
      </c>
      <c r="P3517" s="398">
        <v>0</v>
      </c>
      <c r="Q3517" s="398">
        <f t="shared" ref="Q3517" si="6092">P3517</f>
        <v>0</v>
      </c>
      <c r="R3517" s="398"/>
      <c r="S3517" s="398">
        <f t="shared" ref="S3517" si="6093">R3517</f>
        <v>0</v>
      </c>
      <c r="T3517" s="398"/>
      <c r="U3517" s="398">
        <f t="shared" ref="U3517" si="6094">T3517</f>
        <v>0</v>
      </c>
      <c r="V3517" s="398"/>
      <c r="W3517" s="398">
        <f t="shared" ref="W3517" si="6095">V3517</f>
        <v>0</v>
      </c>
      <c r="X3517" s="398"/>
      <c r="Y3517" s="398">
        <f t="shared" ref="Y3517" si="6096">X3517</f>
        <v>0</v>
      </c>
    </row>
    <row r="3518" spans="1:29" s="101" customFormat="1" x14ac:dyDescent="0.2">
      <c r="A3518" s="188" t="s">
        <v>929</v>
      </c>
      <c r="B3518" s="166" t="s">
        <v>946</v>
      </c>
      <c r="C3518" s="167">
        <v>562</v>
      </c>
      <c r="D3518" s="166"/>
      <c r="E3518" s="168">
        <v>31</v>
      </c>
      <c r="F3518" s="169"/>
      <c r="G3518" s="169"/>
      <c r="H3518" s="185">
        <f t="shared" ref="H3518:Q3518" si="6097">H3519+H3521+H3523</f>
        <v>56805</v>
      </c>
      <c r="I3518" s="185">
        <f t="shared" si="6097"/>
        <v>0</v>
      </c>
      <c r="J3518" s="185">
        <f t="shared" si="6097"/>
        <v>0</v>
      </c>
      <c r="K3518" s="185">
        <f t="shared" si="6097"/>
        <v>0</v>
      </c>
      <c r="L3518" s="185">
        <f t="shared" ref="L3518:M3518" si="6098">L3519+L3521+L3523</f>
        <v>0</v>
      </c>
      <c r="M3518" s="185">
        <f t="shared" si="6098"/>
        <v>0</v>
      </c>
      <c r="N3518" s="185">
        <f t="shared" ref="N3518:O3518" si="6099">N3519+N3521+N3523</f>
        <v>0</v>
      </c>
      <c r="O3518" s="185">
        <f t="shared" si="6099"/>
        <v>0</v>
      </c>
      <c r="P3518" s="185">
        <f t="shared" si="6097"/>
        <v>0</v>
      </c>
      <c r="Q3518" s="185">
        <f t="shared" si="6097"/>
        <v>0</v>
      </c>
      <c r="R3518" s="185">
        <f t="shared" ref="R3518:W3518" si="6100">R3519+R3521+R3523</f>
        <v>0</v>
      </c>
      <c r="S3518" s="185">
        <f t="shared" si="6100"/>
        <v>0</v>
      </c>
      <c r="T3518" s="185">
        <f t="shared" ref="T3518:U3518" si="6101">T3519+T3521+T3523</f>
        <v>0</v>
      </c>
      <c r="U3518" s="185">
        <f t="shared" si="6101"/>
        <v>0</v>
      </c>
      <c r="V3518" s="185">
        <f t="shared" si="6100"/>
        <v>0</v>
      </c>
      <c r="W3518" s="185">
        <f t="shared" si="6100"/>
        <v>0</v>
      </c>
      <c r="X3518" s="185">
        <f t="shared" ref="X3518:Y3518" si="6102">X3519+X3521+X3523</f>
        <v>0</v>
      </c>
      <c r="Y3518" s="185">
        <f t="shared" si="6102"/>
        <v>0</v>
      </c>
      <c r="Z3518" s="112"/>
      <c r="AA3518" s="112"/>
      <c r="AB3518" s="112"/>
      <c r="AC3518" s="112"/>
    </row>
    <row r="3519" spans="1:29" x14ac:dyDescent="0.2">
      <c r="A3519" s="118" t="s">
        <v>929</v>
      </c>
      <c r="B3519" s="102" t="s">
        <v>946</v>
      </c>
      <c r="C3519" s="103">
        <v>562</v>
      </c>
      <c r="D3519" s="118"/>
      <c r="E3519" s="113">
        <v>311</v>
      </c>
      <c r="F3519" s="141"/>
      <c r="G3519" s="186"/>
      <c r="H3519" s="108">
        <f t="shared" ref="H3519:Y3519" si="6103">H3520</f>
        <v>47117</v>
      </c>
      <c r="I3519" s="108">
        <f t="shared" si="6103"/>
        <v>0</v>
      </c>
      <c r="J3519" s="108">
        <f t="shared" si="6103"/>
        <v>0</v>
      </c>
      <c r="K3519" s="108">
        <f t="shared" si="6103"/>
        <v>0</v>
      </c>
      <c r="L3519" s="108">
        <f t="shared" si="6103"/>
        <v>0</v>
      </c>
      <c r="M3519" s="108">
        <f t="shared" si="6103"/>
        <v>0</v>
      </c>
      <c r="N3519" s="108">
        <f t="shared" si="6103"/>
        <v>0</v>
      </c>
      <c r="O3519" s="108">
        <f t="shared" si="6103"/>
        <v>0</v>
      </c>
      <c r="P3519" s="108">
        <f t="shared" si="6103"/>
        <v>0</v>
      </c>
      <c r="Q3519" s="108">
        <f t="shared" si="6103"/>
        <v>0</v>
      </c>
      <c r="R3519" s="108">
        <f t="shared" si="6103"/>
        <v>0</v>
      </c>
      <c r="S3519" s="108">
        <f t="shared" si="6103"/>
        <v>0</v>
      </c>
      <c r="T3519" s="108">
        <f t="shared" si="6103"/>
        <v>0</v>
      </c>
      <c r="U3519" s="108">
        <f t="shared" si="6103"/>
        <v>0</v>
      </c>
      <c r="V3519" s="108">
        <f t="shared" si="6103"/>
        <v>0</v>
      </c>
      <c r="W3519" s="108">
        <f t="shared" si="6103"/>
        <v>0</v>
      </c>
      <c r="X3519" s="108">
        <f t="shared" si="6103"/>
        <v>0</v>
      </c>
      <c r="Y3519" s="108">
        <f t="shared" si="6103"/>
        <v>0</v>
      </c>
    </row>
    <row r="3520" spans="1:29" s="101" customFormat="1" x14ac:dyDescent="0.2">
      <c r="A3520" s="95" t="s">
        <v>929</v>
      </c>
      <c r="B3520" s="93" t="s">
        <v>946</v>
      </c>
      <c r="C3520" s="94">
        <v>562</v>
      </c>
      <c r="D3520" s="95" t="s">
        <v>101</v>
      </c>
      <c r="E3520" s="119">
        <v>3111</v>
      </c>
      <c r="F3520" s="142" t="s">
        <v>33</v>
      </c>
      <c r="G3520" s="134"/>
      <c r="H3520" s="398">
        <v>47117</v>
      </c>
      <c r="I3520" s="399"/>
      <c r="J3520" s="398">
        <v>0</v>
      </c>
      <c r="K3520" s="399"/>
      <c r="L3520" s="398"/>
      <c r="M3520" s="399"/>
      <c r="N3520" s="398"/>
      <c r="O3520" s="399"/>
      <c r="P3520" s="398">
        <v>0</v>
      </c>
      <c r="Q3520" s="399"/>
      <c r="R3520" s="398"/>
      <c r="S3520" s="399"/>
      <c r="T3520" s="398"/>
      <c r="U3520" s="399"/>
      <c r="V3520" s="398"/>
      <c r="W3520" s="399"/>
      <c r="X3520" s="398"/>
      <c r="Y3520" s="399"/>
    </row>
    <row r="3521" spans="1:29" x14ac:dyDescent="0.2">
      <c r="A3521" s="118" t="s">
        <v>929</v>
      </c>
      <c r="B3521" s="102" t="s">
        <v>946</v>
      </c>
      <c r="C3521" s="103">
        <v>562</v>
      </c>
      <c r="D3521" s="118"/>
      <c r="E3521" s="113">
        <v>312</v>
      </c>
      <c r="F3521" s="141"/>
      <c r="G3521" s="186"/>
      <c r="H3521" s="108">
        <f t="shared" ref="H3521:Y3521" si="6104">H3522</f>
        <v>796</v>
      </c>
      <c r="I3521" s="108">
        <f t="shared" si="6104"/>
        <v>0</v>
      </c>
      <c r="J3521" s="108">
        <f t="shared" si="6104"/>
        <v>0</v>
      </c>
      <c r="K3521" s="108">
        <f t="shared" si="6104"/>
        <v>0</v>
      </c>
      <c r="L3521" s="108">
        <f t="shared" si="6104"/>
        <v>0</v>
      </c>
      <c r="M3521" s="108">
        <f t="shared" si="6104"/>
        <v>0</v>
      </c>
      <c r="N3521" s="108">
        <f t="shared" si="6104"/>
        <v>0</v>
      </c>
      <c r="O3521" s="108">
        <f t="shared" si="6104"/>
        <v>0</v>
      </c>
      <c r="P3521" s="108">
        <f t="shared" si="6104"/>
        <v>0</v>
      </c>
      <c r="Q3521" s="108">
        <f t="shared" si="6104"/>
        <v>0</v>
      </c>
      <c r="R3521" s="108">
        <f t="shared" si="6104"/>
        <v>0</v>
      </c>
      <c r="S3521" s="108">
        <f t="shared" si="6104"/>
        <v>0</v>
      </c>
      <c r="T3521" s="108">
        <f t="shared" si="6104"/>
        <v>0</v>
      </c>
      <c r="U3521" s="108">
        <f t="shared" si="6104"/>
        <v>0</v>
      </c>
      <c r="V3521" s="108">
        <f t="shared" si="6104"/>
        <v>0</v>
      </c>
      <c r="W3521" s="108">
        <f t="shared" si="6104"/>
        <v>0</v>
      </c>
      <c r="X3521" s="108">
        <f t="shared" si="6104"/>
        <v>0</v>
      </c>
      <c r="Y3521" s="108">
        <f t="shared" si="6104"/>
        <v>0</v>
      </c>
    </row>
    <row r="3522" spans="1:29" x14ac:dyDescent="0.2">
      <c r="A3522" s="95" t="s">
        <v>929</v>
      </c>
      <c r="B3522" s="93" t="s">
        <v>946</v>
      </c>
      <c r="C3522" s="94">
        <v>562</v>
      </c>
      <c r="D3522" s="95" t="s">
        <v>101</v>
      </c>
      <c r="E3522" s="119">
        <v>3121</v>
      </c>
      <c r="F3522" s="142" t="s">
        <v>471</v>
      </c>
      <c r="H3522" s="398">
        <v>796</v>
      </c>
      <c r="I3522" s="399"/>
      <c r="J3522" s="398">
        <v>0</v>
      </c>
      <c r="K3522" s="399"/>
      <c r="L3522" s="398"/>
      <c r="M3522" s="399"/>
      <c r="N3522" s="398"/>
      <c r="O3522" s="399"/>
      <c r="P3522" s="398">
        <v>0</v>
      </c>
      <c r="Q3522" s="399"/>
      <c r="R3522" s="398"/>
      <c r="S3522" s="399"/>
      <c r="T3522" s="398"/>
      <c r="U3522" s="399"/>
      <c r="V3522" s="398"/>
      <c r="W3522" s="399"/>
      <c r="X3522" s="398"/>
      <c r="Y3522" s="399"/>
      <c r="Z3522" s="101"/>
      <c r="AA3522" s="101"/>
      <c r="AB3522" s="101"/>
      <c r="AC3522" s="101"/>
    </row>
    <row r="3523" spans="1:29" s="101" customFormat="1" x14ac:dyDescent="0.2">
      <c r="A3523" s="118" t="s">
        <v>929</v>
      </c>
      <c r="B3523" s="102" t="s">
        <v>946</v>
      </c>
      <c r="C3523" s="103">
        <v>562</v>
      </c>
      <c r="D3523" s="118"/>
      <c r="E3523" s="113">
        <v>313</v>
      </c>
      <c r="F3523" s="141"/>
      <c r="G3523" s="186"/>
      <c r="H3523" s="108">
        <f t="shared" ref="H3523:Y3523" si="6105">H3524</f>
        <v>8892</v>
      </c>
      <c r="I3523" s="108">
        <f t="shared" si="6105"/>
        <v>0</v>
      </c>
      <c r="J3523" s="108">
        <f t="shared" si="6105"/>
        <v>0</v>
      </c>
      <c r="K3523" s="108">
        <f t="shared" si="6105"/>
        <v>0</v>
      </c>
      <c r="L3523" s="108">
        <f t="shared" si="6105"/>
        <v>0</v>
      </c>
      <c r="M3523" s="108">
        <f t="shared" si="6105"/>
        <v>0</v>
      </c>
      <c r="N3523" s="108">
        <f t="shared" si="6105"/>
        <v>0</v>
      </c>
      <c r="O3523" s="108">
        <f t="shared" si="6105"/>
        <v>0</v>
      </c>
      <c r="P3523" s="108">
        <f t="shared" si="6105"/>
        <v>0</v>
      </c>
      <c r="Q3523" s="108">
        <f t="shared" si="6105"/>
        <v>0</v>
      </c>
      <c r="R3523" s="108">
        <f t="shared" si="6105"/>
        <v>0</v>
      </c>
      <c r="S3523" s="108">
        <f t="shared" si="6105"/>
        <v>0</v>
      </c>
      <c r="T3523" s="108">
        <f t="shared" si="6105"/>
        <v>0</v>
      </c>
      <c r="U3523" s="108">
        <f t="shared" si="6105"/>
        <v>0</v>
      </c>
      <c r="V3523" s="108">
        <f t="shared" si="6105"/>
        <v>0</v>
      </c>
      <c r="W3523" s="108">
        <f t="shared" si="6105"/>
        <v>0</v>
      </c>
      <c r="X3523" s="108">
        <f t="shared" si="6105"/>
        <v>0</v>
      </c>
      <c r="Y3523" s="108">
        <f t="shared" si="6105"/>
        <v>0</v>
      </c>
      <c r="Z3523" s="112"/>
      <c r="AA3523" s="112"/>
      <c r="AB3523" s="112"/>
      <c r="AC3523" s="112"/>
    </row>
    <row r="3524" spans="1:29" ht="15" x14ac:dyDescent="0.2">
      <c r="A3524" s="95" t="s">
        <v>929</v>
      </c>
      <c r="B3524" s="93" t="s">
        <v>946</v>
      </c>
      <c r="C3524" s="94">
        <v>562</v>
      </c>
      <c r="D3524" s="95" t="s">
        <v>101</v>
      </c>
      <c r="E3524" s="119">
        <v>3132</v>
      </c>
      <c r="F3524" s="142" t="s">
        <v>40</v>
      </c>
      <c r="H3524" s="398">
        <v>8892</v>
      </c>
      <c r="I3524" s="399"/>
      <c r="J3524" s="398">
        <v>0</v>
      </c>
      <c r="K3524" s="399"/>
      <c r="L3524" s="398"/>
      <c r="M3524" s="399"/>
      <c r="N3524" s="398"/>
      <c r="O3524" s="399"/>
      <c r="P3524" s="398">
        <v>0</v>
      </c>
      <c r="Q3524" s="399"/>
      <c r="R3524" s="398"/>
      <c r="S3524" s="399"/>
      <c r="T3524" s="398"/>
      <c r="U3524" s="399"/>
      <c r="V3524" s="398"/>
      <c r="W3524" s="399"/>
      <c r="X3524" s="398"/>
      <c r="Y3524" s="399"/>
    </row>
    <row r="3525" spans="1:29" x14ac:dyDescent="0.2">
      <c r="A3525" s="188" t="s">
        <v>929</v>
      </c>
      <c r="B3525" s="166" t="s">
        <v>946</v>
      </c>
      <c r="C3525" s="167">
        <v>562</v>
      </c>
      <c r="D3525" s="166"/>
      <c r="E3525" s="168">
        <v>32</v>
      </c>
      <c r="F3525" s="169"/>
      <c r="G3525" s="169"/>
      <c r="H3525" s="185">
        <f>H3526</f>
        <v>21291</v>
      </c>
      <c r="I3525" s="185">
        <f t="shared" ref="I3525:Y3525" si="6106">I3526</f>
        <v>0</v>
      </c>
      <c r="J3525" s="185">
        <f t="shared" si="6106"/>
        <v>0</v>
      </c>
      <c r="K3525" s="185">
        <f t="shared" si="6106"/>
        <v>0</v>
      </c>
      <c r="L3525" s="185">
        <f t="shared" si="6106"/>
        <v>0</v>
      </c>
      <c r="M3525" s="185">
        <f t="shared" si="6106"/>
        <v>0</v>
      </c>
      <c r="N3525" s="185">
        <f t="shared" si="6106"/>
        <v>0</v>
      </c>
      <c r="O3525" s="185">
        <f t="shared" si="6106"/>
        <v>0</v>
      </c>
      <c r="P3525" s="185">
        <f t="shared" si="6106"/>
        <v>0</v>
      </c>
      <c r="Q3525" s="185">
        <f t="shared" si="6106"/>
        <v>0</v>
      </c>
      <c r="R3525" s="185">
        <f t="shared" si="6106"/>
        <v>0</v>
      </c>
      <c r="S3525" s="185">
        <f t="shared" si="6106"/>
        <v>0</v>
      </c>
      <c r="T3525" s="185">
        <f t="shared" si="6106"/>
        <v>0</v>
      </c>
      <c r="U3525" s="185">
        <f t="shared" si="6106"/>
        <v>0</v>
      </c>
      <c r="V3525" s="185">
        <f t="shared" si="6106"/>
        <v>0</v>
      </c>
      <c r="W3525" s="185">
        <f t="shared" si="6106"/>
        <v>0</v>
      </c>
      <c r="X3525" s="185">
        <f t="shared" si="6106"/>
        <v>0</v>
      </c>
      <c r="Y3525" s="185">
        <f t="shared" si="6106"/>
        <v>0</v>
      </c>
      <c r="Z3525" s="101"/>
      <c r="AA3525" s="101"/>
      <c r="AB3525" s="101"/>
      <c r="AC3525" s="101"/>
    </row>
    <row r="3526" spans="1:29" s="101" customFormat="1" x14ac:dyDescent="0.2">
      <c r="A3526" s="118" t="s">
        <v>929</v>
      </c>
      <c r="B3526" s="102" t="s">
        <v>946</v>
      </c>
      <c r="C3526" s="103">
        <v>562</v>
      </c>
      <c r="D3526" s="118"/>
      <c r="E3526" s="113">
        <v>323</v>
      </c>
      <c r="F3526" s="141"/>
      <c r="G3526" s="186"/>
      <c r="H3526" s="108">
        <f>H3527</f>
        <v>21291</v>
      </c>
      <c r="I3526" s="108">
        <f t="shared" ref="I3526:Y3526" si="6107">I3527</f>
        <v>0</v>
      </c>
      <c r="J3526" s="108">
        <f t="shared" si="6107"/>
        <v>0</v>
      </c>
      <c r="K3526" s="108">
        <f t="shared" si="6107"/>
        <v>0</v>
      </c>
      <c r="L3526" s="108">
        <f t="shared" si="6107"/>
        <v>0</v>
      </c>
      <c r="M3526" s="108">
        <f t="shared" si="6107"/>
        <v>0</v>
      </c>
      <c r="N3526" s="108">
        <f t="shared" si="6107"/>
        <v>0</v>
      </c>
      <c r="O3526" s="108">
        <f t="shared" si="6107"/>
        <v>0</v>
      </c>
      <c r="P3526" s="108">
        <f t="shared" si="6107"/>
        <v>0</v>
      </c>
      <c r="Q3526" s="108">
        <f t="shared" si="6107"/>
        <v>0</v>
      </c>
      <c r="R3526" s="108">
        <f t="shared" si="6107"/>
        <v>0</v>
      </c>
      <c r="S3526" s="108">
        <f t="shared" si="6107"/>
        <v>0</v>
      </c>
      <c r="T3526" s="108">
        <f t="shared" si="6107"/>
        <v>0</v>
      </c>
      <c r="U3526" s="108">
        <f t="shared" si="6107"/>
        <v>0</v>
      </c>
      <c r="V3526" s="108">
        <f t="shared" si="6107"/>
        <v>0</v>
      </c>
      <c r="W3526" s="108">
        <f t="shared" si="6107"/>
        <v>0</v>
      </c>
      <c r="X3526" s="108">
        <f t="shared" si="6107"/>
        <v>0</v>
      </c>
      <c r="Y3526" s="108">
        <f t="shared" si="6107"/>
        <v>0</v>
      </c>
      <c r="Z3526" s="112"/>
      <c r="AA3526" s="112"/>
      <c r="AB3526" s="112"/>
      <c r="AC3526" s="112"/>
    </row>
    <row r="3527" spans="1:29" ht="15" x14ac:dyDescent="0.2">
      <c r="A3527" s="95" t="s">
        <v>929</v>
      </c>
      <c r="B3527" s="93" t="s">
        <v>946</v>
      </c>
      <c r="C3527" s="94">
        <v>562</v>
      </c>
      <c r="D3527" s="95" t="s">
        <v>101</v>
      </c>
      <c r="E3527" s="119">
        <v>3233</v>
      </c>
      <c r="F3527" s="142" t="s">
        <v>54</v>
      </c>
      <c r="H3527" s="398">
        <v>21291</v>
      </c>
      <c r="I3527" s="399"/>
      <c r="J3527" s="398">
        <v>0</v>
      </c>
      <c r="K3527" s="399"/>
      <c r="L3527" s="398"/>
      <c r="M3527" s="399"/>
      <c r="N3527" s="398"/>
      <c r="O3527" s="399"/>
      <c r="P3527" s="398">
        <v>0</v>
      </c>
      <c r="Q3527" s="399"/>
      <c r="R3527" s="398"/>
      <c r="S3527" s="399"/>
      <c r="T3527" s="398"/>
      <c r="U3527" s="399"/>
      <c r="V3527" s="398"/>
      <c r="W3527" s="399"/>
      <c r="X3527" s="398"/>
      <c r="Y3527" s="399"/>
    </row>
    <row r="3528" spans="1:29" ht="56.25" x14ac:dyDescent="0.2">
      <c r="A3528" s="202" t="s">
        <v>929</v>
      </c>
      <c r="B3528" s="173" t="s">
        <v>948</v>
      </c>
      <c r="C3528" s="173"/>
      <c r="D3528" s="173"/>
      <c r="E3528" s="174"/>
      <c r="F3528" s="176" t="s">
        <v>949</v>
      </c>
      <c r="G3528" s="177" t="s">
        <v>945</v>
      </c>
      <c r="H3528" s="178">
        <f>H3540+H3547+H3557+H3529+H3534</f>
        <v>1021338</v>
      </c>
      <c r="I3528" s="178">
        <f t="shared" ref="I3528:W3528" si="6108">I3540+I3547+I3557+I3529+I3534</f>
        <v>570477</v>
      </c>
      <c r="J3528" s="178">
        <f t="shared" si="6108"/>
        <v>2102195</v>
      </c>
      <c r="K3528" s="178">
        <f t="shared" si="6108"/>
        <v>0</v>
      </c>
      <c r="L3528" s="178">
        <f t="shared" si="6108"/>
        <v>9981779</v>
      </c>
      <c r="M3528" s="178">
        <f t="shared" si="6108"/>
        <v>6809544</v>
      </c>
      <c r="N3528" s="178">
        <f t="shared" ref="N3528:O3528" si="6109">N3540+N3547+N3557+N3529+N3534</f>
        <v>8236189</v>
      </c>
      <c r="O3528" s="178">
        <f t="shared" si="6109"/>
        <v>6114551</v>
      </c>
      <c r="P3528" s="178">
        <f t="shared" si="6108"/>
        <v>1439676</v>
      </c>
      <c r="Q3528" s="178">
        <f t="shared" si="6108"/>
        <v>0</v>
      </c>
      <c r="R3528" s="178">
        <f t="shared" si="6108"/>
        <v>5225305</v>
      </c>
      <c r="S3528" s="178">
        <f t="shared" si="6108"/>
        <v>3185800</v>
      </c>
      <c r="T3528" s="178">
        <f t="shared" ref="T3528:U3528" si="6110">T3540+T3547+T3557+T3529+T3534</f>
        <v>8198311</v>
      </c>
      <c r="U3528" s="178">
        <f t="shared" si="6110"/>
        <v>3521599</v>
      </c>
      <c r="V3528" s="178">
        <f t="shared" si="6108"/>
        <v>0</v>
      </c>
      <c r="W3528" s="178">
        <f t="shared" si="6108"/>
        <v>0</v>
      </c>
      <c r="X3528" s="178">
        <f t="shared" ref="X3528:Y3528" si="6111">X3540+X3547+X3557+X3529+X3534</f>
        <v>0</v>
      </c>
      <c r="Y3528" s="178">
        <f t="shared" si="6111"/>
        <v>0</v>
      </c>
      <c r="Z3528" s="101"/>
      <c r="AA3528" s="101"/>
      <c r="AB3528" s="101"/>
      <c r="AC3528" s="101"/>
    </row>
    <row r="3529" spans="1:29" s="101" customFormat="1" x14ac:dyDescent="0.2">
      <c r="A3529" s="188" t="s">
        <v>929</v>
      </c>
      <c r="B3529" s="166" t="s">
        <v>948</v>
      </c>
      <c r="C3529" s="167">
        <v>11</v>
      </c>
      <c r="D3529" s="166"/>
      <c r="E3529" s="168">
        <v>32</v>
      </c>
      <c r="F3529" s="169"/>
      <c r="G3529" s="169"/>
      <c r="H3529" s="185">
        <f>H3530</f>
        <v>0</v>
      </c>
      <c r="I3529" s="185">
        <f t="shared" ref="I3529:Y3529" si="6112">I3530</f>
        <v>0</v>
      </c>
      <c r="J3529" s="185">
        <f t="shared" si="6112"/>
        <v>0</v>
      </c>
      <c r="K3529" s="185">
        <f t="shared" si="6112"/>
        <v>0</v>
      </c>
      <c r="L3529" s="185">
        <f t="shared" si="6112"/>
        <v>252392</v>
      </c>
      <c r="M3529" s="185">
        <f t="shared" si="6112"/>
        <v>252392</v>
      </c>
      <c r="N3529" s="185">
        <f t="shared" si="6112"/>
        <v>0</v>
      </c>
      <c r="O3529" s="185">
        <f t="shared" si="6112"/>
        <v>0</v>
      </c>
      <c r="P3529" s="185">
        <f t="shared" si="6112"/>
        <v>0</v>
      </c>
      <c r="Q3529" s="185">
        <f t="shared" si="6112"/>
        <v>0</v>
      </c>
      <c r="R3529" s="185">
        <f t="shared" si="6112"/>
        <v>80125</v>
      </c>
      <c r="S3529" s="185">
        <f t="shared" si="6112"/>
        <v>80125</v>
      </c>
      <c r="T3529" s="185">
        <f t="shared" si="6112"/>
        <v>0</v>
      </c>
      <c r="U3529" s="185">
        <f t="shared" si="6112"/>
        <v>0</v>
      </c>
      <c r="V3529" s="185">
        <f t="shared" si="6112"/>
        <v>0</v>
      </c>
      <c r="W3529" s="185">
        <f t="shared" si="6112"/>
        <v>0</v>
      </c>
      <c r="X3529" s="185">
        <f t="shared" si="6112"/>
        <v>0</v>
      </c>
      <c r="Y3529" s="185">
        <f t="shared" si="6112"/>
        <v>0</v>
      </c>
      <c r="Z3529" s="112"/>
      <c r="AA3529" s="112"/>
      <c r="AB3529" s="112"/>
      <c r="AC3529" s="112"/>
    </row>
    <row r="3530" spans="1:29" s="101" customFormat="1" x14ac:dyDescent="0.2">
      <c r="A3530" s="118" t="s">
        <v>929</v>
      </c>
      <c r="B3530" s="102" t="s">
        <v>948</v>
      </c>
      <c r="C3530" s="103">
        <v>11</v>
      </c>
      <c r="D3530" s="118"/>
      <c r="E3530" s="113">
        <v>323</v>
      </c>
      <c r="F3530" s="141"/>
      <c r="G3530" s="186"/>
      <c r="H3530" s="108">
        <f>SUM(H3531:H3533)</f>
        <v>0</v>
      </c>
      <c r="I3530" s="108">
        <f t="shared" ref="I3530:W3530" si="6113">SUM(I3531:I3533)</f>
        <v>0</v>
      </c>
      <c r="J3530" s="108">
        <f t="shared" si="6113"/>
        <v>0</v>
      </c>
      <c r="K3530" s="108">
        <f t="shared" si="6113"/>
        <v>0</v>
      </c>
      <c r="L3530" s="108">
        <f t="shared" si="6113"/>
        <v>252392</v>
      </c>
      <c r="M3530" s="108">
        <f t="shared" si="6113"/>
        <v>252392</v>
      </c>
      <c r="N3530" s="108">
        <f t="shared" ref="N3530:O3530" si="6114">SUM(N3531:N3533)</f>
        <v>0</v>
      </c>
      <c r="O3530" s="108">
        <f t="shared" si="6114"/>
        <v>0</v>
      </c>
      <c r="P3530" s="108">
        <f t="shared" si="6113"/>
        <v>0</v>
      </c>
      <c r="Q3530" s="108">
        <f t="shared" si="6113"/>
        <v>0</v>
      </c>
      <c r="R3530" s="108">
        <f t="shared" si="6113"/>
        <v>80125</v>
      </c>
      <c r="S3530" s="108">
        <f t="shared" si="6113"/>
        <v>80125</v>
      </c>
      <c r="T3530" s="108">
        <f t="shared" ref="T3530:U3530" si="6115">SUM(T3531:T3533)</f>
        <v>0</v>
      </c>
      <c r="U3530" s="108">
        <f t="shared" si="6115"/>
        <v>0</v>
      </c>
      <c r="V3530" s="108">
        <f t="shared" si="6113"/>
        <v>0</v>
      </c>
      <c r="W3530" s="108">
        <f t="shared" si="6113"/>
        <v>0</v>
      </c>
      <c r="X3530" s="108">
        <f t="shared" ref="X3530:Y3530" si="6116">SUM(X3531:X3533)</f>
        <v>0</v>
      </c>
      <c r="Y3530" s="108">
        <f t="shared" si="6116"/>
        <v>0</v>
      </c>
      <c r="Z3530" s="112"/>
      <c r="AA3530" s="112"/>
      <c r="AB3530" s="112"/>
      <c r="AC3530" s="112"/>
    </row>
    <row r="3531" spans="1:29" s="101" customFormat="1" x14ac:dyDescent="0.2">
      <c r="A3531" s="95" t="s">
        <v>929</v>
      </c>
      <c r="B3531" s="93" t="s">
        <v>948</v>
      </c>
      <c r="C3531" s="94">
        <v>11</v>
      </c>
      <c r="D3531" s="95" t="s">
        <v>101</v>
      </c>
      <c r="E3531" s="119">
        <v>3233</v>
      </c>
      <c r="F3531" s="142" t="s">
        <v>54</v>
      </c>
      <c r="G3531" s="134"/>
      <c r="H3531" s="398"/>
      <c r="I3531" s="398">
        <f>H3531</f>
        <v>0</v>
      </c>
      <c r="J3531" s="398"/>
      <c r="K3531" s="398">
        <f>J3531</f>
        <v>0</v>
      </c>
      <c r="L3531" s="398">
        <v>34000</v>
      </c>
      <c r="M3531" s="398">
        <f>L3531</f>
        <v>34000</v>
      </c>
      <c r="N3531" s="398"/>
      <c r="O3531" s="398">
        <f>N3531</f>
        <v>0</v>
      </c>
      <c r="P3531" s="398"/>
      <c r="Q3531" s="398">
        <f>P3531</f>
        <v>0</v>
      </c>
      <c r="R3531" s="398">
        <v>34000</v>
      </c>
      <c r="S3531" s="398">
        <f>R3531</f>
        <v>34000</v>
      </c>
      <c r="T3531" s="398"/>
      <c r="U3531" s="398">
        <f>T3531</f>
        <v>0</v>
      </c>
      <c r="V3531" s="398"/>
      <c r="W3531" s="398">
        <f>V3531</f>
        <v>0</v>
      </c>
      <c r="X3531" s="398"/>
      <c r="Y3531" s="398">
        <f>X3531</f>
        <v>0</v>
      </c>
    </row>
    <row r="3532" spans="1:29" x14ac:dyDescent="0.2">
      <c r="A3532" s="95" t="s">
        <v>929</v>
      </c>
      <c r="B3532" s="93" t="s">
        <v>948</v>
      </c>
      <c r="C3532" s="94">
        <v>11</v>
      </c>
      <c r="D3532" s="95" t="s">
        <v>101</v>
      </c>
      <c r="E3532" s="119">
        <v>3237</v>
      </c>
      <c r="F3532" s="142" t="s">
        <v>58</v>
      </c>
      <c r="H3532" s="398"/>
      <c r="I3532" s="398">
        <f t="shared" ref="I3532:K3533" si="6117">H3532</f>
        <v>0</v>
      </c>
      <c r="J3532" s="398"/>
      <c r="K3532" s="398">
        <f t="shared" si="6117"/>
        <v>0</v>
      </c>
      <c r="L3532" s="398">
        <v>80948</v>
      </c>
      <c r="M3532" s="398">
        <f t="shared" ref="M3532" si="6118">L3532</f>
        <v>80948</v>
      </c>
      <c r="N3532" s="398"/>
      <c r="O3532" s="398">
        <f t="shared" ref="O3532:O3533" si="6119">N3532</f>
        <v>0</v>
      </c>
      <c r="P3532" s="398"/>
      <c r="Q3532" s="398">
        <f t="shared" ref="Q3532" si="6120">P3532</f>
        <v>0</v>
      </c>
      <c r="R3532" s="398">
        <v>46125</v>
      </c>
      <c r="S3532" s="398">
        <f t="shared" ref="S3532" si="6121">R3532</f>
        <v>46125</v>
      </c>
      <c r="T3532" s="398"/>
      <c r="U3532" s="398">
        <f t="shared" ref="U3532:U3533" si="6122">T3532</f>
        <v>0</v>
      </c>
      <c r="V3532" s="398"/>
      <c r="W3532" s="398">
        <f t="shared" ref="W3532" si="6123">V3532</f>
        <v>0</v>
      </c>
      <c r="X3532" s="398"/>
      <c r="Y3532" s="398">
        <f t="shared" ref="Y3532:Y3533" si="6124">X3532</f>
        <v>0</v>
      </c>
      <c r="Z3532" s="101"/>
      <c r="AA3532" s="101"/>
      <c r="AB3532" s="101"/>
      <c r="AC3532" s="101"/>
    </row>
    <row r="3533" spans="1:29" x14ac:dyDescent="0.2">
      <c r="A3533" s="95" t="s">
        <v>929</v>
      </c>
      <c r="B3533" s="93" t="s">
        <v>948</v>
      </c>
      <c r="C3533" s="94">
        <v>11</v>
      </c>
      <c r="D3533" s="95" t="s">
        <v>101</v>
      </c>
      <c r="E3533" s="119">
        <v>3239</v>
      </c>
      <c r="F3533" s="142" t="s">
        <v>890</v>
      </c>
      <c r="H3533" s="398"/>
      <c r="I3533" s="398">
        <f t="shared" si="6117"/>
        <v>0</v>
      </c>
      <c r="J3533" s="398"/>
      <c r="K3533" s="398">
        <f t="shared" si="6117"/>
        <v>0</v>
      </c>
      <c r="L3533" s="398">
        <v>137444</v>
      </c>
      <c r="M3533" s="398">
        <f t="shared" ref="M3533" si="6125">L3533</f>
        <v>137444</v>
      </c>
      <c r="N3533" s="398"/>
      <c r="O3533" s="398">
        <f t="shared" si="6119"/>
        <v>0</v>
      </c>
      <c r="P3533" s="398"/>
      <c r="Q3533" s="398">
        <f t="shared" ref="Q3533" si="6126">P3533</f>
        <v>0</v>
      </c>
      <c r="R3533" s="398"/>
      <c r="S3533" s="398">
        <f t="shared" ref="S3533" si="6127">R3533</f>
        <v>0</v>
      </c>
      <c r="T3533" s="398"/>
      <c r="U3533" s="398">
        <f t="shared" si="6122"/>
        <v>0</v>
      </c>
      <c r="V3533" s="398"/>
      <c r="W3533" s="398">
        <f t="shared" ref="W3533" si="6128">V3533</f>
        <v>0</v>
      </c>
      <c r="X3533" s="398"/>
      <c r="Y3533" s="398">
        <f t="shared" si="6124"/>
        <v>0</v>
      </c>
      <c r="Z3533" s="101"/>
      <c r="AA3533" s="101"/>
      <c r="AB3533" s="101"/>
      <c r="AC3533" s="101"/>
    </row>
    <row r="3534" spans="1:29" s="101" customFormat="1" x14ac:dyDescent="0.2">
      <c r="A3534" s="188" t="s">
        <v>929</v>
      </c>
      <c r="B3534" s="166" t="s">
        <v>948</v>
      </c>
      <c r="C3534" s="167">
        <v>11</v>
      </c>
      <c r="D3534" s="166"/>
      <c r="E3534" s="168">
        <v>42</v>
      </c>
      <c r="F3534" s="169"/>
      <c r="G3534" s="169"/>
      <c r="H3534" s="185">
        <f>H3535+H3537</f>
        <v>570477</v>
      </c>
      <c r="I3534" s="185">
        <f t="shared" ref="I3534:V3534" si="6129">I3535+I3537</f>
        <v>570477</v>
      </c>
      <c r="J3534" s="185">
        <f t="shared" si="6129"/>
        <v>0</v>
      </c>
      <c r="K3534" s="185">
        <f t="shared" si="6129"/>
        <v>0</v>
      </c>
      <c r="L3534" s="185">
        <f t="shared" si="6129"/>
        <v>6557152</v>
      </c>
      <c r="M3534" s="185">
        <f t="shared" si="6129"/>
        <v>6557152</v>
      </c>
      <c r="N3534" s="185">
        <f t="shared" ref="N3534:O3534" si="6130">N3535+N3537</f>
        <v>6114551</v>
      </c>
      <c r="O3534" s="185">
        <f t="shared" si="6130"/>
        <v>6114551</v>
      </c>
      <c r="P3534" s="185">
        <f t="shared" si="6129"/>
        <v>0</v>
      </c>
      <c r="Q3534" s="185">
        <f t="shared" si="6129"/>
        <v>0</v>
      </c>
      <c r="R3534" s="185">
        <f t="shared" si="6129"/>
        <v>3105675</v>
      </c>
      <c r="S3534" s="185">
        <f t="shared" si="6129"/>
        <v>3105675</v>
      </c>
      <c r="T3534" s="185">
        <f t="shared" ref="T3534:U3534" si="6131">T3535+T3537</f>
        <v>3521599</v>
      </c>
      <c r="U3534" s="185">
        <f t="shared" si="6131"/>
        <v>3521599</v>
      </c>
      <c r="V3534" s="185">
        <f t="shared" si="6129"/>
        <v>0</v>
      </c>
      <c r="W3534" s="185">
        <f>W3535+W3537</f>
        <v>0</v>
      </c>
      <c r="X3534" s="185">
        <f t="shared" ref="X3534" si="6132">X3535+X3537</f>
        <v>0</v>
      </c>
      <c r="Y3534" s="185">
        <f>Y3535+Y3537</f>
        <v>0</v>
      </c>
      <c r="Z3534" s="112"/>
      <c r="AA3534" s="112"/>
      <c r="AB3534" s="112"/>
      <c r="AC3534" s="112"/>
    </row>
    <row r="3535" spans="1:29" x14ac:dyDescent="0.2">
      <c r="A3535" s="118" t="s">
        <v>929</v>
      </c>
      <c r="B3535" s="102" t="s">
        <v>948</v>
      </c>
      <c r="C3535" s="103">
        <v>11</v>
      </c>
      <c r="D3535" s="118"/>
      <c r="E3535" s="113">
        <v>421</v>
      </c>
      <c r="F3535" s="141"/>
      <c r="G3535" s="186"/>
      <c r="H3535" s="108">
        <f>H3536</f>
        <v>570477</v>
      </c>
      <c r="I3535" s="108">
        <f t="shared" ref="I3535:Y3535" si="6133">I3536</f>
        <v>570477</v>
      </c>
      <c r="J3535" s="108">
        <f t="shared" si="6133"/>
        <v>0</v>
      </c>
      <c r="K3535" s="108">
        <f t="shared" si="6133"/>
        <v>0</v>
      </c>
      <c r="L3535" s="108">
        <f t="shared" si="6133"/>
        <v>6079934</v>
      </c>
      <c r="M3535" s="108">
        <f t="shared" si="6133"/>
        <v>6079934</v>
      </c>
      <c r="N3535" s="108">
        <f t="shared" si="6133"/>
        <v>5637333</v>
      </c>
      <c r="O3535" s="108">
        <f t="shared" si="6133"/>
        <v>5637333</v>
      </c>
      <c r="P3535" s="108">
        <f t="shared" si="6133"/>
        <v>0</v>
      </c>
      <c r="Q3535" s="108">
        <f t="shared" si="6133"/>
        <v>0</v>
      </c>
      <c r="R3535" s="108">
        <f t="shared" si="6133"/>
        <v>2594250</v>
      </c>
      <c r="S3535" s="108">
        <f t="shared" si="6133"/>
        <v>2594250</v>
      </c>
      <c r="T3535" s="108">
        <f t="shared" si="6133"/>
        <v>3010174</v>
      </c>
      <c r="U3535" s="108">
        <f t="shared" si="6133"/>
        <v>3010174</v>
      </c>
      <c r="V3535" s="108">
        <f t="shared" si="6133"/>
        <v>0</v>
      </c>
      <c r="W3535" s="108">
        <f t="shared" si="6133"/>
        <v>0</v>
      </c>
      <c r="X3535" s="108">
        <f t="shared" si="6133"/>
        <v>0</v>
      </c>
      <c r="Y3535" s="108">
        <f t="shared" si="6133"/>
        <v>0</v>
      </c>
    </row>
    <row r="3536" spans="1:29" s="101" customFormat="1" x14ac:dyDescent="0.2">
      <c r="A3536" s="95" t="s">
        <v>929</v>
      </c>
      <c r="B3536" s="93" t="s">
        <v>948</v>
      </c>
      <c r="C3536" s="94">
        <v>11</v>
      </c>
      <c r="D3536" s="95" t="s">
        <v>101</v>
      </c>
      <c r="E3536" s="119">
        <v>4214</v>
      </c>
      <c r="F3536" s="142" t="s">
        <v>500</v>
      </c>
      <c r="G3536" s="134"/>
      <c r="H3536" s="398">
        <v>570477</v>
      </c>
      <c r="I3536" s="398">
        <f>H3536</f>
        <v>570477</v>
      </c>
      <c r="J3536" s="398"/>
      <c r="K3536" s="398">
        <f>J3536</f>
        <v>0</v>
      </c>
      <c r="L3536" s="398">
        <v>6079934</v>
      </c>
      <c r="M3536" s="398">
        <f>L3536</f>
        <v>6079934</v>
      </c>
      <c r="N3536" s="398">
        <v>5637333</v>
      </c>
      <c r="O3536" s="398">
        <f>N3536</f>
        <v>5637333</v>
      </c>
      <c r="P3536" s="398"/>
      <c r="Q3536" s="398">
        <f>P3536</f>
        <v>0</v>
      </c>
      <c r="R3536" s="398">
        <v>2594250</v>
      </c>
      <c r="S3536" s="398">
        <f>R3536</f>
        <v>2594250</v>
      </c>
      <c r="T3536" s="398">
        <v>3010174</v>
      </c>
      <c r="U3536" s="398">
        <f>T3536</f>
        <v>3010174</v>
      </c>
      <c r="V3536" s="398"/>
      <c r="W3536" s="398">
        <f>V3536</f>
        <v>0</v>
      </c>
      <c r="X3536" s="398"/>
      <c r="Y3536" s="398">
        <f>X3536</f>
        <v>0</v>
      </c>
    </row>
    <row r="3537" spans="1:29" s="101" customFormat="1" x14ac:dyDescent="0.2">
      <c r="A3537" s="118" t="s">
        <v>929</v>
      </c>
      <c r="B3537" s="102" t="s">
        <v>948</v>
      </c>
      <c r="C3537" s="103">
        <v>11</v>
      </c>
      <c r="D3537" s="118"/>
      <c r="E3537" s="113">
        <v>422</v>
      </c>
      <c r="F3537" s="141"/>
      <c r="G3537" s="186"/>
      <c r="H3537" s="108">
        <f>H3538+H3539</f>
        <v>0</v>
      </c>
      <c r="I3537" s="108">
        <f t="shared" ref="I3537:W3537" si="6134">I3538+I3539</f>
        <v>0</v>
      </c>
      <c r="J3537" s="108">
        <f t="shared" si="6134"/>
        <v>0</v>
      </c>
      <c r="K3537" s="108">
        <f t="shared" si="6134"/>
        <v>0</v>
      </c>
      <c r="L3537" s="108">
        <f t="shared" si="6134"/>
        <v>477218</v>
      </c>
      <c r="M3537" s="108">
        <f t="shared" si="6134"/>
        <v>477218</v>
      </c>
      <c r="N3537" s="108">
        <f t="shared" ref="N3537:O3537" si="6135">N3538+N3539</f>
        <v>477218</v>
      </c>
      <c r="O3537" s="108">
        <f t="shared" si="6135"/>
        <v>477218</v>
      </c>
      <c r="P3537" s="108">
        <f t="shared" si="6134"/>
        <v>0</v>
      </c>
      <c r="Q3537" s="108">
        <f t="shared" si="6134"/>
        <v>0</v>
      </c>
      <c r="R3537" s="108">
        <f t="shared" si="6134"/>
        <v>511425</v>
      </c>
      <c r="S3537" s="108">
        <f t="shared" si="6134"/>
        <v>511425</v>
      </c>
      <c r="T3537" s="108">
        <f t="shared" ref="T3537:U3537" si="6136">T3538+T3539</f>
        <v>511425</v>
      </c>
      <c r="U3537" s="108">
        <f t="shared" si="6136"/>
        <v>511425</v>
      </c>
      <c r="V3537" s="108">
        <f t="shared" si="6134"/>
        <v>0</v>
      </c>
      <c r="W3537" s="108">
        <f t="shared" si="6134"/>
        <v>0</v>
      </c>
      <c r="X3537" s="108">
        <f t="shared" ref="X3537:Y3537" si="6137">X3538+X3539</f>
        <v>0</v>
      </c>
      <c r="Y3537" s="108">
        <f t="shared" si="6137"/>
        <v>0</v>
      </c>
      <c r="Z3537" s="112"/>
      <c r="AA3537" s="112"/>
      <c r="AB3537" s="112"/>
      <c r="AC3537" s="112"/>
    </row>
    <row r="3538" spans="1:29" x14ac:dyDescent="0.2">
      <c r="A3538" s="95" t="s">
        <v>929</v>
      </c>
      <c r="B3538" s="93" t="s">
        <v>948</v>
      </c>
      <c r="C3538" s="94">
        <v>11</v>
      </c>
      <c r="D3538" s="95" t="s">
        <v>101</v>
      </c>
      <c r="E3538" s="119">
        <v>4223</v>
      </c>
      <c r="F3538" s="142" t="s">
        <v>76</v>
      </c>
      <c r="H3538" s="398"/>
      <c r="I3538" s="398">
        <f>H3538</f>
        <v>0</v>
      </c>
      <c r="J3538" s="398"/>
      <c r="K3538" s="398">
        <f>J3538</f>
        <v>0</v>
      </c>
      <c r="L3538" s="398"/>
      <c r="M3538" s="398">
        <f>L3538</f>
        <v>0</v>
      </c>
      <c r="N3538" s="398"/>
      <c r="O3538" s="398">
        <f>N3538</f>
        <v>0</v>
      </c>
      <c r="P3538" s="398"/>
      <c r="Q3538" s="398">
        <f>P3538</f>
        <v>0</v>
      </c>
      <c r="R3538" s="398">
        <v>34207</v>
      </c>
      <c r="S3538" s="398">
        <f>R3538</f>
        <v>34207</v>
      </c>
      <c r="T3538" s="398">
        <v>34207</v>
      </c>
      <c r="U3538" s="398">
        <f>T3538</f>
        <v>34207</v>
      </c>
      <c r="V3538" s="398"/>
      <c r="W3538" s="398">
        <f>V3538</f>
        <v>0</v>
      </c>
      <c r="X3538" s="398"/>
      <c r="Y3538" s="398">
        <f>X3538</f>
        <v>0</v>
      </c>
      <c r="Z3538" s="101"/>
      <c r="AA3538" s="101"/>
      <c r="AB3538" s="101"/>
      <c r="AC3538" s="101"/>
    </row>
    <row r="3539" spans="1:29" x14ac:dyDescent="0.2">
      <c r="A3539" s="95" t="s">
        <v>929</v>
      </c>
      <c r="B3539" s="93" t="s">
        <v>948</v>
      </c>
      <c r="C3539" s="94">
        <v>11</v>
      </c>
      <c r="D3539" s="95" t="s">
        <v>101</v>
      </c>
      <c r="E3539" s="119">
        <v>4227</v>
      </c>
      <c r="F3539" s="142" t="s">
        <v>77</v>
      </c>
      <c r="H3539" s="398"/>
      <c r="I3539" s="398">
        <f>H3539</f>
        <v>0</v>
      </c>
      <c r="J3539" s="398"/>
      <c r="K3539" s="398">
        <f>J3539</f>
        <v>0</v>
      </c>
      <c r="L3539" s="398">
        <v>477218</v>
      </c>
      <c r="M3539" s="398">
        <f>L3539</f>
        <v>477218</v>
      </c>
      <c r="N3539" s="398">
        <v>477218</v>
      </c>
      <c r="O3539" s="398">
        <f>N3539</f>
        <v>477218</v>
      </c>
      <c r="P3539" s="398"/>
      <c r="Q3539" s="398">
        <f>P3539</f>
        <v>0</v>
      </c>
      <c r="R3539" s="398">
        <v>477218</v>
      </c>
      <c r="S3539" s="398">
        <f>R3539</f>
        <v>477218</v>
      </c>
      <c r="T3539" s="398">
        <v>477218</v>
      </c>
      <c r="U3539" s="398">
        <f>T3539</f>
        <v>477218</v>
      </c>
      <c r="V3539" s="398"/>
      <c r="W3539" s="398">
        <f>V3539</f>
        <v>0</v>
      </c>
      <c r="X3539" s="398"/>
      <c r="Y3539" s="398">
        <f>X3539</f>
        <v>0</v>
      </c>
      <c r="Z3539" s="101"/>
      <c r="AA3539" s="101"/>
      <c r="AB3539" s="101"/>
      <c r="AC3539" s="101"/>
    </row>
    <row r="3540" spans="1:29" s="139" customFormat="1" x14ac:dyDescent="0.2">
      <c r="A3540" s="188" t="s">
        <v>929</v>
      </c>
      <c r="B3540" s="166" t="s">
        <v>948</v>
      </c>
      <c r="C3540" s="167">
        <v>581</v>
      </c>
      <c r="D3540" s="166"/>
      <c r="E3540" s="168">
        <v>31</v>
      </c>
      <c r="F3540" s="169"/>
      <c r="G3540" s="169"/>
      <c r="H3540" s="185">
        <f t="shared" ref="H3540:Q3540" si="6138">H3541+H3543+H3545</f>
        <v>0</v>
      </c>
      <c r="I3540" s="185">
        <f t="shared" si="6138"/>
        <v>0</v>
      </c>
      <c r="J3540" s="185">
        <f t="shared" si="6138"/>
        <v>15661</v>
      </c>
      <c r="K3540" s="185">
        <f t="shared" si="6138"/>
        <v>0</v>
      </c>
      <c r="L3540" s="185">
        <f t="shared" ref="L3540:M3540" si="6139">L3541+L3543+L3545</f>
        <v>0</v>
      </c>
      <c r="M3540" s="185">
        <f t="shared" si="6139"/>
        <v>0</v>
      </c>
      <c r="N3540" s="185">
        <f t="shared" ref="N3540:O3540" si="6140">N3541+N3543+N3545</f>
        <v>0</v>
      </c>
      <c r="O3540" s="185">
        <f t="shared" si="6140"/>
        <v>0</v>
      </c>
      <c r="P3540" s="185">
        <f t="shared" si="6138"/>
        <v>15661</v>
      </c>
      <c r="Q3540" s="185">
        <f t="shared" si="6138"/>
        <v>0</v>
      </c>
      <c r="R3540" s="185">
        <f t="shared" ref="R3540:W3540" si="6141">R3541+R3543+R3545</f>
        <v>0</v>
      </c>
      <c r="S3540" s="185">
        <f t="shared" si="6141"/>
        <v>0</v>
      </c>
      <c r="T3540" s="185">
        <f t="shared" ref="T3540:U3540" si="6142">T3541+T3543+T3545</f>
        <v>0</v>
      </c>
      <c r="U3540" s="185">
        <f t="shared" si="6142"/>
        <v>0</v>
      </c>
      <c r="V3540" s="185">
        <f t="shared" si="6141"/>
        <v>0</v>
      </c>
      <c r="W3540" s="185">
        <f t="shared" si="6141"/>
        <v>0</v>
      </c>
      <c r="X3540" s="185">
        <f t="shared" ref="X3540:Y3540" si="6143">X3541+X3543+X3545</f>
        <v>0</v>
      </c>
      <c r="Y3540" s="185">
        <f t="shared" si="6143"/>
        <v>0</v>
      </c>
      <c r="Z3540" s="112"/>
      <c r="AA3540" s="112"/>
      <c r="AB3540" s="112"/>
      <c r="AC3540" s="112"/>
    </row>
    <row r="3541" spans="1:29" s="150" customFormat="1" x14ac:dyDescent="0.2">
      <c r="A3541" s="118" t="s">
        <v>929</v>
      </c>
      <c r="B3541" s="102" t="s">
        <v>948</v>
      </c>
      <c r="C3541" s="103">
        <v>581</v>
      </c>
      <c r="D3541" s="118"/>
      <c r="E3541" s="113">
        <v>311</v>
      </c>
      <c r="F3541" s="141"/>
      <c r="G3541" s="186"/>
      <c r="H3541" s="108">
        <f t="shared" ref="H3541:Y3541" si="6144">SUM(H3542)</f>
        <v>0</v>
      </c>
      <c r="I3541" s="108">
        <f t="shared" si="6144"/>
        <v>0</v>
      </c>
      <c r="J3541" s="108">
        <f t="shared" si="6144"/>
        <v>13272</v>
      </c>
      <c r="K3541" s="108">
        <f t="shared" si="6144"/>
        <v>0</v>
      </c>
      <c r="L3541" s="108">
        <f t="shared" si="6144"/>
        <v>0</v>
      </c>
      <c r="M3541" s="108">
        <f t="shared" si="6144"/>
        <v>0</v>
      </c>
      <c r="N3541" s="108">
        <f t="shared" si="6144"/>
        <v>0</v>
      </c>
      <c r="O3541" s="108">
        <f t="shared" si="6144"/>
        <v>0</v>
      </c>
      <c r="P3541" s="108">
        <f t="shared" si="6144"/>
        <v>13272</v>
      </c>
      <c r="Q3541" s="108">
        <f t="shared" si="6144"/>
        <v>0</v>
      </c>
      <c r="R3541" s="108">
        <f t="shared" si="6144"/>
        <v>0</v>
      </c>
      <c r="S3541" s="108">
        <f t="shared" si="6144"/>
        <v>0</v>
      </c>
      <c r="T3541" s="108">
        <f t="shared" si="6144"/>
        <v>0</v>
      </c>
      <c r="U3541" s="108">
        <f t="shared" si="6144"/>
        <v>0</v>
      </c>
      <c r="V3541" s="108">
        <f t="shared" si="6144"/>
        <v>0</v>
      </c>
      <c r="W3541" s="108">
        <f t="shared" si="6144"/>
        <v>0</v>
      </c>
      <c r="X3541" s="108">
        <f t="shared" si="6144"/>
        <v>0</v>
      </c>
      <c r="Y3541" s="108">
        <f t="shared" si="6144"/>
        <v>0</v>
      </c>
      <c r="Z3541" s="112"/>
      <c r="AA3541" s="112"/>
      <c r="AB3541" s="112"/>
      <c r="AC3541" s="112"/>
    </row>
    <row r="3542" spans="1:29" s="139" customFormat="1" x14ac:dyDescent="0.2">
      <c r="A3542" s="154" t="s">
        <v>929</v>
      </c>
      <c r="B3542" s="135" t="s">
        <v>948</v>
      </c>
      <c r="C3542" s="136">
        <v>581</v>
      </c>
      <c r="D3542" s="153" t="s">
        <v>101</v>
      </c>
      <c r="E3542" s="208">
        <v>3111</v>
      </c>
      <c r="F3542" s="143" t="s">
        <v>33</v>
      </c>
      <c r="G3542" s="210"/>
      <c r="H3542" s="398">
        <v>0</v>
      </c>
      <c r="I3542" s="399"/>
      <c r="J3542" s="398">
        <v>13272</v>
      </c>
      <c r="K3542" s="399"/>
      <c r="L3542" s="398">
        <v>0</v>
      </c>
      <c r="M3542" s="399"/>
      <c r="N3542" s="398"/>
      <c r="O3542" s="399"/>
      <c r="P3542" s="398">
        <v>13272</v>
      </c>
      <c r="Q3542" s="399"/>
      <c r="R3542" s="398"/>
      <c r="S3542" s="399"/>
      <c r="T3542" s="398"/>
      <c r="U3542" s="399"/>
      <c r="V3542" s="398"/>
      <c r="W3542" s="399"/>
      <c r="X3542" s="398"/>
      <c r="Y3542" s="399"/>
    </row>
    <row r="3543" spans="1:29" s="150" customFormat="1" x14ac:dyDescent="0.2">
      <c r="A3543" s="154" t="s">
        <v>929</v>
      </c>
      <c r="B3543" s="129" t="s">
        <v>948</v>
      </c>
      <c r="C3543" s="147">
        <v>581</v>
      </c>
      <c r="D3543" s="133"/>
      <c r="E3543" s="130">
        <v>312</v>
      </c>
      <c r="F3543" s="144"/>
      <c r="G3543" s="209"/>
      <c r="H3543" s="149">
        <f t="shared" ref="H3543:Y3543" si="6145">SUM(H3544)</f>
        <v>0</v>
      </c>
      <c r="I3543" s="149">
        <f t="shared" si="6145"/>
        <v>0</v>
      </c>
      <c r="J3543" s="149">
        <f t="shared" si="6145"/>
        <v>133</v>
      </c>
      <c r="K3543" s="149">
        <f t="shared" si="6145"/>
        <v>0</v>
      </c>
      <c r="L3543" s="149">
        <f t="shared" si="6145"/>
        <v>0</v>
      </c>
      <c r="M3543" s="149">
        <f t="shared" si="6145"/>
        <v>0</v>
      </c>
      <c r="N3543" s="149">
        <f t="shared" si="6145"/>
        <v>0</v>
      </c>
      <c r="O3543" s="149">
        <f t="shared" si="6145"/>
        <v>0</v>
      </c>
      <c r="P3543" s="149">
        <f t="shared" si="6145"/>
        <v>133</v>
      </c>
      <c r="Q3543" s="149">
        <f t="shared" si="6145"/>
        <v>0</v>
      </c>
      <c r="R3543" s="149">
        <f t="shared" si="6145"/>
        <v>0</v>
      </c>
      <c r="S3543" s="149">
        <f t="shared" si="6145"/>
        <v>0</v>
      </c>
      <c r="T3543" s="149">
        <f t="shared" si="6145"/>
        <v>0</v>
      </c>
      <c r="U3543" s="149">
        <f t="shared" si="6145"/>
        <v>0</v>
      </c>
      <c r="V3543" s="149">
        <f t="shared" si="6145"/>
        <v>0</v>
      </c>
      <c r="W3543" s="149">
        <f t="shared" si="6145"/>
        <v>0</v>
      </c>
      <c r="X3543" s="149">
        <f t="shared" si="6145"/>
        <v>0</v>
      </c>
      <c r="Y3543" s="149">
        <f t="shared" si="6145"/>
        <v>0</v>
      </c>
    </row>
    <row r="3544" spans="1:29" s="139" customFormat="1" x14ac:dyDescent="0.2">
      <c r="A3544" s="154" t="s">
        <v>929</v>
      </c>
      <c r="B3544" s="135" t="s">
        <v>948</v>
      </c>
      <c r="C3544" s="136">
        <v>581</v>
      </c>
      <c r="D3544" s="153" t="s">
        <v>101</v>
      </c>
      <c r="E3544" s="208">
        <v>3121</v>
      </c>
      <c r="F3544" s="143" t="s">
        <v>471</v>
      </c>
      <c r="G3544" s="210"/>
      <c r="H3544" s="398">
        <v>0</v>
      </c>
      <c r="I3544" s="399"/>
      <c r="J3544" s="398">
        <v>133</v>
      </c>
      <c r="K3544" s="399"/>
      <c r="L3544" s="398">
        <v>0</v>
      </c>
      <c r="M3544" s="399"/>
      <c r="N3544" s="398"/>
      <c r="O3544" s="399"/>
      <c r="P3544" s="398">
        <v>133</v>
      </c>
      <c r="Q3544" s="399"/>
      <c r="R3544" s="398"/>
      <c r="S3544" s="399"/>
      <c r="T3544" s="398"/>
      <c r="U3544" s="399"/>
      <c r="V3544" s="398"/>
      <c r="W3544" s="399"/>
      <c r="X3544" s="398"/>
      <c r="Y3544" s="399"/>
    </row>
    <row r="3545" spans="1:29" x14ac:dyDescent="0.2">
      <c r="A3545" s="154" t="s">
        <v>929</v>
      </c>
      <c r="B3545" s="129" t="s">
        <v>948</v>
      </c>
      <c r="C3545" s="147">
        <v>581</v>
      </c>
      <c r="D3545" s="133"/>
      <c r="E3545" s="130">
        <v>313</v>
      </c>
      <c r="F3545" s="144"/>
      <c r="G3545" s="209"/>
      <c r="H3545" s="149">
        <f t="shared" ref="H3545:Y3545" si="6146">SUM(H3546)</f>
        <v>0</v>
      </c>
      <c r="I3545" s="149">
        <f t="shared" si="6146"/>
        <v>0</v>
      </c>
      <c r="J3545" s="149">
        <f t="shared" si="6146"/>
        <v>2256</v>
      </c>
      <c r="K3545" s="149">
        <f t="shared" si="6146"/>
        <v>0</v>
      </c>
      <c r="L3545" s="149">
        <f t="shared" si="6146"/>
        <v>0</v>
      </c>
      <c r="M3545" s="149">
        <f t="shared" si="6146"/>
        <v>0</v>
      </c>
      <c r="N3545" s="149">
        <f t="shared" si="6146"/>
        <v>0</v>
      </c>
      <c r="O3545" s="149">
        <f t="shared" si="6146"/>
        <v>0</v>
      </c>
      <c r="P3545" s="149">
        <f t="shared" si="6146"/>
        <v>2256</v>
      </c>
      <c r="Q3545" s="149">
        <f t="shared" si="6146"/>
        <v>0</v>
      </c>
      <c r="R3545" s="149">
        <f t="shared" si="6146"/>
        <v>0</v>
      </c>
      <c r="S3545" s="149">
        <f t="shared" si="6146"/>
        <v>0</v>
      </c>
      <c r="T3545" s="149">
        <f t="shared" si="6146"/>
        <v>0</v>
      </c>
      <c r="U3545" s="149">
        <f t="shared" si="6146"/>
        <v>0</v>
      </c>
      <c r="V3545" s="149">
        <f t="shared" si="6146"/>
        <v>0</v>
      </c>
      <c r="W3545" s="149">
        <f t="shared" si="6146"/>
        <v>0</v>
      </c>
      <c r="X3545" s="149">
        <f t="shared" si="6146"/>
        <v>0</v>
      </c>
      <c r="Y3545" s="149">
        <f t="shared" si="6146"/>
        <v>0</v>
      </c>
      <c r="Z3545" s="150"/>
      <c r="AA3545" s="150"/>
      <c r="AB3545" s="150"/>
      <c r="AC3545" s="150"/>
    </row>
    <row r="3546" spans="1:29" x14ac:dyDescent="0.2">
      <c r="A3546" s="154" t="s">
        <v>929</v>
      </c>
      <c r="B3546" s="135" t="s">
        <v>948</v>
      </c>
      <c r="C3546" s="136">
        <v>581</v>
      </c>
      <c r="D3546" s="153" t="s">
        <v>101</v>
      </c>
      <c r="E3546" s="208">
        <v>3132</v>
      </c>
      <c r="F3546" s="143" t="s">
        <v>40</v>
      </c>
      <c r="G3546" s="210"/>
      <c r="H3546" s="398">
        <v>0</v>
      </c>
      <c r="I3546" s="399"/>
      <c r="J3546" s="398">
        <v>2256</v>
      </c>
      <c r="K3546" s="399"/>
      <c r="L3546" s="398">
        <v>0</v>
      </c>
      <c r="M3546" s="399"/>
      <c r="N3546" s="398"/>
      <c r="O3546" s="399"/>
      <c r="P3546" s="398">
        <v>2256</v>
      </c>
      <c r="Q3546" s="399"/>
      <c r="R3546" s="398"/>
      <c r="S3546" s="399"/>
      <c r="T3546" s="398"/>
      <c r="U3546" s="399"/>
      <c r="V3546" s="398"/>
      <c r="W3546" s="399"/>
      <c r="X3546" s="398"/>
      <c r="Y3546" s="399"/>
      <c r="Z3546" s="139"/>
      <c r="AA3546" s="139"/>
      <c r="AB3546" s="139"/>
      <c r="AC3546" s="139"/>
    </row>
    <row r="3547" spans="1:29" s="139" customFormat="1" x14ac:dyDescent="0.2">
      <c r="A3547" s="188" t="s">
        <v>929</v>
      </c>
      <c r="B3547" s="166" t="s">
        <v>948</v>
      </c>
      <c r="C3547" s="167">
        <v>581</v>
      </c>
      <c r="D3547" s="166"/>
      <c r="E3547" s="168">
        <v>32</v>
      </c>
      <c r="F3547" s="169"/>
      <c r="G3547" s="169"/>
      <c r="H3547" s="185">
        <f t="shared" ref="H3547:Q3547" si="6147">H3548+H3550+H3555</f>
        <v>0</v>
      </c>
      <c r="I3547" s="185">
        <f t="shared" si="6147"/>
        <v>0</v>
      </c>
      <c r="J3547" s="185">
        <f t="shared" si="6147"/>
        <v>35967</v>
      </c>
      <c r="K3547" s="185">
        <f t="shared" si="6147"/>
        <v>0</v>
      </c>
      <c r="L3547" s="185">
        <f t="shared" ref="L3547:M3547" si="6148">L3548+L3550+L3555</f>
        <v>0</v>
      </c>
      <c r="M3547" s="185">
        <f t="shared" si="6148"/>
        <v>0</v>
      </c>
      <c r="N3547" s="185">
        <f t="shared" ref="N3547:O3547" si="6149">N3548+N3550+N3555</f>
        <v>0</v>
      </c>
      <c r="O3547" s="185">
        <f t="shared" si="6149"/>
        <v>0</v>
      </c>
      <c r="P3547" s="185">
        <f t="shared" si="6147"/>
        <v>7864</v>
      </c>
      <c r="Q3547" s="185">
        <f t="shared" si="6147"/>
        <v>0</v>
      </c>
      <c r="R3547" s="185">
        <f t="shared" ref="R3547:W3547" si="6150">R3548+R3550+R3555</f>
        <v>0</v>
      </c>
      <c r="S3547" s="185">
        <f t="shared" si="6150"/>
        <v>0</v>
      </c>
      <c r="T3547" s="185">
        <f t="shared" ref="T3547:U3547" si="6151">T3548+T3550+T3555</f>
        <v>0</v>
      </c>
      <c r="U3547" s="185">
        <f t="shared" si="6151"/>
        <v>0</v>
      </c>
      <c r="V3547" s="185">
        <f t="shared" si="6150"/>
        <v>0</v>
      </c>
      <c r="W3547" s="185">
        <f t="shared" si="6150"/>
        <v>0</v>
      </c>
      <c r="X3547" s="185">
        <f t="shared" ref="X3547:Y3547" si="6152">X3548+X3550+X3555</f>
        <v>0</v>
      </c>
      <c r="Y3547" s="185">
        <f t="shared" si="6152"/>
        <v>0</v>
      </c>
      <c r="Z3547" s="112"/>
      <c r="AA3547" s="112"/>
      <c r="AB3547" s="112"/>
      <c r="AC3547" s="112"/>
    </row>
    <row r="3548" spans="1:29" s="150" customFormat="1" x14ac:dyDescent="0.2">
      <c r="A3548" s="118" t="s">
        <v>929</v>
      </c>
      <c r="B3548" s="102" t="s">
        <v>948</v>
      </c>
      <c r="C3548" s="103">
        <v>581</v>
      </c>
      <c r="D3548" s="118"/>
      <c r="E3548" s="113">
        <v>322</v>
      </c>
      <c r="F3548" s="141"/>
      <c r="G3548" s="186"/>
      <c r="H3548" s="108">
        <f t="shared" ref="H3548:Y3548" si="6153">SUM(H3549)</f>
        <v>0</v>
      </c>
      <c r="I3548" s="108">
        <f t="shared" si="6153"/>
        <v>0</v>
      </c>
      <c r="J3548" s="108">
        <f t="shared" si="6153"/>
        <v>2654</v>
      </c>
      <c r="K3548" s="108">
        <f t="shared" si="6153"/>
        <v>0</v>
      </c>
      <c r="L3548" s="108">
        <f t="shared" si="6153"/>
        <v>0</v>
      </c>
      <c r="M3548" s="108">
        <f t="shared" si="6153"/>
        <v>0</v>
      </c>
      <c r="N3548" s="108">
        <f t="shared" si="6153"/>
        <v>0</v>
      </c>
      <c r="O3548" s="108">
        <f t="shared" si="6153"/>
        <v>0</v>
      </c>
      <c r="P3548" s="108">
        <f t="shared" si="6153"/>
        <v>0</v>
      </c>
      <c r="Q3548" s="108">
        <f t="shared" si="6153"/>
        <v>0</v>
      </c>
      <c r="R3548" s="108">
        <f t="shared" si="6153"/>
        <v>0</v>
      </c>
      <c r="S3548" s="108">
        <f t="shared" si="6153"/>
        <v>0</v>
      </c>
      <c r="T3548" s="108">
        <f t="shared" si="6153"/>
        <v>0</v>
      </c>
      <c r="U3548" s="108">
        <f t="shared" si="6153"/>
        <v>0</v>
      </c>
      <c r="V3548" s="108">
        <f t="shared" si="6153"/>
        <v>0</v>
      </c>
      <c r="W3548" s="108">
        <f t="shared" si="6153"/>
        <v>0</v>
      </c>
      <c r="X3548" s="108">
        <f t="shared" si="6153"/>
        <v>0</v>
      </c>
      <c r="Y3548" s="108">
        <f t="shared" si="6153"/>
        <v>0</v>
      </c>
      <c r="Z3548" s="112"/>
      <c r="AA3548" s="112"/>
      <c r="AB3548" s="112"/>
      <c r="AC3548" s="112"/>
    </row>
    <row r="3549" spans="1:29" s="139" customFormat="1" x14ac:dyDescent="0.2">
      <c r="A3549" s="154" t="s">
        <v>929</v>
      </c>
      <c r="B3549" s="135" t="s">
        <v>948</v>
      </c>
      <c r="C3549" s="136">
        <v>581</v>
      </c>
      <c r="D3549" s="153" t="s">
        <v>101</v>
      </c>
      <c r="E3549" s="208">
        <v>3223</v>
      </c>
      <c r="F3549" s="143" t="s">
        <v>48</v>
      </c>
      <c r="G3549" s="210"/>
      <c r="H3549" s="398">
        <v>0</v>
      </c>
      <c r="I3549" s="399"/>
      <c r="J3549" s="398">
        <v>2654</v>
      </c>
      <c r="K3549" s="399"/>
      <c r="L3549" s="398">
        <v>0</v>
      </c>
      <c r="M3549" s="399"/>
      <c r="N3549" s="398"/>
      <c r="O3549" s="399"/>
      <c r="P3549" s="398">
        <v>0</v>
      </c>
      <c r="Q3549" s="399"/>
      <c r="R3549" s="398"/>
      <c r="S3549" s="399"/>
      <c r="T3549" s="398"/>
      <c r="U3549" s="399"/>
      <c r="V3549" s="398"/>
      <c r="W3549" s="399"/>
      <c r="X3549" s="398"/>
      <c r="Y3549" s="399"/>
    </row>
    <row r="3550" spans="1:29" s="139" customFormat="1" x14ac:dyDescent="0.2">
      <c r="A3550" s="154" t="s">
        <v>929</v>
      </c>
      <c r="B3550" s="129" t="s">
        <v>948</v>
      </c>
      <c r="C3550" s="147">
        <v>581</v>
      </c>
      <c r="D3550" s="133"/>
      <c r="E3550" s="130">
        <v>323</v>
      </c>
      <c r="F3550" s="144"/>
      <c r="G3550" s="209"/>
      <c r="H3550" s="149">
        <f t="shared" ref="H3550:Q3550" si="6154">SUM(H3551:H3554)</f>
        <v>0</v>
      </c>
      <c r="I3550" s="149">
        <f t="shared" si="6154"/>
        <v>0</v>
      </c>
      <c r="J3550" s="149">
        <f t="shared" si="6154"/>
        <v>33180</v>
      </c>
      <c r="K3550" s="149">
        <f t="shared" si="6154"/>
        <v>0</v>
      </c>
      <c r="L3550" s="149">
        <f t="shared" ref="L3550:M3550" si="6155">SUM(L3551:L3554)</f>
        <v>0</v>
      </c>
      <c r="M3550" s="149">
        <f t="shared" si="6155"/>
        <v>0</v>
      </c>
      <c r="N3550" s="149">
        <f t="shared" ref="N3550:O3550" si="6156">SUM(N3551:N3554)</f>
        <v>0</v>
      </c>
      <c r="O3550" s="149">
        <f t="shared" si="6156"/>
        <v>0</v>
      </c>
      <c r="P3550" s="149">
        <f t="shared" si="6154"/>
        <v>7864</v>
      </c>
      <c r="Q3550" s="149">
        <f t="shared" si="6154"/>
        <v>0</v>
      </c>
      <c r="R3550" s="149">
        <f t="shared" ref="R3550:W3550" si="6157">SUM(R3551:R3554)</f>
        <v>0</v>
      </c>
      <c r="S3550" s="149">
        <f t="shared" si="6157"/>
        <v>0</v>
      </c>
      <c r="T3550" s="149">
        <f t="shared" ref="T3550:U3550" si="6158">SUM(T3551:T3554)</f>
        <v>0</v>
      </c>
      <c r="U3550" s="149">
        <f t="shared" si="6158"/>
        <v>0</v>
      </c>
      <c r="V3550" s="149">
        <f t="shared" si="6157"/>
        <v>0</v>
      </c>
      <c r="W3550" s="149">
        <f t="shared" si="6157"/>
        <v>0</v>
      </c>
      <c r="X3550" s="149">
        <f t="shared" ref="X3550:Y3550" si="6159">SUM(X3551:X3554)</f>
        <v>0</v>
      </c>
      <c r="Y3550" s="149">
        <f t="shared" si="6159"/>
        <v>0</v>
      </c>
      <c r="Z3550" s="150"/>
      <c r="AA3550" s="150"/>
      <c r="AB3550" s="150"/>
      <c r="AC3550" s="150"/>
    </row>
    <row r="3551" spans="1:29" s="139" customFormat="1" x14ac:dyDescent="0.2">
      <c r="A3551" s="154" t="s">
        <v>929</v>
      </c>
      <c r="B3551" s="135" t="s">
        <v>948</v>
      </c>
      <c r="C3551" s="136">
        <v>581</v>
      </c>
      <c r="D3551" s="153" t="s">
        <v>101</v>
      </c>
      <c r="E3551" s="208">
        <v>3233</v>
      </c>
      <c r="F3551" s="143" t="s">
        <v>54</v>
      </c>
      <c r="G3551" s="210"/>
      <c r="H3551" s="398">
        <v>0</v>
      </c>
      <c r="I3551" s="399"/>
      <c r="J3551" s="398">
        <v>6636</v>
      </c>
      <c r="K3551" s="399"/>
      <c r="L3551" s="398"/>
      <c r="M3551" s="399"/>
      <c r="N3551" s="398"/>
      <c r="O3551" s="399"/>
      <c r="P3551" s="398">
        <v>6636</v>
      </c>
      <c r="Q3551" s="399"/>
      <c r="R3551" s="398"/>
      <c r="S3551" s="399"/>
      <c r="T3551" s="398"/>
      <c r="U3551" s="399"/>
      <c r="V3551" s="398"/>
      <c r="W3551" s="399"/>
      <c r="X3551" s="398"/>
      <c r="Y3551" s="399"/>
    </row>
    <row r="3552" spans="1:29" s="139" customFormat="1" x14ac:dyDescent="0.2">
      <c r="A3552" s="154" t="s">
        <v>929</v>
      </c>
      <c r="B3552" s="135" t="s">
        <v>948</v>
      </c>
      <c r="C3552" s="136">
        <v>581</v>
      </c>
      <c r="D3552" s="153" t="s">
        <v>101</v>
      </c>
      <c r="E3552" s="208">
        <v>3234</v>
      </c>
      <c r="F3552" s="143" t="s">
        <v>55</v>
      </c>
      <c r="G3552" s="210"/>
      <c r="H3552" s="398">
        <v>0</v>
      </c>
      <c r="I3552" s="399"/>
      <c r="J3552" s="398">
        <v>2654</v>
      </c>
      <c r="K3552" s="399"/>
      <c r="L3552" s="398"/>
      <c r="M3552" s="399"/>
      <c r="N3552" s="398"/>
      <c r="O3552" s="399"/>
      <c r="P3552" s="398">
        <v>133</v>
      </c>
      <c r="Q3552" s="399"/>
      <c r="R3552" s="398"/>
      <c r="S3552" s="399"/>
      <c r="T3552" s="398"/>
      <c r="U3552" s="399"/>
      <c r="V3552" s="398"/>
      <c r="W3552" s="399"/>
      <c r="X3552" s="398"/>
      <c r="Y3552" s="399"/>
    </row>
    <row r="3553" spans="1:29" s="150" customFormat="1" x14ac:dyDescent="0.2">
      <c r="A3553" s="154" t="s">
        <v>929</v>
      </c>
      <c r="B3553" s="135" t="s">
        <v>948</v>
      </c>
      <c r="C3553" s="136">
        <v>581</v>
      </c>
      <c r="D3553" s="153" t="s">
        <v>101</v>
      </c>
      <c r="E3553" s="208">
        <v>3237</v>
      </c>
      <c r="F3553" s="143" t="s">
        <v>58</v>
      </c>
      <c r="G3553" s="210"/>
      <c r="H3553" s="398">
        <v>0</v>
      </c>
      <c r="I3553" s="399"/>
      <c r="J3553" s="398">
        <v>13272</v>
      </c>
      <c r="K3553" s="399"/>
      <c r="L3553" s="398"/>
      <c r="M3553" s="399"/>
      <c r="N3553" s="398"/>
      <c r="O3553" s="399"/>
      <c r="P3553" s="398">
        <v>962</v>
      </c>
      <c r="Q3553" s="399"/>
      <c r="R3553" s="398"/>
      <c r="S3553" s="399"/>
      <c r="T3553" s="398"/>
      <c r="U3553" s="399"/>
      <c r="V3553" s="398"/>
      <c r="W3553" s="399"/>
      <c r="X3553" s="398"/>
      <c r="Y3553" s="399"/>
      <c r="Z3553" s="139"/>
      <c r="AA3553" s="139"/>
      <c r="AB3553" s="139"/>
      <c r="AC3553" s="139"/>
    </row>
    <row r="3554" spans="1:29" s="139" customFormat="1" x14ac:dyDescent="0.2">
      <c r="A3554" s="154" t="s">
        <v>929</v>
      </c>
      <c r="B3554" s="135" t="s">
        <v>948</v>
      </c>
      <c r="C3554" s="136">
        <v>581</v>
      </c>
      <c r="D3554" s="153" t="s">
        <v>101</v>
      </c>
      <c r="E3554" s="208">
        <v>3239</v>
      </c>
      <c r="F3554" s="143" t="s">
        <v>890</v>
      </c>
      <c r="G3554" s="210"/>
      <c r="H3554" s="398">
        <v>0</v>
      </c>
      <c r="I3554" s="399"/>
      <c r="J3554" s="398">
        <v>10618</v>
      </c>
      <c r="K3554" s="399"/>
      <c r="L3554" s="398"/>
      <c r="M3554" s="399"/>
      <c r="N3554" s="398"/>
      <c r="O3554" s="399"/>
      <c r="P3554" s="398">
        <v>133</v>
      </c>
      <c r="Q3554" s="399"/>
      <c r="R3554" s="398"/>
      <c r="S3554" s="399"/>
      <c r="T3554" s="398"/>
      <c r="U3554" s="399"/>
      <c r="V3554" s="398"/>
      <c r="W3554" s="399"/>
      <c r="X3554" s="398"/>
      <c r="Y3554" s="399"/>
    </row>
    <row r="3555" spans="1:29" x14ac:dyDescent="0.2">
      <c r="A3555" s="154" t="s">
        <v>929</v>
      </c>
      <c r="B3555" s="129" t="s">
        <v>948</v>
      </c>
      <c r="C3555" s="147">
        <v>581</v>
      </c>
      <c r="D3555" s="133"/>
      <c r="E3555" s="130">
        <v>329</v>
      </c>
      <c r="F3555" s="144"/>
      <c r="G3555" s="209"/>
      <c r="H3555" s="149">
        <f t="shared" ref="H3555:Y3555" si="6160">SUM(H3556)</f>
        <v>0</v>
      </c>
      <c r="I3555" s="149">
        <f t="shared" si="6160"/>
        <v>0</v>
      </c>
      <c r="J3555" s="149">
        <f t="shared" si="6160"/>
        <v>133</v>
      </c>
      <c r="K3555" s="149">
        <f t="shared" si="6160"/>
        <v>0</v>
      </c>
      <c r="L3555" s="149">
        <f t="shared" si="6160"/>
        <v>0</v>
      </c>
      <c r="M3555" s="149">
        <f t="shared" si="6160"/>
        <v>0</v>
      </c>
      <c r="N3555" s="149">
        <f t="shared" si="6160"/>
        <v>0</v>
      </c>
      <c r="O3555" s="149">
        <f t="shared" si="6160"/>
        <v>0</v>
      </c>
      <c r="P3555" s="149">
        <f t="shared" si="6160"/>
        <v>0</v>
      </c>
      <c r="Q3555" s="149">
        <f t="shared" si="6160"/>
        <v>0</v>
      </c>
      <c r="R3555" s="149">
        <f t="shared" si="6160"/>
        <v>0</v>
      </c>
      <c r="S3555" s="149">
        <f t="shared" si="6160"/>
        <v>0</v>
      </c>
      <c r="T3555" s="149">
        <f t="shared" si="6160"/>
        <v>0</v>
      </c>
      <c r="U3555" s="149">
        <f t="shared" si="6160"/>
        <v>0</v>
      </c>
      <c r="V3555" s="149">
        <f t="shared" si="6160"/>
        <v>0</v>
      </c>
      <c r="W3555" s="149">
        <f t="shared" si="6160"/>
        <v>0</v>
      </c>
      <c r="X3555" s="149">
        <f t="shared" si="6160"/>
        <v>0</v>
      </c>
      <c r="Y3555" s="149">
        <f t="shared" si="6160"/>
        <v>0</v>
      </c>
      <c r="Z3555" s="150"/>
      <c r="AA3555" s="150"/>
      <c r="AB3555" s="150"/>
      <c r="AC3555" s="150"/>
    </row>
    <row r="3556" spans="1:29" x14ac:dyDescent="0.2">
      <c r="A3556" s="154" t="s">
        <v>929</v>
      </c>
      <c r="B3556" s="135" t="s">
        <v>948</v>
      </c>
      <c r="C3556" s="136">
        <v>581</v>
      </c>
      <c r="D3556" s="153" t="s">
        <v>101</v>
      </c>
      <c r="E3556" s="208">
        <v>3293</v>
      </c>
      <c r="F3556" s="143" t="s">
        <v>64</v>
      </c>
      <c r="G3556" s="210"/>
      <c r="H3556" s="398">
        <v>0</v>
      </c>
      <c r="I3556" s="399"/>
      <c r="J3556" s="398">
        <v>133</v>
      </c>
      <c r="K3556" s="399"/>
      <c r="L3556" s="398"/>
      <c r="M3556" s="399"/>
      <c r="N3556" s="398"/>
      <c r="O3556" s="399"/>
      <c r="P3556" s="398">
        <v>0</v>
      </c>
      <c r="Q3556" s="399"/>
      <c r="R3556" s="398"/>
      <c r="S3556" s="399"/>
      <c r="T3556" s="398"/>
      <c r="U3556" s="399"/>
      <c r="V3556" s="398"/>
      <c r="W3556" s="399"/>
      <c r="X3556" s="398"/>
      <c r="Y3556" s="399"/>
      <c r="Z3556" s="139"/>
      <c r="AA3556" s="139"/>
      <c r="AB3556" s="139"/>
      <c r="AC3556" s="139"/>
    </row>
    <row r="3557" spans="1:29" s="139" customFormat="1" x14ac:dyDescent="0.2">
      <c r="A3557" s="188" t="s">
        <v>929</v>
      </c>
      <c r="B3557" s="166" t="s">
        <v>948</v>
      </c>
      <c r="C3557" s="167">
        <v>581</v>
      </c>
      <c r="D3557" s="166"/>
      <c r="E3557" s="168">
        <v>42</v>
      </c>
      <c r="F3557" s="169"/>
      <c r="G3557" s="169"/>
      <c r="H3557" s="185">
        <f t="shared" ref="H3557:Q3557" si="6161">H3558+H3560</f>
        <v>450861</v>
      </c>
      <c r="I3557" s="185">
        <f t="shared" si="6161"/>
        <v>0</v>
      </c>
      <c r="J3557" s="185">
        <f t="shared" si="6161"/>
        <v>2050567</v>
      </c>
      <c r="K3557" s="185">
        <f t="shared" si="6161"/>
        <v>0</v>
      </c>
      <c r="L3557" s="185">
        <f t="shared" ref="L3557:M3557" si="6162">L3558+L3560</f>
        <v>3172235</v>
      </c>
      <c r="M3557" s="185">
        <f t="shared" si="6162"/>
        <v>0</v>
      </c>
      <c r="N3557" s="185">
        <f t="shared" ref="N3557:O3557" si="6163">N3558+N3560</f>
        <v>2121638</v>
      </c>
      <c r="O3557" s="185">
        <f t="shared" si="6163"/>
        <v>0</v>
      </c>
      <c r="P3557" s="185">
        <f t="shared" si="6161"/>
        <v>1416151</v>
      </c>
      <c r="Q3557" s="185">
        <f t="shared" si="6161"/>
        <v>0</v>
      </c>
      <c r="R3557" s="185">
        <f t="shared" ref="R3557:W3557" si="6164">R3558+R3560</f>
        <v>2039505</v>
      </c>
      <c r="S3557" s="185">
        <f t="shared" si="6164"/>
        <v>0</v>
      </c>
      <c r="T3557" s="185">
        <f t="shared" ref="T3557:U3557" si="6165">T3558+T3560</f>
        <v>4676712</v>
      </c>
      <c r="U3557" s="185">
        <f t="shared" si="6165"/>
        <v>0</v>
      </c>
      <c r="V3557" s="185">
        <f t="shared" si="6164"/>
        <v>0</v>
      </c>
      <c r="W3557" s="185">
        <f t="shared" si="6164"/>
        <v>0</v>
      </c>
      <c r="X3557" s="185">
        <f t="shared" ref="X3557:Y3557" si="6166">X3558+X3560</f>
        <v>0</v>
      </c>
      <c r="Y3557" s="185">
        <f t="shared" si="6166"/>
        <v>0</v>
      </c>
      <c r="Z3557" s="112"/>
      <c r="AA3557" s="112"/>
      <c r="AB3557" s="112"/>
      <c r="AC3557" s="112"/>
    </row>
    <row r="3558" spans="1:29" s="101" customFormat="1" x14ac:dyDescent="0.2">
      <c r="A3558" s="118" t="s">
        <v>929</v>
      </c>
      <c r="B3558" s="102" t="s">
        <v>948</v>
      </c>
      <c r="C3558" s="103">
        <v>581</v>
      </c>
      <c r="D3558" s="118"/>
      <c r="E3558" s="113">
        <v>421</v>
      </c>
      <c r="F3558" s="141"/>
      <c r="G3558" s="186"/>
      <c r="H3558" s="108">
        <f t="shared" ref="H3558:Y3558" si="6167">SUM(H3559)</f>
        <v>450861</v>
      </c>
      <c r="I3558" s="108">
        <f t="shared" si="6167"/>
        <v>0</v>
      </c>
      <c r="J3558" s="108">
        <f t="shared" si="6167"/>
        <v>1990842</v>
      </c>
      <c r="K3558" s="108">
        <f t="shared" si="6167"/>
        <v>0</v>
      </c>
      <c r="L3558" s="108">
        <f t="shared" si="6167"/>
        <v>3172235</v>
      </c>
      <c r="M3558" s="108">
        <f t="shared" si="6167"/>
        <v>0</v>
      </c>
      <c r="N3558" s="108">
        <f t="shared" si="6167"/>
        <v>2121638</v>
      </c>
      <c r="O3558" s="108">
        <f t="shared" si="6167"/>
        <v>0</v>
      </c>
      <c r="P3558" s="108">
        <f t="shared" si="6167"/>
        <v>1393589</v>
      </c>
      <c r="Q3558" s="108">
        <f t="shared" si="6167"/>
        <v>0</v>
      </c>
      <c r="R3558" s="108">
        <f t="shared" si="6167"/>
        <v>2039505</v>
      </c>
      <c r="S3558" s="108">
        <f t="shared" si="6167"/>
        <v>0</v>
      </c>
      <c r="T3558" s="108">
        <f t="shared" si="6167"/>
        <v>4676712</v>
      </c>
      <c r="U3558" s="108">
        <f t="shared" si="6167"/>
        <v>0</v>
      </c>
      <c r="V3558" s="108">
        <f t="shared" si="6167"/>
        <v>0</v>
      </c>
      <c r="W3558" s="108">
        <f t="shared" si="6167"/>
        <v>0</v>
      </c>
      <c r="X3558" s="108">
        <f t="shared" si="6167"/>
        <v>0</v>
      </c>
      <c r="Y3558" s="108">
        <f t="shared" si="6167"/>
        <v>0</v>
      </c>
      <c r="Z3558" s="112"/>
      <c r="AA3558" s="112"/>
      <c r="AB3558" s="112"/>
      <c r="AC3558" s="112"/>
    </row>
    <row r="3559" spans="1:29" s="139" customFormat="1" x14ac:dyDescent="0.2">
      <c r="A3559" s="154" t="s">
        <v>929</v>
      </c>
      <c r="B3559" s="135" t="s">
        <v>948</v>
      </c>
      <c r="C3559" s="136">
        <v>581</v>
      </c>
      <c r="D3559" s="153" t="s">
        <v>101</v>
      </c>
      <c r="E3559" s="208">
        <v>4214</v>
      </c>
      <c r="F3559" s="143" t="s">
        <v>500</v>
      </c>
      <c r="G3559" s="210"/>
      <c r="H3559" s="398">
        <v>450861</v>
      </c>
      <c r="I3559" s="399"/>
      <c r="J3559" s="398">
        <v>1990842</v>
      </c>
      <c r="K3559" s="399"/>
      <c r="L3559" s="398">
        <v>3172235</v>
      </c>
      <c r="M3559" s="399"/>
      <c r="N3559" s="398">
        <v>2121638</v>
      </c>
      <c r="O3559" s="399"/>
      <c r="P3559" s="398">
        <v>1393589</v>
      </c>
      <c r="Q3559" s="399"/>
      <c r="R3559" s="398">
        <v>2039505</v>
      </c>
      <c r="S3559" s="399"/>
      <c r="T3559" s="398">
        <v>4676712</v>
      </c>
      <c r="U3559" s="399"/>
      <c r="V3559" s="398"/>
      <c r="W3559" s="399"/>
      <c r="X3559" s="398"/>
      <c r="Y3559" s="399"/>
    </row>
    <row r="3560" spans="1:29" s="139" customFormat="1" x14ac:dyDescent="0.2">
      <c r="A3560" s="154" t="s">
        <v>929</v>
      </c>
      <c r="B3560" s="102" t="s">
        <v>948</v>
      </c>
      <c r="C3560" s="103">
        <v>581</v>
      </c>
      <c r="D3560" s="118"/>
      <c r="E3560" s="113">
        <v>422</v>
      </c>
      <c r="F3560" s="141"/>
      <c r="G3560" s="186"/>
      <c r="H3560" s="108">
        <f t="shared" ref="H3560:Q3560" si="6168">SUM(H3561:H3562)</f>
        <v>0</v>
      </c>
      <c r="I3560" s="108">
        <f t="shared" si="6168"/>
        <v>0</v>
      </c>
      <c r="J3560" s="108">
        <f t="shared" si="6168"/>
        <v>59725</v>
      </c>
      <c r="K3560" s="108">
        <f t="shared" si="6168"/>
        <v>0</v>
      </c>
      <c r="L3560" s="108">
        <f t="shared" ref="L3560:M3560" si="6169">SUM(L3561:L3562)</f>
        <v>0</v>
      </c>
      <c r="M3560" s="108">
        <f t="shared" si="6169"/>
        <v>0</v>
      </c>
      <c r="N3560" s="108">
        <f t="shared" ref="N3560:O3560" si="6170">SUM(N3561:N3562)</f>
        <v>0</v>
      </c>
      <c r="O3560" s="108">
        <f t="shared" si="6170"/>
        <v>0</v>
      </c>
      <c r="P3560" s="108">
        <f t="shared" si="6168"/>
        <v>22562</v>
      </c>
      <c r="Q3560" s="108">
        <f t="shared" si="6168"/>
        <v>0</v>
      </c>
      <c r="R3560" s="108">
        <f t="shared" ref="R3560:W3560" si="6171">SUM(R3561:R3562)</f>
        <v>0</v>
      </c>
      <c r="S3560" s="108">
        <f t="shared" si="6171"/>
        <v>0</v>
      </c>
      <c r="T3560" s="108">
        <f t="shared" ref="T3560:U3560" si="6172">SUM(T3561:T3562)</f>
        <v>0</v>
      </c>
      <c r="U3560" s="108">
        <f t="shared" si="6172"/>
        <v>0</v>
      </c>
      <c r="V3560" s="108">
        <f t="shared" si="6171"/>
        <v>0</v>
      </c>
      <c r="W3560" s="108">
        <f t="shared" si="6171"/>
        <v>0</v>
      </c>
      <c r="X3560" s="108">
        <f t="shared" ref="X3560:Y3560" si="6173">SUM(X3561:X3562)</f>
        <v>0</v>
      </c>
      <c r="Y3560" s="108">
        <f t="shared" si="6173"/>
        <v>0</v>
      </c>
      <c r="Z3560" s="101"/>
      <c r="AA3560" s="101"/>
      <c r="AB3560" s="101"/>
      <c r="AC3560" s="101"/>
    </row>
    <row r="3561" spans="1:29" s="101" customFormat="1" x14ac:dyDescent="0.2">
      <c r="A3561" s="154" t="s">
        <v>929</v>
      </c>
      <c r="B3561" s="135" t="s">
        <v>948</v>
      </c>
      <c r="C3561" s="136">
        <v>581</v>
      </c>
      <c r="D3561" s="153" t="s">
        <v>101</v>
      </c>
      <c r="E3561" s="208">
        <v>4223</v>
      </c>
      <c r="F3561" s="143" t="s">
        <v>76</v>
      </c>
      <c r="G3561" s="210"/>
      <c r="H3561" s="398">
        <v>0</v>
      </c>
      <c r="I3561" s="399"/>
      <c r="J3561" s="398">
        <v>39817</v>
      </c>
      <c r="K3561" s="399"/>
      <c r="L3561" s="398"/>
      <c r="M3561" s="399"/>
      <c r="N3561" s="398"/>
      <c r="O3561" s="399"/>
      <c r="P3561" s="398">
        <v>2654</v>
      </c>
      <c r="Q3561" s="399"/>
      <c r="R3561" s="398"/>
      <c r="S3561" s="399"/>
      <c r="T3561" s="398"/>
      <c r="U3561" s="399"/>
      <c r="V3561" s="398"/>
      <c r="W3561" s="399"/>
      <c r="X3561" s="398"/>
      <c r="Y3561" s="399"/>
      <c r="Z3561" s="139"/>
      <c r="AA3561" s="139"/>
      <c r="AB3561" s="139"/>
      <c r="AC3561" s="139"/>
    </row>
    <row r="3562" spans="1:29" x14ac:dyDescent="0.2">
      <c r="A3562" s="154" t="s">
        <v>929</v>
      </c>
      <c r="B3562" s="135" t="s">
        <v>948</v>
      </c>
      <c r="C3562" s="136">
        <v>581</v>
      </c>
      <c r="D3562" s="153" t="s">
        <v>101</v>
      </c>
      <c r="E3562" s="208">
        <v>4227</v>
      </c>
      <c r="F3562" s="143" t="s">
        <v>77</v>
      </c>
      <c r="G3562" s="210"/>
      <c r="H3562" s="398">
        <v>0</v>
      </c>
      <c r="I3562" s="399"/>
      <c r="J3562" s="398">
        <v>19908</v>
      </c>
      <c r="K3562" s="399"/>
      <c r="L3562" s="398"/>
      <c r="M3562" s="399"/>
      <c r="N3562" s="398"/>
      <c r="O3562" s="399"/>
      <c r="P3562" s="398">
        <v>19908</v>
      </c>
      <c r="Q3562" s="399"/>
      <c r="R3562" s="398"/>
      <c r="S3562" s="399"/>
      <c r="T3562" s="398"/>
      <c r="U3562" s="399"/>
      <c r="V3562" s="398"/>
      <c r="W3562" s="399"/>
      <c r="X3562" s="398"/>
      <c r="Y3562" s="399"/>
      <c r="Z3562" s="139"/>
      <c r="AA3562" s="139"/>
      <c r="AB3562" s="139"/>
      <c r="AC3562" s="139"/>
    </row>
    <row r="3563" spans="1:29" ht="56.25" x14ac:dyDescent="0.2">
      <c r="A3563" s="202" t="s">
        <v>929</v>
      </c>
      <c r="B3563" s="173" t="s">
        <v>950</v>
      </c>
      <c r="C3563" s="173"/>
      <c r="D3563" s="173"/>
      <c r="E3563" s="174"/>
      <c r="F3563" s="176" t="s">
        <v>951</v>
      </c>
      <c r="G3563" s="177" t="s">
        <v>945</v>
      </c>
      <c r="H3563" s="178">
        <f t="shared" ref="H3563:Q3563" si="6174">H3564+H3571+H3577+H3582+H3589+H3595</f>
        <v>1327</v>
      </c>
      <c r="I3563" s="178">
        <f t="shared" si="6174"/>
        <v>199</v>
      </c>
      <c r="J3563" s="178">
        <f t="shared" si="6174"/>
        <v>433605</v>
      </c>
      <c r="K3563" s="178">
        <f t="shared" si="6174"/>
        <v>66361</v>
      </c>
      <c r="L3563" s="178">
        <f t="shared" ref="L3563:M3563" si="6175">L3564+L3571+L3577+L3582+L3589+L3595</f>
        <v>17385599</v>
      </c>
      <c r="M3563" s="178">
        <f t="shared" si="6175"/>
        <v>2614899</v>
      </c>
      <c r="N3563" s="178">
        <f t="shared" ref="N3563:O3563" si="6176">N3564+N3571+N3577+N3582+N3589+N3595</f>
        <v>14150658</v>
      </c>
      <c r="O3563" s="178">
        <f t="shared" si="6176"/>
        <v>1829958</v>
      </c>
      <c r="P3563" s="178">
        <f t="shared" si="6174"/>
        <v>13277656</v>
      </c>
      <c r="Q3563" s="178">
        <f t="shared" si="6174"/>
        <v>1991439</v>
      </c>
      <c r="R3563" s="178">
        <f t="shared" ref="R3563:W3563" si="6177">R3564+R3571+R3577+R3582+R3589+R3595</f>
        <v>27768991</v>
      </c>
      <c r="S3563" s="178">
        <f t="shared" si="6177"/>
        <v>3356391</v>
      </c>
      <c r="T3563" s="178">
        <f t="shared" ref="T3563:U3563" si="6178">T3564+T3571+T3577+T3582+T3589+T3595</f>
        <v>17408675</v>
      </c>
      <c r="U3563" s="178">
        <f t="shared" si="6178"/>
        <v>2137625</v>
      </c>
      <c r="V3563" s="178">
        <f t="shared" si="6177"/>
        <v>28126449</v>
      </c>
      <c r="W3563" s="178">
        <f t="shared" si="6177"/>
        <v>4217249</v>
      </c>
      <c r="X3563" s="178">
        <f t="shared" ref="X3563:Y3563" si="6179">X3564+X3571+X3577+X3582+X3589+X3595</f>
        <v>28126449</v>
      </c>
      <c r="Y3563" s="178">
        <f t="shared" si="6179"/>
        <v>4217249</v>
      </c>
      <c r="Z3563" s="101"/>
      <c r="AA3563" s="101"/>
      <c r="AB3563" s="101"/>
      <c r="AC3563" s="101"/>
    </row>
    <row r="3564" spans="1:29" s="139" customFormat="1" x14ac:dyDescent="0.2">
      <c r="A3564" s="166" t="s">
        <v>929</v>
      </c>
      <c r="B3564" s="166" t="s">
        <v>950</v>
      </c>
      <c r="C3564" s="167">
        <v>12</v>
      </c>
      <c r="D3564" s="166"/>
      <c r="E3564" s="168">
        <v>31</v>
      </c>
      <c r="F3564" s="169"/>
      <c r="G3564" s="169"/>
      <c r="H3564" s="185">
        <f t="shared" ref="H3564:Q3564" si="6180">H3565+H3567+H3569</f>
        <v>0</v>
      </c>
      <c r="I3564" s="185">
        <f t="shared" si="6180"/>
        <v>0</v>
      </c>
      <c r="J3564" s="185">
        <f t="shared" si="6180"/>
        <v>464</v>
      </c>
      <c r="K3564" s="185">
        <f t="shared" si="6180"/>
        <v>464</v>
      </c>
      <c r="L3564" s="185">
        <f t="shared" ref="L3564:M3564" si="6181">L3565+L3567+L3569</f>
        <v>28899</v>
      </c>
      <c r="M3564" s="185">
        <f t="shared" si="6181"/>
        <v>28899</v>
      </c>
      <c r="N3564" s="185">
        <f t="shared" ref="N3564:O3564" si="6182">N3565+N3567+N3569</f>
        <v>28899</v>
      </c>
      <c r="O3564" s="185">
        <f t="shared" si="6182"/>
        <v>28899</v>
      </c>
      <c r="P3564" s="185">
        <f t="shared" si="6180"/>
        <v>464</v>
      </c>
      <c r="Q3564" s="185">
        <f t="shared" si="6180"/>
        <v>464</v>
      </c>
      <c r="R3564" s="185">
        <f t="shared" ref="R3564:W3564" si="6183">R3565+R3567+R3569</f>
        <v>14399</v>
      </c>
      <c r="S3564" s="185">
        <f t="shared" si="6183"/>
        <v>14399</v>
      </c>
      <c r="T3564" s="185">
        <f t="shared" ref="T3564:U3564" si="6184">T3565+T3567+T3569</f>
        <v>14399</v>
      </c>
      <c r="U3564" s="185">
        <f t="shared" si="6184"/>
        <v>14399</v>
      </c>
      <c r="V3564" s="185">
        <f t="shared" si="6183"/>
        <v>9599</v>
      </c>
      <c r="W3564" s="185">
        <f t="shared" si="6183"/>
        <v>9599</v>
      </c>
      <c r="X3564" s="185">
        <f t="shared" ref="X3564:Y3564" si="6185">X3565+X3567+X3569</f>
        <v>9599</v>
      </c>
      <c r="Y3564" s="185">
        <f t="shared" si="6185"/>
        <v>9599</v>
      </c>
      <c r="Z3564" s="112"/>
      <c r="AA3564" s="112"/>
      <c r="AB3564" s="112"/>
      <c r="AC3564" s="112"/>
    </row>
    <row r="3565" spans="1:29" s="150" customFormat="1" x14ac:dyDescent="0.2">
      <c r="A3565" s="102" t="s">
        <v>929</v>
      </c>
      <c r="B3565" s="102" t="s">
        <v>950</v>
      </c>
      <c r="C3565" s="103">
        <v>12</v>
      </c>
      <c r="D3565" s="118"/>
      <c r="E3565" s="113">
        <v>311</v>
      </c>
      <c r="F3565" s="141"/>
      <c r="G3565" s="186"/>
      <c r="H3565" s="108">
        <f t="shared" ref="H3565:Y3565" si="6186">H3566</f>
        <v>0</v>
      </c>
      <c r="I3565" s="108">
        <f t="shared" si="6186"/>
        <v>0</v>
      </c>
      <c r="J3565" s="108">
        <f t="shared" si="6186"/>
        <v>199</v>
      </c>
      <c r="K3565" s="108">
        <f t="shared" si="6186"/>
        <v>199</v>
      </c>
      <c r="L3565" s="108">
        <f t="shared" si="6186"/>
        <v>25000</v>
      </c>
      <c r="M3565" s="108">
        <f t="shared" si="6186"/>
        <v>25000</v>
      </c>
      <c r="N3565" s="108">
        <f t="shared" si="6186"/>
        <v>25000</v>
      </c>
      <c r="O3565" s="108">
        <f t="shared" si="6186"/>
        <v>25000</v>
      </c>
      <c r="P3565" s="108">
        <f t="shared" si="6186"/>
        <v>199</v>
      </c>
      <c r="Q3565" s="108">
        <f t="shared" si="6186"/>
        <v>199</v>
      </c>
      <c r="R3565" s="108">
        <f t="shared" si="6186"/>
        <v>12000</v>
      </c>
      <c r="S3565" s="108">
        <f t="shared" si="6186"/>
        <v>12000</v>
      </c>
      <c r="T3565" s="108">
        <f>T3566</f>
        <v>12000</v>
      </c>
      <c r="U3565" s="108">
        <f t="shared" si="6186"/>
        <v>12000</v>
      </c>
      <c r="V3565" s="108">
        <f t="shared" si="6186"/>
        <v>8000</v>
      </c>
      <c r="W3565" s="108">
        <f t="shared" si="6186"/>
        <v>8000</v>
      </c>
      <c r="X3565" s="108">
        <f t="shared" si="6186"/>
        <v>8000</v>
      </c>
      <c r="Y3565" s="108">
        <f t="shared" si="6186"/>
        <v>8000</v>
      </c>
      <c r="Z3565" s="112"/>
      <c r="AA3565" s="112"/>
      <c r="AB3565" s="112"/>
      <c r="AC3565" s="112"/>
    </row>
    <row r="3566" spans="1:29" s="139" customFormat="1" ht="15" x14ac:dyDescent="0.2">
      <c r="A3566" s="135" t="s">
        <v>929</v>
      </c>
      <c r="B3566" s="135" t="s">
        <v>950</v>
      </c>
      <c r="C3566" s="136">
        <v>12</v>
      </c>
      <c r="D3566" s="153" t="s">
        <v>101</v>
      </c>
      <c r="E3566" s="208">
        <v>3111</v>
      </c>
      <c r="F3566" s="143" t="s">
        <v>33</v>
      </c>
      <c r="G3566" s="210"/>
      <c r="H3566" s="398">
        <v>0</v>
      </c>
      <c r="I3566" s="398">
        <f>H3566</f>
        <v>0</v>
      </c>
      <c r="J3566" s="398">
        <v>199</v>
      </c>
      <c r="K3566" s="398">
        <f>J3566</f>
        <v>199</v>
      </c>
      <c r="L3566" s="398">
        <v>25000</v>
      </c>
      <c r="M3566" s="398">
        <f>L3566</f>
        <v>25000</v>
      </c>
      <c r="N3566" s="398">
        <v>25000</v>
      </c>
      <c r="O3566" s="398">
        <f>N3566</f>
        <v>25000</v>
      </c>
      <c r="P3566" s="398">
        <v>199</v>
      </c>
      <c r="Q3566" s="398">
        <f>P3566</f>
        <v>199</v>
      </c>
      <c r="R3566" s="398">
        <v>12000</v>
      </c>
      <c r="S3566" s="398">
        <f>R3566</f>
        <v>12000</v>
      </c>
      <c r="T3566" s="398">
        <v>12000</v>
      </c>
      <c r="U3566" s="398">
        <f>T3566</f>
        <v>12000</v>
      </c>
      <c r="V3566" s="398">
        <v>8000</v>
      </c>
      <c r="W3566" s="398">
        <f>V3566</f>
        <v>8000</v>
      </c>
      <c r="X3566" s="398">
        <v>8000</v>
      </c>
      <c r="Y3566" s="398">
        <f>X3566</f>
        <v>8000</v>
      </c>
    </row>
    <row r="3567" spans="1:29" s="150" customFormat="1" x14ac:dyDescent="0.2">
      <c r="A3567" s="129" t="s">
        <v>929</v>
      </c>
      <c r="B3567" s="129" t="s">
        <v>950</v>
      </c>
      <c r="C3567" s="147">
        <v>12</v>
      </c>
      <c r="D3567" s="133"/>
      <c r="E3567" s="130">
        <v>312</v>
      </c>
      <c r="F3567" s="144"/>
      <c r="G3567" s="209"/>
      <c r="H3567" s="149">
        <f t="shared" ref="H3567:Y3567" si="6187">H3568</f>
        <v>0</v>
      </c>
      <c r="I3567" s="149">
        <f t="shared" si="6187"/>
        <v>0</v>
      </c>
      <c r="J3567" s="149">
        <f t="shared" si="6187"/>
        <v>199</v>
      </c>
      <c r="K3567" s="149">
        <f t="shared" si="6187"/>
        <v>199</v>
      </c>
      <c r="L3567" s="149">
        <f t="shared" si="6187"/>
        <v>499</v>
      </c>
      <c r="M3567" s="149">
        <f t="shared" si="6187"/>
        <v>499</v>
      </c>
      <c r="N3567" s="149">
        <f t="shared" si="6187"/>
        <v>499</v>
      </c>
      <c r="O3567" s="149">
        <f t="shared" si="6187"/>
        <v>499</v>
      </c>
      <c r="P3567" s="149">
        <f t="shared" si="6187"/>
        <v>199</v>
      </c>
      <c r="Q3567" s="149">
        <f t="shared" si="6187"/>
        <v>199</v>
      </c>
      <c r="R3567" s="149">
        <f t="shared" si="6187"/>
        <v>299</v>
      </c>
      <c r="S3567" s="149">
        <f t="shared" si="6187"/>
        <v>299</v>
      </c>
      <c r="T3567" s="149">
        <f t="shared" si="6187"/>
        <v>299</v>
      </c>
      <c r="U3567" s="149">
        <f t="shared" si="6187"/>
        <v>299</v>
      </c>
      <c r="V3567" s="149">
        <f t="shared" si="6187"/>
        <v>199</v>
      </c>
      <c r="W3567" s="149">
        <f t="shared" si="6187"/>
        <v>199</v>
      </c>
      <c r="X3567" s="149">
        <f t="shared" si="6187"/>
        <v>199</v>
      </c>
      <c r="Y3567" s="149">
        <f t="shared" si="6187"/>
        <v>199</v>
      </c>
    </row>
    <row r="3568" spans="1:29" s="139" customFormat="1" ht="15" x14ac:dyDescent="0.2">
      <c r="A3568" s="135" t="s">
        <v>929</v>
      </c>
      <c r="B3568" s="135" t="s">
        <v>950</v>
      </c>
      <c r="C3568" s="136">
        <v>12</v>
      </c>
      <c r="D3568" s="153" t="s">
        <v>101</v>
      </c>
      <c r="E3568" s="208">
        <v>3121</v>
      </c>
      <c r="F3568" s="143" t="s">
        <v>471</v>
      </c>
      <c r="G3568" s="210"/>
      <c r="H3568" s="398">
        <v>0</v>
      </c>
      <c r="I3568" s="398">
        <f>H3568</f>
        <v>0</v>
      </c>
      <c r="J3568" s="398">
        <v>199</v>
      </c>
      <c r="K3568" s="398">
        <f>J3568</f>
        <v>199</v>
      </c>
      <c r="L3568" s="398">
        <v>499</v>
      </c>
      <c r="M3568" s="398">
        <f>L3568</f>
        <v>499</v>
      </c>
      <c r="N3568" s="398">
        <v>499</v>
      </c>
      <c r="O3568" s="398">
        <f>N3568</f>
        <v>499</v>
      </c>
      <c r="P3568" s="398">
        <v>199</v>
      </c>
      <c r="Q3568" s="398">
        <f>P3568</f>
        <v>199</v>
      </c>
      <c r="R3568" s="398">
        <v>299</v>
      </c>
      <c r="S3568" s="398">
        <f>R3568</f>
        <v>299</v>
      </c>
      <c r="T3568" s="398">
        <v>299</v>
      </c>
      <c r="U3568" s="398">
        <f>T3568</f>
        <v>299</v>
      </c>
      <c r="V3568" s="398">
        <v>199</v>
      </c>
      <c r="W3568" s="398">
        <f>V3568</f>
        <v>199</v>
      </c>
      <c r="X3568" s="398">
        <v>199</v>
      </c>
      <c r="Y3568" s="398">
        <f>X3568</f>
        <v>199</v>
      </c>
    </row>
    <row r="3569" spans="1:29" x14ac:dyDescent="0.2">
      <c r="A3569" s="129" t="s">
        <v>929</v>
      </c>
      <c r="B3569" s="129" t="s">
        <v>950</v>
      </c>
      <c r="C3569" s="147">
        <v>12</v>
      </c>
      <c r="D3569" s="133"/>
      <c r="E3569" s="130">
        <v>313</v>
      </c>
      <c r="F3569" s="144"/>
      <c r="G3569" s="209"/>
      <c r="H3569" s="149">
        <f t="shared" ref="H3569:Y3569" si="6188">H3570</f>
        <v>0</v>
      </c>
      <c r="I3569" s="149">
        <f t="shared" si="6188"/>
        <v>0</v>
      </c>
      <c r="J3569" s="149">
        <f t="shared" si="6188"/>
        <v>66</v>
      </c>
      <c r="K3569" s="149">
        <f t="shared" si="6188"/>
        <v>66</v>
      </c>
      <c r="L3569" s="149">
        <f t="shared" si="6188"/>
        <v>3400</v>
      </c>
      <c r="M3569" s="149">
        <f t="shared" si="6188"/>
        <v>3400</v>
      </c>
      <c r="N3569" s="149">
        <f t="shared" si="6188"/>
        <v>3400</v>
      </c>
      <c r="O3569" s="149">
        <f t="shared" si="6188"/>
        <v>3400</v>
      </c>
      <c r="P3569" s="149">
        <f t="shared" si="6188"/>
        <v>66</v>
      </c>
      <c r="Q3569" s="149">
        <f t="shared" si="6188"/>
        <v>66</v>
      </c>
      <c r="R3569" s="149">
        <f t="shared" si="6188"/>
        <v>2100</v>
      </c>
      <c r="S3569" s="149">
        <f t="shared" si="6188"/>
        <v>2100</v>
      </c>
      <c r="T3569" s="149">
        <f t="shared" si="6188"/>
        <v>2100</v>
      </c>
      <c r="U3569" s="149">
        <f t="shared" si="6188"/>
        <v>2100</v>
      </c>
      <c r="V3569" s="149">
        <f t="shared" si="6188"/>
        <v>1400</v>
      </c>
      <c r="W3569" s="149">
        <f t="shared" si="6188"/>
        <v>1400</v>
      </c>
      <c r="X3569" s="149">
        <f t="shared" si="6188"/>
        <v>1400</v>
      </c>
      <c r="Y3569" s="149">
        <f t="shared" si="6188"/>
        <v>1400</v>
      </c>
      <c r="Z3569" s="150"/>
      <c r="AA3569" s="150"/>
      <c r="AB3569" s="150"/>
      <c r="AC3569" s="150"/>
    </row>
    <row r="3570" spans="1:29" ht="15" x14ac:dyDescent="0.2">
      <c r="A3570" s="135" t="s">
        <v>929</v>
      </c>
      <c r="B3570" s="135" t="s">
        <v>950</v>
      </c>
      <c r="C3570" s="136">
        <v>12</v>
      </c>
      <c r="D3570" s="153" t="s">
        <v>101</v>
      </c>
      <c r="E3570" s="208">
        <v>3132</v>
      </c>
      <c r="F3570" s="143" t="s">
        <v>40</v>
      </c>
      <c r="G3570" s="210"/>
      <c r="H3570" s="398">
        <v>0</v>
      </c>
      <c r="I3570" s="398">
        <f>H3570</f>
        <v>0</v>
      </c>
      <c r="J3570" s="398">
        <v>66</v>
      </c>
      <c r="K3570" s="398">
        <f>J3570</f>
        <v>66</v>
      </c>
      <c r="L3570" s="398">
        <v>3400</v>
      </c>
      <c r="M3570" s="398">
        <f>L3570</f>
        <v>3400</v>
      </c>
      <c r="N3570" s="398">
        <v>3400</v>
      </c>
      <c r="O3570" s="398">
        <f>N3570</f>
        <v>3400</v>
      </c>
      <c r="P3570" s="398">
        <v>66</v>
      </c>
      <c r="Q3570" s="398">
        <f>P3570</f>
        <v>66</v>
      </c>
      <c r="R3570" s="398">
        <v>2100</v>
      </c>
      <c r="S3570" s="398">
        <f>R3570</f>
        <v>2100</v>
      </c>
      <c r="T3570" s="398">
        <v>2100</v>
      </c>
      <c r="U3570" s="398">
        <f>T3570</f>
        <v>2100</v>
      </c>
      <c r="V3570" s="398">
        <v>1400</v>
      </c>
      <c r="W3570" s="398">
        <f>V3570</f>
        <v>1400</v>
      </c>
      <c r="X3570" s="398">
        <v>1400</v>
      </c>
      <c r="Y3570" s="398">
        <f>X3570</f>
        <v>1400</v>
      </c>
      <c r="Z3570" s="139"/>
      <c r="AA3570" s="139"/>
      <c r="AB3570" s="139"/>
      <c r="AC3570" s="139"/>
    </row>
    <row r="3571" spans="1:29" s="139" customFormat="1" x14ac:dyDescent="0.2">
      <c r="A3571" s="166" t="s">
        <v>929</v>
      </c>
      <c r="B3571" s="166" t="s">
        <v>950</v>
      </c>
      <c r="C3571" s="167">
        <v>12</v>
      </c>
      <c r="D3571" s="166"/>
      <c r="E3571" s="168">
        <v>32</v>
      </c>
      <c r="F3571" s="169"/>
      <c r="G3571" s="169"/>
      <c r="H3571" s="185">
        <f>H3572+H3575</f>
        <v>199</v>
      </c>
      <c r="I3571" s="185">
        <f t="shared" ref="I3571:Q3571" si="6189">I3572+I3575</f>
        <v>199</v>
      </c>
      <c r="J3571" s="185">
        <f t="shared" si="6189"/>
        <v>2057</v>
      </c>
      <c r="K3571" s="185">
        <f t="shared" si="6189"/>
        <v>2057</v>
      </c>
      <c r="L3571" s="185">
        <f t="shared" ref="L3571:M3571" si="6190">L3572+L3575</f>
        <v>35000</v>
      </c>
      <c r="M3571" s="185">
        <f t="shared" si="6190"/>
        <v>35000</v>
      </c>
      <c r="N3571" s="185">
        <f t="shared" ref="N3571:O3571" si="6191">N3572+N3575</f>
        <v>35066</v>
      </c>
      <c r="O3571" s="185">
        <f t="shared" si="6191"/>
        <v>35066</v>
      </c>
      <c r="P3571" s="185">
        <f t="shared" si="6189"/>
        <v>0</v>
      </c>
      <c r="Q3571" s="185">
        <f t="shared" si="6189"/>
        <v>0</v>
      </c>
      <c r="R3571" s="185">
        <f t="shared" ref="R3571:W3571" si="6192">R3572+R3575</f>
        <v>31700</v>
      </c>
      <c r="S3571" s="185">
        <f t="shared" si="6192"/>
        <v>31700</v>
      </c>
      <c r="T3571" s="185">
        <f t="shared" ref="T3571:U3571" si="6193">T3572+T3575</f>
        <v>31701</v>
      </c>
      <c r="U3571" s="185">
        <f t="shared" si="6193"/>
        <v>31701</v>
      </c>
      <c r="V3571" s="185">
        <f t="shared" si="6192"/>
        <v>25200</v>
      </c>
      <c r="W3571" s="185">
        <f t="shared" si="6192"/>
        <v>25200</v>
      </c>
      <c r="X3571" s="185">
        <f t="shared" ref="X3571:Y3571" si="6194">X3572+X3575</f>
        <v>25200</v>
      </c>
      <c r="Y3571" s="185">
        <f t="shared" si="6194"/>
        <v>25200</v>
      </c>
      <c r="Z3571" s="112"/>
      <c r="AA3571" s="112"/>
      <c r="AB3571" s="112"/>
      <c r="AC3571" s="112"/>
    </row>
    <row r="3572" spans="1:29" s="139" customFormat="1" x14ac:dyDescent="0.2">
      <c r="A3572" s="102" t="s">
        <v>929</v>
      </c>
      <c r="B3572" s="102" t="s">
        <v>950</v>
      </c>
      <c r="C3572" s="103">
        <v>12</v>
      </c>
      <c r="D3572" s="118"/>
      <c r="E3572" s="113">
        <v>323</v>
      </c>
      <c r="F3572" s="141"/>
      <c r="G3572" s="186"/>
      <c r="H3572" s="108">
        <f>SUM(H3573:H3574)</f>
        <v>199</v>
      </c>
      <c r="I3572" s="108">
        <f t="shared" ref="I3572:W3572" si="6195">SUM(I3573:I3574)</f>
        <v>199</v>
      </c>
      <c r="J3572" s="108">
        <f t="shared" si="6195"/>
        <v>0</v>
      </c>
      <c r="K3572" s="108">
        <f t="shared" si="6195"/>
        <v>0</v>
      </c>
      <c r="L3572" s="108">
        <f t="shared" si="6195"/>
        <v>35000</v>
      </c>
      <c r="M3572" s="108">
        <f t="shared" si="6195"/>
        <v>35000</v>
      </c>
      <c r="N3572" s="108">
        <f t="shared" ref="N3572:O3572" si="6196">SUM(N3573:N3574)</f>
        <v>35066</v>
      </c>
      <c r="O3572" s="108">
        <f t="shared" si="6196"/>
        <v>35066</v>
      </c>
      <c r="P3572" s="108">
        <f t="shared" si="6195"/>
        <v>0</v>
      </c>
      <c r="Q3572" s="108">
        <f t="shared" si="6195"/>
        <v>0</v>
      </c>
      <c r="R3572" s="108">
        <f t="shared" si="6195"/>
        <v>31700</v>
      </c>
      <c r="S3572" s="108">
        <f t="shared" si="6195"/>
        <v>31700</v>
      </c>
      <c r="T3572" s="108">
        <f t="shared" ref="T3572:U3572" si="6197">SUM(T3573:T3574)</f>
        <v>31701</v>
      </c>
      <c r="U3572" s="108">
        <f t="shared" si="6197"/>
        <v>31701</v>
      </c>
      <c r="V3572" s="108">
        <f t="shared" si="6195"/>
        <v>25200</v>
      </c>
      <c r="W3572" s="108">
        <f t="shared" si="6195"/>
        <v>25200</v>
      </c>
      <c r="X3572" s="108">
        <f t="shared" ref="X3572:Y3572" si="6198">SUM(X3573:X3574)</f>
        <v>25200</v>
      </c>
      <c r="Y3572" s="108">
        <f t="shared" si="6198"/>
        <v>25200</v>
      </c>
      <c r="Z3572" s="112"/>
      <c r="AA3572" s="112"/>
      <c r="AB3572" s="112"/>
      <c r="AC3572" s="112"/>
    </row>
    <row r="3573" spans="1:29" ht="15" x14ac:dyDescent="0.2">
      <c r="A3573" s="135" t="s">
        <v>929</v>
      </c>
      <c r="B3573" s="135" t="s">
        <v>950</v>
      </c>
      <c r="C3573" s="136">
        <v>12</v>
      </c>
      <c r="D3573" s="153" t="s">
        <v>101</v>
      </c>
      <c r="E3573" s="208">
        <v>3233</v>
      </c>
      <c r="F3573" s="143" t="s">
        <v>54</v>
      </c>
      <c r="G3573" s="210"/>
      <c r="H3573" s="398"/>
      <c r="I3573" s="398">
        <f>H3573</f>
        <v>0</v>
      </c>
      <c r="J3573" s="398"/>
      <c r="K3573" s="398">
        <f>J3573</f>
        <v>0</v>
      </c>
      <c r="L3573" s="398">
        <v>24000</v>
      </c>
      <c r="M3573" s="398">
        <f>L3573</f>
        <v>24000</v>
      </c>
      <c r="N3573" s="398">
        <v>24000</v>
      </c>
      <c r="O3573" s="398">
        <f>N3573</f>
        <v>24000</v>
      </c>
      <c r="P3573" s="398"/>
      <c r="Q3573" s="398">
        <f>P3573</f>
        <v>0</v>
      </c>
      <c r="R3573" s="398">
        <v>15200</v>
      </c>
      <c r="S3573" s="398">
        <f>R3573</f>
        <v>15200</v>
      </c>
      <c r="T3573" s="398">
        <v>15200</v>
      </c>
      <c r="U3573" s="398">
        <f>T3573</f>
        <v>15200</v>
      </c>
      <c r="V3573" s="398">
        <v>10200</v>
      </c>
      <c r="W3573" s="398">
        <f>V3573</f>
        <v>10200</v>
      </c>
      <c r="X3573" s="398">
        <v>10200</v>
      </c>
      <c r="Y3573" s="398">
        <f>X3573</f>
        <v>10200</v>
      </c>
      <c r="Z3573" s="139"/>
      <c r="AA3573" s="139"/>
      <c r="AB3573" s="139"/>
      <c r="AC3573" s="139"/>
    </row>
    <row r="3574" spans="1:29" s="139" customFormat="1" ht="15" x14ac:dyDescent="0.2">
      <c r="A3574" s="135" t="s">
        <v>929</v>
      </c>
      <c r="B3574" s="135" t="s">
        <v>950</v>
      </c>
      <c r="C3574" s="136">
        <v>12</v>
      </c>
      <c r="D3574" s="153" t="s">
        <v>101</v>
      </c>
      <c r="E3574" s="208">
        <v>3237</v>
      </c>
      <c r="F3574" s="143" t="s">
        <v>58</v>
      </c>
      <c r="G3574" s="210"/>
      <c r="H3574" s="398">
        <v>199</v>
      </c>
      <c r="I3574" s="398">
        <f t="shared" ref="I3574" si="6199">H3574</f>
        <v>199</v>
      </c>
      <c r="J3574" s="398">
        <v>0</v>
      </c>
      <c r="K3574" s="398">
        <f t="shared" ref="K3574" si="6200">J3574</f>
        <v>0</v>
      </c>
      <c r="L3574" s="398">
        <v>11000</v>
      </c>
      <c r="M3574" s="398">
        <f t="shared" ref="M3574" si="6201">L3574</f>
        <v>11000</v>
      </c>
      <c r="N3574" s="398">
        <v>11066</v>
      </c>
      <c r="O3574" s="398">
        <f t="shared" ref="O3574" si="6202">N3574</f>
        <v>11066</v>
      </c>
      <c r="P3574" s="398">
        <v>0</v>
      </c>
      <c r="Q3574" s="398">
        <f t="shared" ref="Q3574" si="6203">P3574</f>
        <v>0</v>
      </c>
      <c r="R3574" s="398">
        <v>16500</v>
      </c>
      <c r="S3574" s="398">
        <f t="shared" ref="S3574" si="6204">R3574</f>
        <v>16500</v>
      </c>
      <c r="T3574" s="398">
        <v>16501</v>
      </c>
      <c r="U3574" s="398">
        <f t="shared" ref="U3574" si="6205">T3574</f>
        <v>16501</v>
      </c>
      <c r="V3574" s="398">
        <v>15000</v>
      </c>
      <c r="W3574" s="398">
        <f t="shared" ref="W3574" si="6206">V3574</f>
        <v>15000</v>
      </c>
      <c r="X3574" s="398">
        <v>15000</v>
      </c>
      <c r="Y3574" s="398">
        <f t="shared" ref="Y3574" si="6207">X3574</f>
        <v>15000</v>
      </c>
    </row>
    <row r="3575" spans="1:29" x14ac:dyDescent="0.2">
      <c r="A3575" s="102" t="s">
        <v>929</v>
      </c>
      <c r="B3575" s="102" t="s">
        <v>950</v>
      </c>
      <c r="C3575" s="103">
        <v>12</v>
      </c>
      <c r="D3575" s="118"/>
      <c r="E3575" s="113">
        <v>329</v>
      </c>
      <c r="F3575" s="141"/>
      <c r="G3575" s="186"/>
      <c r="H3575" s="108">
        <f t="shared" ref="H3575:Y3575" si="6208">H3576</f>
        <v>0</v>
      </c>
      <c r="I3575" s="108">
        <f t="shared" si="6208"/>
        <v>0</v>
      </c>
      <c r="J3575" s="108">
        <f t="shared" si="6208"/>
        <v>2057</v>
      </c>
      <c r="K3575" s="108">
        <f t="shared" si="6208"/>
        <v>2057</v>
      </c>
      <c r="L3575" s="108">
        <f t="shared" si="6208"/>
        <v>0</v>
      </c>
      <c r="M3575" s="108">
        <f t="shared" si="6208"/>
        <v>0</v>
      </c>
      <c r="N3575" s="108">
        <f t="shared" si="6208"/>
        <v>0</v>
      </c>
      <c r="O3575" s="108">
        <f t="shared" si="6208"/>
        <v>0</v>
      </c>
      <c r="P3575" s="108">
        <f t="shared" si="6208"/>
        <v>0</v>
      </c>
      <c r="Q3575" s="108">
        <f t="shared" si="6208"/>
        <v>0</v>
      </c>
      <c r="R3575" s="108">
        <f t="shared" si="6208"/>
        <v>0</v>
      </c>
      <c r="S3575" s="108">
        <f t="shared" si="6208"/>
        <v>0</v>
      </c>
      <c r="T3575" s="108">
        <f t="shared" si="6208"/>
        <v>0</v>
      </c>
      <c r="U3575" s="108">
        <f t="shared" si="6208"/>
        <v>0</v>
      </c>
      <c r="V3575" s="108">
        <f t="shared" si="6208"/>
        <v>0</v>
      </c>
      <c r="W3575" s="108">
        <f t="shared" si="6208"/>
        <v>0</v>
      </c>
      <c r="X3575" s="108">
        <f t="shared" si="6208"/>
        <v>0</v>
      </c>
      <c r="Y3575" s="108">
        <f t="shared" si="6208"/>
        <v>0</v>
      </c>
    </row>
    <row r="3576" spans="1:29" ht="15" x14ac:dyDescent="0.2">
      <c r="A3576" s="135" t="s">
        <v>929</v>
      </c>
      <c r="B3576" s="135" t="s">
        <v>950</v>
      </c>
      <c r="C3576" s="136">
        <v>12</v>
      </c>
      <c r="D3576" s="153" t="s">
        <v>101</v>
      </c>
      <c r="E3576" s="208">
        <v>3293</v>
      </c>
      <c r="F3576" s="143" t="s">
        <v>64</v>
      </c>
      <c r="G3576" s="210"/>
      <c r="H3576" s="398">
        <v>0</v>
      </c>
      <c r="I3576" s="398">
        <f>H3576</f>
        <v>0</v>
      </c>
      <c r="J3576" s="398">
        <v>2057</v>
      </c>
      <c r="K3576" s="398">
        <f>J3576</f>
        <v>2057</v>
      </c>
      <c r="L3576" s="398"/>
      <c r="M3576" s="398">
        <f>L3576</f>
        <v>0</v>
      </c>
      <c r="N3576" s="398"/>
      <c r="O3576" s="398">
        <f>N3576</f>
        <v>0</v>
      </c>
      <c r="P3576" s="398">
        <v>0</v>
      </c>
      <c r="Q3576" s="398">
        <f>P3576</f>
        <v>0</v>
      </c>
      <c r="R3576" s="398"/>
      <c r="S3576" s="398">
        <f>R3576</f>
        <v>0</v>
      </c>
      <c r="T3576" s="398"/>
      <c r="U3576" s="398">
        <f>T3576</f>
        <v>0</v>
      </c>
      <c r="V3576" s="398">
        <v>0</v>
      </c>
      <c r="W3576" s="398">
        <f>V3576</f>
        <v>0</v>
      </c>
      <c r="X3576" s="398"/>
      <c r="Y3576" s="398">
        <f>X3576</f>
        <v>0</v>
      </c>
      <c r="Z3576" s="139"/>
      <c r="AA3576" s="139"/>
      <c r="AB3576" s="139"/>
      <c r="AC3576" s="139"/>
    </row>
    <row r="3577" spans="1:29" s="139" customFormat="1" x14ac:dyDescent="0.2">
      <c r="A3577" s="166" t="s">
        <v>929</v>
      </c>
      <c r="B3577" s="166" t="s">
        <v>950</v>
      </c>
      <c r="C3577" s="167">
        <v>12</v>
      </c>
      <c r="D3577" s="166"/>
      <c r="E3577" s="168">
        <v>42</v>
      </c>
      <c r="F3577" s="169"/>
      <c r="G3577" s="169"/>
      <c r="H3577" s="185">
        <f t="shared" ref="H3577:Q3577" si="6209">H3578+H3580</f>
        <v>0</v>
      </c>
      <c r="I3577" s="185">
        <f t="shared" si="6209"/>
        <v>0</v>
      </c>
      <c r="J3577" s="185">
        <f t="shared" si="6209"/>
        <v>63840</v>
      </c>
      <c r="K3577" s="185">
        <f t="shared" si="6209"/>
        <v>63840</v>
      </c>
      <c r="L3577" s="185">
        <f t="shared" ref="L3577:M3577" si="6210">L3578+L3580</f>
        <v>2551000</v>
      </c>
      <c r="M3577" s="185">
        <f t="shared" si="6210"/>
        <v>2551000</v>
      </c>
      <c r="N3577" s="185">
        <f t="shared" ref="N3577:O3577" si="6211">N3578+N3580</f>
        <v>1765993</v>
      </c>
      <c r="O3577" s="185">
        <f t="shared" si="6211"/>
        <v>1765993</v>
      </c>
      <c r="P3577" s="185">
        <f t="shared" si="6209"/>
        <v>1990975</v>
      </c>
      <c r="Q3577" s="185">
        <f t="shared" si="6209"/>
        <v>1990975</v>
      </c>
      <c r="R3577" s="185">
        <f t="shared" ref="R3577:W3577" si="6212">R3578+R3580</f>
        <v>3310292</v>
      </c>
      <c r="S3577" s="185">
        <f t="shared" si="6212"/>
        <v>3310292</v>
      </c>
      <c r="T3577" s="185">
        <f t="shared" ref="T3577:U3577" si="6213">T3578+T3580</f>
        <v>2091525</v>
      </c>
      <c r="U3577" s="185">
        <f t="shared" si="6213"/>
        <v>2091525</v>
      </c>
      <c r="V3577" s="185">
        <f t="shared" si="6212"/>
        <v>4182450</v>
      </c>
      <c r="W3577" s="185">
        <f t="shared" si="6212"/>
        <v>4182450</v>
      </c>
      <c r="X3577" s="185">
        <f t="shared" ref="X3577:Y3577" si="6214">X3578+X3580</f>
        <v>4182450</v>
      </c>
      <c r="Y3577" s="185">
        <f t="shared" si="6214"/>
        <v>4182450</v>
      </c>
      <c r="Z3577" s="112"/>
      <c r="AA3577" s="112"/>
      <c r="AB3577" s="112"/>
      <c r="AC3577" s="112"/>
    </row>
    <row r="3578" spans="1:29" s="150" customFormat="1" x14ac:dyDescent="0.2">
      <c r="A3578" s="102" t="s">
        <v>929</v>
      </c>
      <c r="B3578" s="102" t="s">
        <v>950</v>
      </c>
      <c r="C3578" s="103">
        <v>12</v>
      </c>
      <c r="D3578" s="118"/>
      <c r="E3578" s="113">
        <v>421</v>
      </c>
      <c r="F3578" s="141"/>
      <c r="G3578" s="186"/>
      <c r="H3578" s="108">
        <f t="shared" ref="H3578:Y3578" si="6215">H3579</f>
        <v>0</v>
      </c>
      <c r="I3578" s="108">
        <f t="shared" si="6215"/>
        <v>0</v>
      </c>
      <c r="J3578" s="108">
        <f t="shared" si="6215"/>
        <v>63707</v>
      </c>
      <c r="K3578" s="108">
        <f t="shared" si="6215"/>
        <v>63707</v>
      </c>
      <c r="L3578" s="108">
        <f t="shared" si="6215"/>
        <v>2551000</v>
      </c>
      <c r="M3578" s="108">
        <f t="shared" si="6215"/>
        <v>2551000</v>
      </c>
      <c r="N3578" s="108">
        <f t="shared" si="6215"/>
        <v>1765993</v>
      </c>
      <c r="O3578" s="108">
        <f t="shared" si="6215"/>
        <v>1765993</v>
      </c>
      <c r="P3578" s="108">
        <f t="shared" si="6215"/>
        <v>1990842</v>
      </c>
      <c r="Q3578" s="108">
        <f t="shared" si="6215"/>
        <v>1990842</v>
      </c>
      <c r="R3578" s="108">
        <f t="shared" si="6215"/>
        <v>3310292</v>
      </c>
      <c r="S3578" s="108">
        <f t="shared" si="6215"/>
        <v>3310292</v>
      </c>
      <c r="T3578" s="108">
        <f t="shared" si="6215"/>
        <v>2091525</v>
      </c>
      <c r="U3578" s="108">
        <f t="shared" si="6215"/>
        <v>2091525</v>
      </c>
      <c r="V3578" s="108">
        <f t="shared" si="6215"/>
        <v>4182450</v>
      </c>
      <c r="W3578" s="108">
        <f t="shared" si="6215"/>
        <v>4182450</v>
      </c>
      <c r="X3578" s="108">
        <f t="shared" si="6215"/>
        <v>4182450</v>
      </c>
      <c r="Y3578" s="108">
        <f t="shared" si="6215"/>
        <v>4182450</v>
      </c>
      <c r="Z3578" s="112"/>
      <c r="AA3578" s="112"/>
      <c r="AB3578" s="112"/>
      <c r="AC3578" s="112"/>
    </row>
    <row r="3579" spans="1:29" s="139" customFormat="1" ht="15" x14ac:dyDescent="0.2">
      <c r="A3579" s="135" t="s">
        <v>929</v>
      </c>
      <c r="B3579" s="135" t="s">
        <v>950</v>
      </c>
      <c r="C3579" s="136">
        <v>12</v>
      </c>
      <c r="D3579" s="153" t="s">
        <v>101</v>
      </c>
      <c r="E3579" s="208">
        <v>4214</v>
      </c>
      <c r="F3579" s="143" t="s">
        <v>500</v>
      </c>
      <c r="G3579" s="210"/>
      <c r="H3579" s="398">
        <v>0</v>
      </c>
      <c r="I3579" s="398">
        <f>H3579</f>
        <v>0</v>
      </c>
      <c r="J3579" s="398">
        <v>63707</v>
      </c>
      <c r="K3579" s="398">
        <f>J3579</f>
        <v>63707</v>
      </c>
      <c r="L3579" s="398">
        <v>2551000</v>
      </c>
      <c r="M3579" s="398">
        <f>L3579</f>
        <v>2551000</v>
      </c>
      <c r="N3579" s="398">
        <v>1765993</v>
      </c>
      <c r="O3579" s="398">
        <f>N3579</f>
        <v>1765993</v>
      </c>
      <c r="P3579" s="398">
        <v>1990842</v>
      </c>
      <c r="Q3579" s="398">
        <f>P3579</f>
        <v>1990842</v>
      </c>
      <c r="R3579" s="398">
        <v>3310292</v>
      </c>
      <c r="S3579" s="398">
        <f>R3579</f>
        <v>3310292</v>
      </c>
      <c r="T3579" s="398">
        <v>2091525</v>
      </c>
      <c r="U3579" s="398">
        <f>T3579</f>
        <v>2091525</v>
      </c>
      <c r="V3579" s="398">
        <v>4182450</v>
      </c>
      <c r="W3579" s="398">
        <f>V3579</f>
        <v>4182450</v>
      </c>
      <c r="X3579" s="398">
        <v>4182450</v>
      </c>
      <c r="Y3579" s="398">
        <f>X3579</f>
        <v>4182450</v>
      </c>
    </row>
    <row r="3580" spans="1:29" x14ac:dyDescent="0.2">
      <c r="A3580" s="129" t="s">
        <v>929</v>
      </c>
      <c r="B3580" s="129" t="s">
        <v>950</v>
      </c>
      <c r="C3580" s="147">
        <v>12</v>
      </c>
      <c r="D3580" s="133"/>
      <c r="E3580" s="130">
        <v>422</v>
      </c>
      <c r="F3580" s="144"/>
      <c r="G3580" s="209"/>
      <c r="H3580" s="149">
        <f t="shared" ref="H3580:Y3580" si="6216">H3581</f>
        <v>0</v>
      </c>
      <c r="I3580" s="149">
        <f t="shared" si="6216"/>
        <v>0</v>
      </c>
      <c r="J3580" s="149">
        <f t="shared" si="6216"/>
        <v>133</v>
      </c>
      <c r="K3580" s="149">
        <f t="shared" si="6216"/>
        <v>133</v>
      </c>
      <c r="L3580" s="149">
        <f t="shared" si="6216"/>
        <v>0</v>
      </c>
      <c r="M3580" s="149">
        <f t="shared" si="6216"/>
        <v>0</v>
      </c>
      <c r="N3580" s="149">
        <f t="shared" si="6216"/>
        <v>0</v>
      </c>
      <c r="O3580" s="149">
        <f t="shared" si="6216"/>
        <v>0</v>
      </c>
      <c r="P3580" s="149">
        <f t="shared" si="6216"/>
        <v>133</v>
      </c>
      <c r="Q3580" s="149">
        <f t="shared" si="6216"/>
        <v>133</v>
      </c>
      <c r="R3580" s="149">
        <f t="shared" si="6216"/>
        <v>0</v>
      </c>
      <c r="S3580" s="149">
        <f t="shared" si="6216"/>
        <v>0</v>
      </c>
      <c r="T3580" s="149">
        <f t="shared" si="6216"/>
        <v>0</v>
      </c>
      <c r="U3580" s="149">
        <f t="shared" si="6216"/>
        <v>0</v>
      </c>
      <c r="V3580" s="149">
        <f t="shared" si="6216"/>
        <v>0</v>
      </c>
      <c r="W3580" s="149">
        <f t="shared" si="6216"/>
        <v>0</v>
      </c>
      <c r="X3580" s="149">
        <f t="shared" si="6216"/>
        <v>0</v>
      </c>
      <c r="Y3580" s="149">
        <f t="shared" si="6216"/>
        <v>0</v>
      </c>
      <c r="Z3580" s="150"/>
      <c r="AA3580" s="150"/>
      <c r="AB3580" s="150"/>
      <c r="AC3580" s="150"/>
    </row>
    <row r="3581" spans="1:29" ht="15" x14ac:dyDescent="0.2">
      <c r="A3581" s="135" t="s">
        <v>929</v>
      </c>
      <c r="B3581" s="135" t="s">
        <v>950</v>
      </c>
      <c r="C3581" s="136">
        <v>12</v>
      </c>
      <c r="D3581" s="153" t="s">
        <v>101</v>
      </c>
      <c r="E3581" s="208">
        <v>4223</v>
      </c>
      <c r="F3581" s="143" t="s">
        <v>76</v>
      </c>
      <c r="G3581" s="210"/>
      <c r="H3581" s="398">
        <v>0</v>
      </c>
      <c r="I3581" s="398">
        <f>H3581</f>
        <v>0</v>
      </c>
      <c r="J3581" s="398">
        <v>133</v>
      </c>
      <c r="K3581" s="398">
        <f>J3581</f>
        <v>133</v>
      </c>
      <c r="L3581" s="398"/>
      <c r="M3581" s="398">
        <f>L3581</f>
        <v>0</v>
      </c>
      <c r="N3581" s="398"/>
      <c r="O3581" s="398">
        <f>N3581</f>
        <v>0</v>
      </c>
      <c r="P3581" s="398">
        <v>133</v>
      </c>
      <c r="Q3581" s="398">
        <f>P3581</f>
        <v>133</v>
      </c>
      <c r="R3581" s="398"/>
      <c r="S3581" s="398">
        <f>R3581</f>
        <v>0</v>
      </c>
      <c r="T3581" s="398"/>
      <c r="U3581" s="398">
        <f>T3581</f>
        <v>0</v>
      </c>
      <c r="V3581" s="398">
        <v>0</v>
      </c>
      <c r="W3581" s="398">
        <f>V3581</f>
        <v>0</v>
      </c>
      <c r="X3581" s="398"/>
      <c r="Y3581" s="398">
        <f>X3581</f>
        <v>0</v>
      </c>
      <c r="Z3581" s="139"/>
      <c r="AA3581" s="139"/>
      <c r="AB3581" s="139"/>
      <c r="AC3581" s="139"/>
    </row>
    <row r="3582" spans="1:29" s="139" customFormat="1" x14ac:dyDescent="0.2">
      <c r="A3582" s="166" t="s">
        <v>929</v>
      </c>
      <c r="B3582" s="166" t="s">
        <v>950</v>
      </c>
      <c r="C3582" s="167">
        <v>562</v>
      </c>
      <c r="D3582" s="166"/>
      <c r="E3582" s="168">
        <v>31</v>
      </c>
      <c r="F3582" s="169"/>
      <c r="G3582" s="169"/>
      <c r="H3582" s="185">
        <f t="shared" ref="H3582:Q3582" si="6217">H3583+H3585+H3587</f>
        <v>0</v>
      </c>
      <c r="I3582" s="185">
        <f t="shared" si="6217"/>
        <v>0</v>
      </c>
      <c r="J3582" s="185">
        <f t="shared" si="6217"/>
        <v>2455</v>
      </c>
      <c r="K3582" s="185">
        <f t="shared" si="6217"/>
        <v>0</v>
      </c>
      <c r="L3582" s="185">
        <f t="shared" ref="L3582:M3582" si="6218">L3583+L3585+L3587</f>
        <v>133700</v>
      </c>
      <c r="M3582" s="185">
        <f t="shared" si="6218"/>
        <v>0</v>
      </c>
      <c r="N3582" s="185">
        <f t="shared" ref="N3582:O3582" si="6219">N3583+N3585+N3587</f>
        <v>133700</v>
      </c>
      <c r="O3582" s="185">
        <f t="shared" si="6219"/>
        <v>0</v>
      </c>
      <c r="P3582" s="185">
        <f t="shared" si="6217"/>
        <v>2455</v>
      </c>
      <c r="Q3582" s="185">
        <f t="shared" si="6217"/>
        <v>0</v>
      </c>
      <c r="R3582" s="185">
        <f t="shared" ref="R3582:W3582" si="6220">R3583+R3585+R3587</f>
        <v>92750</v>
      </c>
      <c r="S3582" s="185">
        <f t="shared" si="6220"/>
        <v>0</v>
      </c>
      <c r="T3582" s="185">
        <f t="shared" ref="T3582:U3582" si="6221">T3583+T3585+T3587</f>
        <v>92750</v>
      </c>
      <c r="U3582" s="185">
        <f t="shared" si="6221"/>
        <v>0</v>
      </c>
      <c r="V3582" s="185">
        <f t="shared" si="6220"/>
        <v>66850</v>
      </c>
      <c r="W3582" s="185">
        <f t="shared" si="6220"/>
        <v>0</v>
      </c>
      <c r="X3582" s="185">
        <f t="shared" ref="X3582:Y3582" si="6222">X3583+X3585+X3587</f>
        <v>66850</v>
      </c>
      <c r="Y3582" s="185">
        <f t="shared" si="6222"/>
        <v>0</v>
      </c>
      <c r="Z3582" s="112"/>
      <c r="AA3582" s="112"/>
      <c r="AB3582" s="112"/>
      <c r="AC3582" s="112"/>
    </row>
    <row r="3583" spans="1:29" s="150" customFormat="1" x14ac:dyDescent="0.2">
      <c r="A3583" s="102" t="s">
        <v>929</v>
      </c>
      <c r="B3583" s="102" t="s">
        <v>950</v>
      </c>
      <c r="C3583" s="103">
        <v>562</v>
      </c>
      <c r="D3583" s="118"/>
      <c r="E3583" s="113">
        <v>311</v>
      </c>
      <c r="F3583" s="141"/>
      <c r="G3583" s="186"/>
      <c r="H3583" s="108">
        <f t="shared" ref="H3583:Y3583" si="6223">H3584</f>
        <v>0</v>
      </c>
      <c r="I3583" s="108">
        <f t="shared" si="6223"/>
        <v>0</v>
      </c>
      <c r="J3583" s="108">
        <f t="shared" si="6223"/>
        <v>1128</v>
      </c>
      <c r="K3583" s="108">
        <f t="shared" si="6223"/>
        <v>0</v>
      </c>
      <c r="L3583" s="108">
        <f t="shared" si="6223"/>
        <v>116000</v>
      </c>
      <c r="M3583" s="108">
        <f t="shared" si="6223"/>
        <v>0</v>
      </c>
      <c r="N3583" s="108">
        <f t="shared" si="6223"/>
        <v>116000</v>
      </c>
      <c r="O3583" s="108">
        <f t="shared" si="6223"/>
        <v>0</v>
      </c>
      <c r="P3583" s="108">
        <f t="shared" si="6223"/>
        <v>1128</v>
      </c>
      <c r="Q3583" s="108">
        <f t="shared" si="6223"/>
        <v>0</v>
      </c>
      <c r="R3583" s="108">
        <f t="shared" si="6223"/>
        <v>80000</v>
      </c>
      <c r="S3583" s="108">
        <f t="shared" si="6223"/>
        <v>0</v>
      </c>
      <c r="T3583" s="108">
        <f t="shared" si="6223"/>
        <v>80000</v>
      </c>
      <c r="U3583" s="108">
        <f t="shared" si="6223"/>
        <v>0</v>
      </c>
      <c r="V3583" s="108">
        <f t="shared" si="6223"/>
        <v>58000</v>
      </c>
      <c r="W3583" s="108">
        <f t="shared" si="6223"/>
        <v>0</v>
      </c>
      <c r="X3583" s="108">
        <f t="shared" si="6223"/>
        <v>58000</v>
      </c>
      <c r="Y3583" s="108">
        <f t="shared" si="6223"/>
        <v>0</v>
      </c>
      <c r="Z3583" s="112"/>
      <c r="AA3583" s="112"/>
      <c r="AB3583" s="112"/>
      <c r="AC3583" s="112"/>
    </row>
    <row r="3584" spans="1:29" s="139" customFormat="1" ht="15" x14ac:dyDescent="0.2">
      <c r="A3584" s="135" t="s">
        <v>929</v>
      </c>
      <c r="B3584" s="135" t="s">
        <v>950</v>
      </c>
      <c r="C3584" s="136">
        <v>562</v>
      </c>
      <c r="D3584" s="153" t="s">
        <v>101</v>
      </c>
      <c r="E3584" s="208">
        <v>3111</v>
      </c>
      <c r="F3584" s="143" t="s">
        <v>33</v>
      </c>
      <c r="G3584" s="210"/>
      <c r="H3584" s="398">
        <v>0</v>
      </c>
      <c r="I3584" s="428"/>
      <c r="J3584" s="398">
        <v>1128</v>
      </c>
      <c r="K3584" s="428"/>
      <c r="L3584" s="398">
        <v>116000</v>
      </c>
      <c r="M3584" s="428"/>
      <c r="N3584" s="398">
        <v>116000</v>
      </c>
      <c r="O3584" s="428"/>
      <c r="P3584" s="398">
        <v>1128</v>
      </c>
      <c r="Q3584" s="428"/>
      <c r="R3584" s="398">
        <v>80000</v>
      </c>
      <c r="S3584" s="428"/>
      <c r="T3584" s="398">
        <v>80000</v>
      </c>
      <c r="U3584" s="428"/>
      <c r="V3584" s="398">
        <v>58000</v>
      </c>
      <c r="W3584" s="428"/>
      <c r="X3584" s="398">
        <v>58000</v>
      </c>
      <c r="Y3584" s="428"/>
    </row>
    <row r="3585" spans="1:29" s="150" customFormat="1" x14ac:dyDescent="0.2">
      <c r="A3585" s="129" t="s">
        <v>929</v>
      </c>
      <c r="B3585" s="129" t="s">
        <v>950</v>
      </c>
      <c r="C3585" s="147">
        <v>562</v>
      </c>
      <c r="D3585" s="133"/>
      <c r="E3585" s="130">
        <v>312</v>
      </c>
      <c r="F3585" s="144"/>
      <c r="G3585" s="209"/>
      <c r="H3585" s="149">
        <f t="shared" ref="H3585:Y3585" si="6224">H3586</f>
        <v>0</v>
      </c>
      <c r="I3585" s="149">
        <f t="shared" si="6224"/>
        <v>0</v>
      </c>
      <c r="J3585" s="149">
        <f t="shared" si="6224"/>
        <v>1128</v>
      </c>
      <c r="K3585" s="149">
        <f t="shared" si="6224"/>
        <v>0</v>
      </c>
      <c r="L3585" s="149">
        <f t="shared" si="6224"/>
        <v>1700</v>
      </c>
      <c r="M3585" s="149">
        <f t="shared" si="6224"/>
        <v>0</v>
      </c>
      <c r="N3585" s="149">
        <f t="shared" si="6224"/>
        <v>1700</v>
      </c>
      <c r="O3585" s="149">
        <f t="shared" si="6224"/>
        <v>0</v>
      </c>
      <c r="P3585" s="149">
        <f t="shared" si="6224"/>
        <v>1128</v>
      </c>
      <c r="Q3585" s="149">
        <f t="shared" si="6224"/>
        <v>0</v>
      </c>
      <c r="R3585" s="149">
        <f t="shared" si="6224"/>
        <v>1550</v>
      </c>
      <c r="S3585" s="149">
        <f t="shared" si="6224"/>
        <v>0</v>
      </c>
      <c r="T3585" s="149">
        <f t="shared" si="6224"/>
        <v>1550</v>
      </c>
      <c r="U3585" s="149">
        <f t="shared" si="6224"/>
        <v>0</v>
      </c>
      <c r="V3585" s="149">
        <f t="shared" si="6224"/>
        <v>850</v>
      </c>
      <c r="W3585" s="149">
        <f t="shared" si="6224"/>
        <v>0</v>
      </c>
      <c r="X3585" s="149">
        <f t="shared" si="6224"/>
        <v>850</v>
      </c>
      <c r="Y3585" s="149">
        <f t="shared" si="6224"/>
        <v>0</v>
      </c>
    </row>
    <row r="3586" spans="1:29" s="139" customFormat="1" ht="15" x14ac:dyDescent="0.2">
      <c r="A3586" s="135" t="s">
        <v>929</v>
      </c>
      <c r="B3586" s="135" t="s">
        <v>950</v>
      </c>
      <c r="C3586" s="136">
        <v>562</v>
      </c>
      <c r="D3586" s="153" t="s">
        <v>101</v>
      </c>
      <c r="E3586" s="208">
        <v>3121</v>
      </c>
      <c r="F3586" s="143" t="s">
        <v>471</v>
      </c>
      <c r="G3586" s="210"/>
      <c r="H3586" s="398">
        <v>0</v>
      </c>
      <c r="I3586" s="428"/>
      <c r="J3586" s="398">
        <v>1128</v>
      </c>
      <c r="K3586" s="428"/>
      <c r="L3586" s="398">
        <v>1700</v>
      </c>
      <c r="M3586" s="428"/>
      <c r="N3586" s="398">
        <v>1700</v>
      </c>
      <c r="O3586" s="428"/>
      <c r="P3586" s="398">
        <v>1128</v>
      </c>
      <c r="Q3586" s="428"/>
      <c r="R3586" s="398">
        <v>1550</v>
      </c>
      <c r="S3586" s="428"/>
      <c r="T3586" s="398">
        <v>1550</v>
      </c>
      <c r="U3586" s="428"/>
      <c r="V3586" s="398">
        <v>850</v>
      </c>
      <c r="W3586" s="428"/>
      <c r="X3586" s="398">
        <v>850</v>
      </c>
      <c r="Y3586" s="428"/>
    </row>
    <row r="3587" spans="1:29" x14ac:dyDescent="0.2">
      <c r="A3587" s="129" t="s">
        <v>929</v>
      </c>
      <c r="B3587" s="129" t="s">
        <v>950</v>
      </c>
      <c r="C3587" s="147">
        <v>562</v>
      </c>
      <c r="D3587" s="133"/>
      <c r="E3587" s="130">
        <v>313</v>
      </c>
      <c r="F3587" s="144"/>
      <c r="G3587" s="209"/>
      <c r="H3587" s="149">
        <f t="shared" ref="H3587:Y3587" si="6225">H3588</f>
        <v>0</v>
      </c>
      <c r="I3587" s="149">
        <f t="shared" si="6225"/>
        <v>0</v>
      </c>
      <c r="J3587" s="149">
        <f t="shared" si="6225"/>
        <v>199</v>
      </c>
      <c r="K3587" s="149">
        <f t="shared" si="6225"/>
        <v>0</v>
      </c>
      <c r="L3587" s="149">
        <f t="shared" si="6225"/>
        <v>16000</v>
      </c>
      <c r="M3587" s="149">
        <f t="shared" si="6225"/>
        <v>0</v>
      </c>
      <c r="N3587" s="149">
        <f t="shared" si="6225"/>
        <v>16000</v>
      </c>
      <c r="O3587" s="149">
        <f t="shared" si="6225"/>
        <v>0</v>
      </c>
      <c r="P3587" s="149">
        <f t="shared" si="6225"/>
        <v>199</v>
      </c>
      <c r="Q3587" s="149">
        <f t="shared" si="6225"/>
        <v>0</v>
      </c>
      <c r="R3587" s="149">
        <f t="shared" si="6225"/>
        <v>11200</v>
      </c>
      <c r="S3587" s="149">
        <f t="shared" si="6225"/>
        <v>0</v>
      </c>
      <c r="T3587" s="149">
        <f>T3588</f>
        <v>11200</v>
      </c>
      <c r="U3587" s="149">
        <f t="shared" si="6225"/>
        <v>0</v>
      </c>
      <c r="V3587" s="149">
        <f t="shared" si="6225"/>
        <v>8000</v>
      </c>
      <c r="W3587" s="149">
        <f t="shared" si="6225"/>
        <v>0</v>
      </c>
      <c r="X3587" s="149">
        <f t="shared" si="6225"/>
        <v>8000</v>
      </c>
      <c r="Y3587" s="149">
        <f t="shared" si="6225"/>
        <v>0</v>
      </c>
      <c r="Z3587" s="150"/>
      <c r="AA3587" s="150"/>
      <c r="AB3587" s="150"/>
      <c r="AC3587" s="150"/>
    </row>
    <row r="3588" spans="1:29" ht="15" x14ac:dyDescent="0.2">
      <c r="A3588" s="135" t="s">
        <v>929</v>
      </c>
      <c r="B3588" s="135" t="s">
        <v>950</v>
      </c>
      <c r="C3588" s="136">
        <v>562</v>
      </c>
      <c r="D3588" s="153" t="s">
        <v>101</v>
      </c>
      <c r="E3588" s="208">
        <v>3132</v>
      </c>
      <c r="F3588" s="143" t="s">
        <v>40</v>
      </c>
      <c r="G3588" s="210"/>
      <c r="H3588" s="398">
        <v>0</v>
      </c>
      <c r="I3588" s="428"/>
      <c r="J3588" s="398">
        <v>199</v>
      </c>
      <c r="K3588" s="428"/>
      <c r="L3588" s="398">
        <v>16000</v>
      </c>
      <c r="M3588" s="428"/>
      <c r="N3588" s="398">
        <v>16000</v>
      </c>
      <c r="O3588" s="428"/>
      <c r="P3588" s="398">
        <v>199</v>
      </c>
      <c r="Q3588" s="428"/>
      <c r="R3588" s="398">
        <v>11200</v>
      </c>
      <c r="S3588" s="428"/>
      <c r="T3588" s="398">
        <v>11200</v>
      </c>
      <c r="U3588" s="428"/>
      <c r="V3588" s="398">
        <v>8000</v>
      </c>
      <c r="W3588" s="428"/>
      <c r="X3588" s="398">
        <v>8000</v>
      </c>
      <c r="Y3588" s="428"/>
      <c r="Z3588" s="139"/>
      <c r="AA3588" s="139"/>
      <c r="AB3588" s="139"/>
      <c r="AC3588" s="139"/>
    </row>
    <row r="3589" spans="1:29" s="139" customFormat="1" x14ac:dyDescent="0.2">
      <c r="A3589" s="166" t="s">
        <v>929</v>
      </c>
      <c r="B3589" s="166" t="s">
        <v>950</v>
      </c>
      <c r="C3589" s="167">
        <v>562</v>
      </c>
      <c r="D3589" s="166"/>
      <c r="E3589" s="168">
        <v>32</v>
      </c>
      <c r="F3589" s="169"/>
      <c r="G3589" s="169"/>
      <c r="H3589" s="185">
        <f>H3590+H3593</f>
        <v>1128</v>
      </c>
      <c r="I3589" s="185">
        <f t="shared" ref="I3589:Q3589" si="6226">I3590+I3593</f>
        <v>0</v>
      </c>
      <c r="J3589" s="185">
        <f t="shared" si="6226"/>
        <v>1128</v>
      </c>
      <c r="K3589" s="185">
        <f t="shared" si="6226"/>
        <v>0</v>
      </c>
      <c r="L3589" s="185">
        <f t="shared" ref="L3589:M3589" si="6227">L3590+L3593</f>
        <v>187000</v>
      </c>
      <c r="M3589" s="185">
        <f t="shared" si="6227"/>
        <v>0</v>
      </c>
      <c r="N3589" s="185">
        <f t="shared" ref="N3589:O3589" si="6228">N3590+N3593</f>
        <v>187000</v>
      </c>
      <c r="O3589" s="185">
        <f t="shared" si="6228"/>
        <v>0</v>
      </c>
      <c r="P3589" s="185">
        <f t="shared" si="6226"/>
        <v>1128</v>
      </c>
      <c r="Q3589" s="185">
        <f t="shared" si="6226"/>
        <v>0</v>
      </c>
      <c r="R3589" s="185">
        <f t="shared" ref="R3589:W3589" si="6229">R3590+R3593</f>
        <v>178300</v>
      </c>
      <c r="S3589" s="185">
        <f t="shared" si="6229"/>
        <v>0</v>
      </c>
      <c r="T3589" s="185">
        <f t="shared" ref="T3589:U3589" si="6230">T3590+T3593</f>
        <v>178300</v>
      </c>
      <c r="U3589" s="185">
        <f t="shared" si="6230"/>
        <v>0</v>
      </c>
      <c r="V3589" s="185">
        <f t="shared" si="6229"/>
        <v>141800</v>
      </c>
      <c r="W3589" s="185">
        <f t="shared" si="6229"/>
        <v>0</v>
      </c>
      <c r="X3589" s="185">
        <f t="shared" ref="X3589:Y3589" si="6231">X3590+X3593</f>
        <v>141800</v>
      </c>
      <c r="Y3589" s="185">
        <f t="shared" si="6231"/>
        <v>0</v>
      </c>
      <c r="Z3589" s="112"/>
      <c r="AA3589" s="112"/>
      <c r="AB3589" s="112"/>
      <c r="AC3589" s="112"/>
    </row>
    <row r="3590" spans="1:29" s="139" customFormat="1" x14ac:dyDescent="0.2">
      <c r="A3590" s="102" t="s">
        <v>929</v>
      </c>
      <c r="B3590" s="102" t="s">
        <v>950</v>
      </c>
      <c r="C3590" s="103">
        <v>562</v>
      </c>
      <c r="D3590" s="118"/>
      <c r="E3590" s="113">
        <v>323</v>
      </c>
      <c r="F3590" s="141"/>
      <c r="G3590" s="186"/>
      <c r="H3590" s="108">
        <f>SUM(H3591:H3592)</f>
        <v>1128</v>
      </c>
      <c r="I3590" s="108">
        <f t="shared" ref="I3590:W3590" si="6232">SUM(I3591:I3592)</f>
        <v>0</v>
      </c>
      <c r="J3590" s="108">
        <f t="shared" si="6232"/>
        <v>0</v>
      </c>
      <c r="K3590" s="108">
        <f t="shared" si="6232"/>
        <v>0</v>
      </c>
      <c r="L3590" s="108">
        <f t="shared" si="6232"/>
        <v>187000</v>
      </c>
      <c r="M3590" s="108">
        <f t="shared" si="6232"/>
        <v>0</v>
      </c>
      <c r="N3590" s="108">
        <f t="shared" ref="N3590:O3590" si="6233">SUM(N3591:N3592)</f>
        <v>187000</v>
      </c>
      <c r="O3590" s="108">
        <f t="shared" si="6233"/>
        <v>0</v>
      </c>
      <c r="P3590" s="108">
        <f t="shared" si="6232"/>
        <v>0</v>
      </c>
      <c r="Q3590" s="108">
        <f t="shared" si="6232"/>
        <v>0</v>
      </c>
      <c r="R3590" s="108">
        <f t="shared" si="6232"/>
        <v>178300</v>
      </c>
      <c r="S3590" s="108">
        <f t="shared" si="6232"/>
        <v>0</v>
      </c>
      <c r="T3590" s="108">
        <f t="shared" ref="T3590:U3590" si="6234">SUM(T3591:T3592)</f>
        <v>178300</v>
      </c>
      <c r="U3590" s="108">
        <f t="shared" si="6234"/>
        <v>0</v>
      </c>
      <c r="V3590" s="108">
        <f t="shared" si="6232"/>
        <v>141800</v>
      </c>
      <c r="W3590" s="108">
        <f t="shared" si="6232"/>
        <v>0</v>
      </c>
      <c r="X3590" s="108">
        <f t="shared" ref="X3590:Y3590" si="6235">SUM(X3591:X3592)</f>
        <v>141800</v>
      </c>
      <c r="Y3590" s="108">
        <f t="shared" si="6235"/>
        <v>0</v>
      </c>
      <c r="Z3590" s="112"/>
      <c r="AA3590" s="112"/>
      <c r="AB3590" s="112"/>
      <c r="AC3590" s="112"/>
    </row>
    <row r="3591" spans="1:29" ht="15" x14ac:dyDescent="0.2">
      <c r="A3591" s="135" t="s">
        <v>929</v>
      </c>
      <c r="B3591" s="135" t="s">
        <v>950</v>
      </c>
      <c r="C3591" s="136">
        <v>562</v>
      </c>
      <c r="D3591" s="153" t="s">
        <v>101</v>
      </c>
      <c r="E3591" s="208">
        <v>3233</v>
      </c>
      <c r="F3591" s="143" t="s">
        <v>54</v>
      </c>
      <c r="G3591" s="210"/>
      <c r="H3591" s="398"/>
      <c r="I3591" s="428"/>
      <c r="J3591" s="398"/>
      <c r="K3591" s="428"/>
      <c r="L3591" s="398">
        <v>136000</v>
      </c>
      <c r="M3591" s="428"/>
      <c r="N3591" s="398">
        <v>136000</v>
      </c>
      <c r="O3591" s="428"/>
      <c r="P3591" s="398"/>
      <c r="Q3591" s="428"/>
      <c r="R3591" s="398">
        <v>88800</v>
      </c>
      <c r="S3591" s="428"/>
      <c r="T3591" s="398">
        <v>88800</v>
      </c>
      <c r="U3591" s="428"/>
      <c r="V3591" s="398">
        <v>57800</v>
      </c>
      <c r="W3591" s="428"/>
      <c r="X3591" s="398">
        <v>57800</v>
      </c>
      <c r="Y3591" s="428"/>
      <c r="Z3591" s="139"/>
      <c r="AA3591" s="139"/>
      <c r="AB3591" s="139"/>
      <c r="AC3591" s="139"/>
    </row>
    <row r="3592" spans="1:29" s="139" customFormat="1" ht="15" x14ac:dyDescent="0.2">
      <c r="A3592" s="135" t="s">
        <v>929</v>
      </c>
      <c r="B3592" s="135" t="s">
        <v>950</v>
      </c>
      <c r="C3592" s="136">
        <v>562</v>
      </c>
      <c r="D3592" s="153" t="s">
        <v>101</v>
      </c>
      <c r="E3592" s="208">
        <v>3237</v>
      </c>
      <c r="F3592" s="143" t="s">
        <v>58</v>
      </c>
      <c r="G3592" s="210"/>
      <c r="H3592" s="398">
        <v>1128</v>
      </c>
      <c r="I3592" s="428"/>
      <c r="J3592" s="398">
        <v>0</v>
      </c>
      <c r="K3592" s="428"/>
      <c r="L3592" s="398">
        <v>51000</v>
      </c>
      <c r="M3592" s="428"/>
      <c r="N3592" s="398">
        <v>51000</v>
      </c>
      <c r="O3592" s="428"/>
      <c r="P3592" s="398">
        <v>0</v>
      </c>
      <c r="Q3592" s="428"/>
      <c r="R3592" s="398">
        <v>89500</v>
      </c>
      <c r="S3592" s="428"/>
      <c r="T3592" s="398">
        <v>89500</v>
      </c>
      <c r="U3592" s="428"/>
      <c r="V3592" s="398">
        <v>84000</v>
      </c>
      <c r="W3592" s="428"/>
      <c r="X3592" s="398">
        <v>84000</v>
      </c>
      <c r="Y3592" s="428"/>
    </row>
    <row r="3593" spans="1:29" x14ac:dyDescent="0.2">
      <c r="A3593" s="102" t="s">
        <v>929</v>
      </c>
      <c r="B3593" s="102" t="s">
        <v>950</v>
      </c>
      <c r="C3593" s="103">
        <v>562</v>
      </c>
      <c r="D3593" s="118"/>
      <c r="E3593" s="113">
        <v>329</v>
      </c>
      <c r="F3593" s="141"/>
      <c r="G3593" s="186"/>
      <c r="H3593" s="108">
        <f t="shared" ref="H3593:Y3593" si="6236">H3594</f>
        <v>0</v>
      </c>
      <c r="I3593" s="108">
        <f t="shared" si="6236"/>
        <v>0</v>
      </c>
      <c r="J3593" s="108">
        <f t="shared" si="6236"/>
        <v>1128</v>
      </c>
      <c r="K3593" s="108">
        <f t="shared" si="6236"/>
        <v>0</v>
      </c>
      <c r="L3593" s="108">
        <f t="shared" si="6236"/>
        <v>0</v>
      </c>
      <c r="M3593" s="108">
        <f t="shared" si="6236"/>
        <v>0</v>
      </c>
      <c r="N3593" s="108">
        <f t="shared" si="6236"/>
        <v>0</v>
      </c>
      <c r="O3593" s="108">
        <f t="shared" si="6236"/>
        <v>0</v>
      </c>
      <c r="P3593" s="108">
        <f t="shared" si="6236"/>
        <v>1128</v>
      </c>
      <c r="Q3593" s="108">
        <f t="shared" si="6236"/>
        <v>0</v>
      </c>
      <c r="R3593" s="108">
        <f t="shared" si="6236"/>
        <v>0</v>
      </c>
      <c r="S3593" s="108">
        <f t="shared" si="6236"/>
        <v>0</v>
      </c>
      <c r="T3593" s="108">
        <f t="shared" si="6236"/>
        <v>0</v>
      </c>
      <c r="U3593" s="108">
        <f t="shared" si="6236"/>
        <v>0</v>
      </c>
      <c r="V3593" s="108">
        <f t="shared" si="6236"/>
        <v>0</v>
      </c>
      <c r="W3593" s="108">
        <f t="shared" si="6236"/>
        <v>0</v>
      </c>
      <c r="X3593" s="108">
        <f t="shared" si="6236"/>
        <v>0</v>
      </c>
      <c r="Y3593" s="108">
        <f t="shared" si="6236"/>
        <v>0</v>
      </c>
    </row>
    <row r="3594" spans="1:29" ht="15" x14ac:dyDescent="0.2">
      <c r="A3594" s="135" t="s">
        <v>929</v>
      </c>
      <c r="B3594" s="135" t="s">
        <v>950</v>
      </c>
      <c r="C3594" s="136">
        <v>562</v>
      </c>
      <c r="D3594" s="153" t="s">
        <v>101</v>
      </c>
      <c r="E3594" s="208">
        <v>3293</v>
      </c>
      <c r="F3594" s="143" t="s">
        <v>64</v>
      </c>
      <c r="G3594" s="210"/>
      <c r="H3594" s="398">
        <v>0</v>
      </c>
      <c r="I3594" s="428"/>
      <c r="J3594" s="398">
        <v>1128</v>
      </c>
      <c r="K3594" s="428"/>
      <c r="L3594" s="398"/>
      <c r="M3594" s="428"/>
      <c r="N3594" s="398"/>
      <c r="O3594" s="428"/>
      <c r="P3594" s="398">
        <v>1128</v>
      </c>
      <c r="Q3594" s="428"/>
      <c r="R3594" s="398"/>
      <c r="S3594" s="428"/>
      <c r="T3594" s="398"/>
      <c r="U3594" s="428"/>
      <c r="V3594" s="398"/>
      <c r="W3594" s="428"/>
      <c r="X3594" s="398"/>
      <c r="Y3594" s="428"/>
      <c r="Z3594" s="139"/>
      <c r="AA3594" s="139"/>
      <c r="AB3594" s="139"/>
      <c r="AC3594" s="139"/>
    </row>
    <row r="3595" spans="1:29" s="139" customFormat="1" x14ac:dyDescent="0.2">
      <c r="A3595" s="166" t="s">
        <v>929</v>
      </c>
      <c r="B3595" s="166" t="s">
        <v>950</v>
      </c>
      <c r="C3595" s="167">
        <v>562</v>
      </c>
      <c r="D3595" s="166"/>
      <c r="E3595" s="168">
        <v>42</v>
      </c>
      <c r="F3595" s="169"/>
      <c r="G3595" s="169"/>
      <c r="H3595" s="185">
        <f t="shared" ref="H3595:Q3595" si="6237">H3596+H3598</f>
        <v>0</v>
      </c>
      <c r="I3595" s="185">
        <f t="shared" si="6237"/>
        <v>0</v>
      </c>
      <c r="J3595" s="185">
        <f t="shared" si="6237"/>
        <v>363661</v>
      </c>
      <c r="K3595" s="185">
        <f t="shared" si="6237"/>
        <v>0</v>
      </c>
      <c r="L3595" s="185">
        <f t="shared" ref="L3595:M3595" si="6238">L3596+L3598</f>
        <v>14450000</v>
      </c>
      <c r="M3595" s="185">
        <f t="shared" si="6238"/>
        <v>0</v>
      </c>
      <c r="N3595" s="185">
        <f t="shared" ref="N3595:O3595" si="6239">N3596+N3598</f>
        <v>12000000</v>
      </c>
      <c r="O3595" s="185">
        <f t="shared" si="6239"/>
        <v>0</v>
      </c>
      <c r="P3595" s="185">
        <f t="shared" si="6237"/>
        <v>11282634</v>
      </c>
      <c r="Q3595" s="185">
        <f t="shared" si="6237"/>
        <v>0</v>
      </c>
      <c r="R3595" s="185">
        <f t="shared" ref="R3595:W3595" si="6240">R3596+R3598</f>
        <v>24141550</v>
      </c>
      <c r="S3595" s="185">
        <f t="shared" si="6240"/>
        <v>0</v>
      </c>
      <c r="T3595" s="185">
        <f t="shared" ref="T3595:U3595" si="6241">T3596+T3598</f>
        <v>15000000</v>
      </c>
      <c r="U3595" s="185">
        <f t="shared" si="6241"/>
        <v>0</v>
      </c>
      <c r="V3595" s="185">
        <f t="shared" si="6240"/>
        <v>23700550</v>
      </c>
      <c r="W3595" s="185">
        <f t="shared" si="6240"/>
        <v>0</v>
      </c>
      <c r="X3595" s="185">
        <f t="shared" ref="X3595:Y3595" si="6242">X3596+X3598</f>
        <v>23700550</v>
      </c>
      <c r="Y3595" s="185">
        <f t="shared" si="6242"/>
        <v>0</v>
      </c>
      <c r="Z3595" s="112"/>
      <c r="AA3595" s="112"/>
      <c r="AB3595" s="112"/>
      <c r="AC3595" s="112"/>
    </row>
    <row r="3596" spans="1:29" s="150" customFormat="1" x14ac:dyDescent="0.2">
      <c r="A3596" s="102" t="s">
        <v>929</v>
      </c>
      <c r="B3596" s="102" t="s">
        <v>950</v>
      </c>
      <c r="C3596" s="103">
        <v>562</v>
      </c>
      <c r="D3596" s="118"/>
      <c r="E3596" s="113">
        <v>421</v>
      </c>
      <c r="F3596" s="141"/>
      <c r="G3596" s="186"/>
      <c r="H3596" s="108">
        <f t="shared" ref="H3596:Y3596" si="6243">H3597</f>
        <v>0</v>
      </c>
      <c r="I3596" s="108">
        <f t="shared" si="6243"/>
        <v>0</v>
      </c>
      <c r="J3596" s="108">
        <f t="shared" si="6243"/>
        <v>362466</v>
      </c>
      <c r="K3596" s="108">
        <f t="shared" si="6243"/>
        <v>0</v>
      </c>
      <c r="L3596" s="108">
        <f t="shared" si="6243"/>
        <v>14450000</v>
      </c>
      <c r="M3596" s="108">
        <f t="shared" si="6243"/>
        <v>0</v>
      </c>
      <c r="N3596" s="108">
        <f t="shared" si="6243"/>
        <v>12000000</v>
      </c>
      <c r="O3596" s="108">
        <f t="shared" si="6243"/>
        <v>0</v>
      </c>
      <c r="P3596" s="108">
        <f t="shared" si="6243"/>
        <v>11281439</v>
      </c>
      <c r="Q3596" s="108">
        <f t="shared" si="6243"/>
        <v>0</v>
      </c>
      <c r="R3596" s="108">
        <f t="shared" si="6243"/>
        <v>24141550</v>
      </c>
      <c r="S3596" s="108">
        <f t="shared" si="6243"/>
        <v>0</v>
      </c>
      <c r="T3596" s="108">
        <f t="shared" si="6243"/>
        <v>15000000</v>
      </c>
      <c r="U3596" s="108">
        <f t="shared" si="6243"/>
        <v>0</v>
      </c>
      <c r="V3596" s="108">
        <f t="shared" si="6243"/>
        <v>23700550</v>
      </c>
      <c r="W3596" s="108">
        <f t="shared" si="6243"/>
        <v>0</v>
      </c>
      <c r="X3596" s="108">
        <f t="shared" si="6243"/>
        <v>23700550</v>
      </c>
      <c r="Y3596" s="108">
        <f t="shared" si="6243"/>
        <v>0</v>
      </c>
      <c r="Z3596" s="112"/>
      <c r="AA3596" s="112"/>
      <c r="AB3596" s="112"/>
      <c r="AC3596" s="112"/>
    </row>
    <row r="3597" spans="1:29" s="139" customFormat="1" ht="15" x14ac:dyDescent="0.2">
      <c r="A3597" s="135" t="s">
        <v>929</v>
      </c>
      <c r="B3597" s="135" t="s">
        <v>950</v>
      </c>
      <c r="C3597" s="136">
        <v>562</v>
      </c>
      <c r="D3597" s="153" t="s">
        <v>101</v>
      </c>
      <c r="E3597" s="208">
        <v>4214</v>
      </c>
      <c r="F3597" s="143" t="s">
        <v>500</v>
      </c>
      <c r="G3597" s="210"/>
      <c r="H3597" s="398">
        <v>0</v>
      </c>
      <c r="I3597" s="428"/>
      <c r="J3597" s="398">
        <v>362466</v>
      </c>
      <c r="K3597" s="428"/>
      <c r="L3597" s="398">
        <v>14450000</v>
      </c>
      <c r="M3597" s="428"/>
      <c r="N3597" s="398">
        <v>12000000</v>
      </c>
      <c r="O3597" s="428"/>
      <c r="P3597" s="398">
        <v>11281439</v>
      </c>
      <c r="Q3597" s="428"/>
      <c r="R3597" s="398">
        <v>24141550</v>
      </c>
      <c r="S3597" s="428"/>
      <c r="T3597" s="398">
        <v>15000000</v>
      </c>
      <c r="U3597" s="428"/>
      <c r="V3597" s="398">
        <v>23700550</v>
      </c>
      <c r="W3597" s="428"/>
      <c r="X3597" s="398">
        <v>23700550</v>
      </c>
      <c r="Y3597" s="428"/>
    </row>
    <row r="3598" spans="1:29" x14ac:dyDescent="0.2">
      <c r="A3598" s="129" t="s">
        <v>929</v>
      </c>
      <c r="B3598" s="129" t="s">
        <v>950</v>
      </c>
      <c r="C3598" s="147">
        <v>562</v>
      </c>
      <c r="D3598" s="133"/>
      <c r="E3598" s="130">
        <v>422</v>
      </c>
      <c r="F3598" s="144"/>
      <c r="G3598" s="209"/>
      <c r="H3598" s="149">
        <f t="shared" ref="H3598:Y3598" si="6244">H3599</f>
        <v>0</v>
      </c>
      <c r="I3598" s="149">
        <f t="shared" si="6244"/>
        <v>0</v>
      </c>
      <c r="J3598" s="149">
        <f t="shared" si="6244"/>
        <v>1195</v>
      </c>
      <c r="K3598" s="149">
        <f t="shared" si="6244"/>
        <v>0</v>
      </c>
      <c r="L3598" s="149">
        <f t="shared" si="6244"/>
        <v>0</v>
      </c>
      <c r="M3598" s="149">
        <f t="shared" si="6244"/>
        <v>0</v>
      </c>
      <c r="N3598" s="149">
        <f t="shared" si="6244"/>
        <v>0</v>
      </c>
      <c r="O3598" s="149">
        <f t="shared" si="6244"/>
        <v>0</v>
      </c>
      <c r="P3598" s="149">
        <f t="shared" si="6244"/>
        <v>1195</v>
      </c>
      <c r="Q3598" s="149">
        <f t="shared" si="6244"/>
        <v>0</v>
      </c>
      <c r="R3598" s="149">
        <f t="shared" si="6244"/>
        <v>0</v>
      </c>
      <c r="S3598" s="149">
        <f t="shared" si="6244"/>
        <v>0</v>
      </c>
      <c r="T3598" s="149">
        <f t="shared" si="6244"/>
        <v>0</v>
      </c>
      <c r="U3598" s="149">
        <f t="shared" si="6244"/>
        <v>0</v>
      </c>
      <c r="V3598" s="149">
        <f t="shared" si="6244"/>
        <v>0</v>
      </c>
      <c r="W3598" s="149">
        <f t="shared" si="6244"/>
        <v>0</v>
      </c>
      <c r="X3598" s="149">
        <f t="shared" si="6244"/>
        <v>0</v>
      </c>
      <c r="Y3598" s="149">
        <f t="shared" si="6244"/>
        <v>0</v>
      </c>
      <c r="Z3598" s="150"/>
      <c r="AA3598" s="150"/>
      <c r="AB3598" s="150"/>
      <c r="AC3598" s="150"/>
    </row>
    <row r="3599" spans="1:29" ht="15" x14ac:dyDescent="0.2">
      <c r="A3599" s="135" t="s">
        <v>929</v>
      </c>
      <c r="B3599" s="135" t="s">
        <v>950</v>
      </c>
      <c r="C3599" s="136">
        <v>562</v>
      </c>
      <c r="D3599" s="153" t="s">
        <v>101</v>
      </c>
      <c r="E3599" s="208">
        <v>4223</v>
      </c>
      <c r="F3599" s="143" t="s">
        <v>76</v>
      </c>
      <c r="G3599" s="210"/>
      <c r="H3599" s="398">
        <v>0</v>
      </c>
      <c r="I3599" s="428"/>
      <c r="J3599" s="398">
        <v>1195</v>
      </c>
      <c r="K3599" s="428"/>
      <c r="L3599" s="398"/>
      <c r="M3599" s="428"/>
      <c r="N3599" s="398"/>
      <c r="O3599" s="428"/>
      <c r="P3599" s="398">
        <v>1195</v>
      </c>
      <c r="Q3599" s="428"/>
      <c r="R3599" s="398"/>
      <c r="S3599" s="428"/>
      <c r="T3599" s="398"/>
      <c r="U3599" s="428"/>
      <c r="V3599" s="398"/>
      <c r="W3599" s="428"/>
      <c r="X3599" s="398"/>
      <c r="Y3599" s="428"/>
      <c r="Z3599" s="139"/>
      <c r="AA3599" s="139"/>
      <c r="AB3599" s="139"/>
      <c r="AC3599" s="139"/>
    </row>
    <row r="3600" spans="1:29" s="101" customFormat="1" ht="67.5" x14ac:dyDescent="0.2">
      <c r="A3600" s="202" t="s">
        <v>929</v>
      </c>
      <c r="B3600" s="173" t="s">
        <v>952</v>
      </c>
      <c r="C3600" s="173"/>
      <c r="D3600" s="173"/>
      <c r="E3600" s="174"/>
      <c r="F3600" s="176" t="s">
        <v>679</v>
      </c>
      <c r="G3600" s="177" t="s">
        <v>636</v>
      </c>
      <c r="H3600" s="178">
        <f>H3601+H3606+H3612+H3617+H3622+H3628+H3633+H3638+H3644</f>
        <v>0</v>
      </c>
      <c r="I3600" s="178">
        <f t="shared" ref="I3600:W3600" si="6245">I3601+I3606+I3612+I3617+I3622+I3628+I3633+I3638+I3644</f>
        <v>0</v>
      </c>
      <c r="J3600" s="178">
        <f t="shared" si="6245"/>
        <v>0</v>
      </c>
      <c r="K3600" s="178">
        <f t="shared" si="6245"/>
        <v>0</v>
      </c>
      <c r="L3600" s="178">
        <f t="shared" si="6245"/>
        <v>50866</v>
      </c>
      <c r="M3600" s="178">
        <f t="shared" si="6245"/>
        <v>0</v>
      </c>
      <c r="N3600" s="178">
        <f t="shared" ref="N3600:O3600" si="6246">N3601+N3606+N3612+N3617+N3622+N3628+N3633+N3638+N3644</f>
        <v>50866</v>
      </c>
      <c r="O3600" s="178">
        <f t="shared" si="6246"/>
        <v>0</v>
      </c>
      <c r="P3600" s="178">
        <f t="shared" si="6245"/>
        <v>0</v>
      </c>
      <c r="Q3600" s="178">
        <f t="shared" si="6245"/>
        <v>0</v>
      </c>
      <c r="R3600" s="178">
        <f t="shared" si="6245"/>
        <v>50866</v>
      </c>
      <c r="S3600" s="178">
        <f t="shared" si="6245"/>
        <v>0</v>
      </c>
      <c r="T3600" s="178">
        <f t="shared" ref="T3600:U3600" si="6247">T3601+T3606+T3612+T3617+T3622+T3628+T3633+T3638+T3644</f>
        <v>50866</v>
      </c>
      <c r="U3600" s="178">
        <f t="shared" si="6247"/>
        <v>0</v>
      </c>
      <c r="V3600" s="178">
        <f t="shared" si="6245"/>
        <v>50866</v>
      </c>
      <c r="W3600" s="178">
        <f t="shared" si="6245"/>
        <v>0</v>
      </c>
      <c r="X3600" s="178">
        <f t="shared" ref="X3600:Y3600" si="6248">X3601+X3606+X3612+X3617+X3622+X3628+X3633+X3638+X3644</f>
        <v>50866</v>
      </c>
      <c r="Y3600" s="178">
        <f t="shared" si="6248"/>
        <v>0</v>
      </c>
      <c r="Z3600" s="112"/>
      <c r="AA3600" s="112"/>
      <c r="AB3600" s="112"/>
      <c r="AC3600" s="112"/>
    </row>
    <row r="3601" spans="1:29" x14ac:dyDescent="0.2">
      <c r="A3601" s="188" t="s">
        <v>929</v>
      </c>
      <c r="B3601" s="188" t="s">
        <v>952</v>
      </c>
      <c r="C3601" s="167">
        <v>43</v>
      </c>
      <c r="D3601" s="166"/>
      <c r="E3601" s="168">
        <v>31</v>
      </c>
      <c r="F3601" s="169"/>
      <c r="G3601" s="169"/>
      <c r="H3601" s="185">
        <f>H3602+H3604</f>
        <v>0</v>
      </c>
      <c r="I3601" s="185">
        <f t="shared" ref="I3601:W3601" si="6249">I3602+I3604</f>
        <v>0</v>
      </c>
      <c r="J3601" s="185">
        <f t="shared" si="6249"/>
        <v>0</v>
      </c>
      <c r="K3601" s="185">
        <f t="shared" si="6249"/>
        <v>0</v>
      </c>
      <c r="L3601" s="185">
        <f t="shared" si="6249"/>
        <v>11700</v>
      </c>
      <c r="M3601" s="185">
        <f t="shared" si="6249"/>
        <v>0</v>
      </c>
      <c r="N3601" s="185">
        <f t="shared" ref="N3601:O3601" si="6250">N3602+N3604</f>
        <v>11700</v>
      </c>
      <c r="O3601" s="185">
        <f t="shared" si="6250"/>
        <v>0</v>
      </c>
      <c r="P3601" s="185">
        <f t="shared" si="6249"/>
        <v>0</v>
      </c>
      <c r="Q3601" s="185">
        <f t="shared" si="6249"/>
        <v>0</v>
      </c>
      <c r="R3601" s="185">
        <f t="shared" si="6249"/>
        <v>11700</v>
      </c>
      <c r="S3601" s="185">
        <f t="shared" si="6249"/>
        <v>0</v>
      </c>
      <c r="T3601" s="185">
        <f t="shared" ref="T3601:U3601" si="6251">T3602+T3604</f>
        <v>11700</v>
      </c>
      <c r="U3601" s="185">
        <f t="shared" si="6251"/>
        <v>0</v>
      </c>
      <c r="V3601" s="185">
        <f t="shared" si="6249"/>
        <v>11700</v>
      </c>
      <c r="W3601" s="185">
        <f t="shared" si="6249"/>
        <v>0</v>
      </c>
      <c r="X3601" s="185">
        <f t="shared" ref="X3601:Y3601" si="6252">X3602+X3604</f>
        <v>11700</v>
      </c>
      <c r="Y3601" s="185">
        <f t="shared" si="6252"/>
        <v>0</v>
      </c>
    </row>
    <row r="3602" spans="1:29" s="101" customFormat="1" x14ac:dyDescent="0.2">
      <c r="A3602" s="118" t="s">
        <v>929</v>
      </c>
      <c r="B3602" s="118" t="s">
        <v>952</v>
      </c>
      <c r="C3602" s="103">
        <v>43</v>
      </c>
      <c r="D3602" s="118"/>
      <c r="E3602" s="113">
        <v>311</v>
      </c>
      <c r="F3602" s="141"/>
      <c r="G3602" s="186"/>
      <c r="H3602" s="108">
        <f t="shared" ref="H3602:Y3602" si="6253">H3603</f>
        <v>0</v>
      </c>
      <c r="I3602" s="108">
        <f t="shared" si="6253"/>
        <v>0</v>
      </c>
      <c r="J3602" s="108">
        <f t="shared" si="6253"/>
        <v>0</v>
      </c>
      <c r="K3602" s="108">
        <f t="shared" si="6253"/>
        <v>0</v>
      </c>
      <c r="L3602" s="108">
        <f t="shared" si="6253"/>
        <v>10000</v>
      </c>
      <c r="M3602" s="108">
        <f t="shared" si="6253"/>
        <v>0</v>
      </c>
      <c r="N3602" s="108">
        <f t="shared" si="6253"/>
        <v>10000</v>
      </c>
      <c r="O3602" s="108">
        <f t="shared" si="6253"/>
        <v>0</v>
      </c>
      <c r="P3602" s="108">
        <f t="shared" si="6253"/>
        <v>0</v>
      </c>
      <c r="Q3602" s="108">
        <f t="shared" si="6253"/>
        <v>0</v>
      </c>
      <c r="R3602" s="108">
        <f t="shared" si="6253"/>
        <v>10000</v>
      </c>
      <c r="S3602" s="108">
        <f t="shared" si="6253"/>
        <v>0</v>
      </c>
      <c r="T3602" s="108">
        <f t="shared" si="6253"/>
        <v>10000</v>
      </c>
      <c r="U3602" s="108">
        <f t="shared" si="6253"/>
        <v>0</v>
      </c>
      <c r="V3602" s="108">
        <f t="shared" si="6253"/>
        <v>10000</v>
      </c>
      <c r="W3602" s="108">
        <f t="shared" si="6253"/>
        <v>0</v>
      </c>
      <c r="X3602" s="108">
        <f t="shared" si="6253"/>
        <v>10000</v>
      </c>
      <c r="Y3602" s="108">
        <f t="shared" si="6253"/>
        <v>0</v>
      </c>
    </row>
    <row r="3603" spans="1:29" ht="15" x14ac:dyDescent="0.2">
      <c r="A3603" s="95" t="s">
        <v>929</v>
      </c>
      <c r="B3603" s="95" t="s">
        <v>952</v>
      </c>
      <c r="C3603" s="94">
        <v>43</v>
      </c>
      <c r="D3603" s="95" t="s">
        <v>101</v>
      </c>
      <c r="E3603" s="119">
        <v>3111</v>
      </c>
      <c r="F3603" s="142" t="s">
        <v>33</v>
      </c>
      <c r="H3603" s="398"/>
      <c r="I3603" s="399"/>
      <c r="J3603" s="398">
        <v>0</v>
      </c>
      <c r="K3603" s="399"/>
      <c r="L3603" s="398">
        <v>10000</v>
      </c>
      <c r="M3603" s="399"/>
      <c r="N3603" s="398">
        <v>10000</v>
      </c>
      <c r="O3603" s="399"/>
      <c r="P3603" s="398">
        <v>0</v>
      </c>
      <c r="Q3603" s="399"/>
      <c r="R3603" s="398">
        <v>10000</v>
      </c>
      <c r="S3603" s="399"/>
      <c r="T3603" s="398">
        <v>10000</v>
      </c>
      <c r="U3603" s="399"/>
      <c r="V3603" s="398">
        <v>10000</v>
      </c>
      <c r="W3603" s="399"/>
      <c r="X3603" s="398">
        <v>10000</v>
      </c>
      <c r="Y3603" s="399"/>
    </row>
    <row r="3604" spans="1:29" x14ac:dyDescent="0.2">
      <c r="A3604" s="118" t="s">
        <v>929</v>
      </c>
      <c r="B3604" s="118" t="s">
        <v>952</v>
      </c>
      <c r="C3604" s="103">
        <v>43</v>
      </c>
      <c r="D3604" s="118"/>
      <c r="E3604" s="113">
        <v>313</v>
      </c>
      <c r="F3604" s="141"/>
      <c r="G3604" s="186"/>
      <c r="H3604" s="108">
        <f t="shared" ref="H3604:Y3604" si="6254">H3605</f>
        <v>0</v>
      </c>
      <c r="I3604" s="108">
        <f t="shared" si="6254"/>
        <v>0</v>
      </c>
      <c r="J3604" s="108">
        <f t="shared" si="6254"/>
        <v>0</v>
      </c>
      <c r="K3604" s="108">
        <f t="shared" si="6254"/>
        <v>0</v>
      </c>
      <c r="L3604" s="108">
        <f t="shared" si="6254"/>
        <v>1700</v>
      </c>
      <c r="M3604" s="108">
        <f t="shared" si="6254"/>
        <v>0</v>
      </c>
      <c r="N3604" s="108">
        <f t="shared" si="6254"/>
        <v>1700</v>
      </c>
      <c r="O3604" s="108">
        <f t="shared" si="6254"/>
        <v>0</v>
      </c>
      <c r="P3604" s="108">
        <f t="shared" si="6254"/>
        <v>0</v>
      </c>
      <c r="Q3604" s="108">
        <f t="shared" si="6254"/>
        <v>0</v>
      </c>
      <c r="R3604" s="108">
        <f t="shared" si="6254"/>
        <v>1700</v>
      </c>
      <c r="S3604" s="108">
        <f t="shared" si="6254"/>
        <v>0</v>
      </c>
      <c r="T3604" s="108">
        <f t="shared" si="6254"/>
        <v>1700</v>
      </c>
      <c r="U3604" s="108">
        <f t="shared" si="6254"/>
        <v>0</v>
      </c>
      <c r="V3604" s="108">
        <f t="shared" si="6254"/>
        <v>1700</v>
      </c>
      <c r="W3604" s="108">
        <f t="shared" si="6254"/>
        <v>0</v>
      </c>
      <c r="X3604" s="108">
        <f t="shared" si="6254"/>
        <v>1700</v>
      </c>
      <c r="Y3604" s="108">
        <f t="shared" si="6254"/>
        <v>0</v>
      </c>
      <c r="Z3604" s="101"/>
      <c r="AA3604" s="101"/>
      <c r="AB3604" s="101"/>
      <c r="AC3604" s="101"/>
    </row>
    <row r="3605" spans="1:29" s="101" customFormat="1" x14ac:dyDescent="0.2">
      <c r="A3605" s="95" t="s">
        <v>929</v>
      </c>
      <c r="B3605" s="95" t="s">
        <v>952</v>
      </c>
      <c r="C3605" s="94">
        <v>43</v>
      </c>
      <c r="D3605" s="95" t="s">
        <v>101</v>
      </c>
      <c r="E3605" s="119">
        <v>3132</v>
      </c>
      <c r="F3605" s="142" t="s">
        <v>40</v>
      </c>
      <c r="G3605" s="134"/>
      <c r="H3605" s="398"/>
      <c r="I3605" s="399"/>
      <c r="J3605" s="398">
        <v>0</v>
      </c>
      <c r="K3605" s="399"/>
      <c r="L3605" s="398">
        <v>1700</v>
      </c>
      <c r="M3605" s="399"/>
      <c r="N3605" s="398">
        <v>1700</v>
      </c>
      <c r="O3605" s="399"/>
      <c r="P3605" s="398">
        <v>0</v>
      </c>
      <c r="Q3605" s="399"/>
      <c r="R3605" s="398">
        <v>1700</v>
      </c>
      <c r="S3605" s="399"/>
      <c r="T3605" s="398">
        <v>1700</v>
      </c>
      <c r="U3605" s="399"/>
      <c r="V3605" s="398">
        <v>1700</v>
      </c>
      <c r="W3605" s="399"/>
      <c r="X3605" s="398">
        <v>1700</v>
      </c>
      <c r="Y3605" s="399"/>
      <c r="Z3605" s="112"/>
      <c r="AA3605" s="112"/>
      <c r="AB3605" s="112"/>
      <c r="AC3605" s="112"/>
    </row>
    <row r="3606" spans="1:29" x14ac:dyDescent="0.2">
      <c r="A3606" s="188" t="s">
        <v>929</v>
      </c>
      <c r="B3606" s="188" t="s">
        <v>952</v>
      </c>
      <c r="C3606" s="167">
        <v>43</v>
      </c>
      <c r="D3606" s="166"/>
      <c r="E3606" s="168">
        <v>32</v>
      </c>
      <c r="F3606" s="169"/>
      <c r="G3606" s="169"/>
      <c r="H3606" s="185">
        <f>H3607+H3610</f>
        <v>0</v>
      </c>
      <c r="I3606" s="185">
        <f t="shared" ref="I3606:W3606" si="6255">I3607+I3610</f>
        <v>0</v>
      </c>
      <c r="J3606" s="185">
        <f t="shared" si="6255"/>
        <v>0</v>
      </c>
      <c r="K3606" s="185">
        <f t="shared" si="6255"/>
        <v>0</v>
      </c>
      <c r="L3606" s="185">
        <f t="shared" si="6255"/>
        <v>1513</v>
      </c>
      <c r="M3606" s="185">
        <f t="shared" si="6255"/>
        <v>0</v>
      </c>
      <c r="N3606" s="185">
        <f t="shared" ref="N3606:O3606" si="6256">N3607+N3610</f>
        <v>1513</v>
      </c>
      <c r="O3606" s="185">
        <f t="shared" si="6256"/>
        <v>0</v>
      </c>
      <c r="P3606" s="185">
        <f t="shared" si="6255"/>
        <v>0</v>
      </c>
      <c r="Q3606" s="185">
        <f t="shared" si="6255"/>
        <v>0</v>
      </c>
      <c r="R3606" s="185">
        <f t="shared" si="6255"/>
        <v>1513</v>
      </c>
      <c r="S3606" s="185">
        <f t="shared" si="6255"/>
        <v>0</v>
      </c>
      <c r="T3606" s="185">
        <f t="shared" ref="T3606:U3606" si="6257">T3607+T3610</f>
        <v>1513</v>
      </c>
      <c r="U3606" s="185">
        <f t="shared" si="6257"/>
        <v>0</v>
      </c>
      <c r="V3606" s="185">
        <f t="shared" si="6255"/>
        <v>1513</v>
      </c>
      <c r="W3606" s="185">
        <f t="shared" si="6255"/>
        <v>0</v>
      </c>
      <c r="X3606" s="185">
        <f t="shared" ref="X3606:Y3606" si="6258">X3607+X3610</f>
        <v>1513</v>
      </c>
      <c r="Y3606" s="185">
        <f t="shared" si="6258"/>
        <v>0</v>
      </c>
    </row>
    <row r="3607" spans="1:29" x14ac:dyDescent="0.2">
      <c r="A3607" s="118" t="s">
        <v>929</v>
      </c>
      <c r="B3607" s="118" t="s">
        <v>952</v>
      </c>
      <c r="C3607" s="103">
        <v>43</v>
      </c>
      <c r="D3607" s="118"/>
      <c r="E3607" s="113">
        <v>321</v>
      </c>
      <c r="F3607" s="141"/>
      <c r="G3607" s="186"/>
      <c r="H3607" s="108">
        <f t="shared" ref="H3607:W3607" si="6259">H3608+H3609</f>
        <v>0</v>
      </c>
      <c r="I3607" s="108">
        <f t="shared" si="6259"/>
        <v>0</v>
      </c>
      <c r="J3607" s="108">
        <f t="shared" si="6259"/>
        <v>0</v>
      </c>
      <c r="K3607" s="108">
        <f t="shared" si="6259"/>
        <v>0</v>
      </c>
      <c r="L3607" s="108">
        <f t="shared" si="6259"/>
        <v>310</v>
      </c>
      <c r="M3607" s="108">
        <f t="shared" si="6259"/>
        <v>0</v>
      </c>
      <c r="N3607" s="108">
        <f t="shared" ref="N3607:O3607" si="6260">N3608+N3609</f>
        <v>310</v>
      </c>
      <c r="O3607" s="108">
        <f t="shared" si="6260"/>
        <v>0</v>
      </c>
      <c r="P3607" s="108">
        <f t="shared" si="6259"/>
        <v>0</v>
      </c>
      <c r="Q3607" s="108">
        <f t="shared" si="6259"/>
        <v>0</v>
      </c>
      <c r="R3607" s="108">
        <f t="shared" si="6259"/>
        <v>310</v>
      </c>
      <c r="S3607" s="108">
        <f t="shared" si="6259"/>
        <v>0</v>
      </c>
      <c r="T3607" s="108">
        <f t="shared" ref="T3607:U3607" si="6261">T3608+T3609</f>
        <v>310</v>
      </c>
      <c r="U3607" s="108">
        <f t="shared" si="6261"/>
        <v>0</v>
      </c>
      <c r="V3607" s="108">
        <f t="shared" si="6259"/>
        <v>310</v>
      </c>
      <c r="W3607" s="108">
        <f t="shared" si="6259"/>
        <v>0</v>
      </c>
      <c r="X3607" s="108">
        <f t="shared" ref="X3607:Y3607" si="6262">X3608+X3609</f>
        <v>310</v>
      </c>
      <c r="Y3607" s="108">
        <f t="shared" si="6262"/>
        <v>0</v>
      </c>
      <c r="Z3607" s="101"/>
      <c r="AA3607" s="101"/>
      <c r="AB3607" s="101"/>
      <c r="AC3607" s="101"/>
    </row>
    <row r="3608" spans="1:29" s="101" customFormat="1" x14ac:dyDescent="0.2">
      <c r="A3608" s="95" t="s">
        <v>929</v>
      </c>
      <c r="B3608" s="95" t="s">
        <v>952</v>
      </c>
      <c r="C3608" s="94">
        <v>43</v>
      </c>
      <c r="D3608" s="95" t="s">
        <v>101</v>
      </c>
      <c r="E3608" s="119">
        <v>3211</v>
      </c>
      <c r="F3608" s="142" t="s">
        <v>42</v>
      </c>
      <c r="G3608" s="134"/>
      <c r="H3608" s="398"/>
      <c r="I3608" s="399"/>
      <c r="J3608" s="398">
        <v>0</v>
      </c>
      <c r="K3608" s="399"/>
      <c r="L3608" s="398">
        <v>200</v>
      </c>
      <c r="M3608" s="399"/>
      <c r="N3608" s="398">
        <v>200</v>
      </c>
      <c r="O3608" s="399"/>
      <c r="P3608" s="398">
        <v>0</v>
      </c>
      <c r="Q3608" s="399"/>
      <c r="R3608" s="398">
        <v>200</v>
      </c>
      <c r="S3608" s="399"/>
      <c r="T3608" s="398">
        <v>200</v>
      </c>
      <c r="U3608" s="399"/>
      <c r="V3608" s="398">
        <v>200</v>
      </c>
      <c r="W3608" s="399"/>
      <c r="X3608" s="398">
        <v>200</v>
      </c>
      <c r="Y3608" s="399"/>
      <c r="Z3608" s="112"/>
      <c r="AA3608" s="112"/>
      <c r="AB3608" s="112"/>
      <c r="AC3608" s="112"/>
    </row>
    <row r="3609" spans="1:29" ht="30" x14ac:dyDescent="0.2">
      <c r="A3609" s="95" t="s">
        <v>929</v>
      </c>
      <c r="B3609" s="95" t="s">
        <v>952</v>
      </c>
      <c r="C3609" s="94">
        <v>43</v>
      </c>
      <c r="D3609" s="95" t="s">
        <v>101</v>
      </c>
      <c r="E3609" s="119">
        <v>3212</v>
      </c>
      <c r="F3609" s="142" t="s">
        <v>43</v>
      </c>
      <c r="H3609" s="398"/>
      <c r="I3609" s="399"/>
      <c r="J3609" s="398"/>
      <c r="K3609" s="399"/>
      <c r="L3609" s="398">
        <v>110</v>
      </c>
      <c r="M3609" s="399"/>
      <c r="N3609" s="398">
        <v>110</v>
      </c>
      <c r="O3609" s="399"/>
      <c r="P3609" s="398"/>
      <c r="Q3609" s="399"/>
      <c r="R3609" s="398">
        <v>110</v>
      </c>
      <c r="S3609" s="399"/>
      <c r="T3609" s="398">
        <v>110</v>
      </c>
      <c r="U3609" s="399"/>
      <c r="V3609" s="398">
        <v>110</v>
      </c>
      <c r="W3609" s="399"/>
      <c r="X3609" s="398">
        <v>110</v>
      </c>
      <c r="Y3609" s="399"/>
    </row>
    <row r="3610" spans="1:29" x14ac:dyDescent="0.2">
      <c r="A3610" s="118" t="s">
        <v>929</v>
      </c>
      <c r="B3610" s="118" t="s">
        <v>952</v>
      </c>
      <c r="C3610" s="103">
        <v>43</v>
      </c>
      <c r="D3610" s="118"/>
      <c r="E3610" s="113">
        <v>323</v>
      </c>
      <c r="F3610" s="141"/>
      <c r="G3610" s="186"/>
      <c r="H3610" s="108">
        <f t="shared" ref="H3610:Y3610" si="6263">SUM(H3611:H3611)</f>
        <v>0</v>
      </c>
      <c r="I3610" s="108">
        <f t="shared" si="6263"/>
        <v>0</v>
      </c>
      <c r="J3610" s="108">
        <f t="shared" si="6263"/>
        <v>0</v>
      </c>
      <c r="K3610" s="108">
        <f t="shared" si="6263"/>
        <v>0</v>
      </c>
      <c r="L3610" s="108">
        <f t="shared" si="6263"/>
        <v>1203</v>
      </c>
      <c r="M3610" s="108">
        <f t="shared" si="6263"/>
        <v>0</v>
      </c>
      <c r="N3610" s="108">
        <f t="shared" si="6263"/>
        <v>1203</v>
      </c>
      <c r="O3610" s="108">
        <f t="shared" si="6263"/>
        <v>0</v>
      </c>
      <c r="P3610" s="108">
        <f t="shared" si="6263"/>
        <v>0</v>
      </c>
      <c r="Q3610" s="108">
        <f t="shared" si="6263"/>
        <v>0</v>
      </c>
      <c r="R3610" s="108">
        <f t="shared" si="6263"/>
        <v>1203</v>
      </c>
      <c r="S3610" s="108">
        <f t="shared" si="6263"/>
        <v>0</v>
      </c>
      <c r="T3610" s="108">
        <f t="shared" si="6263"/>
        <v>1203</v>
      </c>
      <c r="U3610" s="108">
        <f t="shared" si="6263"/>
        <v>0</v>
      </c>
      <c r="V3610" s="108">
        <f t="shared" si="6263"/>
        <v>1203</v>
      </c>
      <c r="W3610" s="108">
        <f t="shared" si="6263"/>
        <v>0</v>
      </c>
      <c r="X3610" s="108">
        <f t="shared" si="6263"/>
        <v>1203</v>
      </c>
      <c r="Y3610" s="108">
        <f t="shared" si="6263"/>
        <v>0</v>
      </c>
      <c r="Z3610" s="101"/>
      <c r="AA3610" s="101"/>
      <c r="AB3610" s="101"/>
      <c r="AC3610" s="101"/>
    </row>
    <row r="3611" spans="1:29" s="101" customFormat="1" x14ac:dyDescent="0.2">
      <c r="A3611" s="95" t="s">
        <v>929</v>
      </c>
      <c r="B3611" s="95" t="s">
        <v>952</v>
      </c>
      <c r="C3611" s="94">
        <v>43</v>
      </c>
      <c r="D3611" s="95" t="s">
        <v>101</v>
      </c>
      <c r="E3611" s="119">
        <v>3233</v>
      </c>
      <c r="F3611" s="142" t="s">
        <v>54</v>
      </c>
      <c r="G3611" s="134"/>
      <c r="H3611" s="398"/>
      <c r="I3611" s="398"/>
      <c r="J3611" s="398"/>
      <c r="K3611" s="398"/>
      <c r="L3611" s="398">
        <v>1203</v>
      </c>
      <c r="M3611" s="398"/>
      <c r="N3611" s="398">
        <v>1203</v>
      </c>
      <c r="O3611" s="398"/>
      <c r="P3611" s="398"/>
      <c r="Q3611" s="398"/>
      <c r="R3611" s="398">
        <v>1203</v>
      </c>
      <c r="S3611" s="398"/>
      <c r="T3611" s="398">
        <v>1203</v>
      </c>
      <c r="U3611" s="398"/>
      <c r="V3611" s="398">
        <v>1203</v>
      </c>
      <c r="W3611" s="398"/>
      <c r="X3611" s="398">
        <v>1203</v>
      </c>
      <c r="Y3611" s="398"/>
      <c r="Z3611" s="112"/>
      <c r="AA3611" s="112"/>
      <c r="AB3611" s="112"/>
      <c r="AC3611" s="112"/>
    </row>
    <row r="3612" spans="1:29" x14ac:dyDescent="0.2">
      <c r="A3612" s="188" t="s">
        <v>929</v>
      </c>
      <c r="B3612" s="188" t="s">
        <v>952</v>
      </c>
      <c r="C3612" s="167">
        <v>43</v>
      </c>
      <c r="D3612" s="166"/>
      <c r="E3612" s="168">
        <v>42</v>
      </c>
      <c r="F3612" s="169"/>
      <c r="G3612" s="169"/>
      <c r="H3612" s="185">
        <f>H3613+H3615</f>
        <v>0</v>
      </c>
      <c r="I3612" s="185">
        <f t="shared" ref="I3612:W3612" si="6264">I3613+I3615</f>
        <v>0</v>
      </c>
      <c r="J3612" s="185">
        <f t="shared" si="6264"/>
        <v>0</v>
      </c>
      <c r="K3612" s="185">
        <f t="shared" si="6264"/>
        <v>0</v>
      </c>
      <c r="L3612" s="185">
        <f t="shared" si="6264"/>
        <v>12220</v>
      </c>
      <c r="M3612" s="185">
        <f t="shared" si="6264"/>
        <v>0</v>
      </c>
      <c r="N3612" s="185">
        <f t="shared" ref="N3612:O3612" si="6265">N3613+N3615</f>
        <v>12220</v>
      </c>
      <c r="O3612" s="185">
        <f t="shared" si="6265"/>
        <v>0</v>
      </c>
      <c r="P3612" s="185">
        <f t="shared" si="6264"/>
        <v>0</v>
      </c>
      <c r="Q3612" s="185">
        <f t="shared" si="6264"/>
        <v>0</v>
      </c>
      <c r="R3612" s="185">
        <f t="shared" si="6264"/>
        <v>12220</v>
      </c>
      <c r="S3612" s="185">
        <f t="shared" si="6264"/>
        <v>0</v>
      </c>
      <c r="T3612" s="185">
        <f t="shared" ref="T3612:U3612" si="6266">T3613+T3615</f>
        <v>12220</v>
      </c>
      <c r="U3612" s="185">
        <f t="shared" si="6266"/>
        <v>0</v>
      </c>
      <c r="V3612" s="185">
        <f t="shared" si="6264"/>
        <v>12220</v>
      </c>
      <c r="W3612" s="185">
        <f t="shared" si="6264"/>
        <v>0</v>
      </c>
      <c r="X3612" s="185">
        <f t="shared" ref="X3612:Y3612" si="6267">X3613+X3615</f>
        <v>12220</v>
      </c>
      <c r="Y3612" s="185">
        <f t="shared" si="6267"/>
        <v>0</v>
      </c>
    </row>
    <row r="3613" spans="1:29" s="101" customFormat="1" x14ac:dyDescent="0.2">
      <c r="A3613" s="118" t="s">
        <v>929</v>
      </c>
      <c r="B3613" s="118" t="s">
        <v>952</v>
      </c>
      <c r="C3613" s="103">
        <v>43</v>
      </c>
      <c r="D3613" s="118"/>
      <c r="E3613" s="113">
        <v>422</v>
      </c>
      <c r="F3613" s="141"/>
      <c r="G3613" s="186"/>
      <c r="H3613" s="108">
        <f t="shared" ref="H3613:Y3613" si="6268">H3614</f>
        <v>0</v>
      </c>
      <c r="I3613" s="108">
        <f t="shared" si="6268"/>
        <v>0</v>
      </c>
      <c r="J3613" s="108">
        <f t="shared" si="6268"/>
        <v>0</v>
      </c>
      <c r="K3613" s="108">
        <f t="shared" si="6268"/>
        <v>0</v>
      </c>
      <c r="L3613" s="108">
        <f t="shared" si="6268"/>
        <v>5870</v>
      </c>
      <c r="M3613" s="108">
        <f t="shared" si="6268"/>
        <v>0</v>
      </c>
      <c r="N3613" s="108">
        <f t="shared" si="6268"/>
        <v>5870</v>
      </c>
      <c r="O3613" s="108">
        <f t="shared" si="6268"/>
        <v>0</v>
      </c>
      <c r="P3613" s="108">
        <f t="shared" si="6268"/>
        <v>0</v>
      </c>
      <c r="Q3613" s="108">
        <f t="shared" si="6268"/>
        <v>0</v>
      </c>
      <c r="R3613" s="108">
        <f t="shared" si="6268"/>
        <v>5870</v>
      </c>
      <c r="S3613" s="108">
        <f t="shared" si="6268"/>
        <v>0</v>
      </c>
      <c r="T3613" s="108">
        <f t="shared" si="6268"/>
        <v>5870</v>
      </c>
      <c r="U3613" s="108">
        <f t="shared" si="6268"/>
        <v>0</v>
      </c>
      <c r="V3613" s="108">
        <f t="shared" si="6268"/>
        <v>5870</v>
      </c>
      <c r="W3613" s="108">
        <f t="shared" si="6268"/>
        <v>0</v>
      </c>
      <c r="X3613" s="108">
        <f t="shared" si="6268"/>
        <v>5870</v>
      </c>
      <c r="Y3613" s="108">
        <f t="shared" si="6268"/>
        <v>0</v>
      </c>
    </row>
    <row r="3614" spans="1:29" ht="15" x14ac:dyDescent="0.2">
      <c r="A3614" s="95" t="s">
        <v>929</v>
      </c>
      <c r="B3614" s="95" t="s">
        <v>952</v>
      </c>
      <c r="C3614" s="94">
        <v>43</v>
      </c>
      <c r="D3614" s="95" t="s">
        <v>101</v>
      </c>
      <c r="E3614" s="119">
        <v>4221</v>
      </c>
      <c r="F3614" s="142" t="s">
        <v>911</v>
      </c>
      <c r="H3614" s="398"/>
      <c r="I3614" s="399"/>
      <c r="J3614" s="398">
        <v>0</v>
      </c>
      <c r="K3614" s="399"/>
      <c r="L3614" s="398">
        <v>5870</v>
      </c>
      <c r="M3614" s="399"/>
      <c r="N3614" s="398">
        <v>5870</v>
      </c>
      <c r="O3614" s="399"/>
      <c r="P3614" s="398">
        <v>0</v>
      </c>
      <c r="Q3614" s="399"/>
      <c r="R3614" s="398">
        <v>5870</v>
      </c>
      <c r="S3614" s="399"/>
      <c r="T3614" s="398">
        <v>5870</v>
      </c>
      <c r="U3614" s="399"/>
      <c r="V3614" s="398">
        <v>5870</v>
      </c>
      <c r="W3614" s="399"/>
      <c r="X3614" s="398">
        <v>5870</v>
      </c>
      <c r="Y3614" s="399"/>
    </row>
    <row r="3615" spans="1:29" x14ac:dyDescent="0.2">
      <c r="A3615" s="118" t="s">
        <v>929</v>
      </c>
      <c r="B3615" s="118" t="s">
        <v>952</v>
      </c>
      <c r="C3615" s="103">
        <v>43</v>
      </c>
      <c r="D3615" s="118"/>
      <c r="E3615" s="113">
        <v>426</v>
      </c>
      <c r="F3615" s="141"/>
      <c r="G3615" s="186"/>
      <c r="H3615" s="108">
        <f t="shared" ref="H3615:Y3615" si="6269">SUM(H3616:H3616)</f>
        <v>0</v>
      </c>
      <c r="I3615" s="108">
        <f t="shared" si="6269"/>
        <v>0</v>
      </c>
      <c r="J3615" s="108">
        <f t="shared" si="6269"/>
        <v>0</v>
      </c>
      <c r="K3615" s="108">
        <f t="shared" si="6269"/>
        <v>0</v>
      </c>
      <c r="L3615" s="108">
        <f t="shared" si="6269"/>
        <v>6350</v>
      </c>
      <c r="M3615" s="108">
        <f t="shared" si="6269"/>
        <v>0</v>
      </c>
      <c r="N3615" s="108">
        <f t="shared" si="6269"/>
        <v>6350</v>
      </c>
      <c r="O3615" s="108">
        <f t="shared" si="6269"/>
        <v>0</v>
      </c>
      <c r="P3615" s="108">
        <f t="shared" si="6269"/>
        <v>0</v>
      </c>
      <c r="Q3615" s="108">
        <f t="shared" si="6269"/>
        <v>0</v>
      </c>
      <c r="R3615" s="108">
        <f t="shared" si="6269"/>
        <v>6350</v>
      </c>
      <c r="S3615" s="108">
        <f t="shared" si="6269"/>
        <v>0</v>
      </c>
      <c r="T3615" s="108">
        <f t="shared" si="6269"/>
        <v>6350</v>
      </c>
      <c r="U3615" s="108">
        <f t="shared" si="6269"/>
        <v>0</v>
      </c>
      <c r="V3615" s="108">
        <f t="shared" si="6269"/>
        <v>6350</v>
      </c>
      <c r="W3615" s="108">
        <f t="shared" si="6269"/>
        <v>0</v>
      </c>
      <c r="X3615" s="108">
        <f t="shared" si="6269"/>
        <v>6350</v>
      </c>
      <c r="Y3615" s="108">
        <f t="shared" si="6269"/>
        <v>0</v>
      </c>
      <c r="Z3615" s="101"/>
      <c r="AA3615" s="101"/>
      <c r="AB3615" s="101"/>
      <c r="AC3615" s="101"/>
    </row>
    <row r="3616" spans="1:29" s="101" customFormat="1" x14ac:dyDescent="0.2">
      <c r="A3616" s="95" t="s">
        <v>929</v>
      </c>
      <c r="B3616" s="95" t="s">
        <v>952</v>
      </c>
      <c r="C3616" s="94">
        <v>43</v>
      </c>
      <c r="D3616" s="95" t="s">
        <v>101</v>
      </c>
      <c r="E3616" s="119">
        <v>4262</v>
      </c>
      <c r="F3616" s="142" t="s">
        <v>218</v>
      </c>
      <c r="G3616" s="134"/>
      <c r="H3616" s="398"/>
      <c r="I3616" s="399"/>
      <c r="J3616" s="398"/>
      <c r="K3616" s="399"/>
      <c r="L3616" s="398">
        <v>6350</v>
      </c>
      <c r="M3616" s="399"/>
      <c r="N3616" s="398">
        <v>6350</v>
      </c>
      <c r="O3616" s="399"/>
      <c r="P3616" s="398"/>
      <c r="Q3616" s="399"/>
      <c r="R3616" s="398">
        <v>6350</v>
      </c>
      <c r="S3616" s="399"/>
      <c r="T3616" s="398">
        <v>6350</v>
      </c>
      <c r="U3616" s="399"/>
      <c r="V3616" s="398">
        <v>6350</v>
      </c>
      <c r="W3616" s="399"/>
      <c r="X3616" s="398">
        <v>6350</v>
      </c>
      <c r="Y3616" s="399"/>
      <c r="Z3616" s="112"/>
      <c r="AA3616" s="112"/>
      <c r="AB3616" s="112"/>
      <c r="AC3616" s="112"/>
    </row>
    <row r="3617" spans="1:29" x14ac:dyDescent="0.2">
      <c r="A3617" s="188" t="s">
        <v>929</v>
      </c>
      <c r="B3617" s="188" t="s">
        <v>952</v>
      </c>
      <c r="C3617" s="167">
        <v>51</v>
      </c>
      <c r="D3617" s="166"/>
      <c r="E3617" s="168">
        <v>31</v>
      </c>
      <c r="F3617" s="169"/>
      <c r="G3617" s="169"/>
      <c r="H3617" s="185">
        <f>H3618+H3620</f>
        <v>0</v>
      </c>
      <c r="I3617" s="185">
        <f t="shared" ref="I3617" si="6270">I3618+I3620</f>
        <v>0</v>
      </c>
      <c r="J3617" s="185">
        <f t="shared" ref="J3617" si="6271">J3618+J3620</f>
        <v>0</v>
      </c>
      <c r="K3617" s="185">
        <f t="shared" ref="K3617" si="6272">K3618+K3620</f>
        <v>0</v>
      </c>
      <c r="L3617" s="185">
        <f t="shared" ref="L3617:N3617" si="6273">L3618+L3620</f>
        <v>9360</v>
      </c>
      <c r="M3617" s="185">
        <f t="shared" ref="M3617:O3617" si="6274">M3618+M3620</f>
        <v>0</v>
      </c>
      <c r="N3617" s="185">
        <f t="shared" si="6273"/>
        <v>9360</v>
      </c>
      <c r="O3617" s="185">
        <f t="shared" si="6274"/>
        <v>0</v>
      </c>
      <c r="P3617" s="185">
        <f t="shared" ref="P3617" si="6275">P3618+P3620</f>
        <v>0</v>
      </c>
      <c r="Q3617" s="185">
        <f t="shared" ref="Q3617" si="6276">Q3618+Q3620</f>
        <v>0</v>
      </c>
      <c r="R3617" s="185">
        <f t="shared" ref="R3617:T3617" si="6277">R3618+R3620</f>
        <v>9360</v>
      </c>
      <c r="S3617" s="185">
        <f t="shared" ref="S3617:U3617" si="6278">S3618+S3620</f>
        <v>0</v>
      </c>
      <c r="T3617" s="185">
        <f t="shared" si="6277"/>
        <v>9360</v>
      </c>
      <c r="U3617" s="185">
        <f t="shared" si="6278"/>
        <v>0</v>
      </c>
      <c r="V3617" s="185">
        <f t="shared" ref="V3617:X3617" si="6279">V3618+V3620</f>
        <v>9360</v>
      </c>
      <c r="W3617" s="185">
        <f t="shared" ref="W3617:Y3617" si="6280">W3618+W3620</f>
        <v>0</v>
      </c>
      <c r="X3617" s="185">
        <f t="shared" si="6279"/>
        <v>9360</v>
      </c>
      <c r="Y3617" s="185">
        <f t="shared" si="6280"/>
        <v>0</v>
      </c>
    </row>
    <row r="3618" spans="1:29" s="101" customFormat="1" x14ac:dyDescent="0.2">
      <c r="A3618" s="118" t="s">
        <v>929</v>
      </c>
      <c r="B3618" s="118" t="s">
        <v>952</v>
      </c>
      <c r="C3618" s="103">
        <v>51</v>
      </c>
      <c r="D3618" s="118"/>
      <c r="E3618" s="113">
        <v>311</v>
      </c>
      <c r="F3618" s="141"/>
      <c r="G3618" s="186"/>
      <c r="H3618" s="108">
        <f t="shared" ref="H3618:Y3618" si="6281">H3619</f>
        <v>0</v>
      </c>
      <c r="I3618" s="108">
        <f t="shared" si="6281"/>
        <v>0</v>
      </c>
      <c r="J3618" s="108">
        <f t="shared" si="6281"/>
        <v>0</v>
      </c>
      <c r="K3618" s="108">
        <f t="shared" si="6281"/>
        <v>0</v>
      </c>
      <c r="L3618" s="108">
        <f t="shared" si="6281"/>
        <v>8000</v>
      </c>
      <c r="M3618" s="108">
        <f t="shared" si="6281"/>
        <v>0</v>
      </c>
      <c r="N3618" s="108">
        <f t="shared" si="6281"/>
        <v>8000</v>
      </c>
      <c r="O3618" s="108">
        <f t="shared" si="6281"/>
        <v>0</v>
      </c>
      <c r="P3618" s="108">
        <f t="shared" si="6281"/>
        <v>0</v>
      </c>
      <c r="Q3618" s="108">
        <f t="shared" si="6281"/>
        <v>0</v>
      </c>
      <c r="R3618" s="108">
        <f t="shared" si="6281"/>
        <v>8000</v>
      </c>
      <c r="S3618" s="108">
        <f t="shared" si="6281"/>
        <v>0</v>
      </c>
      <c r="T3618" s="108">
        <f t="shared" si="6281"/>
        <v>8000</v>
      </c>
      <c r="U3618" s="108">
        <f t="shared" si="6281"/>
        <v>0</v>
      </c>
      <c r="V3618" s="108">
        <f t="shared" si="6281"/>
        <v>8000</v>
      </c>
      <c r="W3618" s="108">
        <f t="shared" si="6281"/>
        <v>0</v>
      </c>
      <c r="X3618" s="108">
        <f t="shared" si="6281"/>
        <v>8000</v>
      </c>
      <c r="Y3618" s="108">
        <f t="shared" si="6281"/>
        <v>0</v>
      </c>
    </row>
    <row r="3619" spans="1:29" ht="15" x14ac:dyDescent="0.2">
      <c r="A3619" s="95" t="s">
        <v>929</v>
      </c>
      <c r="B3619" s="95" t="s">
        <v>952</v>
      </c>
      <c r="C3619" s="94">
        <v>51</v>
      </c>
      <c r="D3619" s="95" t="s">
        <v>101</v>
      </c>
      <c r="E3619" s="119">
        <v>3111</v>
      </c>
      <c r="F3619" s="142" t="s">
        <v>33</v>
      </c>
      <c r="H3619" s="398"/>
      <c r="I3619" s="399"/>
      <c r="J3619" s="398">
        <v>0</v>
      </c>
      <c r="K3619" s="399"/>
      <c r="L3619" s="398">
        <v>8000</v>
      </c>
      <c r="M3619" s="399"/>
      <c r="N3619" s="398">
        <v>8000</v>
      </c>
      <c r="O3619" s="399"/>
      <c r="P3619" s="398">
        <v>0</v>
      </c>
      <c r="Q3619" s="399"/>
      <c r="R3619" s="398">
        <v>8000</v>
      </c>
      <c r="S3619" s="399"/>
      <c r="T3619" s="398">
        <v>8000</v>
      </c>
      <c r="U3619" s="399"/>
      <c r="V3619" s="398">
        <v>8000</v>
      </c>
      <c r="W3619" s="399"/>
      <c r="X3619" s="398">
        <v>8000</v>
      </c>
      <c r="Y3619" s="399"/>
    </row>
    <row r="3620" spans="1:29" x14ac:dyDescent="0.2">
      <c r="A3620" s="118" t="s">
        <v>929</v>
      </c>
      <c r="B3620" s="118" t="s">
        <v>952</v>
      </c>
      <c r="C3620" s="103">
        <v>51</v>
      </c>
      <c r="D3620" s="118"/>
      <c r="E3620" s="113">
        <v>313</v>
      </c>
      <c r="F3620" s="141"/>
      <c r="G3620" s="186"/>
      <c r="H3620" s="108">
        <f t="shared" ref="H3620:Y3620" si="6282">H3621</f>
        <v>0</v>
      </c>
      <c r="I3620" s="108">
        <f t="shared" si="6282"/>
        <v>0</v>
      </c>
      <c r="J3620" s="108">
        <f t="shared" si="6282"/>
        <v>0</v>
      </c>
      <c r="K3620" s="108">
        <f t="shared" si="6282"/>
        <v>0</v>
      </c>
      <c r="L3620" s="108">
        <f t="shared" si="6282"/>
        <v>1360</v>
      </c>
      <c r="M3620" s="108">
        <f t="shared" si="6282"/>
        <v>0</v>
      </c>
      <c r="N3620" s="108">
        <f t="shared" si="6282"/>
        <v>1360</v>
      </c>
      <c r="O3620" s="108">
        <f t="shared" si="6282"/>
        <v>0</v>
      </c>
      <c r="P3620" s="108">
        <f t="shared" si="6282"/>
        <v>0</v>
      </c>
      <c r="Q3620" s="108">
        <f t="shared" si="6282"/>
        <v>0</v>
      </c>
      <c r="R3620" s="108">
        <f t="shared" si="6282"/>
        <v>1360</v>
      </c>
      <c r="S3620" s="108">
        <f t="shared" si="6282"/>
        <v>0</v>
      </c>
      <c r="T3620" s="108">
        <f t="shared" si="6282"/>
        <v>1360</v>
      </c>
      <c r="U3620" s="108">
        <f t="shared" si="6282"/>
        <v>0</v>
      </c>
      <c r="V3620" s="108">
        <f t="shared" si="6282"/>
        <v>1360</v>
      </c>
      <c r="W3620" s="108">
        <f t="shared" si="6282"/>
        <v>0</v>
      </c>
      <c r="X3620" s="108">
        <f t="shared" si="6282"/>
        <v>1360</v>
      </c>
      <c r="Y3620" s="108">
        <f t="shared" si="6282"/>
        <v>0</v>
      </c>
      <c r="Z3620" s="101"/>
      <c r="AA3620" s="101"/>
      <c r="AB3620" s="101"/>
      <c r="AC3620" s="101"/>
    </row>
    <row r="3621" spans="1:29" s="101" customFormat="1" x14ac:dyDescent="0.2">
      <c r="A3621" s="95" t="s">
        <v>929</v>
      </c>
      <c r="B3621" s="95" t="s">
        <v>952</v>
      </c>
      <c r="C3621" s="94">
        <v>51</v>
      </c>
      <c r="D3621" s="95" t="s">
        <v>101</v>
      </c>
      <c r="E3621" s="119">
        <v>3132</v>
      </c>
      <c r="F3621" s="142" t="s">
        <v>40</v>
      </c>
      <c r="G3621" s="134"/>
      <c r="H3621" s="398"/>
      <c r="I3621" s="399"/>
      <c r="J3621" s="398">
        <v>0</v>
      </c>
      <c r="K3621" s="399"/>
      <c r="L3621" s="398">
        <v>1360</v>
      </c>
      <c r="M3621" s="399"/>
      <c r="N3621" s="398">
        <v>1360</v>
      </c>
      <c r="O3621" s="399"/>
      <c r="P3621" s="398">
        <v>0</v>
      </c>
      <c r="Q3621" s="399"/>
      <c r="R3621" s="398">
        <v>1360</v>
      </c>
      <c r="S3621" s="399"/>
      <c r="T3621" s="398">
        <v>1360</v>
      </c>
      <c r="U3621" s="399"/>
      <c r="V3621" s="398">
        <v>1360</v>
      </c>
      <c r="W3621" s="399"/>
      <c r="X3621" s="398">
        <v>1360</v>
      </c>
      <c r="Y3621" s="399"/>
      <c r="Z3621" s="112"/>
      <c r="AA3621" s="112"/>
      <c r="AB3621" s="112"/>
      <c r="AC3621" s="112"/>
    </row>
    <row r="3622" spans="1:29" x14ac:dyDescent="0.2">
      <c r="A3622" s="188" t="s">
        <v>929</v>
      </c>
      <c r="B3622" s="188" t="s">
        <v>952</v>
      </c>
      <c r="C3622" s="167">
        <v>51</v>
      </c>
      <c r="D3622" s="166"/>
      <c r="E3622" s="168">
        <v>32</v>
      </c>
      <c r="F3622" s="169"/>
      <c r="G3622" s="169"/>
      <c r="H3622" s="185">
        <f>H3623+H3626</f>
        <v>0</v>
      </c>
      <c r="I3622" s="185">
        <f t="shared" ref="I3622" si="6283">I3623+I3626</f>
        <v>0</v>
      </c>
      <c r="J3622" s="185">
        <f t="shared" ref="J3622" si="6284">J3623+J3626</f>
        <v>0</v>
      </c>
      <c r="K3622" s="185">
        <f t="shared" ref="K3622" si="6285">K3623+K3626</f>
        <v>0</v>
      </c>
      <c r="L3622" s="185">
        <f t="shared" ref="L3622:N3622" si="6286">L3623+L3626</f>
        <v>1210</v>
      </c>
      <c r="M3622" s="185">
        <f t="shared" ref="M3622:O3622" si="6287">M3623+M3626</f>
        <v>0</v>
      </c>
      <c r="N3622" s="185">
        <f t="shared" si="6286"/>
        <v>1210</v>
      </c>
      <c r="O3622" s="185">
        <f t="shared" si="6287"/>
        <v>0</v>
      </c>
      <c r="P3622" s="185">
        <f t="shared" ref="P3622" si="6288">P3623+P3626</f>
        <v>0</v>
      </c>
      <c r="Q3622" s="185">
        <f t="shared" ref="Q3622" si="6289">Q3623+Q3626</f>
        <v>0</v>
      </c>
      <c r="R3622" s="185">
        <f t="shared" ref="R3622:T3622" si="6290">R3623+R3626</f>
        <v>1210</v>
      </c>
      <c r="S3622" s="185">
        <f t="shared" ref="S3622:U3622" si="6291">S3623+S3626</f>
        <v>0</v>
      </c>
      <c r="T3622" s="185">
        <f t="shared" si="6290"/>
        <v>1210</v>
      </c>
      <c r="U3622" s="185">
        <f t="shared" si="6291"/>
        <v>0</v>
      </c>
      <c r="V3622" s="185">
        <f t="shared" ref="V3622:X3622" si="6292">V3623+V3626</f>
        <v>1210</v>
      </c>
      <c r="W3622" s="185">
        <f t="shared" ref="W3622:Y3622" si="6293">W3623+W3626</f>
        <v>0</v>
      </c>
      <c r="X3622" s="185">
        <f t="shared" si="6292"/>
        <v>1210</v>
      </c>
      <c r="Y3622" s="185">
        <f t="shared" si="6293"/>
        <v>0</v>
      </c>
    </row>
    <row r="3623" spans="1:29" x14ac:dyDescent="0.2">
      <c r="A3623" s="118" t="s">
        <v>929</v>
      </c>
      <c r="B3623" s="118" t="s">
        <v>952</v>
      </c>
      <c r="C3623" s="103">
        <v>51</v>
      </c>
      <c r="D3623" s="118"/>
      <c r="E3623" s="113">
        <v>321</v>
      </c>
      <c r="F3623" s="141"/>
      <c r="G3623" s="186"/>
      <c r="H3623" s="108">
        <f t="shared" ref="H3623:W3623" si="6294">H3624+H3625</f>
        <v>0</v>
      </c>
      <c r="I3623" s="108">
        <f t="shared" si="6294"/>
        <v>0</v>
      </c>
      <c r="J3623" s="108">
        <f t="shared" si="6294"/>
        <v>0</v>
      </c>
      <c r="K3623" s="108">
        <f t="shared" si="6294"/>
        <v>0</v>
      </c>
      <c r="L3623" s="108">
        <f t="shared" si="6294"/>
        <v>248</v>
      </c>
      <c r="M3623" s="108">
        <f t="shared" si="6294"/>
        <v>0</v>
      </c>
      <c r="N3623" s="108">
        <f t="shared" ref="N3623:O3623" si="6295">N3624+N3625</f>
        <v>248</v>
      </c>
      <c r="O3623" s="108">
        <f t="shared" si="6295"/>
        <v>0</v>
      </c>
      <c r="P3623" s="108">
        <f t="shared" si="6294"/>
        <v>0</v>
      </c>
      <c r="Q3623" s="108">
        <f t="shared" si="6294"/>
        <v>0</v>
      </c>
      <c r="R3623" s="108">
        <f t="shared" si="6294"/>
        <v>248</v>
      </c>
      <c r="S3623" s="108">
        <f t="shared" si="6294"/>
        <v>0</v>
      </c>
      <c r="T3623" s="108">
        <f t="shared" ref="T3623:U3623" si="6296">T3624+T3625</f>
        <v>248</v>
      </c>
      <c r="U3623" s="108">
        <f t="shared" si="6296"/>
        <v>0</v>
      </c>
      <c r="V3623" s="108">
        <f t="shared" si="6294"/>
        <v>248</v>
      </c>
      <c r="W3623" s="108">
        <f t="shared" si="6294"/>
        <v>0</v>
      </c>
      <c r="X3623" s="108">
        <f t="shared" ref="X3623:Y3623" si="6297">X3624+X3625</f>
        <v>248</v>
      </c>
      <c r="Y3623" s="108">
        <f t="shared" si="6297"/>
        <v>0</v>
      </c>
      <c r="Z3623" s="101"/>
      <c r="AA3623" s="101"/>
      <c r="AB3623" s="101"/>
      <c r="AC3623" s="101"/>
    </row>
    <row r="3624" spans="1:29" s="101" customFormat="1" x14ac:dyDescent="0.2">
      <c r="A3624" s="95" t="s">
        <v>929</v>
      </c>
      <c r="B3624" s="95" t="s">
        <v>952</v>
      </c>
      <c r="C3624" s="94">
        <v>51</v>
      </c>
      <c r="D3624" s="95" t="s">
        <v>101</v>
      </c>
      <c r="E3624" s="119">
        <v>3211</v>
      </c>
      <c r="F3624" s="142" t="s">
        <v>42</v>
      </c>
      <c r="G3624" s="134"/>
      <c r="H3624" s="398"/>
      <c r="I3624" s="399"/>
      <c r="J3624" s="398">
        <v>0</v>
      </c>
      <c r="K3624" s="399"/>
      <c r="L3624" s="398">
        <v>160</v>
      </c>
      <c r="M3624" s="399"/>
      <c r="N3624" s="398">
        <v>160</v>
      </c>
      <c r="O3624" s="399"/>
      <c r="P3624" s="398">
        <v>0</v>
      </c>
      <c r="Q3624" s="399"/>
      <c r="R3624" s="398">
        <v>160</v>
      </c>
      <c r="S3624" s="399"/>
      <c r="T3624" s="398">
        <v>160</v>
      </c>
      <c r="U3624" s="399"/>
      <c r="V3624" s="398">
        <v>160</v>
      </c>
      <c r="W3624" s="399"/>
      <c r="X3624" s="398">
        <v>160</v>
      </c>
      <c r="Y3624" s="399"/>
      <c r="Z3624" s="112"/>
      <c r="AA3624" s="112"/>
      <c r="AB3624" s="112"/>
      <c r="AC3624" s="112"/>
    </row>
    <row r="3625" spans="1:29" ht="30" x14ac:dyDescent="0.2">
      <c r="A3625" s="95" t="s">
        <v>929</v>
      </c>
      <c r="B3625" s="95" t="s">
        <v>952</v>
      </c>
      <c r="C3625" s="94">
        <v>51</v>
      </c>
      <c r="D3625" s="95" t="s">
        <v>101</v>
      </c>
      <c r="E3625" s="119">
        <v>3212</v>
      </c>
      <c r="F3625" s="142" t="s">
        <v>43</v>
      </c>
      <c r="H3625" s="398"/>
      <c r="I3625" s="399"/>
      <c r="J3625" s="398"/>
      <c r="K3625" s="399"/>
      <c r="L3625" s="398">
        <v>88</v>
      </c>
      <c r="M3625" s="399"/>
      <c r="N3625" s="398">
        <v>88</v>
      </c>
      <c r="O3625" s="399"/>
      <c r="P3625" s="398"/>
      <c r="Q3625" s="399"/>
      <c r="R3625" s="398">
        <v>88</v>
      </c>
      <c r="S3625" s="399"/>
      <c r="T3625" s="398">
        <v>88</v>
      </c>
      <c r="U3625" s="399"/>
      <c r="V3625" s="398">
        <v>88</v>
      </c>
      <c r="W3625" s="399"/>
      <c r="X3625" s="398">
        <v>88</v>
      </c>
      <c r="Y3625" s="399"/>
    </row>
    <row r="3626" spans="1:29" x14ac:dyDescent="0.2">
      <c r="A3626" s="118" t="s">
        <v>929</v>
      </c>
      <c r="B3626" s="118" t="s">
        <v>952</v>
      </c>
      <c r="C3626" s="103">
        <v>51</v>
      </c>
      <c r="D3626" s="118"/>
      <c r="E3626" s="113">
        <v>323</v>
      </c>
      <c r="F3626" s="141"/>
      <c r="G3626" s="186"/>
      <c r="H3626" s="108">
        <f t="shared" ref="H3626:Y3626" si="6298">SUM(H3627:H3627)</f>
        <v>0</v>
      </c>
      <c r="I3626" s="108">
        <f t="shared" si="6298"/>
        <v>0</v>
      </c>
      <c r="J3626" s="108">
        <f t="shared" si="6298"/>
        <v>0</v>
      </c>
      <c r="K3626" s="108">
        <f t="shared" si="6298"/>
        <v>0</v>
      </c>
      <c r="L3626" s="108">
        <f t="shared" si="6298"/>
        <v>962</v>
      </c>
      <c r="M3626" s="108">
        <f t="shared" si="6298"/>
        <v>0</v>
      </c>
      <c r="N3626" s="108">
        <f t="shared" si="6298"/>
        <v>962</v>
      </c>
      <c r="O3626" s="108">
        <f t="shared" si="6298"/>
        <v>0</v>
      </c>
      <c r="P3626" s="108">
        <f t="shared" si="6298"/>
        <v>0</v>
      </c>
      <c r="Q3626" s="108">
        <f t="shared" si="6298"/>
        <v>0</v>
      </c>
      <c r="R3626" s="108">
        <f t="shared" si="6298"/>
        <v>962</v>
      </c>
      <c r="S3626" s="108">
        <f t="shared" si="6298"/>
        <v>0</v>
      </c>
      <c r="T3626" s="108">
        <f t="shared" si="6298"/>
        <v>962</v>
      </c>
      <c r="U3626" s="108">
        <f t="shared" si="6298"/>
        <v>0</v>
      </c>
      <c r="V3626" s="108">
        <f t="shared" si="6298"/>
        <v>962</v>
      </c>
      <c r="W3626" s="108">
        <f t="shared" si="6298"/>
        <v>0</v>
      </c>
      <c r="X3626" s="108">
        <f t="shared" si="6298"/>
        <v>962</v>
      </c>
      <c r="Y3626" s="108">
        <f t="shared" si="6298"/>
        <v>0</v>
      </c>
      <c r="Z3626" s="101"/>
      <c r="AA3626" s="101"/>
      <c r="AB3626" s="101"/>
      <c r="AC3626" s="101"/>
    </row>
    <row r="3627" spans="1:29" s="101" customFormat="1" x14ac:dyDescent="0.2">
      <c r="A3627" s="95" t="s">
        <v>929</v>
      </c>
      <c r="B3627" s="95" t="s">
        <v>952</v>
      </c>
      <c r="C3627" s="94">
        <v>51</v>
      </c>
      <c r="D3627" s="95" t="s">
        <v>101</v>
      </c>
      <c r="E3627" s="119">
        <v>3233</v>
      </c>
      <c r="F3627" s="142" t="s">
        <v>54</v>
      </c>
      <c r="G3627" s="134"/>
      <c r="H3627" s="398"/>
      <c r="I3627" s="398"/>
      <c r="J3627" s="398"/>
      <c r="K3627" s="398"/>
      <c r="L3627" s="398">
        <v>962</v>
      </c>
      <c r="M3627" s="398"/>
      <c r="N3627" s="398">
        <v>962</v>
      </c>
      <c r="O3627" s="398"/>
      <c r="P3627" s="398"/>
      <c r="Q3627" s="398"/>
      <c r="R3627" s="398">
        <v>962</v>
      </c>
      <c r="S3627" s="398"/>
      <c r="T3627" s="398">
        <v>962</v>
      </c>
      <c r="U3627" s="398"/>
      <c r="V3627" s="398">
        <v>962</v>
      </c>
      <c r="W3627" s="398"/>
      <c r="X3627" s="398">
        <v>962</v>
      </c>
      <c r="Y3627" s="398"/>
      <c r="Z3627" s="112"/>
      <c r="AA3627" s="112"/>
      <c r="AB3627" s="112"/>
      <c r="AC3627" s="112"/>
    </row>
    <row r="3628" spans="1:29" x14ac:dyDescent="0.2">
      <c r="A3628" s="188" t="s">
        <v>929</v>
      </c>
      <c r="B3628" s="188" t="s">
        <v>952</v>
      </c>
      <c r="C3628" s="167">
        <v>51</v>
      </c>
      <c r="D3628" s="166"/>
      <c r="E3628" s="168">
        <v>42</v>
      </c>
      <c r="F3628" s="169"/>
      <c r="G3628" s="169"/>
      <c r="H3628" s="185">
        <f>H3629+H3631</f>
        <v>0</v>
      </c>
      <c r="I3628" s="185">
        <f t="shared" ref="I3628:W3628" si="6299">I3629+I3631</f>
        <v>0</v>
      </c>
      <c r="J3628" s="185">
        <f t="shared" si="6299"/>
        <v>0</v>
      </c>
      <c r="K3628" s="185">
        <f t="shared" si="6299"/>
        <v>0</v>
      </c>
      <c r="L3628" s="185">
        <f t="shared" si="6299"/>
        <v>9776</v>
      </c>
      <c r="M3628" s="185">
        <f t="shared" si="6299"/>
        <v>0</v>
      </c>
      <c r="N3628" s="185">
        <f t="shared" ref="N3628:O3628" si="6300">N3629+N3631</f>
        <v>9776</v>
      </c>
      <c r="O3628" s="185">
        <f t="shared" si="6300"/>
        <v>0</v>
      </c>
      <c r="P3628" s="185">
        <f t="shared" si="6299"/>
        <v>0</v>
      </c>
      <c r="Q3628" s="185">
        <f t="shared" si="6299"/>
        <v>0</v>
      </c>
      <c r="R3628" s="185">
        <f t="shared" si="6299"/>
        <v>9776</v>
      </c>
      <c r="S3628" s="185">
        <f t="shared" si="6299"/>
        <v>0</v>
      </c>
      <c r="T3628" s="185">
        <f t="shared" ref="T3628:U3628" si="6301">T3629+T3631</f>
        <v>9776</v>
      </c>
      <c r="U3628" s="185">
        <f t="shared" si="6301"/>
        <v>0</v>
      </c>
      <c r="V3628" s="185">
        <f t="shared" si="6299"/>
        <v>9776</v>
      </c>
      <c r="W3628" s="185">
        <f t="shared" si="6299"/>
        <v>0</v>
      </c>
      <c r="X3628" s="185">
        <f t="shared" ref="X3628:Y3628" si="6302">X3629+X3631</f>
        <v>9776</v>
      </c>
      <c r="Y3628" s="185">
        <f t="shared" si="6302"/>
        <v>0</v>
      </c>
    </row>
    <row r="3629" spans="1:29" s="101" customFormat="1" x14ac:dyDescent="0.2">
      <c r="A3629" s="118" t="s">
        <v>929</v>
      </c>
      <c r="B3629" s="118" t="s">
        <v>952</v>
      </c>
      <c r="C3629" s="103">
        <v>51</v>
      </c>
      <c r="D3629" s="118"/>
      <c r="E3629" s="113">
        <v>422</v>
      </c>
      <c r="F3629" s="141"/>
      <c r="G3629" s="186"/>
      <c r="H3629" s="108">
        <f t="shared" ref="H3629:Y3629" si="6303">H3630</f>
        <v>0</v>
      </c>
      <c r="I3629" s="108">
        <f t="shared" si="6303"/>
        <v>0</v>
      </c>
      <c r="J3629" s="108">
        <f t="shared" si="6303"/>
        <v>0</v>
      </c>
      <c r="K3629" s="108">
        <f t="shared" si="6303"/>
        <v>0</v>
      </c>
      <c r="L3629" s="108">
        <f t="shared" si="6303"/>
        <v>4696</v>
      </c>
      <c r="M3629" s="108">
        <f t="shared" si="6303"/>
        <v>0</v>
      </c>
      <c r="N3629" s="108">
        <f t="shared" si="6303"/>
        <v>4696</v>
      </c>
      <c r="O3629" s="108">
        <f t="shared" si="6303"/>
        <v>0</v>
      </c>
      <c r="P3629" s="108">
        <f t="shared" si="6303"/>
        <v>0</v>
      </c>
      <c r="Q3629" s="108">
        <f t="shared" si="6303"/>
        <v>0</v>
      </c>
      <c r="R3629" s="108">
        <f t="shared" si="6303"/>
        <v>4696</v>
      </c>
      <c r="S3629" s="108">
        <f t="shared" si="6303"/>
        <v>0</v>
      </c>
      <c r="T3629" s="108">
        <f t="shared" si="6303"/>
        <v>4696</v>
      </c>
      <c r="U3629" s="108">
        <f t="shared" si="6303"/>
        <v>0</v>
      </c>
      <c r="V3629" s="108">
        <f t="shared" si="6303"/>
        <v>4696</v>
      </c>
      <c r="W3629" s="108">
        <f t="shared" si="6303"/>
        <v>0</v>
      </c>
      <c r="X3629" s="108">
        <f t="shared" si="6303"/>
        <v>4696</v>
      </c>
      <c r="Y3629" s="108">
        <f t="shared" si="6303"/>
        <v>0</v>
      </c>
    </row>
    <row r="3630" spans="1:29" ht="15" x14ac:dyDescent="0.2">
      <c r="A3630" s="95" t="s">
        <v>929</v>
      </c>
      <c r="B3630" s="95" t="s">
        <v>952</v>
      </c>
      <c r="C3630" s="94">
        <v>51</v>
      </c>
      <c r="D3630" s="95" t="s">
        <v>101</v>
      </c>
      <c r="E3630" s="119">
        <v>4221</v>
      </c>
      <c r="F3630" s="142" t="s">
        <v>911</v>
      </c>
      <c r="H3630" s="398"/>
      <c r="I3630" s="399"/>
      <c r="J3630" s="398">
        <v>0</v>
      </c>
      <c r="K3630" s="399"/>
      <c r="L3630" s="398">
        <v>4696</v>
      </c>
      <c r="M3630" s="399"/>
      <c r="N3630" s="398">
        <v>4696</v>
      </c>
      <c r="O3630" s="399"/>
      <c r="P3630" s="398">
        <v>0</v>
      </c>
      <c r="Q3630" s="399"/>
      <c r="R3630" s="398">
        <v>4696</v>
      </c>
      <c r="S3630" s="399"/>
      <c r="T3630" s="398">
        <v>4696</v>
      </c>
      <c r="U3630" s="399"/>
      <c r="V3630" s="398">
        <v>4696</v>
      </c>
      <c r="W3630" s="399"/>
      <c r="X3630" s="398">
        <v>4696</v>
      </c>
      <c r="Y3630" s="399"/>
    </row>
    <row r="3631" spans="1:29" x14ac:dyDescent="0.2">
      <c r="A3631" s="118" t="s">
        <v>929</v>
      </c>
      <c r="B3631" s="118" t="s">
        <v>952</v>
      </c>
      <c r="C3631" s="103">
        <v>51</v>
      </c>
      <c r="D3631" s="118"/>
      <c r="E3631" s="113">
        <v>426</v>
      </c>
      <c r="F3631" s="141"/>
      <c r="G3631" s="186"/>
      <c r="H3631" s="108">
        <f t="shared" ref="H3631:Y3631" si="6304">SUM(H3632:H3632)</f>
        <v>0</v>
      </c>
      <c r="I3631" s="108">
        <f t="shared" si="6304"/>
        <v>0</v>
      </c>
      <c r="J3631" s="108">
        <f t="shared" si="6304"/>
        <v>0</v>
      </c>
      <c r="K3631" s="108">
        <f t="shared" si="6304"/>
        <v>0</v>
      </c>
      <c r="L3631" s="108">
        <f t="shared" si="6304"/>
        <v>5080</v>
      </c>
      <c r="M3631" s="108">
        <f t="shared" si="6304"/>
        <v>0</v>
      </c>
      <c r="N3631" s="108">
        <f t="shared" si="6304"/>
        <v>5080</v>
      </c>
      <c r="O3631" s="108">
        <f t="shared" si="6304"/>
        <v>0</v>
      </c>
      <c r="P3631" s="108">
        <f t="shared" si="6304"/>
        <v>0</v>
      </c>
      <c r="Q3631" s="108">
        <f t="shared" si="6304"/>
        <v>0</v>
      </c>
      <c r="R3631" s="108">
        <f t="shared" si="6304"/>
        <v>5080</v>
      </c>
      <c r="S3631" s="108">
        <f t="shared" si="6304"/>
        <v>0</v>
      </c>
      <c r="T3631" s="108">
        <f t="shared" si="6304"/>
        <v>5080</v>
      </c>
      <c r="U3631" s="108">
        <f t="shared" si="6304"/>
        <v>0</v>
      </c>
      <c r="V3631" s="108">
        <f t="shared" si="6304"/>
        <v>5080</v>
      </c>
      <c r="W3631" s="108">
        <f t="shared" si="6304"/>
        <v>0</v>
      </c>
      <c r="X3631" s="108">
        <f t="shared" si="6304"/>
        <v>5080</v>
      </c>
      <c r="Y3631" s="108">
        <f t="shared" si="6304"/>
        <v>0</v>
      </c>
      <c r="Z3631" s="101"/>
      <c r="AA3631" s="101"/>
      <c r="AB3631" s="101"/>
      <c r="AC3631" s="101"/>
    </row>
    <row r="3632" spans="1:29" s="101" customFormat="1" x14ac:dyDescent="0.2">
      <c r="A3632" s="95" t="s">
        <v>929</v>
      </c>
      <c r="B3632" s="95" t="s">
        <v>952</v>
      </c>
      <c r="C3632" s="94">
        <v>51</v>
      </c>
      <c r="D3632" s="95" t="s">
        <v>101</v>
      </c>
      <c r="E3632" s="119">
        <v>4262</v>
      </c>
      <c r="F3632" s="142" t="s">
        <v>218</v>
      </c>
      <c r="G3632" s="134"/>
      <c r="H3632" s="398"/>
      <c r="I3632" s="399"/>
      <c r="J3632" s="398"/>
      <c r="K3632" s="399"/>
      <c r="L3632" s="398">
        <v>5080</v>
      </c>
      <c r="M3632" s="399"/>
      <c r="N3632" s="398">
        <v>5080</v>
      </c>
      <c r="O3632" s="399"/>
      <c r="P3632" s="398"/>
      <c r="Q3632" s="399"/>
      <c r="R3632" s="398">
        <v>5080</v>
      </c>
      <c r="S3632" s="399"/>
      <c r="T3632" s="398">
        <v>5080</v>
      </c>
      <c r="U3632" s="399"/>
      <c r="V3632" s="398">
        <v>5080</v>
      </c>
      <c r="W3632" s="399"/>
      <c r="X3632" s="398">
        <v>5080</v>
      </c>
      <c r="Y3632" s="399"/>
      <c r="Z3632" s="112"/>
      <c r="AA3632" s="112"/>
      <c r="AB3632" s="112"/>
      <c r="AC3632" s="112"/>
    </row>
    <row r="3633" spans="1:29" x14ac:dyDescent="0.2">
      <c r="A3633" s="188" t="s">
        <v>929</v>
      </c>
      <c r="B3633" s="188" t="s">
        <v>952</v>
      </c>
      <c r="C3633" s="167">
        <v>559</v>
      </c>
      <c r="D3633" s="166"/>
      <c r="E3633" s="168">
        <v>31</v>
      </c>
      <c r="F3633" s="169"/>
      <c r="G3633" s="169"/>
      <c r="H3633" s="185">
        <f>H3634+H3636</f>
        <v>0</v>
      </c>
      <c r="I3633" s="185">
        <f t="shared" ref="I3633" si="6305">I3634+I3636</f>
        <v>0</v>
      </c>
      <c r="J3633" s="185">
        <f t="shared" ref="J3633" si="6306">J3634+J3636</f>
        <v>0</v>
      </c>
      <c r="K3633" s="185">
        <f t="shared" ref="K3633" si="6307">K3634+K3636</f>
        <v>0</v>
      </c>
      <c r="L3633" s="185">
        <f t="shared" ref="L3633:N3633" si="6308">L3634+L3636</f>
        <v>2340</v>
      </c>
      <c r="M3633" s="185">
        <f t="shared" ref="M3633:O3633" si="6309">M3634+M3636</f>
        <v>0</v>
      </c>
      <c r="N3633" s="185">
        <f t="shared" si="6308"/>
        <v>2340</v>
      </c>
      <c r="O3633" s="185">
        <f t="shared" si="6309"/>
        <v>0</v>
      </c>
      <c r="P3633" s="185">
        <f t="shared" ref="P3633" si="6310">P3634+P3636</f>
        <v>0</v>
      </c>
      <c r="Q3633" s="185">
        <f t="shared" ref="Q3633" si="6311">Q3634+Q3636</f>
        <v>0</v>
      </c>
      <c r="R3633" s="185">
        <f t="shared" ref="R3633:T3633" si="6312">R3634+R3636</f>
        <v>2340</v>
      </c>
      <c r="S3633" s="185">
        <f t="shared" ref="S3633:U3633" si="6313">S3634+S3636</f>
        <v>0</v>
      </c>
      <c r="T3633" s="185">
        <f t="shared" si="6312"/>
        <v>2340</v>
      </c>
      <c r="U3633" s="185">
        <f t="shared" si="6313"/>
        <v>0</v>
      </c>
      <c r="V3633" s="185">
        <f t="shared" ref="V3633:X3633" si="6314">V3634+V3636</f>
        <v>2340</v>
      </c>
      <c r="W3633" s="185">
        <f t="shared" ref="W3633:Y3633" si="6315">W3634+W3636</f>
        <v>0</v>
      </c>
      <c r="X3633" s="185">
        <f t="shared" si="6314"/>
        <v>2340</v>
      </c>
      <c r="Y3633" s="185">
        <f t="shared" si="6315"/>
        <v>0</v>
      </c>
    </row>
    <row r="3634" spans="1:29" s="101" customFormat="1" x14ac:dyDescent="0.2">
      <c r="A3634" s="118" t="s">
        <v>929</v>
      </c>
      <c r="B3634" s="118" t="s">
        <v>952</v>
      </c>
      <c r="C3634" s="103">
        <v>559</v>
      </c>
      <c r="D3634" s="118"/>
      <c r="E3634" s="113">
        <v>311</v>
      </c>
      <c r="F3634" s="141"/>
      <c r="G3634" s="186"/>
      <c r="H3634" s="108">
        <f t="shared" ref="H3634:Y3634" si="6316">H3635</f>
        <v>0</v>
      </c>
      <c r="I3634" s="108">
        <f t="shared" si="6316"/>
        <v>0</v>
      </c>
      <c r="J3634" s="108">
        <f t="shared" si="6316"/>
        <v>0</v>
      </c>
      <c r="K3634" s="108">
        <f t="shared" si="6316"/>
        <v>0</v>
      </c>
      <c r="L3634" s="108">
        <f t="shared" si="6316"/>
        <v>2000</v>
      </c>
      <c r="M3634" s="108">
        <f t="shared" si="6316"/>
        <v>0</v>
      </c>
      <c r="N3634" s="108">
        <f t="shared" si="6316"/>
        <v>2000</v>
      </c>
      <c r="O3634" s="108">
        <f t="shared" si="6316"/>
        <v>0</v>
      </c>
      <c r="P3634" s="108">
        <f t="shared" si="6316"/>
        <v>0</v>
      </c>
      <c r="Q3634" s="108">
        <f t="shared" si="6316"/>
        <v>0</v>
      </c>
      <c r="R3634" s="108">
        <f t="shared" si="6316"/>
        <v>2000</v>
      </c>
      <c r="S3634" s="108">
        <f t="shared" si="6316"/>
        <v>0</v>
      </c>
      <c r="T3634" s="108">
        <f t="shared" si="6316"/>
        <v>2000</v>
      </c>
      <c r="U3634" s="108">
        <f t="shared" si="6316"/>
        <v>0</v>
      </c>
      <c r="V3634" s="108">
        <f t="shared" si="6316"/>
        <v>2000</v>
      </c>
      <c r="W3634" s="108">
        <f t="shared" si="6316"/>
        <v>0</v>
      </c>
      <c r="X3634" s="108">
        <f t="shared" si="6316"/>
        <v>2000</v>
      </c>
      <c r="Y3634" s="108">
        <f t="shared" si="6316"/>
        <v>0</v>
      </c>
    </row>
    <row r="3635" spans="1:29" ht="15" x14ac:dyDescent="0.2">
      <c r="A3635" s="95" t="s">
        <v>929</v>
      </c>
      <c r="B3635" s="95" t="s">
        <v>952</v>
      </c>
      <c r="C3635" s="94">
        <v>559</v>
      </c>
      <c r="D3635" s="95" t="s">
        <v>101</v>
      </c>
      <c r="E3635" s="119">
        <v>3111</v>
      </c>
      <c r="F3635" s="142" t="s">
        <v>33</v>
      </c>
      <c r="H3635" s="398"/>
      <c r="I3635" s="399"/>
      <c r="J3635" s="398">
        <v>0</v>
      </c>
      <c r="K3635" s="399"/>
      <c r="L3635" s="398">
        <v>2000</v>
      </c>
      <c r="M3635" s="399"/>
      <c r="N3635" s="398">
        <v>2000</v>
      </c>
      <c r="O3635" s="399"/>
      <c r="P3635" s="398">
        <v>0</v>
      </c>
      <c r="Q3635" s="399"/>
      <c r="R3635" s="398">
        <v>2000</v>
      </c>
      <c r="S3635" s="399"/>
      <c r="T3635" s="398">
        <v>2000</v>
      </c>
      <c r="U3635" s="399"/>
      <c r="V3635" s="398">
        <v>2000</v>
      </c>
      <c r="W3635" s="399"/>
      <c r="X3635" s="398">
        <v>2000</v>
      </c>
      <c r="Y3635" s="399"/>
    </row>
    <row r="3636" spans="1:29" x14ac:dyDescent="0.2">
      <c r="A3636" s="118" t="s">
        <v>929</v>
      </c>
      <c r="B3636" s="118" t="s">
        <v>952</v>
      </c>
      <c r="C3636" s="103">
        <v>559</v>
      </c>
      <c r="D3636" s="118"/>
      <c r="E3636" s="113">
        <v>313</v>
      </c>
      <c r="F3636" s="141"/>
      <c r="G3636" s="186"/>
      <c r="H3636" s="108">
        <f t="shared" ref="H3636:Y3636" si="6317">H3637</f>
        <v>0</v>
      </c>
      <c r="I3636" s="108">
        <f t="shared" si="6317"/>
        <v>0</v>
      </c>
      <c r="J3636" s="108">
        <f t="shared" si="6317"/>
        <v>0</v>
      </c>
      <c r="K3636" s="108">
        <f t="shared" si="6317"/>
        <v>0</v>
      </c>
      <c r="L3636" s="108">
        <f t="shared" si="6317"/>
        <v>340</v>
      </c>
      <c r="M3636" s="108">
        <f t="shared" si="6317"/>
        <v>0</v>
      </c>
      <c r="N3636" s="108">
        <f t="shared" si="6317"/>
        <v>340</v>
      </c>
      <c r="O3636" s="108">
        <f t="shared" si="6317"/>
        <v>0</v>
      </c>
      <c r="P3636" s="108">
        <f t="shared" si="6317"/>
        <v>0</v>
      </c>
      <c r="Q3636" s="108">
        <f t="shared" si="6317"/>
        <v>0</v>
      </c>
      <c r="R3636" s="108">
        <f t="shared" si="6317"/>
        <v>340</v>
      </c>
      <c r="S3636" s="108">
        <f t="shared" si="6317"/>
        <v>0</v>
      </c>
      <c r="T3636" s="108">
        <f t="shared" si="6317"/>
        <v>340</v>
      </c>
      <c r="U3636" s="108">
        <f t="shared" si="6317"/>
        <v>0</v>
      </c>
      <c r="V3636" s="108">
        <f t="shared" si="6317"/>
        <v>340</v>
      </c>
      <c r="W3636" s="108">
        <f t="shared" si="6317"/>
        <v>0</v>
      </c>
      <c r="X3636" s="108">
        <f t="shared" si="6317"/>
        <v>340</v>
      </c>
      <c r="Y3636" s="108">
        <f t="shared" si="6317"/>
        <v>0</v>
      </c>
      <c r="Z3636" s="101"/>
      <c r="AA3636" s="101"/>
      <c r="AB3636" s="101"/>
      <c r="AC3636" s="101"/>
    </row>
    <row r="3637" spans="1:29" s="101" customFormat="1" x14ac:dyDescent="0.2">
      <c r="A3637" s="95" t="s">
        <v>929</v>
      </c>
      <c r="B3637" s="95" t="s">
        <v>952</v>
      </c>
      <c r="C3637" s="94">
        <v>559</v>
      </c>
      <c r="D3637" s="95" t="s">
        <v>101</v>
      </c>
      <c r="E3637" s="119">
        <v>3132</v>
      </c>
      <c r="F3637" s="142" t="s">
        <v>40</v>
      </c>
      <c r="G3637" s="134"/>
      <c r="H3637" s="398"/>
      <c r="I3637" s="399"/>
      <c r="J3637" s="398">
        <v>0</v>
      </c>
      <c r="K3637" s="399"/>
      <c r="L3637" s="398">
        <v>340</v>
      </c>
      <c r="M3637" s="399"/>
      <c r="N3637" s="398">
        <v>340</v>
      </c>
      <c r="O3637" s="399"/>
      <c r="P3637" s="398">
        <v>0</v>
      </c>
      <c r="Q3637" s="399"/>
      <c r="R3637" s="398">
        <v>340</v>
      </c>
      <c r="S3637" s="399"/>
      <c r="T3637" s="398">
        <v>340</v>
      </c>
      <c r="U3637" s="399"/>
      <c r="V3637" s="398">
        <v>340</v>
      </c>
      <c r="W3637" s="399"/>
      <c r="X3637" s="398">
        <v>340</v>
      </c>
      <c r="Y3637" s="399"/>
      <c r="Z3637" s="112"/>
      <c r="AA3637" s="112"/>
      <c r="AB3637" s="112"/>
      <c r="AC3637" s="112"/>
    </row>
    <row r="3638" spans="1:29" x14ac:dyDescent="0.2">
      <c r="A3638" s="188" t="s">
        <v>929</v>
      </c>
      <c r="B3638" s="188" t="s">
        <v>952</v>
      </c>
      <c r="C3638" s="167">
        <v>559</v>
      </c>
      <c r="D3638" s="166"/>
      <c r="E3638" s="168">
        <v>32</v>
      </c>
      <c r="F3638" s="169"/>
      <c r="G3638" s="169"/>
      <c r="H3638" s="185">
        <f>H3639+H3642</f>
        <v>0</v>
      </c>
      <c r="I3638" s="185">
        <f t="shared" ref="I3638" si="6318">I3639+I3642</f>
        <v>0</v>
      </c>
      <c r="J3638" s="185">
        <f t="shared" ref="J3638" si="6319">J3639+J3642</f>
        <v>0</v>
      </c>
      <c r="K3638" s="185">
        <f t="shared" ref="K3638" si="6320">K3639+K3642</f>
        <v>0</v>
      </c>
      <c r="L3638" s="185">
        <f t="shared" ref="L3638:N3638" si="6321">L3639+L3642</f>
        <v>303</v>
      </c>
      <c r="M3638" s="185">
        <f t="shared" ref="M3638:O3638" si="6322">M3639+M3642</f>
        <v>0</v>
      </c>
      <c r="N3638" s="185">
        <f t="shared" si="6321"/>
        <v>303</v>
      </c>
      <c r="O3638" s="185">
        <f t="shared" si="6322"/>
        <v>0</v>
      </c>
      <c r="P3638" s="185">
        <f t="shared" ref="P3638" si="6323">P3639+P3642</f>
        <v>0</v>
      </c>
      <c r="Q3638" s="185">
        <f t="shared" ref="Q3638" si="6324">Q3639+Q3642</f>
        <v>0</v>
      </c>
      <c r="R3638" s="185">
        <f t="shared" ref="R3638:T3638" si="6325">R3639+R3642</f>
        <v>303</v>
      </c>
      <c r="S3638" s="185">
        <f t="shared" ref="S3638:U3638" si="6326">S3639+S3642</f>
        <v>0</v>
      </c>
      <c r="T3638" s="185">
        <f t="shared" si="6325"/>
        <v>303</v>
      </c>
      <c r="U3638" s="185">
        <f t="shared" si="6326"/>
        <v>0</v>
      </c>
      <c r="V3638" s="185">
        <f t="shared" ref="V3638:X3638" si="6327">V3639+V3642</f>
        <v>303</v>
      </c>
      <c r="W3638" s="185">
        <f t="shared" ref="W3638:Y3638" si="6328">W3639+W3642</f>
        <v>0</v>
      </c>
      <c r="X3638" s="185">
        <f t="shared" si="6327"/>
        <v>303</v>
      </c>
      <c r="Y3638" s="185">
        <f t="shared" si="6328"/>
        <v>0</v>
      </c>
    </row>
    <row r="3639" spans="1:29" x14ac:dyDescent="0.2">
      <c r="A3639" s="118" t="s">
        <v>929</v>
      </c>
      <c r="B3639" s="118" t="s">
        <v>952</v>
      </c>
      <c r="C3639" s="103">
        <v>559</v>
      </c>
      <c r="D3639" s="118"/>
      <c r="E3639" s="113">
        <v>321</v>
      </c>
      <c r="F3639" s="141"/>
      <c r="G3639" s="186"/>
      <c r="H3639" s="108">
        <f t="shared" ref="H3639:W3639" si="6329">H3640+H3641</f>
        <v>0</v>
      </c>
      <c r="I3639" s="108">
        <f t="shared" si="6329"/>
        <v>0</v>
      </c>
      <c r="J3639" s="108">
        <f t="shared" si="6329"/>
        <v>0</v>
      </c>
      <c r="K3639" s="108">
        <f t="shared" si="6329"/>
        <v>0</v>
      </c>
      <c r="L3639" s="108">
        <f t="shared" si="6329"/>
        <v>62</v>
      </c>
      <c r="M3639" s="108">
        <f t="shared" si="6329"/>
        <v>0</v>
      </c>
      <c r="N3639" s="108">
        <f t="shared" ref="N3639:O3639" si="6330">N3640+N3641</f>
        <v>62</v>
      </c>
      <c r="O3639" s="108">
        <f t="shared" si="6330"/>
        <v>0</v>
      </c>
      <c r="P3639" s="108">
        <f t="shared" si="6329"/>
        <v>0</v>
      </c>
      <c r="Q3639" s="108">
        <f t="shared" si="6329"/>
        <v>0</v>
      </c>
      <c r="R3639" s="108">
        <f t="shared" si="6329"/>
        <v>62</v>
      </c>
      <c r="S3639" s="108">
        <f t="shared" si="6329"/>
        <v>0</v>
      </c>
      <c r="T3639" s="108">
        <f t="shared" ref="T3639:U3639" si="6331">T3640+T3641</f>
        <v>62</v>
      </c>
      <c r="U3639" s="108">
        <f t="shared" si="6331"/>
        <v>0</v>
      </c>
      <c r="V3639" s="108">
        <f t="shared" si="6329"/>
        <v>62</v>
      </c>
      <c r="W3639" s="108">
        <f t="shared" si="6329"/>
        <v>0</v>
      </c>
      <c r="X3639" s="108">
        <f t="shared" ref="X3639:Y3639" si="6332">X3640+X3641</f>
        <v>62</v>
      </c>
      <c r="Y3639" s="108">
        <f t="shared" si="6332"/>
        <v>0</v>
      </c>
      <c r="Z3639" s="101"/>
      <c r="AA3639" s="101"/>
      <c r="AB3639" s="101"/>
      <c r="AC3639" s="101"/>
    </row>
    <row r="3640" spans="1:29" s="101" customFormat="1" x14ac:dyDescent="0.2">
      <c r="A3640" s="95" t="s">
        <v>929</v>
      </c>
      <c r="B3640" s="95" t="s">
        <v>952</v>
      </c>
      <c r="C3640" s="94">
        <v>559</v>
      </c>
      <c r="D3640" s="95" t="s">
        <v>101</v>
      </c>
      <c r="E3640" s="119">
        <v>3211</v>
      </c>
      <c r="F3640" s="142" t="s">
        <v>42</v>
      </c>
      <c r="G3640" s="134"/>
      <c r="H3640" s="398"/>
      <c r="I3640" s="399"/>
      <c r="J3640" s="398">
        <v>0</v>
      </c>
      <c r="K3640" s="399"/>
      <c r="L3640" s="398">
        <v>40</v>
      </c>
      <c r="M3640" s="399"/>
      <c r="N3640" s="398">
        <v>40</v>
      </c>
      <c r="O3640" s="399"/>
      <c r="P3640" s="398">
        <v>0</v>
      </c>
      <c r="Q3640" s="399"/>
      <c r="R3640" s="398">
        <v>40</v>
      </c>
      <c r="S3640" s="399"/>
      <c r="T3640" s="398">
        <v>40</v>
      </c>
      <c r="U3640" s="399"/>
      <c r="V3640" s="398">
        <v>40</v>
      </c>
      <c r="W3640" s="399"/>
      <c r="X3640" s="398">
        <v>40</v>
      </c>
      <c r="Y3640" s="399"/>
      <c r="Z3640" s="112"/>
      <c r="AA3640" s="112"/>
      <c r="AB3640" s="112"/>
      <c r="AC3640" s="112"/>
    </row>
    <row r="3641" spans="1:29" ht="30" x14ac:dyDescent="0.2">
      <c r="A3641" s="95" t="s">
        <v>929</v>
      </c>
      <c r="B3641" s="95" t="s">
        <v>952</v>
      </c>
      <c r="C3641" s="94">
        <v>559</v>
      </c>
      <c r="D3641" s="95" t="s">
        <v>101</v>
      </c>
      <c r="E3641" s="119">
        <v>3212</v>
      </c>
      <c r="F3641" s="142" t="s">
        <v>43</v>
      </c>
      <c r="H3641" s="398"/>
      <c r="I3641" s="399"/>
      <c r="J3641" s="398"/>
      <c r="K3641" s="399"/>
      <c r="L3641" s="398">
        <v>22</v>
      </c>
      <c r="M3641" s="399"/>
      <c r="N3641" s="398">
        <v>22</v>
      </c>
      <c r="O3641" s="399"/>
      <c r="P3641" s="398"/>
      <c r="Q3641" s="399"/>
      <c r="R3641" s="398">
        <v>22</v>
      </c>
      <c r="S3641" s="399"/>
      <c r="T3641" s="398">
        <v>22</v>
      </c>
      <c r="U3641" s="399"/>
      <c r="V3641" s="398">
        <v>22</v>
      </c>
      <c r="W3641" s="399"/>
      <c r="X3641" s="398">
        <v>22</v>
      </c>
      <c r="Y3641" s="399"/>
    </row>
    <row r="3642" spans="1:29" x14ac:dyDescent="0.2">
      <c r="A3642" s="118" t="s">
        <v>929</v>
      </c>
      <c r="B3642" s="118" t="s">
        <v>952</v>
      </c>
      <c r="C3642" s="103">
        <v>559</v>
      </c>
      <c r="D3642" s="118"/>
      <c r="E3642" s="113">
        <v>323</v>
      </c>
      <c r="F3642" s="141"/>
      <c r="G3642" s="186"/>
      <c r="H3642" s="108">
        <f t="shared" ref="H3642:Y3642" si="6333">SUM(H3643:H3643)</f>
        <v>0</v>
      </c>
      <c r="I3642" s="108">
        <f t="shared" si="6333"/>
        <v>0</v>
      </c>
      <c r="J3642" s="108">
        <f t="shared" si="6333"/>
        <v>0</v>
      </c>
      <c r="K3642" s="108">
        <f t="shared" si="6333"/>
        <v>0</v>
      </c>
      <c r="L3642" s="108">
        <f t="shared" si="6333"/>
        <v>241</v>
      </c>
      <c r="M3642" s="108">
        <f t="shared" si="6333"/>
        <v>0</v>
      </c>
      <c r="N3642" s="108">
        <f t="shared" si="6333"/>
        <v>241</v>
      </c>
      <c r="O3642" s="108">
        <f t="shared" si="6333"/>
        <v>0</v>
      </c>
      <c r="P3642" s="108">
        <f t="shared" si="6333"/>
        <v>0</v>
      </c>
      <c r="Q3642" s="108">
        <f t="shared" si="6333"/>
        <v>0</v>
      </c>
      <c r="R3642" s="108">
        <f t="shared" si="6333"/>
        <v>241</v>
      </c>
      <c r="S3642" s="108">
        <f t="shared" si="6333"/>
        <v>0</v>
      </c>
      <c r="T3642" s="108">
        <f t="shared" si="6333"/>
        <v>241</v>
      </c>
      <c r="U3642" s="108">
        <f t="shared" si="6333"/>
        <v>0</v>
      </c>
      <c r="V3642" s="108">
        <f t="shared" si="6333"/>
        <v>241</v>
      </c>
      <c r="W3642" s="108">
        <f t="shared" si="6333"/>
        <v>0</v>
      </c>
      <c r="X3642" s="108">
        <f t="shared" si="6333"/>
        <v>241</v>
      </c>
      <c r="Y3642" s="108">
        <f t="shared" si="6333"/>
        <v>0</v>
      </c>
      <c r="Z3642" s="101"/>
      <c r="AA3642" s="101"/>
      <c r="AB3642" s="101"/>
      <c r="AC3642" s="101"/>
    </row>
    <row r="3643" spans="1:29" s="101" customFormat="1" x14ac:dyDescent="0.2">
      <c r="A3643" s="95" t="s">
        <v>929</v>
      </c>
      <c r="B3643" s="95" t="s">
        <v>952</v>
      </c>
      <c r="C3643" s="94">
        <v>559</v>
      </c>
      <c r="D3643" s="95" t="s">
        <v>101</v>
      </c>
      <c r="E3643" s="119">
        <v>3233</v>
      </c>
      <c r="F3643" s="142" t="s">
        <v>54</v>
      </c>
      <c r="G3643" s="134"/>
      <c r="H3643" s="398"/>
      <c r="I3643" s="398"/>
      <c r="J3643" s="398"/>
      <c r="K3643" s="398"/>
      <c r="L3643" s="398">
        <v>241</v>
      </c>
      <c r="M3643" s="398"/>
      <c r="N3643" s="398">
        <v>241</v>
      </c>
      <c r="O3643" s="398"/>
      <c r="P3643" s="398"/>
      <c r="Q3643" s="398"/>
      <c r="R3643" s="398">
        <v>241</v>
      </c>
      <c r="S3643" s="398"/>
      <c r="T3643" s="398">
        <v>241</v>
      </c>
      <c r="U3643" s="398"/>
      <c r="V3643" s="398">
        <v>241</v>
      </c>
      <c r="W3643" s="398"/>
      <c r="X3643" s="398">
        <v>241</v>
      </c>
      <c r="Y3643" s="398"/>
      <c r="Z3643" s="112"/>
      <c r="AA3643" s="112"/>
      <c r="AB3643" s="112"/>
      <c r="AC3643" s="112"/>
    </row>
    <row r="3644" spans="1:29" x14ac:dyDescent="0.2">
      <c r="A3644" s="188" t="s">
        <v>929</v>
      </c>
      <c r="B3644" s="188" t="s">
        <v>952</v>
      </c>
      <c r="C3644" s="167">
        <v>559</v>
      </c>
      <c r="D3644" s="166"/>
      <c r="E3644" s="168">
        <v>42</v>
      </c>
      <c r="F3644" s="169"/>
      <c r="G3644" s="169"/>
      <c r="H3644" s="185">
        <f>H3645+H3647</f>
        <v>0</v>
      </c>
      <c r="I3644" s="185">
        <f t="shared" ref="I3644:W3644" si="6334">I3645+I3647</f>
        <v>0</v>
      </c>
      <c r="J3644" s="185">
        <f t="shared" si="6334"/>
        <v>0</v>
      </c>
      <c r="K3644" s="185">
        <f t="shared" si="6334"/>
        <v>0</v>
      </c>
      <c r="L3644" s="185">
        <f t="shared" si="6334"/>
        <v>2444</v>
      </c>
      <c r="M3644" s="185">
        <f t="shared" si="6334"/>
        <v>0</v>
      </c>
      <c r="N3644" s="185">
        <f t="shared" ref="N3644:O3644" si="6335">N3645+N3647</f>
        <v>2444</v>
      </c>
      <c r="O3644" s="185">
        <f t="shared" si="6335"/>
        <v>0</v>
      </c>
      <c r="P3644" s="185">
        <f t="shared" si="6334"/>
        <v>0</v>
      </c>
      <c r="Q3644" s="185">
        <f t="shared" si="6334"/>
        <v>0</v>
      </c>
      <c r="R3644" s="185">
        <f t="shared" si="6334"/>
        <v>2444</v>
      </c>
      <c r="S3644" s="185">
        <f t="shared" si="6334"/>
        <v>0</v>
      </c>
      <c r="T3644" s="185">
        <f t="shared" ref="T3644:U3644" si="6336">T3645+T3647</f>
        <v>2444</v>
      </c>
      <c r="U3644" s="185">
        <f t="shared" si="6336"/>
        <v>0</v>
      </c>
      <c r="V3644" s="185">
        <f t="shared" si="6334"/>
        <v>2444</v>
      </c>
      <c r="W3644" s="185">
        <f t="shared" si="6334"/>
        <v>0</v>
      </c>
      <c r="X3644" s="185">
        <f t="shared" ref="X3644:Y3644" si="6337">X3645+X3647</f>
        <v>2444</v>
      </c>
      <c r="Y3644" s="185">
        <f t="shared" si="6337"/>
        <v>0</v>
      </c>
    </row>
    <row r="3645" spans="1:29" s="101" customFormat="1" x14ac:dyDescent="0.2">
      <c r="A3645" s="118" t="s">
        <v>929</v>
      </c>
      <c r="B3645" s="118" t="s">
        <v>952</v>
      </c>
      <c r="C3645" s="103">
        <v>559</v>
      </c>
      <c r="D3645" s="118"/>
      <c r="E3645" s="113">
        <v>422</v>
      </c>
      <c r="F3645" s="141"/>
      <c r="G3645" s="186"/>
      <c r="H3645" s="108">
        <f t="shared" ref="H3645:Y3645" si="6338">H3646</f>
        <v>0</v>
      </c>
      <c r="I3645" s="108">
        <f t="shared" si="6338"/>
        <v>0</v>
      </c>
      <c r="J3645" s="108">
        <f t="shared" si="6338"/>
        <v>0</v>
      </c>
      <c r="K3645" s="108">
        <f t="shared" si="6338"/>
        <v>0</v>
      </c>
      <c r="L3645" s="108">
        <f t="shared" si="6338"/>
        <v>1174</v>
      </c>
      <c r="M3645" s="108">
        <f t="shared" si="6338"/>
        <v>0</v>
      </c>
      <c r="N3645" s="108">
        <f t="shared" si="6338"/>
        <v>1174</v>
      </c>
      <c r="O3645" s="108">
        <f t="shared" si="6338"/>
        <v>0</v>
      </c>
      <c r="P3645" s="108">
        <f t="shared" si="6338"/>
        <v>0</v>
      </c>
      <c r="Q3645" s="108">
        <f t="shared" si="6338"/>
        <v>0</v>
      </c>
      <c r="R3645" s="108">
        <f t="shared" si="6338"/>
        <v>1174</v>
      </c>
      <c r="S3645" s="108">
        <f t="shared" si="6338"/>
        <v>0</v>
      </c>
      <c r="T3645" s="108">
        <f t="shared" si="6338"/>
        <v>1174</v>
      </c>
      <c r="U3645" s="108">
        <f t="shared" si="6338"/>
        <v>0</v>
      </c>
      <c r="V3645" s="108">
        <f t="shared" si="6338"/>
        <v>1174</v>
      </c>
      <c r="W3645" s="108">
        <f t="shared" si="6338"/>
        <v>0</v>
      </c>
      <c r="X3645" s="108">
        <f t="shared" si="6338"/>
        <v>1174</v>
      </c>
      <c r="Y3645" s="108">
        <f t="shared" si="6338"/>
        <v>0</v>
      </c>
    </row>
    <row r="3646" spans="1:29" ht="15" x14ac:dyDescent="0.2">
      <c r="A3646" s="95" t="s">
        <v>929</v>
      </c>
      <c r="B3646" s="95" t="s">
        <v>952</v>
      </c>
      <c r="C3646" s="94">
        <v>559</v>
      </c>
      <c r="D3646" s="95" t="s">
        <v>101</v>
      </c>
      <c r="E3646" s="119">
        <v>4221</v>
      </c>
      <c r="F3646" s="142" t="s">
        <v>911</v>
      </c>
      <c r="H3646" s="398"/>
      <c r="I3646" s="399"/>
      <c r="J3646" s="398">
        <v>0</v>
      </c>
      <c r="K3646" s="399"/>
      <c r="L3646" s="398">
        <v>1174</v>
      </c>
      <c r="M3646" s="399"/>
      <c r="N3646" s="398">
        <v>1174</v>
      </c>
      <c r="O3646" s="399"/>
      <c r="P3646" s="398">
        <v>0</v>
      </c>
      <c r="Q3646" s="399"/>
      <c r="R3646" s="398">
        <v>1174</v>
      </c>
      <c r="S3646" s="399"/>
      <c r="T3646" s="398">
        <v>1174</v>
      </c>
      <c r="U3646" s="399"/>
      <c r="V3646" s="398">
        <v>1174</v>
      </c>
      <c r="W3646" s="399"/>
      <c r="X3646" s="398">
        <v>1174</v>
      </c>
      <c r="Y3646" s="399"/>
    </row>
    <row r="3647" spans="1:29" x14ac:dyDescent="0.2">
      <c r="A3647" s="118" t="s">
        <v>929</v>
      </c>
      <c r="B3647" s="118" t="s">
        <v>952</v>
      </c>
      <c r="C3647" s="103">
        <v>559</v>
      </c>
      <c r="D3647" s="118"/>
      <c r="E3647" s="113">
        <v>426</v>
      </c>
      <c r="F3647" s="141"/>
      <c r="G3647" s="186"/>
      <c r="H3647" s="108">
        <f t="shared" ref="H3647:Y3647" si="6339">SUM(H3648:H3648)</f>
        <v>0</v>
      </c>
      <c r="I3647" s="108">
        <f t="shared" si="6339"/>
        <v>0</v>
      </c>
      <c r="J3647" s="108">
        <f t="shared" si="6339"/>
        <v>0</v>
      </c>
      <c r="K3647" s="108">
        <f t="shared" si="6339"/>
        <v>0</v>
      </c>
      <c r="L3647" s="108">
        <f t="shared" si="6339"/>
        <v>1270</v>
      </c>
      <c r="M3647" s="108">
        <f t="shared" si="6339"/>
        <v>0</v>
      </c>
      <c r="N3647" s="108">
        <f t="shared" si="6339"/>
        <v>1270</v>
      </c>
      <c r="O3647" s="108">
        <f t="shared" si="6339"/>
        <v>0</v>
      </c>
      <c r="P3647" s="108">
        <f t="shared" si="6339"/>
        <v>0</v>
      </c>
      <c r="Q3647" s="108">
        <f t="shared" si="6339"/>
        <v>0</v>
      </c>
      <c r="R3647" s="108">
        <f t="shared" si="6339"/>
        <v>1270</v>
      </c>
      <c r="S3647" s="108">
        <f t="shared" si="6339"/>
        <v>0</v>
      </c>
      <c r="T3647" s="108">
        <f t="shared" si="6339"/>
        <v>1270</v>
      </c>
      <c r="U3647" s="108">
        <f t="shared" si="6339"/>
        <v>0</v>
      </c>
      <c r="V3647" s="108">
        <f t="shared" si="6339"/>
        <v>1270</v>
      </c>
      <c r="W3647" s="108">
        <f t="shared" si="6339"/>
        <v>0</v>
      </c>
      <c r="X3647" s="108">
        <f t="shared" si="6339"/>
        <v>1270</v>
      </c>
      <c r="Y3647" s="108">
        <f t="shared" si="6339"/>
        <v>0</v>
      </c>
      <c r="Z3647" s="101"/>
      <c r="AA3647" s="101"/>
      <c r="AB3647" s="101"/>
      <c r="AC3647" s="101"/>
    </row>
    <row r="3648" spans="1:29" ht="15" x14ac:dyDescent="0.2">
      <c r="A3648" s="95" t="s">
        <v>929</v>
      </c>
      <c r="B3648" s="95" t="s">
        <v>952</v>
      </c>
      <c r="C3648" s="94">
        <v>559</v>
      </c>
      <c r="D3648" s="95" t="s">
        <v>101</v>
      </c>
      <c r="E3648" s="119">
        <v>4262</v>
      </c>
      <c r="F3648" s="142" t="s">
        <v>218</v>
      </c>
      <c r="H3648" s="398"/>
      <c r="I3648" s="399"/>
      <c r="J3648" s="398"/>
      <c r="K3648" s="399"/>
      <c r="L3648" s="398">
        <v>1270</v>
      </c>
      <c r="M3648" s="399"/>
      <c r="N3648" s="398">
        <v>1270</v>
      </c>
      <c r="O3648" s="399"/>
      <c r="P3648" s="398"/>
      <c r="Q3648" s="399"/>
      <c r="R3648" s="398">
        <v>1270</v>
      </c>
      <c r="S3648" s="399"/>
      <c r="T3648" s="398">
        <v>1270</v>
      </c>
      <c r="U3648" s="399"/>
      <c r="V3648" s="398">
        <v>1270</v>
      </c>
      <c r="W3648" s="399"/>
      <c r="X3648" s="398">
        <v>1270</v>
      </c>
      <c r="Y3648" s="399"/>
    </row>
    <row r="3649" spans="1:29" s="101" customFormat="1" ht="67.5" x14ac:dyDescent="0.2">
      <c r="A3649" s="202" t="s">
        <v>929</v>
      </c>
      <c r="B3649" s="173" t="s">
        <v>953</v>
      </c>
      <c r="C3649" s="173"/>
      <c r="D3649" s="173"/>
      <c r="E3649" s="174"/>
      <c r="F3649" s="176" t="s">
        <v>954</v>
      </c>
      <c r="G3649" s="177" t="s">
        <v>636</v>
      </c>
      <c r="H3649" s="178">
        <f t="shared" ref="H3649:W3649" si="6340">H3650+H3657+H3668+H3671+H3678+H3689</f>
        <v>0</v>
      </c>
      <c r="I3649" s="178">
        <f t="shared" si="6340"/>
        <v>0</v>
      </c>
      <c r="J3649" s="178">
        <f t="shared" si="6340"/>
        <v>0</v>
      </c>
      <c r="K3649" s="178">
        <f t="shared" si="6340"/>
        <v>0</v>
      </c>
      <c r="L3649" s="178">
        <f t="shared" si="6340"/>
        <v>145700</v>
      </c>
      <c r="M3649" s="178">
        <f t="shared" si="6340"/>
        <v>0</v>
      </c>
      <c r="N3649" s="178">
        <f t="shared" ref="N3649:O3649" si="6341">N3650+N3657+N3668+N3671+N3678+N3689</f>
        <v>145700</v>
      </c>
      <c r="O3649" s="178">
        <f t="shared" si="6341"/>
        <v>0</v>
      </c>
      <c r="P3649" s="178">
        <f t="shared" si="6340"/>
        <v>0</v>
      </c>
      <c r="Q3649" s="178">
        <f t="shared" si="6340"/>
        <v>0</v>
      </c>
      <c r="R3649" s="178">
        <f t="shared" si="6340"/>
        <v>145700</v>
      </c>
      <c r="S3649" s="178">
        <f t="shared" si="6340"/>
        <v>0</v>
      </c>
      <c r="T3649" s="178">
        <f t="shared" ref="T3649:U3649" si="6342">T3650+T3657+T3668+T3671+T3678+T3689</f>
        <v>145700</v>
      </c>
      <c r="U3649" s="178">
        <f t="shared" si="6342"/>
        <v>0</v>
      </c>
      <c r="V3649" s="178">
        <f t="shared" si="6340"/>
        <v>75300</v>
      </c>
      <c r="W3649" s="178">
        <f t="shared" si="6340"/>
        <v>0</v>
      </c>
      <c r="X3649" s="178">
        <f t="shared" ref="X3649:Y3649" si="6343">X3650+X3657+X3668+X3671+X3678+X3689</f>
        <v>75300</v>
      </c>
      <c r="Y3649" s="178">
        <f t="shared" si="6343"/>
        <v>0</v>
      </c>
      <c r="Z3649" s="112"/>
      <c r="AA3649" s="112"/>
      <c r="AB3649" s="112"/>
      <c r="AC3649" s="112"/>
    </row>
    <row r="3650" spans="1:29" x14ac:dyDescent="0.2">
      <c r="A3650" s="188" t="s">
        <v>929</v>
      </c>
      <c r="B3650" s="188" t="s">
        <v>953</v>
      </c>
      <c r="C3650" s="167">
        <v>43</v>
      </c>
      <c r="D3650" s="166"/>
      <c r="E3650" s="168">
        <v>31</v>
      </c>
      <c r="F3650" s="169"/>
      <c r="G3650" s="169"/>
      <c r="H3650" s="185">
        <f t="shared" ref="H3650:W3650" si="6344">H3651+H3655+H3653</f>
        <v>0</v>
      </c>
      <c r="I3650" s="185">
        <f t="shared" si="6344"/>
        <v>0</v>
      </c>
      <c r="J3650" s="185">
        <f t="shared" si="6344"/>
        <v>0</v>
      </c>
      <c r="K3650" s="185">
        <f t="shared" si="6344"/>
        <v>0</v>
      </c>
      <c r="L3650" s="185">
        <f t="shared" si="6344"/>
        <v>14300</v>
      </c>
      <c r="M3650" s="185">
        <f t="shared" si="6344"/>
        <v>0</v>
      </c>
      <c r="N3650" s="185">
        <f t="shared" ref="N3650:O3650" si="6345">N3651+N3655+N3653</f>
        <v>14300</v>
      </c>
      <c r="O3650" s="185">
        <f t="shared" si="6345"/>
        <v>0</v>
      </c>
      <c r="P3650" s="185">
        <f t="shared" si="6344"/>
        <v>0</v>
      </c>
      <c r="Q3650" s="185">
        <f t="shared" si="6344"/>
        <v>0</v>
      </c>
      <c r="R3650" s="185">
        <f t="shared" si="6344"/>
        <v>14300</v>
      </c>
      <c r="S3650" s="185">
        <f t="shared" si="6344"/>
        <v>0</v>
      </c>
      <c r="T3650" s="185">
        <f t="shared" ref="T3650:U3650" si="6346">T3651+T3655+T3653</f>
        <v>14300</v>
      </c>
      <c r="U3650" s="185">
        <f t="shared" si="6346"/>
        <v>0</v>
      </c>
      <c r="V3650" s="185">
        <f t="shared" si="6344"/>
        <v>7100</v>
      </c>
      <c r="W3650" s="185">
        <f t="shared" si="6344"/>
        <v>0</v>
      </c>
      <c r="X3650" s="185">
        <f t="shared" ref="X3650:Y3650" si="6347">X3651+X3655+X3653</f>
        <v>7100</v>
      </c>
      <c r="Y3650" s="185">
        <f t="shared" si="6347"/>
        <v>0</v>
      </c>
    </row>
    <row r="3651" spans="1:29" s="101" customFormat="1" x14ac:dyDescent="0.2">
      <c r="A3651" s="118" t="s">
        <v>929</v>
      </c>
      <c r="B3651" s="118" t="s">
        <v>953</v>
      </c>
      <c r="C3651" s="103">
        <v>43</v>
      </c>
      <c r="D3651" s="118"/>
      <c r="E3651" s="113">
        <v>311</v>
      </c>
      <c r="F3651" s="141"/>
      <c r="G3651" s="186"/>
      <c r="H3651" s="108">
        <f t="shared" ref="H3651:Y3651" si="6348">H3652</f>
        <v>0</v>
      </c>
      <c r="I3651" s="108">
        <f t="shared" si="6348"/>
        <v>0</v>
      </c>
      <c r="J3651" s="108">
        <f t="shared" si="6348"/>
        <v>0</v>
      </c>
      <c r="K3651" s="108">
        <f t="shared" si="6348"/>
        <v>0</v>
      </c>
      <c r="L3651" s="108">
        <f t="shared" si="6348"/>
        <v>12000</v>
      </c>
      <c r="M3651" s="108">
        <f t="shared" si="6348"/>
        <v>0</v>
      </c>
      <c r="N3651" s="108">
        <f t="shared" si="6348"/>
        <v>12000</v>
      </c>
      <c r="O3651" s="108">
        <f t="shared" si="6348"/>
        <v>0</v>
      </c>
      <c r="P3651" s="108">
        <f t="shared" si="6348"/>
        <v>0</v>
      </c>
      <c r="Q3651" s="108">
        <f t="shared" si="6348"/>
        <v>0</v>
      </c>
      <c r="R3651" s="108">
        <f t="shared" si="6348"/>
        <v>12000</v>
      </c>
      <c r="S3651" s="108">
        <f t="shared" si="6348"/>
        <v>0</v>
      </c>
      <c r="T3651" s="108">
        <f t="shared" si="6348"/>
        <v>12000</v>
      </c>
      <c r="U3651" s="108">
        <f t="shared" si="6348"/>
        <v>0</v>
      </c>
      <c r="V3651" s="108">
        <f t="shared" si="6348"/>
        <v>6000</v>
      </c>
      <c r="W3651" s="108">
        <f t="shared" si="6348"/>
        <v>0</v>
      </c>
      <c r="X3651" s="108">
        <f t="shared" si="6348"/>
        <v>6000</v>
      </c>
      <c r="Y3651" s="108">
        <f t="shared" si="6348"/>
        <v>0</v>
      </c>
    </row>
    <row r="3652" spans="1:29" ht="15" x14ac:dyDescent="0.2">
      <c r="A3652" s="95" t="s">
        <v>929</v>
      </c>
      <c r="B3652" s="95" t="s">
        <v>953</v>
      </c>
      <c r="C3652" s="94">
        <v>43</v>
      </c>
      <c r="D3652" s="95" t="s">
        <v>101</v>
      </c>
      <c r="E3652" s="119">
        <v>3111</v>
      </c>
      <c r="F3652" s="142" t="s">
        <v>33</v>
      </c>
      <c r="H3652" s="398"/>
      <c r="I3652" s="399"/>
      <c r="J3652" s="398">
        <v>0</v>
      </c>
      <c r="K3652" s="399"/>
      <c r="L3652" s="398">
        <v>12000</v>
      </c>
      <c r="M3652" s="399"/>
      <c r="N3652" s="398">
        <v>12000</v>
      </c>
      <c r="O3652" s="399"/>
      <c r="P3652" s="398">
        <v>0</v>
      </c>
      <c r="Q3652" s="399"/>
      <c r="R3652" s="398">
        <v>12000</v>
      </c>
      <c r="S3652" s="399"/>
      <c r="T3652" s="398">
        <v>12000</v>
      </c>
      <c r="U3652" s="399"/>
      <c r="V3652" s="398">
        <v>6000</v>
      </c>
      <c r="W3652" s="399"/>
      <c r="X3652" s="398">
        <v>6000</v>
      </c>
      <c r="Y3652" s="399"/>
    </row>
    <row r="3653" spans="1:29" s="101" customFormat="1" x14ac:dyDescent="0.2">
      <c r="A3653" s="118" t="s">
        <v>929</v>
      </c>
      <c r="B3653" s="118" t="s">
        <v>953</v>
      </c>
      <c r="C3653" s="103">
        <v>43</v>
      </c>
      <c r="D3653" s="118"/>
      <c r="E3653" s="113">
        <v>312</v>
      </c>
      <c r="F3653" s="141"/>
      <c r="G3653" s="186"/>
      <c r="H3653" s="108">
        <f t="shared" ref="H3653:Y3653" si="6349">H3654</f>
        <v>0</v>
      </c>
      <c r="I3653" s="108">
        <f t="shared" si="6349"/>
        <v>0</v>
      </c>
      <c r="J3653" s="108">
        <f t="shared" si="6349"/>
        <v>0</v>
      </c>
      <c r="K3653" s="108">
        <f t="shared" si="6349"/>
        <v>0</v>
      </c>
      <c r="L3653" s="108">
        <f t="shared" si="6349"/>
        <v>600</v>
      </c>
      <c r="M3653" s="108">
        <f t="shared" si="6349"/>
        <v>0</v>
      </c>
      <c r="N3653" s="108">
        <f t="shared" si="6349"/>
        <v>600</v>
      </c>
      <c r="O3653" s="108">
        <f t="shared" si="6349"/>
        <v>0</v>
      </c>
      <c r="P3653" s="108">
        <f t="shared" si="6349"/>
        <v>0</v>
      </c>
      <c r="Q3653" s="108">
        <f t="shared" si="6349"/>
        <v>0</v>
      </c>
      <c r="R3653" s="108">
        <f t="shared" si="6349"/>
        <v>600</v>
      </c>
      <c r="S3653" s="108">
        <f t="shared" si="6349"/>
        <v>0</v>
      </c>
      <c r="T3653" s="108">
        <f t="shared" si="6349"/>
        <v>600</v>
      </c>
      <c r="U3653" s="108">
        <f t="shared" si="6349"/>
        <v>0</v>
      </c>
      <c r="V3653" s="108">
        <f t="shared" si="6349"/>
        <v>300</v>
      </c>
      <c r="W3653" s="108">
        <f t="shared" si="6349"/>
        <v>0</v>
      </c>
      <c r="X3653" s="108">
        <f t="shared" si="6349"/>
        <v>300</v>
      </c>
      <c r="Y3653" s="108">
        <f t="shared" si="6349"/>
        <v>0</v>
      </c>
    </row>
    <row r="3654" spans="1:29" ht="15" x14ac:dyDescent="0.2">
      <c r="A3654" s="95" t="s">
        <v>929</v>
      </c>
      <c r="B3654" s="95" t="s">
        <v>953</v>
      </c>
      <c r="C3654" s="94">
        <v>43</v>
      </c>
      <c r="D3654" s="95" t="s">
        <v>101</v>
      </c>
      <c r="E3654" s="119">
        <v>3121</v>
      </c>
      <c r="F3654" s="142" t="s">
        <v>471</v>
      </c>
      <c r="H3654" s="398"/>
      <c r="I3654" s="399"/>
      <c r="J3654" s="398"/>
      <c r="K3654" s="399"/>
      <c r="L3654" s="398">
        <v>600</v>
      </c>
      <c r="M3654" s="399"/>
      <c r="N3654" s="398">
        <v>600</v>
      </c>
      <c r="O3654" s="399"/>
      <c r="P3654" s="398"/>
      <c r="Q3654" s="399"/>
      <c r="R3654" s="398">
        <v>600</v>
      </c>
      <c r="S3654" s="399"/>
      <c r="T3654" s="398">
        <v>600</v>
      </c>
      <c r="U3654" s="399"/>
      <c r="V3654" s="398">
        <v>300</v>
      </c>
      <c r="W3654" s="399"/>
      <c r="X3654" s="398">
        <v>300</v>
      </c>
      <c r="Y3654" s="399"/>
    </row>
    <row r="3655" spans="1:29" x14ac:dyDescent="0.2">
      <c r="A3655" s="118" t="s">
        <v>929</v>
      </c>
      <c r="B3655" s="118" t="s">
        <v>953</v>
      </c>
      <c r="C3655" s="103">
        <v>43</v>
      </c>
      <c r="D3655" s="118"/>
      <c r="E3655" s="113">
        <v>313</v>
      </c>
      <c r="F3655" s="141"/>
      <c r="G3655" s="186"/>
      <c r="H3655" s="108">
        <f t="shared" ref="H3655:Y3655" si="6350">H3656</f>
        <v>0</v>
      </c>
      <c r="I3655" s="108">
        <f t="shared" si="6350"/>
        <v>0</v>
      </c>
      <c r="J3655" s="108">
        <f t="shared" si="6350"/>
        <v>0</v>
      </c>
      <c r="K3655" s="108">
        <f t="shared" si="6350"/>
        <v>0</v>
      </c>
      <c r="L3655" s="108">
        <f t="shared" si="6350"/>
        <v>1700</v>
      </c>
      <c r="M3655" s="108">
        <f t="shared" si="6350"/>
        <v>0</v>
      </c>
      <c r="N3655" s="108">
        <f t="shared" si="6350"/>
        <v>1700</v>
      </c>
      <c r="O3655" s="108">
        <f t="shared" si="6350"/>
        <v>0</v>
      </c>
      <c r="P3655" s="108">
        <f t="shared" si="6350"/>
        <v>0</v>
      </c>
      <c r="Q3655" s="108">
        <f t="shared" si="6350"/>
        <v>0</v>
      </c>
      <c r="R3655" s="108">
        <f t="shared" si="6350"/>
        <v>1700</v>
      </c>
      <c r="S3655" s="108">
        <f t="shared" si="6350"/>
        <v>0</v>
      </c>
      <c r="T3655" s="108">
        <f t="shared" si="6350"/>
        <v>1700</v>
      </c>
      <c r="U3655" s="108">
        <f t="shared" si="6350"/>
        <v>0</v>
      </c>
      <c r="V3655" s="108">
        <f t="shared" si="6350"/>
        <v>800</v>
      </c>
      <c r="W3655" s="108">
        <f t="shared" si="6350"/>
        <v>0</v>
      </c>
      <c r="X3655" s="108">
        <f t="shared" si="6350"/>
        <v>800</v>
      </c>
      <c r="Y3655" s="108">
        <f t="shared" si="6350"/>
        <v>0</v>
      </c>
      <c r="Z3655" s="101"/>
      <c r="AA3655" s="101"/>
      <c r="AB3655" s="101"/>
      <c r="AC3655" s="101"/>
    </row>
    <row r="3656" spans="1:29" s="101" customFormat="1" x14ac:dyDescent="0.2">
      <c r="A3656" s="95" t="s">
        <v>929</v>
      </c>
      <c r="B3656" s="95" t="s">
        <v>953</v>
      </c>
      <c r="C3656" s="94">
        <v>43</v>
      </c>
      <c r="D3656" s="95" t="s">
        <v>101</v>
      </c>
      <c r="E3656" s="119">
        <v>3132</v>
      </c>
      <c r="F3656" s="142" t="s">
        <v>40</v>
      </c>
      <c r="G3656" s="134"/>
      <c r="H3656" s="398"/>
      <c r="I3656" s="399"/>
      <c r="J3656" s="398">
        <v>0</v>
      </c>
      <c r="K3656" s="399"/>
      <c r="L3656" s="398">
        <v>1700</v>
      </c>
      <c r="M3656" s="399"/>
      <c r="N3656" s="398">
        <v>1700</v>
      </c>
      <c r="O3656" s="399"/>
      <c r="P3656" s="398">
        <v>0</v>
      </c>
      <c r="Q3656" s="399"/>
      <c r="R3656" s="398">
        <v>1700</v>
      </c>
      <c r="S3656" s="399"/>
      <c r="T3656" s="398">
        <v>1700</v>
      </c>
      <c r="U3656" s="399"/>
      <c r="V3656" s="398">
        <v>800</v>
      </c>
      <c r="W3656" s="399"/>
      <c r="X3656" s="398">
        <v>800</v>
      </c>
      <c r="Y3656" s="399"/>
      <c r="Z3656" s="112"/>
      <c r="AA3656" s="112"/>
      <c r="AB3656" s="112"/>
      <c r="AC3656" s="112"/>
    </row>
    <row r="3657" spans="1:29" x14ac:dyDescent="0.2">
      <c r="A3657" s="188" t="s">
        <v>929</v>
      </c>
      <c r="B3657" s="188" t="s">
        <v>953</v>
      </c>
      <c r="C3657" s="167">
        <v>43</v>
      </c>
      <c r="D3657" s="166"/>
      <c r="E3657" s="168">
        <v>32</v>
      </c>
      <c r="F3657" s="169"/>
      <c r="G3657" s="169"/>
      <c r="H3657" s="185">
        <f t="shared" ref="H3657:W3657" si="6351">H3658+H3663+H3661+H3666</f>
        <v>0</v>
      </c>
      <c r="I3657" s="185">
        <f t="shared" si="6351"/>
        <v>0</v>
      </c>
      <c r="J3657" s="185">
        <f t="shared" si="6351"/>
        <v>0</v>
      </c>
      <c r="K3657" s="185">
        <f t="shared" si="6351"/>
        <v>0</v>
      </c>
      <c r="L3657" s="185">
        <f t="shared" si="6351"/>
        <v>3100</v>
      </c>
      <c r="M3657" s="185">
        <f t="shared" si="6351"/>
        <v>0</v>
      </c>
      <c r="N3657" s="185">
        <f t="shared" ref="N3657:O3657" si="6352">N3658+N3663+N3661+N3666</f>
        <v>3100</v>
      </c>
      <c r="O3657" s="185">
        <f t="shared" si="6352"/>
        <v>0</v>
      </c>
      <c r="P3657" s="185">
        <f t="shared" si="6351"/>
        <v>0</v>
      </c>
      <c r="Q3657" s="185">
        <f t="shared" si="6351"/>
        <v>0</v>
      </c>
      <c r="R3657" s="185">
        <f t="shared" si="6351"/>
        <v>3100</v>
      </c>
      <c r="S3657" s="185">
        <f t="shared" si="6351"/>
        <v>0</v>
      </c>
      <c r="T3657" s="185">
        <f t="shared" ref="T3657:U3657" si="6353">T3658+T3663+T3661+T3666</f>
        <v>3100</v>
      </c>
      <c r="U3657" s="185">
        <f t="shared" si="6353"/>
        <v>0</v>
      </c>
      <c r="V3657" s="185">
        <f t="shared" si="6351"/>
        <v>1050</v>
      </c>
      <c r="W3657" s="185">
        <f t="shared" si="6351"/>
        <v>0</v>
      </c>
      <c r="X3657" s="185">
        <f t="shared" ref="X3657:Y3657" si="6354">X3658+X3663+X3661+X3666</f>
        <v>1050</v>
      </c>
      <c r="Y3657" s="185">
        <f t="shared" si="6354"/>
        <v>0</v>
      </c>
    </row>
    <row r="3658" spans="1:29" x14ac:dyDescent="0.2">
      <c r="A3658" s="118" t="s">
        <v>929</v>
      </c>
      <c r="B3658" s="118" t="s">
        <v>953</v>
      </c>
      <c r="C3658" s="103">
        <v>43</v>
      </c>
      <c r="D3658" s="118"/>
      <c r="E3658" s="113">
        <v>321</v>
      </c>
      <c r="F3658" s="141"/>
      <c r="G3658" s="186"/>
      <c r="H3658" s="108">
        <f t="shared" ref="H3658:W3658" si="6355">H3659+H3660</f>
        <v>0</v>
      </c>
      <c r="I3658" s="108">
        <f t="shared" si="6355"/>
        <v>0</v>
      </c>
      <c r="J3658" s="108">
        <f t="shared" si="6355"/>
        <v>0</v>
      </c>
      <c r="K3658" s="108">
        <f t="shared" si="6355"/>
        <v>0</v>
      </c>
      <c r="L3658" s="108">
        <f t="shared" si="6355"/>
        <v>1400</v>
      </c>
      <c r="M3658" s="108">
        <f t="shared" si="6355"/>
        <v>0</v>
      </c>
      <c r="N3658" s="108">
        <f t="shared" ref="N3658:O3658" si="6356">N3659+N3660</f>
        <v>1400</v>
      </c>
      <c r="O3658" s="108">
        <f t="shared" si="6356"/>
        <v>0</v>
      </c>
      <c r="P3658" s="108">
        <f t="shared" si="6355"/>
        <v>0</v>
      </c>
      <c r="Q3658" s="108">
        <f t="shared" si="6355"/>
        <v>0</v>
      </c>
      <c r="R3658" s="108">
        <f t="shared" si="6355"/>
        <v>1400</v>
      </c>
      <c r="S3658" s="108">
        <f t="shared" si="6355"/>
        <v>0</v>
      </c>
      <c r="T3658" s="108">
        <f t="shared" ref="T3658:U3658" si="6357">T3659+T3660</f>
        <v>1400</v>
      </c>
      <c r="U3658" s="108">
        <f t="shared" si="6357"/>
        <v>0</v>
      </c>
      <c r="V3658" s="108">
        <f t="shared" si="6355"/>
        <v>700</v>
      </c>
      <c r="W3658" s="108">
        <f t="shared" si="6355"/>
        <v>0</v>
      </c>
      <c r="X3658" s="108">
        <f t="shared" ref="X3658:Y3658" si="6358">X3659+X3660</f>
        <v>700</v>
      </c>
      <c r="Y3658" s="108">
        <f t="shared" si="6358"/>
        <v>0</v>
      </c>
      <c r="Z3658" s="101"/>
      <c r="AA3658" s="101"/>
      <c r="AB3658" s="101"/>
      <c r="AC3658" s="101"/>
    </row>
    <row r="3659" spans="1:29" s="101" customFormat="1" x14ac:dyDescent="0.2">
      <c r="A3659" s="95" t="s">
        <v>929</v>
      </c>
      <c r="B3659" s="95" t="s">
        <v>953</v>
      </c>
      <c r="C3659" s="94">
        <v>43</v>
      </c>
      <c r="D3659" s="95" t="s">
        <v>101</v>
      </c>
      <c r="E3659" s="119">
        <v>3211</v>
      </c>
      <c r="F3659" s="142" t="s">
        <v>42</v>
      </c>
      <c r="G3659" s="134"/>
      <c r="H3659" s="398"/>
      <c r="I3659" s="399"/>
      <c r="J3659" s="398">
        <v>0</v>
      </c>
      <c r="K3659" s="399"/>
      <c r="L3659" s="398">
        <v>1200</v>
      </c>
      <c r="M3659" s="399"/>
      <c r="N3659" s="398">
        <v>1200</v>
      </c>
      <c r="O3659" s="399"/>
      <c r="P3659" s="398">
        <v>0</v>
      </c>
      <c r="Q3659" s="399"/>
      <c r="R3659" s="398">
        <v>1200</v>
      </c>
      <c r="S3659" s="399"/>
      <c r="T3659" s="398">
        <v>1200</v>
      </c>
      <c r="U3659" s="399"/>
      <c r="V3659" s="398">
        <v>600</v>
      </c>
      <c r="W3659" s="399"/>
      <c r="X3659" s="398">
        <v>600</v>
      </c>
      <c r="Y3659" s="399"/>
      <c r="Z3659" s="112"/>
      <c r="AA3659" s="112"/>
      <c r="AB3659" s="112"/>
      <c r="AC3659" s="112"/>
    </row>
    <row r="3660" spans="1:29" ht="30" x14ac:dyDescent="0.2">
      <c r="A3660" s="95" t="s">
        <v>929</v>
      </c>
      <c r="B3660" s="95" t="s">
        <v>953</v>
      </c>
      <c r="C3660" s="94">
        <v>43</v>
      </c>
      <c r="D3660" s="95" t="s">
        <v>101</v>
      </c>
      <c r="E3660" s="119">
        <v>3212</v>
      </c>
      <c r="F3660" s="142" t="s">
        <v>43</v>
      </c>
      <c r="H3660" s="398"/>
      <c r="I3660" s="399"/>
      <c r="J3660" s="398"/>
      <c r="K3660" s="399"/>
      <c r="L3660" s="398">
        <v>200</v>
      </c>
      <c r="M3660" s="399"/>
      <c r="N3660" s="398">
        <v>200</v>
      </c>
      <c r="O3660" s="399"/>
      <c r="P3660" s="398"/>
      <c r="Q3660" s="399"/>
      <c r="R3660" s="398">
        <v>200</v>
      </c>
      <c r="S3660" s="399"/>
      <c r="T3660" s="398">
        <v>200</v>
      </c>
      <c r="U3660" s="399"/>
      <c r="V3660" s="398">
        <v>100</v>
      </c>
      <c r="W3660" s="399"/>
      <c r="X3660" s="398">
        <v>100</v>
      </c>
      <c r="Y3660" s="399"/>
    </row>
    <row r="3661" spans="1:29" s="101" customFormat="1" x14ac:dyDescent="0.2">
      <c r="A3661" s="118" t="s">
        <v>929</v>
      </c>
      <c r="B3661" s="118" t="s">
        <v>953</v>
      </c>
      <c r="C3661" s="103">
        <v>43</v>
      </c>
      <c r="D3661" s="118"/>
      <c r="E3661" s="113">
        <v>322</v>
      </c>
      <c r="F3661" s="141"/>
      <c r="G3661" s="186"/>
      <c r="H3661" s="108">
        <f t="shared" ref="H3661:Y3661" si="6359">H3662</f>
        <v>0</v>
      </c>
      <c r="I3661" s="108">
        <f t="shared" si="6359"/>
        <v>0</v>
      </c>
      <c r="J3661" s="108">
        <f t="shared" si="6359"/>
        <v>0</v>
      </c>
      <c r="K3661" s="108">
        <f t="shared" si="6359"/>
        <v>0</v>
      </c>
      <c r="L3661" s="108">
        <f t="shared" si="6359"/>
        <v>200</v>
      </c>
      <c r="M3661" s="108">
        <f t="shared" si="6359"/>
        <v>0</v>
      </c>
      <c r="N3661" s="108">
        <f t="shared" si="6359"/>
        <v>200</v>
      </c>
      <c r="O3661" s="108">
        <f t="shared" si="6359"/>
        <v>0</v>
      </c>
      <c r="P3661" s="108">
        <f t="shared" si="6359"/>
        <v>0</v>
      </c>
      <c r="Q3661" s="108">
        <f t="shared" si="6359"/>
        <v>0</v>
      </c>
      <c r="R3661" s="108">
        <f t="shared" si="6359"/>
        <v>200</v>
      </c>
      <c r="S3661" s="108">
        <f t="shared" si="6359"/>
        <v>0</v>
      </c>
      <c r="T3661" s="108">
        <f t="shared" si="6359"/>
        <v>200</v>
      </c>
      <c r="U3661" s="108">
        <f t="shared" si="6359"/>
        <v>0</v>
      </c>
      <c r="V3661" s="108">
        <f t="shared" si="6359"/>
        <v>100</v>
      </c>
      <c r="W3661" s="108">
        <f t="shared" si="6359"/>
        <v>0</v>
      </c>
      <c r="X3661" s="108">
        <f t="shared" si="6359"/>
        <v>100</v>
      </c>
      <c r="Y3661" s="108">
        <f t="shared" si="6359"/>
        <v>0</v>
      </c>
    </row>
    <row r="3662" spans="1:29" ht="15" x14ac:dyDescent="0.2">
      <c r="A3662" s="95" t="s">
        <v>929</v>
      </c>
      <c r="B3662" s="95" t="s">
        <v>953</v>
      </c>
      <c r="C3662" s="94">
        <v>43</v>
      </c>
      <c r="D3662" s="95" t="s">
        <v>101</v>
      </c>
      <c r="E3662" s="119">
        <v>3223</v>
      </c>
      <c r="F3662" s="142" t="s">
        <v>48</v>
      </c>
      <c r="H3662" s="398"/>
      <c r="I3662" s="399"/>
      <c r="J3662" s="398"/>
      <c r="K3662" s="399"/>
      <c r="L3662" s="398">
        <v>200</v>
      </c>
      <c r="M3662" s="399"/>
      <c r="N3662" s="398">
        <v>200</v>
      </c>
      <c r="O3662" s="399"/>
      <c r="P3662" s="398"/>
      <c r="Q3662" s="399"/>
      <c r="R3662" s="398">
        <v>200</v>
      </c>
      <c r="S3662" s="399"/>
      <c r="T3662" s="398">
        <v>200</v>
      </c>
      <c r="U3662" s="399"/>
      <c r="V3662" s="398">
        <v>100</v>
      </c>
      <c r="W3662" s="399"/>
      <c r="X3662" s="398">
        <v>100</v>
      </c>
      <c r="Y3662" s="399"/>
    </row>
    <row r="3663" spans="1:29" x14ac:dyDescent="0.2">
      <c r="A3663" s="118" t="s">
        <v>929</v>
      </c>
      <c r="B3663" s="118" t="s">
        <v>953</v>
      </c>
      <c r="C3663" s="103">
        <v>43</v>
      </c>
      <c r="D3663" s="118"/>
      <c r="E3663" s="113">
        <v>323</v>
      </c>
      <c r="F3663" s="141"/>
      <c r="G3663" s="186"/>
      <c r="H3663" s="108">
        <f t="shared" ref="H3663:W3663" si="6360">SUM(H3664:H3665)</f>
        <v>0</v>
      </c>
      <c r="I3663" s="108">
        <f t="shared" si="6360"/>
        <v>0</v>
      </c>
      <c r="J3663" s="108">
        <f t="shared" si="6360"/>
        <v>0</v>
      </c>
      <c r="K3663" s="108">
        <f t="shared" si="6360"/>
        <v>0</v>
      </c>
      <c r="L3663" s="108">
        <f t="shared" si="6360"/>
        <v>1000</v>
      </c>
      <c r="M3663" s="108">
        <f t="shared" si="6360"/>
        <v>0</v>
      </c>
      <c r="N3663" s="108">
        <f t="shared" ref="N3663:O3663" si="6361">SUM(N3664:N3665)</f>
        <v>1000</v>
      </c>
      <c r="O3663" s="108">
        <f t="shared" si="6361"/>
        <v>0</v>
      </c>
      <c r="P3663" s="108">
        <f t="shared" si="6360"/>
        <v>0</v>
      </c>
      <c r="Q3663" s="108">
        <f t="shared" si="6360"/>
        <v>0</v>
      </c>
      <c r="R3663" s="108">
        <f t="shared" si="6360"/>
        <v>1000</v>
      </c>
      <c r="S3663" s="108">
        <f t="shared" si="6360"/>
        <v>0</v>
      </c>
      <c r="T3663" s="108">
        <f t="shared" ref="T3663:U3663" si="6362">SUM(T3664:T3665)</f>
        <v>1000</v>
      </c>
      <c r="U3663" s="108">
        <f t="shared" si="6362"/>
        <v>0</v>
      </c>
      <c r="V3663" s="108">
        <f t="shared" si="6360"/>
        <v>0</v>
      </c>
      <c r="W3663" s="108">
        <f t="shared" si="6360"/>
        <v>0</v>
      </c>
      <c r="X3663" s="108">
        <f t="shared" ref="X3663:Y3663" si="6363">SUM(X3664:X3665)</f>
        <v>0</v>
      </c>
      <c r="Y3663" s="108">
        <f t="shared" si="6363"/>
        <v>0</v>
      </c>
      <c r="Z3663" s="101"/>
      <c r="AA3663" s="101"/>
      <c r="AB3663" s="101"/>
      <c r="AC3663" s="101"/>
    </row>
    <row r="3664" spans="1:29" s="101" customFormat="1" x14ac:dyDescent="0.2">
      <c r="A3664" s="95" t="s">
        <v>929</v>
      </c>
      <c r="B3664" s="95" t="s">
        <v>953</v>
      </c>
      <c r="C3664" s="94">
        <v>43</v>
      </c>
      <c r="D3664" s="95" t="s">
        <v>101</v>
      </c>
      <c r="E3664" s="119">
        <v>3231</v>
      </c>
      <c r="F3664" s="142" t="s">
        <v>52</v>
      </c>
      <c r="G3664" s="134"/>
      <c r="H3664" s="398"/>
      <c r="I3664" s="399"/>
      <c r="J3664" s="398"/>
      <c r="K3664" s="399"/>
      <c r="L3664" s="398">
        <v>500</v>
      </c>
      <c r="M3664" s="399"/>
      <c r="N3664" s="398">
        <v>500</v>
      </c>
      <c r="O3664" s="399"/>
      <c r="P3664" s="398"/>
      <c r="Q3664" s="399"/>
      <c r="R3664" s="398">
        <v>500</v>
      </c>
      <c r="S3664" s="399"/>
      <c r="T3664" s="398">
        <v>500</v>
      </c>
      <c r="U3664" s="399"/>
      <c r="V3664" s="398">
        <v>0</v>
      </c>
      <c r="W3664" s="399"/>
      <c r="X3664" s="398"/>
      <c r="Y3664" s="399"/>
      <c r="Z3664" s="112"/>
      <c r="AA3664" s="112"/>
      <c r="AB3664" s="112"/>
      <c r="AC3664" s="112"/>
    </row>
    <row r="3665" spans="1:29" ht="15" x14ac:dyDescent="0.2">
      <c r="A3665" s="95" t="s">
        <v>929</v>
      </c>
      <c r="B3665" s="95" t="s">
        <v>953</v>
      </c>
      <c r="C3665" s="94">
        <v>43</v>
      </c>
      <c r="D3665" s="95" t="s">
        <v>101</v>
      </c>
      <c r="E3665" s="119">
        <v>3233</v>
      </c>
      <c r="F3665" s="142" t="s">
        <v>54</v>
      </c>
      <c r="H3665" s="398"/>
      <c r="I3665" s="398"/>
      <c r="J3665" s="398"/>
      <c r="K3665" s="398"/>
      <c r="L3665" s="398">
        <v>500</v>
      </c>
      <c r="M3665" s="398"/>
      <c r="N3665" s="398">
        <v>500</v>
      </c>
      <c r="O3665" s="398"/>
      <c r="P3665" s="398"/>
      <c r="Q3665" s="398"/>
      <c r="R3665" s="398">
        <v>500</v>
      </c>
      <c r="S3665" s="398"/>
      <c r="T3665" s="398">
        <v>500</v>
      </c>
      <c r="U3665" s="398"/>
      <c r="V3665" s="398">
        <v>0</v>
      </c>
      <c r="W3665" s="398"/>
      <c r="X3665" s="398"/>
      <c r="Y3665" s="398"/>
    </row>
    <row r="3666" spans="1:29" x14ac:dyDescent="0.2">
      <c r="A3666" s="118" t="s">
        <v>929</v>
      </c>
      <c r="B3666" s="118" t="s">
        <v>953</v>
      </c>
      <c r="C3666" s="103">
        <v>43</v>
      </c>
      <c r="D3666" s="118"/>
      <c r="E3666" s="113">
        <v>329</v>
      </c>
      <c r="F3666" s="141"/>
      <c r="G3666" s="186"/>
      <c r="H3666" s="108">
        <f t="shared" ref="H3666:Y3666" si="6364">H3667</f>
        <v>0</v>
      </c>
      <c r="I3666" s="108">
        <f t="shared" si="6364"/>
        <v>0</v>
      </c>
      <c r="J3666" s="108">
        <f t="shared" si="6364"/>
        <v>0</v>
      </c>
      <c r="K3666" s="108">
        <f t="shared" si="6364"/>
        <v>0</v>
      </c>
      <c r="L3666" s="108">
        <f t="shared" si="6364"/>
        <v>500</v>
      </c>
      <c r="M3666" s="108">
        <f t="shared" si="6364"/>
        <v>0</v>
      </c>
      <c r="N3666" s="108">
        <f t="shared" si="6364"/>
        <v>500</v>
      </c>
      <c r="O3666" s="108">
        <f t="shared" si="6364"/>
        <v>0</v>
      </c>
      <c r="P3666" s="108">
        <f t="shared" si="6364"/>
        <v>0</v>
      </c>
      <c r="Q3666" s="108">
        <f t="shared" si="6364"/>
        <v>0</v>
      </c>
      <c r="R3666" s="108">
        <f t="shared" si="6364"/>
        <v>500</v>
      </c>
      <c r="S3666" s="108">
        <f t="shared" si="6364"/>
        <v>0</v>
      </c>
      <c r="T3666" s="108">
        <f t="shared" si="6364"/>
        <v>500</v>
      </c>
      <c r="U3666" s="108">
        <f t="shared" si="6364"/>
        <v>0</v>
      </c>
      <c r="V3666" s="108">
        <f t="shared" si="6364"/>
        <v>250</v>
      </c>
      <c r="W3666" s="108">
        <f t="shared" si="6364"/>
        <v>0</v>
      </c>
      <c r="X3666" s="108">
        <f t="shared" si="6364"/>
        <v>250</v>
      </c>
      <c r="Y3666" s="108">
        <f t="shared" si="6364"/>
        <v>0</v>
      </c>
      <c r="Z3666" s="101"/>
      <c r="AA3666" s="101"/>
      <c r="AB3666" s="101"/>
      <c r="AC3666" s="101"/>
    </row>
    <row r="3667" spans="1:29" s="101" customFormat="1" x14ac:dyDescent="0.2">
      <c r="A3667" s="95" t="s">
        <v>929</v>
      </c>
      <c r="B3667" s="95" t="s">
        <v>953</v>
      </c>
      <c r="C3667" s="94">
        <v>43</v>
      </c>
      <c r="D3667" s="95" t="s">
        <v>101</v>
      </c>
      <c r="E3667" s="119">
        <v>3293</v>
      </c>
      <c r="F3667" s="142" t="s">
        <v>64</v>
      </c>
      <c r="G3667" s="134"/>
      <c r="H3667" s="398"/>
      <c r="I3667" s="399"/>
      <c r="J3667" s="398"/>
      <c r="K3667" s="399"/>
      <c r="L3667" s="398">
        <v>500</v>
      </c>
      <c r="M3667" s="399"/>
      <c r="N3667" s="398">
        <v>500</v>
      </c>
      <c r="O3667" s="399"/>
      <c r="P3667" s="398"/>
      <c r="Q3667" s="399"/>
      <c r="R3667" s="398">
        <v>500</v>
      </c>
      <c r="S3667" s="399"/>
      <c r="T3667" s="398">
        <v>500</v>
      </c>
      <c r="U3667" s="399"/>
      <c r="V3667" s="398">
        <v>250</v>
      </c>
      <c r="W3667" s="399"/>
      <c r="X3667" s="398">
        <v>250</v>
      </c>
      <c r="Y3667" s="399"/>
      <c r="Z3667" s="112"/>
      <c r="AA3667" s="112"/>
      <c r="AB3667" s="112"/>
      <c r="AC3667" s="112"/>
    </row>
    <row r="3668" spans="1:29" x14ac:dyDescent="0.2">
      <c r="A3668" s="188" t="s">
        <v>929</v>
      </c>
      <c r="B3668" s="188" t="s">
        <v>953</v>
      </c>
      <c r="C3668" s="167">
        <v>43</v>
      </c>
      <c r="D3668" s="166"/>
      <c r="E3668" s="168">
        <v>42</v>
      </c>
      <c r="F3668" s="169"/>
      <c r="G3668" s="169"/>
      <c r="H3668" s="185">
        <f t="shared" ref="H3668:X3669" si="6365">H3669</f>
        <v>0</v>
      </c>
      <c r="I3668" s="185">
        <f t="shared" si="6365"/>
        <v>0</v>
      </c>
      <c r="J3668" s="185">
        <f t="shared" si="6365"/>
        <v>0</v>
      </c>
      <c r="K3668" s="185">
        <f t="shared" si="6365"/>
        <v>0</v>
      </c>
      <c r="L3668" s="185">
        <f t="shared" si="6365"/>
        <v>12000</v>
      </c>
      <c r="M3668" s="185">
        <f t="shared" si="6365"/>
        <v>0</v>
      </c>
      <c r="N3668" s="185">
        <f t="shared" si="6365"/>
        <v>12000</v>
      </c>
      <c r="O3668" s="185">
        <f t="shared" si="6365"/>
        <v>0</v>
      </c>
      <c r="P3668" s="185">
        <f t="shared" si="6365"/>
        <v>0</v>
      </c>
      <c r="Q3668" s="185">
        <f t="shared" si="6365"/>
        <v>0</v>
      </c>
      <c r="R3668" s="185">
        <f t="shared" si="6365"/>
        <v>12000</v>
      </c>
      <c r="S3668" s="185">
        <f t="shared" si="6365"/>
        <v>0</v>
      </c>
      <c r="T3668" s="185">
        <f t="shared" si="6365"/>
        <v>12000</v>
      </c>
      <c r="U3668" s="185">
        <f t="shared" si="6365"/>
        <v>0</v>
      </c>
      <c r="V3668" s="185">
        <f t="shared" si="6365"/>
        <v>6000</v>
      </c>
      <c r="W3668" s="185">
        <f t="shared" si="6365"/>
        <v>0</v>
      </c>
      <c r="X3668" s="185">
        <f t="shared" si="6365"/>
        <v>6000</v>
      </c>
      <c r="Y3668" s="185">
        <f t="shared" ref="X3668:Y3669" si="6366">Y3669</f>
        <v>0</v>
      </c>
    </row>
    <row r="3669" spans="1:29" x14ac:dyDescent="0.2">
      <c r="A3669" s="118" t="s">
        <v>929</v>
      </c>
      <c r="B3669" s="118" t="s">
        <v>953</v>
      </c>
      <c r="C3669" s="103">
        <v>43</v>
      </c>
      <c r="D3669" s="118"/>
      <c r="E3669" s="113">
        <v>422</v>
      </c>
      <c r="F3669" s="141"/>
      <c r="G3669" s="186"/>
      <c r="H3669" s="108">
        <f t="shared" si="6365"/>
        <v>0</v>
      </c>
      <c r="I3669" s="108">
        <f t="shared" si="6365"/>
        <v>0</v>
      </c>
      <c r="J3669" s="108">
        <f t="shared" si="6365"/>
        <v>0</v>
      </c>
      <c r="K3669" s="108">
        <f t="shared" si="6365"/>
        <v>0</v>
      </c>
      <c r="L3669" s="108">
        <f t="shared" si="6365"/>
        <v>12000</v>
      </c>
      <c r="M3669" s="108">
        <f t="shared" si="6365"/>
        <v>0</v>
      </c>
      <c r="N3669" s="108">
        <f t="shared" si="6365"/>
        <v>12000</v>
      </c>
      <c r="O3669" s="108">
        <f t="shared" si="6365"/>
        <v>0</v>
      </c>
      <c r="P3669" s="108">
        <f t="shared" si="6365"/>
        <v>0</v>
      </c>
      <c r="Q3669" s="108">
        <f t="shared" si="6365"/>
        <v>0</v>
      </c>
      <c r="R3669" s="108">
        <f t="shared" si="6365"/>
        <v>12000</v>
      </c>
      <c r="S3669" s="108">
        <f t="shared" si="6365"/>
        <v>0</v>
      </c>
      <c r="T3669" s="108">
        <f t="shared" si="6365"/>
        <v>12000</v>
      </c>
      <c r="U3669" s="108">
        <f t="shared" si="6365"/>
        <v>0</v>
      </c>
      <c r="V3669" s="108">
        <f t="shared" si="6365"/>
        <v>6000</v>
      </c>
      <c r="W3669" s="108">
        <f t="shared" si="6365"/>
        <v>0</v>
      </c>
      <c r="X3669" s="108">
        <f t="shared" si="6366"/>
        <v>6000</v>
      </c>
      <c r="Y3669" s="108">
        <f t="shared" si="6366"/>
        <v>0</v>
      </c>
      <c r="Z3669" s="101"/>
      <c r="AA3669" s="101"/>
      <c r="AB3669" s="101"/>
      <c r="AC3669" s="101"/>
    </row>
    <row r="3670" spans="1:29" s="101" customFormat="1" x14ac:dyDescent="0.2">
      <c r="A3670" s="95" t="s">
        <v>929</v>
      </c>
      <c r="B3670" s="95" t="s">
        <v>953</v>
      </c>
      <c r="C3670" s="94">
        <v>43</v>
      </c>
      <c r="D3670" s="95" t="s">
        <v>101</v>
      </c>
      <c r="E3670" s="119">
        <v>4227</v>
      </c>
      <c r="F3670" s="142" t="s">
        <v>77</v>
      </c>
      <c r="G3670" s="134"/>
      <c r="H3670" s="398"/>
      <c r="I3670" s="399"/>
      <c r="J3670" s="398">
        <v>0</v>
      </c>
      <c r="K3670" s="399"/>
      <c r="L3670" s="398">
        <v>12000</v>
      </c>
      <c r="M3670" s="399"/>
      <c r="N3670" s="398">
        <v>12000</v>
      </c>
      <c r="O3670" s="399"/>
      <c r="P3670" s="398">
        <v>0</v>
      </c>
      <c r="Q3670" s="399"/>
      <c r="R3670" s="398">
        <v>12000</v>
      </c>
      <c r="S3670" s="399"/>
      <c r="T3670" s="398">
        <v>12000</v>
      </c>
      <c r="U3670" s="399"/>
      <c r="V3670" s="398">
        <v>6000</v>
      </c>
      <c r="W3670" s="399"/>
      <c r="X3670" s="398">
        <v>6000</v>
      </c>
      <c r="Y3670" s="399"/>
      <c r="Z3670" s="112"/>
      <c r="AA3670" s="112"/>
      <c r="AB3670" s="112"/>
      <c r="AC3670" s="112"/>
    </row>
    <row r="3671" spans="1:29" x14ac:dyDescent="0.2">
      <c r="A3671" s="188" t="s">
        <v>929</v>
      </c>
      <c r="B3671" s="188" t="s">
        <v>953</v>
      </c>
      <c r="C3671" s="167">
        <v>559</v>
      </c>
      <c r="D3671" s="166"/>
      <c r="E3671" s="168">
        <v>31</v>
      </c>
      <c r="F3671" s="169"/>
      <c r="G3671" s="169"/>
      <c r="H3671" s="185">
        <f t="shared" ref="H3671:W3671" si="6367">H3672+H3676+H3674</f>
        <v>0</v>
      </c>
      <c r="I3671" s="185">
        <f t="shared" si="6367"/>
        <v>0</v>
      </c>
      <c r="J3671" s="185">
        <f t="shared" si="6367"/>
        <v>0</v>
      </c>
      <c r="K3671" s="185">
        <f t="shared" si="6367"/>
        <v>0</v>
      </c>
      <c r="L3671" s="185">
        <f t="shared" si="6367"/>
        <v>55900</v>
      </c>
      <c r="M3671" s="185">
        <f t="shared" si="6367"/>
        <v>0</v>
      </c>
      <c r="N3671" s="185">
        <f t="shared" ref="N3671:O3671" si="6368">N3672+N3676+N3674</f>
        <v>55900</v>
      </c>
      <c r="O3671" s="185">
        <f t="shared" si="6368"/>
        <v>0</v>
      </c>
      <c r="P3671" s="185">
        <f t="shared" si="6367"/>
        <v>0</v>
      </c>
      <c r="Q3671" s="185">
        <f t="shared" si="6367"/>
        <v>0</v>
      </c>
      <c r="R3671" s="185">
        <f t="shared" si="6367"/>
        <v>55900</v>
      </c>
      <c r="S3671" s="185">
        <f t="shared" si="6367"/>
        <v>0</v>
      </c>
      <c r="T3671" s="185">
        <f t="shared" ref="T3671:U3671" si="6369">T3672+T3676+T3674</f>
        <v>55900</v>
      </c>
      <c r="U3671" s="185">
        <f t="shared" si="6369"/>
        <v>0</v>
      </c>
      <c r="V3671" s="185">
        <f t="shared" si="6367"/>
        <v>26950</v>
      </c>
      <c r="W3671" s="185">
        <f t="shared" si="6367"/>
        <v>0</v>
      </c>
      <c r="X3671" s="185">
        <f t="shared" ref="X3671:Y3671" si="6370">X3672+X3676+X3674</f>
        <v>26950</v>
      </c>
      <c r="Y3671" s="185">
        <f t="shared" si="6370"/>
        <v>0</v>
      </c>
    </row>
    <row r="3672" spans="1:29" s="101" customFormat="1" x14ac:dyDescent="0.2">
      <c r="A3672" s="118" t="s">
        <v>929</v>
      </c>
      <c r="B3672" s="118" t="s">
        <v>953</v>
      </c>
      <c r="C3672" s="103">
        <v>559</v>
      </c>
      <c r="D3672" s="118"/>
      <c r="E3672" s="113">
        <v>311</v>
      </c>
      <c r="F3672" s="141"/>
      <c r="G3672" s="186"/>
      <c r="H3672" s="108">
        <f t="shared" ref="H3672:Y3672" si="6371">H3673</f>
        <v>0</v>
      </c>
      <c r="I3672" s="108">
        <f t="shared" si="6371"/>
        <v>0</v>
      </c>
      <c r="J3672" s="108">
        <f t="shared" si="6371"/>
        <v>0</v>
      </c>
      <c r="K3672" s="108">
        <f t="shared" si="6371"/>
        <v>0</v>
      </c>
      <c r="L3672" s="108">
        <f t="shared" si="6371"/>
        <v>48000</v>
      </c>
      <c r="M3672" s="108">
        <f t="shared" si="6371"/>
        <v>0</v>
      </c>
      <c r="N3672" s="108">
        <f t="shared" si="6371"/>
        <v>48000</v>
      </c>
      <c r="O3672" s="108">
        <f t="shared" si="6371"/>
        <v>0</v>
      </c>
      <c r="P3672" s="108">
        <f t="shared" si="6371"/>
        <v>0</v>
      </c>
      <c r="Q3672" s="108">
        <f t="shared" si="6371"/>
        <v>0</v>
      </c>
      <c r="R3672" s="108">
        <f t="shared" si="6371"/>
        <v>48000</v>
      </c>
      <c r="S3672" s="108">
        <f t="shared" si="6371"/>
        <v>0</v>
      </c>
      <c r="T3672" s="108">
        <f t="shared" si="6371"/>
        <v>48000</v>
      </c>
      <c r="U3672" s="108">
        <f t="shared" si="6371"/>
        <v>0</v>
      </c>
      <c r="V3672" s="108">
        <f t="shared" si="6371"/>
        <v>24000</v>
      </c>
      <c r="W3672" s="108">
        <f t="shared" si="6371"/>
        <v>0</v>
      </c>
      <c r="X3672" s="108">
        <f t="shared" si="6371"/>
        <v>24000</v>
      </c>
      <c r="Y3672" s="108">
        <f t="shared" si="6371"/>
        <v>0</v>
      </c>
    </row>
    <row r="3673" spans="1:29" ht="15" x14ac:dyDescent="0.2">
      <c r="A3673" s="95" t="s">
        <v>929</v>
      </c>
      <c r="B3673" s="95" t="s">
        <v>953</v>
      </c>
      <c r="C3673" s="94">
        <v>559</v>
      </c>
      <c r="D3673" s="95" t="s">
        <v>101</v>
      </c>
      <c r="E3673" s="119">
        <v>3111</v>
      </c>
      <c r="F3673" s="142" t="s">
        <v>33</v>
      </c>
      <c r="H3673" s="398"/>
      <c r="I3673" s="399"/>
      <c r="J3673" s="398">
        <v>0</v>
      </c>
      <c r="K3673" s="399"/>
      <c r="L3673" s="398">
        <v>48000</v>
      </c>
      <c r="M3673" s="399"/>
      <c r="N3673" s="398">
        <v>48000</v>
      </c>
      <c r="O3673" s="399"/>
      <c r="P3673" s="398">
        <v>0</v>
      </c>
      <c r="Q3673" s="399"/>
      <c r="R3673" s="398">
        <v>48000</v>
      </c>
      <c r="S3673" s="399"/>
      <c r="T3673" s="398">
        <v>48000</v>
      </c>
      <c r="U3673" s="399"/>
      <c r="V3673" s="398">
        <v>24000</v>
      </c>
      <c r="W3673" s="399"/>
      <c r="X3673" s="398">
        <v>24000</v>
      </c>
      <c r="Y3673" s="399"/>
    </row>
    <row r="3674" spans="1:29" s="101" customFormat="1" x14ac:dyDescent="0.2">
      <c r="A3674" s="118" t="s">
        <v>929</v>
      </c>
      <c r="B3674" s="118" t="s">
        <v>953</v>
      </c>
      <c r="C3674" s="103">
        <v>559</v>
      </c>
      <c r="D3674" s="118"/>
      <c r="E3674" s="113">
        <v>312</v>
      </c>
      <c r="F3674" s="141"/>
      <c r="G3674" s="186"/>
      <c r="H3674" s="108">
        <f t="shared" ref="H3674:Y3674" si="6372">H3675</f>
        <v>0</v>
      </c>
      <c r="I3674" s="108">
        <f t="shared" si="6372"/>
        <v>0</v>
      </c>
      <c r="J3674" s="108">
        <f t="shared" si="6372"/>
        <v>0</v>
      </c>
      <c r="K3674" s="108">
        <f t="shared" si="6372"/>
        <v>0</v>
      </c>
      <c r="L3674" s="108">
        <f t="shared" si="6372"/>
        <v>2400</v>
      </c>
      <c r="M3674" s="108">
        <f t="shared" si="6372"/>
        <v>0</v>
      </c>
      <c r="N3674" s="108">
        <f t="shared" si="6372"/>
        <v>2400</v>
      </c>
      <c r="O3674" s="108">
        <f t="shared" si="6372"/>
        <v>0</v>
      </c>
      <c r="P3674" s="108">
        <f t="shared" si="6372"/>
        <v>0</v>
      </c>
      <c r="Q3674" s="108">
        <f t="shared" si="6372"/>
        <v>0</v>
      </c>
      <c r="R3674" s="108">
        <f t="shared" si="6372"/>
        <v>2400</v>
      </c>
      <c r="S3674" s="108">
        <f t="shared" si="6372"/>
        <v>0</v>
      </c>
      <c r="T3674" s="108">
        <f t="shared" si="6372"/>
        <v>2400</v>
      </c>
      <c r="U3674" s="108">
        <f t="shared" si="6372"/>
        <v>0</v>
      </c>
      <c r="V3674" s="108">
        <f t="shared" si="6372"/>
        <v>1200</v>
      </c>
      <c r="W3674" s="108">
        <f t="shared" si="6372"/>
        <v>0</v>
      </c>
      <c r="X3674" s="108">
        <f t="shared" si="6372"/>
        <v>1200</v>
      </c>
      <c r="Y3674" s="108">
        <f t="shared" si="6372"/>
        <v>0</v>
      </c>
    </row>
    <row r="3675" spans="1:29" ht="15" x14ac:dyDescent="0.2">
      <c r="A3675" s="95" t="s">
        <v>929</v>
      </c>
      <c r="B3675" s="95" t="s">
        <v>953</v>
      </c>
      <c r="C3675" s="94">
        <v>559</v>
      </c>
      <c r="D3675" s="95" t="s">
        <v>101</v>
      </c>
      <c r="E3675" s="119">
        <v>3121</v>
      </c>
      <c r="F3675" s="142" t="s">
        <v>471</v>
      </c>
      <c r="H3675" s="398"/>
      <c r="I3675" s="399"/>
      <c r="J3675" s="398"/>
      <c r="K3675" s="399"/>
      <c r="L3675" s="398">
        <v>2400</v>
      </c>
      <c r="M3675" s="399"/>
      <c r="N3675" s="398">
        <v>2400</v>
      </c>
      <c r="O3675" s="399"/>
      <c r="P3675" s="398"/>
      <c r="Q3675" s="399"/>
      <c r="R3675" s="398">
        <v>2400</v>
      </c>
      <c r="S3675" s="399"/>
      <c r="T3675" s="398">
        <v>2400</v>
      </c>
      <c r="U3675" s="399"/>
      <c r="V3675" s="398">
        <v>1200</v>
      </c>
      <c r="W3675" s="399"/>
      <c r="X3675" s="398">
        <v>1200</v>
      </c>
      <c r="Y3675" s="399"/>
    </row>
    <row r="3676" spans="1:29" x14ac:dyDescent="0.2">
      <c r="A3676" s="118" t="s">
        <v>929</v>
      </c>
      <c r="B3676" s="118" t="s">
        <v>953</v>
      </c>
      <c r="C3676" s="103">
        <v>559</v>
      </c>
      <c r="D3676" s="118"/>
      <c r="E3676" s="113">
        <v>313</v>
      </c>
      <c r="F3676" s="141"/>
      <c r="G3676" s="186"/>
      <c r="H3676" s="108">
        <f t="shared" ref="H3676:Y3676" si="6373">H3677</f>
        <v>0</v>
      </c>
      <c r="I3676" s="108">
        <f t="shared" si="6373"/>
        <v>0</v>
      </c>
      <c r="J3676" s="108">
        <f t="shared" si="6373"/>
        <v>0</v>
      </c>
      <c r="K3676" s="108">
        <f t="shared" si="6373"/>
        <v>0</v>
      </c>
      <c r="L3676" s="108">
        <f t="shared" si="6373"/>
        <v>5500</v>
      </c>
      <c r="M3676" s="108">
        <f t="shared" si="6373"/>
        <v>0</v>
      </c>
      <c r="N3676" s="108">
        <f t="shared" si="6373"/>
        <v>5500</v>
      </c>
      <c r="O3676" s="108">
        <f t="shared" si="6373"/>
        <v>0</v>
      </c>
      <c r="P3676" s="108">
        <f t="shared" si="6373"/>
        <v>0</v>
      </c>
      <c r="Q3676" s="108">
        <f t="shared" si="6373"/>
        <v>0</v>
      </c>
      <c r="R3676" s="108">
        <f t="shared" si="6373"/>
        <v>5500</v>
      </c>
      <c r="S3676" s="108">
        <f t="shared" si="6373"/>
        <v>0</v>
      </c>
      <c r="T3676" s="108">
        <f t="shared" si="6373"/>
        <v>5500</v>
      </c>
      <c r="U3676" s="108">
        <f t="shared" si="6373"/>
        <v>0</v>
      </c>
      <c r="V3676" s="108">
        <f t="shared" si="6373"/>
        <v>1750</v>
      </c>
      <c r="W3676" s="108">
        <f t="shared" si="6373"/>
        <v>0</v>
      </c>
      <c r="X3676" s="108">
        <f t="shared" si="6373"/>
        <v>1750</v>
      </c>
      <c r="Y3676" s="108">
        <f t="shared" si="6373"/>
        <v>0</v>
      </c>
      <c r="Z3676" s="101"/>
      <c r="AA3676" s="101"/>
      <c r="AB3676" s="101"/>
      <c r="AC3676" s="101"/>
    </row>
    <row r="3677" spans="1:29" s="101" customFormat="1" x14ac:dyDescent="0.2">
      <c r="A3677" s="95" t="s">
        <v>929</v>
      </c>
      <c r="B3677" s="95" t="s">
        <v>953</v>
      </c>
      <c r="C3677" s="94">
        <v>559</v>
      </c>
      <c r="D3677" s="95" t="s">
        <v>101</v>
      </c>
      <c r="E3677" s="119">
        <v>3132</v>
      </c>
      <c r="F3677" s="142" t="s">
        <v>40</v>
      </c>
      <c r="G3677" s="134"/>
      <c r="H3677" s="398"/>
      <c r="I3677" s="399"/>
      <c r="J3677" s="398">
        <v>0</v>
      </c>
      <c r="K3677" s="399"/>
      <c r="L3677" s="398">
        <v>5500</v>
      </c>
      <c r="M3677" s="399"/>
      <c r="N3677" s="398">
        <v>5500</v>
      </c>
      <c r="O3677" s="399"/>
      <c r="P3677" s="398">
        <v>0</v>
      </c>
      <c r="Q3677" s="399"/>
      <c r="R3677" s="398">
        <v>5500</v>
      </c>
      <c r="S3677" s="399"/>
      <c r="T3677" s="398">
        <v>5500</v>
      </c>
      <c r="U3677" s="399"/>
      <c r="V3677" s="398">
        <v>1750</v>
      </c>
      <c r="W3677" s="399"/>
      <c r="X3677" s="398">
        <v>1750</v>
      </c>
      <c r="Y3677" s="399"/>
      <c r="Z3677" s="112"/>
      <c r="AA3677" s="112"/>
      <c r="AB3677" s="112"/>
      <c r="AC3677" s="112"/>
    </row>
    <row r="3678" spans="1:29" x14ac:dyDescent="0.2">
      <c r="A3678" s="188" t="s">
        <v>929</v>
      </c>
      <c r="B3678" s="188" t="s">
        <v>953</v>
      </c>
      <c r="C3678" s="167">
        <v>559</v>
      </c>
      <c r="D3678" s="166"/>
      <c r="E3678" s="168">
        <v>32</v>
      </c>
      <c r="F3678" s="169"/>
      <c r="G3678" s="169"/>
      <c r="H3678" s="185">
        <f t="shared" ref="H3678:W3678" si="6374">H3679+H3684+H3682+H3687</f>
        <v>0</v>
      </c>
      <c r="I3678" s="185">
        <f t="shared" si="6374"/>
        <v>0</v>
      </c>
      <c r="J3678" s="185">
        <f t="shared" si="6374"/>
        <v>0</v>
      </c>
      <c r="K3678" s="185">
        <f t="shared" si="6374"/>
        <v>0</v>
      </c>
      <c r="L3678" s="185">
        <f t="shared" si="6374"/>
        <v>12400</v>
      </c>
      <c r="M3678" s="185">
        <f t="shared" si="6374"/>
        <v>0</v>
      </c>
      <c r="N3678" s="185">
        <f t="shared" ref="N3678:O3678" si="6375">N3679+N3684+N3682+N3687</f>
        <v>12400</v>
      </c>
      <c r="O3678" s="185">
        <f t="shared" si="6375"/>
        <v>0</v>
      </c>
      <c r="P3678" s="185">
        <f t="shared" si="6374"/>
        <v>0</v>
      </c>
      <c r="Q3678" s="185">
        <f t="shared" si="6374"/>
        <v>0</v>
      </c>
      <c r="R3678" s="185">
        <f t="shared" si="6374"/>
        <v>12400</v>
      </c>
      <c r="S3678" s="185">
        <f t="shared" si="6374"/>
        <v>0</v>
      </c>
      <c r="T3678" s="185">
        <f t="shared" ref="T3678:U3678" si="6376">T3679+T3684+T3682+T3687</f>
        <v>12400</v>
      </c>
      <c r="U3678" s="185">
        <f t="shared" si="6376"/>
        <v>0</v>
      </c>
      <c r="V3678" s="185">
        <f t="shared" si="6374"/>
        <v>4200</v>
      </c>
      <c r="W3678" s="185">
        <f t="shared" si="6374"/>
        <v>0</v>
      </c>
      <c r="X3678" s="185">
        <f t="shared" ref="X3678:Y3678" si="6377">X3679+X3684+X3682+X3687</f>
        <v>4200</v>
      </c>
      <c r="Y3678" s="185">
        <f t="shared" si="6377"/>
        <v>0</v>
      </c>
    </row>
    <row r="3679" spans="1:29" x14ac:dyDescent="0.2">
      <c r="A3679" s="118" t="s">
        <v>929</v>
      </c>
      <c r="B3679" s="118" t="s">
        <v>953</v>
      </c>
      <c r="C3679" s="103">
        <v>559</v>
      </c>
      <c r="D3679" s="118"/>
      <c r="E3679" s="113">
        <v>321</v>
      </c>
      <c r="F3679" s="141"/>
      <c r="G3679" s="186"/>
      <c r="H3679" s="108">
        <f t="shared" ref="H3679:W3679" si="6378">H3680+H3681</f>
        <v>0</v>
      </c>
      <c r="I3679" s="108">
        <f t="shared" si="6378"/>
        <v>0</v>
      </c>
      <c r="J3679" s="108">
        <f t="shared" si="6378"/>
        <v>0</v>
      </c>
      <c r="K3679" s="108">
        <f t="shared" si="6378"/>
        <v>0</v>
      </c>
      <c r="L3679" s="108">
        <f t="shared" si="6378"/>
        <v>5600</v>
      </c>
      <c r="M3679" s="108">
        <f t="shared" si="6378"/>
        <v>0</v>
      </c>
      <c r="N3679" s="108">
        <f t="shared" ref="N3679:O3679" si="6379">N3680+N3681</f>
        <v>5600</v>
      </c>
      <c r="O3679" s="108">
        <f t="shared" si="6379"/>
        <v>0</v>
      </c>
      <c r="P3679" s="108">
        <f t="shared" si="6378"/>
        <v>0</v>
      </c>
      <c r="Q3679" s="108">
        <f t="shared" si="6378"/>
        <v>0</v>
      </c>
      <c r="R3679" s="108">
        <f t="shared" si="6378"/>
        <v>5600</v>
      </c>
      <c r="S3679" s="108">
        <f t="shared" si="6378"/>
        <v>0</v>
      </c>
      <c r="T3679" s="108">
        <f t="shared" ref="T3679:U3679" si="6380">T3680+T3681</f>
        <v>5600</v>
      </c>
      <c r="U3679" s="108">
        <f t="shared" si="6380"/>
        <v>0</v>
      </c>
      <c r="V3679" s="108">
        <f t="shared" si="6378"/>
        <v>2800</v>
      </c>
      <c r="W3679" s="108">
        <f t="shared" si="6378"/>
        <v>0</v>
      </c>
      <c r="X3679" s="108">
        <f t="shared" ref="X3679:Y3679" si="6381">X3680+X3681</f>
        <v>2800</v>
      </c>
      <c r="Y3679" s="108">
        <f t="shared" si="6381"/>
        <v>0</v>
      </c>
      <c r="Z3679" s="101"/>
      <c r="AA3679" s="101"/>
      <c r="AB3679" s="101"/>
      <c r="AC3679" s="101"/>
    </row>
    <row r="3680" spans="1:29" s="101" customFormat="1" x14ac:dyDescent="0.2">
      <c r="A3680" s="95" t="s">
        <v>929</v>
      </c>
      <c r="B3680" s="95" t="s">
        <v>953</v>
      </c>
      <c r="C3680" s="94">
        <v>559</v>
      </c>
      <c r="D3680" s="95" t="s">
        <v>101</v>
      </c>
      <c r="E3680" s="119">
        <v>3211</v>
      </c>
      <c r="F3680" s="142" t="s">
        <v>42</v>
      </c>
      <c r="G3680" s="134"/>
      <c r="H3680" s="398"/>
      <c r="I3680" s="399"/>
      <c r="J3680" s="398">
        <v>0</v>
      </c>
      <c r="K3680" s="399"/>
      <c r="L3680" s="398">
        <v>4800</v>
      </c>
      <c r="M3680" s="399"/>
      <c r="N3680" s="398">
        <v>4800</v>
      </c>
      <c r="O3680" s="399"/>
      <c r="P3680" s="398">
        <v>0</v>
      </c>
      <c r="Q3680" s="399"/>
      <c r="R3680" s="398">
        <v>4800</v>
      </c>
      <c r="S3680" s="399"/>
      <c r="T3680" s="398">
        <v>4800</v>
      </c>
      <c r="U3680" s="399"/>
      <c r="V3680" s="398">
        <v>2400</v>
      </c>
      <c r="W3680" s="399"/>
      <c r="X3680" s="398">
        <v>2400</v>
      </c>
      <c r="Y3680" s="399"/>
      <c r="Z3680" s="112"/>
      <c r="AA3680" s="112"/>
      <c r="AB3680" s="112"/>
      <c r="AC3680" s="112"/>
    </row>
    <row r="3681" spans="1:29" ht="30" x14ac:dyDescent="0.2">
      <c r="A3681" s="95" t="s">
        <v>929</v>
      </c>
      <c r="B3681" s="95" t="s">
        <v>953</v>
      </c>
      <c r="C3681" s="94">
        <v>559</v>
      </c>
      <c r="D3681" s="95" t="s">
        <v>101</v>
      </c>
      <c r="E3681" s="119">
        <v>3212</v>
      </c>
      <c r="F3681" s="142" t="s">
        <v>43</v>
      </c>
      <c r="H3681" s="398"/>
      <c r="I3681" s="399"/>
      <c r="J3681" s="398"/>
      <c r="K3681" s="399"/>
      <c r="L3681" s="398">
        <v>800</v>
      </c>
      <c r="M3681" s="399"/>
      <c r="N3681" s="398">
        <v>800</v>
      </c>
      <c r="O3681" s="399"/>
      <c r="P3681" s="398"/>
      <c r="Q3681" s="399"/>
      <c r="R3681" s="398">
        <v>800</v>
      </c>
      <c r="S3681" s="399"/>
      <c r="T3681" s="398">
        <v>800</v>
      </c>
      <c r="U3681" s="399"/>
      <c r="V3681" s="398">
        <v>400</v>
      </c>
      <c r="W3681" s="399"/>
      <c r="X3681" s="398">
        <v>400</v>
      </c>
      <c r="Y3681" s="399"/>
    </row>
    <row r="3682" spans="1:29" s="101" customFormat="1" x14ac:dyDescent="0.2">
      <c r="A3682" s="118" t="s">
        <v>929</v>
      </c>
      <c r="B3682" s="118" t="s">
        <v>953</v>
      </c>
      <c r="C3682" s="103">
        <v>559</v>
      </c>
      <c r="D3682" s="118"/>
      <c r="E3682" s="113">
        <v>322</v>
      </c>
      <c r="F3682" s="141"/>
      <c r="G3682" s="186"/>
      <c r="H3682" s="108">
        <f t="shared" ref="H3682:Y3682" si="6382">H3683</f>
        <v>0</v>
      </c>
      <c r="I3682" s="108">
        <f t="shared" si="6382"/>
        <v>0</v>
      </c>
      <c r="J3682" s="108">
        <f t="shared" si="6382"/>
        <v>0</v>
      </c>
      <c r="K3682" s="108">
        <f t="shared" si="6382"/>
        <v>0</v>
      </c>
      <c r="L3682" s="108">
        <f t="shared" si="6382"/>
        <v>800</v>
      </c>
      <c r="M3682" s="108">
        <f t="shared" si="6382"/>
        <v>0</v>
      </c>
      <c r="N3682" s="108">
        <f t="shared" si="6382"/>
        <v>800</v>
      </c>
      <c r="O3682" s="108">
        <f t="shared" si="6382"/>
        <v>0</v>
      </c>
      <c r="P3682" s="108">
        <f t="shared" si="6382"/>
        <v>0</v>
      </c>
      <c r="Q3682" s="108">
        <f t="shared" si="6382"/>
        <v>0</v>
      </c>
      <c r="R3682" s="108">
        <f t="shared" si="6382"/>
        <v>800</v>
      </c>
      <c r="S3682" s="108">
        <f t="shared" si="6382"/>
        <v>0</v>
      </c>
      <c r="T3682" s="108">
        <f t="shared" si="6382"/>
        <v>800</v>
      </c>
      <c r="U3682" s="108">
        <f t="shared" si="6382"/>
        <v>0</v>
      </c>
      <c r="V3682" s="108">
        <f t="shared" si="6382"/>
        <v>400</v>
      </c>
      <c r="W3682" s="108">
        <f t="shared" si="6382"/>
        <v>0</v>
      </c>
      <c r="X3682" s="108">
        <f t="shared" si="6382"/>
        <v>400</v>
      </c>
      <c r="Y3682" s="108">
        <f t="shared" si="6382"/>
        <v>0</v>
      </c>
    </row>
    <row r="3683" spans="1:29" ht="15" x14ac:dyDescent="0.2">
      <c r="A3683" s="95" t="s">
        <v>929</v>
      </c>
      <c r="B3683" s="95" t="s">
        <v>953</v>
      </c>
      <c r="C3683" s="94">
        <v>559</v>
      </c>
      <c r="D3683" s="95" t="s">
        <v>101</v>
      </c>
      <c r="E3683" s="119">
        <v>3223</v>
      </c>
      <c r="F3683" s="142" t="s">
        <v>48</v>
      </c>
      <c r="H3683" s="398"/>
      <c r="I3683" s="399"/>
      <c r="J3683" s="398"/>
      <c r="K3683" s="399"/>
      <c r="L3683" s="398">
        <v>800</v>
      </c>
      <c r="M3683" s="399"/>
      <c r="N3683" s="398">
        <v>800</v>
      </c>
      <c r="O3683" s="399"/>
      <c r="P3683" s="398"/>
      <c r="Q3683" s="399"/>
      <c r="R3683" s="398">
        <v>800</v>
      </c>
      <c r="S3683" s="399"/>
      <c r="T3683" s="398">
        <v>800</v>
      </c>
      <c r="U3683" s="399"/>
      <c r="V3683" s="398">
        <v>400</v>
      </c>
      <c r="W3683" s="399"/>
      <c r="X3683" s="398">
        <v>400</v>
      </c>
      <c r="Y3683" s="399"/>
    </row>
    <row r="3684" spans="1:29" x14ac:dyDescent="0.2">
      <c r="A3684" s="118" t="s">
        <v>929</v>
      </c>
      <c r="B3684" s="118" t="s">
        <v>953</v>
      </c>
      <c r="C3684" s="103">
        <v>559</v>
      </c>
      <c r="D3684" s="118"/>
      <c r="E3684" s="113">
        <v>323</v>
      </c>
      <c r="F3684" s="141"/>
      <c r="G3684" s="186"/>
      <c r="H3684" s="108">
        <f t="shared" ref="H3684:W3684" si="6383">SUM(H3685:H3686)</f>
        <v>0</v>
      </c>
      <c r="I3684" s="108">
        <f t="shared" si="6383"/>
        <v>0</v>
      </c>
      <c r="J3684" s="108">
        <f t="shared" si="6383"/>
        <v>0</v>
      </c>
      <c r="K3684" s="108">
        <f t="shared" si="6383"/>
        <v>0</v>
      </c>
      <c r="L3684" s="108">
        <f t="shared" si="6383"/>
        <v>4000</v>
      </c>
      <c r="M3684" s="108">
        <f t="shared" si="6383"/>
        <v>0</v>
      </c>
      <c r="N3684" s="108">
        <f t="shared" ref="N3684:O3684" si="6384">SUM(N3685:N3686)</f>
        <v>4000</v>
      </c>
      <c r="O3684" s="108">
        <f t="shared" si="6384"/>
        <v>0</v>
      </c>
      <c r="P3684" s="108">
        <f t="shared" si="6383"/>
        <v>0</v>
      </c>
      <c r="Q3684" s="108">
        <f t="shared" si="6383"/>
        <v>0</v>
      </c>
      <c r="R3684" s="108">
        <f t="shared" si="6383"/>
        <v>4000</v>
      </c>
      <c r="S3684" s="108">
        <f t="shared" si="6383"/>
        <v>0</v>
      </c>
      <c r="T3684" s="108">
        <f t="shared" ref="T3684:U3684" si="6385">SUM(T3685:T3686)</f>
        <v>4000</v>
      </c>
      <c r="U3684" s="108">
        <f t="shared" si="6385"/>
        <v>0</v>
      </c>
      <c r="V3684" s="108">
        <f t="shared" si="6383"/>
        <v>0</v>
      </c>
      <c r="W3684" s="108">
        <f t="shared" si="6383"/>
        <v>0</v>
      </c>
      <c r="X3684" s="108">
        <f t="shared" ref="X3684:Y3684" si="6386">SUM(X3685:X3686)</f>
        <v>0</v>
      </c>
      <c r="Y3684" s="108">
        <f t="shared" si="6386"/>
        <v>0</v>
      </c>
      <c r="Z3684" s="101"/>
      <c r="AA3684" s="101"/>
      <c r="AB3684" s="101"/>
      <c r="AC3684" s="101"/>
    </row>
    <row r="3685" spans="1:29" s="101" customFormat="1" x14ac:dyDescent="0.2">
      <c r="A3685" s="95" t="s">
        <v>929</v>
      </c>
      <c r="B3685" s="95" t="s">
        <v>953</v>
      </c>
      <c r="C3685" s="94">
        <v>559</v>
      </c>
      <c r="D3685" s="95" t="s">
        <v>101</v>
      </c>
      <c r="E3685" s="119">
        <v>3231</v>
      </c>
      <c r="F3685" s="142" t="s">
        <v>52</v>
      </c>
      <c r="G3685" s="134"/>
      <c r="H3685" s="398"/>
      <c r="I3685" s="399"/>
      <c r="J3685" s="398"/>
      <c r="K3685" s="399"/>
      <c r="L3685" s="398">
        <v>2000</v>
      </c>
      <c r="M3685" s="399"/>
      <c r="N3685" s="398">
        <v>2000</v>
      </c>
      <c r="O3685" s="399"/>
      <c r="P3685" s="398"/>
      <c r="Q3685" s="399"/>
      <c r="R3685" s="398">
        <v>2000</v>
      </c>
      <c r="S3685" s="399"/>
      <c r="T3685" s="398">
        <v>2000</v>
      </c>
      <c r="U3685" s="399"/>
      <c r="V3685" s="398"/>
      <c r="W3685" s="399"/>
      <c r="X3685" s="398"/>
      <c r="Y3685" s="399"/>
      <c r="Z3685" s="112"/>
      <c r="AA3685" s="112"/>
      <c r="AB3685" s="112"/>
      <c r="AC3685" s="112"/>
    </row>
    <row r="3686" spans="1:29" ht="15" x14ac:dyDescent="0.2">
      <c r="A3686" s="95" t="s">
        <v>929</v>
      </c>
      <c r="B3686" s="95" t="s">
        <v>953</v>
      </c>
      <c r="C3686" s="94">
        <v>559</v>
      </c>
      <c r="D3686" s="95" t="s">
        <v>101</v>
      </c>
      <c r="E3686" s="119">
        <v>3233</v>
      </c>
      <c r="F3686" s="142" t="s">
        <v>54</v>
      </c>
      <c r="H3686" s="398"/>
      <c r="I3686" s="398"/>
      <c r="J3686" s="398"/>
      <c r="K3686" s="398"/>
      <c r="L3686" s="398">
        <v>2000</v>
      </c>
      <c r="M3686" s="398"/>
      <c r="N3686" s="398">
        <v>2000</v>
      </c>
      <c r="O3686" s="398"/>
      <c r="P3686" s="398"/>
      <c r="Q3686" s="398"/>
      <c r="R3686" s="398">
        <v>2000</v>
      </c>
      <c r="S3686" s="398"/>
      <c r="T3686" s="398">
        <v>2000</v>
      </c>
      <c r="U3686" s="398"/>
      <c r="V3686" s="398"/>
      <c r="W3686" s="398"/>
      <c r="X3686" s="398"/>
      <c r="Y3686" s="398"/>
    </row>
    <row r="3687" spans="1:29" x14ac:dyDescent="0.2">
      <c r="A3687" s="118" t="s">
        <v>929</v>
      </c>
      <c r="B3687" s="118" t="s">
        <v>953</v>
      </c>
      <c r="C3687" s="103">
        <v>559</v>
      </c>
      <c r="D3687" s="118"/>
      <c r="E3687" s="113">
        <v>329</v>
      </c>
      <c r="F3687" s="141"/>
      <c r="G3687" s="186"/>
      <c r="H3687" s="108">
        <f t="shared" ref="H3687:Y3687" si="6387">H3688</f>
        <v>0</v>
      </c>
      <c r="I3687" s="108">
        <f t="shared" si="6387"/>
        <v>0</v>
      </c>
      <c r="J3687" s="108">
        <f t="shared" si="6387"/>
        <v>0</v>
      </c>
      <c r="K3687" s="108">
        <f t="shared" si="6387"/>
        <v>0</v>
      </c>
      <c r="L3687" s="108">
        <f t="shared" si="6387"/>
        <v>2000</v>
      </c>
      <c r="M3687" s="108">
        <f t="shared" si="6387"/>
        <v>0</v>
      </c>
      <c r="N3687" s="108">
        <f t="shared" si="6387"/>
        <v>2000</v>
      </c>
      <c r="O3687" s="108">
        <f t="shared" si="6387"/>
        <v>0</v>
      </c>
      <c r="P3687" s="108">
        <f t="shared" si="6387"/>
        <v>0</v>
      </c>
      <c r="Q3687" s="108">
        <f t="shared" si="6387"/>
        <v>0</v>
      </c>
      <c r="R3687" s="108">
        <f t="shared" si="6387"/>
        <v>2000</v>
      </c>
      <c r="S3687" s="108">
        <f t="shared" si="6387"/>
        <v>0</v>
      </c>
      <c r="T3687" s="108">
        <f t="shared" si="6387"/>
        <v>2000</v>
      </c>
      <c r="U3687" s="108">
        <f t="shared" si="6387"/>
        <v>0</v>
      </c>
      <c r="V3687" s="108">
        <f t="shared" si="6387"/>
        <v>1000</v>
      </c>
      <c r="W3687" s="108">
        <f t="shared" si="6387"/>
        <v>0</v>
      </c>
      <c r="X3687" s="108">
        <f t="shared" si="6387"/>
        <v>1000</v>
      </c>
      <c r="Y3687" s="108">
        <f t="shared" si="6387"/>
        <v>0</v>
      </c>
      <c r="Z3687" s="101"/>
      <c r="AA3687" s="101"/>
      <c r="AB3687" s="101"/>
      <c r="AC3687" s="101"/>
    </row>
    <row r="3688" spans="1:29" s="101" customFormat="1" x14ac:dyDescent="0.2">
      <c r="A3688" s="95" t="s">
        <v>929</v>
      </c>
      <c r="B3688" s="95" t="s">
        <v>953</v>
      </c>
      <c r="C3688" s="94">
        <v>559</v>
      </c>
      <c r="D3688" s="95" t="s">
        <v>101</v>
      </c>
      <c r="E3688" s="119">
        <v>3293</v>
      </c>
      <c r="F3688" s="142" t="s">
        <v>64</v>
      </c>
      <c r="G3688" s="134"/>
      <c r="H3688" s="398"/>
      <c r="I3688" s="399"/>
      <c r="J3688" s="398"/>
      <c r="K3688" s="399"/>
      <c r="L3688" s="398">
        <v>2000</v>
      </c>
      <c r="M3688" s="399"/>
      <c r="N3688" s="398">
        <v>2000</v>
      </c>
      <c r="O3688" s="399"/>
      <c r="P3688" s="398"/>
      <c r="Q3688" s="399"/>
      <c r="R3688" s="398">
        <v>2000</v>
      </c>
      <c r="S3688" s="399"/>
      <c r="T3688" s="398">
        <v>2000</v>
      </c>
      <c r="U3688" s="399"/>
      <c r="V3688" s="398">
        <v>1000</v>
      </c>
      <c r="W3688" s="399"/>
      <c r="X3688" s="398">
        <v>1000</v>
      </c>
      <c r="Y3688" s="399"/>
      <c r="Z3688" s="112"/>
      <c r="AA3688" s="112"/>
      <c r="AB3688" s="112"/>
      <c r="AC3688" s="112"/>
    </row>
    <row r="3689" spans="1:29" x14ac:dyDescent="0.2">
      <c r="A3689" s="188" t="s">
        <v>929</v>
      </c>
      <c r="B3689" s="188" t="s">
        <v>953</v>
      </c>
      <c r="C3689" s="167">
        <v>559</v>
      </c>
      <c r="D3689" s="166"/>
      <c r="E3689" s="168">
        <v>42</v>
      </c>
      <c r="F3689" s="169"/>
      <c r="G3689" s="169"/>
      <c r="H3689" s="185">
        <f t="shared" ref="H3689:X3690" si="6388">H3690</f>
        <v>0</v>
      </c>
      <c r="I3689" s="185">
        <f t="shared" si="6388"/>
        <v>0</v>
      </c>
      <c r="J3689" s="185">
        <f t="shared" si="6388"/>
        <v>0</v>
      </c>
      <c r="K3689" s="185">
        <f t="shared" si="6388"/>
        <v>0</v>
      </c>
      <c r="L3689" s="185">
        <f t="shared" si="6388"/>
        <v>48000</v>
      </c>
      <c r="M3689" s="185">
        <f t="shared" si="6388"/>
        <v>0</v>
      </c>
      <c r="N3689" s="185">
        <f t="shared" si="6388"/>
        <v>48000</v>
      </c>
      <c r="O3689" s="185">
        <f t="shared" si="6388"/>
        <v>0</v>
      </c>
      <c r="P3689" s="185">
        <f t="shared" si="6388"/>
        <v>0</v>
      </c>
      <c r="Q3689" s="185">
        <f t="shared" si="6388"/>
        <v>0</v>
      </c>
      <c r="R3689" s="185">
        <f t="shared" si="6388"/>
        <v>48000</v>
      </c>
      <c r="S3689" s="185">
        <f t="shared" si="6388"/>
        <v>0</v>
      </c>
      <c r="T3689" s="185">
        <f t="shared" si="6388"/>
        <v>48000</v>
      </c>
      <c r="U3689" s="185">
        <f t="shared" si="6388"/>
        <v>0</v>
      </c>
      <c r="V3689" s="185">
        <f t="shared" si="6388"/>
        <v>30000</v>
      </c>
      <c r="W3689" s="185">
        <f t="shared" si="6388"/>
        <v>0</v>
      </c>
      <c r="X3689" s="185">
        <f t="shared" si="6388"/>
        <v>30000</v>
      </c>
      <c r="Y3689" s="185">
        <f t="shared" ref="X3689:Y3690" si="6389">Y3690</f>
        <v>0</v>
      </c>
    </row>
    <row r="3690" spans="1:29" x14ac:dyDescent="0.2">
      <c r="A3690" s="118" t="s">
        <v>929</v>
      </c>
      <c r="B3690" s="118" t="s">
        <v>953</v>
      </c>
      <c r="C3690" s="103">
        <v>559</v>
      </c>
      <c r="D3690" s="118"/>
      <c r="E3690" s="113">
        <v>422</v>
      </c>
      <c r="F3690" s="141"/>
      <c r="G3690" s="186"/>
      <c r="H3690" s="108">
        <f t="shared" si="6388"/>
        <v>0</v>
      </c>
      <c r="I3690" s="108">
        <f t="shared" si="6388"/>
        <v>0</v>
      </c>
      <c r="J3690" s="108">
        <f t="shared" si="6388"/>
        <v>0</v>
      </c>
      <c r="K3690" s="108">
        <f t="shared" si="6388"/>
        <v>0</v>
      </c>
      <c r="L3690" s="108">
        <f t="shared" si="6388"/>
        <v>48000</v>
      </c>
      <c r="M3690" s="108">
        <f t="shared" si="6388"/>
        <v>0</v>
      </c>
      <c r="N3690" s="108">
        <f t="shared" si="6388"/>
        <v>48000</v>
      </c>
      <c r="O3690" s="108">
        <f t="shared" si="6388"/>
        <v>0</v>
      </c>
      <c r="P3690" s="108">
        <f t="shared" si="6388"/>
        <v>0</v>
      </c>
      <c r="Q3690" s="108">
        <f t="shared" si="6388"/>
        <v>0</v>
      </c>
      <c r="R3690" s="108">
        <f t="shared" si="6388"/>
        <v>48000</v>
      </c>
      <c r="S3690" s="108">
        <f t="shared" si="6388"/>
        <v>0</v>
      </c>
      <c r="T3690" s="108">
        <f t="shared" si="6388"/>
        <v>48000</v>
      </c>
      <c r="U3690" s="108">
        <f t="shared" si="6388"/>
        <v>0</v>
      </c>
      <c r="V3690" s="108">
        <f t="shared" si="6388"/>
        <v>30000</v>
      </c>
      <c r="W3690" s="108">
        <f t="shared" si="6388"/>
        <v>0</v>
      </c>
      <c r="X3690" s="108">
        <f t="shared" si="6389"/>
        <v>30000</v>
      </c>
      <c r="Y3690" s="108">
        <f t="shared" si="6389"/>
        <v>0</v>
      </c>
      <c r="Z3690" s="101"/>
      <c r="AA3690" s="101"/>
      <c r="AB3690" s="101"/>
      <c r="AC3690" s="101"/>
    </row>
    <row r="3691" spans="1:29" ht="15" x14ac:dyDescent="0.2">
      <c r="A3691" s="95" t="s">
        <v>929</v>
      </c>
      <c r="B3691" s="95" t="s">
        <v>953</v>
      </c>
      <c r="C3691" s="94">
        <v>559</v>
      </c>
      <c r="D3691" s="95" t="s">
        <v>101</v>
      </c>
      <c r="E3691" s="119">
        <v>4227</v>
      </c>
      <c r="F3691" s="142" t="s">
        <v>77</v>
      </c>
      <c r="H3691" s="398"/>
      <c r="I3691" s="399"/>
      <c r="J3691" s="398">
        <v>0</v>
      </c>
      <c r="K3691" s="399"/>
      <c r="L3691" s="398">
        <v>48000</v>
      </c>
      <c r="M3691" s="399"/>
      <c r="N3691" s="398">
        <v>48000</v>
      </c>
      <c r="O3691" s="399"/>
      <c r="P3691" s="398">
        <v>0</v>
      </c>
      <c r="Q3691" s="399"/>
      <c r="R3691" s="398">
        <v>48000</v>
      </c>
      <c r="S3691" s="399"/>
      <c r="T3691" s="398">
        <v>48000</v>
      </c>
      <c r="U3691" s="399"/>
      <c r="V3691" s="398">
        <v>30000</v>
      </c>
      <c r="W3691" s="399"/>
      <c r="X3691" s="398">
        <v>30000</v>
      </c>
      <c r="Y3691" s="399"/>
    </row>
    <row r="3692" spans="1:29" s="101" customFormat="1" ht="78.75" x14ac:dyDescent="0.2">
      <c r="A3692" s="202" t="s">
        <v>929</v>
      </c>
      <c r="B3692" s="173" t="s">
        <v>955</v>
      </c>
      <c r="C3692" s="173"/>
      <c r="D3692" s="173"/>
      <c r="E3692" s="174"/>
      <c r="F3692" s="176" t="s">
        <v>956</v>
      </c>
      <c r="G3692" s="177" t="s">
        <v>636</v>
      </c>
      <c r="H3692" s="178">
        <f t="shared" ref="H3692:W3692" si="6390">H3693+H3700+H3703+H3710</f>
        <v>0</v>
      </c>
      <c r="I3692" s="178">
        <f t="shared" si="6390"/>
        <v>0</v>
      </c>
      <c r="J3692" s="178">
        <f t="shared" si="6390"/>
        <v>0</v>
      </c>
      <c r="K3692" s="178">
        <f t="shared" si="6390"/>
        <v>0</v>
      </c>
      <c r="L3692" s="178">
        <f t="shared" si="6390"/>
        <v>90800</v>
      </c>
      <c r="M3692" s="178">
        <f t="shared" si="6390"/>
        <v>0</v>
      </c>
      <c r="N3692" s="178">
        <f t="shared" ref="N3692:O3692" si="6391">N3693+N3700+N3703+N3710</f>
        <v>90800</v>
      </c>
      <c r="O3692" s="178">
        <f t="shared" si="6391"/>
        <v>0</v>
      </c>
      <c r="P3692" s="178">
        <f t="shared" si="6390"/>
        <v>0</v>
      </c>
      <c r="Q3692" s="178">
        <f t="shared" si="6390"/>
        <v>0</v>
      </c>
      <c r="R3692" s="178">
        <f t="shared" si="6390"/>
        <v>37230</v>
      </c>
      <c r="S3692" s="178">
        <f t="shared" si="6390"/>
        <v>0</v>
      </c>
      <c r="T3692" s="178">
        <f t="shared" ref="T3692:U3692" si="6392">T3693+T3700+T3703+T3710</f>
        <v>37230</v>
      </c>
      <c r="U3692" s="178">
        <f t="shared" si="6392"/>
        <v>0</v>
      </c>
      <c r="V3692" s="178">
        <f t="shared" si="6390"/>
        <v>149550</v>
      </c>
      <c r="W3692" s="178">
        <f t="shared" si="6390"/>
        <v>0</v>
      </c>
      <c r="X3692" s="178">
        <f t="shared" ref="X3692:Y3692" si="6393">X3693+X3700+X3703+X3710</f>
        <v>149550</v>
      </c>
      <c r="Y3692" s="178">
        <f t="shared" si="6393"/>
        <v>0</v>
      </c>
      <c r="Z3692" s="112"/>
      <c r="AA3692" s="112"/>
      <c r="AB3692" s="112"/>
      <c r="AC3692" s="112"/>
    </row>
    <row r="3693" spans="1:29" x14ac:dyDescent="0.2">
      <c r="A3693" s="188" t="s">
        <v>929</v>
      </c>
      <c r="B3693" s="188" t="s">
        <v>955</v>
      </c>
      <c r="C3693" s="167">
        <v>43</v>
      </c>
      <c r="D3693" s="166"/>
      <c r="E3693" s="168">
        <v>31</v>
      </c>
      <c r="F3693" s="169"/>
      <c r="G3693" s="169"/>
      <c r="H3693" s="185">
        <f t="shared" ref="H3693:W3693" si="6394">H3694+H3698+H3696</f>
        <v>0</v>
      </c>
      <c r="I3693" s="185">
        <f t="shared" si="6394"/>
        <v>0</v>
      </c>
      <c r="J3693" s="185">
        <f t="shared" si="6394"/>
        <v>0</v>
      </c>
      <c r="K3693" s="185">
        <f t="shared" si="6394"/>
        <v>0</v>
      </c>
      <c r="L3693" s="185">
        <f t="shared" si="6394"/>
        <v>4800</v>
      </c>
      <c r="M3693" s="185">
        <f t="shared" si="6394"/>
        <v>0</v>
      </c>
      <c r="N3693" s="185">
        <f t="shared" ref="N3693:O3693" si="6395">N3694+N3698+N3696</f>
        <v>4800</v>
      </c>
      <c r="O3693" s="185">
        <f t="shared" si="6395"/>
        <v>0</v>
      </c>
      <c r="P3693" s="185">
        <f t="shared" si="6394"/>
        <v>0</v>
      </c>
      <c r="Q3693" s="185">
        <f t="shared" si="6394"/>
        <v>0</v>
      </c>
      <c r="R3693" s="185">
        <f t="shared" si="6394"/>
        <v>4800</v>
      </c>
      <c r="S3693" s="185">
        <f t="shared" si="6394"/>
        <v>0</v>
      </c>
      <c r="T3693" s="185">
        <f t="shared" ref="T3693:U3693" si="6396">T3694+T3698+T3696</f>
        <v>4800</v>
      </c>
      <c r="U3693" s="185">
        <f t="shared" si="6396"/>
        <v>0</v>
      </c>
      <c r="V3693" s="185">
        <f t="shared" si="6394"/>
        <v>2950</v>
      </c>
      <c r="W3693" s="185">
        <f t="shared" si="6394"/>
        <v>0</v>
      </c>
      <c r="X3693" s="185">
        <f t="shared" ref="X3693:Y3693" si="6397">X3694+X3698+X3696</f>
        <v>2950</v>
      </c>
      <c r="Y3693" s="185">
        <f t="shared" si="6397"/>
        <v>0</v>
      </c>
    </row>
    <row r="3694" spans="1:29" s="101" customFormat="1" x14ac:dyDescent="0.2">
      <c r="A3694" s="118" t="s">
        <v>929</v>
      </c>
      <c r="B3694" s="118" t="s">
        <v>955</v>
      </c>
      <c r="C3694" s="103">
        <v>43</v>
      </c>
      <c r="D3694" s="118"/>
      <c r="E3694" s="113">
        <v>311</v>
      </c>
      <c r="F3694" s="141"/>
      <c r="G3694" s="186"/>
      <c r="H3694" s="108">
        <f t="shared" ref="H3694:Y3694" si="6398">H3695</f>
        <v>0</v>
      </c>
      <c r="I3694" s="108">
        <f t="shared" si="6398"/>
        <v>0</v>
      </c>
      <c r="J3694" s="108">
        <f t="shared" si="6398"/>
        <v>0</v>
      </c>
      <c r="K3694" s="108">
        <f t="shared" si="6398"/>
        <v>0</v>
      </c>
      <c r="L3694" s="108">
        <f t="shared" si="6398"/>
        <v>4000</v>
      </c>
      <c r="M3694" s="108">
        <f t="shared" si="6398"/>
        <v>0</v>
      </c>
      <c r="N3694" s="108">
        <f t="shared" si="6398"/>
        <v>4000</v>
      </c>
      <c r="O3694" s="108">
        <f t="shared" si="6398"/>
        <v>0</v>
      </c>
      <c r="P3694" s="108">
        <f t="shared" si="6398"/>
        <v>0</v>
      </c>
      <c r="Q3694" s="108">
        <f t="shared" si="6398"/>
        <v>0</v>
      </c>
      <c r="R3694" s="108">
        <f t="shared" si="6398"/>
        <v>4000</v>
      </c>
      <c r="S3694" s="108">
        <f t="shared" si="6398"/>
        <v>0</v>
      </c>
      <c r="T3694" s="108">
        <f t="shared" si="6398"/>
        <v>4000</v>
      </c>
      <c r="U3694" s="108">
        <f t="shared" si="6398"/>
        <v>0</v>
      </c>
      <c r="V3694" s="108">
        <f t="shared" si="6398"/>
        <v>2500</v>
      </c>
      <c r="W3694" s="108">
        <f t="shared" si="6398"/>
        <v>0</v>
      </c>
      <c r="X3694" s="108">
        <f t="shared" si="6398"/>
        <v>2500</v>
      </c>
      <c r="Y3694" s="108">
        <f t="shared" si="6398"/>
        <v>0</v>
      </c>
    </row>
    <row r="3695" spans="1:29" ht="15" x14ac:dyDescent="0.2">
      <c r="A3695" s="95" t="s">
        <v>929</v>
      </c>
      <c r="B3695" s="95" t="s">
        <v>955</v>
      </c>
      <c r="C3695" s="94">
        <v>43</v>
      </c>
      <c r="D3695" s="95" t="s">
        <v>101</v>
      </c>
      <c r="E3695" s="119">
        <v>3111</v>
      </c>
      <c r="F3695" s="142" t="s">
        <v>33</v>
      </c>
      <c r="H3695" s="398"/>
      <c r="I3695" s="399"/>
      <c r="J3695" s="398">
        <v>0</v>
      </c>
      <c r="K3695" s="399"/>
      <c r="L3695" s="398">
        <v>4000</v>
      </c>
      <c r="M3695" s="399"/>
      <c r="N3695" s="398">
        <v>4000</v>
      </c>
      <c r="O3695" s="399"/>
      <c r="P3695" s="398">
        <v>0</v>
      </c>
      <c r="Q3695" s="399"/>
      <c r="R3695" s="398">
        <v>4000</v>
      </c>
      <c r="S3695" s="399"/>
      <c r="T3695" s="398">
        <v>4000</v>
      </c>
      <c r="U3695" s="399"/>
      <c r="V3695" s="398">
        <v>2500</v>
      </c>
      <c r="W3695" s="399"/>
      <c r="X3695" s="398">
        <v>2500</v>
      </c>
      <c r="Y3695" s="399"/>
    </row>
    <row r="3696" spans="1:29" s="101" customFormat="1" x14ac:dyDescent="0.2">
      <c r="A3696" s="118" t="s">
        <v>929</v>
      </c>
      <c r="B3696" s="118" t="s">
        <v>955</v>
      </c>
      <c r="C3696" s="103">
        <v>43</v>
      </c>
      <c r="D3696" s="118"/>
      <c r="E3696" s="113">
        <v>312</v>
      </c>
      <c r="F3696" s="141"/>
      <c r="G3696" s="186"/>
      <c r="H3696" s="108">
        <f t="shared" ref="H3696:Y3696" si="6399">H3697</f>
        <v>0</v>
      </c>
      <c r="I3696" s="108">
        <f t="shared" si="6399"/>
        <v>0</v>
      </c>
      <c r="J3696" s="108">
        <f t="shared" si="6399"/>
        <v>0</v>
      </c>
      <c r="K3696" s="108">
        <f t="shared" si="6399"/>
        <v>0</v>
      </c>
      <c r="L3696" s="108">
        <f t="shared" si="6399"/>
        <v>100</v>
      </c>
      <c r="M3696" s="108">
        <f t="shared" si="6399"/>
        <v>0</v>
      </c>
      <c r="N3696" s="108">
        <f t="shared" si="6399"/>
        <v>100</v>
      </c>
      <c r="O3696" s="108">
        <f t="shared" si="6399"/>
        <v>0</v>
      </c>
      <c r="P3696" s="108">
        <f t="shared" si="6399"/>
        <v>0</v>
      </c>
      <c r="Q3696" s="108">
        <f t="shared" si="6399"/>
        <v>0</v>
      </c>
      <c r="R3696" s="108">
        <f t="shared" si="6399"/>
        <v>100</v>
      </c>
      <c r="S3696" s="108">
        <f t="shared" si="6399"/>
        <v>0</v>
      </c>
      <c r="T3696" s="108">
        <f t="shared" si="6399"/>
        <v>100</v>
      </c>
      <c r="U3696" s="108">
        <f t="shared" si="6399"/>
        <v>0</v>
      </c>
      <c r="V3696" s="108">
        <f t="shared" si="6399"/>
        <v>50</v>
      </c>
      <c r="W3696" s="108">
        <f t="shared" si="6399"/>
        <v>0</v>
      </c>
      <c r="X3696" s="108">
        <f t="shared" si="6399"/>
        <v>50</v>
      </c>
      <c r="Y3696" s="108">
        <f t="shared" si="6399"/>
        <v>0</v>
      </c>
    </row>
    <row r="3697" spans="1:29" ht="15" x14ac:dyDescent="0.2">
      <c r="A3697" s="95" t="s">
        <v>929</v>
      </c>
      <c r="B3697" s="95" t="s">
        <v>955</v>
      </c>
      <c r="C3697" s="94">
        <v>43</v>
      </c>
      <c r="D3697" s="95" t="s">
        <v>101</v>
      </c>
      <c r="E3697" s="119">
        <v>3121</v>
      </c>
      <c r="F3697" s="142" t="s">
        <v>471</v>
      </c>
      <c r="H3697" s="398"/>
      <c r="I3697" s="399"/>
      <c r="J3697" s="398"/>
      <c r="K3697" s="399"/>
      <c r="L3697" s="398">
        <v>100</v>
      </c>
      <c r="M3697" s="399"/>
      <c r="N3697" s="398">
        <v>100</v>
      </c>
      <c r="O3697" s="399"/>
      <c r="P3697" s="398"/>
      <c r="Q3697" s="399"/>
      <c r="R3697" s="398">
        <v>100</v>
      </c>
      <c r="S3697" s="399"/>
      <c r="T3697" s="398">
        <v>100</v>
      </c>
      <c r="U3697" s="399"/>
      <c r="V3697" s="398">
        <v>50</v>
      </c>
      <c r="W3697" s="399"/>
      <c r="X3697" s="398">
        <v>50</v>
      </c>
      <c r="Y3697" s="399"/>
    </row>
    <row r="3698" spans="1:29" x14ac:dyDescent="0.2">
      <c r="A3698" s="118" t="s">
        <v>929</v>
      </c>
      <c r="B3698" s="118" t="s">
        <v>955</v>
      </c>
      <c r="C3698" s="103">
        <v>43</v>
      </c>
      <c r="D3698" s="118"/>
      <c r="E3698" s="113">
        <v>313</v>
      </c>
      <c r="F3698" s="141"/>
      <c r="G3698" s="186"/>
      <c r="H3698" s="108">
        <f t="shared" ref="H3698:Y3698" si="6400">H3699</f>
        <v>0</v>
      </c>
      <c r="I3698" s="108">
        <f t="shared" si="6400"/>
        <v>0</v>
      </c>
      <c r="J3698" s="108">
        <f t="shared" si="6400"/>
        <v>0</v>
      </c>
      <c r="K3698" s="108">
        <f t="shared" si="6400"/>
        <v>0</v>
      </c>
      <c r="L3698" s="108">
        <f t="shared" si="6400"/>
        <v>700</v>
      </c>
      <c r="M3698" s="108">
        <f t="shared" si="6400"/>
        <v>0</v>
      </c>
      <c r="N3698" s="108">
        <f t="shared" si="6400"/>
        <v>700</v>
      </c>
      <c r="O3698" s="108">
        <f t="shared" si="6400"/>
        <v>0</v>
      </c>
      <c r="P3698" s="108">
        <f t="shared" si="6400"/>
        <v>0</v>
      </c>
      <c r="Q3698" s="108">
        <f t="shared" si="6400"/>
        <v>0</v>
      </c>
      <c r="R3698" s="108">
        <f t="shared" si="6400"/>
        <v>700</v>
      </c>
      <c r="S3698" s="108">
        <f t="shared" si="6400"/>
        <v>0</v>
      </c>
      <c r="T3698" s="108">
        <f t="shared" si="6400"/>
        <v>700</v>
      </c>
      <c r="U3698" s="108">
        <f t="shared" si="6400"/>
        <v>0</v>
      </c>
      <c r="V3698" s="108">
        <f t="shared" si="6400"/>
        <v>400</v>
      </c>
      <c r="W3698" s="108">
        <f t="shared" si="6400"/>
        <v>0</v>
      </c>
      <c r="X3698" s="108">
        <f t="shared" si="6400"/>
        <v>400</v>
      </c>
      <c r="Y3698" s="108">
        <f t="shared" si="6400"/>
        <v>0</v>
      </c>
      <c r="Z3698" s="101"/>
      <c r="AA3698" s="101"/>
      <c r="AB3698" s="101"/>
      <c r="AC3698" s="101"/>
    </row>
    <row r="3699" spans="1:29" s="101" customFormat="1" x14ac:dyDescent="0.2">
      <c r="A3699" s="95" t="s">
        <v>929</v>
      </c>
      <c r="B3699" s="95" t="s">
        <v>955</v>
      </c>
      <c r="C3699" s="94">
        <v>43</v>
      </c>
      <c r="D3699" s="95" t="s">
        <v>101</v>
      </c>
      <c r="E3699" s="119">
        <v>3132</v>
      </c>
      <c r="F3699" s="142" t="s">
        <v>40</v>
      </c>
      <c r="G3699" s="134"/>
      <c r="H3699" s="398"/>
      <c r="I3699" s="399"/>
      <c r="J3699" s="398">
        <v>0</v>
      </c>
      <c r="K3699" s="399"/>
      <c r="L3699" s="398">
        <v>700</v>
      </c>
      <c r="M3699" s="399"/>
      <c r="N3699" s="398">
        <v>700</v>
      </c>
      <c r="O3699" s="399"/>
      <c r="P3699" s="398">
        <v>0</v>
      </c>
      <c r="Q3699" s="399"/>
      <c r="R3699" s="398">
        <v>700</v>
      </c>
      <c r="S3699" s="399"/>
      <c r="T3699" s="398">
        <v>700</v>
      </c>
      <c r="U3699" s="399"/>
      <c r="V3699" s="398">
        <v>400</v>
      </c>
      <c r="W3699" s="399"/>
      <c r="X3699" s="398">
        <v>400</v>
      </c>
      <c r="Y3699" s="399"/>
      <c r="Z3699" s="112"/>
      <c r="AA3699" s="112"/>
      <c r="AB3699" s="112"/>
      <c r="AC3699" s="112"/>
    </row>
    <row r="3700" spans="1:29" x14ac:dyDescent="0.2">
      <c r="A3700" s="188" t="s">
        <v>929</v>
      </c>
      <c r="B3700" s="188" t="s">
        <v>955</v>
      </c>
      <c r="C3700" s="167">
        <v>43</v>
      </c>
      <c r="D3700" s="166"/>
      <c r="E3700" s="168">
        <v>42</v>
      </c>
      <c r="F3700" s="169"/>
      <c r="G3700" s="302"/>
      <c r="H3700" s="185">
        <f t="shared" ref="H3700:X3701" si="6401">H3701</f>
        <v>0</v>
      </c>
      <c r="I3700" s="185">
        <f t="shared" si="6401"/>
        <v>0</v>
      </c>
      <c r="J3700" s="185">
        <f t="shared" si="6401"/>
        <v>0</v>
      </c>
      <c r="K3700" s="185">
        <f t="shared" si="6401"/>
        <v>0</v>
      </c>
      <c r="L3700" s="185">
        <f t="shared" si="6401"/>
        <v>14000</v>
      </c>
      <c r="M3700" s="185">
        <f t="shared" si="6401"/>
        <v>0</v>
      </c>
      <c r="N3700" s="185">
        <f t="shared" si="6401"/>
        <v>14000</v>
      </c>
      <c r="O3700" s="185">
        <f t="shared" si="6401"/>
        <v>0</v>
      </c>
      <c r="P3700" s="185">
        <f t="shared" si="6401"/>
        <v>0</v>
      </c>
      <c r="Q3700" s="185">
        <f t="shared" si="6401"/>
        <v>0</v>
      </c>
      <c r="R3700" s="185">
        <f t="shared" si="6401"/>
        <v>2686</v>
      </c>
      <c r="S3700" s="185">
        <f t="shared" si="6401"/>
        <v>0</v>
      </c>
      <c r="T3700" s="185">
        <f t="shared" si="6401"/>
        <v>2686</v>
      </c>
      <c r="U3700" s="185">
        <f t="shared" si="6401"/>
        <v>0</v>
      </c>
      <c r="V3700" s="185">
        <f t="shared" si="6401"/>
        <v>26000</v>
      </c>
      <c r="W3700" s="185">
        <f t="shared" si="6401"/>
        <v>0</v>
      </c>
      <c r="X3700" s="185">
        <f t="shared" si="6401"/>
        <v>26000</v>
      </c>
      <c r="Y3700" s="185">
        <f t="shared" ref="X3700:Y3701" si="6402">Y3701</f>
        <v>0</v>
      </c>
    </row>
    <row r="3701" spans="1:29" x14ac:dyDescent="0.2">
      <c r="A3701" s="118" t="s">
        <v>929</v>
      </c>
      <c r="B3701" s="118" t="s">
        <v>955</v>
      </c>
      <c r="C3701" s="103">
        <v>43</v>
      </c>
      <c r="D3701" s="118"/>
      <c r="E3701" s="113">
        <v>422</v>
      </c>
      <c r="F3701" s="300"/>
      <c r="G3701" s="299"/>
      <c r="H3701" s="301">
        <f t="shared" si="6401"/>
        <v>0</v>
      </c>
      <c r="I3701" s="108">
        <f t="shared" si="6401"/>
        <v>0</v>
      </c>
      <c r="J3701" s="108">
        <f t="shared" si="6401"/>
        <v>0</v>
      </c>
      <c r="K3701" s="108">
        <f t="shared" si="6401"/>
        <v>0</v>
      </c>
      <c r="L3701" s="108">
        <f t="shared" si="6401"/>
        <v>14000</v>
      </c>
      <c r="M3701" s="108">
        <f t="shared" si="6401"/>
        <v>0</v>
      </c>
      <c r="N3701" s="108">
        <f t="shared" si="6401"/>
        <v>14000</v>
      </c>
      <c r="O3701" s="108">
        <f t="shared" si="6401"/>
        <v>0</v>
      </c>
      <c r="P3701" s="108">
        <f t="shared" si="6401"/>
        <v>0</v>
      </c>
      <c r="Q3701" s="108">
        <f t="shared" si="6401"/>
        <v>0</v>
      </c>
      <c r="R3701" s="108">
        <f t="shared" si="6401"/>
        <v>2686</v>
      </c>
      <c r="S3701" s="108">
        <f t="shared" si="6401"/>
        <v>0</v>
      </c>
      <c r="T3701" s="108">
        <f t="shared" si="6401"/>
        <v>2686</v>
      </c>
      <c r="U3701" s="108">
        <f t="shared" si="6401"/>
        <v>0</v>
      </c>
      <c r="V3701" s="108">
        <f t="shared" si="6401"/>
        <v>26000</v>
      </c>
      <c r="W3701" s="108">
        <f t="shared" si="6401"/>
        <v>0</v>
      </c>
      <c r="X3701" s="108">
        <f t="shared" si="6402"/>
        <v>26000</v>
      </c>
      <c r="Y3701" s="108">
        <f t="shared" si="6402"/>
        <v>0</v>
      </c>
      <c r="Z3701" s="101"/>
      <c r="AA3701" s="101"/>
      <c r="AB3701" s="101"/>
      <c r="AC3701" s="101"/>
    </row>
    <row r="3702" spans="1:29" s="101" customFormat="1" x14ac:dyDescent="0.2">
      <c r="A3702" s="95" t="s">
        <v>929</v>
      </c>
      <c r="B3702" s="95" t="s">
        <v>955</v>
      </c>
      <c r="C3702" s="94">
        <v>43</v>
      </c>
      <c r="D3702" s="95" t="s">
        <v>101</v>
      </c>
      <c r="E3702" s="119">
        <v>4227</v>
      </c>
      <c r="F3702" s="142" t="s">
        <v>77</v>
      </c>
      <c r="G3702" s="303"/>
      <c r="H3702" s="398"/>
      <c r="I3702" s="399"/>
      <c r="J3702" s="398">
        <v>0</v>
      </c>
      <c r="K3702" s="399"/>
      <c r="L3702" s="398">
        <v>14000</v>
      </c>
      <c r="M3702" s="399"/>
      <c r="N3702" s="398">
        <v>14000</v>
      </c>
      <c r="O3702" s="399"/>
      <c r="P3702" s="398">
        <v>0</v>
      </c>
      <c r="Q3702" s="399"/>
      <c r="R3702" s="398">
        <v>2686</v>
      </c>
      <c r="S3702" s="399"/>
      <c r="T3702" s="398">
        <v>2686</v>
      </c>
      <c r="U3702" s="399"/>
      <c r="V3702" s="398">
        <v>26000</v>
      </c>
      <c r="W3702" s="399"/>
      <c r="X3702" s="398">
        <v>26000</v>
      </c>
      <c r="Y3702" s="399"/>
      <c r="Z3702" s="112"/>
      <c r="AA3702" s="112"/>
      <c r="AB3702" s="112"/>
      <c r="AC3702" s="112"/>
    </row>
    <row r="3703" spans="1:29" x14ac:dyDescent="0.2">
      <c r="A3703" s="188" t="s">
        <v>929</v>
      </c>
      <c r="B3703" s="188" t="s">
        <v>955</v>
      </c>
      <c r="C3703" s="167">
        <v>559</v>
      </c>
      <c r="D3703" s="166"/>
      <c r="E3703" s="168">
        <v>31</v>
      </c>
      <c r="F3703" s="169"/>
      <c r="G3703" s="169"/>
      <c r="H3703" s="185">
        <f t="shared" ref="H3703:W3703" si="6403">H3704+H3708+H3706</f>
        <v>0</v>
      </c>
      <c r="I3703" s="185">
        <f t="shared" si="6403"/>
        <v>0</v>
      </c>
      <c r="J3703" s="185">
        <f t="shared" si="6403"/>
        <v>0</v>
      </c>
      <c r="K3703" s="185">
        <f t="shared" si="6403"/>
        <v>0</v>
      </c>
      <c r="L3703" s="185">
        <f t="shared" si="6403"/>
        <v>19000</v>
      </c>
      <c r="M3703" s="185">
        <f t="shared" si="6403"/>
        <v>0</v>
      </c>
      <c r="N3703" s="185">
        <f t="shared" ref="N3703:O3703" si="6404">N3704+N3708+N3706</f>
        <v>19000</v>
      </c>
      <c r="O3703" s="185">
        <f t="shared" si="6404"/>
        <v>0</v>
      </c>
      <c r="P3703" s="185">
        <f t="shared" si="6403"/>
        <v>0</v>
      </c>
      <c r="Q3703" s="185">
        <f t="shared" si="6403"/>
        <v>0</v>
      </c>
      <c r="R3703" s="185">
        <f t="shared" si="6403"/>
        <v>19000</v>
      </c>
      <c r="S3703" s="185">
        <f t="shared" si="6403"/>
        <v>0</v>
      </c>
      <c r="T3703" s="185">
        <f t="shared" ref="T3703:U3703" si="6405">T3704+T3708+T3706</f>
        <v>19000</v>
      </c>
      <c r="U3703" s="185">
        <f t="shared" si="6405"/>
        <v>0</v>
      </c>
      <c r="V3703" s="185">
        <f t="shared" si="6403"/>
        <v>10600</v>
      </c>
      <c r="W3703" s="185">
        <f t="shared" si="6403"/>
        <v>0</v>
      </c>
      <c r="X3703" s="185">
        <f t="shared" ref="X3703:Y3703" si="6406">X3704+X3708+X3706</f>
        <v>10600</v>
      </c>
      <c r="Y3703" s="185">
        <f t="shared" si="6406"/>
        <v>0</v>
      </c>
    </row>
    <row r="3704" spans="1:29" s="101" customFormat="1" x14ac:dyDescent="0.2">
      <c r="A3704" s="118" t="s">
        <v>929</v>
      </c>
      <c r="B3704" s="118" t="s">
        <v>955</v>
      </c>
      <c r="C3704" s="103">
        <v>559</v>
      </c>
      <c r="D3704" s="118"/>
      <c r="E3704" s="113">
        <v>311</v>
      </c>
      <c r="F3704" s="141"/>
      <c r="G3704" s="186"/>
      <c r="H3704" s="108">
        <f t="shared" ref="H3704:Y3704" si="6407">H3705</f>
        <v>0</v>
      </c>
      <c r="I3704" s="108">
        <f t="shared" si="6407"/>
        <v>0</v>
      </c>
      <c r="J3704" s="108">
        <f t="shared" si="6407"/>
        <v>0</v>
      </c>
      <c r="K3704" s="108">
        <f t="shared" si="6407"/>
        <v>0</v>
      </c>
      <c r="L3704" s="108">
        <f t="shared" si="6407"/>
        <v>16000</v>
      </c>
      <c r="M3704" s="108">
        <f t="shared" si="6407"/>
        <v>0</v>
      </c>
      <c r="N3704" s="108">
        <f t="shared" si="6407"/>
        <v>16000</v>
      </c>
      <c r="O3704" s="108">
        <f t="shared" si="6407"/>
        <v>0</v>
      </c>
      <c r="P3704" s="108">
        <f t="shared" si="6407"/>
        <v>0</v>
      </c>
      <c r="Q3704" s="108">
        <f t="shared" si="6407"/>
        <v>0</v>
      </c>
      <c r="R3704" s="108">
        <f t="shared" si="6407"/>
        <v>16000</v>
      </c>
      <c r="S3704" s="108">
        <f t="shared" si="6407"/>
        <v>0</v>
      </c>
      <c r="T3704" s="108">
        <f>T3705</f>
        <v>16000</v>
      </c>
      <c r="U3704" s="108">
        <f t="shared" si="6407"/>
        <v>0</v>
      </c>
      <c r="V3704" s="108">
        <f t="shared" si="6407"/>
        <v>9000</v>
      </c>
      <c r="W3704" s="108">
        <f t="shared" si="6407"/>
        <v>0</v>
      </c>
      <c r="X3704" s="108">
        <f t="shared" si="6407"/>
        <v>9000</v>
      </c>
      <c r="Y3704" s="108">
        <f t="shared" si="6407"/>
        <v>0</v>
      </c>
    </row>
    <row r="3705" spans="1:29" ht="15" x14ac:dyDescent="0.2">
      <c r="A3705" s="95" t="s">
        <v>929</v>
      </c>
      <c r="B3705" s="95" t="s">
        <v>955</v>
      </c>
      <c r="C3705" s="94">
        <v>559</v>
      </c>
      <c r="D3705" s="95" t="s">
        <v>101</v>
      </c>
      <c r="E3705" s="119">
        <v>3111</v>
      </c>
      <c r="F3705" s="142" t="s">
        <v>33</v>
      </c>
      <c r="H3705" s="398"/>
      <c r="I3705" s="399"/>
      <c r="J3705" s="398">
        <v>0</v>
      </c>
      <c r="K3705" s="399"/>
      <c r="L3705" s="398">
        <v>16000</v>
      </c>
      <c r="M3705" s="399"/>
      <c r="N3705" s="398">
        <v>16000</v>
      </c>
      <c r="O3705" s="399"/>
      <c r="P3705" s="398">
        <v>0</v>
      </c>
      <c r="Q3705" s="399"/>
      <c r="R3705" s="398">
        <v>16000</v>
      </c>
      <c r="S3705" s="399"/>
      <c r="T3705" s="398">
        <v>16000</v>
      </c>
      <c r="U3705" s="399"/>
      <c r="V3705" s="398">
        <v>9000</v>
      </c>
      <c r="W3705" s="399"/>
      <c r="X3705" s="398">
        <v>9000</v>
      </c>
      <c r="Y3705" s="399"/>
    </row>
    <row r="3706" spans="1:29" s="101" customFormat="1" x14ac:dyDescent="0.2">
      <c r="A3706" s="118" t="s">
        <v>929</v>
      </c>
      <c r="B3706" s="118" t="s">
        <v>955</v>
      </c>
      <c r="C3706" s="103">
        <v>559</v>
      </c>
      <c r="D3706" s="118"/>
      <c r="E3706" s="113">
        <v>312</v>
      </c>
      <c r="F3706" s="141"/>
      <c r="G3706" s="186"/>
      <c r="H3706" s="108">
        <f t="shared" ref="H3706:Y3706" si="6408">H3707</f>
        <v>0</v>
      </c>
      <c r="I3706" s="108">
        <f t="shared" si="6408"/>
        <v>0</v>
      </c>
      <c r="J3706" s="108">
        <f t="shared" si="6408"/>
        <v>0</v>
      </c>
      <c r="K3706" s="108">
        <f t="shared" si="6408"/>
        <v>0</v>
      </c>
      <c r="L3706" s="108">
        <f t="shared" si="6408"/>
        <v>400</v>
      </c>
      <c r="M3706" s="108">
        <f t="shared" si="6408"/>
        <v>0</v>
      </c>
      <c r="N3706" s="108">
        <f t="shared" si="6408"/>
        <v>400</v>
      </c>
      <c r="O3706" s="108">
        <f t="shared" si="6408"/>
        <v>0</v>
      </c>
      <c r="P3706" s="108">
        <f t="shared" si="6408"/>
        <v>0</v>
      </c>
      <c r="Q3706" s="108">
        <f t="shared" si="6408"/>
        <v>0</v>
      </c>
      <c r="R3706" s="108">
        <f t="shared" si="6408"/>
        <v>400</v>
      </c>
      <c r="S3706" s="108">
        <f t="shared" si="6408"/>
        <v>0</v>
      </c>
      <c r="T3706" s="108">
        <f t="shared" si="6408"/>
        <v>400</v>
      </c>
      <c r="U3706" s="108">
        <f t="shared" si="6408"/>
        <v>0</v>
      </c>
      <c r="V3706" s="108">
        <f t="shared" si="6408"/>
        <v>200</v>
      </c>
      <c r="W3706" s="108">
        <f t="shared" si="6408"/>
        <v>0</v>
      </c>
      <c r="X3706" s="108">
        <f t="shared" si="6408"/>
        <v>200</v>
      </c>
      <c r="Y3706" s="108">
        <f t="shared" si="6408"/>
        <v>0</v>
      </c>
    </row>
    <row r="3707" spans="1:29" ht="15" x14ac:dyDescent="0.2">
      <c r="A3707" s="95" t="s">
        <v>929</v>
      </c>
      <c r="B3707" s="95" t="s">
        <v>955</v>
      </c>
      <c r="C3707" s="94">
        <v>559</v>
      </c>
      <c r="D3707" s="95" t="s">
        <v>101</v>
      </c>
      <c r="E3707" s="119">
        <v>3121</v>
      </c>
      <c r="F3707" s="142" t="s">
        <v>471</v>
      </c>
      <c r="H3707" s="398"/>
      <c r="I3707" s="399"/>
      <c r="J3707" s="398"/>
      <c r="K3707" s="399"/>
      <c r="L3707" s="398">
        <v>400</v>
      </c>
      <c r="M3707" s="399"/>
      <c r="N3707" s="398">
        <v>400</v>
      </c>
      <c r="O3707" s="399"/>
      <c r="P3707" s="398"/>
      <c r="Q3707" s="399"/>
      <c r="R3707" s="398">
        <v>400</v>
      </c>
      <c r="S3707" s="399"/>
      <c r="T3707" s="398">
        <v>400</v>
      </c>
      <c r="U3707" s="399"/>
      <c r="V3707" s="398">
        <v>200</v>
      </c>
      <c r="W3707" s="399"/>
      <c r="X3707" s="398">
        <v>200</v>
      </c>
      <c r="Y3707" s="399"/>
    </row>
    <row r="3708" spans="1:29" x14ac:dyDescent="0.2">
      <c r="A3708" s="118" t="s">
        <v>929</v>
      </c>
      <c r="B3708" s="118" t="s">
        <v>955</v>
      </c>
      <c r="C3708" s="103">
        <v>559</v>
      </c>
      <c r="D3708" s="118"/>
      <c r="E3708" s="113">
        <v>313</v>
      </c>
      <c r="F3708" s="141"/>
      <c r="G3708" s="186"/>
      <c r="H3708" s="108">
        <f t="shared" ref="H3708:Y3708" si="6409">H3709</f>
        <v>0</v>
      </c>
      <c r="I3708" s="108">
        <f t="shared" si="6409"/>
        <v>0</v>
      </c>
      <c r="J3708" s="108">
        <f t="shared" si="6409"/>
        <v>0</v>
      </c>
      <c r="K3708" s="108">
        <f t="shared" si="6409"/>
        <v>0</v>
      </c>
      <c r="L3708" s="108">
        <f t="shared" si="6409"/>
        <v>2600</v>
      </c>
      <c r="M3708" s="108">
        <f t="shared" si="6409"/>
        <v>0</v>
      </c>
      <c r="N3708" s="108">
        <f t="shared" si="6409"/>
        <v>2600</v>
      </c>
      <c r="O3708" s="108">
        <f t="shared" si="6409"/>
        <v>0</v>
      </c>
      <c r="P3708" s="108">
        <f t="shared" si="6409"/>
        <v>0</v>
      </c>
      <c r="Q3708" s="108">
        <f t="shared" si="6409"/>
        <v>0</v>
      </c>
      <c r="R3708" s="108">
        <f t="shared" si="6409"/>
        <v>2600</v>
      </c>
      <c r="S3708" s="108">
        <f t="shared" si="6409"/>
        <v>0</v>
      </c>
      <c r="T3708" s="108">
        <f t="shared" si="6409"/>
        <v>2600</v>
      </c>
      <c r="U3708" s="108">
        <f t="shared" si="6409"/>
        <v>0</v>
      </c>
      <c r="V3708" s="108">
        <f t="shared" si="6409"/>
        <v>1400</v>
      </c>
      <c r="W3708" s="108">
        <f t="shared" si="6409"/>
        <v>0</v>
      </c>
      <c r="X3708" s="108">
        <f t="shared" si="6409"/>
        <v>1400</v>
      </c>
      <c r="Y3708" s="108">
        <f t="shared" si="6409"/>
        <v>0</v>
      </c>
      <c r="Z3708" s="101"/>
      <c r="AA3708" s="101"/>
      <c r="AB3708" s="101"/>
      <c r="AC3708" s="101"/>
    </row>
    <row r="3709" spans="1:29" s="101" customFormat="1" x14ac:dyDescent="0.2">
      <c r="A3709" s="95" t="s">
        <v>929</v>
      </c>
      <c r="B3709" s="95" t="s">
        <v>955</v>
      </c>
      <c r="C3709" s="94">
        <v>559</v>
      </c>
      <c r="D3709" s="95" t="s">
        <v>101</v>
      </c>
      <c r="E3709" s="119">
        <v>3132</v>
      </c>
      <c r="F3709" s="142" t="s">
        <v>40</v>
      </c>
      <c r="G3709" s="134"/>
      <c r="H3709" s="398"/>
      <c r="I3709" s="399"/>
      <c r="J3709" s="398">
        <v>0</v>
      </c>
      <c r="K3709" s="399"/>
      <c r="L3709" s="398">
        <v>2600</v>
      </c>
      <c r="M3709" s="399"/>
      <c r="N3709" s="398">
        <v>2600</v>
      </c>
      <c r="O3709" s="399"/>
      <c r="P3709" s="398">
        <v>0</v>
      </c>
      <c r="Q3709" s="399"/>
      <c r="R3709" s="398">
        <v>2600</v>
      </c>
      <c r="S3709" s="399"/>
      <c r="T3709" s="398">
        <v>2600</v>
      </c>
      <c r="U3709" s="399"/>
      <c r="V3709" s="398">
        <v>1400</v>
      </c>
      <c r="W3709" s="399"/>
      <c r="X3709" s="398">
        <v>1400</v>
      </c>
      <c r="Y3709" s="399"/>
      <c r="Z3709" s="112"/>
      <c r="AA3709" s="112"/>
      <c r="AB3709" s="112"/>
      <c r="AC3709" s="112"/>
    </row>
    <row r="3710" spans="1:29" x14ac:dyDescent="0.2">
      <c r="A3710" s="188" t="s">
        <v>929</v>
      </c>
      <c r="B3710" s="188" t="s">
        <v>955</v>
      </c>
      <c r="C3710" s="167">
        <v>559</v>
      </c>
      <c r="D3710" s="166"/>
      <c r="E3710" s="168">
        <v>42</v>
      </c>
      <c r="F3710" s="169"/>
      <c r="G3710" s="169"/>
      <c r="H3710" s="185">
        <f t="shared" ref="H3710:X3711" si="6410">H3711</f>
        <v>0</v>
      </c>
      <c r="I3710" s="185">
        <f t="shared" si="6410"/>
        <v>0</v>
      </c>
      <c r="J3710" s="185">
        <f t="shared" si="6410"/>
        <v>0</v>
      </c>
      <c r="K3710" s="185">
        <f t="shared" si="6410"/>
        <v>0</v>
      </c>
      <c r="L3710" s="185">
        <f t="shared" si="6410"/>
        <v>53000</v>
      </c>
      <c r="M3710" s="185">
        <f t="shared" si="6410"/>
        <v>0</v>
      </c>
      <c r="N3710" s="185">
        <f t="shared" si="6410"/>
        <v>53000</v>
      </c>
      <c r="O3710" s="185">
        <f t="shared" si="6410"/>
        <v>0</v>
      </c>
      <c r="P3710" s="185">
        <f t="shared" si="6410"/>
        <v>0</v>
      </c>
      <c r="Q3710" s="185">
        <f t="shared" si="6410"/>
        <v>0</v>
      </c>
      <c r="R3710" s="185">
        <f t="shared" si="6410"/>
        <v>10744</v>
      </c>
      <c r="S3710" s="185">
        <f t="shared" si="6410"/>
        <v>0</v>
      </c>
      <c r="T3710" s="185">
        <f t="shared" si="6410"/>
        <v>10744</v>
      </c>
      <c r="U3710" s="185">
        <f t="shared" si="6410"/>
        <v>0</v>
      </c>
      <c r="V3710" s="185">
        <f t="shared" si="6410"/>
        <v>110000</v>
      </c>
      <c r="W3710" s="185">
        <f t="shared" si="6410"/>
        <v>0</v>
      </c>
      <c r="X3710" s="185">
        <f t="shared" si="6410"/>
        <v>110000</v>
      </c>
      <c r="Y3710" s="185">
        <f t="shared" ref="X3710:Y3711" si="6411">Y3711</f>
        <v>0</v>
      </c>
    </row>
    <row r="3711" spans="1:29" x14ac:dyDescent="0.2">
      <c r="A3711" s="118" t="s">
        <v>929</v>
      </c>
      <c r="B3711" s="118" t="s">
        <v>955</v>
      </c>
      <c r="C3711" s="103">
        <v>559</v>
      </c>
      <c r="D3711" s="118"/>
      <c r="E3711" s="113">
        <v>422</v>
      </c>
      <c r="F3711" s="141"/>
      <c r="G3711" s="186"/>
      <c r="H3711" s="108">
        <f t="shared" si="6410"/>
        <v>0</v>
      </c>
      <c r="I3711" s="108">
        <f t="shared" si="6410"/>
        <v>0</v>
      </c>
      <c r="J3711" s="108">
        <f t="shared" si="6410"/>
        <v>0</v>
      </c>
      <c r="K3711" s="108">
        <f t="shared" si="6410"/>
        <v>0</v>
      </c>
      <c r="L3711" s="108">
        <f t="shared" si="6410"/>
        <v>53000</v>
      </c>
      <c r="M3711" s="108">
        <f t="shared" si="6410"/>
        <v>0</v>
      </c>
      <c r="N3711" s="108">
        <f t="shared" si="6410"/>
        <v>53000</v>
      </c>
      <c r="O3711" s="108">
        <f t="shared" si="6410"/>
        <v>0</v>
      </c>
      <c r="P3711" s="108">
        <f t="shared" si="6410"/>
        <v>0</v>
      </c>
      <c r="Q3711" s="108">
        <f t="shared" si="6410"/>
        <v>0</v>
      </c>
      <c r="R3711" s="108">
        <f t="shared" si="6410"/>
        <v>10744</v>
      </c>
      <c r="S3711" s="108">
        <f t="shared" si="6410"/>
        <v>0</v>
      </c>
      <c r="T3711" s="108">
        <f t="shared" si="6410"/>
        <v>10744</v>
      </c>
      <c r="U3711" s="108">
        <f t="shared" si="6410"/>
        <v>0</v>
      </c>
      <c r="V3711" s="108">
        <f t="shared" si="6410"/>
        <v>110000</v>
      </c>
      <c r="W3711" s="108">
        <f t="shared" si="6410"/>
        <v>0</v>
      </c>
      <c r="X3711" s="108">
        <f t="shared" si="6411"/>
        <v>110000</v>
      </c>
      <c r="Y3711" s="108">
        <f t="shared" si="6411"/>
        <v>0</v>
      </c>
      <c r="Z3711" s="101"/>
      <c r="AA3711" s="101"/>
      <c r="AB3711" s="101"/>
      <c r="AC3711" s="101"/>
    </row>
    <row r="3712" spans="1:29" s="101" customFormat="1" x14ac:dyDescent="0.2">
      <c r="A3712" s="95" t="s">
        <v>929</v>
      </c>
      <c r="B3712" s="95" t="s">
        <v>955</v>
      </c>
      <c r="C3712" s="94">
        <v>559</v>
      </c>
      <c r="D3712" s="95" t="s">
        <v>101</v>
      </c>
      <c r="E3712" s="119">
        <v>4227</v>
      </c>
      <c r="F3712" s="142" t="s">
        <v>77</v>
      </c>
      <c r="G3712" s="134"/>
      <c r="H3712" s="398"/>
      <c r="I3712" s="399"/>
      <c r="J3712" s="398">
        <v>0</v>
      </c>
      <c r="K3712" s="399"/>
      <c r="L3712" s="398">
        <v>53000</v>
      </c>
      <c r="M3712" s="399"/>
      <c r="N3712" s="398">
        <v>53000</v>
      </c>
      <c r="O3712" s="399"/>
      <c r="P3712" s="398">
        <v>0</v>
      </c>
      <c r="Q3712" s="399"/>
      <c r="R3712" s="398">
        <v>10744</v>
      </c>
      <c r="S3712" s="399"/>
      <c r="T3712" s="398">
        <v>10744</v>
      </c>
      <c r="U3712" s="399"/>
      <c r="V3712" s="398">
        <v>110000</v>
      </c>
      <c r="W3712" s="399"/>
      <c r="X3712" s="398">
        <v>110000</v>
      </c>
      <c r="Y3712" s="399"/>
      <c r="Z3712" s="112"/>
      <c r="AA3712" s="112"/>
      <c r="AB3712" s="112"/>
      <c r="AC3712" s="112"/>
    </row>
    <row r="3713" spans="1:29" s="315" customFormat="1" ht="56.25" x14ac:dyDescent="0.2">
      <c r="A3713" s="223" t="s">
        <v>929</v>
      </c>
      <c r="B3713" s="224" t="s">
        <v>957</v>
      </c>
      <c r="C3713" s="224"/>
      <c r="D3713" s="224"/>
      <c r="E3713" s="225"/>
      <c r="F3713" s="226" t="s">
        <v>958</v>
      </c>
      <c r="G3713" s="227" t="s">
        <v>945</v>
      </c>
      <c r="H3713" s="228">
        <f t="shared" ref="H3713:M3713" si="6412">H3714+H3719</f>
        <v>15150</v>
      </c>
      <c r="I3713" s="228">
        <f t="shared" si="6412"/>
        <v>0</v>
      </c>
      <c r="J3713" s="228">
        <f t="shared" si="6412"/>
        <v>0</v>
      </c>
      <c r="K3713" s="228">
        <f t="shared" si="6412"/>
        <v>0</v>
      </c>
      <c r="L3713" s="228">
        <f t="shared" si="6412"/>
        <v>0</v>
      </c>
      <c r="M3713" s="228">
        <f t="shared" si="6412"/>
        <v>0</v>
      </c>
      <c r="N3713" s="228">
        <f>N3714+N3719</f>
        <v>15150</v>
      </c>
      <c r="O3713" s="228">
        <f t="shared" ref="O3713:Y3713" si="6413">O3714+O3719</f>
        <v>0</v>
      </c>
      <c r="P3713" s="228">
        <f t="shared" si="6413"/>
        <v>0</v>
      </c>
      <c r="Q3713" s="228">
        <f t="shared" si="6413"/>
        <v>0</v>
      </c>
      <c r="R3713" s="228">
        <f t="shared" si="6413"/>
        <v>0</v>
      </c>
      <c r="S3713" s="228">
        <f t="shared" si="6413"/>
        <v>0</v>
      </c>
      <c r="T3713" s="228">
        <f t="shared" si="6413"/>
        <v>15150</v>
      </c>
      <c r="U3713" s="228">
        <f t="shared" si="6413"/>
        <v>0</v>
      </c>
      <c r="V3713" s="228">
        <f t="shared" si="6413"/>
        <v>0</v>
      </c>
      <c r="W3713" s="228">
        <f t="shared" si="6413"/>
        <v>0</v>
      </c>
      <c r="X3713" s="228">
        <f t="shared" si="6413"/>
        <v>15150</v>
      </c>
      <c r="Y3713" s="228">
        <f t="shared" si="6413"/>
        <v>0</v>
      </c>
      <c r="Z3713" s="229"/>
      <c r="AA3713" s="229"/>
      <c r="AB3713" s="229"/>
      <c r="AC3713" s="307"/>
    </row>
    <row r="3714" spans="1:29" s="315" customFormat="1" x14ac:dyDescent="0.2">
      <c r="A3714" s="230" t="s">
        <v>929</v>
      </c>
      <c r="B3714" s="232" t="s">
        <v>957</v>
      </c>
      <c r="C3714" s="231">
        <v>43</v>
      </c>
      <c r="D3714" s="232"/>
      <c r="E3714" s="233">
        <v>31</v>
      </c>
      <c r="F3714" s="234"/>
      <c r="G3714" s="234"/>
      <c r="H3714" s="235">
        <f>H3715+H3717</f>
        <v>1950</v>
      </c>
      <c r="I3714" s="235">
        <f t="shared" ref="I3714:Y3714" si="6414">I3715+I3717</f>
        <v>0</v>
      </c>
      <c r="J3714" s="235">
        <f t="shared" si="6414"/>
        <v>0</v>
      </c>
      <c r="K3714" s="235">
        <f t="shared" si="6414"/>
        <v>0</v>
      </c>
      <c r="L3714" s="235">
        <f t="shared" si="6414"/>
        <v>0</v>
      </c>
      <c r="M3714" s="235">
        <f t="shared" si="6414"/>
        <v>0</v>
      </c>
      <c r="N3714" s="235">
        <f t="shared" si="6414"/>
        <v>1950</v>
      </c>
      <c r="O3714" s="235">
        <f>O3715+O3717</f>
        <v>0</v>
      </c>
      <c r="P3714" s="235">
        <f t="shared" si="6414"/>
        <v>0</v>
      </c>
      <c r="Q3714" s="235">
        <f t="shared" si="6414"/>
        <v>0</v>
      </c>
      <c r="R3714" s="235">
        <f t="shared" si="6414"/>
        <v>0</v>
      </c>
      <c r="S3714" s="235">
        <f t="shared" si="6414"/>
        <v>0</v>
      </c>
      <c r="T3714" s="235">
        <f t="shared" si="6414"/>
        <v>1950</v>
      </c>
      <c r="U3714" s="235">
        <f t="shared" si="6414"/>
        <v>0</v>
      </c>
      <c r="V3714" s="235">
        <f t="shared" si="6414"/>
        <v>0</v>
      </c>
      <c r="W3714" s="235">
        <f t="shared" si="6414"/>
        <v>0</v>
      </c>
      <c r="X3714" s="235">
        <f t="shared" si="6414"/>
        <v>1950</v>
      </c>
      <c r="Y3714" s="235">
        <f t="shared" si="6414"/>
        <v>0</v>
      </c>
      <c r="Z3714" s="229"/>
      <c r="AA3714" s="229"/>
      <c r="AB3714" s="229"/>
      <c r="AC3714" s="307"/>
    </row>
    <row r="3715" spans="1:29" s="315" customFormat="1" x14ac:dyDescent="0.2">
      <c r="A3715" s="249" t="s">
        <v>929</v>
      </c>
      <c r="B3715" s="322" t="s">
        <v>957</v>
      </c>
      <c r="C3715" s="237">
        <v>43</v>
      </c>
      <c r="D3715" s="236"/>
      <c r="E3715" s="238">
        <v>311</v>
      </c>
      <c r="F3715" s="239"/>
      <c r="G3715" s="240"/>
      <c r="H3715" s="339">
        <f>H3716</f>
        <v>1650</v>
      </c>
      <c r="I3715" s="339">
        <f t="shared" ref="I3715:Y3715" si="6415">I3716</f>
        <v>0</v>
      </c>
      <c r="J3715" s="339">
        <f t="shared" si="6415"/>
        <v>0</v>
      </c>
      <c r="K3715" s="339">
        <f t="shared" si="6415"/>
        <v>0</v>
      </c>
      <c r="L3715" s="339">
        <f t="shared" si="6415"/>
        <v>0</v>
      </c>
      <c r="M3715" s="339">
        <f t="shared" si="6415"/>
        <v>0</v>
      </c>
      <c r="N3715" s="339">
        <f>N3716</f>
        <v>1650</v>
      </c>
      <c r="O3715" s="339">
        <f t="shared" si="6415"/>
        <v>0</v>
      </c>
      <c r="P3715" s="339">
        <f t="shared" si="6415"/>
        <v>0</v>
      </c>
      <c r="Q3715" s="339">
        <f t="shared" si="6415"/>
        <v>0</v>
      </c>
      <c r="R3715" s="339">
        <f t="shared" si="6415"/>
        <v>0</v>
      </c>
      <c r="S3715" s="339">
        <f t="shared" si="6415"/>
        <v>0</v>
      </c>
      <c r="T3715" s="339">
        <f t="shared" si="6415"/>
        <v>1650</v>
      </c>
      <c r="U3715" s="339">
        <f t="shared" si="6415"/>
        <v>0</v>
      </c>
      <c r="V3715" s="339">
        <f t="shared" si="6415"/>
        <v>0</v>
      </c>
      <c r="W3715" s="339">
        <f t="shared" si="6415"/>
        <v>0</v>
      </c>
      <c r="X3715" s="339">
        <f t="shared" si="6415"/>
        <v>1650</v>
      </c>
      <c r="Y3715" s="339">
        <f t="shared" si="6415"/>
        <v>0</v>
      </c>
      <c r="Z3715" s="229"/>
      <c r="AA3715" s="229"/>
      <c r="AB3715" s="229"/>
      <c r="AC3715" s="307"/>
    </row>
    <row r="3716" spans="1:29" s="229" customFormat="1" ht="15" x14ac:dyDescent="0.2">
      <c r="A3716" s="242" t="s">
        <v>929</v>
      </c>
      <c r="B3716" s="331" t="s">
        <v>957</v>
      </c>
      <c r="C3716" s="243">
        <v>43</v>
      </c>
      <c r="D3716" s="242" t="s">
        <v>101</v>
      </c>
      <c r="E3716" s="251">
        <v>3111</v>
      </c>
      <c r="F3716" s="246" t="s">
        <v>33</v>
      </c>
      <c r="G3716" s="247"/>
      <c r="H3716" s="381">
        <v>1650</v>
      </c>
      <c r="I3716" s="382"/>
      <c r="J3716" s="381"/>
      <c r="K3716" s="382"/>
      <c r="L3716" s="381"/>
      <c r="M3716" s="382"/>
      <c r="N3716" s="381">
        <v>1650</v>
      </c>
      <c r="O3716" s="382"/>
      <c r="P3716" s="381"/>
      <c r="Q3716" s="382"/>
      <c r="R3716" s="381"/>
      <c r="S3716" s="382"/>
      <c r="T3716" s="381">
        <v>1650</v>
      </c>
      <c r="U3716" s="382"/>
      <c r="V3716" s="381"/>
      <c r="W3716" s="382"/>
      <c r="X3716" s="381">
        <v>1650</v>
      </c>
      <c r="Y3716" s="382"/>
    </row>
    <row r="3717" spans="1:29" s="315" customFormat="1" x14ac:dyDescent="0.2">
      <c r="A3717" s="249" t="s">
        <v>929</v>
      </c>
      <c r="B3717" s="334" t="s">
        <v>957</v>
      </c>
      <c r="C3717" s="256">
        <v>43</v>
      </c>
      <c r="D3717" s="333"/>
      <c r="E3717" s="338">
        <v>313</v>
      </c>
      <c r="F3717" s="335"/>
      <c r="G3717" s="371"/>
      <c r="H3717" s="339">
        <f>H3718</f>
        <v>300</v>
      </c>
      <c r="I3717" s="339">
        <f t="shared" ref="I3717:Y3717" si="6416">I3718</f>
        <v>0</v>
      </c>
      <c r="J3717" s="339">
        <f t="shared" si="6416"/>
        <v>0</v>
      </c>
      <c r="K3717" s="339">
        <f t="shared" si="6416"/>
        <v>0</v>
      </c>
      <c r="L3717" s="339">
        <f t="shared" si="6416"/>
        <v>0</v>
      </c>
      <c r="M3717" s="339">
        <f t="shared" si="6416"/>
        <v>0</v>
      </c>
      <c r="N3717" s="339">
        <f t="shared" si="6416"/>
        <v>300</v>
      </c>
      <c r="O3717" s="339">
        <f t="shared" si="6416"/>
        <v>0</v>
      </c>
      <c r="P3717" s="339">
        <f t="shared" si="6416"/>
        <v>0</v>
      </c>
      <c r="Q3717" s="339">
        <f t="shared" si="6416"/>
        <v>0</v>
      </c>
      <c r="R3717" s="339">
        <f t="shared" si="6416"/>
        <v>0</v>
      </c>
      <c r="S3717" s="339">
        <f t="shared" si="6416"/>
        <v>0</v>
      </c>
      <c r="T3717" s="339">
        <f t="shared" si="6416"/>
        <v>300</v>
      </c>
      <c r="U3717" s="339">
        <f t="shared" si="6416"/>
        <v>0</v>
      </c>
      <c r="V3717" s="339">
        <f t="shared" si="6416"/>
        <v>0</v>
      </c>
      <c r="W3717" s="339">
        <f t="shared" si="6416"/>
        <v>0</v>
      </c>
      <c r="X3717" s="339">
        <f t="shared" si="6416"/>
        <v>300</v>
      </c>
      <c r="Y3717" s="339">
        <f t="shared" si="6416"/>
        <v>0</v>
      </c>
      <c r="Z3717" s="229"/>
      <c r="AA3717" s="229"/>
      <c r="AB3717" s="229"/>
      <c r="AC3717" s="307"/>
    </row>
    <row r="3718" spans="1:29" s="229" customFormat="1" ht="15" x14ac:dyDescent="0.2">
      <c r="A3718" s="242" t="s">
        <v>929</v>
      </c>
      <c r="B3718" s="331" t="s">
        <v>957</v>
      </c>
      <c r="C3718" s="243">
        <v>43</v>
      </c>
      <c r="D3718" s="242" t="s">
        <v>101</v>
      </c>
      <c r="E3718" s="251">
        <v>3132</v>
      </c>
      <c r="F3718" s="246" t="s">
        <v>40</v>
      </c>
      <c r="G3718" s="247"/>
      <c r="H3718" s="381">
        <v>300</v>
      </c>
      <c r="I3718" s="382"/>
      <c r="J3718" s="381"/>
      <c r="K3718" s="382"/>
      <c r="L3718" s="381"/>
      <c r="M3718" s="382"/>
      <c r="N3718" s="381">
        <v>300</v>
      </c>
      <c r="O3718" s="382"/>
      <c r="P3718" s="381"/>
      <c r="Q3718" s="382"/>
      <c r="R3718" s="381"/>
      <c r="S3718" s="382"/>
      <c r="T3718" s="381">
        <v>300</v>
      </c>
      <c r="U3718" s="382"/>
      <c r="V3718" s="381"/>
      <c r="W3718" s="382"/>
      <c r="X3718" s="381">
        <v>300</v>
      </c>
      <c r="Y3718" s="382"/>
    </row>
    <row r="3719" spans="1:29" s="315" customFormat="1" x14ac:dyDescent="0.2">
      <c r="A3719" s="230" t="s">
        <v>929</v>
      </c>
      <c r="B3719" s="232" t="s">
        <v>957</v>
      </c>
      <c r="C3719" s="231">
        <v>562</v>
      </c>
      <c r="D3719" s="232"/>
      <c r="E3719" s="233">
        <v>31</v>
      </c>
      <c r="F3719" s="234"/>
      <c r="G3719" s="234"/>
      <c r="H3719" s="235">
        <f>H3720+H3722</f>
        <v>13200</v>
      </c>
      <c r="I3719" s="235">
        <f t="shared" ref="I3719:Y3719" si="6417">I3720+I3722</f>
        <v>0</v>
      </c>
      <c r="J3719" s="235">
        <f t="shared" si="6417"/>
        <v>0</v>
      </c>
      <c r="K3719" s="235">
        <f t="shared" si="6417"/>
        <v>0</v>
      </c>
      <c r="L3719" s="235">
        <f t="shared" si="6417"/>
        <v>0</v>
      </c>
      <c r="M3719" s="235">
        <f t="shared" si="6417"/>
        <v>0</v>
      </c>
      <c r="N3719" s="235">
        <f t="shared" si="6417"/>
        <v>13200</v>
      </c>
      <c r="O3719" s="235">
        <f t="shared" si="6417"/>
        <v>0</v>
      </c>
      <c r="P3719" s="235">
        <f t="shared" si="6417"/>
        <v>0</v>
      </c>
      <c r="Q3719" s="235">
        <f t="shared" si="6417"/>
        <v>0</v>
      </c>
      <c r="R3719" s="235">
        <f t="shared" si="6417"/>
        <v>0</v>
      </c>
      <c r="S3719" s="235">
        <f t="shared" si="6417"/>
        <v>0</v>
      </c>
      <c r="T3719" s="235">
        <f t="shared" si="6417"/>
        <v>13200</v>
      </c>
      <c r="U3719" s="235">
        <f t="shared" si="6417"/>
        <v>0</v>
      </c>
      <c r="V3719" s="235">
        <f t="shared" si="6417"/>
        <v>0</v>
      </c>
      <c r="W3719" s="235">
        <f t="shared" si="6417"/>
        <v>0</v>
      </c>
      <c r="X3719" s="235">
        <f t="shared" si="6417"/>
        <v>13200</v>
      </c>
      <c r="Y3719" s="235">
        <f t="shared" si="6417"/>
        <v>0</v>
      </c>
      <c r="Z3719" s="229"/>
      <c r="AA3719" s="229"/>
      <c r="AB3719" s="229"/>
      <c r="AC3719" s="307"/>
    </row>
    <row r="3720" spans="1:29" s="315" customFormat="1" x14ac:dyDescent="0.2">
      <c r="A3720" s="249" t="s">
        <v>929</v>
      </c>
      <c r="B3720" s="322" t="s">
        <v>957</v>
      </c>
      <c r="C3720" s="237">
        <v>562</v>
      </c>
      <c r="D3720" s="236"/>
      <c r="E3720" s="238">
        <v>311</v>
      </c>
      <c r="F3720" s="239"/>
      <c r="G3720" s="240"/>
      <c r="H3720" s="339">
        <f>H3721</f>
        <v>11000</v>
      </c>
      <c r="I3720" s="339">
        <f t="shared" ref="I3720:Y3720" si="6418">I3721</f>
        <v>0</v>
      </c>
      <c r="J3720" s="339">
        <f t="shared" si="6418"/>
        <v>0</v>
      </c>
      <c r="K3720" s="339">
        <f t="shared" si="6418"/>
        <v>0</v>
      </c>
      <c r="L3720" s="339">
        <f t="shared" si="6418"/>
        <v>0</v>
      </c>
      <c r="M3720" s="339">
        <f t="shared" si="6418"/>
        <v>0</v>
      </c>
      <c r="N3720" s="339">
        <f t="shared" si="6418"/>
        <v>11000</v>
      </c>
      <c r="O3720" s="339">
        <f t="shared" si="6418"/>
        <v>0</v>
      </c>
      <c r="P3720" s="339">
        <f t="shared" si="6418"/>
        <v>0</v>
      </c>
      <c r="Q3720" s="339">
        <f t="shared" si="6418"/>
        <v>0</v>
      </c>
      <c r="R3720" s="339">
        <f t="shared" si="6418"/>
        <v>0</v>
      </c>
      <c r="S3720" s="339">
        <f t="shared" si="6418"/>
        <v>0</v>
      </c>
      <c r="T3720" s="339">
        <f t="shared" si="6418"/>
        <v>11000</v>
      </c>
      <c r="U3720" s="339">
        <f t="shared" si="6418"/>
        <v>0</v>
      </c>
      <c r="V3720" s="339">
        <f t="shared" si="6418"/>
        <v>0</v>
      </c>
      <c r="W3720" s="339">
        <f t="shared" si="6418"/>
        <v>0</v>
      </c>
      <c r="X3720" s="339">
        <f t="shared" si="6418"/>
        <v>11000</v>
      </c>
      <c r="Y3720" s="339">
        <f t="shared" si="6418"/>
        <v>0</v>
      </c>
      <c r="Z3720" s="229"/>
      <c r="AA3720" s="229"/>
      <c r="AB3720" s="229"/>
      <c r="AC3720" s="307"/>
    </row>
    <row r="3721" spans="1:29" s="229" customFormat="1" ht="15" x14ac:dyDescent="0.2">
      <c r="A3721" s="242" t="s">
        <v>929</v>
      </c>
      <c r="B3721" s="331" t="s">
        <v>957</v>
      </c>
      <c r="C3721" s="243">
        <v>562</v>
      </c>
      <c r="D3721" s="242" t="s">
        <v>101</v>
      </c>
      <c r="E3721" s="251">
        <v>3111</v>
      </c>
      <c r="F3721" s="246" t="s">
        <v>33</v>
      </c>
      <c r="G3721" s="247"/>
      <c r="H3721" s="381">
        <v>11000</v>
      </c>
      <c r="I3721" s="382"/>
      <c r="J3721" s="381"/>
      <c r="K3721" s="382"/>
      <c r="L3721" s="381"/>
      <c r="M3721" s="382"/>
      <c r="N3721" s="381">
        <v>11000</v>
      </c>
      <c r="O3721" s="382"/>
      <c r="P3721" s="381"/>
      <c r="Q3721" s="382"/>
      <c r="R3721" s="381"/>
      <c r="S3721" s="382"/>
      <c r="T3721" s="381">
        <v>11000</v>
      </c>
      <c r="U3721" s="382"/>
      <c r="V3721" s="381"/>
      <c r="W3721" s="382"/>
      <c r="X3721" s="381">
        <v>11000</v>
      </c>
      <c r="Y3721" s="382"/>
    </row>
    <row r="3722" spans="1:29" s="315" customFormat="1" x14ac:dyDescent="0.2">
      <c r="A3722" s="249" t="s">
        <v>929</v>
      </c>
      <c r="B3722" s="334" t="s">
        <v>957</v>
      </c>
      <c r="C3722" s="256">
        <v>562</v>
      </c>
      <c r="D3722" s="333"/>
      <c r="E3722" s="338">
        <v>313</v>
      </c>
      <c r="F3722" s="335"/>
      <c r="G3722" s="371"/>
      <c r="H3722" s="339">
        <f>H3723</f>
        <v>2200</v>
      </c>
      <c r="I3722" s="339">
        <f t="shared" ref="I3722:Y3722" si="6419">I3723</f>
        <v>0</v>
      </c>
      <c r="J3722" s="339">
        <f t="shared" si="6419"/>
        <v>0</v>
      </c>
      <c r="K3722" s="339">
        <f t="shared" si="6419"/>
        <v>0</v>
      </c>
      <c r="L3722" s="339">
        <f t="shared" si="6419"/>
        <v>0</v>
      </c>
      <c r="M3722" s="339">
        <f t="shared" si="6419"/>
        <v>0</v>
      </c>
      <c r="N3722" s="339">
        <f t="shared" si="6419"/>
        <v>2200</v>
      </c>
      <c r="O3722" s="339">
        <f t="shared" si="6419"/>
        <v>0</v>
      </c>
      <c r="P3722" s="339">
        <f t="shared" si="6419"/>
        <v>0</v>
      </c>
      <c r="Q3722" s="339">
        <f t="shared" si="6419"/>
        <v>0</v>
      </c>
      <c r="R3722" s="339">
        <f t="shared" si="6419"/>
        <v>0</v>
      </c>
      <c r="S3722" s="339">
        <f t="shared" si="6419"/>
        <v>0</v>
      </c>
      <c r="T3722" s="339">
        <f t="shared" si="6419"/>
        <v>2200</v>
      </c>
      <c r="U3722" s="339">
        <f t="shared" si="6419"/>
        <v>0</v>
      </c>
      <c r="V3722" s="339">
        <f t="shared" si="6419"/>
        <v>0</v>
      </c>
      <c r="W3722" s="339">
        <f t="shared" si="6419"/>
        <v>0</v>
      </c>
      <c r="X3722" s="339">
        <f t="shared" si="6419"/>
        <v>2200</v>
      </c>
      <c r="Y3722" s="339">
        <f t="shared" si="6419"/>
        <v>0</v>
      </c>
      <c r="Z3722" s="229"/>
      <c r="AA3722" s="229"/>
      <c r="AB3722" s="229"/>
      <c r="AC3722" s="307"/>
    </row>
    <row r="3723" spans="1:29" s="229" customFormat="1" ht="15" x14ac:dyDescent="0.2">
      <c r="A3723" s="242" t="s">
        <v>929</v>
      </c>
      <c r="B3723" s="331" t="s">
        <v>957</v>
      </c>
      <c r="C3723" s="243">
        <v>562</v>
      </c>
      <c r="D3723" s="242" t="s">
        <v>101</v>
      </c>
      <c r="E3723" s="251">
        <v>3132</v>
      </c>
      <c r="F3723" s="246" t="s">
        <v>40</v>
      </c>
      <c r="G3723" s="247"/>
      <c r="H3723" s="381">
        <v>2200</v>
      </c>
      <c r="I3723" s="382"/>
      <c r="J3723" s="381"/>
      <c r="K3723" s="382"/>
      <c r="L3723" s="381"/>
      <c r="M3723" s="382"/>
      <c r="N3723" s="381">
        <v>2200</v>
      </c>
      <c r="O3723" s="382"/>
      <c r="P3723" s="381"/>
      <c r="Q3723" s="382"/>
      <c r="R3723" s="381"/>
      <c r="S3723" s="382"/>
      <c r="T3723" s="381">
        <v>2200</v>
      </c>
      <c r="U3723" s="382"/>
      <c r="V3723" s="381"/>
      <c r="W3723" s="382"/>
      <c r="X3723" s="381">
        <v>2200</v>
      </c>
      <c r="Y3723" s="382"/>
    </row>
    <row r="3724" spans="1:29" x14ac:dyDescent="0.2">
      <c r="A3724" s="205" t="s">
        <v>959</v>
      </c>
      <c r="B3724" s="456" t="s">
        <v>960</v>
      </c>
      <c r="C3724" s="457"/>
      <c r="D3724" s="457"/>
      <c r="E3724" s="458"/>
      <c r="F3724" s="145" t="s">
        <v>961</v>
      </c>
      <c r="G3724" s="117"/>
      <c r="H3724" s="100">
        <f t="shared" ref="H3724:Y3724" si="6420">H3725+H3789+H3821+H3834+H3867+H3906+H3913</f>
        <v>9017601</v>
      </c>
      <c r="I3724" s="100">
        <f t="shared" si="6420"/>
        <v>500000</v>
      </c>
      <c r="J3724" s="100">
        <f t="shared" si="6420"/>
        <v>9242001</v>
      </c>
      <c r="K3724" s="100">
        <f t="shared" si="6420"/>
        <v>0</v>
      </c>
      <c r="L3724" s="100">
        <f t="shared" si="6420"/>
        <v>12231369</v>
      </c>
      <c r="M3724" s="100">
        <f t="shared" si="6420"/>
        <v>1500000</v>
      </c>
      <c r="N3724" s="100">
        <f t="shared" si="6420"/>
        <v>14002906</v>
      </c>
      <c r="O3724" s="100">
        <f t="shared" si="6420"/>
        <v>1500000</v>
      </c>
      <c r="P3724" s="100">
        <f t="shared" si="6420"/>
        <v>9366516</v>
      </c>
      <c r="Q3724" s="100">
        <f t="shared" si="6420"/>
        <v>0</v>
      </c>
      <c r="R3724" s="100">
        <f t="shared" si="6420"/>
        <v>11096869</v>
      </c>
      <c r="S3724" s="100">
        <f t="shared" si="6420"/>
        <v>1300000</v>
      </c>
      <c r="T3724" s="100">
        <f t="shared" si="6420"/>
        <v>12293009</v>
      </c>
      <c r="U3724" s="100">
        <f t="shared" si="6420"/>
        <v>1300000</v>
      </c>
      <c r="V3724" s="100">
        <f t="shared" si="6420"/>
        <v>10746619</v>
      </c>
      <c r="W3724" s="100">
        <f t="shared" si="6420"/>
        <v>1100000</v>
      </c>
      <c r="X3724" s="100">
        <f t="shared" si="6420"/>
        <v>11772989</v>
      </c>
      <c r="Y3724" s="100">
        <f t="shared" si="6420"/>
        <v>1100000</v>
      </c>
      <c r="Z3724" s="107">
        <v>1500000</v>
      </c>
      <c r="AA3724" s="107">
        <v>1300000</v>
      </c>
      <c r="AB3724" s="107">
        <v>1100000</v>
      </c>
      <c r="AC3724" s="474" t="s">
        <v>962</v>
      </c>
    </row>
    <row r="3725" spans="1:29" ht="67.5" x14ac:dyDescent="0.2">
      <c r="A3725" s="202" t="s">
        <v>959</v>
      </c>
      <c r="B3725" s="173" t="s">
        <v>963</v>
      </c>
      <c r="C3725" s="173"/>
      <c r="D3725" s="173"/>
      <c r="E3725" s="174"/>
      <c r="F3725" s="176" t="s">
        <v>29</v>
      </c>
      <c r="G3725" s="177" t="s">
        <v>636</v>
      </c>
      <c r="H3725" s="178">
        <f t="shared" ref="H3725:Q3725" si="6421">H3726+H3729+H3738+H3771+H3777+H3782</f>
        <v>2874844</v>
      </c>
      <c r="I3725" s="178">
        <f t="shared" si="6421"/>
        <v>0</v>
      </c>
      <c r="J3725" s="178">
        <f t="shared" si="6421"/>
        <v>2838124</v>
      </c>
      <c r="K3725" s="178">
        <f t="shared" si="6421"/>
        <v>0</v>
      </c>
      <c r="L3725" s="178">
        <f t="shared" ref="L3725:M3725" si="6422">L3726+L3729+L3738+L3771+L3777+L3782</f>
        <v>3004500</v>
      </c>
      <c r="M3725" s="178">
        <f t="shared" si="6422"/>
        <v>0</v>
      </c>
      <c r="N3725" s="178">
        <f t="shared" ref="N3725:O3725" si="6423">N3726+N3729+N3738+N3771+N3777+N3782</f>
        <v>3306600</v>
      </c>
      <c r="O3725" s="178">
        <f t="shared" si="6423"/>
        <v>0</v>
      </c>
      <c r="P3725" s="178">
        <f t="shared" si="6421"/>
        <v>2889642</v>
      </c>
      <c r="Q3725" s="178">
        <f t="shared" si="6421"/>
        <v>0</v>
      </c>
      <c r="R3725" s="178">
        <f t="shared" ref="R3725:W3725" si="6424">R3726+R3729+R3738+R3771+R3777+R3782</f>
        <v>3078500</v>
      </c>
      <c r="S3725" s="178">
        <f t="shared" si="6424"/>
        <v>0</v>
      </c>
      <c r="T3725" s="178">
        <f t="shared" ref="T3725:U3725" si="6425">T3726+T3729+T3738+T3771+T3777+T3782</f>
        <v>3383600</v>
      </c>
      <c r="U3725" s="178">
        <f t="shared" si="6425"/>
        <v>0</v>
      </c>
      <c r="V3725" s="178">
        <f t="shared" si="6424"/>
        <v>3157500</v>
      </c>
      <c r="W3725" s="178">
        <f t="shared" si="6424"/>
        <v>0</v>
      </c>
      <c r="X3725" s="178">
        <f t="shared" ref="X3725:Y3725" si="6426">X3726+X3729+X3738+X3771+X3777+X3782</f>
        <v>3446600</v>
      </c>
      <c r="Y3725" s="178">
        <f t="shared" si="6426"/>
        <v>0</v>
      </c>
      <c r="Z3725" s="284">
        <f>Z3724-O3724</f>
        <v>0</v>
      </c>
      <c r="AA3725" s="284">
        <f>AA3724-U3724</f>
        <v>0</v>
      </c>
      <c r="AB3725" s="284">
        <f>AB3724-Y3724</f>
        <v>0</v>
      </c>
      <c r="AC3725" s="475"/>
    </row>
    <row r="3726" spans="1:29" x14ac:dyDescent="0.2">
      <c r="A3726" s="188" t="s">
        <v>959</v>
      </c>
      <c r="B3726" s="166" t="s">
        <v>963</v>
      </c>
      <c r="C3726" s="167">
        <v>31</v>
      </c>
      <c r="D3726" s="166"/>
      <c r="E3726" s="168">
        <v>32</v>
      </c>
      <c r="F3726" s="169"/>
      <c r="G3726" s="169"/>
      <c r="H3726" s="185">
        <f t="shared" ref="H3726:X3727" si="6427">H3727</f>
        <v>230000</v>
      </c>
      <c r="I3726" s="185">
        <f t="shared" si="6427"/>
        <v>0</v>
      </c>
      <c r="J3726" s="185">
        <f t="shared" si="6427"/>
        <v>212356</v>
      </c>
      <c r="K3726" s="185">
        <f t="shared" si="6427"/>
        <v>0</v>
      </c>
      <c r="L3726" s="185">
        <f t="shared" si="6427"/>
        <v>200000</v>
      </c>
      <c r="M3726" s="185">
        <f t="shared" si="6427"/>
        <v>0</v>
      </c>
      <c r="N3726" s="185">
        <f t="shared" si="6427"/>
        <v>250000</v>
      </c>
      <c r="O3726" s="185">
        <f t="shared" si="6427"/>
        <v>0</v>
      </c>
      <c r="P3726" s="185">
        <f t="shared" si="6427"/>
        <v>212356</v>
      </c>
      <c r="Q3726" s="185">
        <f t="shared" si="6427"/>
        <v>0</v>
      </c>
      <c r="R3726" s="185">
        <f t="shared" si="6427"/>
        <v>200000</v>
      </c>
      <c r="S3726" s="185">
        <f t="shared" si="6427"/>
        <v>0</v>
      </c>
      <c r="T3726" s="185">
        <f t="shared" si="6427"/>
        <v>250000</v>
      </c>
      <c r="U3726" s="185">
        <f t="shared" si="6427"/>
        <v>0</v>
      </c>
      <c r="V3726" s="185">
        <f t="shared" si="6427"/>
        <v>200000</v>
      </c>
      <c r="W3726" s="185">
        <f t="shared" si="6427"/>
        <v>0</v>
      </c>
      <c r="X3726" s="185">
        <f t="shared" si="6427"/>
        <v>250000</v>
      </c>
      <c r="Y3726" s="185">
        <f t="shared" ref="X3726:Y3727" si="6428">Y3727</f>
        <v>0</v>
      </c>
    </row>
    <row r="3727" spans="1:29" x14ac:dyDescent="0.2">
      <c r="A3727" s="118" t="s">
        <v>959</v>
      </c>
      <c r="B3727" s="102" t="s">
        <v>963</v>
      </c>
      <c r="C3727" s="103">
        <v>31</v>
      </c>
      <c r="D3727" s="118"/>
      <c r="E3727" s="113">
        <v>323</v>
      </c>
      <c r="F3727" s="141"/>
      <c r="G3727" s="186"/>
      <c r="H3727" s="108">
        <f t="shared" si="6427"/>
        <v>230000</v>
      </c>
      <c r="I3727" s="108">
        <f t="shared" si="6427"/>
        <v>0</v>
      </c>
      <c r="J3727" s="108">
        <f t="shared" si="6427"/>
        <v>212356</v>
      </c>
      <c r="K3727" s="108">
        <f t="shared" si="6427"/>
        <v>0</v>
      </c>
      <c r="L3727" s="108">
        <f t="shared" si="6427"/>
        <v>200000</v>
      </c>
      <c r="M3727" s="108">
        <f t="shared" si="6427"/>
        <v>0</v>
      </c>
      <c r="N3727" s="108">
        <f t="shared" si="6427"/>
        <v>250000</v>
      </c>
      <c r="O3727" s="108">
        <f t="shared" si="6427"/>
        <v>0</v>
      </c>
      <c r="P3727" s="108">
        <f t="shared" si="6427"/>
        <v>212356</v>
      </c>
      <c r="Q3727" s="108">
        <f t="shared" si="6427"/>
        <v>0</v>
      </c>
      <c r="R3727" s="108">
        <f t="shared" si="6427"/>
        <v>200000</v>
      </c>
      <c r="S3727" s="108">
        <f t="shared" si="6427"/>
        <v>0</v>
      </c>
      <c r="T3727" s="108">
        <f t="shared" si="6427"/>
        <v>250000</v>
      </c>
      <c r="U3727" s="108">
        <f t="shared" si="6427"/>
        <v>0</v>
      </c>
      <c r="V3727" s="108">
        <f t="shared" si="6427"/>
        <v>200000</v>
      </c>
      <c r="W3727" s="108">
        <f t="shared" si="6427"/>
        <v>0</v>
      </c>
      <c r="X3727" s="108">
        <f t="shared" si="6428"/>
        <v>250000</v>
      </c>
      <c r="Y3727" s="108">
        <f t="shared" si="6428"/>
        <v>0</v>
      </c>
    </row>
    <row r="3728" spans="1:29" ht="15" x14ac:dyDescent="0.2">
      <c r="A3728" s="95" t="s">
        <v>959</v>
      </c>
      <c r="B3728" s="93" t="s">
        <v>963</v>
      </c>
      <c r="C3728" s="94">
        <v>31</v>
      </c>
      <c r="D3728" s="95" t="s">
        <v>101</v>
      </c>
      <c r="E3728" s="119">
        <v>3234</v>
      </c>
      <c r="F3728" s="142" t="s">
        <v>55</v>
      </c>
      <c r="H3728" s="398">
        <v>230000</v>
      </c>
      <c r="I3728" s="399"/>
      <c r="J3728" s="398">
        <v>212356</v>
      </c>
      <c r="K3728" s="399"/>
      <c r="L3728" s="398">
        <v>200000</v>
      </c>
      <c r="M3728" s="399"/>
      <c r="N3728" s="398">
        <v>250000</v>
      </c>
      <c r="O3728" s="399"/>
      <c r="P3728" s="398">
        <v>212356</v>
      </c>
      <c r="Q3728" s="399"/>
      <c r="R3728" s="398">
        <v>200000</v>
      </c>
      <c r="S3728" s="399"/>
      <c r="T3728" s="398">
        <v>250000</v>
      </c>
      <c r="U3728" s="399"/>
      <c r="V3728" s="398">
        <v>200000</v>
      </c>
      <c r="W3728" s="399"/>
      <c r="X3728" s="398">
        <v>250000</v>
      </c>
      <c r="Y3728" s="399"/>
    </row>
    <row r="3729" spans="1:30" s="101" customFormat="1" x14ac:dyDescent="0.2">
      <c r="A3729" s="188" t="s">
        <v>959</v>
      </c>
      <c r="B3729" s="166" t="s">
        <v>963</v>
      </c>
      <c r="C3729" s="167">
        <v>43</v>
      </c>
      <c r="D3729" s="166"/>
      <c r="E3729" s="168">
        <v>31</v>
      </c>
      <c r="F3729" s="169"/>
      <c r="G3729" s="169"/>
      <c r="H3729" s="185">
        <f t="shared" ref="H3729:Q3729" si="6429">H3730+H3734+H3736</f>
        <v>942500</v>
      </c>
      <c r="I3729" s="185">
        <f t="shared" si="6429"/>
        <v>0</v>
      </c>
      <c r="J3729" s="185">
        <f t="shared" si="6429"/>
        <v>933286</v>
      </c>
      <c r="K3729" s="185">
        <f t="shared" si="6429"/>
        <v>0</v>
      </c>
      <c r="L3729" s="185">
        <f t="shared" ref="L3729:M3729" si="6430">L3730+L3734+L3736</f>
        <v>945000</v>
      </c>
      <c r="M3729" s="185">
        <f t="shared" si="6430"/>
        <v>0</v>
      </c>
      <c r="N3729" s="185">
        <f t="shared" ref="N3729:O3729" si="6431">N3730+N3734+N3736</f>
        <v>983000</v>
      </c>
      <c r="O3729" s="185">
        <f t="shared" si="6431"/>
        <v>0</v>
      </c>
      <c r="P3729" s="185">
        <f t="shared" si="6429"/>
        <v>971532</v>
      </c>
      <c r="Q3729" s="185">
        <f t="shared" si="6429"/>
        <v>0</v>
      </c>
      <c r="R3729" s="185">
        <f t="shared" ref="R3729:W3729" si="6432">R3730+R3734+R3736</f>
        <v>977000</v>
      </c>
      <c r="S3729" s="185">
        <f t="shared" si="6432"/>
        <v>0</v>
      </c>
      <c r="T3729" s="185">
        <f t="shared" ref="T3729:U3729" si="6433">T3730+T3734+T3736</f>
        <v>1031000</v>
      </c>
      <c r="U3729" s="185">
        <f t="shared" si="6433"/>
        <v>0</v>
      </c>
      <c r="V3729" s="185">
        <f t="shared" si="6432"/>
        <v>1010000</v>
      </c>
      <c r="W3729" s="185">
        <f t="shared" si="6432"/>
        <v>0</v>
      </c>
      <c r="X3729" s="185">
        <f t="shared" ref="X3729:Y3729" si="6434">X3730+X3734+X3736</f>
        <v>1079000</v>
      </c>
      <c r="Y3729" s="185">
        <f t="shared" si="6434"/>
        <v>0</v>
      </c>
      <c r="Z3729" s="112"/>
      <c r="AA3729" s="112"/>
      <c r="AB3729" s="112"/>
      <c r="AC3729" s="112"/>
    </row>
    <row r="3730" spans="1:30" x14ac:dyDescent="0.2">
      <c r="A3730" s="118" t="s">
        <v>959</v>
      </c>
      <c r="B3730" s="102" t="s">
        <v>963</v>
      </c>
      <c r="C3730" s="103">
        <v>43</v>
      </c>
      <c r="D3730" s="118"/>
      <c r="E3730" s="113">
        <v>311</v>
      </c>
      <c r="F3730" s="141"/>
      <c r="G3730" s="186"/>
      <c r="H3730" s="108">
        <f t="shared" ref="H3730:Q3730" si="6435">H3731+H3732+H3733</f>
        <v>759500</v>
      </c>
      <c r="I3730" s="108">
        <f t="shared" si="6435"/>
        <v>0</v>
      </c>
      <c r="J3730" s="108">
        <f t="shared" si="6435"/>
        <v>757635</v>
      </c>
      <c r="K3730" s="108">
        <f t="shared" si="6435"/>
        <v>0</v>
      </c>
      <c r="L3730" s="108">
        <f t="shared" ref="L3730:M3730" si="6436">L3731+L3732+L3733</f>
        <v>765000</v>
      </c>
      <c r="M3730" s="108">
        <f t="shared" si="6436"/>
        <v>0</v>
      </c>
      <c r="N3730" s="108">
        <f t="shared" ref="N3730:O3730" si="6437">N3731+N3732+N3733</f>
        <v>795000</v>
      </c>
      <c r="O3730" s="108">
        <f t="shared" si="6437"/>
        <v>0</v>
      </c>
      <c r="P3730" s="108">
        <f t="shared" si="6435"/>
        <v>793683</v>
      </c>
      <c r="Q3730" s="108">
        <f t="shared" si="6435"/>
        <v>0</v>
      </c>
      <c r="R3730" s="108">
        <f t="shared" ref="R3730:W3730" si="6438">R3731+R3732+R3733</f>
        <v>795000</v>
      </c>
      <c r="S3730" s="108">
        <f t="shared" si="6438"/>
        <v>0</v>
      </c>
      <c r="T3730" s="108">
        <f t="shared" ref="T3730:U3730" si="6439">T3731+T3732+T3733</f>
        <v>835000</v>
      </c>
      <c r="U3730" s="108">
        <f t="shared" si="6439"/>
        <v>0</v>
      </c>
      <c r="V3730" s="108">
        <f t="shared" si="6438"/>
        <v>825000</v>
      </c>
      <c r="W3730" s="108">
        <f t="shared" si="6438"/>
        <v>0</v>
      </c>
      <c r="X3730" s="108">
        <f t="shared" ref="X3730:Y3730" si="6440">X3731+X3732+X3733</f>
        <v>875000</v>
      </c>
      <c r="Y3730" s="108">
        <f t="shared" si="6440"/>
        <v>0</v>
      </c>
    </row>
    <row r="3731" spans="1:30" x14ac:dyDescent="0.2">
      <c r="A3731" s="95" t="s">
        <v>959</v>
      </c>
      <c r="B3731" s="93" t="s">
        <v>963</v>
      </c>
      <c r="C3731" s="94">
        <v>43</v>
      </c>
      <c r="D3731" s="95" t="s">
        <v>101</v>
      </c>
      <c r="E3731" s="119">
        <v>3111</v>
      </c>
      <c r="F3731" s="142" t="s">
        <v>33</v>
      </c>
      <c r="H3731" s="398">
        <v>755000</v>
      </c>
      <c r="I3731" s="399"/>
      <c r="J3731" s="398">
        <v>753653</v>
      </c>
      <c r="K3731" s="399"/>
      <c r="L3731" s="398">
        <v>760000</v>
      </c>
      <c r="M3731" s="399"/>
      <c r="N3731" s="398">
        <v>790000</v>
      </c>
      <c r="O3731" s="399"/>
      <c r="P3731" s="398">
        <v>789701</v>
      </c>
      <c r="Q3731" s="399"/>
      <c r="R3731" s="398">
        <v>790000</v>
      </c>
      <c r="S3731" s="399"/>
      <c r="T3731" s="398">
        <v>830000</v>
      </c>
      <c r="U3731" s="399"/>
      <c r="V3731" s="398">
        <v>820000</v>
      </c>
      <c r="W3731" s="399"/>
      <c r="X3731" s="398">
        <v>870000</v>
      </c>
      <c r="Y3731" s="399"/>
      <c r="Z3731" s="101"/>
      <c r="AA3731" s="101"/>
      <c r="AB3731" s="101"/>
      <c r="AC3731" s="101"/>
    </row>
    <row r="3732" spans="1:30" ht="15" x14ac:dyDescent="0.2">
      <c r="A3732" s="95" t="s">
        <v>959</v>
      </c>
      <c r="B3732" s="93" t="s">
        <v>963</v>
      </c>
      <c r="C3732" s="94">
        <v>43</v>
      </c>
      <c r="D3732" s="95" t="s">
        <v>101</v>
      </c>
      <c r="E3732" s="119">
        <v>3112</v>
      </c>
      <c r="F3732" s="142" t="s">
        <v>825</v>
      </c>
      <c r="H3732" s="398">
        <v>2000</v>
      </c>
      <c r="I3732" s="399"/>
      <c r="J3732" s="398">
        <v>1991</v>
      </c>
      <c r="K3732" s="399"/>
      <c r="L3732" s="398">
        <v>2000</v>
      </c>
      <c r="M3732" s="399"/>
      <c r="N3732" s="398">
        <v>2000</v>
      </c>
      <c r="O3732" s="399"/>
      <c r="P3732" s="398">
        <v>1991</v>
      </c>
      <c r="Q3732" s="399"/>
      <c r="R3732" s="398">
        <v>2000</v>
      </c>
      <c r="S3732" s="399"/>
      <c r="T3732" s="398">
        <v>2000</v>
      </c>
      <c r="U3732" s="399"/>
      <c r="V3732" s="398">
        <v>2000</v>
      </c>
      <c r="W3732" s="399"/>
      <c r="X3732" s="398">
        <v>2000</v>
      </c>
      <c r="Y3732" s="399"/>
    </row>
    <row r="3733" spans="1:30" ht="15" x14ac:dyDescent="0.2">
      <c r="A3733" s="95" t="s">
        <v>959</v>
      </c>
      <c r="B3733" s="93" t="s">
        <v>963</v>
      </c>
      <c r="C3733" s="94">
        <v>43</v>
      </c>
      <c r="D3733" s="95" t="s">
        <v>101</v>
      </c>
      <c r="E3733" s="119">
        <v>3113</v>
      </c>
      <c r="F3733" s="142" t="s">
        <v>35</v>
      </c>
      <c r="H3733" s="398">
        <v>2500</v>
      </c>
      <c r="I3733" s="399"/>
      <c r="J3733" s="398">
        <v>1991</v>
      </c>
      <c r="K3733" s="399"/>
      <c r="L3733" s="398">
        <v>3000</v>
      </c>
      <c r="M3733" s="399"/>
      <c r="N3733" s="398">
        <v>3000</v>
      </c>
      <c r="O3733" s="399"/>
      <c r="P3733" s="398">
        <v>1991</v>
      </c>
      <c r="Q3733" s="399"/>
      <c r="R3733" s="398">
        <v>3000</v>
      </c>
      <c r="S3733" s="399"/>
      <c r="T3733" s="398">
        <v>3000</v>
      </c>
      <c r="U3733" s="399"/>
      <c r="V3733" s="398">
        <v>3000</v>
      </c>
      <c r="W3733" s="399"/>
      <c r="X3733" s="398">
        <v>3000</v>
      </c>
      <c r="Y3733" s="399"/>
    </row>
    <row r="3734" spans="1:30" x14ac:dyDescent="0.2">
      <c r="A3734" s="118" t="s">
        <v>959</v>
      </c>
      <c r="B3734" s="102" t="s">
        <v>963</v>
      </c>
      <c r="C3734" s="103">
        <v>43</v>
      </c>
      <c r="D3734" s="118"/>
      <c r="E3734" s="113">
        <v>312</v>
      </c>
      <c r="F3734" s="141"/>
      <c r="G3734" s="186"/>
      <c r="H3734" s="108">
        <f t="shared" ref="H3734:X3736" si="6441">H3735</f>
        <v>53000</v>
      </c>
      <c r="I3734" s="108">
        <f t="shared" si="6441"/>
        <v>0</v>
      </c>
      <c r="J3734" s="108">
        <f t="shared" si="6441"/>
        <v>46453</v>
      </c>
      <c r="K3734" s="108">
        <f t="shared" si="6441"/>
        <v>0</v>
      </c>
      <c r="L3734" s="108">
        <f t="shared" si="6441"/>
        <v>50000</v>
      </c>
      <c r="M3734" s="108">
        <f t="shared" si="6441"/>
        <v>0</v>
      </c>
      <c r="N3734" s="108">
        <f t="shared" si="6441"/>
        <v>57000</v>
      </c>
      <c r="O3734" s="108">
        <f t="shared" si="6441"/>
        <v>0</v>
      </c>
      <c r="P3734" s="108">
        <f t="shared" si="6441"/>
        <v>46453</v>
      </c>
      <c r="Q3734" s="108">
        <f t="shared" si="6441"/>
        <v>0</v>
      </c>
      <c r="R3734" s="108">
        <f t="shared" si="6441"/>
        <v>50000</v>
      </c>
      <c r="S3734" s="108">
        <f t="shared" si="6441"/>
        <v>0</v>
      </c>
      <c r="T3734" s="108">
        <f t="shared" si="6441"/>
        <v>59000</v>
      </c>
      <c r="U3734" s="108">
        <f t="shared" si="6441"/>
        <v>0</v>
      </c>
      <c r="V3734" s="108">
        <f t="shared" si="6441"/>
        <v>50000</v>
      </c>
      <c r="W3734" s="108">
        <f t="shared" si="6441"/>
        <v>0</v>
      </c>
      <c r="X3734" s="108">
        <f t="shared" si="6441"/>
        <v>60000</v>
      </c>
      <c r="Y3734" s="108">
        <f t="shared" ref="X3734:Y3736" si="6442">Y3735</f>
        <v>0</v>
      </c>
    </row>
    <row r="3735" spans="1:30" ht="15" x14ac:dyDescent="0.2">
      <c r="A3735" s="95" t="s">
        <v>959</v>
      </c>
      <c r="B3735" s="93" t="s">
        <v>963</v>
      </c>
      <c r="C3735" s="94">
        <v>43</v>
      </c>
      <c r="D3735" s="95" t="s">
        <v>101</v>
      </c>
      <c r="E3735" s="119">
        <v>3121</v>
      </c>
      <c r="F3735" s="142" t="s">
        <v>471</v>
      </c>
      <c r="H3735" s="398">
        <v>53000</v>
      </c>
      <c r="I3735" s="399"/>
      <c r="J3735" s="398">
        <v>46453</v>
      </c>
      <c r="K3735" s="399"/>
      <c r="L3735" s="398">
        <v>50000</v>
      </c>
      <c r="M3735" s="399"/>
      <c r="N3735" s="398">
        <v>57000</v>
      </c>
      <c r="O3735" s="399"/>
      <c r="P3735" s="398">
        <v>46453</v>
      </c>
      <c r="Q3735" s="399"/>
      <c r="R3735" s="398">
        <v>50000</v>
      </c>
      <c r="S3735" s="399"/>
      <c r="T3735" s="398">
        <v>59000</v>
      </c>
      <c r="U3735" s="399"/>
      <c r="V3735" s="398">
        <v>50000</v>
      </c>
      <c r="W3735" s="399"/>
      <c r="X3735" s="398">
        <v>60000</v>
      </c>
      <c r="Y3735" s="399"/>
    </row>
    <row r="3736" spans="1:30" x14ac:dyDescent="0.2">
      <c r="A3736" s="118" t="s">
        <v>959</v>
      </c>
      <c r="B3736" s="102" t="s">
        <v>963</v>
      </c>
      <c r="C3736" s="103">
        <v>43</v>
      </c>
      <c r="D3736" s="118"/>
      <c r="E3736" s="113">
        <v>313</v>
      </c>
      <c r="F3736" s="141"/>
      <c r="G3736" s="186"/>
      <c r="H3736" s="108">
        <f t="shared" si="6441"/>
        <v>130000</v>
      </c>
      <c r="I3736" s="108">
        <f t="shared" si="6441"/>
        <v>0</v>
      </c>
      <c r="J3736" s="108">
        <f t="shared" si="6441"/>
        <v>129198</v>
      </c>
      <c r="K3736" s="108">
        <f t="shared" si="6441"/>
        <v>0</v>
      </c>
      <c r="L3736" s="108">
        <f t="shared" si="6441"/>
        <v>130000</v>
      </c>
      <c r="M3736" s="108">
        <f t="shared" si="6441"/>
        <v>0</v>
      </c>
      <c r="N3736" s="108">
        <f t="shared" si="6441"/>
        <v>131000</v>
      </c>
      <c r="O3736" s="108">
        <f t="shared" si="6441"/>
        <v>0</v>
      </c>
      <c r="P3736" s="108">
        <f t="shared" si="6441"/>
        <v>131396</v>
      </c>
      <c r="Q3736" s="108">
        <f t="shared" si="6441"/>
        <v>0</v>
      </c>
      <c r="R3736" s="108">
        <f t="shared" si="6441"/>
        <v>132000</v>
      </c>
      <c r="S3736" s="108">
        <f t="shared" si="6441"/>
        <v>0</v>
      </c>
      <c r="T3736" s="108">
        <f t="shared" si="6441"/>
        <v>137000</v>
      </c>
      <c r="U3736" s="108">
        <f t="shared" si="6441"/>
        <v>0</v>
      </c>
      <c r="V3736" s="108">
        <f t="shared" si="6441"/>
        <v>135000</v>
      </c>
      <c r="W3736" s="108">
        <f t="shared" si="6441"/>
        <v>0</v>
      </c>
      <c r="X3736" s="108">
        <f t="shared" si="6442"/>
        <v>144000</v>
      </c>
      <c r="Y3736" s="108">
        <f t="shared" si="6442"/>
        <v>0</v>
      </c>
    </row>
    <row r="3737" spans="1:30" ht="15" x14ac:dyDescent="0.2">
      <c r="A3737" s="95" t="s">
        <v>959</v>
      </c>
      <c r="B3737" s="93" t="s">
        <v>963</v>
      </c>
      <c r="C3737" s="94">
        <v>43</v>
      </c>
      <c r="D3737" s="95" t="s">
        <v>101</v>
      </c>
      <c r="E3737" s="119">
        <v>3132</v>
      </c>
      <c r="F3737" s="142" t="s">
        <v>40</v>
      </c>
      <c r="H3737" s="398">
        <v>130000</v>
      </c>
      <c r="I3737" s="399"/>
      <c r="J3737" s="398">
        <v>129198</v>
      </c>
      <c r="K3737" s="399"/>
      <c r="L3737" s="398">
        <v>130000</v>
      </c>
      <c r="M3737" s="399"/>
      <c r="N3737" s="398">
        <v>131000</v>
      </c>
      <c r="O3737" s="399"/>
      <c r="P3737" s="398">
        <v>131396</v>
      </c>
      <c r="Q3737" s="399"/>
      <c r="R3737" s="398">
        <v>132000</v>
      </c>
      <c r="S3737" s="399"/>
      <c r="T3737" s="398">
        <v>137000</v>
      </c>
      <c r="U3737" s="399"/>
      <c r="V3737" s="398">
        <v>135000</v>
      </c>
      <c r="W3737" s="399"/>
      <c r="X3737" s="398">
        <v>144000</v>
      </c>
      <c r="Y3737" s="399"/>
    </row>
    <row r="3738" spans="1:30" x14ac:dyDescent="0.2">
      <c r="A3738" s="188" t="s">
        <v>959</v>
      </c>
      <c r="B3738" s="166" t="s">
        <v>963</v>
      </c>
      <c r="C3738" s="167">
        <v>43</v>
      </c>
      <c r="D3738" s="166"/>
      <c r="E3738" s="168">
        <v>32</v>
      </c>
      <c r="F3738" s="169"/>
      <c r="G3738" s="169"/>
      <c r="H3738" s="185">
        <f t="shared" ref="H3738:Q3738" si="6443">H3739+H3744+H3751+H3761+H3763</f>
        <v>1643650</v>
      </c>
      <c r="I3738" s="185">
        <f t="shared" si="6443"/>
        <v>0</v>
      </c>
      <c r="J3738" s="185">
        <f t="shared" si="6443"/>
        <v>1609398</v>
      </c>
      <c r="K3738" s="185">
        <f t="shared" si="6443"/>
        <v>0</v>
      </c>
      <c r="L3738" s="185">
        <f t="shared" ref="L3738:M3738" si="6444">L3739+L3744+L3751+L3761+L3763</f>
        <v>1788150</v>
      </c>
      <c r="M3738" s="185">
        <f t="shared" si="6444"/>
        <v>0</v>
      </c>
      <c r="N3738" s="185">
        <f t="shared" ref="N3738:O3738" si="6445">N3739+N3744+N3751+N3761+N3763</f>
        <v>2011350</v>
      </c>
      <c r="O3738" s="185">
        <f t="shared" si="6445"/>
        <v>0</v>
      </c>
      <c r="P3738" s="185">
        <f t="shared" si="6443"/>
        <v>1622670</v>
      </c>
      <c r="Q3738" s="185">
        <f t="shared" si="6443"/>
        <v>0</v>
      </c>
      <c r="R3738" s="185">
        <f t="shared" ref="R3738:W3738" si="6446">R3739+R3744+R3751+R3761+R3763</f>
        <v>1830150</v>
      </c>
      <c r="S3738" s="185">
        <f t="shared" si="6446"/>
        <v>0</v>
      </c>
      <c r="T3738" s="185">
        <f t="shared" ref="T3738:U3738" si="6447">T3739+T3744+T3751+T3761+T3763</f>
        <v>2040350</v>
      </c>
      <c r="U3738" s="185">
        <f t="shared" si="6447"/>
        <v>0</v>
      </c>
      <c r="V3738" s="185">
        <f t="shared" si="6446"/>
        <v>1876150</v>
      </c>
      <c r="W3738" s="185">
        <f t="shared" si="6446"/>
        <v>0</v>
      </c>
      <c r="X3738" s="185">
        <f t="shared" ref="X3738:Y3738" si="6448">X3739+X3744+X3751+X3761+X3763</f>
        <v>2055350</v>
      </c>
      <c r="Y3738" s="185">
        <f t="shared" si="6448"/>
        <v>0</v>
      </c>
    </row>
    <row r="3739" spans="1:30" s="101" customFormat="1" x14ac:dyDescent="0.2">
      <c r="A3739" s="118" t="s">
        <v>959</v>
      </c>
      <c r="B3739" s="102" t="s">
        <v>963</v>
      </c>
      <c r="C3739" s="103">
        <v>43</v>
      </c>
      <c r="D3739" s="118"/>
      <c r="E3739" s="113">
        <v>321</v>
      </c>
      <c r="F3739" s="141"/>
      <c r="G3739" s="186"/>
      <c r="H3739" s="108">
        <f t="shared" ref="H3739:Q3739" si="6449">H3740+H3741+H3742+H3743</f>
        <v>53500</v>
      </c>
      <c r="I3739" s="108">
        <f t="shared" si="6449"/>
        <v>0</v>
      </c>
      <c r="J3739" s="108">
        <f t="shared" si="6449"/>
        <v>47117</v>
      </c>
      <c r="K3739" s="108">
        <f t="shared" si="6449"/>
        <v>0</v>
      </c>
      <c r="L3739" s="108">
        <f t="shared" ref="L3739:M3739" si="6450">L3740+L3741+L3742+L3743</f>
        <v>51000</v>
      </c>
      <c r="M3739" s="108">
        <f t="shared" si="6450"/>
        <v>0</v>
      </c>
      <c r="N3739" s="108">
        <f t="shared" ref="N3739:O3739" si="6451">N3740+N3741+N3742+N3743</f>
        <v>61000</v>
      </c>
      <c r="O3739" s="108">
        <f t="shared" si="6451"/>
        <v>0</v>
      </c>
      <c r="P3739" s="108">
        <f t="shared" si="6449"/>
        <v>47117</v>
      </c>
      <c r="Q3739" s="108">
        <f t="shared" si="6449"/>
        <v>0</v>
      </c>
      <c r="R3739" s="108">
        <f t="shared" ref="R3739:W3739" si="6452">R3740+R3741+R3742+R3743</f>
        <v>52000</v>
      </c>
      <c r="S3739" s="108">
        <f t="shared" si="6452"/>
        <v>0</v>
      </c>
      <c r="T3739" s="108">
        <f t="shared" ref="T3739:U3739" si="6453">T3740+T3741+T3742+T3743</f>
        <v>63000</v>
      </c>
      <c r="U3739" s="108">
        <f t="shared" si="6453"/>
        <v>0</v>
      </c>
      <c r="V3739" s="108">
        <f t="shared" si="6452"/>
        <v>52000</v>
      </c>
      <c r="W3739" s="108">
        <f t="shared" si="6452"/>
        <v>0</v>
      </c>
      <c r="X3739" s="108">
        <f t="shared" ref="X3739:Y3739" si="6454">X3740+X3741+X3742+X3743</f>
        <v>65000</v>
      </c>
      <c r="Y3739" s="108">
        <f t="shared" si="6454"/>
        <v>0</v>
      </c>
      <c r="Z3739" s="112"/>
      <c r="AA3739" s="112"/>
      <c r="AB3739" s="112"/>
      <c r="AC3739" s="112"/>
    </row>
    <row r="3740" spans="1:30" ht="15" x14ac:dyDescent="0.2">
      <c r="A3740" s="95" t="s">
        <v>959</v>
      </c>
      <c r="B3740" s="93" t="s">
        <v>963</v>
      </c>
      <c r="C3740" s="94">
        <v>43</v>
      </c>
      <c r="D3740" s="95" t="s">
        <v>101</v>
      </c>
      <c r="E3740" s="119">
        <v>3211</v>
      </c>
      <c r="F3740" s="142" t="s">
        <v>42</v>
      </c>
      <c r="H3740" s="398">
        <v>13000</v>
      </c>
      <c r="I3740" s="399"/>
      <c r="J3740" s="398">
        <v>13272</v>
      </c>
      <c r="K3740" s="399"/>
      <c r="L3740" s="398">
        <v>13000</v>
      </c>
      <c r="M3740" s="399"/>
      <c r="N3740" s="398">
        <v>13000</v>
      </c>
      <c r="O3740" s="399"/>
      <c r="P3740" s="398">
        <v>13272</v>
      </c>
      <c r="Q3740" s="399"/>
      <c r="R3740" s="398">
        <v>13000</v>
      </c>
      <c r="S3740" s="399"/>
      <c r="T3740" s="398">
        <v>13000</v>
      </c>
      <c r="U3740" s="399"/>
      <c r="V3740" s="398">
        <v>13000</v>
      </c>
      <c r="W3740" s="399"/>
      <c r="X3740" s="398">
        <v>13000</v>
      </c>
      <c r="Y3740" s="399"/>
    </row>
    <row r="3741" spans="1:30" s="101" customFormat="1" ht="30" x14ac:dyDescent="0.2">
      <c r="A3741" s="95" t="s">
        <v>959</v>
      </c>
      <c r="B3741" s="93" t="s">
        <v>963</v>
      </c>
      <c r="C3741" s="94">
        <v>43</v>
      </c>
      <c r="D3741" s="95" t="s">
        <v>101</v>
      </c>
      <c r="E3741" s="119">
        <v>3212</v>
      </c>
      <c r="F3741" s="142" t="s">
        <v>43</v>
      </c>
      <c r="G3741" s="134"/>
      <c r="H3741" s="398">
        <v>33500</v>
      </c>
      <c r="I3741" s="399"/>
      <c r="J3741" s="398">
        <v>26545</v>
      </c>
      <c r="K3741" s="399"/>
      <c r="L3741" s="398">
        <v>30000</v>
      </c>
      <c r="M3741" s="399"/>
      <c r="N3741" s="398">
        <v>36000</v>
      </c>
      <c r="O3741" s="399"/>
      <c r="P3741" s="398">
        <v>26545</v>
      </c>
      <c r="Q3741" s="399"/>
      <c r="R3741" s="398">
        <v>30000</v>
      </c>
      <c r="S3741" s="399"/>
      <c r="T3741" s="398">
        <v>38000</v>
      </c>
      <c r="U3741" s="399"/>
      <c r="V3741" s="398">
        <v>30000</v>
      </c>
      <c r="W3741" s="399"/>
      <c r="X3741" s="398">
        <v>40000</v>
      </c>
      <c r="Y3741" s="399"/>
    </row>
    <row r="3742" spans="1:30" ht="15" x14ac:dyDescent="0.2">
      <c r="A3742" s="95" t="s">
        <v>959</v>
      </c>
      <c r="B3742" s="93" t="s">
        <v>963</v>
      </c>
      <c r="C3742" s="94">
        <v>43</v>
      </c>
      <c r="D3742" s="95" t="s">
        <v>101</v>
      </c>
      <c r="E3742" s="119">
        <v>3213</v>
      </c>
      <c r="F3742" s="142" t="s">
        <v>44</v>
      </c>
      <c r="H3742" s="398">
        <v>5000</v>
      </c>
      <c r="I3742" s="399"/>
      <c r="J3742" s="398">
        <v>5309</v>
      </c>
      <c r="K3742" s="399"/>
      <c r="L3742" s="398">
        <v>6000</v>
      </c>
      <c r="M3742" s="399"/>
      <c r="N3742" s="398">
        <v>10000</v>
      </c>
      <c r="O3742" s="399"/>
      <c r="P3742" s="398">
        <v>5309</v>
      </c>
      <c r="Q3742" s="399"/>
      <c r="R3742" s="398">
        <v>7000</v>
      </c>
      <c r="S3742" s="399"/>
      <c r="T3742" s="398">
        <v>10000</v>
      </c>
      <c r="U3742" s="399"/>
      <c r="V3742" s="398">
        <v>7000</v>
      </c>
      <c r="W3742" s="399"/>
      <c r="X3742" s="398">
        <v>10000</v>
      </c>
      <c r="Y3742" s="399"/>
    </row>
    <row r="3743" spans="1:30" x14ac:dyDescent="0.2">
      <c r="A3743" s="95" t="s">
        <v>959</v>
      </c>
      <c r="B3743" s="93" t="s">
        <v>963</v>
      </c>
      <c r="C3743" s="94">
        <v>43</v>
      </c>
      <c r="D3743" s="95" t="s">
        <v>101</v>
      </c>
      <c r="E3743" s="119">
        <v>3214</v>
      </c>
      <c r="F3743" s="142" t="s">
        <v>45</v>
      </c>
      <c r="H3743" s="398">
        <v>2000</v>
      </c>
      <c r="I3743" s="399"/>
      <c r="J3743" s="398">
        <v>1991</v>
      </c>
      <c r="K3743" s="399"/>
      <c r="L3743" s="398">
        <v>2000</v>
      </c>
      <c r="M3743" s="399"/>
      <c r="N3743" s="398">
        <v>2000</v>
      </c>
      <c r="O3743" s="399"/>
      <c r="P3743" s="398">
        <v>1991</v>
      </c>
      <c r="Q3743" s="399"/>
      <c r="R3743" s="398">
        <v>2000</v>
      </c>
      <c r="S3743" s="399"/>
      <c r="T3743" s="398">
        <v>2000</v>
      </c>
      <c r="U3743" s="399"/>
      <c r="V3743" s="398">
        <v>2000</v>
      </c>
      <c r="W3743" s="399"/>
      <c r="X3743" s="398">
        <v>2000</v>
      </c>
      <c r="Y3743" s="399"/>
      <c r="Z3743" s="101"/>
      <c r="AA3743" s="101"/>
      <c r="AB3743" s="101"/>
      <c r="AC3743" s="101"/>
    </row>
    <row r="3744" spans="1:30" x14ac:dyDescent="0.2">
      <c r="A3744" s="118" t="s">
        <v>959</v>
      </c>
      <c r="B3744" s="102" t="s">
        <v>963</v>
      </c>
      <c r="C3744" s="103">
        <v>43</v>
      </c>
      <c r="D3744" s="118"/>
      <c r="E3744" s="113">
        <v>322</v>
      </c>
      <c r="F3744" s="141"/>
      <c r="G3744" s="186"/>
      <c r="H3744" s="108">
        <f t="shared" ref="H3744:Y3744" si="6455">H3745+H3747+H3748+H3749+H3750+H3746</f>
        <v>190500</v>
      </c>
      <c r="I3744" s="108">
        <f t="shared" si="6455"/>
        <v>0</v>
      </c>
      <c r="J3744" s="108">
        <f t="shared" si="6455"/>
        <v>320526</v>
      </c>
      <c r="K3744" s="108">
        <f t="shared" si="6455"/>
        <v>0</v>
      </c>
      <c r="L3744" s="108">
        <f t="shared" si="6455"/>
        <v>316000</v>
      </c>
      <c r="M3744" s="108">
        <f t="shared" si="6455"/>
        <v>0</v>
      </c>
      <c r="N3744" s="108">
        <f t="shared" si="6455"/>
        <v>297200</v>
      </c>
      <c r="O3744" s="108">
        <f t="shared" si="6455"/>
        <v>0</v>
      </c>
      <c r="P3744" s="108">
        <f t="shared" si="6455"/>
        <v>320526</v>
      </c>
      <c r="Q3744" s="108">
        <f t="shared" si="6455"/>
        <v>0</v>
      </c>
      <c r="R3744" s="108">
        <f t="shared" si="6455"/>
        <v>321000</v>
      </c>
      <c r="S3744" s="108">
        <f t="shared" si="6455"/>
        <v>0</v>
      </c>
      <c r="T3744" s="108">
        <f t="shared" si="6455"/>
        <v>317200</v>
      </c>
      <c r="U3744" s="108">
        <f t="shared" si="6455"/>
        <v>0</v>
      </c>
      <c r="V3744" s="108">
        <f t="shared" si="6455"/>
        <v>331000</v>
      </c>
      <c r="W3744" s="108">
        <f t="shared" si="6455"/>
        <v>0</v>
      </c>
      <c r="X3744" s="108">
        <f t="shared" si="6455"/>
        <v>327200</v>
      </c>
      <c r="Y3744" s="108">
        <f t="shared" si="6455"/>
        <v>0</v>
      </c>
      <c r="Z3744" s="108"/>
      <c r="AA3744" s="108"/>
      <c r="AB3744" s="108"/>
      <c r="AC3744" s="108"/>
      <c r="AD3744" s="108"/>
    </row>
    <row r="3745" spans="1:29" ht="15" x14ac:dyDescent="0.2">
      <c r="A3745" s="95" t="s">
        <v>959</v>
      </c>
      <c r="B3745" s="93" t="s">
        <v>963</v>
      </c>
      <c r="C3745" s="94">
        <v>43</v>
      </c>
      <c r="D3745" s="95" t="s">
        <v>101</v>
      </c>
      <c r="E3745" s="119">
        <v>3221</v>
      </c>
      <c r="F3745" s="142" t="s">
        <v>297</v>
      </c>
      <c r="H3745" s="398">
        <v>27000</v>
      </c>
      <c r="I3745" s="399"/>
      <c r="J3745" s="398">
        <v>26545</v>
      </c>
      <c r="K3745" s="399"/>
      <c r="L3745" s="398">
        <v>26000</v>
      </c>
      <c r="M3745" s="399"/>
      <c r="N3745" s="398">
        <v>30000</v>
      </c>
      <c r="O3745" s="399"/>
      <c r="P3745" s="398">
        <v>26545</v>
      </c>
      <c r="Q3745" s="399"/>
      <c r="R3745" s="398">
        <v>26000</v>
      </c>
      <c r="S3745" s="399"/>
      <c r="T3745" s="398">
        <v>30000</v>
      </c>
      <c r="U3745" s="399"/>
      <c r="V3745" s="398">
        <v>26000</v>
      </c>
      <c r="W3745" s="399"/>
      <c r="X3745" s="398">
        <v>30000</v>
      </c>
      <c r="Y3745" s="399"/>
    </row>
    <row r="3746" spans="1:29" s="229" customFormat="1" ht="15" x14ac:dyDescent="0.2">
      <c r="A3746" s="242" t="s">
        <v>959</v>
      </c>
      <c r="B3746" s="331" t="s">
        <v>963</v>
      </c>
      <c r="C3746" s="243">
        <v>43</v>
      </c>
      <c r="D3746" s="242" t="s">
        <v>101</v>
      </c>
      <c r="E3746" s="251">
        <v>3222</v>
      </c>
      <c r="F3746" s="246" t="s">
        <v>47</v>
      </c>
      <c r="G3746" s="247"/>
      <c r="H3746" s="381"/>
      <c r="I3746" s="382"/>
      <c r="J3746" s="381"/>
      <c r="K3746" s="382"/>
      <c r="L3746" s="381"/>
      <c r="M3746" s="382"/>
      <c r="N3746" s="381">
        <v>200</v>
      </c>
      <c r="O3746" s="382"/>
      <c r="P3746" s="381"/>
      <c r="Q3746" s="382"/>
      <c r="R3746" s="381"/>
      <c r="S3746" s="382"/>
      <c r="T3746" s="381">
        <v>200</v>
      </c>
      <c r="U3746" s="382"/>
      <c r="V3746" s="381"/>
      <c r="W3746" s="382"/>
      <c r="X3746" s="381">
        <v>200</v>
      </c>
      <c r="Y3746" s="382"/>
    </row>
    <row r="3747" spans="1:29" ht="15" x14ac:dyDescent="0.2">
      <c r="A3747" s="95" t="s">
        <v>959</v>
      </c>
      <c r="B3747" s="93" t="s">
        <v>963</v>
      </c>
      <c r="C3747" s="94">
        <v>43</v>
      </c>
      <c r="D3747" s="95" t="s">
        <v>101</v>
      </c>
      <c r="E3747" s="119">
        <v>3223</v>
      </c>
      <c r="F3747" s="142" t="s">
        <v>48</v>
      </c>
      <c r="H3747" s="398">
        <v>150000</v>
      </c>
      <c r="I3747" s="399"/>
      <c r="J3747" s="398">
        <v>265446</v>
      </c>
      <c r="K3747" s="399"/>
      <c r="L3747" s="398">
        <v>265000</v>
      </c>
      <c r="M3747" s="399"/>
      <c r="N3747" s="398">
        <v>250000</v>
      </c>
      <c r="O3747" s="399"/>
      <c r="P3747" s="398">
        <v>265446</v>
      </c>
      <c r="Q3747" s="399"/>
      <c r="R3747" s="398">
        <v>270000</v>
      </c>
      <c r="S3747" s="399"/>
      <c r="T3747" s="398">
        <v>270000</v>
      </c>
      <c r="U3747" s="399"/>
      <c r="V3747" s="398">
        <v>280000</v>
      </c>
      <c r="W3747" s="399"/>
      <c r="X3747" s="398">
        <v>280000</v>
      </c>
      <c r="Y3747" s="399"/>
    </row>
    <row r="3748" spans="1:29" ht="30" x14ac:dyDescent="0.2">
      <c r="A3748" s="95" t="s">
        <v>959</v>
      </c>
      <c r="B3748" s="93" t="s">
        <v>963</v>
      </c>
      <c r="C3748" s="94">
        <v>43</v>
      </c>
      <c r="D3748" s="95" t="s">
        <v>101</v>
      </c>
      <c r="E3748" s="119">
        <v>3224</v>
      </c>
      <c r="F3748" s="142" t="s">
        <v>155</v>
      </c>
      <c r="H3748" s="398">
        <v>2000</v>
      </c>
      <c r="I3748" s="399"/>
      <c r="J3748" s="398">
        <v>1991</v>
      </c>
      <c r="K3748" s="399"/>
      <c r="L3748" s="398">
        <v>2000</v>
      </c>
      <c r="M3748" s="399"/>
      <c r="N3748" s="398">
        <v>2000</v>
      </c>
      <c r="O3748" s="399"/>
      <c r="P3748" s="398">
        <v>1991</v>
      </c>
      <c r="Q3748" s="399"/>
      <c r="R3748" s="398">
        <v>2000</v>
      </c>
      <c r="S3748" s="399"/>
      <c r="T3748" s="398">
        <v>2000</v>
      </c>
      <c r="U3748" s="399"/>
      <c r="V3748" s="398">
        <v>2000</v>
      </c>
      <c r="W3748" s="399"/>
      <c r="X3748" s="398">
        <v>2000</v>
      </c>
      <c r="Y3748" s="399"/>
    </row>
    <row r="3749" spans="1:29" ht="15" x14ac:dyDescent="0.2">
      <c r="A3749" s="95" t="s">
        <v>959</v>
      </c>
      <c r="B3749" s="93" t="s">
        <v>963</v>
      </c>
      <c r="C3749" s="94">
        <v>43</v>
      </c>
      <c r="D3749" s="95" t="s">
        <v>101</v>
      </c>
      <c r="E3749" s="119">
        <v>3225</v>
      </c>
      <c r="F3749" s="142" t="s">
        <v>473</v>
      </c>
      <c r="H3749" s="398">
        <v>3500</v>
      </c>
      <c r="I3749" s="399"/>
      <c r="J3749" s="398">
        <v>13272</v>
      </c>
      <c r="K3749" s="399"/>
      <c r="L3749" s="398">
        <v>13000</v>
      </c>
      <c r="M3749" s="399"/>
      <c r="N3749" s="398">
        <v>5000</v>
      </c>
      <c r="O3749" s="399"/>
      <c r="P3749" s="398">
        <v>13272</v>
      </c>
      <c r="Q3749" s="399"/>
      <c r="R3749" s="398">
        <v>13000</v>
      </c>
      <c r="S3749" s="399"/>
      <c r="T3749" s="398">
        <v>5000</v>
      </c>
      <c r="U3749" s="399"/>
      <c r="V3749" s="398">
        <v>13000</v>
      </c>
      <c r="W3749" s="399"/>
      <c r="X3749" s="398">
        <v>5000</v>
      </c>
      <c r="Y3749" s="399"/>
    </row>
    <row r="3750" spans="1:29" ht="15" x14ac:dyDescent="0.2">
      <c r="A3750" s="95" t="s">
        <v>959</v>
      </c>
      <c r="B3750" s="93" t="s">
        <v>963</v>
      </c>
      <c r="C3750" s="94">
        <v>43</v>
      </c>
      <c r="D3750" s="95" t="s">
        <v>101</v>
      </c>
      <c r="E3750" s="119">
        <v>3227</v>
      </c>
      <c r="F3750" s="142" t="s">
        <v>51</v>
      </c>
      <c r="H3750" s="398">
        <v>8000</v>
      </c>
      <c r="I3750" s="399"/>
      <c r="J3750" s="398">
        <v>13272</v>
      </c>
      <c r="K3750" s="399"/>
      <c r="L3750" s="398">
        <v>10000</v>
      </c>
      <c r="M3750" s="399"/>
      <c r="N3750" s="398">
        <v>10000</v>
      </c>
      <c r="O3750" s="399"/>
      <c r="P3750" s="398">
        <v>13272</v>
      </c>
      <c r="Q3750" s="399"/>
      <c r="R3750" s="398">
        <v>10000</v>
      </c>
      <c r="S3750" s="399"/>
      <c r="T3750" s="398">
        <v>10000</v>
      </c>
      <c r="U3750" s="399"/>
      <c r="V3750" s="398">
        <v>10000</v>
      </c>
      <c r="W3750" s="399"/>
      <c r="X3750" s="398">
        <v>10000</v>
      </c>
      <c r="Y3750" s="399"/>
    </row>
    <row r="3751" spans="1:29" s="101" customFormat="1" x14ac:dyDescent="0.2">
      <c r="A3751" s="118" t="s">
        <v>959</v>
      </c>
      <c r="B3751" s="102" t="s">
        <v>963</v>
      </c>
      <c r="C3751" s="103">
        <v>43</v>
      </c>
      <c r="D3751" s="118"/>
      <c r="E3751" s="113">
        <v>323</v>
      </c>
      <c r="F3751" s="141"/>
      <c r="G3751" s="186"/>
      <c r="H3751" s="108">
        <f t="shared" ref="H3751:Q3751" si="6456">H3752+H3753+H3754+H3755+H3756+H3757+H3758+H3759+H3760</f>
        <v>1296500</v>
      </c>
      <c r="I3751" s="108">
        <f t="shared" si="6456"/>
        <v>0</v>
      </c>
      <c r="J3751" s="108">
        <f t="shared" si="6456"/>
        <v>1130799</v>
      </c>
      <c r="K3751" s="108">
        <f t="shared" si="6456"/>
        <v>0</v>
      </c>
      <c r="L3751" s="108">
        <f t="shared" ref="L3751:M3751" si="6457">L3752+L3753+L3754+L3755+L3756+L3757+L3758+L3759+L3760</f>
        <v>1312000</v>
      </c>
      <c r="M3751" s="108">
        <f t="shared" si="6457"/>
        <v>0</v>
      </c>
      <c r="N3751" s="108">
        <f t="shared" ref="N3751:O3751" si="6458">N3752+N3753+N3754+N3755+N3756+N3757+N3758+N3759+N3760</f>
        <v>1541000</v>
      </c>
      <c r="O3751" s="108">
        <f t="shared" si="6458"/>
        <v>0</v>
      </c>
      <c r="P3751" s="108">
        <f t="shared" si="6456"/>
        <v>1144071</v>
      </c>
      <c r="Q3751" s="108">
        <f t="shared" si="6456"/>
        <v>0</v>
      </c>
      <c r="R3751" s="108">
        <f t="shared" ref="R3751:W3751" si="6459">R3752+R3753+R3754+R3755+R3756+R3757+R3758+R3759+R3760</f>
        <v>1347000</v>
      </c>
      <c r="S3751" s="108">
        <f t="shared" si="6459"/>
        <v>0</v>
      </c>
      <c r="T3751" s="108">
        <f t="shared" ref="T3751:U3751" si="6460">T3752+T3753+T3754+T3755+T3756+T3757+T3758+T3759+T3760</f>
        <v>1547000</v>
      </c>
      <c r="U3751" s="108">
        <f t="shared" si="6460"/>
        <v>0</v>
      </c>
      <c r="V3751" s="108">
        <f t="shared" si="6459"/>
        <v>1382000</v>
      </c>
      <c r="W3751" s="108">
        <f t="shared" si="6459"/>
        <v>0</v>
      </c>
      <c r="X3751" s="108">
        <f t="shared" ref="X3751:Y3751" si="6461">X3752+X3753+X3754+X3755+X3756+X3757+X3758+X3759+X3760</f>
        <v>1549000</v>
      </c>
      <c r="Y3751" s="108">
        <f t="shared" si="6461"/>
        <v>0</v>
      </c>
      <c r="Z3751" s="112"/>
      <c r="AA3751" s="112"/>
      <c r="AB3751" s="112"/>
      <c r="AC3751" s="112"/>
    </row>
    <row r="3752" spans="1:29" ht="15" x14ac:dyDescent="0.2">
      <c r="A3752" s="95" t="s">
        <v>959</v>
      </c>
      <c r="B3752" s="93" t="s">
        <v>963</v>
      </c>
      <c r="C3752" s="94">
        <v>43</v>
      </c>
      <c r="D3752" s="95" t="s">
        <v>101</v>
      </c>
      <c r="E3752" s="119">
        <v>3231</v>
      </c>
      <c r="F3752" s="142" t="s">
        <v>52</v>
      </c>
      <c r="H3752" s="398">
        <v>26000</v>
      </c>
      <c r="I3752" s="399"/>
      <c r="J3752" s="398">
        <v>33181</v>
      </c>
      <c r="K3752" s="399"/>
      <c r="L3752" s="398">
        <v>30000</v>
      </c>
      <c r="M3752" s="399"/>
      <c r="N3752" s="398">
        <v>30000</v>
      </c>
      <c r="O3752" s="399"/>
      <c r="P3752" s="398">
        <v>33181</v>
      </c>
      <c r="Q3752" s="399"/>
      <c r="R3752" s="398">
        <v>30000</v>
      </c>
      <c r="S3752" s="399"/>
      <c r="T3752" s="398">
        <v>30000</v>
      </c>
      <c r="U3752" s="399"/>
      <c r="V3752" s="398">
        <v>30000</v>
      </c>
      <c r="W3752" s="399"/>
      <c r="X3752" s="398">
        <v>30000</v>
      </c>
      <c r="Y3752" s="399"/>
    </row>
    <row r="3753" spans="1:29" x14ac:dyDescent="0.2">
      <c r="A3753" s="95" t="s">
        <v>959</v>
      </c>
      <c r="B3753" s="93" t="s">
        <v>963</v>
      </c>
      <c r="C3753" s="94">
        <v>43</v>
      </c>
      <c r="D3753" s="95" t="s">
        <v>101</v>
      </c>
      <c r="E3753" s="119">
        <v>3232</v>
      </c>
      <c r="F3753" s="142" t="s">
        <v>53</v>
      </c>
      <c r="H3753" s="398">
        <v>26500</v>
      </c>
      <c r="I3753" s="399"/>
      <c r="J3753" s="398">
        <v>26545</v>
      </c>
      <c r="K3753" s="399"/>
      <c r="L3753" s="398">
        <v>26000</v>
      </c>
      <c r="M3753" s="399"/>
      <c r="N3753" s="398">
        <v>30000</v>
      </c>
      <c r="O3753" s="399"/>
      <c r="P3753" s="398">
        <v>26545</v>
      </c>
      <c r="Q3753" s="399"/>
      <c r="R3753" s="398">
        <v>26000</v>
      </c>
      <c r="S3753" s="399"/>
      <c r="T3753" s="398">
        <v>30000</v>
      </c>
      <c r="U3753" s="399"/>
      <c r="V3753" s="398">
        <v>26000</v>
      </c>
      <c r="W3753" s="399"/>
      <c r="X3753" s="398">
        <v>30000</v>
      </c>
      <c r="Y3753" s="399"/>
      <c r="Z3753" s="101"/>
      <c r="AA3753" s="101"/>
      <c r="AB3753" s="101"/>
      <c r="AC3753" s="101"/>
    </row>
    <row r="3754" spans="1:29" ht="15" x14ac:dyDescent="0.2">
      <c r="A3754" s="95" t="s">
        <v>959</v>
      </c>
      <c r="B3754" s="93" t="s">
        <v>963</v>
      </c>
      <c r="C3754" s="94">
        <v>43</v>
      </c>
      <c r="D3754" s="95" t="s">
        <v>101</v>
      </c>
      <c r="E3754" s="119">
        <v>3233</v>
      </c>
      <c r="F3754" s="142" t="s">
        <v>54</v>
      </c>
      <c r="H3754" s="398">
        <v>20000</v>
      </c>
      <c r="I3754" s="399"/>
      <c r="J3754" s="398">
        <v>19908</v>
      </c>
      <c r="K3754" s="399"/>
      <c r="L3754" s="398">
        <v>25000</v>
      </c>
      <c r="M3754" s="399"/>
      <c r="N3754" s="398">
        <v>25000</v>
      </c>
      <c r="O3754" s="399"/>
      <c r="P3754" s="398">
        <v>19908</v>
      </c>
      <c r="Q3754" s="399"/>
      <c r="R3754" s="398">
        <v>25000</v>
      </c>
      <c r="S3754" s="399"/>
      <c r="T3754" s="398">
        <v>25000</v>
      </c>
      <c r="U3754" s="399"/>
      <c r="V3754" s="398">
        <v>25000</v>
      </c>
      <c r="W3754" s="399"/>
      <c r="X3754" s="398">
        <v>25000</v>
      </c>
      <c r="Y3754" s="399"/>
    </row>
    <row r="3755" spans="1:29" ht="15" x14ac:dyDescent="0.2">
      <c r="A3755" s="95" t="s">
        <v>959</v>
      </c>
      <c r="B3755" s="93" t="s">
        <v>963</v>
      </c>
      <c r="C3755" s="94">
        <v>43</v>
      </c>
      <c r="D3755" s="95" t="s">
        <v>101</v>
      </c>
      <c r="E3755" s="119">
        <v>3234</v>
      </c>
      <c r="F3755" s="142" t="s">
        <v>55</v>
      </c>
      <c r="H3755" s="398">
        <v>310500</v>
      </c>
      <c r="I3755" s="399"/>
      <c r="J3755" s="398">
        <v>265446</v>
      </c>
      <c r="K3755" s="399"/>
      <c r="L3755" s="398">
        <v>300000</v>
      </c>
      <c r="M3755" s="399"/>
      <c r="N3755" s="398">
        <v>400000</v>
      </c>
      <c r="O3755" s="399"/>
      <c r="P3755" s="398">
        <v>265446</v>
      </c>
      <c r="Q3755" s="399"/>
      <c r="R3755" s="398">
        <v>300000</v>
      </c>
      <c r="S3755" s="399"/>
      <c r="T3755" s="398">
        <v>400000</v>
      </c>
      <c r="U3755" s="399"/>
      <c r="V3755" s="398">
        <v>300000</v>
      </c>
      <c r="W3755" s="399"/>
      <c r="X3755" s="398">
        <v>400000</v>
      </c>
      <c r="Y3755" s="399"/>
    </row>
    <row r="3756" spans="1:29" ht="15" x14ac:dyDescent="0.2">
      <c r="A3756" s="95" t="s">
        <v>959</v>
      </c>
      <c r="B3756" s="93" t="s">
        <v>963</v>
      </c>
      <c r="C3756" s="94">
        <v>43</v>
      </c>
      <c r="D3756" s="95" t="s">
        <v>101</v>
      </c>
      <c r="E3756" s="119">
        <v>3235</v>
      </c>
      <c r="F3756" s="142" t="s">
        <v>56</v>
      </c>
      <c r="H3756" s="398">
        <v>47000</v>
      </c>
      <c r="I3756" s="399"/>
      <c r="J3756" s="398">
        <v>39817</v>
      </c>
      <c r="K3756" s="399"/>
      <c r="L3756" s="398">
        <v>40000</v>
      </c>
      <c r="M3756" s="399"/>
      <c r="N3756" s="398">
        <v>65000</v>
      </c>
      <c r="O3756" s="399"/>
      <c r="P3756" s="398">
        <v>39817</v>
      </c>
      <c r="Q3756" s="399"/>
      <c r="R3756" s="398">
        <v>40000</v>
      </c>
      <c r="S3756" s="399"/>
      <c r="T3756" s="398">
        <v>66000</v>
      </c>
      <c r="U3756" s="399"/>
      <c r="V3756" s="398">
        <v>40000</v>
      </c>
      <c r="W3756" s="399"/>
      <c r="X3756" s="398">
        <v>68000</v>
      </c>
      <c r="Y3756" s="399"/>
    </row>
    <row r="3757" spans="1:29" s="101" customFormat="1" x14ac:dyDescent="0.2">
      <c r="A3757" s="95" t="s">
        <v>959</v>
      </c>
      <c r="B3757" s="93" t="s">
        <v>963</v>
      </c>
      <c r="C3757" s="94">
        <v>43</v>
      </c>
      <c r="D3757" s="95" t="s">
        <v>101</v>
      </c>
      <c r="E3757" s="119">
        <v>3236</v>
      </c>
      <c r="F3757" s="142" t="s">
        <v>57</v>
      </c>
      <c r="G3757" s="134"/>
      <c r="H3757" s="398">
        <v>1500</v>
      </c>
      <c r="I3757" s="399"/>
      <c r="J3757" s="398">
        <v>2654</v>
      </c>
      <c r="K3757" s="399"/>
      <c r="L3757" s="398">
        <v>1000</v>
      </c>
      <c r="M3757" s="399"/>
      <c r="N3757" s="398">
        <v>1000</v>
      </c>
      <c r="O3757" s="399"/>
      <c r="P3757" s="398">
        <v>2654</v>
      </c>
      <c r="Q3757" s="399"/>
      <c r="R3757" s="398">
        <v>1000</v>
      </c>
      <c r="S3757" s="399"/>
      <c r="T3757" s="398">
        <v>1000</v>
      </c>
      <c r="U3757" s="399"/>
      <c r="V3757" s="398">
        <v>1000</v>
      </c>
      <c r="W3757" s="399"/>
      <c r="X3757" s="398">
        <v>1000</v>
      </c>
      <c r="Y3757" s="399"/>
      <c r="Z3757" s="112"/>
      <c r="AA3757" s="112"/>
      <c r="AB3757" s="112"/>
      <c r="AC3757" s="112"/>
    </row>
    <row r="3758" spans="1:29" ht="15" x14ac:dyDescent="0.2">
      <c r="A3758" s="95" t="s">
        <v>959</v>
      </c>
      <c r="B3758" s="93" t="s">
        <v>963</v>
      </c>
      <c r="C3758" s="94">
        <v>43</v>
      </c>
      <c r="D3758" s="95" t="s">
        <v>101</v>
      </c>
      <c r="E3758" s="119">
        <v>3237</v>
      </c>
      <c r="F3758" s="142" t="s">
        <v>58</v>
      </c>
      <c r="H3758" s="398">
        <v>170000</v>
      </c>
      <c r="I3758" s="399"/>
      <c r="J3758" s="398">
        <v>92906</v>
      </c>
      <c r="K3758" s="399"/>
      <c r="L3758" s="398">
        <v>150000</v>
      </c>
      <c r="M3758" s="399"/>
      <c r="N3758" s="398">
        <v>170000</v>
      </c>
      <c r="O3758" s="399"/>
      <c r="P3758" s="398">
        <v>92906</v>
      </c>
      <c r="Q3758" s="399"/>
      <c r="R3758" s="398">
        <v>150000</v>
      </c>
      <c r="S3758" s="399"/>
      <c r="T3758" s="398">
        <v>170000</v>
      </c>
      <c r="U3758" s="399"/>
      <c r="V3758" s="398">
        <v>150000</v>
      </c>
      <c r="W3758" s="399"/>
      <c r="X3758" s="398">
        <v>170000</v>
      </c>
      <c r="Y3758" s="399"/>
    </row>
    <row r="3759" spans="1:29" s="101" customFormat="1" x14ac:dyDescent="0.2">
      <c r="A3759" s="95" t="s">
        <v>959</v>
      </c>
      <c r="B3759" s="93" t="s">
        <v>963</v>
      </c>
      <c r="C3759" s="94">
        <v>43</v>
      </c>
      <c r="D3759" s="95" t="s">
        <v>101</v>
      </c>
      <c r="E3759" s="119">
        <v>3238</v>
      </c>
      <c r="F3759" s="142" t="s">
        <v>59</v>
      </c>
      <c r="G3759" s="134"/>
      <c r="H3759" s="398">
        <v>15000</v>
      </c>
      <c r="I3759" s="399"/>
      <c r="J3759" s="398">
        <v>39817</v>
      </c>
      <c r="K3759" s="399"/>
      <c r="L3759" s="398">
        <v>20000</v>
      </c>
      <c r="M3759" s="399"/>
      <c r="N3759" s="398">
        <v>20000</v>
      </c>
      <c r="O3759" s="399"/>
      <c r="P3759" s="398">
        <v>39817</v>
      </c>
      <c r="Q3759" s="399"/>
      <c r="R3759" s="398">
        <v>25000</v>
      </c>
      <c r="S3759" s="399"/>
      <c r="T3759" s="398">
        <v>25000</v>
      </c>
      <c r="U3759" s="399"/>
      <c r="V3759" s="398">
        <v>30000</v>
      </c>
      <c r="W3759" s="399"/>
      <c r="X3759" s="398">
        <v>25000</v>
      </c>
      <c r="Y3759" s="399"/>
    </row>
    <row r="3760" spans="1:29" ht="15" x14ac:dyDescent="0.2">
      <c r="A3760" s="95" t="s">
        <v>959</v>
      </c>
      <c r="B3760" s="93" t="s">
        <v>963</v>
      </c>
      <c r="C3760" s="94">
        <v>43</v>
      </c>
      <c r="D3760" s="95" t="s">
        <v>101</v>
      </c>
      <c r="E3760" s="119">
        <v>3239</v>
      </c>
      <c r="F3760" s="142" t="s">
        <v>890</v>
      </c>
      <c r="H3760" s="398">
        <v>680000</v>
      </c>
      <c r="I3760" s="399"/>
      <c r="J3760" s="398">
        <v>610525</v>
      </c>
      <c r="K3760" s="399"/>
      <c r="L3760" s="398">
        <v>720000</v>
      </c>
      <c r="M3760" s="399"/>
      <c r="N3760" s="398">
        <v>800000</v>
      </c>
      <c r="O3760" s="399"/>
      <c r="P3760" s="398">
        <v>623797</v>
      </c>
      <c r="Q3760" s="399"/>
      <c r="R3760" s="398">
        <v>750000</v>
      </c>
      <c r="S3760" s="399"/>
      <c r="T3760" s="398">
        <v>800000</v>
      </c>
      <c r="U3760" s="399"/>
      <c r="V3760" s="398">
        <v>780000</v>
      </c>
      <c r="W3760" s="399"/>
      <c r="X3760" s="398">
        <v>800000</v>
      </c>
      <c r="Y3760" s="399"/>
    </row>
    <row r="3761" spans="1:29" s="101" customFormat="1" x14ac:dyDescent="0.2">
      <c r="A3761" s="118" t="s">
        <v>959</v>
      </c>
      <c r="B3761" s="102" t="s">
        <v>963</v>
      </c>
      <c r="C3761" s="103">
        <v>43</v>
      </c>
      <c r="D3761" s="118"/>
      <c r="E3761" s="113">
        <v>324</v>
      </c>
      <c r="F3761" s="141"/>
      <c r="G3761" s="186"/>
      <c r="H3761" s="108">
        <f t="shared" ref="H3761:Y3761" si="6462">H3762</f>
        <v>150</v>
      </c>
      <c r="I3761" s="108">
        <f t="shared" si="6462"/>
        <v>0</v>
      </c>
      <c r="J3761" s="108">
        <f t="shared" si="6462"/>
        <v>133</v>
      </c>
      <c r="K3761" s="108">
        <f t="shared" si="6462"/>
        <v>0</v>
      </c>
      <c r="L3761" s="108">
        <f t="shared" si="6462"/>
        <v>150</v>
      </c>
      <c r="M3761" s="108">
        <f t="shared" si="6462"/>
        <v>0</v>
      </c>
      <c r="N3761" s="108">
        <f t="shared" si="6462"/>
        <v>150</v>
      </c>
      <c r="O3761" s="108">
        <f t="shared" si="6462"/>
        <v>0</v>
      </c>
      <c r="P3761" s="108">
        <f t="shared" si="6462"/>
        <v>133</v>
      </c>
      <c r="Q3761" s="108">
        <f t="shared" si="6462"/>
        <v>0</v>
      </c>
      <c r="R3761" s="108">
        <f t="shared" si="6462"/>
        <v>150</v>
      </c>
      <c r="S3761" s="108">
        <f t="shared" si="6462"/>
        <v>0</v>
      </c>
      <c r="T3761" s="108">
        <f t="shared" si="6462"/>
        <v>150</v>
      </c>
      <c r="U3761" s="108">
        <f t="shared" si="6462"/>
        <v>0</v>
      </c>
      <c r="V3761" s="108">
        <f t="shared" si="6462"/>
        <v>150</v>
      </c>
      <c r="W3761" s="108">
        <f t="shared" si="6462"/>
        <v>0</v>
      </c>
      <c r="X3761" s="108">
        <f t="shared" si="6462"/>
        <v>150</v>
      </c>
      <c r="Y3761" s="108">
        <f t="shared" si="6462"/>
        <v>0</v>
      </c>
    </row>
    <row r="3762" spans="1:29" ht="30" x14ac:dyDescent="0.2">
      <c r="A3762" s="95" t="s">
        <v>959</v>
      </c>
      <c r="B3762" s="93" t="s">
        <v>963</v>
      </c>
      <c r="C3762" s="94">
        <v>43</v>
      </c>
      <c r="D3762" s="95" t="s">
        <v>101</v>
      </c>
      <c r="E3762" s="119">
        <v>3241</v>
      </c>
      <c r="F3762" s="142" t="s">
        <v>205</v>
      </c>
      <c r="H3762" s="398">
        <v>150</v>
      </c>
      <c r="I3762" s="399"/>
      <c r="J3762" s="398">
        <v>133</v>
      </c>
      <c r="K3762" s="399"/>
      <c r="L3762" s="398">
        <v>150</v>
      </c>
      <c r="M3762" s="399"/>
      <c r="N3762" s="398">
        <v>150</v>
      </c>
      <c r="O3762" s="399"/>
      <c r="P3762" s="398">
        <v>133</v>
      </c>
      <c r="Q3762" s="399"/>
      <c r="R3762" s="398">
        <v>150</v>
      </c>
      <c r="S3762" s="399"/>
      <c r="T3762" s="398">
        <v>150</v>
      </c>
      <c r="U3762" s="399"/>
      <c r="V3762" s="398">
        <v>150</v>
      </c>
      <c r="W3762" s="399"/>
      <c r="X3762" s="398">
        <v>150</v>
      </c>
      <c r="Y3762" s="399"/>
    </row>
    <row r="3763" spans="1:29" s="101" customFormat="1" x14ac:dyDescent="0.2">
      <c r="A3763" s="118" t="s">
        <v>959</v>
      </c>
      <c r="B3763" s="102" t="s">
        <v>963</v>
      </c>
      <c r="C3763" s="103">
        <v>43</v>
      </c>
      <c r="D3763" s="118"/>
      <c r="E3763" s="113">
        <v>329</v>
      </c>
      <c r="F3763" s="141"/>
      <c r="G3763" s="186"/>
      <c r="H3763" s="108">
        <f t="shared" ref="H3763:Q3763" si="6463">H3764+H3765+H3766+H3767+H3768+H3769+H3770</f>
        <v>103000</v>
      </c>
      <c r="I3763" s="108">
        <f t="shared" si="6463"/>
        <v>0</v>
      </c>
      <c r="J3763" s="108">
        <f t="shared" si="6463"/>
        <v>110823</v>
      </c>
      <c r="K3763" s="108">
        <f t="shared" si="6463"/>
        <v>0</v>
      </c>
      <c r="L3763" s="108">
        <f t="shared" ref="L3763:M3763" si="6464">L3764+L3765+L3766+L3767+L3768+L3769+L3770</f>
        <v>109000</v>
      </c>
      <c r="M3763" s="108">
        <f t="shared" si="6464"/>
        <v>0</v>
      </c>
      <c r="N3763" s="108">
        <f t="shared" ref="N3763:O3763" si="6465">N3764+N3765+N3766+N3767+N3768+N3769+N3770</f>
        <v>112000</v>
      </c>
      <c r="O3763" s="108">
        <f t="shared" si="6465"/>
        <v>0</v>
      </c>
      <c r="P3763" s="108">
        <f t="shared" si="6463"/>
        <v>110823</v>
      </c>
      <c r="Q3763" s="108">
        <f t="shared" si="6463"/>
        <v>0</v>
      </c>
      <c r="R3763" s="108">
        <f t="shared" ref="R3763:W3763" si="6466">R3764+R3765+R3766+R3767+R3768+R3769+R3770</f>
        <v>110000</v>
      </c>
      <c r="S3763" s="108">
        <f t="shared" si="6466"/>
        <v>0</v>
      </c>
      <c r="T3763" s="108">
        <f t="shared" ref="T3763:U3763" si="6467">T3764+T3765+T3766+T3767+T3768+T3769+T3770</f>
        <v>113000</v>
      </c>
      <c r="U3763" s="108">
        <f t="shared" si="6467"/>
        <v>0</v>
      </c>
      <c r="V3763" s="108">
        <f t="shared" si="6466"/>
        <v>111000</v>
      </c>
      <c r="W3763" s="108">
        <f t="shared" si="6466"/>
        <v>0</v>
      </c>
      <c r="X3763" s="108">
        <f t="shared" ref="X3763:Y3763" si="6468">X3764+X3765+X3766+X3767+X3768+X3769+X3770</f>
        <v>114000</v>
      </c>
      <c r="Y3763" s="108">
        <f t="shared" si="6468"/>
        <v>0</v>
      </c>
    </row>
    <row r="3764" spans="1:29" ht="30" x14ac:dyDescent="0.2">
      <c r="A3764" s="95" t="s">
        <v>959</v>
      </c>
      <c r="B3764" s="93" t="s">
        <v>963</v>
      </c>
      <c r="C3764" s="94">
        <v>43</v>
      </c>
      <c r="D3764" s="95" t="s">
        <v>101</v>
      </c>
      <c r="E3764" s="119">
        <v>3291</v>
      </c>
      <c r="F3764" s="142" t="s">
        <v>474</v>
      </c>
      <c r="H3764" s="398">
        <v>33000</v>
      </c>
      <c r="I3764" s="399"/>
      <c r="J3764" s="398">
        <v>33181</v>
      </c>
      <c r="K3764" s="399"/>
      <c r="L3764" s="398">
        <v>30000</v>
      </c>
      <c r="M3764" s="399"/>
      <c r="N3764" s="398">
        <v>33000</v>
      </c>
      <c r="O3764" s="399"/>
      <c r="P3764" s="398">
        <v>33181</v>
      </c>
      <c r="Q3764" s="399"/>
      <c r="R3764" s="398">
        <v>30000</v>
      </c>
      <c r="S3764" s="399"/>
      <c r="T3764" s="398">
        <v>33000</v>
      </c>
      <c r="U3764" s="399"/>
      <c r="V3764" s="398">
        <v>30000</v>
      </c>
      <c r="W3764" s="399"/>
      <c r="X3764" s="398">
        <v>33000</v>
      </c>
      <c r="Y3764" s="399"/>
    </row>
    <row r="3765" spans="1:29" x14ac:dyDescent="0.2">
      <c r="A3765" s="95" t="s">
        <v>959</v>
      </c>
      <c r="B3765" s="93" t="s">
        <v>963</v>
      </c>
      <c r="C3765" s="94">
        <v>43</v>
      </c>
      <c r="D3765" s="95" t="s">
        <v>101</v>
      </c>
      <c r="E3765" s="119">
        <v>3292</v>
      </c>
      <c r="F3765" s="142" t="s">
        <v>63</v>
      </c>
      <c r="H3765" s="398">
        <v>19000</v>
      </c>
      <c r="I3765" s="399"/>
      <c r="J3765" s="398">
        <v>15927</v>
      </c>
      <c r="K3765" s="399"/>
      <c r="L3765" s="398">
        <v>18000</v>
      </c>
      <c r="M3765" s="399"/>
      <c r="N3765" s="398">
        <v>22000</v>
      </c>
      <c r="O3765" s="399"/>
      <c r="P3765" s="398">
        <v>15927</v>
      </c>
      <c r="Q3765" s="399"/>
      <c r="R3765" s="398">
        <v>19000</v>
      </c>
      <c r="S3765" s="399"/>
      <c r="T3765" s="398">
        <v>23000</v>
      </c>
      <c r="U3765" s="399"/>
      <c r="V3765" s="398">
        <v>20000</v>
      </c>
      <c r="W3765" s="399"/>
      <c r="X3765" s="398">
        <v>24000</v>
      </c>
      <c r="Y3765" s="399"/>
      <c r="Z3765" s="101"/>
      <c r="AA3765" s="101"/>
      <c r="AB3765" s="101"/>
      <c r="AC3765" s="101"/>
    </row>
    <row r="3766" spans="1:29" ht="15" x14ac:dyDescent="0.2">
      <c r="A3766" s="95" t="s">
        <v>959</v>
      </c>
      <c r="B3766" s="93" t="s">
        <v>963</v>
      </c>
      <c r="C3766" s="94">
        <v>43</v>
      </c>
      <c r="D3766" s="95" t="s">
        <v>101</v>
      </c>
      <c r="E3766" s="119">
        <v>3293</v>
      </c>
      <c r="F3766" s="142" t="s">
        <v>64</v>
      </c>
      <c r="H3766" s="398">
        <v>16000</v>
      </c>
      <c r="I3766" s="399"/>
      <c r="J3766" s="398">
        <v>15927</v>
      </c>
      <c r="K3766" s="399"/>
      <c r="L3766" s="398">
        <v>16000</v>
      </c>
      <c r="M3766" s="399"/>
      <c r="N3766" s="398">
        <v>15000</v>
      </c>
      <c r="O3766" s="399"/>
      <c r="P3766" s="398">
        <v>15927</v>
      </c>
      <c r="Q3766" s="399"/>
      <c r="R3766" s="398">
        <v>16000</v>
      </c>
      <c r="S3766" s="399"/>
      <c r="T3766" s="398">
        <v>15000</v>
      </c>
      <c r="U3766" s="399"/>
      <c r="V3766" s="398">
        <v>16000</v>
      </c>
      <c r="W3766" s="399"/>
      <c r="X3766" s="398">
        <v>15000</v>
      </c>
      <c r="Y3766" s="399"/>
    </row>
    <row r="3767" spans="1:29" s="101" customFormat="1" x14ac:dyDescent="0.2">
      <c r="A3767" s="95" t="s">
        <v>959</v>
      </c>
      <c r="B3767" s="93" t="s">
        <v>963</v>
      </c>
      <c r="C3767" s="94">
        <v>43</v>
      </c>
      <c r="D3767" s="95" t="s">
        <v>101</v>
      </c>
      <c r="E3767" s="119">
        <v>3294</v>
      </c>
      <c r="F3767" s="142" t="s">
        <v>619</v>
      </c>
      <c r="G3767" s="134"/>
      <c r="H3767" s="398">
        <v>21500</v>
      </c>
      <c r="I3767" s="399"/>
      <c r="J3767" s="398">
        <v>18581</v>
      </c>
      <c r="K3767" s="399"/>
      <c r="L3767" s="398">
        <v>22000</v>
      </c>
      <c r="M3767" s="399"/>
      <c r="N3767" s="398">
        <v>22000</v>
      </c>
      <c r="O3767" s="399"/>
      <c r="P3767" s="398">
        <v>18581</v>
      </c>
      <c r="Q3767" s="399"/>
      <c r="R3767" s="398">
        <v>22000</v>
      </c>
      <c r="S3767" s="399"/>
      <c r="T3767" s="398">
        <v>22000</v>
      </c>
      <c r="U3767" s="399"/>
      <c r="V3767" s="398">
        <v>22000</v>
      </c>
      <c r="W3767" s="399"/>
      <c r="X3767" s="398">
        <v>22000</v>
      </c>
      <c r="Y3767" s="399"/>
      <c r="Z3767" s="112"/>
      <c r="AA3767" s="112"/>
      <c r="AB3767" s="112"/>
      <c r="AC3767" s="112"/>
    </row>
    <row r="3768" spans="1:29" ht="15" x14ac:dyDescent="0.2">
      <c r="A3768" s="95" t="s">
        <v>959</v>
      </c>
      <c r="B3768" s="93" t="s">
        <v>963</v>
      </c>
      <c r="C3768" s="94">
        <v>43</v>
      </c>
      <c r="D3768" s="95" t="s">
        <v>101</v>
      </c>
      <c r="E3768" s="119">
        <v>3295</v>
      </c>
      <c r="F3768" s="142" t="s">
        <v>66</v>
      </c>
      <c r="H3768" s="398">
        <v>5000</v>
      </c>
      <c r="I3768" s="399"/>
      <c r="J3768" s="398">
        <v>11281</v>
      </c>
      <c r="K3768" s="399"/>
      <c r="L3768" s="398">
        <v>10000</v>
      </c>
      <c r="M3768" s="399"/>
      <c r="N3768" s="398">
        <v>5000</v>
      </c>
      <c r="O3768" s="399"/>
      <c r="P3768" s="398">
        <v>11281</v>
      </c>
      <c r="Q3768" s="399"/>
      <c r="R3768" s="398">
        <v>10000</v>
      </c>
      <c r="S3768" s="399"/>
      <c r="T3768" s="398">
        <v>5000</v>
      </c>
      <c r="U3768" s="399"/>
      <c r="V3768" s="398">
        <v>10000</v>
      </c>
      <c r="W3768" s="399"/>
      <c r="X3768" s="398">
        <v>5000</v>
      </c>
      <c r="Y3768" s="399"/>
    </row>
    <row r="3769" spans="1:29" x14ac:dyDescent="0.2">
      <c r="A3769" s="95" t="s">
        <v>959</v>
      </c>
      <c r="B3769" s="93" t="s">
        <v>963</v>
      </c>
      <c r="C3769" s="94">
        <v>43</v>
      </c>
      <c r="D3769" s="95" t="s">
        <v>101</v>
      </c>
      <c r="E3769" s="119">
        <v>3296</v>
      </c>
      <c r="F3769" s="142" t="s">
        <v>621</v>
      </c>
      <c r="H3769" s="398">
        <v>6000</v>
      </c>
      <c r="I3769" s="399"/>
      <c r="J3769" s="398">
        <v>13272</v>
      </c>
      <c r="K3769" s="399"/>
      <c r="L3769" s="398">
        <v>10000</v>
      </c>
      <c r="M3769" s="399"/>
      <c r="N3769" s="398">
        <v>10000</v>
      </c>
      <c r="O3769" s="399"/>
      <c r="P3769" s="398">
        <v>13272</v>
      </c>
      <c r="Q3769" s="399"/>
      <c r="R3769" s="398">
        <v>10000</v>
      </c>
      <c r="S3769" s="399"/>
      <c r="T3769" s="398">
        <v>10000</v>
      </c>
      <c r="U3769" s="399"/>
      <c r="V3769" s="398">
        <v>10000</v>
      </c>
      <c r="W3769" s="399"/>
      <c r="X3769" s="398">
        <v>10000</v>
      </c>
      <c r="Y3769" s="399"/>
      <c r="Z3769" s="101"/>
      <c r="AA3769" s="101"/>
      <c r="AB3769" s="101"/>
      <c r="AC3769" s="101"/>
    </row>
    <row r="3770" spans="1:29" ht="15" x14ac:dyDescent="0.2">
      <c r="A3770" s="95" t="s">
        <v>959</v>
      </c>
      <c r="B3770" s="93" t="s">
        <v>963</v>
      </c>
      <c r="C3770" s="94">
        <v>43</v>
      </c>
      <c r="D3770" s="95" t="s">
        <v>101</v>
      </c>
      <c r="E3770" s="119">
        <v>3299</v>
      </c>
      <c r="F3770" s="142" t="s">
        <v>67</v>
      </c>
      <c r="H3770" s="398">
        <v>2500</v>
      </c>
      <c r="I3770" s="399"/>
      <c r="J3770" s="398">
        <v>2654</v>
      </c>
      <c r="K3770" s="399"/>
      <c r="L3770" s="398">
        <v>3000</v>
      </c>
      <c r="M3770" s="399"/>
      <c r="N3770" s="398">
        <v>5000</v>
      </c>
      <c r="O3770" s="399"/>
      <c r="P3770" s="398">
        <v>2654</v>
      </c>
      <c r="Q3770" s="399"/>
      <c r="R3770" s="398">
        <v>3000</v>
      </c>
      <c r="S3770" s="399"/>
      <c r="T3770" s="398">
        <v>5000</v>
      </c>
      <c r="U3770" s="399"/>
      <c r="V3770" s="398">
        <v>3000</v>
      </c>
      <c r="W3770" s="399"/>
      <c r="X3770" s="398">
        <v>5000</v>
      </c>
      <c r="Y3770" s="399"/>
    </row>
    <row r="3771" spans="1:29" s="101" customFormat="1" x14ac:dyDescent="0.2">
      <c r="A3771" s="188" t="s">
        <v>959</v>
      </c>
      <c r="B3771" s="166" t="s">
        <v>963</v>
      </c>
      <c r="C3771" s="167">
        <v>43</v>
      </c>
      <c r="D3771" s="166"/>
      <c r="E3771" s="168">
        <v>34</v>
      </c>
      <c r="F3771" s="169"/>
      <c r="G3771" s="169"/>
      <c r="H3771" s="185">
        <f t="shared" ref="H3771:Y3771" si="6469">H3772</f>
        <v>10500</v>
      </c>
      <c r="I3771" s="185">
        <f t="shared" si="6469"/>
        <v>0</v>
      </c>
      <c r="J3771" s="185">
        <f t="shared" si="6469"/>
        <v>24553</v>
      </c>
      <c r="K3771" s="185">
        <f t="shared" si="6469"/>
        <v>0</v>
      </c>
      <c r="L3771" s="185">
        <f t="shared" si="6469"/>
        <v>7700</v>
      </c>
      <c r="M3771" s="185">
        <f t="shared" si="6469"/>
        <v>0</v>
      </c>
      <c r="N3771" s="185">
        <f t="shared" si="6469"/>
        <v>6600</v>
      </c>
      <c r="O3771" s="185">
        <f t="shared" si="6469"/>
        <v>0</v>
      </c>
      <c r="P3771" s="185">
        <f t="shared" si="6469"/>
        <v>24553</v>
      </c>
      <c r="Q3771" s="185">
        <f t="shared" si="6469"/>
        <v>0</v>
      </c>
      <c r="R3771" s="185">
        <f t="shared" si="6469"/>
        <v>7700</v>
      </c>
      <c r="S3771" s="185">
        <f t="shared" si="6469"/>
        <v>0</v>
      </c>
      <c r="T3771" s="185">
        <f t="shared" si="6469"/>
        <v>6600</v>
      </c>
      <c r="U3771" s="185">
        <f t="shared" si="6469"/>
        <v>0</v>
      </c>
      <c r="V3771" s="185">
        <f t="shared" si="6469"/>
        <v>7700</v>
      </c>
      <c r="W3771" s="185">
        <f t="shared" si="6469"/>
        <v>0</v>
      </c>
      <c r="X3771" s="185">
        <f t="shared" si="6469"/>
        <v>6600</v>
      </c>
      <c r="Y3771" s="185">
        <f t="shared" si="6469"/>
        <v>0</v>
      </c>
      <c r="Z3771" s="112"/>
      <c r="AA3771" s="112"/>
      <c r="AB3771" s="112"/>
      <c r="AC3771" s="112"/>
    </row>
    <row r="3772" spans="1:29" x14ac:dyDescent="0.2">
      <c r="A3772" s="118" t="s">
        <v>959</v>
      </c>
      <c r="B3772" s="102" t="s">
        <v>963</v>
      </c>
      <c r="C3772" s="103">
        <v>43</v>
      </c>
      <c r="D3772" s="118"/>
      <c r="E3772" s="113">
        <v>343</v>
      </c>
      <c r="F3772" s="141"/>
      <c r="G3772" s="186"/>
      <c r="H3772" s="108">
        <f t="shared" ref="H3772:Q3772" si="6470">H3773+H3774+H3775+H3776</f>
        <v>10500</v>
      </c>
      <c r="I3772" s="108">
        <f t="shared" si="6470"/>
        <v>0</v>
      </c>
      <c r="J3772" s="108">
        <f t="shared" si="6470"/>
        <v>24553</v>
      </c>
      <c r="K3772" s="108">
        <f t="shared" si="6470"/>
        <v>0</v>
      </c>
      <c r="L3772" s="108">
        <f t="shared" ref="L3772:M3772" si="6471">L3773+L3774+L3775+L3776</f>
        <v>7700</v>
      </c>
      <c r="M3772" s="108">
        <f t="shared" si="6471"/>
        <v>0</v>
      </c>
      <c r="N3772" s="108">
        <f t="shared" ref="N3772:O3772" si="6472">N3773+N3774+N3775+N3776</f>
        <v>6600</v>
      </c>
      <c r="O3772" s="108">
        <f t="shared" si="6472"/>
        <v>0</v>
      </c>
      <c r="P3772" s="108">
        <f t="shared" si="6470"/>
        <v>24553</v>
      </c>
      <c r="Q3772" s="108">
        <f t="shared" si="6470"/>
        <v>0</v>
      </c>
      <c r="R3772" s="108">
        <f t="shared" ref="R3772:W3772" si="6473">R3773+R3774+R3775+R3776</f>
        <v>7700</v>
      </c>
      <c r="S3772" s="108">
        <f t="shared" si="6473"/>
        <v>0</v>
      </c>
      <c r="T3772" s="108">
        <f t="shared" ref="T3772:U3772" si="6474">T3773+T3774+T3775+T3776</f>
        <v>6600</v>
      </c>
      <c r="U3772" s="108">
        <f t="shared" si="6474"/>
        <v>0</v>
      </c>
      <c r="V3772" s="108">
        <f t="shared" si="6473"/>
        <v>7700</v>
      </c>
      <c r="W3772" s="108">
        <f t="shared" si="6473"/>
        <v>0</v>
      </c>
      <c r="X3772" s="108">
        <f t="shared" ref="X3772:Y3772" si="6475">X3773+X3774+X3775+X3776</f>
        <v>6600</v>
      </c>
      <c r="Y3772" s="108">
        <f t="shared" si="6475"/>
        <v>0</v>
      </c>
    </row>
    <row r="3773" spans="1:29" s="101" customFormat="1" x14ac:dyDescent="0.2">
      <c r="A3773" s="95" t="s">
        <v>959</v>
      </c>
      <c r="B3773" s="93" t="s">
        <v>963</v>
      </c>
      <c r="C3773" s="94">
        <v>43</v>
      </c>
      <c r="D3773" s="95" t="s">
        <v>101</v>
      </c>
      <c r="E3773" s="119">
        <v>3431</v>
      </c>
      <c r="F3773" s="142" t="s">
        <v>68</v>
      </c>
      <c r="G3773" s="134"/>
      <c r="H3773" s="398">
        <v>5500</v>
      </c>
      <c r="I3773" s="399"/>
      <c r="J3773" s="398">
        <v>6636</v>
      </c>
      <c r="K3773" s="399"/>
      <c r="L3773" s="398">
        <v>6000</v>
      </c>
      <c r="M3773" s="399"/>
      <c r="N3773" s="398">
        <v>5500</v>
      </c>
      <c r="O3773" s="399"/>
      <c r="P3773" s="398">
        <v>6636</v>
      </c>
      <c r="Q3773" s="399"/>
      <c r="R3773" s="398">
        <v>6000</v>
      </c>
      <c r="S3773" s="399"/>
      <c r="T3773" s="398">
        <v>5500</v>
      </c>
      <c r="U3773" s="399"/>
      <c r="V3773" s="398">
        <v>6000</v>
      </c>
      <c r="W3773" s="399"/>
      <c r="X3773" s="398">
        <v>5500</v>
      </c>
      <c r="Y3773" s="399"/>
    </row>
    <row r="3774" spans="1:29" ht="30" x14ac:dyDescent="0.2">
      <c r="A3774" s="95" t="s">
        <v>959</v>
      </c>
      <c r="B3774" s="93" t="s">
        <v>963</v>
      </c>
      <c r="C3774" s="94">
        <v>43</v>
      </c>
      <c r="D3774" s="95" t="s">
        <v>101</v>
      </c>
      <c r="E3774" s="119">
        <v>3432</v>
      </c>
      <c r="F3774" s="142" t="s">
        <v>824</v>
      </c>
      <c r="H3774" s="398">
        <v>1000</v>
      </c>
      <c r="I3774" s="399"/>
      <c r="J3774" s="398">
        <v>13272</v>
      </c>
      <c r="K3774" s="399"/>
      <c r="L3774" s="398">
        <v>1000</v>
      </c>
      <c r="M3774" s="399"/>
      <c r="N3774" s="398">
        <v>0</v>
      </c>
      <c r="O3774" s="399"/>
      <c r="P3774" s="398">
        <v>13272</v>
      </c>
      <c r="Q3774" s="399"/>
      <c r="R3774" s="398">
        <v>1000</v>
      </c>
      <c r="S3774" s="399"/>
      <c r="T3774" s="398">
        <v>0</v>
      </c>
      <c r="U3774" s="399"/>
      <c r="V3774" s="398">
        <v>1000</v>
      </c>
      <c r="W3774" s="399"/>
      <c r="X3774" s="398">
        <v>0</v>
      </c>
      <c r="Y3774" s="399"/>
    </row>
    <row r="3775" spans="1:29" s="101" customFormat="1" x14ac:dyDescent="0.2">
      <c r="A3775" s="95" t="s">
        <v>959</v>
      </c>
      <c r="B3775" s="93" t="s">
        <v>963</v>
      </c>
      <c r="C3775" s="94">
        <v>43</v>
      </c>
      <c r="D3775" s="95" t="s">
        <v>101</v>
      </c>
      <c r="E3775" s="119">
        <v>3433</v>
      </c>
      <c r="F3775" s="142" t="s">
        <v>69</v>
      </c>
      <c r="G3775" s="134"/>
      <c r="H3775" s="398">
        <v>1000</v>
      </c>
      <c r="I3775" s="399"/>
      <c r="J3775" s="398">
        <v>1327</v>
      </c>
      <c r="K3775" s="399"/>
      <c r="L3775" s="398">
        <v>200</v>
      </c>
      <c r="M3775" s="399"/>
      <c r="N3775" s="398">
        <v>100</v>
      </c>
      <c r="O3775" s="399"/>
      <c r="P3775" s="398">
        <v>1327</v>
      </c>
      <c r="Q3775" s="399"/>
      <c r="R3775" s="398">
        <v>200</v>
      </c>
      <c r="S3775" s="399"/>
      <c r="T3775" s="398">
        <v>100</v>
      </c>
      <c r="U3775" s="399"/>
      <c r="V3775" s="398">
        <v>200</v>
      </c>
      <c r="W3775" s="399"/>
      <c r="X3775" s="398">
        <v>100</v>
      </c>
      <c r="Y3775" s="399"/>
    </row>
    <row r="3776" spans="1:29" ht="15" x14ac:dyDescent="0.2">
      <c r="A3776" s="95" t="s">
        <v>959</v>
      </c>
      <c r="B3776" s="93" t="s">
        <v>963</v>
      </c>
      <c r="C3776" s="94">
        <v>43</v>
      </c>
      <c r="D3776" s="95" t="s">
        <v>101</v>
      </c>
      <c r="E3776" s="119">
        <v>3434</v>
      </c>
      <c r="F3776" s="142" t="s">
        <v>70</v>
      </c>
      <c r="H3776" s="398">
        <v>3000</v>
      </c>
      <c r="I3776" s="399"/>
      <c r="J3776" s="398">
        <v>3318</v>
      </c>
      <c r="K3776" s="399"/>
      <c r="L3776" s="398">
        <v>500</v>
      </c>
      <c r="M3776" s="399"/>
      <c r="N3776" s="398">
        <v>1000</v>
      </c>
      <c r="O3776" s="399"/>
      <c r="P3776" s="398">
        <v>3318</v>
      </c>
      <c r="Q3776" s="399"/>
      <c r="R3776" s="398">
        <v>500</v>
      </c>
      <c r="S3776" s="399"/>
      <c r="T3776" s="398">
        <v>1000</v>
      </c>
      <c r="U3776" s="399"/>
      <c r="V3776" s="398">
        <v>500</v>
      </c>
      <c r="W3776" s="399"/>
      <c r="X3776" s="398">
        <v>1000</v>
      </c>
      <c r="Y3776" s="399"/>
    </row>
    <row r="3777" spans="1:29" s="101" customFormat="1" x14ac:dyDescent="0.2">
      <c r="A3777" s="188" t="s">
        <v>959</v>
      </c>
      <c r="B3777" s="166" t="s">
        <v>963</v>
      </c>
      <c r="C3777" s="167">
        <v>43</v>
      </c>
      <c r="D3777" s="166"/>
      <c r="E3777" s="168">
        <v>38</v>
      </c>
      <c r="F3777" s="169"/>
      <c r="G3777" s="169"/>
      <c r="H3777" s="185">
        <f t="shared" ref="H3777:Q3777" si="6476">H3778+H3780</f>
        <v>13422</v>
      </c>
      <c r="I3777" s="185">
        <f t="shared" si="6476"/>
        <v>0</v>
      </c>
      <c r="J3777" s="185">
        <f t="shared" si="6476"/>
        <v>13405</v>
      </c>
      <c r="K3777" s="185">
        <f t="shared" si="6476"/>
        <v>0</v>
      </c>
      <c r="L3777" s="185">
        <f t="shared" ref="L3777:M3777" si="6477">L3778+L3780</f>
        <v>13650</v>
      </c>
      <c r="M3777" s="185">
        <f t="shared" si="6477"/>
        <v>0</v>
      </c>
      <c r="N3777" s="185">
        <f t="shared" ref="N3777:O3777" si="6478">N3778+N3780</f>
        <v>13650</v>
      </c>
      <c r="O3777" s="185">
        <f t="shared" si="6478"/>
        <v>0</v>
      </c>
      <c r="P3777" s="185">
        <f t="shared" si="6476"/>
        <v>13405</v>
      </c>
      <c r="Q3777" s="185">
        <f t="shared" si="6476"/>
        <v>0</v>
      </c>
      <c r="R3777" s="185">
        <f t="shared" ref="R3777:W3777" si="6479">R3778+R3780</f>
        <v>13650</v>
      </c>
      <c r="S3777" s="185">
        <f t="shared" si="6479"/>
        <v>0</v>
      </c>
      <c r="T3777" s="185">
        <f t="shared" ref="T3777:U3777" si="6480">T3778+T3780</f>
        <v>13650</v>
      </c>
      <c r="U3777" s="185">
        <f t="shared" si="6480"/>
        <v>0</v>
      </c>
      <c r="V3777" s="185">
        <f t="shared" si="6479"/>
        <v>13650</v>
      </c>
      <c r="W3777" s="185">
        <f t="shared" si="6479"/>
        <v>0</v>
      </c>
      <c r="X3777" s="185">
        <f t="shared" ref="X3777:Y3777" si="6481">X3778+X3780</f>
        <v>13650</v>
      </c>
      <c r="Y3777" s="185">
        <f t="shared" si="6481"/>
        <v>0</v>
      </c>
    </row>
    <row r="3778" spans="1:29" x14ac:dyDescent="0.2">
      <c r="A3778" s="118" t="s">
        <v>959</v>
      </c>
      <c r="B3778" s="102" t="s">
        <v>963</v>
      </c>
      <c r="C3778" s="103">
        <v>43</v>
      </c>
      <c r="D3778" s="118"/>
      <c r="E3778" s="113">
        <v>381</v>
      </c>
      <c r="F3778" s="141"/>
      <c r="G3778" s="186"/>
      <c r="H3778" s="108">
        <f t="shared" ref="H3778:X3780" si="6482">H3779</f>
        <v>13272</v>
      </c>
      <c r="I3778" s="108">
        <f t="shared" si="6482"/>
        <v>0</v>
      </c>
      <c r="J3778" s="108">
        <f t="shared" si="6482"/>
        <v>13272</v>
      </c>
      <c r="K3778" s="108">
        <f t="shared" si="6482"/>
        <v>0</v>
      </c>
      <c r="L3778" s="108">
        <f t="shared" si="6482"/>
        <v>13500</v>
      </c>
      <c r="M3778" s="108">
        <f t="shared" si="6482"/>
        <v>0</v>
      </c>
      <c r="N3778" s="108">
        <f t="shared" si="6482"/>
        <v>13500</v>
      </c>
      <c r="O3778" s="108">
        <f t="shared" si="6482"/>
        <v>0</v>
      </c>
      <c r="P3778" s="108">
        <f t="shared" si="6482"/>
        <v>13272</v>
      </c>
      <c r="Q3778" s="108">
        <f t="shared" si="6482"/>
        <v>0</v>
      </c>
      <c r="R3778" s="108">
        <f t="shared" si="6482"/>
        <v>13500</v>
      </c>
      <c r="S3778" s="108">
        <f t="shared" si="6482"/>
        <v>0</v>
      </c>
      <c r="T3778" s="108">
        <f t="shared" si="6482"/>
        <v>13500</v>
      </c>
      <c r="U3778" s="108">
        <f t="shared" si="6482"/>
        <v>0</v>
      </c>
      <c r="V3778" s="108">
        <f t="shared" si="6482"/>
        <v>13500</v>
      </c>
      <c r="W3778" s="108">
        <f t="shared" si="6482"/>
        <v>0</v>
      </c>
      <c r="X3778" s="108">
        <f t="shared" si="6482"/>
        <v>13500</v>
      </c>
      <c r="Y3778" s="108">
        <f t="shared" ref="X3778:Y3780" si="6483">Y3779</f>
        <v>0</v>
      </c>
    </row>
    <row r="3779" spans="1:29" x14ac:dyDescent="0.2">
      <c r="A3779" s="95" t="s">
        <v>959</v>
      </c>
      <c r="B3779" s="93" t="s">
        <v>963</v>
      </c>
      <c r="C3779" s="94">
        <v>43</v>
      </c>
      <c r="D3779" s="95" t="s">
        <v>101</v>
      </c>
      <c r="E3779" s="119">
        <v>3811</v>
      </c>
      <c r="F3779" s="142" t="s">
        <v>73</v>
      </c>
      <c r="H3779" s="398">
        <v>13272</v>
      </c>
      <c r="I3779" s="399"/>
      <c r="J3779" s="398">
        <v>13272</v>
      </c>
      <c r="K3779" s="399"/>
      <c r="L3779" s="398">
        <v>13500</v>
      </c>
      <c r="M3779" s="399"/>
      <c r="N3779" s="398">
        <v>13500</v>
      </c>
      <c r="O3779" s="399"/>
      <c r="P3779" s="398">
        <v>13272</v>
      </c>
      <c r="Q3779" s="399"/>
      <c r="R3779" s="398">
        <v>13500</v>
      </c>
      <c r="S3779" s="399"/>
      <c r="T3779" s="398">
        <v>13500</v>
      </c>
      <c r="U3779" s="399"/>
      <c r="V3779" s="398">
        <v>13500</v>
      </c>
      <c r="W3779" s="399"/>
      <c r="X3779" s="398">
        <v>13500</v>
      </c>
      <c r="Y3779" s="399"/>
      <c r="Z3779" s="101"/>
      <c r="AA3779" s="101"/>
      <c r="AB3779" s="101"/>
      <c r="AC3779" s="101"/>
    </row>
    <row r="3780" spans="1:29" s="101" customFormat="1" x14ac:dyDescent="0.2">
      <c r="A3780" s="118" t="s">
        <v>959</v>
      </c>
      <c r="B3780" s="102" t="s">
        <v>963</v>
      </c>
      <c r="C3780" s="103">
        <v>43</v>
      </c>
      <c r="D3780" s="118"/>
      <c r="E3780" s="113">
        <v>383</v>
      </c>
      <c r="F3780" s="141"/>
      <c r="G3780" s="186"/>
      <c r="H3780" s="108">
        <f t="shared" si="6482"/>
        <v>150</v>
      </c>
      <c r="I3780" s="108">
        <f t="shared" si="6482"/>
        <v>0</v>
      </c>
      <c r="J3780" s="108">
        <f t="shared" si="6482"/>
        <v>133</v>
      </c>
      <c r="K3780" s="108">
        <f t="shared" si="6482"/>
        <v>0</v>
      </c>
      <c r="L3780" s="108">
        <f t="shared" si="6482"/>
        <v>150</v>
      </c>
      <c r="M3780" s="108">
        <f t="shared" si="6482"/>
        <v>0</v>
      </c>
      <c r="N3780" s="108">
        <f t="shared" si="6482"/>
        <v>150</v>
      </c>
      <c r="O3780" s="108">
        <f t="shared" si="6482"/>
        <v>0</v>
      </c>
      <c r="P3780" s="108">
        <f t="shared" si="6482"/>
        <v>133</v>
      </c>
      <c r="Q3780" s="108">
        <f t="shared" si="6482"/>
        <v>0</v>
      </c>
      <c r="R3780" s="108">
        <f t="shared" si="6482"/>
        <v>150</v>
      </c>
      <c r="S3780" s="108">
        <f t="shared" si="6482"/>
        <v>0</v>
      </c>
      <c r="T3780" s="108">
        <f t="shared" si="6482"/>
        <v>150</v>
      </c>
      <c r="U3780" s="108">
        <f t="shared" si="6482"/>
        <v>0</v>
      </c>
      <c r="V3780" s="108">
        <f t="shared" si="6482"/>
        <v>150</v>
      </c>
      <c r="W3780" s="108">
        <f t="shared" si="6482"/>
        <v>0</v>
      </c>
      <c r="X3780" s="108">
        <f t="shared" si="6483"/>
        <v>150</v>
      </c>
      <c r="Y3780" s="108">
        <f t="shared" si="6483"/>
        <v>0</v>
      </c>
      <c r="Z3780" s="112"/>
      <c r="AA3780" s="112"/>
      <c r="AB3780" s="112"/>
      <c r="AC3780" s="112"/>
    </row>
    <row r="3781" spans="1:29" ht="15" x14ac:dyDescent="0.2">
      <c r="A3781" s="95" t="s">
        <v>959</v>
      </c>
      <c r="B3781" s="93" t="s">
        <v>963</v>
      </c>
      <c r="C3781" s="94">
        <v>43</v>
      </c>
      <c r="D3781" s="95" t="s">
        <v>101</v>
      </c>
      <c r="E3781" s="119">
        <v>3831</v>
      </c>
      <c r="F3781" s="142" t="s">
        <v>131</v>
      </c>
      <c r="H3781" s="398">
        <v>150</v>
      </c>
      <c r="I3781" s="399"/>
      <c r="J3781" s="398">
        <v>133</v>
      </c>
      <c r="K3781" s="399"/>
      <c r="L3781" s="398">
        <v>150</v>
      </c>
      <c r="M3781" s="399"/>
      <c r="N3781" s="398">
        <v>150</v>
      </c>
      <c r="O3781" s="399"/>
      <c r="P3781" s="398">
        <v>133</v>
      </c>
      <c r="Q3781" s="399"/>
      <c r="R3781" s="398">
        <v>150</v>
      </c>
      <c r="S3781" s="399"/>
      <c r="T3781" s="398">
        <v>150</v>
      </c>
      <c r="U3781" s="399"/>
      <c r="V3781" s="398">
        <v>150</v>
      </c>
      <c r="W3781" s="399"/>
      <c r="X3781" s="398">
        <v>150</v>
      </c>
      <c r="Y3781" s="399"/>
    </row>
    <row r="3782" spans="1:29" s="150" customFormat="1" x14ac:dyDescent="0.2">
      <c r="A3782" s="188" t="s">
        <v>959</v>
      </c>
      <c r="B3782" s="166" t="s">
        <v>963</v>
      </c>
      <c r="C3782" s="167">
        <v>43</v>
      </c>
      <c r="D3782" s="166"/>
      <c r="E3782" s="168">
        <v>42</v>
      </c>
      <c r="F3782" s="169"/>
      <c r="G3782" s="169"/>
      <c r="H3782" s="185">
        <f>H3783+H3787</f>
        <v>34772</v>
      </c>
      <c r="I3782" s="185">
        <f t="shared" ref="I3782:Q3782" si="6484">I3783+I3787</f>
        <v>0</v>
      </c>
      <c r="J3782" s="185">
        <f t="shared" si="6484"/>
        <v>45126</v>
      </c>
      <c r="K3782" s="185">
        <f t="shared" si="6484"/>
        <v>0</v>
      </c>
      <c r="L3782" s="185">
        <f t="shared" ref="L3782:M3782" si="6485">L3783+L3787</f>
        <v>50000</v>
      </c>
      <c r="M3782" s="185">
        <f t="shared" si="6485"/>
        <v>0</v>
      </c>
      <c r="N3782" s="185">
        <f t="shared" ref="N3782:O3782" si="6486">N3783+N3787</f>
        <v>42000</v>
      </c>
      <c r="O3782" s="185">
        <f t="shared" si="6486"/>
        <v>0</v>
      </c>
      <c r="P3782" s="185">
        <f t="shared" si="6484"/>
        <v>45126</v>
      </c>
      <c r="Q3782" s="185">
        <f t="shared" si="6484"/>
        <v>0</v>
      </c>
      <c r="R3782" s="185">
        <f t="shared" ref="R3782:W3782" si="6487">R3783+R3787</f>
        <v>50000</v>
      </c>
      <c r="S3782" s="185">
        <f t="shared" si="6487"/>
        <v>0</v>
      </c>
      <c r="T3782" s="185">
        <f t="shared" ref="T3782:U3782" si="6488">T3783+T3787</f>
        <v>42000</v>
      </c>
      <c r="U3782" s="185">
        <f t="shared" si="6488"/>
        <v>0</v>
      </c>
      <c r="V3782" s="185">
        <f t="shared" si="6487"/>
        <v>50000</v>
      </c>
      <c r="W3782" s="185">
        <f t="shared" si="6487"/>
        <v>0</v>
      </c>
      <c r="X3782" s="185">
        <f t="shared" ref="X3782:Y3782" si="6489">X3783+X3787</f>
        <v>42000</v>
      </c>
      <c r="Y3782" s="185">
        <f t="shared" si="6489"/>
        <v>0</v>
      </c>
      <c r="Z3782" s="101"/>
      <c r="AA3782" s="101"/>
      <c r="AB3782" s="101"/>
      <c r="AC3782" s="101"/>
    </row>
    <row r="3783" spans="1:29" s="150" customFormat="1" x14ac:dyDescent="0.2">
      <c r="A3783" s="154" t="s">
        <v>959</v>
      </c>
      <c r="B3783" s="102" t="s">
        <v>963</v>
      </c>
      <c r="C3783" s="103">
        <v>43</v>
      </c>
      <c r="D3783" s="118"/>
      <c r="E3783" s="113">
        <v>422</v>
      </c>
      <c r="F3783" s="141"/>
      <c r="G3783" s="186"/>
      <c r="H3783" s="108">
        <f t="shared" ref="H3783:Y3783" si="6490">SUM(H3784:H3786)</f>
        <v>21500</v>
      </c>
      <c r="I3783" s="108">
        <f t="shared" si="6490"/>
        <v>0</v>
      </c>
      <c r="J3783" s="108">
        <f t="shared" si="6490"/>
        <v>31854</v>
      </c>
      <c r="K3783" s="108">
        <f t="shared" si="6490"/>
        <v>0</v>
      </c>
      <c r="L3783" s="108">
        <f t="shared" si="6490"/>
        <v>35000</v>
      </c>
      <c r="M3783" s="108">
        <f t="shared" si="6490"/>
        <v>0</v>
      </c>
      <c r="N3783" s="108">
        <f t="shared" si="6490"/>
        <v>32000</v>
      </c>
      <c r="O3783" s="108">
        <f t="shared" si="6490"/>
        <v>0</v>
      </c>
      <c r="P3783" s="108">
        <f t="shared" si="6490"/>
        <v>31854</v>
      </c>
      <c r="Q3783" s="108">
        <f t="shared" si="6490"/>
        <v>0</v>
      </c>
      <c r="R3783" s="108">
        <f t="shared" si="6490"/>
        <v>35000</v>
      </c>
      <c r="S3783" s="108">
        <f t="shared" si="6490"/>
        <v>0</v>
      </c>
      <c r="T3783" s="108">
        <f t="shared" si="6490"/>
        <v>32000</v>
      </c>
      <c r="U3783" s="108">
        <f t="shared" si="6490"/>
        <v>0</v>
      </c>
      <c r="V3783" s="108">
        <f t="shared" si="6490"/>
        <v>35000</v>
      </c>
      <c r="W3783" s="108">
        <f t="shared" si="6490"/>
        <v>0</v>
      </c>
      <c r="X3783" s="108">
        <f t="shared" si="6490"/>
        <v>32000</v>
      </c>
      <c r="Y3783" s="108">
        <f t="shared" si="6490"/>
        <v>0</v>
      </c>
      <c r="Z3783" s="112"/>
      <c r="AA3783" s="112"/>
      <c r="AB3783" s="112"/>
      <c r="AC3783" s="112"/>
    </row>
    <row r="3784" spans="1:29" s="139" customFormat="1" x14ac:dyDescent="0.2">
      <c r="A3784" s="137" t="s">
        <v>959</v>
      </c>
      <c r="B3784" s="135" t="s">
        <v>963</v>
      </c>
      <c r="C3784" s="136">
        <v>43</v>
      </c>
      <c r="D3784" s="153" t="s">
        <v>101</v>
      </c>
      <c r="E3784" s="208">
        <v>4221</v>
      </c>
      <c r="F3784" s="143" t="s">
        <v>74</v>
      </c>
      <c r="G3784" s="210"/>
      <c r="H3784" s="398">
        <v>15000</v>
      </c>
      <c r="I3784" s="399"/>
      <c r="J3784" s="398">
        <v>26545</v>
      </c>
      <c r="K3784" s="399"/>
      <c r="L3784" s="398">
        <v>30000</v>
      </c>
      <c r="M3784" s="399"/>
      <c r="N3784" s="398">
        <v>25000</v>
      </c>
      <c r="O3784" s="399"/>
      <c r="P3784" s="398">
        <v>26545</v>
      </c>
      <c r="Q3784" s="399"/>
      <c r="R3784" s="398">
        <v>30000</v>
      </c>
      <c r="S3784" s="399"/>
      <c r="T3784" s="398">
        <v>25000</v>
      </c>
      <c r="U3784" s="399"/>
      <c r="V3784" s="398">
        <v>30000</v>
      </c>
      <c r="W3784" s="399"/>
      <c r="X3784" s="398">
        <v>25000</v>
      </c>
      <c r="Y3784" s="399"/>
      <c r="Z3784" s="150"/>
      <c r="AA3784" s="150"/>
      <c r="AB3784" s="150"/>
      <c r="AC3784" s="150"/>
    </row>
    <row r="3785" spans="1:29" s="139" customFormat="1" x14ac:dyDescent="0.2">
      <c r="A3785" s="137" t="s">
        <v>959</v>
      </c>
      <c r="B3785" s="135" t="s">
        <v>963</v>
      </c>
      <c r="C3785" s="136">
        <v>43</v>
      </c>
      <c r="D3785" s="153" t="s">
        <v>101</v>
      </c>
      <c r="E3785" s="208">
        <v>4222</v>
      </c>
      <c r="F3785" s="143" t="s">
        <v>75</v>
      </c>
      <c r="G3785" s="210"/>
      <c r="H3785" s="398">
        <v>6500</v>
      </c>
      <c r="I3785" s="399"/>
      <c r="J3785" s="398">
        <v>5309</v>
      </c>
      <c r="K3785" s="399"/>
      <c r="L3785" s="398">
        <v>5000</v>
      </c>
      <c r="M3785" s="399"/>
      <c r="N3785" s="398">
        <v>5000</v>
      </c>
      <c r="O3785" s="399"/>
      <c r="P3785" s="398">
        <v>5309</v>
      </c>
      <c r="Q3785" s="399"/>
      <c r="R3785" s="398">
        <v>5000</v>
      </c>
      <c r="S3785" s="399"/>
      <c r="T3785" s="398">
        <v>5000</v>
      </c>
      <c r="U3785" s="399"/>
      <c r="V3785" s="398">
        <v>5000</v>
      </c>
      <c r="W3785" s="399"/>
      <c r="X3785" s="398">
        <v>5000</v>
      </c>
      <c r="Y3785" s="399"/>
      <c r="Z3785" s="150"/>
      <c r="AA3785" s="150"/>
      <c r="AB3785" s="150"/>
      <c r="AC3785" s="150"/>
    </row>
    <row r="3786" spans="1:29" s="229" customFormat="1" x14ac:dyDescent="0.2">
      <c r="A3786" s="244" t="s">
        <v>959</v>
      </c>
      <c r="B3786" s="331" t="s">
        <v>963</v>
      </c>
      <c r="C3786" s="243">
        <v>43</v>
      </c>
      <c r="D3786" s="242" t="s">
        <v>101</v>
      </c>
      <c r="E3786" s="251">
        <v>4223</v>
      </c>
      <c r="F3786" s="246" t="s">
        <v>76</v>
      </c>
      <c r="G3786" s="247"/>
      <c r="H3786" s="381"/>
      <c r="I3786" s="381"/>
      <c r="J3786" s="381"/>
      <c r="K3786" s="381"/>
      <c r="L3786" s="381"/>
      <c r="M3786" s="381"/>
      <c r="N3786" s="381">
        <v>2000</v>
      </c>
      <c r="O3786" s="381"/>
      <c r="P3786" s="381"/>
      <c r="Q3786" s="381"/>
      <c r="R3786" s="381"/>
      <c r="S3786" s="381"/>
      <c r="T3786" s="381">
        <v>2000</v>
      </c>
      <c r="U3786" s="381"/>
      <c r="V3786" s="381"/>
      <c r="W3786" s="381"/>
      <c r="X3786" s="381">
        <v>2000</v>
      </c>
      <c r="Y3786" s="381"/>
      <c r="Z3786" s="315"/>
      <c r="AA3786" s="315"/>
      <c r="AB3786" s="315"/>
      <c r="AC3786" s="315"/>
    </row>
    <row r="3787" spans="1:29" s="101" customFormat="1" x14ac:dyDescent="0.2">
      <c r="A3787" s="154" t="s">
        <v>959</v>
      </c>
      <c r="B3787" s="129" t="s">
        <v>963</v>
      </c>
      <c r="C3787" s="147">
        <v>43</v>
      </c>
      <c r="D3787" s="133"/>
      <c r="E3787" s="130">
        <v>426</v>
      </c>
      <c r="F3787" s="144"/>
      <c r="G3787" s="209"/>
      <c r="H3787" s="149">
        <f t="shared" ref="H3787:Y3787" si="6491">H3788</f>
        <v>13272</v>
      </c>
      <c r="I3787" s="149">
        <f t="shared" si="6491"/>
        <v>0</v>
      </c>
      <c r="J3787" s="149">
        <f t="shared" si="6491"/>
        <v>13272</v>
      </c>
      <c r="K3787" s="149">
        <f t="shared" si="6491"/>
        <v>0</v>
      </c>
      <c r="L3787" s="149">
        <f t="shared" si="6491"/>
        <v>15000</v>
      </c>
      <c r="M3787" s="149">
        <f t="shared" si="6491"/>
        <v>0</v>
      </c>
      <c r="N3787" s="149">
        <f t="shared" si="6491"/>
        <v>10000</v>
      </c>
      <c r="O3787" s="149">
        <f t="shared" si="6491"/>
        <v>0</v>
      </c>
      <c r="P3787" s="149">
        <f t="shared" si="6491"/>
        <v>13272</v>
      </c>
      <c r="Q3787" s="149">
        <f t="shared" si="6491"/>
        <v>0</v>
      </c>
      <c r="R3787" s="149">
        <f t="shared" si="6491"/>
        <v>15000</v>
      </c>
      <c r="S3787" s="149">
        <f t="shared" si="6491"/>
        <v>0</v>
      </c>
      <c r="T3787" s="149">
        <f t="shared" si="6491"/>
        <v>10000</v>
      </c>
      <c r="U3787" s="149">
        <f t="shared" si="6491"/>
        <v>0</v>
      </c>
      <c r="V3787" s="149">
        <f t="shared" si="6491"/>
        <v>15000</v>
      </c>
      <c r="W3787" s="149">
        <f t="shared" si="6491"/>
        <v>0</v>
      </c>
      <c r="X3787" s="149">
        <f t="shared" si="6491"/>
        <v>10000</v>
      </c>
      <c r="Y3787" s="149">
        <f t="shared" si="6491"/>
        <v>0</v>
      </c>
      <c r="Z3787" s="139"/>
      <c r="AA3787" s="139"/>
      <c r="AB3787" s="139"/>
      <c r="AC3787" s="139"/>
    </row>
    <row r="3788" spans="1:29" ht="15" x14ac:dyDescent="0.2">
      <c r="A3788" s="137" t="s">
        <v>959</v>
      </c>
      <c r="B3788" s="135" t="s">
        <v>963</v>
      </c>
      <c r="C3788" s="136">
        <v>43</v>
      </c>
      <c r="D3788" s="153" t="s">
        <v>101</v>
      </c>
      <c r="E3788" s="208">
        <v>4262</v>
      </c>
      <c r="F3788" s="143" t="s">
        <v>86</v>
      </c>
      <c r="G3788" s="210"/>
      <c r="H3788" s="398">
        <v>13272</v>
      </c>
      <c r="I3788" s="399"/>
      <c r="J3788" s="398">
        <v>13272</v>
      </c>
      <c r="K3788" s="399"/>
      <c r="L3788" s="398">
        <v>15000</v>
      </c>
      <c r="M3788" s="399"/>
      <c r="N3788" s="398">
        <v>10000</v>
      </c>
      <c r="O3788" s="399"/>
      <c r="P3788" s="398">
        <v>13272</v>
      </c>
      <c r="Q3788" s="399"/>
      <c r="R3788" s="398">
        <v>15000</v>
      </c>
      <c r="S3788" s="399"/>
      <c r="T3788" s="398">
        <v>10000</v>
      </c>
      <c r="U3788" s="399"/>
      <c r="V3788" s="398">
        <v>15000</v>
      </c>
      <c r="W3788" s="399"/>
      <c r="X3788" s="398">
        <v>10000</v>
      </c>
      <c r="Y3788" s="399"/>
      <c r="Z3788" s="139"/>
      <c r="AA3788" s="139"/>
      <c r="AB3788" s="139"/>
      <c r="AC3788" s="139"/>
    </row>
    <row r="3789" spans="1:29" s="101" customFormat="1" ht="67.5" x14ac:dyDescent="0.2">
      <c r="A3789" s="202" t="s">
        <v>959</v>
      </c>
      <c r="B3789" s="173" t="s">
        <v>964</v>
      </c>
      <c r="C3789" s="173"/>
      <c r="D3789" s="173"/>
      <c r="E3789" s="174"/>
      <c r="F3789" s="176" t="s">
        <v>918</v>
      </c>
      <c r="G3789" s="177" t="s">
        <v>636</v>
      </c>
      <c r="H3789" s="178">
        <f t="shared" ref="H3789:Y3789" si="6492">H3790+H3794+H3805+H3815+H3818+H3812</f>
        <v>1908928</v>
      </c>
      <c r="I3789" s="178">
        <f t="shared" si="6492"/>
        <v>0</v>
      </c>
      <c r="J3789" s="178">
        <f t="shared" si="6492"/>
        <v>1625856</v>
      </c>
      <c r="K3789" s="178">
        <f t="shared" si="6492"/>
        <v>0</v>
      </c>
      <c r="L3789" s="178">
        <f t="shared" si="6492"/>
        <v>1867500</v>
      </c>
      <c r="M3789" s="178">
        <f t="shared" si="6492"/>
        <v>0</v>
      </c>
      <c r="N3789" s="178">
        <f t="shared" si="6492"/>
        <v>3348897</v>
      </c>
      <c r="O3789" s="178">
        <f t="shared" si="6492"/>
        <v>0</v>
      </c>
      <c r="P3789" s="178">
        <f t="shared" si="6492"/>
        <v>1698853</v>
      </c>
      <c r="Q3789" s="178">
        <f t="shared" si="6492"/>
        <v>0</v>
      </c>
      <c r="R3789" s="178">
        <f t="shared" si="6492"/>
        <v>1373500</v>
      </c>
      <c r="S3789" s="178">
        <f t="shared" si="6492"/>
        <v>0</v>
      </c>
      <c r="T3789" s="178">
        <f t="shared" si="6492"/>
        <v>2293000</v>
      </c>
      <c r="U3789" s="178">
        <f t="shared" si="6492"/>
        <v>0</v>
      </c>
      <c r="V3789" s="178">
        <f t="shared" si="6492"/>
        <v>1384500</v>
      </c>
      <c r="W3789" s="178">
        <f t="shared" si="6492"/>
        <v>0</v>
      </c>
      <c r="X3789" s="178">
        <f t="shared" si="6492"/>
        <v>2093000</v>
      </c>
      <c r="Y3789" s="178">
        <f t="shared" si="6492"/>
        <v>0</v>
      </c>
    </row>
    <row r="3790" spans="1:29" x14ac:dyDescent="0.2">
      <c r="A3790" s="188" t="s">
        <v>959</v>
      </c>
      <c r="B3790" s="166" t="s">
        <v>964</v>
      </c>
      <c r="C3790" s="167">
        <v>43</v>
      </c>
      <c r="D3790" s="166"/>
      <c r="E3790" s="168">
        <v>32</v>
      </c>
      <c r="F3790" s="169"/>
      <c r="G3790" s="169"/>
      <c r="H3790" s="185">
        <f t="shared" ref="H3790:Y3790" si="6493">H3791</f>
        <v>401500</v>
      </c>
      <c r="I3790" s="185">
        <f t="shared" si="6493"/>
        <v>0</v>
      </c>
      <c r="J3790" s="185">
        <f t="shared" si="6493"/>
        <v>471166</v>
      </c>
      <c r="K3790" s="185">
        <f t="shared" si="6493"/>
        <v>0</v>
      </c>
      <c r="L3790" s="185">
        <f t="shared" si="6493"/>
        <v>442500</v>
      </c>
      <c r="M3790" s="185">
        <f t="shared" si="6493"/>
        <v>0</v>
      </c>
      <c r="N3790" s="185">
        <f t="shared" si="6493"/>
        <v>501900</v>
      </c>
      <c r="O3790" s="185">
        <f t="shared" si="6493"/>
        <v>0</v>
      </c>
      <c r="P3790" s="185">
        <f t="shared" si="6493"/>
        <v>471166</v>
      </c>
      <c r="Q3790" s="185">
        <f t="shared" si="6493"/>
        <v>0</v>
      </c>
      <c r="R3790" s="185">
        <f t="shared" si="6493"/>
        <v>455000</v>
      </c>
      <c r="S3790" s="185">
        <f t="shared" si="6493"/>
        <v>0</v>
      </c>
      <c r="T3790" s="185">
        <f t="shared" si="6493"/>
        <v>701900</v>
      </c>
      <c r="U3790" s="185">
        <f t="shared" si="6493"/>
        <v>0</v>
      </c>
      <c r="V3790" s="185">
        <f t="shared" si="6493"/>
        <v>455000</v>
      </c>
      <c r="W3790" s="185">
        <f t="shared" si="6493"/>
        <v>0</v>
      </c>
      <c r="X3790" s="185">
        <f t="shared" si="6493"/>
        <v>701900</v>
      </c>
      <c r="Y3790" s="185">
        <f t="shared" si="6493"/>
        <v>0</v>
      </c>
    </row>
    <row r="3791" spans="1:29" x14ac:dyDescent="0.2">
      <c r="A3791" s="118" t="s">
        <v>959</v>
      </c>
      <c r="B3791" s="102" t="s">
        <v>964</v>
      </c>
      <c r="C3791" s="103">
        <v>43</v>
      </c>
      <c r="D3791" s="118"/>
      <c r="E3791" s="113">
        <v>323</v>
      </c>
      <c r="F3791" s="141"/>
      <c r="G3791" s="186"/>
      <c r="H3791" s="108">
        <f>H3792+H3793</f>
        <v>401500</v>
      </c>
      <c r="I3791" s="108">
        <f t="shared" ref="I3791:Q3791" si="6494">I3792+I3793</f>
        <v>0</v>
      </c>
      <c r="J3791" s="108">
        <f t="shared" si="6494"/>
        <v>471166</v>
      </c>
      <c r="K3791" s="108">
        <f t="shared" si="6494"/>
        <v>0</v>
      </c>
      <c r="L3791" s="108">
        <f t="shared" ref="L3791:M3791" si="6495">L3792+L3793</f>
        <v>442500</v>
      </c>
      <c r="M3791" s="108">
        <f t="shared" si="6495"/>
        <v>0</v>
      </c>
      <c r="N3791" s="108">
        <f t="shared" ref="N3791:O3791" si="6496">N3792+N3793</f>
        <v>501900</v>
      </c>
      <c r="O3791" s="108">
        <f t="shared" si="6496"/>
        <v>0</v>
      </c>
      <c r="P3791" s="108">
        <f t="shared" si="6494"/>
        <v>471166</v>
      </c>
      <c r="Q3791" s="108">
        <f t="shared" si="6494"/>
        <v>0</v>
      </c>
      <c r="R3791" s="108">
        <f t="shared" ref="R3791:W3791" si="6497">R3792+R3793</f>
        <v>455000</v>
      </c>
      <c r="S3791" s="108">
        <f t="shared" si="6497"/>
        <v>0</v>
      </c>
      <c r="T3791" s="108">
        <f t="shared" ref="T3791:U3791" si="6498">T3792+T3793</f>
        <v>701900</v>
      </c>
      <c r="U3791" s="108">
        <f t="shared" si="6498"/>
        <v>0</v>
      </c>
      <c r="V3791" s="108">
        <f t="shared" si="6497"/>
        <v>455000</v>
      </c>
      <c r="W3791" s="108">
        <f t="shared" si="6497"/>
        <v>0</v>
      </c>
      <c r="X3791" s="108">
        <f t="shared" ref="X3791:Y3791" si="6499">X3792+X3793</f>
        <v>701900</v>
      </c>
      <c r="Y3791" s="108">
        <f t="shared" si="6499"/>
        <v>0</v>
      </c>
      <c r="Z3791" s="101"/>
      <c r="AA3791" s="101"/>
      <c r="AB3791" s="101"/>
      <c r="AC3791" s="101"/>
    </row>
    <row r="3792" spans="1:29" s="101" customFormat="1" x14ac:dyDescent="0.2">
      <c r="A3792" s="95" t="s">
        <v>959</v>
      </c>
      <c r="B3792" s="93" t="s">
        <v>964</v>
      </c>
      <c r="C3792" s="94">
        <v>43</v>
      </c>
      <c r="D3792" s="95" t="s">
        <v>101</v>
      </c>
      <c r="E3792" s="119">
        <v>3232</v>
      </c>
      <c r="F3792" s="142" t="s">
        <v>53</v>
      </c>
      <c r="G3792" s="134"/>
      <c r="H3792" s="398">
        <v>400000</v>
      </c>
      <c r="I3792" s="399"/>
      <c r="J3792" s="398">
        <v>464530</v>
      </c>
      <c r="K3792" s="399"/>
      <c r="L3792" s="398">
        <v>437500</v>
      </c>
      <c r="M3792" s="399"/>
      <c r="N3792" s="398">
        <v>500000</v>
      </c>
      <c r="O3792" s="399"/>
      <c r="P3792" s="398">
        <v>464530</v>
      </c>
      <c r="Q3792" s="399"/>
      <c r="R3792" s="398">
        <v>450000</v>
      </c>
      <c r="S3792" s="399"/>
      <c r="T3792" s="398">
        <v>700000</v>
      </c>
      <c r="U3792" s="399"/>
      <c r="V3792" s="398">
        <v>450000</v>
      </c>
      <c r="W3792" s="399"/>
      <c r="X3792" s="398">
        <v>700000</v>
      </c>
      <c r="Y3792" s="399"/>
      <c r="Z3792" s="112"/>
      <c r="AA3792" s="112"/>
      <c r="AB3792" s="112"/>
      <c r="AC3792" s="112"/>
    </row>
    <row r="3793" spans="1:29" ht="15" x14ac:dyDescent="0.2">
      <c r="A3793" s="95" t="s">
        <v>959</v>
      </c>
      <c r="B3793" s="93" t="s">
        <v>964</v>
      </c>
      <c r="C3793" s="94">
        <v>43</v>
      </c>
      <c r="D3793" s="95" t="s">
        <v>101</v>
      </c>
      <c r="E3793" s="119">
        <v>3235</v>
      </c>
      <c r="F3793" s="142" t="s">
        <v>56</v>
      </c>
      <c r="H3793" s="398">
        <v>1500</v>
      </c>
      <c r="I3793" s="399"/>
      <c r="J3793" s="398">
        <v>6636</v>
      </c>
      <c r="K3793" s="399"/>
      <c r="L3793" s="398">
        <v>5000</v>
      </c>
      <c r="M3793" s="399"/>
      <c r="N3793" s="398">
        <v>1900</v>
      </c>
      <c r="O3793" s="399"/>
      <c r="P3793" s="398">
        <v>6636</v>
      </c>
      <c r="Q3793" s="399"/>
      <c r="R3793" s="398">
        <v>5000</v>
      </c>
      <c r="S3793" s="399"/>
      <c r="T3793" s="398">
        <v>1900</v>
      </c>
      <c r="U3793" s="399"/>
      <c r="V3793" s="398">
        <v>5000</v>
      </c>
      <c r="W3793" s="399"/>
      <c r="X3793" s="398">
        <v>1900</v>
      </c>
      <c r="Y3793" s="399"/>
    </row>
    <row r="3794" spans="1:29" x14ac:dyDescent="0.2">
      <c r="A3794" s="188" t="s">
        <v>959</v>
      </c>
      <c r="B3794" s="166" t="s">
        <v>964</v>
      </c>
      <c r="C3794" s="167">
        <v>43</v>
      </c>
      <c r="D3794" s="166"/>
      <c r="E3794" s="168">
        <v>42</v>
      </c>
      <c r="F3794" s="169"/>
      <c r="G3794" s="169"/>
      <c r="H3794" s="185">
        <f t="shared" ref="H3794:Y3794" si="6500">H3795+H3797+H3801+H3803</f>
        <v>96967</v>
      </c>
      <c r="I3794" s="185">
        <f t="shared" si="6500"/>
        <v>0</v>
      </c>
      <c r="J3794" s="185">
        <f t="shared" si="6500"/>
        <v>199085</v>
      </c>
      <c r="K3794" s="185">
        <f t="shared" si="6500"/>
        <v>0</v>
      </c>
      <c r="L3794" s="185">
        <f t="shared" si="6500"/>
        <v>40000</v>
      </c>
      <c r="M3794" s="185">
        <f t="shared" si="6500"/>
        <v>0</v>
      </c>
      <c r="N3794" s="185">
        <f t="shared" si="6500"/>
        <v>409100</v>
      </c>
      <c r="O3794" s="185">
        <f t="shared" si="6500"/>
        <v>0</v>
      </c>
      <c r="P3794" s="185">
        <f t="shared" si="6500"/>
        <v>165904</v>
      </c>
      <c r="Q3794" s="185">
        <f t="shared" si="6500"/>
        <v>0</v>
      </c>
      <c r="R3794" s="185">
        <f t="shared" si="6500"/>
        <v>55000</v>
      </c>
      <c r="S3794" s="185">
        <f t="shared" si="6500"/>
        <v>0</v>
      </c>
      <c r="T3794" s="185">
        <f t="shared" si="6500"/>
        <v>31100</v>
      </c>
      <c r="U3794" s="185">
        <f t="shared" si="6500"/>
        <v>0</v>
      </c>
      <c r="V3794" s="185">
        <f t="shared" si="6500"/>
        <v>55000</v>
      </c>
      <c r="W3794" s="185">
        <f t="shared" si="6500"/>
        <v>0</v>
      </c>
      <c r="X3794" s="185">
        <f t="shared" si="6500"/>
        <v>31100</v>
      </c>
      <c r="Y3794" s="185">
        <f t="shared" si="6500"/>
        <v>0</v>
      </c>
      <c r="Z3794" s="101"/>
      <c r="AA3794" s="101"/>
      <c r="AB3794" s="101"/>
      <c r="AC3794" s="101"/>
    </row>
    <row r="3795" spans="1:29" s="101" customFormat="1" x14ac:dyDescent="0.2">
      <c r="A3795" s="118" t="s">
        <v>959</v>
      </c>
      <c r="B3795" s="102" t="s">
        <v>964</v>
      </c>
      <c r="C3795" s="103">
        <v>43</v>
      </c>
      <c r="D3795" s="118"/>
      <c r="E3795" s="113">
        <v>421</v>
      </c>
      <c r="F3795" s="141"/>
      <c r="G3795" s="186"/>
      <c r="H3795" s="108">
        <f t="shared" ref="H3795:Y3795" si="6501">H3796</f>
        <v>77000</v>
      </c>
      <c r="I3795" s="108">
        <f t="shared" si="6501"/>
        <v>0</v>
      </c>
      <c r="J3795" s="108">
        <f t="shared" si="6501"/>
        <v>172540</v>
      </c>
      <c r="K3795" s="108">
        <f t="shared" si="6501"/>
        <v>0</v>
      </c>
      <c r="L3795" s="108">
        <f t="shared" si="6501"/>
        <v>20000</v>
      </c>
      <c r="M3795" s="108">
        <f t="shared" si="6501"/>
        <v>0</v>
      </c>
      <c r="N3795" s="108">
        <f t="shared" si="6501"/>
        <v>388000</v>
      </c>
      <c r="O3795" s="108">
        <f t="shared" si="6501"/>
        <v>0</v>
      </c>
      <c r="P3795" s="108">
        <f t="shared" si="6501"/>
        <v>139359</v>
      </c>
      <c r="Q3795" s="108">
        <f t="shared" si="6501"/>
        <v>0</v>
      </c>
      <c r="R3795" s="108">
        <f t="shared" si="6501"/>
        <v>30000</v>
      </c>
      <c r="S3795" s="108">
        <f t="shared" si="6501"/>
        <v>0</v>
      </c>
      <c r="T3795" s="108">
        <f t="shared" si="6501"/>
        <v>10000</v>
      </c>
      <c r="U3795" s="108">
        <f t="shared" si="6501"/>
        <v>0</v>
      </c>
      <c r="V3795" s="108">
        <f t="shared" si="6501"/>
        <v>30000</v>
      </c>
      <c r="W3795" s="108">
        <f t="shared" si="6501"/>
        <v>0</v>
      </c>
      <c r="X3795" s="108">
        <f t="shared" si="6501"/>
        <v>10000</v>
      </c>
      <c r="Y3795" s="108">
        <f t="shared" si="6501"/>
        <v>0</v>
      </c>
      <c r="Z3795" s="112"/>
      <c r="AA3795" s="112"/>
      <c r="AB3795" s="112"/>
      <c r="AC3795" s="112"/>
    </row>
    <row r="3796" spans="1:29" ht="15" x14ac:dyDescent="0.2">
      <c r="A3796" s="95" t="s">
        <v>959</v>
      </c>
      <c r="B3796" s="93" t="s">
        <v>964</v>
      </c>
      <c r="C3796" s="94">
        <v>43</v>
      </c>
      <c r="D3796" s="95" t="s">
        <v>101</v>
      </c>
      <c r="E3796" s="119">
        <v>4214</v>
      </c>
      <c r="F3796" s="142" t="s">
        <v>500</v>
      </c>
      <c r="H3796" s="398">
        <v>77000</v>
      </c>
      <c r="I3796" s="399"/>
      <c r="J3796" s="398">
        <v>172540</v>
      </c>
      <c r="K3796" s="399"/>
      <c r="L3796" s="398">
        <v>20000</v>
      </c>
      <c r="M3796" s="399"/>
      <c r="N3796" s="398">
        <v>388000</v>
      </c>
      <c r="O3796" s="399"/>
      <c r="P3796" s="398">
        <v>139359</v>
      </c>
      <c r="Q3796" s="399"/>
      <c r="R3796" s="398">
        <v>30000</v>
      </c>
      <c r="S3796" s="399"/>
      <c r="T3796" s="398">
        <v>10000</v>
      </c>
      <c r="U3796" s="399"/>
      <c r="V3796" s="398">
        <v>30000</v>
      </c>
      <c r="W3796" s="399"/>
      <c r="X3796" s="398">
        <v>10000</v>
      </c>
      <c r="Y3796" s="399"/>
    </row>
    <row r="3797" spans="1:29" x14ac:dyDescent="0.2">
      <c r="A3797" s="118" t="s">
        <v>959</v>
      </c>
      <c r="B3797" s="102" t="s">
        <v>964</v>
      </c>
      <c r="C3797" s="103">
        <v>43</v>
      </c>
      <c r="D3797" s="118"/>
      <c r="E3797" s="113">
        <v>422</v>
      </c>
      <c r="F3797" s="141"/>
      <c r="G3797" s="186"/>
      <c r="H3797" s="108">
        <f t="shared" ref="H3797:Y3797" si="6502">SUM(H3798:H3800)</f>
        <v>7200</v>
      </c>
      <c r="I3797" s="108">
        <f t="shared" si="6502"/>
        <v>0</v>
      </c>
      <c r="J3797" s="108">
        <f t="shared" si="6502"/>
        <v>26545</v>
      </c>
      <c r="K3797" s="108">
        <f t="shared" si="6502"/>
        <v>0</v>
      </c>
      <c r="L3797" s="108">
        <f t="shared" si="6502"/>
        <v>20000</v>
      </c>
      <c r="M3797" s="108">
        <f t="shared" si="6502"/>
        <v>0</v>
      </c>
      <c r="N3797" s="108">
        <f t="shared" si="6502"/>
        <v>21000</v>
      </c>
      <c r="O3797" s="108">
        <f t="shared" si="6502"/>
        <v>0</v>
      </c>
      <c r="P3797" s="108">
        <f t="shared" si="6502"/>
        <v>26545</v>
      </c>
      <c r="Q3797" s="108">
        <f t="shared" si="6502"/>
        <v>0</v>
      </c>
      <c r="R3797" s="108">
        <f t="shared" si="6502"/>
        <v>25000</v>
      </c>
      <c r="S3797" s="108">
        <f t="shared" si="6502"/>
        <v>0</v>
      </c>
      <c r="T3797" s="108">
        <f t="shared" si="6502"/>
        <v>21000</v>
      </c>
      <c r="U3797" s="108">
        <f t="shared" si="6502"/>
        <v>0</v>
      </c>
      <c r="V3797" s="108">
        <f t="shared" si="6502"/>
        <v>25000</v>
      </c>
      <c r="W3797" s="108">
        <f t="shared" si="6502"/>
        <v>0</v>
      </c>
      <c r="X3797" s="108">
        <f t="shared" si="6502"/>
        <v>21000</v>
      </c>
      <c r="Y3797" s="108">
        <f t="shared" si="6502"/>
        <v>0</v>
      </c>
      <c r="Z3797" s="101"/>
      <c r="AA3797" s="101"/>
      <c r="AB3797" s="101"/>
      <c r="AC3797" s="101"/>
    </row>
    <row r="3798" spans="1:29" s="229" customFormat="1" ht="15" x14ac:dyDescent="0.2">
      <c r="A3798" s="242" t="s">
        <v>959</v>
      </c>
      <c r="B3798" s="331" t="s">
        <v>964</v>
      </c>
      <c r="C3798" s="243">
        <v>43</v>
      </c>
      <c r="D3798" s="242" t="s">
        <v>101</v>
      </c>
      <c r="E3798" s="251">
        <v>4223</v>
      </c>
      <c r="F3798" s="246" t="s">
        <v>76</v>
      </c>
      <c r="G3798" s="247"/>
      <c r="H3798" s="429"/>
      <c r="I3798" s="429"/>
      <c r="J3798" s="429"/>
      <c r="K3798" s="429"/>
      <c r="L3798" s="429"/>
      <c r="M3798" s="429"/>
      <c r="N3798" s="429">
        <v>10000</v>
      </c>
      <c r="O3798" s="429"/>
      <c r="P3798" s="429"/>
      <c r="Q3798" s="429"/>
      <c r="R3798" s="429"/>
      <c r="S3798" s="429"/>
      <c r="T3798" s="429">
        <v>10000</v>
      </c>
      <c r="U3798" s="429"/>
      <c r="V3798" s="429"/>
      <c r="W3798" s="429"/>
      <c r="X3798" s="429">
        <v>10000</v>
      </c>
      <c r="Y3798" s="429"/>
    </row>
    <row r="3799" spans="1:29" s="229" customFormat="1" ht="15" x14ac:dyDescent="0.2">
      <c r="A3799" s="242" t="s">
        <v>959</v>
      </c>
      <c r="B3799" s="331" t="s">
        <v>964</v>
      </c>
      <c r="C3799" s="243">
        <v>43</v>
      </c>
      <c r="D3799" s="242" t="s">
        <v>101</v>
      </c>
      <c r="E3799" s="251">
        <v>4225</v>
      </c>
      <c r="F3799" s="246" t="s">
        <v>85</v>
      </c>
      <c r="G3799" s="247"/>
      <c r="H3799" s="429">
        <v>3400</v>
      </c>
      <c r="I3799" s="429"/>
      <c r="J3799" s="429"/>
      <c r="K3799" s="429"/>
      <c r="L3799" s="429"/>
      <c r="M3799" s="429"/>
      <c r="N3799" s="429">
        <v>5000</v>
      </c>
      <c r="O3799" s="429"/>
      <c r="P3799" s="429"/>
      <c r="Q3799" s="429"/>
      <c r="R3799" s="429"/>
      <c r="S3799" s="429"/>
      <c r="T3799" s="429">
        <v>5000</v>
      </c>
      <c r="U3799" s="429"/>
      <c r="V3799" s="429"/>
      <c r="W3799" s="429"/>
      <c r="X3799" s="429">
        <v>5000</v>
      </c>
      <c r="Y3799" s="429"/>
    </row>
    <row r="3800" spans="1:29" s="315" customFormat="1" x14ac:dyDescent="0.2">
      <c r="A3800" s="242" t="s">
        <v>959</v>
      </c>
      <c r="B3800" s="331" t="s">
        <v>964</v>
      </c>
      <c r="C3800" s="243">
        <v>43</v>
      </c>
      <c r="D3800" s="242" t="s">
        <v>101</v>
      </c>
      <c r="E3800" s="251">
        <v>4227</v>
      </c>
      <c r="F3800" s="246" t="s">
        <v>77</v>
      </c>
      <c r="G3800" s="247"/>
      <c r="H3800" s="381">
        <v>3800</v>
      </c>
      <c r="I3800" s="382"/>
      <c r="J3800" s="381">
        <v>26545</v>
      </c>
      <c r="K3800" s="382"/>
      <c r="L3800" s="381">
        <v>20000</v>
      </c>
      <c r="M3800" s="382"/>
      <c r="N3800" s="381">
        <v>6000</v>
      </c>
      <c r="O3800" s="382"/>
      <c r="P3800" s="381">
        <v>26545</v>
      </c>
      <c r="Q3800" s="382"/>
      <c r="R3800" s="381">
        <v>25000</v>
      </c>
      <c r="S3800" s="382"/>
      <c r="T3800" s="381">
        <v>6000</v>
      </c>
      <c r="U3800" s="382"/>
      <c r="V3800" s="381">
        <v>25000</v>
      </c>
      <c r="W3800" s="382"/>
      <c r="X3800" s="381">
        <v>6000</v>
      </c>
      <c r="Y3800" s="382"/>
      <c r="Z3800" s="229"/>
      <c r="AA3800" s="229"/>
      <c r="AB3800" s="229"/>
      <c r="AC3800" s="229"/>
    </row>
    <row r="3801" spans="1:29" s="229" customFormat="1" x14ac:dyDescent="0.2">
      <c r="A3801" s="236" t="s">
        <v>959</v>
      </c>
      <c r="B3801" s="322" t="s">
        <v>964</v>
      </c>
      <c r="C3801" s="237">
        <v>43</v>
      </c>
      <c r="D3801" s="236"/>
      <c r="E3801" s="238">
        <v>423</v>
      </c>
      <c r="F3801" s="239"/>
      <c r="G3801" s="240"/>
      <c r="H3801" s="241">
        <f t="shared" ref="H3801:Y3801" si="6503">H3802</f>
        <v>12767</v>
      </c>
      <c r="I3801" s="241">
        <f t="shared" si="6503"/>
        <v>0</v>
      </c>
      <c r="J3801" s="241">
        <f t="shared" si="6503"/>
        <v>0</v>
      </c>
      <c r="K3801" s="241">
        <f t="shared" si="6503"/>
        <v>0</v>
      </c>
      <c r="L3801" s="241">
        <f t="shared" si="6503"/>
        <v>0</v>
      </c>
      <c r="M3801" s="241">
        <f t="shared" si="6503"/>
        <v>0</v>
      </c>
      <c r="N3801" s="241">
        <f t="shared" si="6503"/>
        <v>0</v>
      </c>
      <c r="O3801" s="241">
        <f t="shared" si="6503"/>
        <v>0</v>
      </c>
      <c r="P3801" s="241">
        <f t="shared" si="6503"/>
        <v>0</v>
      </c>
      <c r="Q3801" s="241">
        <f t="shared" si="6503"/>
        <v>0</v>
      </c>
      <c r="R3801" s="241">
        <f t="shared" si="6503"/>
        <v>0</v>
      </c>
      <c r="S3801" s="241">
        <f t="shared" si="6503"/>
        <v>0</v>
      </c>
      <c r="T3801" s="241">
        <f t="shared" si="6503"/>
        <v>0</v>
      </c>
      <c r="U3801" s="241">
        <f t="shared" si="6503"/>
        <v>0</v>
      </c>
      <c r="V3801" s="241">
        <f t="shared" si="6503"/>
        <v>0</v>
      </c>
      <c r="W3801" s="241">
        <f t="shared" si="6503"/>
        <v>0</v>
      </c>
      <c r="X3801" s="241">
        <f t="shared" si="6503"/>
        <v>0</v>
      </c>
      <c r="Y3801" s="241">
        <f t="shared" si="6503"/>
        <v>0</v>
      </c>
    </row>
    <row r="3802" spans="1:29" s="315" customFormat="1" x14ac:dyDescent="0.2">
      <c r="A3802" s="242" t="s">
        <v>959</v>
      </c>
      <c r="B3802" s="331" t="s">
        <v>964</v>
      </c>
      <c r="C3802" s="243">
        <v>43</v>
      </c>
      <c r="D3802" s="242" t="s">
        <v>101</v>
      </c>
      <c r="E3802" s="251">
        <v>4231</v>
      </c>
      <c r="F3802" s="246" t="s">
        <v>241</v>
      </c>
      <c r="G3802" s="247"/>
      <c r="H3802" s="381">
        <v>12767</v>
      </c>
      <c r="I3802" s="382"/>
      <c r="J3802" s="381">
        <v>0</v>
      </c>
      <c r="K3802" s="382"/>
      <c r="L3802" s="381"/>
      <c r="M3802" s="382"/>
      <c r="N3802" s="381">
        <v>0</v>
      </c>
      <c r="O3802" s="382"/>
      <c r="P3802" s="381">
        <v>0</v>
      </c>
      <c r="Q3802" s="382"/>
      <c r="R3802" s="381"/>
      <c r="S3802" s="382"/>
      <c r="T3802" s="381">
        <v>0</v>
      </c>
      <c r="U3802" s="382"/>
      <c r="V3802" s="381"/>
      <c r="W3802" s="382"/>
      <c r="X3802" s="381">
        <v>0</v>
      </c>
      <c r="Y3802" s="382"/>
    </row>
    <row r="3803" spans="1:29" s="315" customFormat="1" x14ac:dyDescent="0.2">
      <c r="A3803" s="236" t="s">
        <v>959</v>
      </c>
      <c r="B3803" s="322" t="s">
        <v>964</v>
      </c>
      <c r="C3803" s="237">
        <v>43</v>
      </c>
      <c r="D3803" s="236"/>
      <c r="E3803" s="238">
        <v>426</v>
      </c>
      <c r="F3803" s="239"/>
      <c r="G3803" s="240"/>
      <c r="H3803" s="339">
        <f t="shared" ref="H3803:Y3803" si="6504">H3804</f>
        <v>0</v>
      </c>
      <c r="I3803" s="339">
        <f t="shared" si="6504"/>
        <v>0</v>
      </c>
      <c r="J3803" s="339">
        <f t="shared" si="6504"/>
        <v>0</v>
      </c>
      <c r="K3803" s="339">
        <f t="shared" si="6504"/>
        <v>0</v>
      </c>
      <c r="L3803" s="339">
        <f t="shared" si="6504"/>
        <v>0</v>
      </c>
      <c r="M3803" s="339">
        <f t="shared" si="6504"/>
        <v>0</v>
      </c>
      <c r="N3803" s="339">
        <f t="shared" si="6504"/>
        <v>100</v>
      </c>
      <c r="O3803" s="339">
        <f t="shared" si="6504"/>
        <v>0</v>
      </c>
      <c r="P3803" s="339">
        <f t="shared" si="6504"/>
        <v>0</v>
      </c>
      <c r="Q3803" s="339">
        <f t="shared" si="6504"/>
        <v>0</v>
      </c>
      <c r="R3803" s="339">
        <f t="shared" si="6504"/>
        <v>0</v>
      </c>
      <c r="S3803" s="339">
        <f t="shared" si="6504"/>
        <v>0</v>
      </c>
      <c r="T3803" s="339">
        <f t="shared" si="6504"/>
        <v>100</v>
      </c>
      <c r="U3803" s="339">
        <f t="shared" si="6504"/>
        <v>0</v>
      </c>
      <c r="V3803" s="339">
        <f t="shared" si="6504"/>
        <v>0</v>
      </c>
      <c r="W3803" s="339">
        <f t="shared" si="6504"/>
        <v>0</v>
      </c>
      <c r="X3803" s="339">
        <f t="shared" si="6504"/>
        <v>100</v>
      </c>
      <c r="Y3803" s="339">
        <f t="shared" si="6504"/>
        <v>0</v>
      </c>
    </row>
    <row r="3804" spans="1:29" s="315" customFormat="1" x14ac:dyDescent="0.2">
      <c r="A3804" s="242" t="s">
        <v>959</v>
      </c>
      <c r="B3804" s="331" t="s">
        <v>964</v>
      </c>
      <c r="C3804" s="243">
        <v>43</v>
      </c>
      <c r="D3804" s="242" t="s">
        <v>101</v>
      </c>
      <c r="E3804" s="251">
        <v>4264</v>
      </c>
      <c r="F3804" s="246" t="s">
        <v>852</v>
      </c>
      <c r="G3804" s="247"/>
      <c r="H3804" s="381"/>
      <c r="I3804" s="381"/>
      <c r="J3804" s="381"/>
      <c r="K3804" s="381"/>
      <c r="L3804" s="381"/>
      <c r="M3804" s="381"/>
      <c r="N3804" s="381">
        <v>100</v>
      </c>
      <c r="O3804" s="381"/>
      <c r="P3804" s="381"/>
      <c r="Q3804" s="381"/>
      <c r="R3804" s="381"/>
      <c r="S3804" s="381"/>
      <c r="T3804" s="381">
        <v>100</v>
      </c>
      <c r="U3804" s="381"/>
      <c r="V3804" s="381"/>
      <c r="W3804" s="381"/>
      <c r="X3804" s="381">
        <v>100</v>
      </c>
      <c r="Y3804" s="381"/>
    </row>
    <row r="3805" spans="1:29" x14ac:dyDescent="0.2">
      <c r="A3805" s="188" t="s">
        <v>959</v>
      </c>
      <c r="B3805" s="166" t="s">
        <v>964</v>
      </c>
      <c r="C3805" s="167">
        <v>43</v>
      </c>
      <c r="D3805" s="166"/>
      <c r="E3805" s="168">
        <v>45</v>
      </c>
      <c r="F3805" s="169"/>
      <c r="G3805" s="169"/>
      <c r="H3805" s="185">
        <f t="shared" ref="H3805:Q3805" si="6505">H3806+H3808+H3810</f>
        <v>1243272</v>
      </c>
      <c r="I3805" s="185">
        <f t="shared" si="6505"/>
        <v>0</v>
      </c>
      <c r="J3805" s="185">
        <f t="shared" si="6505"/>
        <v>955605</v>
      </c>
      <c r="K3805" s="185">
        <f t="shared" si="6505"/>
        <v>0</v>
      </c>
      <c r="L3805" s="185">
        <f t="shared" ref="L3805:M3805" si="6506">L3806+L3808+L3810</f>
        <v>1385000</v>
      </c>
      <c r="M3805" s="185">
        <f t="shared" si="6506"/>
        <v>0</v>
      </c>
      <c r="N3805" s="185">
        <f t="shared" ref="N3805:O3805" si="6507">N3806+N3808+N3810</f>
        <v>2277000</v>
      </c>
      <c r="O3805" s="185">
        <f t="shared" si="6507"/>
        <v>0</v>
      </c>
      <c r="P3805" s="185">
        <f t="shared" si="6505"/>
        <v>1061783</v>
      </c>
      <c r="Q3805" s="185">
        <f t="shared" si="6505"/>
        <v>0</v>
      </c>
      <c r="R3805" s="185">
        <f t="shared" ref="R3805:W3805" si="6508">R3806+R3808+R3810</f>
        <v>863500</v>
      </c>
      <c r="S3805" s="185">
        <f t="shared" si="6508"/>
        <v>0</v>
      </c>
      <c r="T3805" s="185">
        <f t="shared" ref="T3805:U3805" si="6509">T3806+T3808+T3810</f>
        <v>1560000</v>
      </c>
      <c r="U3805" s="185">
        <f t="shared" si="6509"/>
        <v>0</v>
      </c>
      <c r="V3805" s="185">
        <f t="shared" si="6508"/>
        <v>874500</v>
      </c>
      <c r="W3805" s="185">
        <f t="shared" si="6508"/>
        <v>0</v>
      </c>
      <c r="X3805" s="185">
        <f t="shared" ref="X3805:Y3805" si="6510">X3806+X3808+X3810</f>
        <v>1360000</v>
      </c>
      <c r="Y3805" s="185">
        <f t="shared" si="6510"/>
        <v>0</v>
      </c>
    </row>
    <row r="3806" spans="1:29" s="101" customFormat="1" x14ac:dyDescent="0.2">
      <c r="A3806" s="118" t="s">
        <v>959</v>
      </c>
      <c r="B3806" s="102" t="s">
        <v>964</v>
      </c>
      <c r="C3806" s="103">
        <v>43</v>
      </c>
      <c r="D3806" s="118"/>
      <c r="E3806" s="113">
        <v>451</v>
      </c>
      <c r="F3806" s="141"/>
      <c r="G3806" s="186"/>
      <c r="H3806" s="108">
        <f t="shared" ref="H3806:Y3806" si="6511">H3807</f>
        <v>1162000</v>
      </c>
      <c r="I3806" s="108">
        <f t="shared" si="6511"/>
        <v>0</v>
      </c>
      <c r="J3806" s="108">
        <f t="shared" si="6511"/>
        <v>889243</v>
      </c>
      <c r="K3806" s="108">
        <f t="shared" si="6511"/>
        <v>0</v>
      </c>
      <c r="L3806" s="108">
        <f t="shared" si="6511"/>
        <v>1350000</v>
      </c>
      <c r="M3806" s="108">
        <f t="shared" si="6511"/>
        <v>0</v>
      </c>
      <c r="N3806" s="108">
        <f t="shared" si="6511"/>
        <v>2217000</v>
      </c>
      <c r="O3806" s="108">
        <f t="shared" si="6511"/>
        <v>0</v>
      </c>
      <c r="P3806" s="108">
        <f t="shared" si="6511"/>
        <v>995421</v>
      </c>
      <c r="Q3806" s="108">
        <f t="shared" si="6511"/>
        <v>0</v>
      </c>
      <c r="R3806" s="108">
        <f t="shared" si="6511"/>
        <v>798500</v>
      </c>
      <c r="S3806" s="108">
        <f t="shared" si="6511"/>
        <v>0</v>
      </c>
      <c r="T3806" s="108">
        <f t="shared" si="6511"/>
        <v>1500000</v>
      </c>
      <c r="U3806" s="108">
        <f t="shared" si="6511"/>
        <v>0</v>
      </c>
      <c r="V3806" s="108">
        <f t="shared" si="6511"/>
        <v>809500</v>
      </c>
      <c r="W3806" s="108">
        <f t="shared" si="6511"/>
        <v>0</v>
      </c>
      <c r="X3806" s="108">
        <f t="shared" si="6511"/>
        <v>1300000</v>
      </c>
      <c r="Y3806" s="108">
        <f t="shared" si="6511"/>
        <v>0</v>
      </c>
    </row>
    <row r="3807" spans="1:29" ht="15" x14ac:dyDescent="0.2">
      <c r="A3807" s="95" t="s">
        <v>959</v>
      </c>
      <c r="B3807" s="93" t="s">
        <v>964</v>
      </c>
      <c r="C3807" s="94">
        <v>43</v>
      </c>
      <c r="D3807" s="95" t="s">
        <v>101</v>
      </c>
      <c r="E3807" s="119">
        <v>4511</v>
      </c>
      <c r="F3807" s="142" t="s">
        <v>91</v>
      </c>
      <c r="H3807" s="398">
        <v>1162000</v>
      </c>
      <c r="I3807" s="399"/>
      <c r="J3807" s="398">
        <v>889243</v>
      </c>
      <c r="K3807" s="399"/>
      <c r="L3807" s="398">
        <v>1350000</v>
      </c>
      <c r="M3807" s="399"/>
      <c r="N3807" s="398">
        <v>2217000</v>
      </c>
      <c r="O3807" s="399"/>
      <c r="P3807" s="398">
        <v>995421</v>
      </c>
      <c r="Q3807" s="399"/>
      <c r="R3807" s="398">
        <v>798500</v>
      </c>
      <c r="S3807" s="399"/>
      <c r="T3807" s="398">
        <v>1500000</v>
      </c>
      <c r="U3807" s="399"/>
      <c r="V3807" s="398">
        <v>809500</v>
      </c>
      <c r="W3807" s="399"/>
      <c r="X3807" s="398">
        <v>1300000</v>
      </c>
      <c r="Y3807" s="399"/>
    </row>
    <row r="3808" spans="1:29" s="101" customFormat="1" x14ac:dyDescent="0.2">
      <c r="A3808" s="118" t="s">
        <v>959</v>
      </c>
      <c r="B3808" s="102" t="s">
        <v>964</v>
      </c>
      <c r="C3808" s="103">
        <v>43</v>
      </c>
      <c r="D3808" s="118"/>
      <c r="E3808" s="113">
        <v>452</v>
      </c>
      <c r="F3808" s="141"/>
      <c r="G3808" s="186"/>
      <c r="H3808" s="108">
        <f t="shared" ref="H3808:Y3808" si="6512">H3809</f>
        <v>68000</v>
      </c>
      <c r="I3808" s="108">
        <f t="shared" si="6512"/>
        <v>0</v>
      </c>
      <c r="J3808" s="108">
        <f t="shared" si="6512"/>
        <v>39817</v>
      </c>
      <c r="K3808" s="108">
        <f t="shared" si="6512"/>
        <v>0</v>
      </c>
      <c r="L3808" s="108">
        <f t="shared" si="6512"/>
        <v>20000</v>
      </c>
      <c r="M3808" s="108">
        <f t="shared" si="6512"/>
        <v>0</v>
      </c>
      <c r="N3808" s="108">
        <f t="shared" si="6512"/>
        <v>40000</v>
      </c>
      <c r="O3808" s="108">
        <f t="shared" si="6512"/>
        <v>0</v>
      </c>
      <c r="P3808" s="108">
        <f t="shared" si="6512"/>
        <v>39817</v>
      </c>
      <c r="Q3808" s="108">
        <f t="shared" si="6512"/>
        <v>0</v>
      </c>
      <c r="R3808" s="108">
        <f t="shared" si="6512"/>
        <v>40000</v>
      </c>
      <c r="S3808" s="108">
        <f t="shared" si="6512"/>
        <v>0</v>
      </c>
      <c r="T3808" s="108">
        <f t="shared" si="6512"/>
        <v>40000</v>
      </c>
      <c r="U3808" s="108">
        <f t="shared" si="6512"/>
        <v>0</v>
      </c>
      <c r="V3808" s="108">
        <f t="shared" si="6512"/>
        <v>40000</v>
      </c>
      <c r="W3808" s="108">
        <f t="shared" si="6512"/>
        <v>0</v>
      </c>
      <c r="X3808" s="108">
        <f t="shared" si="6512"/>
        <v>40000</v>
      </c>
      <c r="Y3808" s="108">
        <f t="shared" si="6512"/>
        <v>0</v>
      </c>
    </row>
    <row r="3809" spans="1:29" ht="15" x14ac:dyDescent="0.2">
      <c r="A3809" s="95" t="s">
        <v>959</v>
      </c>
      <c r="B3809" s="93" t="s">
        <v>964</v>
      </c>
      <c r="C3809" s="94">
        <v>43</v>
      </c>
      <c r="D3809" s="95" t="s">
        <v>101</v>
      </c>
      <c r="E3809" s="119">
        <v>4521</v>
      </c>
      <c r="F3809" s="142" t="s">
        <v>92</v>
      </c>
      <c r="H3809" s="398">
        <v>68000</v>
      </c>
      <c r="I3809" s="399"/>
      <c r="J3809" s="398">
        <v>39817</v>
      </c>
      <c r="K3809" s="399"/>
      <c r="L3809" s="398">
        <v>20000</v>
      </c>
      <c r="M3809" s="399"/>
      <c r="N3809" s="398">
        <v>40000</v>
      </c>
      <c r="O3809" s="399"/>
      <c r="P3809" s="398">
        <v>39817</v>
      </c>
      <c r="Q3809" s="399"/>
      <c r="R3809" s="398">
        <v>40000</v>
      </c>
      <c r="S3809" s="399"/>
      <c r="T3809" s="398">
        <v>40000</v>
      </c>
      <c r="U3809" s="399"/>
      <c r="V3809" s="398">
        <v>40000</v>
      </c>
      <c r="W3809" s="399"/>
      <c r="X3809" s="398">
        <v>40000</v>
      </c>
      <c r="Y3809" s="399"/>
    </row>
    <row r="3810" spans="1:29" s="101" customFormat="1" x14ac:dyDescent="0.2">
      <c r="A3810" s="118" t="s">
        <v>959</v>
      </c>
      <c r="B3810" s="102" t="s">
        <v>964</v>
      </c>
      <c r="C3810" s="103">
        <v>43</v>
      </c>
      <c r="D3810" s="118"/>
      <c r="E3810" s="113">
        <v>454</v>
      </c>
      <c r="F3810" s="141"/>
      <c r="G3810" s="186"/>
      <c r="H3810" s="108">
        <f t="shared" ref="H3810:Y3810" si="6513">H3811</f>
        <v>13272</v>
      </c>
      <c r="I3810" s="108">
        <f t="shared" si="6513"/>
        <v>0</v>
      </c>
      <c r="J3810" s="108">
        <f t="shared" si="6513"/>
        <v>26545</v>
      </c>
      <c r="K3810" s="108">
        <f t="shared" si="6513"/>
        <v>0</v>
      </c>
      <c r="L3810" s="108">
        <f t="shared" si="6513"/>
        <v>15000</v>
      </c>
      <c r="M3810" s="108">
        <f t="shared" si="6513"/>
        <v>0</v>
      </c>
      <c r="N3810" s="108">
        <f t="shared" si="6513"/>
        <v>20000</v>
      </c>
      <c r="O3810" s="108">
        <f t="shared" si="6513"/>
        <v>0</v>
      </c>
      <c r="P3810" s="108">
        <f t="shared" si="6513"/>
        <v>26545</v>
      </c>
      <c r="Q3810" s="108">
        <f t="shared" si="6513"/>
        <v>0</v>
      </c>
      <c r="R3810" s="108">
        <f t="shared" si="6513"/>
        <v>25000</v>
      </c>
      <c r="S3810" s="108">
        <f t="shared" si="6513"/>
        <v>0</v>
      </c>
      <c r="T3810" s="108">
        <f t="shared" si="6513"/>
        <v>20000</v>
      </c>
      <c r="U3810" s="108">
        <f t="shared" si="6513"/>
        <v>0</v>
      </c>
      <c r="V3810" s="108">
        <f t="shared" si="6513"/>
        <v>25000</v>
      </c>
      <c r="W3810" s="108">
        <f t="shared" si="6513"/>
        <v>0</v>
      </c>
      <c r="X3810" s="108">
        <f t="shared" si="6513"/>
        <v>20000</v>
      </c>
      <c r="Y3810" s="108">
        <f t="shared" si="6513"/>
        <v>0</v>
      </c>
    </row>
    <row r="3811" spans="1:29" ht="30" x14ac:dyDescent="0.2">
      <c r="A3811" s="95" t="s">
        <v>959</v>
      </c>
      <c r="B3811" s="93" t="s">
        <v>964</v>
      </c>
      <c r="C3811" s="94">
        <v>43</v>
      </c>
      <c r="D3811" s="95" t="s">
        <v>101</v>
      </c>
      <c r="E3811" s="119">
        <v>4541</v>
      </c>
      <c r="F3811" s="142" t="s">
        <v>841</v>
      </c>
      <c r="H3811" s="398">
        <v>13272</v>
      </c>
      <c r="I3811" s="399"/>
      <c r="J3811" s="398">
        <v>26545</v>
      </c>
      <c r="K3811" s="399"/>
      <c r="L3811" s="398">
        <v>15000</v>
      </c>
      <c r="M3811" s="399"/>
      <c r="N3811" s="398">
        <v>20000</v>
      </c>
      <c r="O3811" s="399"/>
      <c r="P3811" s="398">
        <v>26545</v>
      </c>
      <c r="Q3811" s="399"/>
      <c r="R3811" s="398">
        <v>25000</v>
      </c>
      <c r="S3811" s="399"/>
      <c r="T3811" s="398">
        <v>20000</v>
      </c>
      <c r="U3811" s="399"/>
      <c r="V3811" s="398">
        <v>25000</v>
      </c>
      <c r="W3811" s="399"/>
      <c r="X3811" s="398">
        <v>20000</v>
      </c>
      <c r="Y3811" s="399"/>
    </row>
    <row r="3812" spans="1:29" s="315" customFormat="1" x14ac:dyDescent="0.2">
      <c r="A3812" s="318" t="s">
        <v>959</v>
      </c>
      <c r="B3812" s="319" t="s">
        <v>964</v>
      </c>
      <c r="C3812" s="231">
        <v>51</v>
      </c>
      <c r="D3812" s="318"/>
      <c r="E3812" s="372">
        <v>32</v>
      </c>
      <c r="F3812" s="373"/>
      <c r="G3812" s="374"/>
      <c r="H3812" s="235">
        <f t="shared" ref="H3812:Q3813" si="6514">H3813</f>
        <v>0</v>
      </c>
      <c r="I3812" s="235">
        <f t="shared" si="6514"/>
        <v>0</v>
      </c>
      <c r="J3812" s="235">
        <f t="shared" si="6514"/>
        <v>0</v>
      </c>
      <c r="K3812" s="235">
        <f t="shared" si="6514"/>
        <v>0</v>
      </c>
      <c r="L3812" s="235">
        <f t="shared" si="6514"/>
        <v>0</v>
      </c>
      <c r="M3812" s="235">
        <f t="shared" si="6514"/>
        <v>0</v>
      </c>
      <c r="N3812" s="235">
        <f t="shared" si="6514"/>
        <v>897</v>
      </c>
      <c r="O3812" s="235">
        <f t="shared" si="6514"/>
        <v>0</v>
      </c>
      <c r="P3812" s="235">
        <f t="shared" si="6514"/>
        <v>0</v>
      </c>
      <c r="Q3812" s="235">
        <f t="shared" si="6514"/>
        <v>0</v>
      </c>
      <c r="R3812" s="235">
        <f t="shared" ref="R3812:Y3813" si="6515">R3813</f>
        <v>0</v>
      </c>
      <c r="S3812" s="235">
        <f t="shared" si="6515"/>
        <v>0</v>
      </c>
      <c r="T3812" s="235">
        <f t="shared" si="6515"/>
        <v>0</v>
      </c>
      <c r="U3812" s="235">
        <f t="shared" si="6515"/>
        <v>0</v>
      </c>
      <c r="V3812" s="235">
        <f t="shared" si="6515"/>
        <v>0</v>
      </c>
      <c r="W3812" s="235">
        <f t="shared" si="6515"/>
        <v>0</v>
      </c>
      <c r="X3812" s="235">
        <f t="shared" si="6515"/>
        <v>0</v>
      </c>
      <c r="Y3812" s="235">
        <f t="shared" si="6515"/>
        <v>0</v>
      </c>
    </row>
    <row r="3813" spans="1:29" s="315" customFormat="1" x14ac:dyDescent="0.2">
      <c r="A3813" s="236" t="s">
        <v>959</v>
      </c>
      <c r="B3813" s="322" t="s">
        <v>964</v>
      </c>
      <c r="C3813" s="237">
        <v>51</v>
      </c>
      <c r="D3813" s="236"/>
      <c r="E3813" s="238">
        <v>323</v>
      </c>
      <c r="F3813" s="239"/>
      <c r="G3813" s="240"/>
      <c r="H3813" s="339">
        <f t="shared" si="6514"/>
        <v>0</v>
      </c>
      <c r="I3813" s="339">
        <f t="shared" si="6514"/>
        <v>0</v>
      </c>
      <c r="J3813" s="339">
        <f t="shared" si="6514"/>
        <v>0</v>
      </c>
      <c r="K3813" s="339">
        <f t="shared" si="6514"/>
        <v>0</v>
      </c>
      <c r="L3813" s="339">
        <f t="shared" si="6514"/>
        <v>0</v>
      </c>
      <c r="M3813" s="339">
        <f t="shared" si="6514"/>
        <v>0</v>
      </c>
      <c r="N3813" s="339">
        <f t="shared" si="6514"/>
        <v>897</v>
      </c>
      <c r="O3813" s="339">
        <f t="shared" si="6514"/>
        <v>0</v>
      </c>
      <c r="P3813" s="339">
        <f t="shared" si="6514"/>
        <v>0</v>
      </c>
      <c r="Q3813" s="339">
        <f t="shared" si="6514"/>
        <v>0</v>
      </c>
      <c r="R3813" s="339">
        <f t="shared" si="6515"/>
        <v>0</v>
      </c>
      <c r="S3813" s="339">
        <f t="shared" si="6515"/>
        <v>0</v>
      </c>
      <c r="T3813" s="339">
        <f t="shared" si="6515"/>
        <v>0</v>
      </c>
      <c r="U3813" s="339">
        <f t="shared" si="6515"/>
        <v>0</v>
      </c>
      <c r="V3813" s="339">
        <f t="shared" si="6515"/>
        <v>0</v>
      </c>
      <c r="W3813" s="339">
        <f t="shared" si="6515"/>
        <v>0</v>
      </c>
      <c r="X3813" s="339">
        <f t="shared" si="6515"/>
        <v>0</v>
      </c>
      <c r="Y3813" s="339">
        <f t="shared" si="6515"/>
        <v>0</v>
      </c>
    </row>
    <row r="3814" spans="1:29" s="229" customFormat="1" ht="15" x14ac:dyDescent="0.2">
      <c r="A3814" s="242" t="s">
        <v>959</v>
      </c>
      <c r="B3814" s="331" t="s">
        <v>964</v>
      </c>
      <c r="C3814" s="243">
        <v>51</v>
      </c>
      <c r="D3814" s="242" t="s">
        <v>101</v>
      </c>
      <c r="E3814" s="251">
        <v>3232</v>
      </c>
      <c r="F3814" s="246" t="s">
        <v>53</v>
      </c>
      <c r="G3814" s="247"/>
      <c r="H3814" s="381"/>
      <c r="I3814" s="381"/>
      <c r="J3814" s="381"/>
      <c r="K3814" s="381"/>
      <c r="L3814" s="381"/>
      <c r="M3814" s="381"/>
      <c r="N3814" s="381">
        <v>897</v>
      </c>
      <c r="O3814" s="381"/>
      <c r="P3814" s="381"/>
      <c r="Q3814" s="381"/>
      <c r="R3814" s="381"/>
      <c r="S3814" s="381"/>
      <c r="T3814" s="381">
        <v>0</v>
      </c>
      <c r="U3814" s="381"/>
      <c r="V3814" s="381"/>
      <c r="W3814" s="381"/>
      <c r="X3814" s="381">
        <v>0</v>
      </c>
      <c r="Y3814" s="381"/>
    </row>
    <row r="3815" spans="1:29" x14ac:dyDescent="0.2">
      <c r="A3815" s="188" t="s">
        <v>959</v>
      </c>
      <c r="B3815" s="166" t="s">
        <v>964</v>
      </c>
      <c r="C3815" s="167">
        <v>51</v>
      </c>
      <c r="D3815" s="166"/>
      <c r="E3815" s="168">
        <v>42</v>
      </c>
      <c r="F3815" s="169"/>
      <c r="G3815" s="169"/>
      <c r="H3815" s="185">
        <f t="shared" ref="H3815:X3816" si="6516">H3816</f>
        <v>167189</v>
      </c>
      <c r="I3815" s="185">
        <f t="shared" si="6516"/>
        <v>0</v>
      </c>
      <c r="J3815" s="185">
        <f t="shared" si="6516"/>
        <v>0</v>
      </c>
      <c r="K3815" s="185">
        <f t="shared" si="6516"/>
        <v>0</v>
      </c>
      <c r="L3815" s="185">
        <f t="shared" si="6516"/>
        <v>0</v>
      </c>
      <c r="M3815" s="185">
        <f t="shared" si="6516"/>
        <v>0</v>
      </c>
      <c r="N3815" s="185">
        <f t="shared" si="6516"/>
        <v>107000</v>
      </c>
      <c r="O3815" s="185">
        <f t="shared" si="6516"/>
        <v>0</v>
      </c>
      <c r="P3815" s="185">
        <f t="shared" si="6516"/>
        <v>0</v>
      </c>
      <c r="Q3815" s="185">
        <f t="shared" si="6516"/>
        <v>0</v>
      </c>
      <c r="R3815" s="185">
        <f t="shared" si="6516"/>
        <v>0</v>
      </c>
      <c r="S3815" s="185">
        <f t="shared" si="6516"/>
        <v>0</v>
      </c>
      <c r="T3815" s="185">
        <f t="shared" si="6516"/>
        <v>0</v>
      </c>
      <c r="U3815" s="185">
        <f t="shared" si="6516"/>
        <v>0</v>
      </c>
      <c r="V3815" s="185">
        <f t="shared" si="6516"/>
        <v>0</v>
      </c>
      <c r="W3815" s="185">
        <f t="shared" si="6516"/>
        <v>0</v>
      </c>
      <c r="X3815" s="185">
        <f t="shared" si="6516"/>
        <v>0</v>
      </c>
      <c r="Y3815" s="185">
        <f t="shared" ref="X3815:Y3816" si="6517">Y3816</f>
        <v>0</v>
      </c>
      <c r="Z3815" s="101"/>
      <c r="AA3815" s="101"/>
      <c r="AB3815" s="101"/>
      <c r="AC3815" s="101"/>
    </row>
    <row r="3816" spans="1:29" s="101" customFormat="1" x14ac:dyDescent="0.2">
      <c r="A3816" s="118" t="s">
        <v>959</v>
      </c>
      <c r="B3816" s="102" t="s">
        <v>964</v>
      </c>
      <c r="C3816" s="103">
        <v>51</v>
      </c>
      <c r="D3816" s="118"/>
      <c r="E3816" s="113">
        <v>421</v>
      </c>
      <c r="F3816" s="141"/>
      <c r="G3816" s="186"/>
      <c r="H3816" s="108">
        <f t="shared" si="6516"/>
        <v>167189</v>
      </c>
      <c r="I3816" s="108">
        <f t="shared" si="6516"/>
        <v>0</v>
      </c>
      <c r="J3816" s="108">
        <f t="shared" si="6516"/>
        <v>0</v>
      </c>
      <c r="K3816" s="108">
        <f t="shared" si="6516"/>
        <v>0</v>
      </c>
      <c r="L3816" s="108">
        <f t="shared" si="6516"/>
        <v>0</v>
      </c>
      <c r="M3816" s="108">
        <f t="shared" si="6516"/>
        <v>0</v>
      </c>
      <c r="N3816" s="108">
        <f t="shared" si="6516"/>
        <v>107000</v>
      </c>
      <c r="O3816" s="108">
        <f t="shared" si="6516"/>
        <v>0</v>
      </c>
      <c r="P3816" s="108">
        <f t="shared" si="6516"/>
        <v>0</v>
      </c>
      <c r="Q3816" s="108">
        <f t="shared" si="6516"/>
        <v>0</v>
      </c>
      <c r="R3816" s="108">
        <f t="shared" si="6516"/>
        <v>0</v>
      </c>
      <c r="S3816" s="108">
        <f t="shared" si="6516"/>
        <v>0</v>
      </c>
      <c r="T3816" s="108">
        <f t="shared" si="6516"/>
        <v>0</v>
      </c>
      <c r="U3816" s="108">
        <f t="shared" si="6516"/>
        <v>0</v>
      </c>
      <c r="V3816" s="108">
        <f t="shared" si="6516"/>
        <v>0</v>
      </c>
      <c r="W3816" s="108">
        <f t="shared" si="6516"/>
        <v>0</v>
      </c>
      <c r="X3816" s="108">
        <f t="shared" si="6517"/>
        <v>0</v>
      </c>
      <c r="Y3816" s="108">
        <f t="shared" si="6517"/>
        <v>0</v>
      </c>
      <c r="Z3816" s="112"/>
      <c r="AA3816" s="112"/>
      <c r="AB3816" s="112"/>
      <c r="AC3816" s="112"/>
    </row>
    <row r="3817" spans="1:29" ht="15" x14ac:dyDescent="0.2">
      <c r="A3817" s="95" t="s">
        <v>959</v>
      </c>
      <c r="B3817" s="93" t="s">
        <v>964</v>
      </c>
      <c r="C3817" s="94">
        <v>51</v>
      </c>
      <c r="D3817" s="95" t="s">
        <v>101</v>
      </c>
      <c r="E3817" s="119">
        <v>4214</v>
      </c>
      <c r="F3817" s="142" t="s">
        <v>500</v>
      </c>
      <c r="H3817" s="398">
        <v>167189</v>
      </c>
      <c r="I3817" s="399"/>
      <c r="J3817" s="398">
        <v>0</v>
      </c>
      <c r="K3817" s="399"/>
      <c r="L3817" s="398"/>
      <c r="M3817" s="399"/>
      <c r="N3817" s="398">
        <v>107000</v>
      </c>
      <c r="O3817" s="399"/>
      <c r="P3817" s="398">
        <v>0</v>
      </c>
      <c r="Q3817" s="399"/>
      <c r="R3817" s="398"/>
      <c r="S3817" s="399"/>
      <c r="T3817" s="398">
        <v>0</v>
      </c>
      <c r="U3817" s="399"/>
      <c r="V3817" s="398"/>
      <c r="W3817" s="399"/>
      <c r="X3817" s="398">
        <v>0</v>
      </c>
      <c r="Y3817" s="399"/>
    </row>
    <row r="3818" spans="1:29" x14ac:dyDescent="0.2">
      <c r="A3818" s="188" t="s">
        <v>959</v>
      </c>
      <c r="B3818" s="166" t="s">
        <v>964</v>
      </c>
      <c r="C3818" s="167">
        <v>71</v>
      </c>
      <c r="D3818" s="166"/>
      <c r="E3818" s="168">
        <v>32</v>
      </c>
      <c r="F3818" s="169"/>
      <c r="G3818" s="169"/>
      <c r="H3818" s="185">
        <f t="shared" ref="H3818:X3819" si="6518">H3819</f>
        <v>0</v>
      </c>
      <c r="I3818" s="185">
        <f t="shared" si="6518"/>
        <v>0</v>
      </c>
      <c r="J3818" s="185">
        <f t="shared" si="6518"/>
        <v>0</v>
      </c>
      <c r="K3818" s="185">
        <f t="shared" si="6518"/>
        <v>0</v>
      </c>
      <c r="L3818" s="185">
        <f t="shared" si="6518"/>
        <v>0</v>
      </c>
      <c r="M3818" s="185">
        <f t="shared" si="6518"/>
        <v>0</v>
      </c>
      <c r="N3818" s="185">
        <f t="shared" si="6518"/>
        <v>53000</v>
      </c>
      <c r="O3818" s="185">
        <f t="shared" si="6518"/>
        <v>0</v>
      </c>
      <c r="P3818" s="185">
        <f t="shared" si="6518"/>
        <v>0</v>
      </c>
      <c r="Q3818" s="185">
        <f t="shared" si="6518"/>
        <v>0</v>
      </c>
      <c r="R3818" s="185">
        <f t="shared" si="6518"/>
        <v>0</v>
      </c>
      <c r="S3818" s="185">
        <f t="shared" si="6518"/>
        <v>0</v>
      </c>
      <c r="T3818" s="185">
        <f t="shared" si="6518"/>
        <v>0</v>
      </c>
      <c r="U3818" s="185">
        <f t="shared" si="6518"/>
        <v>0</v>
      </c>
      <c r="V3818" s="185">
        <f t="shared" si="6518"/>
        <v>0</v>
      </c>
      <c r="W3818" s="185">
        <f t="shared" si="6518"/>
        <v>0</v>
      </c>
      <c r="X3818" s="185">
        <f t="shared" si="6518"/>
        <v>0</v>
      </c>
      <c r="Y3818" s="185">
        <f t="shared" ref="X3818:Y3819" si="6519">Y3819</f>
        <v>0</v>
      </c>
      <c r="Z3818" s="101"/>
      <c r="AA3818" s="101"/>
      <c r="AB3818" s="101"/>
      <c r="AC3818" s="101"/>
    </row>
    <row r="3819" spans="1:29" s="101" customFormat="1" x14ac:dyDescent="0.2">
      <c r="A3819" s="118" t="s">
        <v>959</v>
      </c>
      <c r="B3819" s="102" t="s">
        <v>964</v>
      </c>
      <c r="C3819" s="103">
        <v>71</v>
      </c>
      <c r="D3819" s="118"/>
      <c r="E3819" s="113">
        <v>323</v>
      </c>
      <c r="F3819" s="141"/>
      <c r="G3819" s="186"/>
      <c r="H3819" s="108">
        <f t="shared" si="6518"/>
        <v>0</v>
      </c>
      <c r="I3819" s="108">
        <f t="shared" si="6518"/>
        <v>0</v>
      </c>
      <c r="J3819" s="108">
        <f t="shared" si="6518"/>
        <v>0</v>
      </c>
      <c r="K3819" s="108">
        <f t="shared" si="6518"/>
        <v>0</v>
      </c>
      <c r="L3819" s="108">
        <f t="shared" si="6518"/>
        <v>0</v>
      </c>
      <c r="M3819" s="108">
        <f t="shared" si="6518"/>
        <v>0</v>
      </c>
      <c r="N3819" s="108">
        <f t="shared" si="6518"/>
        <v>53000</v>
      </c>
      <c r="O3819" s="108">
        <f t="shared" si="6518"/>
        <v>0</v>
      </c>
      <c r="P3819" s="108">
        <f t="shared" si="6518"/>
        <v>0</v>
      </c>
      <c r="Q3819" s="108">
        <f t="shared" si="6518"/>
        <v>0</v>
      </c>
      <c r="R3819" s="108">
        <f t="shared" si="6518"/>
        <v>0</v>
      </c>
      <c r="S3819" s="108">
        <f t="shared" si="6518"/>
        <v>0</v>
      </c>
      <c r="T3819" s="108">
        <f t="shared" si="6518"/>
        <v>0</v>
      </c>
      <c r="U3819" s="108">
        <f t="shared" si="6518"/>
        <v>0</v>
      </c>
      <c r="V3819" s="108">
        <f t="shared" si="6518"/>
        <v>0</v>
      </c>
      <c r="W3819" s="108">
        <f t="shared" si="6518"/>
        <v>0</v>
      </c>
      <c r="X3819" s="108">
        <f t="shared" si="6519"/>
        <v>0</v>
      </c>
      <c r="Y3819" s="108">
        <f t="shared" si="6519"/>
        <v>0</v>
      </c>
      <c r="Z3819" s="112"/>
      <c r="AA3819" s="112"/>
      <c r="AB3819" s="112"/>
      <c r="AC3819" s="112"/>
    </row>
    <row r="3820" spans="1:29" ht="15" x14ac:dyDescent="0.2">
      <c r="A3820" s="95" t="s">
        <v>959</v>
      </c>
      <c r="B3820" s="93" t="s">
        <v>964</v>
      </c>
      <c r="C3820" s="94">
        <v>71</v>
      </c>
      <c r="D3820" s="95" t="s">
        <v>101</v>
      </c>
      <c r="E3820" s="119">
        <v>3232</v>
      </c>
      <c r="F3820" s="142" t="s">
        <v>53</v>
      </c>
      <c r="H3820" s="398">
        <v>0</v>
      </c>
      <c r="I3820" s="399"/>
      <c r="J3820" s="398">
        <v>0</v>
      </c>
      <c r="K3820" s="399"/>
      <c r="L3820" s="398"/>
      <c r="M3820" s="399"/>
      <c r="N3820" s="398">
        <v>53000</v>
      </c>
      <c r="O3820" s="399"/>
      <c r="P3820" s="398">
        <v>0</v>
      </c>
      <c r="Q3820" s="399"/>
      <c r="R3820" s="398"/>
      <c r="S3820" s="399"/>
      <c r="T3820" s="398">
        <v>0</v>
      </c>
      <c r="U3820" s="399"/>
      <c r="V3820" s="398"/>
      <c r="W3820" s="399"/>
      <c r="X3820" s="398">
        <v>0</v>
      </c>
      <c r="Y3820" s="399"/>
    </row>
    <row r="3821" spans="1:29" s="101" customFormat="1" ht="67.5" x14ac:dyDescent="0.2">
      <c r="A3821" s="202" t="s">
        <v>959</v>
      </c>
      <c r="B3821" s="173" t="s">
        <v>965</v>
      </c>
      <c r="C3821" s="173"/>
      <c r="D3821" s="173"/>
      <c r="E3821" s="174"/>
      <c r="F3821" s="176" t="s">
        <v>966</v>
      </c>
      <c r="G3821" s="177" t="s">
        <v>636</v>
      </c>
      <c r="H3821" s="178">
        <f>H3825+H3828+H3831+H3822</f>
        <v>4137935</v>
      </c>
      <c r="I3821" s="178">
        <f t="shared" ref="I3821:W3821" si="6520">I3825+I3828+I3831+I3822</f>
        <v>500000</v>
      </c>
      <c r="J3821" s="178">
        <f t="shared" si="6520"/>
        <v>4778021</v>
      </c>
      <c r="K3821" s="178">
        <f t="shared" si="6520"/>
        <v>0</v>
      </c>
      <c r="L3821" s="178">
        <f t="shared" si="6520"/>
        <v>6625869</v>
      </c>
      <c r="M3821" s="178">
        <f t="shared" si="6520"/>
        <v>1500000</v>
      </c>
      <c r="N3821" s="178">
        <f t="shared" ref="N3821:O3821" si="6521">N3825+N3828+N3831+N3822</f>
        <v>6625869</v>
      </c>
      <c r="O3821" s="178">
        <f t="shared" si="6521"/>
        <v>1500000</v>
      </c>
      <c r="P3821" s="178">
        <f t="shared" si="6520"/>
        <v>4778021</v>
      </c>
      <c r="Q3821" s="178">
        <f t="shared" si="6520"/>
        <v>0</v>
      </c>
      <c r="R3821" s="178">
        <f t="shared" si="6520"/>
        <v>6415869</v>
      </c>
      <c r="S3821" s="178">
        <f t="shared" si="6520"/>
        <v>1300000</v>
      </c>
      <c r="T3821" s="178">
        <f t="shared" ref="T3821:U3821" si="6522">T3825+T3828+T3831+T3822</f>
        <v>6425869</v>
      </c>
      <c r="U3821" s="178">
        <f t="shared" si="6522"/>
        <v>1300000</v>
      </c>
      <c r="V3821" s="178">
        <f t="shared" si="6520"/>
        <v>6195869</v>
      </c>
      <c r="W3821" s="178">
        <f t="shared" si="6520"/>
        <v>1100000</v>
      </c>
      <c r="X3821" s="178">
        <f t="shared" ref="X3821:Y3821" si="6523">X3825+X3828+X3831+X3822</f>
        <v>6225869</v>
      </c>
      <c r="Y3821" s="178">
        <f t="shared" si="6523"/>
        <v>1100000</v>
      </c>
    </row>
    <row r="3822" spans="1:29" x14ac:dyDescent="0.2">
      <c r="A3822" s="188" t="s">
        <v>959</v>
      </c>
      <c r="B3822" s="166" t="s">
        <v>965</v>
      </c>
      <c r="C3822" s="167">
        <v>11</v>
      </c>
      <c r="D3822" s="166"/>
      <c r="E3822" s="168">
        <v>34</v>
      </c>
      <c r="F3822" s="169"/>
      <c r="G3822" s="169"/>
      <c r="H3822" s="185">
        <f>H3823</f>
        <v>500000</v>
      </c>
      <c r="I3822" s="185">
        <f t="shared" ref="I3822:Y3822" si="6524">I3823</f>
        <v>500000</v>
      </c>
      <c r="J3822" s="185">
        <f t="shared" si="6524"/>
        <v>0</v>
      </c>
      <c r="K3822" s="185">
        <f t="shared" si="6524"/>
        <v>0</v>
      </c>
      <c r="L3822" s="185">
        <f t="shared" si="6524"/>
        <v>1500000</v>
      </c>
      <c r="M3822" s="185">
        <f t="shared" si="6524"/>
        <v>1500000</v>
      </c>
      <c r="N3822" s="185">
        <f t="shared" si="6524"/>
        <v>1500000</v>
      </c>
      <c r="O3822" s="185">
        <f t="shared" si="6524"/>
        <v>1500000</v>
      </c>
      <c r="P3822" s="185">
        <f t="shared" si="6524"/>
        <v>0</v>
      </c>
      <c r="Q3822" s="185">
        <f t="shared" si="6524"/>
        <v>0</v>
      </c>
      <c r="R3822" s="185">
        <f t="shared" si="6524"/>
        <v>1300000</v>
      </c>
      <c r="S3822" s="185">
        <f t="shared" si="6524"/>
        <v>1300000</v>
      </c>
      <c r="T3822" s="185">
        <f t="shared" si="6524"/>
        <v>1300000</v>
      </c>
      <c r="U3822" s="185">
        <f t="shared" si="6524"/>
        <v>1300000</v>
      </c>
      <c r="V3822" s="185">
        <f t="shared" si="6524"/>
        <v>1100000</v>
      </c>
      <c r="W3822" s="185">
        <f t="shared" si="6524"/>
        <v>1100000</v>
      </c>
      <c r="X3822" s="185">
        <f t="shared" si="6524"/>
        <v>1100000</v>
      </c>
      <c r="Y3822" s="185">
        <f t="shared" si="6524"/>
        <v>1100000</v>
      </c>
    </row>
    <row r="3823" spans="1:29" x14ac:dyDescent="0.2">
      <c r="A3823" s="118" t="s">
        <v>959</v>
      </c>
      <c r="B3823" s="102" t="s">
        <v>965</v>
      </c>
      <c r="C3823" s="103">
        <v>11</v>
      </c>
      <c r="D3823" s="118"/>
      <c r="E3823" s="113">
        <v>342</v>
      </c>
      <c r="F3823" s="141"/>
      <c r="G3823" s="186"/>
      <c r="H3823" s="108">
        <f>H3824</f>
        <v>500000</v>
      </c>
      <c r="I3823" s="108">
        <f t="shared" ref="I3823:Y3823" si="6525">I3824</f>
        <v>500000</v>
      </c>
      <c r="J3823" s="108">
        <f t="shared" si="6525"/>
        <v>0</v>
      </c>
      <c r="K3823" s="108">
        <f t="shared" si="6525"/>
        <v>0</v>
      </c>
      <c r="L3823" s="108">
        <f t="shared" si="6525"/>
        <v>1500000</v>
      </c>
      <c r="M3823" s="108">
        <f t="shared" si="6525"/>
        <v>1500000</v>
      </c>
      <c r="N3823" s="108">
        <f t="shared" si="6525"/>
        <v>1500000</v>
      </c>
      <c r="O3823" s="108">
        <f t="shared" si="6525"/>
        <v>1500000</v>
      </c>
      <c r="P3823" s="108">
        <f t="shared" si="6525"/>
        <v>0</v>
      </c>
      <c r="Q3823" s="108">
        <f t="shared" si="6525"/>
        <v>0</v>
      </c>
      <c r="R3823" s="108">
        <f t="shared" si="6525"/>
        <v>1300000</v>
      </c>
      <c r="S3823" s="108">
        <f t="shared" si="6525"/>
        <v>1300000</v>
      </c>
      <c r="T3823" s="108">
        <f t="shared" si="6525"/>
        <v>1300000</v>
      </c>
      <c r="U3823" s="108">
        <f t="shared" si="6525"/>
        <v>1300000</v>
      </c>
      <c r="V3823" s="108">
        <f t="shared" si="6525"/>
        <v>1100000</v>
      </c>
      <c r="W3823" s="108">
        <f t="shared" si="6525"/>
        <v>1100000</v>
      </c>
      <c r="X3823" s="108">
        <f t="shared" si="6525"/>
        <v>1100000</v>
      </c>
      <c r="Y3823" s="108">
        <f t="shared" si="6525"/>
        <v>1100000</v>
      </c>
      <c r="Z3823" s="101"/>
      <c r="AA3823" s="101"/>
      <c r="AB3823" s="101"/>
      <c r="AC3823" s="101"/>
    </row>
    <row r="3824" spans="1:29" s="101" customFormat="1" ht="45" x14ac:dyDescent="0.2">
      <c r="A3824" s="109" t="s">
        <v>959</v>
      </c>
      <c r="B3824" s="94" t="s">
        <v>965</v>
      </c>
      <c r="C3824" s="94">
        <v>11</v>
      </c>
      <c r="D3824" s="94" t="s">
        <v>101</v>
      </c>
      <c r="E3824" s="110">
        <v>3421</v>
      </c>
      <c r="F3824" s="146" t="s">
        <v>856</v>
      </c>
      <c r="G3824" s="111"/>
      <c r="H3824" s="401">
        <v>500000</v>
      </c>
      <c r="I3824" s="401">
        <f>H3824</f>
        <v>500000</v>
      </c>
      <c r="J3824" s="401"/>
      <c r="K3824" s="401">
        <f>J3824</f>
        <v>0</v>
      </c>
      <c r="L3824" s="401">
        <v>1500000</v>
      </c>
      <c r="M3824" s="401">
        <f>L3824</f>
        <v>1500000</v>
      </c>
      <c r="N3824" s="401">
        <v>1500000</v>
      </c>
      <c r="O3824" s="401">
        <f>N3824</f>
        <v>1500000</v>
      </c>
      <c r="P3824" s="401"/>
      <c r="Q3824" s="401">
        <f>P3824</f>
        <v>0</v>
      </c>
      <c r="R3824" s="401">
        <v>1300000</v>
      </c>
      <c r="S3824" s="401">
        <f>R3824</f>
        <v>1300000</v>
      </c>
      <c r="T3824" s="401">
        <v>1300000</v>
      </c>
      <c r="U3824" s="401">
        <f>T3824</f>
        <v>1300000</v>
      </c>
      <c r="V3824" s="401">
        <v>1100000</v>
      </c>
      <c r="W3824" s="401">
        <f>V3824</f>
        <v>1100000</v>
      </c>
      <c r="X3824" s="401">
        <v>1100000</v>
      </c>
      <c r="Y3824" s="401">
        <f>X3824</f>
        <v>1100000</v>
      </c>
      <c r="Z3824" s="112"/>
      <c r="AA3824" s="112"/>
      <c r="AB3824" s="112"/>
      <c r="AC3824" s="112"/>
    </row>
    <row r="3825" spans="1:29" x14ac:dyDescent="0.2">
      <c r="A3825" s="188" t="s">
        <v>959</v>
      </c>
      <c r="B3825" s="166" t="s">
        <v>965</v>
      </c>
      <c r="C3825" s="167">
        <v>11</v>
      </c>
      <c r="D3825" s="166"/>
      <c r="E3825" s="168">
        <v>54</v>
      </c>
      <c r="F3825" s="169"/>
      <c r="G3825" s="169"/>
      <c r="H3825" s="185">
        <f t="shared" ref="H3825:X3826" si="6526">H3826</f>
        <v>2137935</v>
      </c>
      <c r="I3825" s="185">
        <f t="shared" si="6526"/>
        <v>0</v>
      </c>
      <c r="J3825" s="185">
        <f t="shared" si="6526"/>
        <v>4379853</v>
      </c>
      <c r="K3825" s="185">
        <f t="shared" si="6526"/>
        <v>0</v>
      </c>
      <c r="L3825" s="185">
        <f t="shared" si="6526"/>
        <v>4275869</v>
      </c>
      <c r="M3825" s="185">
        <f t="shared" si="6526"/>
        <v>0</v>
      </c>
      <c r="N3825" s="185">
        <f t="shared" si="6526"/>
        <v>4275869</v>
      </c>
      <c r="O3825" s="185">
        <f t="shared" si="6526"/>
        <v>0</v>
      </c>
      <c r="P3825" s="185">
        <f t="shared" si="6526"/>
        <v>4379853</v>
      </c>
      <c r="Q3825" s="185">
        <f t="shared" si="6526"/>
        <v>0</v>
      </c>
      <c r="R3825" s="185">
        <f t="shared" si="6526"/>
        <v>4275869</v>
      </c>
      <c r="S3825" s="185">
        <f t="shared" si="6526"/>
        <v>0</v>
      </c>
      <c r="T3825" s="185">
        <f t="shared" si="6526"/>
        <v>4275869</v>
      </c>
      <c r="U3825" s="185">
        <f t="shared" si="6526"/>
        <v>0</v>
      </c>
      <c r="V3825" s="185">
        <f t="shared" si="6526"/>
        <v>4275869</v>
      </c>
      <c r="W3825" s="185">
        <f t="shared" si="6526"/>
        <v>0</v>
      </c>
      <c r="X3825" s="185">
        <f t="shared" si="6526"/>
        <v>4275869</v>
      </c>
      <c r="Y3825" s="185">
        <f t="shared" ref="X3825:Y3826" si="6527">Y3826</f>
        <v>0</v>
      </c>
    </row>
    <row r="3826" spans="1:29" s="101" customFormat="1" x14ac:dyDescent="0.2">
      <c r="A3826" s="118" t="s">
        <v>959</v>
      </c>
      <c r="B3826" s="102" t="s">
        <v>965</v>
      </c>
      <c r="C3826" s="103">
        <v>11</v>
      </c>
      <c r="D3826" s="118"/>
      <c r="E3826" s="113">
        <v>541</v>
      </c>
      <c r="F3826" s="141"/>
      <c r="G3826" s="186"/>
      <c r="H3826" s="108">
        <f t="shared" si="6526"/>
        <v>2137935</v>
      </c>
      <c r="I3826" s="108">
        <f t="shared" si="6526"/>
        <v>0</v>
      </c>
      <c r="J3826" s="108">
        <f t="shared" si="6526"/>
        <v>4379853</v>
      </c>
      <c r="K3826" s="108">
        <f t="shared" si="6526"/>
        <v>0</v>
      </c>
      <c r="L3826" s="108">
        <f t="shared" si="6526"/>
        <v>4275869</v>
      </c>
      <c r="M3826" s="108">
        <f t="shared" si="6526"/>
        <v>0</v>
      </c>
      <c r="N3826" s="108">
        <f t="shared" si="6526"/>
        <v>4275869</v>
      </c>
      <c r="O3826" s="108">
        <f t="shared" si="6526"/>
        <v>0</v>
      </c>
      <c r="P3826" s="108">
        <f t="shared" si="6526"/>
        <v>4379853</v>
      </c>
      <c r="Q3826" s="108">
        <f t="shared" si="6526"/>
        <v>0</v>
      </c>
      <c r="R3826" s="108">
        <f t="shared" si="6526"/>
        <v>4275869</v>
      </c>
      <c r="S3826" s="108">
        <f t="shared" si="6526"/>
        <v>0</v>
      </c>
      <c r="T3826" s="108">
        <f t="shared" si="6526"/>
        <v>4275869</v>
      </c>
      <c r="U3826" s="108">
        <f t="shared" si="6526"/>
        <v>0</v>
      </c>
      <c r="V3826" s="108">
        <f t="shared" si="6526"/>
        <v>4275869</v>
      </c>
      <c r="W3826" s="108">
        <f t="shared" si="6526"/>
        <v>0</v>
      </c>
      <c r="X3826" s="108">
        <f t="shared" si="6527"/>
        <v>4275869</v>
      </c>
      <c r="Y3826" s="108">
        <f t="shared" si="6527"/>
        <v>0</v>
      </c>
    </row>
    <row r="3827" spans="1:29" ht="30" x14ac:dyDescent="0.2">
      <c r="A3827" s="95" t="s">
        <v>959</v>
      </c>
      <c r="B3827" s="93" t="s">
        <v>965</v>
      </c>
      <c r="C3827" s="94">
        <v>11</v>
      </c>
      <c r="D3827" s="95" t="s">
        <v>101</v>
      </c>
      <c r="E3827" s="119">
        <v>5413</v>
      </c>
      <c r="F3827" s="142" t="s">
        <v>859</v>
      </c>
      <c r="H3827" s="398">
        <v>2137935</v>
      </c>
      <c r="I3827" s="399"/>
      <c r="J3827" s="398">
        <v>4379853</v>
      </c>
      <c r="K3827" s="399"/>
      <c r="L3827" s="398">
        <v>4275869</v>
      </c>
      <c r="M3827" s="399"/>
      <c r="N3827" s="398">
        <v>4275869</v>
      </c>
      <c r="O3827" s="399"/>
      <c r="P3827" s="398">
        <v>4379853</v>
      </c>
      <c r="Q3827" s="399"/>
      <c r="R3827" s="398">
        <v>4275869</v>
      </c>
      <c r="S3827" s="399"/>
      <c r="T3827" s="398">
        <v>4275869</v>
      </c>
      <c r="U3827" s="399"/>
      <c r="V3827" s="398">
        <v>4275869</v>
      </c>
      <c r="W3827" s="399"/>
      <c r="X3827" s="398">
        <v>4275869</v>
      </c>
      <c r="Y3827" s="399"/>
    </row>
    <row r="3828" spans="1:29" s="101" customFormat="1" x14ac:dyDescent="0.2">
      <c r="A3828" s="188" t="s">
        <v>959</v>
      </c>
      <c r="B3828" s="166" t="s">
        <v>965</v>
      </c>
      <c r="C3828" s="167">
        <v>43</v>
      </c>
      <c r="D3828" s="166"/>
      <c r="E3828" s="168">
        <v>34</v>
      </c>
      <c r="F3828" s="169"/>
      <c r="G3828" s="169"/>
      <c r="H3828" s="185">
        <f t="shared" ref="H3828:X3829" si="6528">H3829</f>
        <v>1500000</v>
      </c>
      <c r="I3828" s="185">
        <f t="shared" si="6528"/>
        <v>0</v>
      </c>
      <c r="J3828" s="185">
        <f t="shared" si="6528"/>
        <v>398168</v>
      </c>
      <c r="K3828" s="185">
        <f t="shared" si="6528"/>
        <v>0</v>
      </c>
      <c r="L3828" s="185">
        <f t="shared" si="6528"/>
        <v>850000</v>
      </c>
      <c r="M3828" s="185">
        <f t="shared" si="6528"/>
        <v>0</v>
      </c>
      <c r="N3828" s="185">
        <f t="shared" si="6528"/>
        <v>850000</v>
      </c>
      <c r="O3828" s="185">
        <f t="shared" si="6528"/>
        <v>0</v>
      </c>
      <c r="P3828" s="185">
        <f t="shared" si="6528"/>
        <v>398168</v>
      </c>
      <c r="Q3828" s="185">
        <f t="shared" si="6528"/>
        <v>0</v>
      </c>
      <c r="R3828" s="185">
        <f t="shared" si="6528"/>
        <v>840000</v>
      </c>
      <c r="S3828" s="185">
        <f t="shared" si="6528"/>
        <v>0</v>
      </c>
      <c r="T3828" s="185">
        <f t="shared" si="6528"/>
        <v>850000</v>
      </c>
      <c r="U3828" s="185">
        <f t="shared" si="6528"/>
        <v>0</v>
      </c>
      <c r="V3828" s="185">
        <f t="shared" si="6528"/>
        <v>820000</v>
      </c>
      <c r="W3828" s="185">
        <f t="shared" si="6528"/>
        <v>0</v>
      </c>
      <c r="X3828" s="185">
        <f t="shared" si="6528"/>
        <v>850000</v>
      </c>
      <c r="Y3828" s="185">
        <f t="shared" ref="X3828:Y3829" si="6529">Y3829</f>
        <v>0</v>
      </c>
    </row>
    <row r="3829" spans="1:29" x14ac:dyDescent="0.2">
      <c r="A3829" s="118" t="s">
        <v>959</v>
      </c>
      <c r="B3829" s="102" t="s">
        <v>965</v>
      </c>
      <c r="C3829" s="103">
        <v>43</v>
      </c>
      <c r="D3829" s="118"/>
      <c r="E3829" s="113">
        <v>342</v>
      </c>
      <c r="F3829" s="141"/>
      <c r="G3829" s="186"/>
      <c r="H3829" s="108">
        <f>H3830</f>
        <v>1500000</v>
      </c>
      <c r="I3829" s="108">
        <f t="shared" si="6528"/>
        <v>0</v>
      </c>
      <c r="J3829" s="108">
        <f t="shared" si="6528"/>
        <v>398168</v>
      </c>
      <c r="K3829" s="108">
        <f t="shared" si="6528"/>
        <v>0</v>
      </c>
      <c r="L3829" s="108">
        <f t="shared" si="6528"/>
        <v>850000</v>
      </c>
      <c r="M3829" s="108">
        <f t="shared" si="6528"/>
        <v>0</v>
      </c>
      <c r="N3829" s="108">
        <f t="shared" si="6528"/>
        <v>850000</v>
      </c>
      <c r="O3829" s="108">
        <f t="shared" si="6528"/>
        <v>0</v>
      </c>
      <c r="P3829" s="108">
        <f t="shared" si="6528"/>
        <v>398168</v>
      </c>
      <c r="Q3829" s="108">
        <f t="shared" si="6528"/>
        <v>0</v>
      </c>
      <c r="R3829" s="108">
        <f t="shared" si="6528"/>
        <v>840000</v>
      </c>
      <c r="S3829" s="108">
        <f t="shared" si="6528"/>
        <v>0</v>
      </c>
      <c r="T3829" s="108">
        <f t="shared" si="6528"/>
        <v>850000</v>
      </c>
      <c r="U3829" s="108">
        <f t="shared" si="6528"/>
        <v>0</v>
      </c>
      <c r="V3829" s="108">
        <f t="shared" si="6528"/>
        <v>820000</v>
      </c>
      <c r="W3829" s="108">
        <f t="shared" si="6528"/>
        <v>0</v>
      </c>
      <c r="X3829" s="108">
        <f t="shared" si="6529"/>
        <v>850000</v>
      </c>
      <c r="Y3829" s="108">
        <f t="shared" si="6529"/>
        <v>0</v>
      </c>
    </row>
    <row r="3830" spans="1:29" ht="45" x14ac:dyDescent="0.2">
      <c r="A3830" s="95" t="s">
        <v>959</v>
      </c>
      <c r="B3830" s="93" t="s">
        <v>965</v>
      </c>
      <c r="C3830" s="94">
        <v>43</v>
      </c>
      <c r="D3830" s="95" t="s">
        <v>101</v>
      </c>
      <c r="E3830" s="119">
        <v>3421</v>
      </c>
      <c r="F3830" s="142" t="s">
        <v>856</v>
      </c>
      <c r="H3830" s="398">
        <v>1500000</v>
      </c>
      <c r="I3830" s="399"/>
      <c r="J3830" s="398">
        <v>398168</v>
      </c>
      <c r="K3830" s="399"/>
      <c r="L3830" s="398">
        <v>850000</v>
      </c>
      <c r="M3830" s="399"/>
      <c r="N3830" s="398">
        <v>850000</v>
      </c>
      <c r="O3830" s="399"/>
      <c r="P3830" s="398">
        <v>398168</v>
      </c>
      <c r="Q3830" s="399"/>
      <c r="R3830" s="398">
        <v>840000</v>
      </c>
      <c r="S3830" s="399"/>
      <c r="T3830" s="398">
        <v>850000</v>
      </c>
      <c r="U3830" s="399"/>
      <c r="V3830" s="398">
        <v>820000</v>
      </c>
      <c r="W3830" s="399"/>
      <c r="X3830" s="398">
        <v>850000</v>
      </c>
      <c r="Y3830" s="399"/>
      <c r="Z3830" s="101"/>
      <c r="AA3830" s="101"/>
      <c r="AB3830" s="101"/>
      <c r="AC3830" s="101"/>
    </row>
    <row r="3831" spans="1:29" s="101" customFormat="1" x14ac:dyDescent="0.2">
      <c r="A3831" s="188" t="s">
        <v>959</v>
      </c>
      <c r="B3831" s="166" t="s">
        <v>965</v>
      </c>
      <c r="C3831" s="167">
        <v>43</v>
      </c>
      <c r="D3831" s="166"/>
      <c r="E3831" s="168">
        <v>54</v>
      </c>
      <c r="F3831" s="169"/>
      <c r="G3831" s="169"/>
      <c r="H3831" s="185">
        <f>H3832</f>
        <v>0</v>
      </c>
      <c r="I3831" s="185">
        <f t="shared" ref="I3831:Y3831" si="6530">I3832</f>
        <v>0</v>
      </c>
      <c r="J3831" s="185">
        <f t="shared" si="6530"/>
        <v>0</v>
      </c>
      <c r="K3831" s="185">
        <f t="shared" si="6530"/>
        <v>0</v>
      </c>
      <c r="L3831" s="185">
        <f t="shared" si="6530"/>
        <v>0</v>
      </c>
      <c r="M3831" s="185">
        <f t="shared" si="6530"/>
        <v>0</v>
      </c>
      <c r="N3831" s="185">
        <f t="shared" si="6530"/>
        <v>0</v>
      </c>
      <c r="O3831" s="185">
        <f t="shared" si="6530"/>
        <v>0</v>
      </c>
      <c r="P3831" s="185">
        <f t="shared" si="6530"/>
        <v>0</v>
      </c>
      <c r="Q3831" s="185">
        <f t="shared" si="6530"/>
        <v>0</v>
      </c>
      <c r="R3831" s="185">
        <f t="shared" si="6530"/>
        <v>0</v>
      </c>
      <c r="S3831" s="185">
        <f t="shared" si="6530"/>
        <v>0</v>
      </c>
      <c r="T3831" s="185">
        <f t="shared" si="6530"/>
        <v>0</v>
      </c>
      <c r="U3831" s="185">
        <f t="shared" si="6530"/>
        <v>0</v>
      </c>
      <c r="V3831" s="185">
        <f t="shared" si="6530"/>
        <v>0</v>
      </c>
      <c r="W3831" s="185">
        <f t="shared" si="6530"/>
        <v>0</v>
      </c>
      <c r="X3831" s="185">
        <f t="shared" si="6530"/>
        <v>0</v>
      </c>
      <c r="Y3831" s="185">
        <f t="shared" si="6530"/>
        <v>0</v>
      </c>
      <c r="Z3831" s="112"/>
      <c r="AA3831" s="112"/>
      <c r="AB3831" s="112"/>
      <c r="AC3831" s="112"/>
    </row>
    <row r="3832" spans="1:29" x14ac:dyDescent="0.2">
      <c r="A3832" s="118" t="s">
        <v>959</v>
      </c>
      <c r="B3832" s="102" t="s">
        <v>965</v>
      </c>
      <c r="C3832" s="103">
        <v>43</v>
      </c>
      <c r="D3832" s="118"/>
      <c r="E3832" s="113">
        <v>541</v>
      </c>
      <c r="F3832" s="141"/>
      <c r="G3832" s="186"/>
      <c r="H3832" s="108">
        <f t="shared" ref="H3832:Y3832" si="6531">H3833</f>
        <v>0</v>
      </c>
      <c r="I3832" s="108">
        <f t="shared" si="6531"/>
        <v>0</v>
      </c>
      <c r="J3832" s="108">
        <f t="shared" si="6531"/>
        <v>0</v>
      </c>
      <c r="K3832" s="108">
        <f t="shared" si="6531"/>
        <v>0</v>
      </c>
      <c r="L3832" s="108">
        <f t="shared" si="6531"/>
        <v>0</v>
      </c>
      <c r="M3832" s="108">
        <f t="shared" si="6531"/>
        <v>0</v>
      </c>
      <c r="N3832" s="108">
        <f t="shared" si="6531"/>
        <v>0</v>
      </c>
      <c r="O3832" s="108">
        <f t="shared" si="6531"/>
        <v>0</v>
      </c>
      <c r="P3832" s="108">
        <f t="shared" si="6531"/>
        <v>0</v>
      </c>
      <c r="Q3832" s="108">
        <f t="shared" si="6531"/>
        <v>0</v>
      </c>
      <c r="R3832" s="108">
        <f t="shared" si="6531"/>
        <v>0</v>
      </c>
      <c r="S3832" s="108">
        <f t="shared" si="6531"/>
        <v>0</v>
      </c>
      <c r="T3832" s="108">
        <f t="shared" si="6531"/>
        <v>0</v>
      </c>
      <c r="U3832" s="108">
        <f t="shared" si="6531"/>
        <v>0</v>
      </c>
      <c r="V3832" s="108">
        <f t="shared" si="6531"/>
        <v>0</v>
      </c>
      <c r="W3832" s="108">
        <f t="shared" si="6531"/>
        <v>0</v>
      </c>
      <c r="X3832" s="108">
        <f t="shared" si="6531"/>
        <v>0</v>
      </c>
      <c r="Y3832" s="108">
        <f t="shared" si="6531"/>
        <v>0</v>
      </c>
    </row>
    <row r="3833" spans="1:29" ht="30" x14ac:dyDescent="0.2">
      <c r="A3833" s="95" t="s">
        <v>959</v>
      </c>
      <c r="B3833" s="93" t="s">
        <v>965</v>
      </c>
      <c r="C3833" s="94">
        <v>43</v>
      </c>
      <c r="D3833" s="95" t="s">
        <v>101</v>
      </c>
      <c r="E3833" s="119">
        <v>5413</v>
      </c>
      <c r="F3833" s="142" t="s">
        <v>859</v>
      </c>
      <c r="H3833" s="398">
        <v>0</v>
      </c>
      <c r="I3833" s="399"/>
      <c r="J3833" s="398">
        <v>0</v>
      </c>
      <c r="K3833" s="399"/>
      <c r="L3833" s="398"/>
      <c r="M3833" s="399"/>
      <c r="N3833" s="398">
        <v>0</v>
      </c>
      <c r="O3833" s="399"/>
      <c r="P3833" s="398">
        <v>0</v>
      </c>
      <c r="Q3833" s="399"/>
      <c r="R3833" s="398"/>
      <c r="S3833" s="399"/>
      <c r="T3833" s="398">
        <v>0</v>
      </c>
      <c r="U3833" s="399"/>
      <c r="V3833" s="398"/>
      <c r="W3833" s="399"/>
      <c r="X3833" s="398">
        <v>0</v>
      </c>
      <c r="Y3833" s="399"/>
      <c r="Z3833" s="101"/>
      <c r="AA3833" s="101"/>
      <c r="AB3833" s="101"/>
      <c r="AC3833" s="101"/>
    </row>
    <row r="3834" spans="1:29" ht="67.5" x14ac:dyDescent="0.2">
      <c r="A3834" s="202" t="s">
        <v>959</v>
      </c>
      <c r="B3834" s="173" t="s">
        <v>967</v>
      </c>
      <c r="C3834" s="173"/>
      <c r="D3834" s="173"/>
      <c r="E3834" s="174"/>
      <c r="F3834" s="176" t="s">
        <v>968</v>
      </c>
      <c r="G3834" s="177" t="s">
        <v>636</v>
      </c>
      <c r="H3834" s="178">
        <f>H3835+H3842+H3848+H3851+H3858+H3864</f>
        <v>74533</v>
      </c>
      <c r="I3834" s="178">
        <f t="shared" ref="I3834:Q3834" si="6532">I3835+I3842+I3848+I3851+I3858+I3864</f>
        <v>0</v>
      </c>
      <c r="J3834" s="178">
        <f t="shared" si="6532"/>
        <v>0</v>
      </c>
      <c r="K3834" s="178">
        <f t="shared" si="6532"/>
        <v>0</v>
      </c>
      <c r="L3834" s="178">
        <f t="shared" ref="L3834:M3834" si="6533">L3835+L3842+L3848+L3851+L3858+L3864</f>
        <v>0</v>
      </c>
      <c r="M3834" s="178">
        <f t="shared" si="6533"/>
        <v>0</v>
      </c>
      <c r="N3834" s="178">
        <f t="shared" ref="N3834:O3834" si="6534">N3835+N3842+N3848+N3851+N3858+N3864</f>
        <v>0</v>
      </c>
      <c r="O3834" s="178">
        <f t="shared" si="6534"/>
        <v>0</v>
      </c>
      <c r="P3834" s="178">
        <f t="shared" si="6532"/>
        <v>0</v>
      </c>
      <c r="Q3834" s="178">
        <f t="shared" si="6532"/>
        <v>0</v>
      </c>
      <c r="R3834" s="178">
        <f t="shared" ref="R3834:W3834" si="6535">R3835+R3842+R3848+R3851+R3858+R3864</f>
        <v>0</v>
      </c>
      <c r="S3834" s="178">
        <f t="shared" si="6535"/>
        <v>0</v>
      </c>
      <c r="T3834" s="178">
        <f t="shared" ref="T3834:U3834" si="6536">T3835+T3842+T3848+T3851+T3858+T3864</f>
        <v>0</v>
      </c>
      <c r="U3834" s="178">
        <f t="shared" si="6536"/>
        <v>0</v>
      </c>
      <c r="V3834" s="178">
        <f t="shared" si="6535"/>
        <v>0</v>
      </c>
      <c r="W3834" s="178">
        <f t="shared" si="6535"/>
        <v>0</v>
      </c>
      <c r="X3834" s="178">
        <f t="shared" ref="X3834:Y3834" si="6537">X3835+X3842+X3848+X3851+X3858+X3864</f>
        <v>0</v>
      </c>
      <c r="Y3834" s="178">
        <f t="shared" si="6537"/>
        <v>0</v>
      </c>
    </row>
    <row r="3835" spans="1:29" s="101" customFormat="1" x14ac:dyDescent="0.2">
      <c r="A3835" s="188" t="s">
        <v>959</v>
      </c>
      <c r="B3835" s="166" t="s">
        <v>967</v>
      </c>
      <c r="C3835" s="167">
        <v>43</v>
      </c>
      <c r="D3835" s="166"/>
      <c r="E3835" s="168">
        <v>31</v>
      </c>
      <c r="F3835" s="169"/>
      <c r="G3835" s="169"/>
      <c r="H3835" s="185">
        <f t="shared" ref="H3835:Q3835" si="6538">H3836+H3840+H3838</f>
        <v>2237</v>
      </c>
      <c r="I3835" s="185">
        <f t="shared" si="6538"/>
        <v>0</v>
      </c>
      <c r="J3835" s="185">
        <f t="shared" si="6538"/>
        <v>0</v>
      </c>
      <c r="K3835" s="185">
        <f t="shared" si="6538"/>
        <v>0</v>
      </c>
      <c r="L3835" s="185">
        <f t="shared" ref="L3835:M3835" si="6539">L3836+L3840+L3838</f>
        <v>0</v>
      </c>
      <c r="M3835" s="185">
        <f t="shared" si="6539"/>
        <v>0</v>
      </c>
      <c r="N3835" s="185">
        <f t="shared" ref="N3835:O3835" si="6540">N3836+N3840+N3838</f>
        <v>0</v>
      </c>
      <c r="O3835" s="185">
        <f t="shared" si="6540"/>
        <v>0</v>
      </c>
      <c r="P3835" s="185">
        <f t="shared" si="6538"/>
        <v>0</v>
      </c>
      <c r="Q3835" s="185">
        <f t="shared" si="6538"/>
        <v>0</v>
      </c>
      <c r="R3835" s="185">
        <f t="shared" ref="R3835:W3835" si="6541">R3836+R3840+R3838</f>
        <v>0</v>
      </c>
      <c r="S3835" s="185">
        <f t="shared" si="6541"/>
        <v>0</v>
      </c>
      <c r="T3835" s="185">
        <f t="shared" ref="T3835:U3835" si="6542">T3836+T3840+T3838</f>
        <v>0</v>
      </c>
      <c r="U3835" s="185">
        <f t="shared" si="6542"/>
        <v>0</v>
      </c>
      <c r="V3835" s="185">
        <f t="shared" si="6541"/>
        <v>0</v>
      </c>
      <c r="W3835" s="185">
        <f t="shared" si="6541"/>
        <v>0</v>
      </c>
      <c r="X3835" s="185">
        <f t="shared" ref="X3835:Y3835" si="6543">X3836+X3840+X3838</f>
        <v>0</v>
      </c>
      <c r="Y3835" s="185">
        <f t="shared" si="6543"/>
        <v>0</v>
      </c>
      <c r="Z3835" s="112"/>
      <c r="AA3835" s="112"/>
      <c r="AB3835" s="112"/>
      <c r="AC3835" s="112"/>
    </row>
    <row r="3836" spans="1:29" x14ac:dyDescent="0.2">
      <c r="A3836" s="118" t="s">
        <v>959</v>
      </c>
      <c r="B3836" s="102" t="s">
        <v>967</v>
      </c>
      <c r="C3836" s="103">
        <v>43</v>
      </c>
      <c r="D3836" s="118"/>
      <c r="E3836" s="113">
        <v>311</v>
      </c>
      <c r="F3836" s="141"/>
      <c r="G3836" s="186"/>
      <c r="H3836" s="108">
        <f t="shared" ref="H3836:Y3836" si="6544">H3837</f>
        <v>1916</v>
      </c>
      <c r="I3836" s="108">
        <f t="shared" si="6544"/>
        <v>0</v>
      </c>
      <c r="J3836" s="108">
        <f t="shared" si="6544"/>
        <v>0</v>
      </c>
      <c r="K3836" s="108">
        <f t="shared" si="6544"/>
        <v>0</v>
      </c>
      <c r="L3836" s="108">
        <f t="shared" si="6544"/>
        <v>0</v>
      </c>
      <c r="M3836" s="108">
        <f t="shared" si="6544"/>
        <v>0</v>
      </c>
      <c r="N3836" s="108">
        <f t="shared" si="6544"/>
        <v>0</v>
      </c>
      <c r="O3836" s="108">
        <f t="shared" si="6544"/>
        <v>0</v>
      </c>
      <c r="P3836" s="108">
        <f t="shared" si="6544"/>
        <v>0</v>
      </c>
      <c r="Q3836" s="108">
        <f t="shared" si="6544"/>
        <v>0</v>
      </c>
      <c r="R3836" s="108">
        <f t="shared" si="6544"/>
        <v>0</v>
      </c>
      <c r="S3836" s="108">
        <f t="shared" si="6544"/>
        <v>0</v>
      </c>
      <c r="T3836" s="108">
        <f t="shared" si="6544"/>
        <v>0</v>
      </c>
      <c r="U3836" s="108">
        <f t="shared" si="6544"/>
        <v>0</v>
      </c>
      <c r="V3836" s="108">
        <f t="shared" si="6544"/>
        <v>0</v>
      </c>
      <c r="W3836" s="108">
        <f t="shared" si="6544"/>
        <v>0</v>
      </c>
      <c r="X3836" s="108">
        <f t="shared" si="6544"/>
        <v>0</v>
      </c>
      <c r="Y3836" s="108">
        <f t="shared" si="6544"/>
        <v>0</v>
      </c>
    </row>
    <row r="3837" spans="1:29" s="101" customFormat="1" x14ac:dyDescent="0.2">
      <c r="A3837" s="95" t="s">
        <v>959</v>
      </c>
      <c r="B3837" s="93" t="s">
        <v>967</v>
      </c>
      <c r="C3837" s="94">
        <v>43</v>
      </c>
      <c r="D3837" s="95" t="s">
        <v>101</v>
      </c>
      <c r="E3837" s="119">
        <v>3111</v>
      </c>
      <c r="F3837" s="142" t="s">
        <v>33</v>
      </c>
      <c r="G3837" s="134"/>
      <c r="H3837" s="398">
        <v>1916</v>
      </c>
      <c r="I3837" s="399"/>
      <c r="J3837" s="398">
        <v>0</v>
      </c>
      <c r="K3837" s="399"/>
      <c r="L3837" s="398"/>
      <c r="M3837" s="399"/>
      <c r="N3837" s="398"/>
      <c r="O3837" s="399"/>
      <c r="P3837" s="398">
        <v>0</v>
      </c>
      <c r="Q3837" s="399"/>
      <c r="R3837" s="398"/>
      <c r="S3837" s="399"/>
      <c r="T3837" s="398"/>
      <c r="U3837" s="399"/>
      <c r="V3837" s="398"/>
      <c r="W3837" s="399"/>
      <c r="X3837" s="398"/>
      <c r="Y3837" s="399"/>
    </row>
    <row r="3838" spans="1:29" x14ac:dyDescent="0.2">
      <c r="A3838" s="118" t="s">
        <v>959</v>
      </c>
      <c r="B3838" s="102" t="s">
        <v>967</v>
      </c>
      <c r="C3838" s="103">
        <v>43</v>
      </c>
      <c r="D3838" s="118"/>
      <c r="E3838" s="113">
        <v>312</v>
      </c>
      <c r="F3838" s="141"/>
      <c r="G3838" s="186"/>
      <c r="H3838" s="108">
        <f t="shared" ref="H3838:Y3838" si="6545">H3839</f>
        <v>4</v>
      </c>
      <c r="I3838" s="108">
        <f t="shared" si="6545"/>
        <v>0</v>
      </c>
      <c r="J3838" s="108">
        <f t="shared" si="6545"/>
        <v>0</v>
      </c>
      <c r="K3838" s="108">
        <f t="shared" si="6545"/>
        <v>0</v>
      </c>
      <c r="L3838" s="108">
        <f t="shared" si="6545"/>
        <v>0</v>
      </c>
      <c r="M3838" s="108">
        <f t="shared" si="6545"/>
        <v>0</v>
      </c>
      <c r="N3838" s="108">
        <f t="shared" si="6545"/>
        <v>0</v>
      </c>
      <c r="O3838" s="108">
        <f t="shared" si="6545"/>
        <v>0</v>
      </c>
      <c r="P3838" s="108">
        <f t="shared" si="6545"/>
        <v>0</v>
      </c>
      <c r="Q3838" s="108">
        <f t="shared" si="6545"/>
        <v>0</v>
      </c>
      <c r="R3838" s="108">
        <f t="shared" si="6545"/>
        <v>0</v>
      </c>
      <c r="S3838" s="108">
        <f t="shared" si="6545"/>
        <v>0</v>
      </c>
      <c r="T3838" s="108">
        <f t="shared" si="6545"/>
        <v>0</v>
      </c>
      <c r="U3838" s="108">
        <f t="shared" si="6545"/>
        <v>0</v>
      </c>
      <c r="V3838" s="108">
        <f t="shared" si="6545"/>
        <v>0</v>
      </c>
      <c r="W3838" s="108">
        <f t="shared" si="6545"/>
        <v>0</v>
      </c>
      <c r="X3838" s="108">
        <f t="shared" si="6545"/>
        <v>0</v>
      </c>
      <c r="Y3838" s="108">
        <f t="shared" si="6545"/>
        <v>0</v>
      </c>
    </row>
    <row r="3839" spans="1:29" s="101" customFormat="1" x14ac:dyDescent="0.2">
      <c r="A3839" s="95" t="s">
        <v>959</v>
      </c>
      <c r="B3839" s="93" t="s">
        <v>967</v>
      </c>
      <c r="C3839" s="94">
        <v>43</v>
      </c>
      <c r="D3839" s="95" t="s">
        <v>101</v>
      </c>
      <c r="E3839" s="119">
        <v>3121</v>
      </c>
      <c r="F3839" s="142" t="s">
        <v>471</v>
      </c>
      <c r="G3839" s="134"/>
      <c r="H3839" s="398">
        <v>4</v>
      </c>
      <c r="I3839" s="399"/>
      <c r="J3839" s="398">
        <v>0</v>
      </c>
      <c r="K3839" s="399"/>
      <c r="L3839" s="398"/>
      <c r="M3839" s="399"/>
      <c r="N3839" s="398"/>
      <c r="O3839" s="399"/>
      <c r="P3839" s="398">
        <v>0</v>
      </c>
      <c r="Q3839" s="399"/>
      <c r="R3839" s="398"/>
      <c r="S3839" s="399"/>
      <c r="T3839" s="398"/>
      <c r="U3839" s="399"/>
      <c r="V3839" s="398"/>
      <c r="W3839" s="399"/>
      <c r="X3839" s="398"/>
      <c r="Y3839" s="399"/>
    </row>
    <row r="3840" spans="1:29" x14ac:dyDescent="0.2">
      <c r="A3840" s="118" t="s">
        <v>959</v>
      </c>
      <c r="B3840" s="102" t="s">
        <v>967</v>
      </c>
      <c r="C3840" s="103">
        <v>43</v>
      </c>
      <c r="D3840" s="118"/>
      <c r="E3840" s="113">
        <v>313</v>
      </c>
      <c r="F3840" s="141"/>
      <c r="G3840" s="186"/>
      <c r="H3840" s="108">
        <f t="shared" ref="H3840:Y3840" si="6546">H3841</f>
        <v>317</v>
      </c>
      <c r="I3840" s="108">
        <f t="shared" si="6546"/>
        <v>0</v>
      </c>
      <c r="J3840" s="108">
        <f t="shared" si="6546"/>
        <v>0</v>
      </c>
      <c r="K3840" s="108">
        <f t="shared" si="6546"/>
        <v>0</v>
      </c>
      <c r="L3840" s="108">
        <f t="shared" si="6546"/>
        <v>0</v>
      </c>
      <c r="M3840" s="108">
        <f t="shared" si="6546"/>
        <v>0</v>
      </c>
      <c r="N3840" s="108">
        <f t="shared" si="6546"/>
        <v>0</v>
      </c>
      <c r="O3840" s="108">
        <f t="shared" si="6546"/>
        <v>0</v>
      </c>
      <c r="P3840" s="108">
        <f t="shared" si="6546"/>
        <v>0</v>
      </c>
      <c r="Q3840" s="108">
        <f t="shared" si="6546"/>
        <v>0</v>
      </c>
      <c r="R3840" s="108">
        <f t="shared" si="6546"/>
        <v>0</v>
      </c>
      <c r="S3840" s="108">
        <f t="shared" si="6546"/>
        <v>0</v>
      </c>
      <c r="T3840" s="108">
        <f t="shared" si="6546"/>
        <v>0</v>
      </c>
      <c r="U3840" s="108">
        <f t="shared" si="6546"/>
        <v>0</v>
      </c>
      <c r="V3840" s="108">
        <f t="shared" si="6546"/>
        <v>0</v>
      </c>
      <c r="W3840" s="108">
        <f t="shared" si="6546"/>
        <v>0</v>
      </c>
      <c r="X3840" s="108">
        <f t="shared" si="6546"/>
        <v>0</v>
      </c>
      <c r="Y3840" s="108">
        <f t="shared" si="6546"/>
        <v>0</v>
      </c>
    </row>
    <row r="3841" spans="1:29" x14ac:dyDescent="0.2">
      <c r="A3841" s="95" t="s">
        <v>959</v>
      </c>
      <c r="B3841" s="93" t="s">
        <v>967</v>
      </c>
      <c r="C3841" s="94">
        <v>43</v>
      </c>
      <c r="D3841" s="95" t="s">
        <v>101</v>
      </c>
      <c r="E3841" s="119">
        <v>3132</v>
      </c>
      <c r="F3841" s="142" t="s">
        <v>40</v>
      </c>
      <c r="H3841" s="398">
        <v>317</v>
      </c>
      <c r="I3841" s="399"/>
      <c r="J3841" s="398">
        <v>0</v>
      </c>
      <c r="K3841" s="399"/>
      <c r="L3841" s="398"/>
      <c r="M3841" s="399"/>
      <c r="N3841" s="398"/>
      <c r="O3841" s="399"/>
      <c r="P3841" s="398">
        <v>0</v>
      </c>
      <c r="Q3841" s="399"/>
      <c r="R3841" s="398"/>
      <c r="S3841" s="399"/>
      <c r="T3841" s="398"/>
      <c r="U3841" s="399"/>
      <c r="V3841" s="398"/>
      <c r="W3841" s="399"/>
      <c r="X3841" s="398"/>
      <c r="Y3841" s="399"/>
      <c r="Z3841" s="101"/>
      <c r="AA3841" s="101"/>
      <c r="AB3841" s="101"/>
      <c r="AC3841" s="101"/>
    </row>
    <row r="3842" spans="1:29" s="101" customFormat="1" x14ac:dyDescent="0.2">
      <c r="A3842" s="188" t="s">
        <v>959</v>
      </c>
      <c r="B3842" s="166" t="s">
        <v>967</v>
      </c>
      <c r="C3842" s="167">
        <v>43</v>
      </c>
      <c r="D3842" s="166"/>
      <c r="E3842" s="168">
        <v>32</v>
      </c>
      <c r="F3842" s="169"/>
      <c r="G3842" s="169"/>
      <c r="H3842" s="185">
        <f>H3843+H3846</f>
        <v>4152</v>
      </c>
      <c r="I3842" s="185">
        <f t="shared" ref="I3842:Q3842" si="6547">I3843+I3846</f>
        <v>0</v>
      </c>
      <c r="J3842" s="185">
        <f t="shared" si="6547"/>
        <v>0</v>
      </c>
      <c r="K3842" s="185">
        <f t="shared" si="6547"/>
        <v>0</v>
      </c>
      <c r="L3842" s="185">
        <f t="shared" ref="L3842:M3842" si="6548">L3843+L3846</f>
        <v>0</v>
      </c>
      <c r="M3842" s="185">
        <f t="shared" si="6548"/>
        <v>0</v>
      </c>
      <c r="N3842" s="185">
        <f t="shared" ref="N3842:O3842" si="6549">N3843+N3846</f>
        <v>0</v>
      </c>
      <c r="O3842" s="185">
        <f t="shared" si="6549"/>
        <v>0</v>
      </c>
      <c r="P3842" s="185">
        <f t="shared" si="6547"/>
        <v>0</v>
      </c>
      <c r="Q3842" s="185">
        <f t="shared" si="6547"/>
        <v>0</v>
      </c>
      <c r="R3842" s="185">
        <f t="shared" ref="R3842:W3842" si="6550">R3843+R3846</f>
        <v>0</v>
      </c>
      <c r="S3842" s="185">
        <f t="shared" si="6550"/>
        <v>0</v>
      </c>
      <c r="T3842" s="185">
        <f t="shared" ref="T3842:U3842" si="6551">T3843+T3846</f>
        <v>0</v>
      </c>
      <c r="U3842" s="185">
        <f t="shared" si="6551"/>
        <v>0</v>
      </c>
      <c r="V3842" s="185">
        <f t="shared" si="6550"/>
        <v>0</v>
      </c>
      <c r="W3842" s="185">
        <f t="shared" si="6550"/>
        <v>0</v>
      </c>
      <c r="X3842" s="185">
        <f t="shared" ref="X3842:Y3842" si="6552">X3843+X3846</f>
        <v>0</v>
      </c>
      <c r="Y3842" s="185">
        <f t="shared" si="6552"/>
        <v>0</v>
      </c>
      <c r="Z3842" s="112"/>
      <c r="AA3842" s="112"/>
      <c r="AB3842" s="112"/>
      <c r="AC3842" s="112"/>
    </row>
    <row r="3843" spans="1:29" s="101" customFormat="1" x14ac:dyDescent="0.2">
      <c r="A3843" s="118" t="s">
        <v>959</v>
      </c>
      <c r="B3843" s="102" t="s">
        <v>967</v>
      </c>
      <c r="C3843" s="103">
        <v>43</v>
      </c>
      <c r="D3843" s="118"/>
      <c r="E3843" s="113">
        <v>321</v>
      </c>
      <c r="F3843" s="141"/>
      <c r="G3843" s="186"/>
      <c r="H3843" s="108">
        <f t="shared" ref="H3843:Q3843" si="6553">SUM(H3844:H3845)</f>
        <v>272</v>
      </c>
      <c r="I3843" s="108">
        <f t="shared" si="6553"/>
        <v>0</v>
      </c>
      <c r="J3843" s="108">
        <f t="shared" si="6553"/>
        <v>0</v>
      </c>
      <c r="K3843" s="108">
        <f t="shared" si="6553"/>
        <v>0</v>
      </c>
      <c r="L3843" s="108">
        <f t="shared" ref="L3843:M3843" si="6554">SUM(L3844:L3845)</f>
        <v>0</v>
      </c>
      <c r="M3843" s="108">
        <f t="shared" si="6554"/>
        <v>0</v>
      </c>
      <c r="N3843" s="108">
        <f t="shared" ref="N3843:O3843" si="6555">SUM(N3844:N3845)</f>
        <v>0</v>
      </c>
      <c r="O3843" s="108">
        <f t="shared" si="6555"/>
        <v>0</v>
      </c>
      <c r="P3843" s="108">
        <f t="shared" si="6553"/>
        <v>0</v>
      </c>
      <c r="Q3843" s="108">
        <f t="shared" si="6553"/>
        <v>0</v>
      </c>
      <c r="R3843" s="108">
        <f t="shared" ref="R3843:W3843" si="6556">SUM(R3844:R3845)</f>
        <v>0</v>
      </c>
      <c r="S3843" s="108">
        <f t="shared" si="6556"/>
        <v>0</v>
      </c>
      <c r="T3843" s="108">
        <f t="shared" ref="T3843:U3843" si="6557">SUM(T3844:T3845)</f>
        <v>0</v>
      </c>
      <c r="U3843" s="108">
        <f t="shared" si="6557"/>
        <v>0</v>
      </c>
      <c r="V3843" s="108">
        <f t="shared" si="6556"/>
        <v>0</v>
      </c>
      <c r="W3843" s="108">
        <f t="shared" si="6556"/>
        <v>0</v>
      </c>
      <c r="X3843" s="108">
        <f t="shared" ref="X3843:Y3843" si="6558">SUM(X3844:X3845)</f>
        <v>0</v>
      </c>
      <c r="Y3843" s="108">
        <f t="shared" si="6558"/>
        <v>0</v>
      </c>
      <c r="Z3843" s="112"/>
      <c r="AA3843" s="112"/>
      <c r="AB3843" s="112"/>
      <c r="AC3843" s="112"/>
    </row>
    <row r="3844" spans="1:29" x14ac:dyDescent="0.2">
      <c r="A3844" s="95" t="s">
        <v>959</v>
      </c>
      <c r="B3844" s="93" t="s">
        <v>967</v>
      </c>
      <c r="C3844" s="94">
        <v>43</v>
      </c>
      <c r="D3844" s="95" t="s">
        <v>101</v>
      </c>
      <c r="E3844" s="119">
        <v>3211</v>
      </c>
      <c r="F3844" s="142" t="s">
        <v>42</v>
      </c>
      <c r="H3844" s="398">
        <v>163</v>
      </c>
      <c r="I3844" s="399"/>
      <c r="J3844" s="398">
        <v>0</v>
      </c>
      <c r="K3844" s="399"/>
      <c r="L3844" s="398"/>
      <c r="M3844" s="399"/>
      <c r="N3844" s="398"/>
      <c r="O3844" s="399"/>
      <c r="P3844" s="398">
        <v>0</v>
      </c>
      <c r="Q3844" s="399"/>
      <c r="R3844" s="398"/>
      <c r="S3844" s="399"/>
      <c r="T3844" s="398"/>
      <c r="U3844" s="399"/>
      <c r="V3844" s="398"/>
      <c r="W3844" s="399"/>
      <c r="X3844" s="398"/>
      <c r="Y3844" s="399"/>
      <c r="Z3844" s="101"/>
      <c r="AA3844" s="101"/>
      <c r="AB3844" s="101"/>
      <c r="AC3844" s="101"/>
    </row>
    <row r="3845" spans="1:29" s="101" customFormat="1" ht="30" x14ac:dyDescent="0.2">
      <c r="A3845" s="95" t="s">
        <v>959</v>
      </c>
      <c r="B3845" s="93" t="s">
        <v>967</v>
      </c>
      <c r="C3845" s="94">
        <v>43</v>
      </c>
      <c r="D3845" s="95" t="s">
        <v>101</v>
      </c>
      <c r="E3845" s="119">
        <v>3212</v>
      </c>
      <c r="F3845" s="142" t="s">
        <v>43</v>
      </c>
      <c r="G3845" s="134"/>
      <c r="H3845" s="398">
        <v>109</v>
      </c>
      <c r="I3845" s="399"/>
      <c r="J3845" s="398">
        <v>0</v>
      </c>
      <c r="K3845" s="399"/>
      <c r="L3845" s="398"/>
      <c r="M3845" s="399"/>
      <c r="N3845" s="398"/>
      <c r="O3845" s="399"/>
      <c r="P3845" s="398">
        <v>0</v>
      </c>
      <c r="Q3845" s="399"/>
      <c r="R3845" s="398"/>
      <c r="S3845" s="399"/>
      <c r="T3845" s="398"/>
      <c r="U3845" s="399"/>
      <c r="V3845" s="398"/>
      <c r="W3845" s="399"/>
      <c r="X3845" s="398"/>
      <c r="Y3845" s="399"/>
    </row>
    <row r="3846" spans="1:29" s="101" customFormat="1" x14ac:dyDescent="0.2">
      <c r="A3846" s="118" t="s">
        <v>959</v>
      </c>
      <c r="B3846" s="102" t="s">
        <v>967</v>
      </c>
      <c r="C3846" s="103">
        <v>43</v>
      </c>
      <c r="D3846" s="118"/>
      <c r="E3846" s="113">
        <v>323</v>
      </c>
      <c r="F3846" s="141"/>
      <c r="G3846" s="186"/>
      <c r="H3846" s="108">
        <f t="shared" ref="H3846:Y3846" si="6559">H3847</f>
        <v>3880</v>
      </c>
      <c r="I3846" s="108">
        <f t="shared" si="6559"/>
        <v>0</v>
      </c>
      <c r="J3846" s="108">
        <f t="shared" si="6559"/>
        <v>0</v>
      </c>
      <c r="K3846" s="108">
        <f t="shared" si="6559"/>
        <v>0</v>
      </c>
      <c r="L3846" s="108">
        <f t="shared" si="6559"/>
        <v>0</v>
      </c>
      <c r="M3846" s="108">
        <f t="shared" si="6559"/>
        <v>0</v>
      </c>
      <c r="N3846" s="108">
        <f t="shared" si="6559"/>
        <v>0</v>
      </c>
      <c r="O3846" s="108">
        <f t="shared" si="6559"/>
        <v>0</v>
      </c>
      <c r="P3846" s="108">
        <f t="shared" si="6559"/>
        <v>0</v>
      </c>
      <c r="Q3846" s="108">
        <f t="shared" si="6559"/>
        <v>0</v>
      </c>
      <c r="R3846" s="108">
        <f t="shared" si="6559"/>
        <v>0</v>
      </c>
      <c r="S3846" s="108">
        <f t="shared" si="6559"/>
        <v>0</v>
      </c>
      <c r="T3846" s="108">
        <f t="shared" si="6559"/>
        <v>0</v>
      </c>
      <c r="U3846" s="108">
        <f t="shared" si="6559"/>
        <v>0</v>
      </c>
      <c r="V3846" s="108">
        <f t="shared" si="6559"/>
        <v>0</v>
      </c>
      <c r="W3846" s="108">
        <f t="shared" si="6559"/>
        <v>0</v>
      </c>
      <c r="X3846" s="108">
        <f t="shared" si="6559"/>
        <v>0</v>
      </c>
      <c r="Y3846" s="108">
        <f t="shared" si="6559"/>
        <v>0</v>
      </c>
      <c r="Z3846" s="112"/>
      <c r="AA3846" s="112"/>
      <c r="AB3846" s="112"/>
      <c r="AC3846" s="112"/>
    </row>
    <row r="3847" spans="1:29" x14ac:dyDescent="0.2">
      <c r="A3847" s="95" t="s">
        <v>959</v>
      </c>
      <c r="B3847" s="93" t="s">
        <v>967</v>
      </c>
      <c r="C3847" s="94">
        <v>43</v>
      </c>
      <c r="D3847" s="95" t="s">
        <v>101</v>
      </c>
      <c r="E3847" s="119">
        <v>3237</v>
      </c>
      <c r="F3847" s="142" t="s">
        <v>58</v>
      </c>
      <c r="H3847" s="398">
        <v>3880</v>
      </c>
      <c r="I3847" s="399"/>
      <c r="J3847" s="398">
        <v>0</v>
      </c>
      <c r="K3847" s="399"/>
      <c r="L3847" s="398"/>
      <c r="M3847" s="399"/>
      <c r="N3847" s="398"/>
      <c r="O3847" s="399"/>
      <c r="P3847" s="398">
        <v>0</v>
      </c>
      <c r="Q3847" s="399"/>
      <c r="R3847" s="398"/>
      <c r="S3847" s="399"/>
      <c r="T3847" s="398"/>
      <c r="U3847" s="399"/>
      <c r="V3847" s="398"/>
      <c r="W3847" s="399"/>
      <c r="X3847" s="398"/>
      <c r="Y3847" s="399"/>
      <c r="Z3847" s="101"/>
      <c r="AA3847" s="101"/>
      <c r="AB3847" s="101"/>
      <c r="AC3847" s="101"/>
    </row>
    <row r="3848" spans="1:29" x14ac:dyDescent="0.2">
      <c r="A3848" s="188" t="s">
        <v>959</v>
      </c>
      <c r="B3848" s="166" t="s">
        <v>967</v>
      </c>
      <c r="C3848" s="167">
        <v>43</v>
      </c>
      <c r="D3848" s="166"/>
      <c r="E3848" s="168">
        <v>42</v>
      </c>
      <c r="F3848" s="169"/>
      <c r="G3848" s="169"/>
      <c r="H3848" s="185">
        <f>H3849</f>
        <v>4794</v>
      </c>
      <c r="I3848" s="185">
        <f t="shared" ref="I3848:Y3848" si="6560">I3849</f>
        <v>0</v>
      </c>
      <c r="J3848" s="185">
        <f t="shared" si="6560"/>
        <v>0</v>
      </c>
      <c r="K3848" s="185">
        <f t="shared" si="6560"/>
        <v>0</v>
      </c>
      <c r="L3848" s="185">
        <f t="shared" si="6560"/>
        <v>0</v>
      </c>
      <c r="M3848" s="185">
        <f t="shared" si="6560"/>
        <v>0</v>
      </c>
      <c r="N3848" s="185">
        <f t="shared" si="6560"/>
        <v>0</v>
      </c>
      <c r="O3848" s="185">
        <f t="shared" si="6560"/>
        <v>0</v>
      </c>
      <c r="P3848" s="185">
        <f t="shared" si="6560"/>
        <v>0</v>
      </c>
      <c r="Q3848" s="185">
        <f t="shared" si="6560"/>
        <v>0</v>
      </c>
      <c r="R3848" s="185">
        <f t="shared" si="6560"/>
        <v>0</v>
      </c>
      <c r="S3848" s="185">
        <f t="shared" si="6560"/>
        <v>0</v>
      </c>
      <c r="T3848" s="185">
        <f t="shared" si="6560"/>
        <v>0</v>
      </c>
      <c r="U3848" s="185">
        <f t="shared" si="6560"/>
        <v>0</v>
      </c>
      <c r="V3848" s="185">
        <f t="shared" si="6560"/>
        <v>0</v>
      </c>
      <c r="W3848" s="185">
        <f t="shared" si="6560"/>
        <v>0</v>
      </c>
      <c r="X3848" s="185">
        <f t="shared" si="6560"/>
        <v>0</v>
      </c>
      <c r="Y3848" s="185">
        <f t="shared" si="6560"/>
        <v>0</v>
      </c>
      <c r="Z3848" s="101"/>
      <c r="AA3848" s="101"/>
      <c r="AB3848" s="101"/>
      <c r="AC3848" s="101"/>
    </row>
    <row r="3849" spans="1:29" x14ac:dyDescent="0.2">
      <c r="A3849" s="118" t="s">
        <v>959</v>
      </c>
      <c r="B3849" s="102" t="s">
        <v>967</v>
      </c>
      <c r="C3849" s="103">
        <v>43</v>
      </c>
      <c r="D3849" s="118"/>
      <c r="E3849" s="113">
        <v>422</v>
      </c>
      <c r="F3849" s="141"/>
      <c r="G3849" s="186"/>
      <c r="H3849" s="108">
        <f>H3850</f>
        <v>4794</v>
      </c>
      <c r="I3849" s="108">
        <f t="shared" ref="I3849:Y3849" si="6561">I3850</f>
        <v>0</v>
      </c>
      <c r="J3849" s="108">
        <f t="shared" si="6561"/>
        <v>0</v>
      </c>
      <c r="K3849" s="108">
        <f t="shared" si="6561"/>
        <v>0</v>
      </c>
      <c r="L3849" s="108">
        <f t="shared" si="6561"/>
        <v>0</v>
      </c>
      <c r="M3849" s="108">
        <f t="shared" si="6561"/>
        <v>0</v>
      </c>
      <c r="N3849" s="108">
        <f t="shared" si="6561"/>
        <v>0</v>
      </c>
      <c r="O3849" s="108">
        <f t="shared" si="6561"/>
        <v>0</v>
      </c>
      <c r="P3849" s="108">
        <f t="shared" si="6561"/>
        <v>0</v>
      </c>
      <c r="Q3849" s="108">
        <f t="shared" si="6561"/>
        <v>0</v>
      </c>
      <c r="R3849" s="108">
        <f t="shared" si="6561"/>
        <v>0</v>
      </c>
      <c r="S3849" s="108">
        <f t="shared" si="6561"/>
        <v>0</v>
      </c>
      <c r="T3849" s="108">
        <f t="shared" si="6561"/>
        <v>0</v>
      </c>
      <c r="U3849" s="108">
        <f t="shared" si="6561"/>
        <v>0</v>
      </c>
      <c r="V3849" s="108">
        <f t="shared" si="6561"/>
        <v>0</v>
      </c>
      <c r="W3849" s="108">
        <f t="shared" si="6561"/>
        <v>0</v>
      </c>
      <c r="X3849" s="108">
        <f t="shared" si="6561"/>
        <v>0</v>
      </c>
      <c r="Y3849" s="108">
        <f t="shared" si="6561"/>
        <v>0</v>
      </c>
    </row>
    <row r="3850" spans="1:29" s="101" customFormat="1" x14ac:dyDescent="0.2">
      <c r="A3850" s="95" t="s">
        <v>959</v>
      </c>
      <c r="B3850" s="93" t="s">
        <v>967</v>
      </c>
      <c r="C3850" s="94">
        <v>43</v>
      </c>
      <c r="D3850" s="95" t="s">
        <v>101</v>
      </c>
      <c r="E3850" s="119">
        <v>4221</v>
      </c>
      <c r="F3850" s="142" t="s">
        <v>74</v>
      </c>
      <c r="G3850" s="134"/>
      <c r="H3850" s="398">
        <v>4794</v>
      </c>
      <c r="I3850" s="399"/>
      <c r="J3850" s="398">
        <v>0</v>
      </c>
      <c r="K3850" s="399"/>
      <c r="L3850" s="398"/>
      <c r="M3850" s="399"/>
      <c r="N3850" s="398"/>
      <c r="O3850" s="399"/>
      <c r="P3850" s="398">
        <v>0</v>
      </c>
      <c r="Q3850" s="399"/>
      <c r="R3850" s="398"/>
      <c r="S3850" s="399"/>
      <c r="T3850" s="398"/>
      <c r="U3850" s="399"/>
      <c r="V3850" s="398"/>
      <c r="W3850" s="399"/>
      <c r="X3850" s="398"/>
      <c r="Y3850" s="399"/>
      <c r="Z3850" s="112"/>
      <c r="AA3850" s="112"/>
      <c r="AB3850" s="112"/>
      <c r="AC3850" s="112"/>
    </row>
    <row r="3851" spans="1:29" x14ac:dyDescent="0.2">
      <c r="A3851" s="188" t="s">
        <v>959</v>
      </c>
      <c r="B3851" s="166" t="s">
        <v>967</v>
      </c>
      <c r="C3851" s="167">
        <v>559</v>
      </c>
      <c r="D3851" s="166"/>
      <c r="E3851" s="168">
        <v>31</v>
      </c>
      <c r="F3851" s="169"/>
      <c r="G3851" s="169"/>
      <c r="H3851" s="185">
        <f t="shared" ref="H3851:Q3851" si="6562">H3852+H3856+H3854</f>
        <v>12669</v>
      </c>
      <c r="I3851" s="185">
        <f t="shared" si="6562"/>
        <v>0</v>
      </c>
      <c r="J3851" s="185">
        <f t="shared" si="6562"/>
        <v>0</v>
      </c>
      <c r="K3851" s="185">
        <f t="shared" si="6562"/>
        <v>0</v>
      </c>
      <c r="L3851" s="185">
        <f t="shared" ref="L3851:M3851" si="6563">L3852+L3856+L3854</f>
        <v>0</v>
      </c>
      <c r="M3851" s="185">
        <f t="shared" si="6563"/>
        <v>0</v>
      </c>
      <c r="N3851" s="185">
        <f t="shared" ref="N3851:O3851" si="6564">N3852+N3856+N3854</f>
        <v>0</v>
      </c>
      <c r="O3851" s="185">
        <f t="shared" si="6564"/>
        <v>0</v>
      </c>
      <c r="P3851" s="185">
        <f t="shared" si="6562"/>
        <v>0</v>
      </c>
      <c r="Q3851" s="185">
        <f t="shared" si="6562"/>
        <v>0</v>
      </c>
      <c r="R3851" s="185">
        <f t="shared" ref="R3851:W3851" si="6565">R3852+R3856+R3854</f>
        <v>0</v>
      </c>
      <c r="S3851" s="185">
        <f t="shared" si="6565"/>
        <v>0</v>
      </c>
      <c r="T3851" s="185">
        <f t="shared" ref="T3851:U3851" si="6566">T3852+T3856+T3854</f>
        <v>0</v>
      </c>
      <c r="U3851" s="185">
        <f t="shared" si="6566"/>
        <v>0</v>
      </c>
      <c r="V3851" s="185">
        <f t="shared" si="6565"/>
        <v>0</v>
      </c>
      <c r="W3851" s="185">
        <f t="shared" si="6565"/>
        <v>0</v>
      </c>
      <c r="X3851" s="185">
        <f t="shared" ref="X3851:Y3851" si="6567">X3852+X3856+X3854</f>
        <v>0</v>
      </c>
      <c r="Y3851" s="185">
        <f t="shared" si="6567"/>
        <v>0</v>
      </c>
    </row>
    <row r="3852" spans="1:29" x14ac:dyDescent="0.2">
      <c r="A3852" s="118" t="s">
        <v>959</v>
      </c>
      <c r="B3852" s="102" t="s">
        <v>967</v>
      </c>
      <c r="C3852" s="103">
        <v>559</v>
      </c>
      <c r="D3852" s="118"/>
      <c r="E3852" s="113">
        <v>311</v>
      </c>
      <c r="F3852" s="141"/>
      <c r="G3852" s="186"/>
      <c r="H3852" s="108">
        <f t="shared" ref="H3852:Y3852" si="6568">H3853</f>
        <v>10618</v>
      </c>
      <c r="I3852" s="108">
        <f t="shared" si="6568"/>
        <v>0</v>
      </c>
      <c r="J3852" s="108">
        <f t="shared" si="6568"/>
        <v>0</v>
      </c>
      <c r="K3852" s="108">
        <f t="shared" si="6568"/>
        <v>0</v>
      </c>
      <c r="L3852" s="108">
        <f t="shared" si="6568"/>
        <v>0</v>
      </c>
      <c r="M3852" s="108">
        <f t="shared" si="6568"/>
        <v>0</v>
      </c>
      <c r="N3852" s="108">
        <f t="shared" si="6568"/>
        <v>0</v>
      </c>
      <c r="O3852" s="108">
        <f t="shared" si="6568"/>
        <v>0</v>
      </c>
      <c r="P3852" s="108">
        <f t="shared" si="6568"/>
        <v>0</v>
      </c>
      <c r="Q3852" s="108">
        <f t="shared" si="6568"/>
        <v>0</v>
      </c>
      <c r="R3852" s="108">
        <f t="shared" si="6568"/>
        <v>0</v>
      </c>
      <c r="S3852" s="108">
        <f t="shared" si="6568"/>
        <v>0</v>
      </c>
      <c r="T3852" s="108">
        <f t="shared" si="6568"/>
        <v>0</v>
      </c>
      <c r="U3852" s="108">
        <f t="shared" si="6568"/>
        <v>0</v>
      </c>
      <c r="V3852" s="108">
        <f t="shared" si="6568"/>
        <v>0</v>
      </c>
      <c r="W3852" s="108">
        <f t="shared" si="6568"/>
        <v>0</v>
      </c>
      <c r="X3852" s="108">
        <f t="shared" si="6568"/>
        <v>0</v>
      </c>
      <c r="Y3852" s="108">
        <f t="shared" si="6568"/>
        <v>0</v>
      </c>
      <c r="Z3852" s="101"/>
      <c r="AA3852" s="101"/>
      <c r="AB3852" s="101"/>
      <c r="AC3852" s="101"/>
    </row>
    <row r="3853" spans="1:29" s="101" customFormat="1" x14ac:dyDescent="0.2">
      <c r="A3853" s="95" t="s">
        <v>959</v>
      </c>
      <c r="B3853" s="93" t="s">
        <v>967</v>
      </c>
      <c r="C3853" s="94">
        <v>559</v>
      </c>
      <c r="D3853" s="95" t="s">
        <v>101</v>
      </c>
      <c r="E3853" s="119">
        <v>3111</v>
      </c>
      <c r="F3853" s="142" t="s">
        <v>33</v>
      </c>
      <c r="G3853" s="134"/>
      <c r="H3853" s="398">
        <v>10618</v>
      </c>
      <c r="I3853" s="399"/>
      <c r="J3853" s="398">
        <v>0</v>
      </c>
      <c r="K3853" s="399"/>
      <c r="L3853" s="398"/>
      <c r="M3853" s="399"/>
      <c r="N3853" s="398"/>
      <c r="O3853" s="399"/>
      <c r="P3853" s="398">
        <v>0</v>
      </c>
      <c r="Q3853" s="399"/>
      <c r="R3853" s="398"/>
      <c r="S3853" s="399"/>
      <c r="T3853" s="398"/>
      <c r="U3853" s="399"/>
      <c r="V3853" s="398"/>
      <c r="W3853" s="399"/>
      <c r="X3853" s="398"/>
      <c r="Y3853" s="399"/>
      <c r="Z3853" s="112"/>
      <c r="AA3853" s="112"/>
      <c r="AB3853" s="112"/>
      <c r="AC3853" s="112"/>
    </row>
    <row r="3854" spans="1:29" s="101" customFormat="1" x14ac:dyDescent="0.2">
      <c r="A3854" s="118" t="s">
        <v>959</v>
      </c>
      <c r="B3854" s="102" t="s">
        <v>967</v>
      </c>
      <c r="C3854" s="103">
        <v>559</v>
      </c>
      <c r="D3854" s="118"/>
      <c r="E3854" s="113">
        <v>312</v>
      </c>
      <c r="F3854" s="141"/>
      <c r="G3854" s="186"/>
      <c r="H3854" s="108">
        <f t="shared" ref="H3854:Y3854" si="6569">H3855</f>
        <v>66</v>
      </c>
      <c r="I3854" s="108">
        <f t="shared" si="6569"/>
        <v>0</v>
      </c>
      <c r="J3854" s="108">
        <f t="shared" si="6569"/>
        <v>0</v>
      </c>
      <c r="K3854" s="108">
        <f t="shared" si="6569"/>
        <v>0</v>
      </c>
      <c r="L3854" s="108">
        <f t="shared" si="6569"/>
        <v>0</v>
      </c>
      <c r="M3854" s="108">
        <f t="shared" si="6569"/>
        <v>0</v>
      </c>
      <c r="N3854" s="108">
        <f t="shared" si="6569"/>
        <v>0</v>
      </c>
      <c r="O3854" s="108">
        <f t="shared" si="6569"/>
        <v>0</v>
      </c>
      <c r="P3854" s="108">
        <f t="shared" si="6569"/>
        <v>0</v>
      </c>
      <c r="Q3854" s="108">
        <f t="shared" si="6569"/>
        <v>0</v>
      </c>
      <c r="R3854" s="108">
        <f t="shared" si="6569"/>
        <v>0</v>
      </c>
      <c r="S3854" s="108">
        <f t="shared" si="6569"/>
        <v>0</v>
      </c>
      <c r="T3854" s="108">
        <f t="shared" si="6569"/>
        <v>0</v>
      </c>
      <c r="U3854" s="108">
        <f t="shared" si="6569"/>
        <v>0</v>
      </c>
      <c r="V3854" s="108">
        <f t="shared" si="6569"/>
        <v>0</v>
      </c>
      <c r="W3854" s="108">
        <f t="shared" si="6569"/>
        <v>0</v>
      </c>
      <c r="X3854" s="108">
        <f t="shared" si="6569"/>
        <v>0</v>
      </c>
      <c r="Y3854" s="108">
        <f t="shared" si="6569"/>
        <v>0</v>
      </c>
      <c r="Z3854" s="112"/>
      <c r="AA3854" s="112"/>
      <c r="AB3854" s="112"/>
      <c r="AC3854" s="112"/>
    </row>
    <row r="3855" spans="1:29" x14ac:dyDescent="0.2">
      <c r="A3855" s="95" t="s">
        <v>959</v>
      </c>
      <c r="B3855" s="93" t="s">
        <v>967</v>
      </c>
      <c r="C3855" s="94">
        <v>559</v>
      </c>
      <c r="D3855" s="95" t="s">
        <v>101</v>
      </c>
      <c r="E3855" s="119">
        <v>3121</v>
      </c>
      <c r="F3855" s="142" t="s">
        <v>471</v>
      </c>
      <c r="H3855" s="398">
        <v>66</v>
      </c>
      <c r="I3855" s="399"/>
      <c r="J3855" s="398">
        <v>0</v>
      </c>
      <c r="K3855" s="399"/>
      <c r="L3855" s="398"/>
      <c r="M3855" s="399"/>
      <c r="N3855" s="398"/>
      <c r="O3855" s="399"/>
      <c r="P3855" s="398">
        <v>0</v>
      </c>
      <c r="Q3855" s="399"/>
      <c r="R3855" s="398"/>
      <c r="S3855" s="399"/>
      <c r="T3855" s="398"/>
      <c r="U3855" s="399"/>
      <c r="V3855" s="398"/>
      <c r="W3855" s="399"/>
      <c r="X3855" s="398"/>
      <c r="Y3855" s="399"/>
      <c r="Z3855" s="101"/>
      <c r="AA3855" s="101"/>
      <c r="AB3855" s="101"/>
      <c r="AC3855" s="101"/>
    </row>
    <row r="3856" spans="1:29" s="101" customFormat="1" x14ac:dyDescent="0.2">
      <c r="A3856" s="118" t="s">
        <v>959</v>
      </c>
      <c r="B3856" s="102" t="s">
        <v>967</v>
      </c>
      <c r="C3856" s="103">
        <v>559</v>
      </c>
      <c r="D3856" s="118"/>
      <c r="E3856" s="113">
        <v>313</v>
      </c>
      <c r="F3856" s="141"/>
      <c r="G3856" s="186"/>
      <c r="H3856" s="108">
        <f t="shared" ref="H3856:Y3856" si="6570">H3857</f>
        <v>1985</v>
      </c>
      <c r="I3856" s="108">
        <f t="shared" si="6570"/>
        <v>0</v>
      </c>
      <c r="J3856" s="108">
        <f t="shared" si="6570"/>
        <v>0</v>
      </c>
      <c r="K3856" s="108">
        <f t="shared" si="6570"/>
        <v>0</v>
      </c>
      <c r="L3856" s="108">
        <f t="shared" si="6570"/>
        <v>0</v>
      </c>
      <c r="M3856" s="108">
        <f t="shared" si="6570"/>
        <v>0</v>
      </c>
      <c r="N3856" s="108">
        <f t="shared" si="6570"/>
        <v>0</v>
      </c>
      <c r="O3856" s="108">
        <f t="shared" si="6570"/>
        <v>0</v>
      </c>
      <c r="P3856" s="108">
        <f t="shared" si="6570"/>
        <v>0</v>
      </c>
      <c r="Q3856" s="108">
        <f t="shared" si="6570"/>
        <v>0</v>
      </c>
      <c r="R3856" s="108">
        <f t="shared" si="6570"/>
        <v>0</v>
      </c>
      <c r="S3856" s="108">
        <f t="shared" si="6570"/>
        <v>0</v>
      </c>
      <c r="T3856" s="108">
        <f t="shared" si="6570"/>
        <v>0</v>
      </c>
      <c r="U3856" s="108">
        <f t="shared" si="6570"/>
        <v>0</v>
      </c>
      <c r="V3856" s="108">
        <f t="shared" si="6570"/>
        <v>0</v>
      </c>
      <c r="W3856" s="108">
        <f t="shared" si="6570"/>
        <v>0</v>
      </c>
      <c r="X3856" s="108">
        <f t="shared" si="6570"/>
        <v>0</v>
      </c>
      <c r="Y3856" s="108">
        <f t="shared" si="6570"/>
        <v>0</v>
      </c>
    </row>
    <row r="3857" spans="1:29" ht="15" x14ac:dyDescent="0.2">
      <c r="A3857" s="95" t="s">
        <v>959</v>
      </c>
      <c r="B3857" s="93" t="s">
        <v>967</v>
      </c>
      <c r="C3857" s="94">
        <v>559</v>
      </c>
      <c r="D3857" s="95" t="s">
        <v>101</v>
      </c>
      <c r="E3857" s="119">
        <v>3132</v>
      </c>
      <c r="F3857" s="142" t="s">
        <v>40</v>
      </c>
      <c r="H3857" s="398">
        <v>1985</v>
      </c>
      <c r="I3857" s="399"/>
      <c r="J3857" s="398">
        <v>0</v>
      </c>
      <c r="K3857" s="399"/>
      <c r="L3857" s="398"/>
      <c r="M3857" s="399"/>
      <c r="N3857" s="398"/>
      <c r="O3857" s="399"/>
      <c r="P3857" s="398">
        <v>0</v>
      </c>
      <c r="Q3857" s="399"/>
      <c r="R3857" s="398"/>
      <c r="S3857" s="399"/>
      <c r="T3857" s="398"/>
      <c r="U3857" s="399"/>
      <c r="V3857" s="398"/>
      <c r="W3857" s="399"/>
      <c r="X3857" s="398"/>
      <c r="Y3857" s="399"/>
    </row>
    <row r="3858" spans="1:29" x14ac:dyDescent="0.2">
      <c r="A3858" s="188" t="s">
        <v>959</v>
      </c>
      <c r="B3858" s="166" t="s">
        <v>967</v>
      </c>
      <c r="C3858" s="167">
        <v>559</v>
      </c>
      <c r="D3858" s="166"/>
      <c r="E3858" s="168">
        <v>32</v>
      </c>
      <c r="F3858" s="169"/>
      <c r="G3858" s="169"/>
      <c r="H3858" s="185">
        <f>H3859+H3862</f>
        <v>23519</v>
      </c>
      <c r="I3858" s="185">
        <f t="shared" ref="I3858:Q3858" si="6571">I3859+I3862</f>
        <v>0</v>
      </c>
      <c r="J3858" s="185">
        <f t="shared" si="6571"/>
        <v>0</v>
      </c>
      <c r="K3858" s="185">
        <f t="shared" si="6571"/>
        <v>0</v>
      </c>
      <c r="L3858" s="185">
        <f t="shared" ref="L3858:M3858" si="6572">L3859+L3862</f>
        <v>0</v>
      </c>
      <c r="M3858" s="185">
        <f t="shared" si="6572"/>
        <v>0</v>
      </c>
      <c r="N3858" s="185">
        <f t="shared" ref="N3858:O3858" si="6573">N3859+N3862</f>
        <v>0</v>
      </c>
      <c r="O3858" s="185">
        <f t="shared" si="6573"/>
        <v>0</v>
      </c>
      <c r="P3858" s="185">
        <f t="shared" si="6571"/>
        <v>0</v>
      </c>
      <c r="Q3858" s="185">
        <f t="shared" si="6571"/>
        <v>0</v>
      </c>
      <c r="R3858" s="185">
        <f t="shared" ref="R3858:W3858" si="6574">R3859+R3862</f>
        <v>0</v>
      </c>
      <c r="S3858" s="185">
        <f t="shared" si="6574"/>
        <v>0</v>
      </c>
      <c r="T3858" s="185">
        <f t="shared" ref="T3858:U3858" si="6575">T3859+T3862</f>
        <v>0</v>
      </c>
      <c r="U3858" s="185">
        <f t="shared" si="6575"/>
        <v>0</v>
      </c>
      <c r="V3858" s="185">
        <f t="shared" si="6574"/>
        <v>0</v>
      </c>
      <c r="W3858" s="185">
        <f t="shared" si="6574"/>
        <v>0</v>
      </c>
      <c r="X3858" s="185">
        <f t="shared" ref="X3858:Y3858" si="6576">X3859+X3862</f>
        <v>0</v>
      </c>
      <c r="Y3858" s="185">
        <f t="shared" si="6576"/>
        <v>0</v>
      </c>
      <c r="Z3858" s="101"/>
      <c r="AA3858" s="101"/>
      <c r="AB3858" s="101"/>
      <c r="AC3858" s="101"/>
    </row>
    <row r="3859" spans="1:29" x14ac:dyDescent="0.2">
      <c r="A3859" s="118" t="s">
        <v>959</v>
      </c>
      <c r="B3859" s="102" t="s">
        <v>967</v>
      </c>
      <c r="C3859" s="103">
        <v>559</v>
      </c>
      <c r="D3859" s="118"/>
      <c r="E3859" s="113">
        <v>321</v>
      </c>
      <c r="F3859" s="141"/>
      <c r="G3859" s="186"/>
      <c r="H3859" s="108">
        <f t="shared" ref="H3859:Q3859" si="6577">SUM(H3860:H3861)</f>
        <v>1534</v>
      </c>
      <c r="I3859" s="108">
        <f t="shared" si="6577"/>
        <v>0</v>
      </c>
      <c r="J3859" s="108">
        <f t="shared" si="6577"/>
        <v>0</v>
      </c>
      <c r="K3859" s="108">
        <f t="shared" si="6577"/>
        <v>0</v>
      </c>
      <c r="L3859" s="108">
        <f t="shared" ref="L3859:M3859" si="6578">SUM(L3860:L3861)</f>
        <v>0</v>
      </c>
      <c r="M3859" s="108">
        <f t="shared" si="6578"/>
        <v>0</v>
      </c>
      <c r="N3859" s="108">
        <f t="shared" ref="N3859:O3859" si="6579">SUM(N3860:N3861)</f>
        <v>0</v>
      </c>
      <c r="O3859" s="108">
        <f t="shared" si="6579"/>
        <v>0</v>
      </c>
      <c r="P3859" s="108">
        <f t="shared" si="6577"/>
        <v>0</v>
      </c>
      <c r="Q3859" s="108">
        <f t="shared" si="6577"/>
        <v>0</v>
      </c>
      <c r="R3859" s="108">
        <f t="shared" ref="R3859:W3859" si="6580">SUM(R3860:R3861)</f>
        <v>0</v>
      </c>
      <c r="S3859" s="108">
        <f t="shared" si="6580"/>
        <v>0</v>
      </c>
      <c r="T3859" s="108">
        <f t="shared" ref="T3859:U3859" si="6581">SUM(T3860:T3861)</f>
        <v>0</v>
      </c>
      <c r="U3859" s="108">
        <f t="shared" si="6581"/>
        <v>0</v>
      </c>
      <c r="V3859" s="108">
        <f t="shared" si="6580"/>
        <v>0</v>
      </c>
      <c r="W3859" s="108">
        <f t="shared" si="6580"/>
        <v>0</v>
      </c>
      <c r="X3859" s="108">
        <f t="shared" ref="X3859:Y3859" si="6582">SUM(X3860:X3861)</f>
        <v>0</v>
      </c>
      <c r="Y3859" s="108">
        <f t="shared" si="6582"/>
        <v>0</v>
      </c>
    </row>
    <row r="3860" spans="1:29" ht="15" x14ac:dyDescent="0.2">
      <c r="A3860" s="95" t="s">
        <v>959</v>
      </c>
      <c r="B3860" s="93" t="s">
        <v>967</v>
      </c>
      <c r="C3860" s="94">
        <v>559</v>
      </c>
      <c r="D3860" s="95" t="s">
        <v>101</v>
      </c>
      <c r="E3860" s="119">
        <v>3211</v>
      </c>
      <c r="F3860" s="142" t="s">
        <v>42</v>
      </c>
      <c r="H3860" s="398">
        <v>920</v>
      </c>
      <c r="I3860" s="399"/>
      <c r="J3860" s="398">
        <v>0</v>
      </c>
      <c r="K3860" s="399"/>
      <c r="L3860" s="398"/>
      <c r="M3860" s="399"/>
      <c r="N3860" s="398"/>
      <c r="O3860" s="399"/>
      <c r="P3860" s="398">
        <v>0</v>
      </c>
      <c r="Q3860" s="399"/>
      <c r="R3860" s="398"/>
      <c r="S3860" s="399"/>
      <c r="T3860" s="398"/>
      <c r="U3860" s="399"/>
      <c r="V3860" s="398"/>
      <c r="W3860" s="399"/>
      <c r="X3860" s="398"/>
      <c r="Y3860" s="399"/>
    </row>
    <row r="3861" spans="1:29" s="101" customFormat="1" ht="30" x14ac:dyDescent="0.2">
      <c r="A3861" s="95" t="s">
        <v>959</v>
      </c>
      <c r="B3861" s="93" t="s">
        <v>967</v>
      </c>
      <c r="C3861" s="94">
        <v>559</v>
      </c>
      <c r="D3861" s="95" t="s">
        <v>101</v>
      </c>
      <c r="E3861" s="119">
        <v>3212</v>
      </c>
      <c r="F3861" s="142" t="s">
        <v>43</v>
      </c>
      <c r="G3861" s="134"/>
      <c r="H3861" s="398">
        <v>614</v>
      </c>
      <c r="I3861" s="399"/>
      <c r="J3861" s="398">
        <v>0</v>
      </c>
      <c r="K3861" s="399"/>
      <c r="L3861" s="398"/>
      <c r="M3861" s="399"/>
      <c r="N3861" s="398"/>
      <c r="O3861" s="399"/>
      <c r="P3861" s="398">
        <v>0</v>
      </c>
      <c r="Q3861" s="399"/>
      <c r="R3861" s="398"/>
      <c r="S3861" s="399"/>
      <c r="T3861" s="398"/>
      <c r="U3861" s="399"/>
      <c r="V3861" s="398"/>
      <c r="W3861" s="399"/>
      <c r="X3861" s="398"/>
      <c r="Y3861" s="399"/>
      <c r="Z3861" s="112"/>
      <c r="AA3861" s="112"/>
      <c r="AB3861" s="112"/>
      <c r="AC3861" s="112"/>
    </row>
    <row r="3862" spans="1:29" x14ac:dyDescent="0.2">
      <c r="A3862" s="118" t="s">
        <v>959</v>
      </c>
      <c r="B3862" s="102" t="s">
        <v>967</v>
      </c>
      <c r="C3862" s="103">
        <v>559</v>
      </c>
      <c r="D3862" s="118"/>
      <c r="E3862" s="113">
        <v>323</v>
      </c>
      <c r="F3862" s="141"/>
      <c r="G3862" s="186"/>
      <c r="H3862" s="108">
        <f t="shared" ref="H3862:Y3862" si="6583">H3863</f>
        <v>21985</v>
      </c>
      <c r="I3862" s="108">
        <f t="shared" si="6583"/>
        <v>0</v>
      </c>
      <c r="J3862" s="108">
        <f t="shared" si="6583"/>
        <v>0</v>
      </c>
      <c r="K3862" s="108">
        <f t="shared" si="6583"/>
        <v>0</v>
      </c>
      <c r="L3862" s="108">
        <f t="shared" si="6583"/>
        <v>0</v>
      </c>
      <c r="M3862" s="108">
        <f t="shared" si="6583"/>
        <v>0</v>
      </c>
      <c r="N3862" s="108">
        <f t="shared" si="6583"/>
        <v>0</v>
      </c>
      <c r="O3862" s="108">
        <f t="shared" si="6583"/>
        <v>0</v>
      </c>
      <c r="P3862" s="108">
        <f t="shared" si="6583"/>
        <v>0</v>
      </c>
      <c r="Q3862" s="108">
        <f t="shared" si="6583"/>
        <v>0</v>
      </c>
      <c r="R3862" s="108">
        <f t="shared" si="6583"/>
        <v>0</v>
      </c>
      <c r="S3862" s="108">
        <f t="shared" si="6583"/>
        <v>0</v>
      </c>
      <c r="T3862" s="108">
        <f t="shared" si="6583"/>
        <v>0</v>
      </c>
      <c r="U3862" s="108">
        <f t="shared" si="6583"/>
        <v>0</v>
      </c>
      <c r="V3862" s="108">
        <f t="shared" si="6583"/>
        <v>0</v>
      </c>
      <c r="W3862" s="108">
        <f t="shared" si="6583"/>
        <v>0</v>
      </c>
      <c r="X3862" s="108">
        <f t="shared" si="6583"/>
        <v>0</v>
      </c>
      <c r="Y3862" s="108">
        <f t="shared" si="6583"/>
        <v>0</v>
      </c>
    </row>
    <row r="3863" spans="1:29" x14ac:dyDescent="0.2">
      <c r="A3863" s="95" t="s">
        <v>959</v>
      </c>
      <c r="B3863" s="93" t="s">
        <v>967</v>
      </c>
      <c r="C3863" s="94">
        <v>559</v>
      </c>
      <c r="D3863" s="95" t="s">
        <v>101</v>
      </c>
      <c r="E3863" s="119">
        <v>3237</v>
      </c>
      <c r="F3863" s="142" t="s">
        <v>58</v>
      </c>
      <c r="H3863" s="398">
        <v>21985</v>
      </c>
      <c r="I3863" s="399"/>
      <c r="J3863" s="398">
        <v>0</v>
      </c>
      <c r="K3863" s="399"/>
      <c r="L3863" s="398"/>
      <c r="M3863" s="399"/>
      <c r="N3863" s="398"/>
      <c r="O3863" s="399"/>
      <c r="P3863" s="398">
        <v>0</v>
      </c>
      <c r="Q3863" s="399"/>
      <c r="R3863" s="398"/>
      <c r="S3863" s="399"/>
      <c r="T3863" s="398"/>
      <c r="U3863" s="399"/>
      <c r="V3863" s="398"/>
      <c r="W3863" s="399"/>
      <c r="X3863" s="398"/>
      <c r="Y3863" s="399"/>
      <c r="Z3863" s="101"/>
      <c r="AA3863" s="101"/>
      <c r="AB3863" s="101"/>
      <c r="AC3863" s="101"/>
    </row>
    <row r="3864" spans="1:29" s="101" customFormat="1" x14ac:dyDescent="0.2">
      <c r="A3864" s="188" t="s">
        <v>959</v>
      </c>
      <c r="B3864" s="166" t="s">
        <v>967</v>
      </c>
      <c r="C3864" s="167">
        <v>559</v>
      </c>
      <c r="D3864" s="166"/>
      <c r="E3864" s="168">
        <v>42</v>
      </c>
      <c r="F3864" s="169"/>
      <c r="G3864" s="169"/>
      <c r="H3864" s="185">
        <f>H3865</f>
        <v>27162</v>
      </c>
      <c r="I3864" s="185">
        <f t="shared" ref="I3864:Y3864" si="6584">I3865</f>
        <v>0</v>
      </c>
      <c r="J3864" s="185">
        <f t="shared" si="6584"/>
        <v>0</v>
      </c>
      <c r="K3864" s="185">
        <f t="shared" si="6584"/>
        <v>0</v>
      </c>
      <c r="L3864" s="185">
        <f t="shared" si="6584"/>
        <v>0</v>
      </c>
      <c r="M3864" s="185">
        <f t="shared" si="6584"/>
        <v>0</v>
      </c>
      <c r="N3864" s="185">
        <f t="shared" si="6584"/>
        <v>0</v>
      </c>
      <c r="O3864" s="185">
        <f t="shared" si="6584"/>
        <v>0</v>
      </c>
      <c r="P3864" s="185">
        <f t="shared" si="6584"/>
        <v>0</v>
      </c>
      <c r="Q3864" s="185">
        <f t="shared" si="6584"/>
        <v>0</v>
      </c>
      <c r="R3864" s="185">
        <f t="shared" si="6584"/>
        <v>0</v>
      </c>
      <c r="S3864" s="185">
        <f t="shared" si="6584"/>
        <v>0</v>
      </c>
      <c r="T3864" s="185">
        <f t="shared" si="6584"/>
        <v>0</v>
      </c>
      <c r="U3864" s="185">
        <f t="shared" si="6584"/>
        <v>0</v>
      </c>
      <c r="V3864" s="185">
        <f t="shared" si="6584"/>
        <v>0</v>
      </c>
      <c r="W3864" s="185">
        <f t="shared" si="6584"/>
        <v>0</v>
      </c>
      <c r="X3864" s="185">
        <f t="shared" si="6584"/>
        <v>0</v>
      </c>
      <c r="Y3864" s="185">
        <f t="shared" si="6584"/>
        <v>0</v>
      </c>
      <c r="Z3864" s="112"/>
      <c r="AA3864" s="112"/>
      <c r="AB3864" s="112"/>
      <c r="AC3864" s="112"/>
    </row>
    <row r="3865" spans="1:29" x14ac:dyDescent="0.2">
      <c r="A3865" s="118" t="s">
        <v>959</v>
      </c>
      <c r="B3865" s="102" t="s">
        <v>967</v>
      </c>
      <c r="C3865" s="103">
        <v>559</v>
      </c>
      <c r="D3865" s="118"/>
      <c r="E3865" s="113">
        <v>422</v>
      </c>
      <c r="F3865" s="141"/>
      <c r="G3865" s="186"/>
      <c r="H3865" s="108">
        <f>H3866</f>
        <v>27162</v>
      </c>
      <c r="I3865" s="108">
        <f t="shared" ref="I3865:Y3865" si="6585">I3866</f>
        <v>0</v>
      </c>
      <c r="J3865" s="108">
        <f t="shared" si="6585"/>
        <v>0</v>
      </c>
      <c r="K3865" s="108">
        <f t="shared" si="6585"/>
        <v>0</v>
      </c>
      <c r="L3865" s="108">
        <f t="shared" si="6585"/>
        <v>0</v>
      </c>
      <c r="M3865" s="108">
        <f t="shared" si="6585"/>
        <v>0</v>
      </c>
      <c r="N3865" s="108">
        <f t="shared" si="6585"/>
        <v>0</v>
      </c>
      <c r="O3865" s="108">
        <f t="shared" si="6585"/>
        <v>0</v>
      </c>
      <c r="P3865" s="108">
        <f t="shared" si="6585"/>
        <v>0</v>
      </c>
      <c r="Q3865" s="108">
        <f t="shared" si="6585"/>
        <v>0</v>
      </c>
      <c r="R3865" s="108">
        <f t="shared" si="6585"/>
        <v>0</v>
      </c>
      <c r="S3865" s="108">
        <f t="shared" si="6585"/>
        <v>0</v>
      </c>
      <c r="T3865" s="108">
        <f t="shared" si="6585"/>
        <v>0</v>
      </c>
      <c r="U3865" s="108">
        <f t="shared" si="6585"/>
        <v>0</v>
      </c>
      <c r="V3865" s="108">
        <f t="shared" si="6585"/>
        <v>0</v>
      </c>
      <c r="W3865" s="108">
        <f t="shared" si="6585"/>
        <v>0</v>
      </c>
      <c r="X3865" s="108">
        <f t="shared" si="6585"/>
        <v>0</v>
      </c>
      <c r="Y3865" s="108">
        <f t="shared" si="6585"/>
        <v>0</v>
      </c>
    </row>
    <row r="3866" spans="1:29" s="101" customFormat="1" x14ac:dyDescent="0.2">
      <c r="A3866" s="95" t="s">
        <v>959</v>
      </c>
      <c r="B3866" s="93" t="s">
        <v>967</v>
      </c>
      <c r="C3866" s="94">
        <v>559</v>
      </c>
      <c r="D3866" s="95" t="s">
        <v>101</v>
      </c>
      <c r="E3866" s="119">
        <v>4221</v>
      </c>
      <c r="F3866" s="142" t="s">
        <v>74</v>
      </c>
      <c r="G3866" s="134"/>
      <c r="H3866" s="398">
        <v>27162</v>
      </c>
      <c r="I3866" s="399"/>
      <c r="J3866" s="398">
        <v>0</v>
      </c>
      <c r="K3866" s="399"/>
      <c r="L3866" s="398"/>
      <c r="M3866" s="399"/>
      <c r="N3866" s="398"/>
      <c r="O3866" s="399"/>
      <c r="P3866" s="398">
        <v>0</v>
      </c>
      <c r="Q3866" s="399"/>
      <c r="R3866" s="398"/>
      <c r="S3866" s="399"/>
      <c r="T3866" s="398"/>
      <c r="U3866" s="399"/>
      <c r="V3866" s="398"/>
      <c r="W3866" s="399"/>
      <c r="X3866" s="398"/>
      <c r="Y3866" s="399"/>
    </row>
    <row r="3867" spans="1:29" ht="67.5" x14ac:dyDescent="0.2">
      <c r="A3867" s="202" t="s">
        <v>959</v>
      </c>
      <c r="B3867" s="173" t="s">
        <v>969</v>
      </c>
      <c r="C3867" s="173"/>
      <c r="D3867" s="173"/>
      <c r="E3867" s="174"/>
      <c r="F3867" s="176" t="s">
        <v>970</v>
      </c>
      <c r="G3867" s="177" t="s">
        <v>636</v>
      </c>
      <c r="H3867" s="178">
        <f t="shared" ref="H3867:Q3867" si="6586">H3868+H3875+H3884+H3887+H3894+H3903</f>
        <v>18281</v>
      </c>
      <c r="I3867" s="178">
        <f t="shared" si="6586"/>
        <v>0</v>
      </c>
      <c r="J3867" s="178">
        <f t="shared" si="6586"/>
        <v>0</v>
      </c>
      <c r="K3867" s="178">
        <f t="shared" si="6586"/>
        <v>0</v>
      </c>
      <c r="L3867" s="178">
        <f t="shared" ref="L3867:M3867" si="6587">L3868+L3875+L3884+L3887+L3894+L3903</f>
        <v>0</v>
      </c>
      <c r="M3867" s="178">
        <f t="shared" si="6587"/>
        <v>0</v>
      </c>
      <c r="N3867" s="178">
        <f t="shared" ref="N3867:O3867" si="6588">N3868+N3875+N3884+N3887+N3894+N3903</f>
        <v>0</v>
      </c>
      <c r="O3867" s="178">
        <f t="shared" si="6588"/>
        <v>0</v>
      </c>
      <c r="P3867" s="178">
        <f t="shared" si="6586"/>
        <v>0</v>
      </c>
      <c r="Q3867" s="178">
        <f t="shared" si="6586"/>
        <v>0</v>
      </c>
      <c r="R3867" s="178">
        <f t="shared" ref="R3867:W3867" si="6589">R3868+R3875+R3884+R3887+R3894+R3903</f>
        <v>0</v>
      </c>
      <c r="S3867" s="178">
        <f t="shared" si="6589"/>
        <v>0</v>
      </c>
      <c r="T3867" s="178">
        <f t="shared" ref="T3867:U3867" si="6590">T3868+T3875+T3884+T3887+T3894+T3903</f>
        <v>0</v>
      </c>
      <c r="U3867" s="178">
        <f t="shared" si="6590"/>
        <v>0</v>
      </c>
      <c r="V3867" s="178">
        <f t="shared" si="6589"/>
        <v>0</v>
      </c>
      <c r="W3867" s="178">
        <f t="shared" si="6589"/>
        <v>0</v>
      </c>
      <c r="X3867" s="178">
        <f t="shared" ref="X3867:Y3867" si="6591">X3868+X3875+X3884+X3887+X3894+X3903</f>
        <v>0</v>
      </c>
      <c r="Y3867" s="178">
        <f t="shared" si="6591"/>
        <v>0</v>
      </c>
    </row>
    <row r="3868" spans="1:29" x14ac:dyDescent="0.2">
      <c r="A3868" s="188" t="s">
        <v>959</v>
      </c>
      <c r="B3868" s="166" t="s">
        <v>969</v>
      </c>
      <c r="C3868" s="167">
        <v>43</v>
      </c>
      <c r="D3868" s="166"/>
      <c r="E3868" s="168">
        <v>31</v>
      </c>
      <c r="F3868" s="169"/>
      <c r="G3868" s="169"/>
      <c r="H3868" s="185">
        <f t="shared" ref="H3868:Q3868" si="6592">H3869+H3871+H3873</f>
        <v>2042</v>
      </c>
      <c r="I3868" s="185">
        <f t="shared" si="6592"/>
        <v>0</v>
      </c>
      <c r="J3868" s="185">
        <f t="shared" si="6592"/>
        <v>0</v>
      </c>
      <c r="K3868" s="185">
        <f t="shared" si="6592"/>
        <v>0</v>
      </c>
      <c r="L3868" s="185">
        <f t="shared" ref="L3868:M3868" si="6593">L3869+L3871+L3873</f>
        <v>0</v>
      </c>
      <c r="M3868" s="185">
        <f t="shared" si="6593"/>
        <v>0</v>
      </c>
      <c r="N3868" s="185">
        <f t="shared" ref="N3868:O3868" si="6594">N3869+N3871+N3873</f>
        <v>0</v>
      </c>
      <c r="O3868" s="185">
        <f t="shared" si="6594"/>
        <v>0</v>
      </c>
      <c r="P3868" s="185">
        <f t="shared" si="6592"/>
        <v>0</v>
      </c>
      <c r="Q3868" s="185">
        <f t="shared" si="6592"/>
        <v>0</v>
      </c>
      <c r="R3868" s="185">
        <f t="shared" ref="R3868:W3868" si="6595">R3869+R3871+R3873</f>
        <v>0</v>
      </c>
      <c r="S3868" s="185">
        <f t="shared" si="6595"/>
        <v>0</v>
      </c>
      <c r="T3868" s="185">
        <f t="shared" ref="T3868:U3868" si="6596">T3869+T3871+T3873</f>
        <v>0</v>
      </c>
      <c r="U3868" s="185">
        <f t="shared" si="6596"/>
        <v>0</v>
      </c>
      <c r="V3868" s="185">
        <f t="shared" si="6595"/>
        <v>0</v>
      </c>
      <c r="W3868" s="185">
        <f t="shared" si="6595"/>
        <v>0</v>
      </c>
      <c r="X3868" s="185">
        <f t="shared" ref="X3868:Y3868" si="6597">X3869+X3871+X3873</f>
        <v>0</v>
      </c>
      <c r="Y3868" s="185">
        <f t="shared" si="6597"/>
        <v>0</v>
      </c>
      <c r="Z3868" s="101"/>
      <c r="AA3868" s="101"/>
      <c r="AB3868" s="101"/>
      <c r="AC3868" s="101"/>
    </row>
    <row r="3869" spans="1:29" x14ac:dyDescent="0.2">
      <c r="A3869" s="118" t="s">
        <v>959</v>
      </c>
      <c r="B3869" s="102" t="s">
        <v>969</v>
      </c>
      <c r="C3869" s="103">
        <v>43</v>
      </c>
      <c r="D3869" s="118"/>
      <c r="E3869" s="113">
        <v>311</v>
      </c>
      <c r="F3869" s="141"/>
      <c r="G3869" s="186"/>
      <c r="H3869" s="108">
        <f t="shared" ref="H3869:Y3869" si="6598">H3870</f>
        <v>1725</v>
      </c>
      <c r="I3869" s="108">
        <f t="shared" si="6598"/>
        <v>0</v>
      </c>
      <c r="J3869" s="108">
        <f t="shared" si="6598"/>
        <v>0</v>
      </c>
      <c r="K3869" s="108">
        <f t="shared" si="6598"/>
        <v>0</v>
      </c>
      <c r="L3869" s="108">
        <f t="shared" si="6598"/>
        <v>0</v>
      </c>
      <c r="M3869" s="108">
        <f t="shared" si="6598"/>
        <v>0</v>
      </c>
      <c r="N3869" s="108">
        <f t="shared" si="6598"/>
        <v>0</v>
      </c>
      <c r="O3869" s="108">
        <f t="shared" si="6598"/>
        <v>0</v>
      </c>
      <c r="P3869" s="108">
        <f t="shared" si="6598"/>
        <v>0</v>
      </c>
      <c r="Q3869" s="108">
        <f t="shared" si="6598"/>
        <v>0</v>
      </c>
      <c r="R3869" s="108">
        <f t="shared" si="6598"/>
        <v>0</v>
      </c>
      <c r="S3869" s="108">
        <f t="shared" si="6598"/>
        <v>0</v>
      </c>
      <c r="T3869" s="108">
        <f t="shared" si="6598"/>
        <v>0</v>
      </c>
      <c r="U3869" s="108">
        <f t="shared" si="6598"/>
        <v>0</v>
      </c>
      <c r="V3869" s="108">
        <f t="shared" si="6598"/>
        <v>0</v>
      </c>
      <c r="W3869" s="108">
        <f t="shared" si="6598"/>
        <v>0</v>
      </c>
      <c r="X3869" s="108">
        <f t="shared" si="6598"/>
        <v>0</v>
      </c>
      <c r="Y3869" s="108">
        <f t="shared" si="6598"/>
        <v>0</v>
      </c>
    </row>
    <row r="3870" spans="1:29" ht="15" x14ac:dyDescent="0.2">
      <c r="A3870" s="95" t="s">
        <v>959</v>
      </c>
      <c r="B3870" s="93" t="s">
        <v>969</v>
      </c>
      <c r="C3870" s="94">
        <v>43</v>
      </c>
      <c r="D3870" s="95" t="s">
        <v>101</v>
      </c>
      <c r="E3870" s="119">
        <v>3111</v>
      </c>
      <c r="F3870" s="142" t="s">
        <v>33</v>
      </c>
      <c r="H3870" s="398">
        <v>1725</v>
      </c>
      <c r="I3870" s="399"/>
      <c r="J3870" s="398">
        <v>0</v>
      </c>
      <c r="K3870" s="399"/>
      <c r="L3870" s="398"/>
      <c r="M3870" s="399"/>
      <c r="N3870" s="398"/>
      <c r="O3870" s="399"/>
      <c r="P3870" s="398">
        <v>0</v>
      </c>
      <c r="Q3870" s="399"/>
      <c r="R3870" s="398"/>
      <c r="S3870" s="399"/>
      <c r="T3870" s="398"/>
      <c r="U3870" s="399"/>
      <c r="V3870" s="398"/>
      <c r="W3870" s="399"/>
      <c r="X3870" s="398"/>
      <c r="Y3870" s="399"/>
    </row>
    <row r="3871" spans="1:29" x14ac:dyDescent="0.2">
      <c r="A3871" s="118" t="s">
        <v>959</v>
      </c>
      <c r="B3871" s="102" t="s">
        <v>969</v>
      </c>
      <c r="C3871" s="103">
        <v>43</v>
      </c>
      <c r="D3871" s="118"/>
      <c r="E3871" s="113">
        <v>312</v>
      </c>
      <c r="F3871" s="141"/>
      <c r="G3871" s="186"/>
      <c r="H3871" s="108">
        <f t="shared" ref="H3871:Y3871" si="6599">H3872</f>
        <v>3</v>
      </c>
      <c r="I3871" s="108">
        <f t="shared" si="6599"/>
        <v>0</v>
      </c>
      <c r="J3871" s="108">
        <f t="shared" si="6599"/>
        <v>0</v>
      </c>
      <c r="K3871" s="108">
        <f t="shared" si="6599"/>
        <v>0</v>
      </c>
      <c r="L3871" s="108">
        <f t="shared" si="6599"/>
        <v>0</v>
      </c>
      <c r="M3871" s="108">
        <f t="shared" si="6599"/>
        <v>0</v>
      </c>
      <c r="N3871" s="108">
        <f t="shared" si="6599"/>
        <v>0</v>
      </c>
      <c r="O3871" s="108">
        <f t="shared" si="6599"/>
        <v>0</v>
      </c>
      <c r="P3871" s="108">
        <f t="shared" si="6599"/>
        <v>0</v>
      </c>
      <c r="Q3871" s="108">
        <f t="shared" si="6599"/>
        <v>0</v>
      </c>
      <c r="R3871" s="108">
        <f t="shared" si="6599"/>
        <v>0</v>
      </c>
      <c r="S3871" s="108">
        <f t="shared" si="6599"/>
        <v>0</v>
      </c>
      <c r="T3871" s="108">
        <f t="shared" si="6599"/>
        <v>0</v>
      </c>
      <c r="U3871" s="108">
        <f t="shared" si="6599"/>
        <v>0</v>
      </c>
      <c r="V3871" s="108">
        <f t="shared" si="6599"/>
        <v>0</v>
      </c>
      <c r="W3871" s="108">
        <f t="shared" si="6599"/>
        <v>0</v>
      </c>
      <c r="X3871" s="108">
        <f t="shared" si="6599"/>
        <v>0</v>
      </c>
      <c r="Y3871" s="108">
        <f t="shared" si="6599"/>
        <v>0</v>
      </c>
    </row>
    <row r="3872" spans="1:29" ht="15" x14ac:dyDescent="0.2">
      <c r="A3872" s="95" t="s">
        <v>959</v>
      </c>
      <c r="B3872" s="93" t="s">
        <v>969</v>
      </c>
      <c r="C3872" s="94">
        <v>43</v>
      </c>
      <c r="D3872" s="95" t="s">
        <v>101</v>
      </c>
      <c r="E3872" s="119">
        <v>3121</v>
      </c>
      <c r="F3872" s="142" t="s">
        <v>471</v>
      </c>
      <c r="H3872" s="398">
        <v>3</v>
      </c>
      <c r="I3872" s="399"/>
      <c r="J3872" s="398">
        <v>0</v>
      </c>
      <c r="K3872" s="399"/>
      <c r="L3872" s="398"/>
      <c r="M3872" s="399"/>
      <c r="N3872" s="398"/>
      <c r="O3872" s="399"/>
      <c r="P3872" s="398">
        <v>0</v>
      </c>
      <c r="Q3872" s="399"/>
      <c r="R3872" s="398"/>
      <c r="S3872" s="399"/>
      <c r="T3872" s="398"/>
      <c r="U3872" s="399"/>
      <c r="V3872" s="398"/>
      <c r="W3872" s="399"/>
      <c r="X3872" s="398"/>
      <c r="Y3872" s="399"/>
    </row>
    <row r="3873" spans="1:29" s="101" customFormat="1" x14ac:dyDescent="0.2">
      <c r="A3873" s="118" t="s">
        <v>959</v>
      </c>
      <c r="B3873" s="102" t="s">
        <v>969</v>
      </c>
      <c r="C3873" s="103">
        <v>43</v>
      </c>
      <c r="D3873" s="118"/>
      <c r="E3873" s="113">
        <v>313</v>
      </c>
      <c r="F3873" s="141"/>
      <c r="G3873" s="186"/>
      <c r="H3873" s="108">
        <f t="shared" ref="H3873:Y3873" si="6600">H3874</f>
        <v>314</v>
      </c>
      <c r="I3873" s="108">
        <f t="shared" si="6600"/>
        <v>0</v>
      </c>
      <c r="J3873" s="108">
        <f t="shared" si="6600"/>
        <v>0</v>
      </c>
      <c r="K3873" s="108">
        <f t="shared" si="6600"/>
        <v>0</v>
      </c>
      <c r="L3873" s="108">
        <f t="shared" si="6600"/>
        <v>0</v>
      </c>
      <c r="M3873" s="108">
        <f t="shared" si="6600"/>
        <v>0</v>
      </c>
      <c r="N3873" s="108">
        <f t="shared" si="6600"/>
        <v>0</v>
      </c>
      <c r="O3873" s="108">
        <f t="shared" si="6600"/>
        <v>0</v>
      </c>
      <c r="P3873" s="108">
        <f t="shared" si="6600"/>
        <v>0</v>
      </c>
      <c r="Q3873" s="108">
        <f t="shared" si="6600"/>
        <v>0</v>
      </c>
      <c r="R3873" s="108">
        <f t="shared" si="6600"/>
        <v>0</v>
      </c>
      <c r="S3873" s="108">
        <f t="shared" si="6600"/>
        <v>0</v>
      </c>
      <c r="T3873" s="108">
        <f t="shared" si="6600"/>
        <v>0</v>
      </c>
      <c r="U3873" s="108">
        <f t="shared" si="6600"/>
        <v>0</v>
      </c>
      <c r="V3873" s="108">
        <f t="shared" si="6600"/>
        <v>0</v>
      </c>
      <c r="W3873" s="108">
        <f t="shared" si="6600"/>
        <v>0</v>
      </c>
      <c r="X3873" s="108">
        <f t="shared" si="6600"/>
        <v>0</v>
      </c>
      <c r="Y3873" s="108">
        <f t="shared" si="6600"/>
        <v>0</v>
      </c>
      <c r="Z3873" s="112"/>
      <c r="AA3873" s="112"/>
      <c r="AB3873" s="112"/>
      <c r="AC3873" s="112"/>
    </row>
    <row r="3874" spans="1:29" ht="15" x14ac:dyDescent="0.2">
      <c r="A3874" s="95" t="s">
        <v>959</v>
      </c>
      <c r="B3874" s="93" t="s">
        <v>969</v>
      </c>
      <c r="C3874" s="94">
        <v>43</v>
      </c>
      <c r="D3874" s="95" t="s">
        <v>101</v>
      </c>
      <c r="E3874" s="119">
        <v>3132</v>
      </c>
      <c r="F3874" s="142" t="s">
        <v>40</v>
      </c>
      <c r="H3874" s="398">
        <v>314</v>
      </c>
      <c r="I3874" s="399"/>
      <c r="J3874" s="398">
        <v>0</v>
      </c>
      <c r="K3874" s="399"/>
      <c r="L3874" s="398"/>
      <c r="M3874" s="399"/>
      <c r="N3874" s="398"/>
      <c r="O3874" s="399"/>
      <c r="P3874" s="398">
        <v>0</v>
      </c>
      <c r="Q3874" s="399"/>
      <c r="R3874" s="398"/>
      <c r="S3874" s="399"/>
      <c r="T3874" s="398"/>
      <c r="U3874" s="399"/>
      <c r="V3874" s="398"/>
      <c r="W3874" s="399"/>
      <c r="X3874" s="398"/>
      <c r="Y3874" s="399"/>
    </row>
    <row r="3875" spans="1:29" x14ac:dyDescent="0.2">
      <c r="A3875" s="188" t="s">
        <v>959</v>
      </c>
      <c r="B3875" s="166" t="s">
        <v>969</v>
      </c>
      <c r="C3875" s="167">
        <v>43</v>
      </c>
      <c r="D3875" s="166"/>
      <c r="E3875" s="168">
        <v>32</v>
      </c>
      <c r="F3875" s="169"/>
      <c r="G3875" s="169"/>
      <c r="H3875" s="185">
        <f t="shared" ref="H3875:Q3875" si="6601">H3876+H3879+H3881</f>
        <v>404</v>
      </c>
      <c r="I3875" s="185">
        <f t="shared" si="6601"/>
        <v>0</v>
      </c>
      <c r="J3875" s="185">
        <f t="shared" si="6601"/>
        <v>0</v>
      </c>
      <c r="K3875" s="185">
        <f t="shared" si="6601"/>
        <v>0</v>
      </c>
      <c r="L3875" s="185">
        <f t="shared" ref="L3875:M3875" si="6602">L3876+L3879+L3881</f>
        <v>0</v>
      </c>
      <c r="M3875" s="185">
        <f t="shared" si="6602"/>
        <v>0</v>
      </c>
      <c r="N3875" s="185">
        <f t="shared" ref="N3875:O3875" si="6603">N3876+N3879+N3881</f>
        <v>0</v>
      </c>
      <c r="O3875" s="185">
        <f t="shared" si="6603"/>
        <v>0</v>
      </c>
      <c r="P3875" s="185">
        <f t="shared" si="6601"/>
        <v>0</v>
      </c>
      <c r="Q3875" s="185">
        <f t="shared" si="6601"/>
        <v>0</v>
      </c>
      <c r="R3875" s="185">
        <f t="shared" ref="R3875:W3875" si="6604">R3876+R3879+R3881</f>
        <v>0</v>
      </c>
      <c r="S3875" s="185">
        <f t="shared" si="6604"/>
        <v>0</v>
      </c>
      <c r="T3875" s="185">
        <f t="shared" ref="T3875:U3875" si="6605">T3876+T3879+T3881</f>
        <v>0</v>
      </c>
      <c r="U3875" s="185">
        <f t="shared" si="6605"/>
        <v>0</v>
      </c>
      <c r="V3875" s="185">
        <f t="shared" si="6604"/>
        <v>0</v>
      </c>
      <c r="W3875" s="185">
        <f t="shared" si="6604"/>
        <v>0</v>
      </c>
      <c r="X3875" s="185">
        <f t="shared" ref="X3875:Y3875" si="6606">X3876+X3879+X3881</f>
        <v>0</v>
      </c>
      <c r="Y3875" s="185">
        <f t="shared" si="6606"/>
        <v>0</v>
      </c>
      <c r="Z3875" s="101"/>
      <c r="AA3875" s="101"/>
      <c r="AB3875" s="101"/>
      <c r="AC3875" s="101"/>
    </row>
    <row r="3876" spans="1:29" x14ac:dyDescent="0.2">
      <c r="A3876" s="118" t="s">
        <v>959</v>
      </c>
      <c r="B3876" s="102" t="s">
        <v>969</v>
      </c>
      <c r="C3876" s="103">
        <v>43</v>
      </c>
      <c r="D3876" s="118"/>
      <c r="E3876" s="113">
        <v>321</v>
      </c>
      <c r="F3876" s="141"/>
      <c r="G3876" s="186"/>
      <c r="H3876" s="108">
        <f t="shared" ref="H3876:Q3876" si="6607">SUM(H3877:H3878)</f>
        <v>152</v>
      </c>
      <c r="I3876" s="108">
        <f t="shared" si="6607"/>
        <v>0</v>
      </c>
      <c r="J3876" s="108">
        <f t="shared" si="6607"/>
        <v>0</v>
      </c>
      <c r="K3876" s="108">
        <f t="shared" si="6607"/>
        <v>0</v>
      </c>
      <c r="L3876" s="108">
        <f t="shared" ref="L3876:M3876" si="6608">SUM(L3877:L3878)</f>
        <v>0</v>
      </c>
      <c r="M3876" s="108">
        <f t="shared" si="6608"/>
        <v>0</v>
      </c>
      <c r="N3876" s="108">
        <f t="shared" ref="N3876:O3876" si="6609">SUM(N3877:N3878)</f>
        <v>0</v>
      </c>
      <c r="O3876" s="108">
        <f t="shared" si="6609"/>
        <v>0</v>
      </c>
      <c r="P3876" s="108">
        <f t="shared" si="6607"/>
        <v>0</v>
      </c>
      <c r="Q3876" s="108">
        <f t="shared" si="6607"/>
        <v>0</v>
      </c>
      <c r="R3876" s="108">
        <f t="shared" ref="R3876:W3876" si="6610">SUM(R3877:R3878)</f>
        <v>0</v>
      </c>
      <c r="S3876" s="108">
        <f t="shared" si="6610"/>
        <v>0</v>
      </c>
      <c r="T3876" s="108">
        <f t="shared" ref="T3876:U3876" si="6611">SUM(T3877:T3878)</f>
        <v>0</v>
      </c>
      <c r="U3876" s="108">
        <f t="shared" si="6611"/>
        <v>0</v>
      </c>
      <c r="V3876" s="108">
        <f t="shared" si="6610"/>
        <v>0</v>
      </c>
      <c r="W3876" s="108">
        <f t="shared" si="6610"/>
        <v>0</v>
      </c>
      <c r="X3876" s="108">
        <f t="shared" ref="X3876:Y3876" si="6612">SUM(X3877:X3878)</f>
        <v>0</v>
      </c>
      <c r="Y3876" s="108">
        <f t="shared" si="6612"/>
        <v>0</v>
      </c>
    </row>
    <row r="3877" spans="1:29" ht="15" x14ac:dyDescent="0.2">
      <c r="A3877" s="95" t="s">
        <v>959</v>
      </c>
      <c r="B3877" s="93" t="s">
        <v>969</v>
      </c>
      <c r="C3877" s="94">
        <v>43</v>
      </c>
      <c r="D3877" s="95" t="s">
        <v>101</v>
      </c>
      <c r="E3877" s="119">
        <v>3211</v>
      </c>
      <c r="F3877" s="142" t="s">
        <v>42</v>
      </c>
      <c r="H3877" s="398">
        <v>91</v>
      </c>
      <c r="I3877" s="399"/>
      <c r="J3877" s="398">
        <v>0</v>
      </c>
      <c r="K3877" s="399"/>
      <c r="L3877" s="398"/>
      <c r="M3877" s="399"/>
      <c r="N3877" s="398"/>
      <c r="O3877" s="399"/>
      <c r="P3877" s="398">
        <v>0</v>
      </c>
      <c r="Q3877" s="399"/>
      <c r="R3877" s="398"/>
      <c r="S3877" s="399"/>
      <c r="T3877" s="398"/>
      <c r="U3877" s="399"/>
      <c r="V3877" s="398"/>
      <c r="W3877" s="399"/>
      <c r="X3877" s="398"/>
      <c r="Y3877" s="399"/>
    </row>
    <row r="3878" spans="1:29" ht="30" x14ac:dyDescent="0.2">
      <c r="A3878" s="95" t="s">
        <v>959</v>
      </c>
      <c r="B3878" s="93" t="s">
        <v>969</v>
      </c>
      <c r="C3878" s="94">
        <v>43</v>
      </c>
      <c r="D3878" s="95" t="s">
        <v>101</v>
      </c>
      <c r="E3878" s="119">
        <v>3212</v>
      </c>
      <c r="F3878" s="142" t="s">
        <v>43</v>
      </c>
      <c r="H3878" s="398">
        <v>61</v>
      </c>
      <c r="I3878" s="399"/>
      <c r="J3878" s="398">
        <v>0</v>
      </c>
      <c r="K3878" s="399"/>
      <c r="L3878" s="398"/>
      <c r="M3878" s="399"/>
      <c r="N3878" s="398"/>
      <c r="O3878" s="399"/>
      <c r="P3878" s="398">
        <v>0</v>
      </c>
      <c r="Q3878" s="399"/>
      <c r="R3878" s="398"/>
      <c r="S3878" s="399"/>
      <c r="T3878" s="398"/>
      <c r="U3878" s="399"/>
      <c r="V3878" s="398"/>
      <c r="W3878" s="399"/>
      <c r="X3878" s="398"/>
      <c r="Y3878" s="399"/>
    </row>
    <row r="3879" spans="1:29" x14ac:dyDescent="0.2">
      <c r="A3879" s="118" t="s">
        <v>959</v>
      </c>
      <c r="B3879" s="102" t="s">
        <v>969</v>
      </c>
      <c r="C3879" s="103">
        <v>43</v>
      </c>
      <c r="D3879" s="118"/>
      <c r="E3879" s="113">
        <v>323</v>
      </c>
      <c r="F3879" s="141"/>
      <c r="G3879" s="186"/>
      <c r="H3879" s="108">
        <f t="shared" ref="H3879:Y3879" si="6613">SUM(H3880:H3880)</f>
        <v>0</v>
      </c>
      <c r="I3879" s="108">
        <f t="shared" si="6613"/>
        <v>0</v>
      </c>
      <c r="J3879" s="108">
        <f t="shared" si="6613"/>
        <v>0</v>
      </c>
      <c r="K3879" s="108">
        <f t="shared" si="6613"/>
        <v>0</v>
      </c>
      <c r="L3879" s="108">
        <f t="shared" si="6613"/>
        <v>0</v>
      </c>
      <c r="M3879" s="108">
        <f t="shared" si="6613"/>
        <v>0</v>
      </c>
      <c r="N3879" s="108">
        <f t="shared" si="6613"/>
        <v>0</v>
      </c>
      <c r="O3879" s="108">
        <f t="shared" si="6613"/>
        <v>0</v>
      </c>
      <c r="P3879" s="108">
        <f t="shared" si="6613"/>
        <v>0</v>
      </c>
      <c r="Q3879" s="108">
        <f t="shared" si="6613"/>
        <v>0</v>
      </c>
      <c r="R3879" s="108">
        <f t="shared" si="6613"/>
        <v>0</v>
      </c>
      <c r="S3879" s="108">
        <f t="shared" si="6613"/>
        <v>0</v>
      </c>
      <c r="T3879" s="108">
        <f t="shared" si="6613"/>
        <v>0</v>
      </c>
      <c r="U3879" s="108">
        <f t="shared" si="6613"/>
        <v>0</v>
      </c>
      <c r="V3879" s="108">
        <f t="shared" si="6613"/>
        <v>0</v>
      </c>
      <c r="W3879" s="108">
        <f t="shared" si="6613"/>
        <v>0</v>
      </c>
      <c r="X3879" s="108">
        <f t="shared" si="6613"/>
        <v>0</v>
      </c>
      <c r="Y3879" s="108">
        <f t="shared" si="6613"/>
        <v>0</v>
      </c>
    </row>
    <row r="3880" spans="1:29" ht="15" x14ac:dyDescent="0.2">
      <c r="A3880" s="95" t="s">
        <v>959</v>
      </c>
      <c r="B3880" s="93" t="s">
        <v>969</v>
      </c>
      <c r="C3880" s="94">
        <v>43</v>
      </c>
      <c r="D3880" s="95" t="s">
        <v>101</v>
      </c>
      <c r="E3880" s="119">
        <v>3237</v>
      </c>
      <c r="F3880" s="142" t="s">
        <v>58</v>
      </c>
      <c r="H3880" s="398">
        <v>0</v>
      </c>
      <c r="I3880" s="399"/>
      <c r="J3880" s="398">
        <v>0</v>
      </c>
      <c r="K3880" s="399"/>
      <c r="L3880" s="398"/>
      <c r="M3880" s="399"/>
      <c r="N3880" s="398"/>
      <c r="O3880" s="399"/>
      <c r="P3880" s="398">
        <v>0</v>
      </c>
      <c r="Q3880" s="399"/>
      <c r="R3880" s="398"/>
      <c r="S3880" s="399"/>
      <c r="T3880" s="398"/>
      <c r="U3880" s="399"/>
      <c r="V3880" s="398"/>
      <c r="W3880" s="399"/>
      <c r="X3880" s="398"/>
      <c r="Y3880" s="399"/>
    </row>
    <row r="3881" spans="1:29" x14ac:dyDescent="0.2">
      <c r="A3881" s="118" t="s">
        <v>959</v>
      </c>
      <c r="B3881" s="102" t="s">
        <v>969</v>
      </c>
      <c r="C3881" s="103">
        <v>43</v>
      </c>
      <c r="D3881" s="118"/>
      <c r="E3881" s="113">
        <v>329</v>
      </c>
      <c r="F3881" s="141"/>
      <c r="G3881" s="186"/>
      <c r="H3881" s="108">
        <f t="shared" ref="H3881:Q3881" si="6614">SUM(H3882:H3883)</f>
        <v>252</v>
      </c>
      <c r="I3881" s="108">
        <f t="shared" si="6614"/>
        <v>0</v>
      </c>
      <c r="J3881" s="108">
        <f t="shared" si="6614"/>
        <v>0</v>
      </c>
      <c r="K3881" s="108">
        <f t="shared" si="6614"/>
        <v>0</v>
      </c>
      <c r="L3881" s="108">
        <f t="shared" ref="L3881:M3881" si="6615">SUM(L3882:L3883)</f>
        <v>0</v>
      </c>
      <c r="M3881" s="108">
        <f t="shared" si="6615"/>
        <v>0</v>
      </c>
      <c r="N3881" s="108">
        <f t="shared" ref="N3881:O3881" si="6616">SUM(N3882:N3883)</f>
        <v>0</v>
      </c>
      <c r="O3881" s="108">
        <f t="shared" si="6616"/>
        <v>0</v>
      </c>
      <c r="P3881" s="108">
        <f t="shared" si="6614"/>
        <v>0</v>
      </c>
      <c r="Q3881" s="108">
        <f t="shared" si="6614"/>
        <v>0</v>
      </c>
      <c r="R3881" s="108">
        <f t="shared" ref="R3881:W3881" si="6617">SUM(R3882:R3883)</f>
        <v>0</v>
      </c>
      <c r="S3881" s="108">
        <f t="shared" si="6617"/>
        <v>0</v>
      </c>
      <c r="T3881" s="108">
        <f t="shared" ref="T3881:U3881" si="6618">SUM(T3882:T3883)</f>
        <v>0</v>
      </c>
      <c r="U3881" s="108">
        <f t="shared" si="6618"/>
        <v>0</v>
      </c>
      <c r="V3881" s="108">
        <f t="shared" si="6617"/>
        <v>0</v>
      </c>
      <c r="W3881" s="108">
        <f t="shared" si="6617"/>
        <v>0</v>
      </c>
      <c r="X3881" s="108">
        <f t="shared" ref="X3881:Y3881" si="6619">SUM(X3882:X3883)</f>
        <v>0</v>
      </c>
      <c r="Y3881" s="108">
        <f t="shared" si="6619"/>
        <v>0</v>
      </c>
    </row>
    <row r="3882" spans="1:29" s="101" customFormat="1" x14ac:dyDescent="0.2">
      <c r="A3882" s="95" t="s">
        <v>959</v>
      </c>
      <c r="B3882" s="93" t="s">
        <v>969</v>
      </c>
      <c r="C3882" s="94">
        <v>43</v>
      </c>
      <c r="D3882" s="95" t="s">
        <v>101</v>
      </c>
      <c r="E3882" s="119">
        <v>3293</v>
      </c>
      <c r="F3882" s="142" t="s">
        <v>64</v>
      </c>
      <c r="G3882" s="134"/>
      <c r="H3882" s="398">
        <v>252</v>
      </c>
      <c r="I3882" s="399"/>
      <c r="J3882" s="398">
        <v>0</v>
      </c>
      <c r="K3882" s="399"/>
      <c r="L3882" s="398"/>
      <c r="M3882" s="399"/>
      <c r="N3882" s="398"/>
      <c r="O3882" s="399"/>
      <c r="P3882" s="398">
        <v>0</v>
      </c>
      <c r="Q3882" s="399"/>
      <c r="R3882" s="398"/>
      <c r="S3882" s="399"/>
      <c r="T3882" s="398"/>
      <c r="U3882" s="399"/>
      <c r="V3882" s="398"/>
      <c r="W3882" s="399"/>
      <c r="X3882" s="398"/>
      <c r="Y3882" s="399"/>
      <c r="Z3882" s="112"/>
      <c r="AA3882" s="112"/>
      <c r="AB3882" s="112"/>
      <c r="AC3882" s="112"/>
    </row>
    <row r="3883" spans="1:29" ht="15" x14ac:dyDescent="0.2">
      <c r="A3883" s="95" t="s">
        <v>959</v>
      </c>
      <c r="B3883" s="93" t="s">
        <v>969</v>
      </c>
      <c r="C3883" s="94">
        <v>43</v>
      </c>
      <c r="D3883" s="95" t="s">
        <v>101</v>
      </c>
      <c r="E3883" s="207">
        <v>3299</v>
      </c>
      <c r="F3883" s="142" t="s">
        <v>67</v>
      </c>
      <c r="H3883" s="398">
        <v>0</v>
      </c>
      <c r="I3883" s="399"/>
      <c r="J3883" s="398">
        <v>0</v>
      </c>
      <c r="K3883" s="399"/>
      <c r="L3883" s="398"/>
      <c r="M3883" s="399"/>
      <c r="N3883" s="398"/>
      <c r="O3883" s="399"/>
      <c r="P3883" s="398">
        <v>0</v>
      </c>
      <c r="Q3883" s="399"/>
      <c r="R3883" s="398"/>
      <c r="S3883" s="399"/>
      <c r="T3883" s="398"/>
      <c r="U3883" s="399"/>
      <c r="V3883" s="398"/>
      <c r="W3883" s="399"/>
      <c r="X3883" s="398"/>
      <c r="Y3883" s="399"/>
    </row>
    <row r="3884" spans="1:29" x14ac:dyDescent="0.2">
      <c r="A3884" s="188" t="s">
        <v>959</v>
      </c>
      <c r="B3884" s="166" t="s">
        <v>969</v>
      </c>
      <c r="C3884" s="167">
        <v>43</v>
      </c>
      <c r="D3884" s="166"/>
      <c r="E3884" s="168">
        <v>42</v>
      </c>
      <c r="F3884" s="169"/>
      <c r="G3884" s="169"/>
      <c r="H3884" s="185">
        <f>H3885</f>
        <v>276</v>
      </c>
      <c r="I3884" s="185">
        <f t="shared" ref="I3884:Y3884" si="6620">I3885</f>
        <v>0</v>
      </c>
      <c r="J3884" s="185">
        <f t="shared" si="6620"/>
        <v>0</v>
      </c>
      <c r="K3884" s="185">
        <f t="shared" si="6620"/>
        <v>0</v>
      </c>
      <c r="L3884" s="185">
        <f t="shared" si="6620"/>
        <v>0</v>
      </c>
      <c r="M3884" s="185">
        <f t="shared" si="6620"/>
        <v>0</v>
      </c>
      <c r="N3884" s="185">
        <f t="shared" si="6620"/>
        <v>0</v>
      </c>
      <c r="O3884" s="185">
        <f t="shared" si="6620"/>
        <v>0</v>
      </c>
      <c r="P3884" s="185">
        <f t="shared" si="6620"/>
        <v>0</v>
      </c>
      <c r="Q3884" s="185">
        <f t="shared" si="6620"/>
        <v>0</v>
      </c>
      <c r="R3884" s="185">
        <f t="shared" si="6620"/>
        <v>0</v>
      </c>
      <c r="S3884" s="185">
        <f t="shared" si="6620"/>
        <v>0</v>
      </c>
      <c r="T3884" s="185">
        <f t="shared" si="6620"/>
        <v>0</v>
      </c>
      <c r="U3884" s="185">
        <f t="shared" si="6620"/>
        <v>0</v>
      </c>
      <c r="V3884" s="185">
        <f t="shared" si="6620"/>
        <v>0</v>
      </c>
      <c r="W3884" s="185">
        <f t="shared" si="6620"/>
        <v>0</v>
      </c>
      <c r="X3884" s="185">
        <f t="shared" si="6620"/>
        <v>0</v>
      </c>
      <c r="Y3884" s="185">
        <f t="shared" si="6620"/>
        <v>0</v>
      </c>
      <c r="Z3884" s="101"/>
      <c r="AA3884" s="101"/>
      <c r="AB3884" s="101"/>
      <c r="AC3884" s="101"/>
    </row>
    <row r="3885" spans="1:29" s="101" customFormat="1" x14ac:dyDescent="0.2">
      <c r="A3885" s="118" t="s">
        <v>959</v>
      </c>
      <c r="B3885" s="102" t="s">
        <v>969</v>
      </c>
      <c r="C3885" s="103">
        <v>43</v>
      </c>
      <c r="D3885" s="118"/>
      <c r="E3885" s="113">
        <v>422</v>
      </c>
      <c r="F3885" s="141"/>
      <c r="G3885" s="186"/>
      <c r="H3885" s="108">
        <f t="shared" ref="H3885:Y3885" si="6621">H3886</f>
        <v>276</v>
      </c>
      <c r="I3885" s="108">
        <f t="shared" si="6621"/>
        <v>0</v>
      </c>
      <c r="J3885" s="108">
        <f t="shared" si="6621"/>
        <v>0</v>
      </c>
      <c r="K3885" s="108">
        <f t="shared" si="6621"/>
        <v>0</v>
      </c>
      <c r="L3885" s="108">
        <f t="shared" si="6621"/>
        <v>0</v>
      </c>
      <c r="M3885" s="108">
        <f t="shared" si="6621"/>
        <v>0</v>
      </c>
      <c r="N3885" s="108">
        <f t="shared" si="6621"/>
        <v>0</v>
      </c>
      <c r="O3885" s="108">
        <f t="shared" si="6621"/>
        <v>0</v>
      </c>
      <c r="P3885" s="108">
        <f t="shared" si="6621"/>
        <v>0</v>
      </c>
      <c r="Q3885" s="108">
        <f t="shared" si="6621"/>
        <v>0</v>
      </c>
      <c r="R3885" s="108">
        <f t="shared" si="6621"/>
        <v>0</v>
      </c>
      <c r="S3885" s="108">
        <f t="shared" si="6621"/>
        <v>0</v>
      </c>
      <c r="T3885" s="108">
        <f t="shared" si="6621"/>
        <v>0</v>
      </c>
      <c r="U3885" s="108">
        <f t="shared" si="6621"/>
        <v>0</v>
      </c>
      <c r="V3885" s="108">
        <f t="shared" si="6621"/>
        <v>0</v>
      </c>
      <c r="W3885" s="108">
        <f t="shared" si="6621"/>
        <v>0</v>
      </c>
      <c r="X3885" s="108">
        <f t="shared" si="6621"/>
        <v>0</v>
      </c>
      <c r="Y3885" s="108">
        <f t="shared" si="6621"/>
        <v>0</v>
      </c>
      <c r="Z3885" s="112"/>
      <c r="AA3885" s="112"/>
      <c r="AB3885" s="112"/>
      <c r="AC3885" s="112"/>
    </row>
    <row r="3886" spans="1:29" ht="15" x14ac:dyDescent="0.2">
      <c r="A3886" s="95" t="s">
        <v>959</v>
      </c>
      <c r="B3886" s="93" t="s">
        <v>969</v>
      </c>
      <c r="C3886" s="94">
        <v>43</v>
      </c>
      <c r="D3886" s="95" t="s">
        <v>101</v>
      </c>
      <c r="E3886" s="119">
        <v>4221</v>
      </c>
      <c r="F3886" s="142" t="s">
        <v>74</v>
      </c>
      <c r="H3886" s="398">
        <v>276</v>
      </c>
      <c r="I3886" s="399"/>
      <c r="J3886" s="398">
        <v>0</v>
      </c>
      <c r="K3886" s="399"/>
      <c r="L3886" s="398"/>
      <c r="M3886" s="399"/>
      <c r="N3886" s="398"/>
      <c r="O3886" s="399"/>
      <c r="P3886" s="398">
        <v>0</v>
      </c>
      <c r="Q3886" s="399"/>
      <c r="R3886" s="398"/>
      <c r="S3886" s="399"/>
      <c r="T3886" s="398"/>
      <c r="U3886" s="399"/>
      <c r="V3886" s="398"/>
      <c r="W3886" s="399"/>
      <c r="X3886" s="398"/>
      <c r="Y3886" s="399"/>
    </row>
    <row r="3887" spans="1:29" x14ac:dyDescent="0.2">
      <c r="A3887" s="188" t="s">
        <v>959</v>
      </c>
      <c r="B3887" s="166" t="s">
        <v>969</v>
      </c>
      <c r="C3887" s="167">
        <v>559</v>
      </c>
      <c r="D3887" s="166"/>
      <c r="E3887" s="168">
        <v>31</v>
      </c>
      <c r="F3887" s="169"/>
      <c r="G3887" s="169"/>
      <c r="H3887" s="185">
        <f t="shared" ref="H3887:Q3887" si="6622">H3888+H3890+H3892</f>
        <v>11568</v>
      </c>
      <c r="I3887" s="185">
        <f t="shared" si="6622"/>
        <v>0</v>
      </c>
      <c r="J3887" s="185">
        <f t="shared" si="6622"/>
        <v>0</v>
      </c>
      <c r="K3887" s="185">
        <f t="shared" si="6622"/>
        <v>0</v>
      </c>
      <c r="L3887" s="185">
        <f t="shared" ref="L3887:M3887" si="6623">L3888+L3890+L3892</f>
        <v>0</v>
      </c>
      <c r="M3887" s="185">
        <f t="shared" si="6623"/>
        <v>0</v>
      </c>
      <c r="N3887" s="185">
        <f t="shared" ref="N3887:O3887" si="6624">N3888+N3890+N3892</f>
        <v>0</v>
      </c>
      <c r="O3887" s="185">
        <f t="shared" si="6624"/>
        <v>0</v>
      </c>
      <c r="P3887" s="185">
        <f t="shared" si="6622"/>
        <v>0</v>
      </c>
      <c r="Q3887" s="185">
        <f t="shared" si="6622"/>
        <v>0</v>
      </c>
      <c r="R3887" s="185">
        <f t="shared" ref="R3887:W3887" si="6625">R3888+R3890+R3892</f>
        <v>0</v>
      </c>
      <c r="S3887" s="185">
        <f t="shared" si="6625"/>
        <v>0</v>
      </c>
      <c r="T3887" s="185">
        <f t="shared" ref="T3887:U3887" si="6626">T3888+T3890+T3892</f>
        <v>0</v>
      </c>
      <c r="U3887" s="185">
        <f t="shared" si="6626"/>
        <v>0</v>
      </c>
      <c r="V3887" s="185">
        <f t="shared" si="6625"/>
        <v>0</v>
      </c>
      <c r="W3887" s="185">
        <f t="shared" si="6625"/>
        <v>0</v>
      </c>
      <c r="X3887" s="185">
        <f t="shared" ref="X3887:Y3887" si="6627">X3888+X3890+X3892</f>
        <v>0</v>
      </c>
      <c r="Y3887" s="185">
        <f t="shared" si="6627"/>
        <v>0</v>
      </c>
      <c r="Z3887" s="101"/>
      <c r="AA3887" s="101"/>
      <c r="AB3887" s="101"/>
      <c r="AC3887" s="101"/>
    </row>
    <row r="3888" spans="1:29" x14ac:dyDescent="0.2">
      <c r="A3888" s="118" t="s">
        <v>959</v>
      </c>
      <c r="B3888" s="102" t="s">
        <v>969</v>
      </c>
      <c r="C3888" s="103">
        <v>559</v>
      </c>
      <c r="D3888" s="118"/>
      <c r="E3888" s="113">
        <v>311</v>
      </c>
      <c r="F3888" s="141"/>
      <c r="G3888" s="186"/>
      <c r="H3888" s="108">
        <f t="shared" ref="H3888:Y3888" si="6628">H3889</f>
        <v>9689</v>
      </c>
      <c r="I3888" s="108">
        <f t="shared" si="6628"/>
        <v>0</v>
      </c>
      <c r="J3888" s="108">
        <f t="shared" si="6628"/>
        <v>0</v>
      </c>
      <c r="K3888" s="108">
        <f t="shared" si="6628"/>
        <v>0</v>
      </c>
      <c r="L3888" s="108">
        <f t="shared" si="6628"/>
        <v>0</v>
      </c>
      <c r="M3888" s="108">
        <f t="shared" si="6628"/>
        <v>0</v>
      </c>
      <c r="N3888" s="108">
        <f t="shared" si="6628"/>
        <v>0</v>
      </c>
      <c r="O3888" s="108">
        <f t="shared" si="6628"/>
        <v>0</v>
      </c>
      <c r="P3888" s="108">
        <f t="shared" si="6628"/>
        <v>0</v>
      </c>
      <c r="Q3888" s="108">
        <f t="shared" si="6628"/>
        <v>0</v>
      </c>
      <c r="R3888" s="108">
        <f t="shared" si="6628"/>
        <v>0</v>
      </c>
      <c r="S3888" s="108">
        <f t="shared" si="6628"/>
        <v>0</v>
      </c>
      <c r="T3888" s="108">
        <f t="shared" si="6628"/>
        <v>0</v>
      </c>
      <c r="U3888" s="108">
        <f t="shared" si="6628"/>
        <v>0</v>
      </c>
      <c r="V3888" s="108">
        <f t="shared" si="6628"/>
        <v>0</v>
      </c>
      <c r="W3888" s="108">
        <f t="shared" si="6628"/>
        <v>0</v>
      </c>
      <c r="X3888" s="108">
        <f t="shared" si="6628"/>
        <v>0</v>
      </c>
      <c r="Y3888" s="108">
        <f t="shared" si="6628"/>
        <v>0</v>
      </c>
    </row>
    <row r="3889" spans="1:29" ht="15" x14ac:dyDescent="0.2">
      <c r="A3889" s="95" t="s">
        <v>959</v>
      </c>
      <c r="B3889" s="93" t="s">
        <v>969</v>
      </c>
      <c r="C3889" s="94">
        <v>559</v>
      </c>
      <c r="D3889" s="95" t="s">
        <v>101</v>
      </c>
      <c r="E3889" s="119">
        <v>3111</v>
      </c>
      <c r="F3889" s="142" t="s">
        <v>33</v>
      </c>
      <c r="H3889" s="398">
        <v>9689</v>
      </c>
      <c r="I3889" s="399"/>
      <c r="J3889" s="398">
        <v>0</v>
      </c>
      <c r="K3889" s="399"/>
      <c r="L3889" s="398"/>
      <c r="M3889" s="399"/>
      <c r="N3889" s="398"/>
      <c r="O3889" s="399"/>
      <c r="P3889" s="398">
        <v>0</v>
      </c>
      <c r="Q3889" s="399"/>
      <c r="R3889" s="398"/>
      <c r="S3889" s="399"/>
      <c r="T3889" s="398"/>
      <c r="U3889" s="399"/>
      <c r="V3889" s="398"/>
      <c r="W3889" s="399"/>
      <c r="X3889" s="398"/>
      <c r="Y3889" s="399"/>
    </row>
    <row r="3890" spans="1:29" x14ac:dyDescent="0.2">
      <c r="A3890" s="118" t="s">
        <v>959</v>
      </c>
      <c r="B3890" s="102" t="s">
        <v>969</v>
      </c>
      <c r="C3890" s="103">
        <v>559</v>
      </c>
      <c r="D3890" s="118"/>
      <c r="E3890" s="113">
        <v>312</v>
      </c>
      <c r="F3890" s="141"/>
      <c r="G3890" s="186"/>
      <c r="H3890" s="108">
        <f t="shared" ref="H3890:Y3890" si="6629">H3891</f>
        <v>66</v>
      </c>
      <c r="I3890" s="108">
        <f t="shared" si="6629"/>
        <v>0</v>
      </c>
      <c r="J3890" s="108">
        <f t="shared" si="6629"/>
        <v>0</v>
      </c>
      <c r="K3890" s="108">
        <f t="shared" si="6629"/>
        <v>0</v>
      </c>
      <c r="L3890" s="108">
        <f t="shared" si="6629"/>
        <v>0</v>
      </c>
      <c r="M3890" s="108">
        <f t="shared" si="6629"/>
        <v>0</v>
      </c>
      <c r="N3890" s="108">
        <f t="shared" si="6629"/>
        <v>0</v>
      </c>
      <c r="O3890" s="108">
        <f t="shared" si="6629"/>
        <v>0</v>
      </c>
      <c r="P3890" s="108">
        <f t="shared" si="6629"/>
        <v>0</v>
      </c>
      <c r="Q3890" s="108">
        <f t="shared" si="6629"/>
        <v>0</v>
      </c>
      <c r="R3890" s="108">
        <f t="shared" si="6629"/>
        <v>0</v>
      </c>
      <c r="S3890" s="108">
        <f t="shared" si="6629"/>
        <v>0</v>
      </c>
      <c r="T3890" s="108">
        <f t="shared" si="6629"/>
        <v>0</v>
      </c>
      <c r="U3890" s="108">
        <f t="shared" si="6629"/>
        <v>0</v>
      </c>
      <c r="V3890" s="108">
        <f t="shared" si="6629"/>
        <v>0</v>
      </c>
      <c r="W3890" s="108">
        <f t="shared" si="6629"/>
        <v>0</v>
      </c>
      <c r="X3890" s="108">
        <f t="shared" si="6629"/>
        <v>0</v>
      </c>
      <c r="Y3890" s="108">
        <f t="shared" si="6629"/>
        <v>0</v>
      </c>
    </row>
    <row r="3891" spans="1:29" ht="15" x14ac:dyDescent="0.2">
      <c r="A3891" s="95" t="s">
        <v>959</v>
      </c>
      <c r="B3891" s="93" t="s">
        <v>969</v>
      </c>
      <c r="C3891" s="94">
        <v>559</v>
      </c>
      <c r="D3891" s="95" t="s">
        <v>101</v>
      </c>
      <c r="E3891" s="119">
        <v>3121</v>
      </c>
      <c r="F3891" s="142" t="s">
        <v>471</v>
      </c>
      <c r="H3891" s="398">
        <v>66</v>
      </c>
      <c r="I3891" s="399"/>
      <c r="J3891" s="398">
        <v>0</v>
      </c>
      <c r="K3891" s="399"/>
      <c r="L3891" s="398"/>
      <c r="M3891" s="399"/>
      <c r="N3891" s="398"/>
      <c r="O3891" s="399"/>
      <c r="P3891" s="398">
        <v>0</v>
      </c>
      <c r="Q3891" s="399"/>
      <c r="R3891" s="398"/>
      <c r="S3891" s="399"/>
      <c r="T3891" s="398"/>
      <c r="U3891" s="399"/>
      <c r="V3891" s="398"/>
      <c r="W3891" s="399"/>
      <c r="X3891" s="398"/>
      <c r="Y3891" s="399"/>
    </row>
    <row r="3892" spans="1:29" s="101" customFormat="1" x14ac:dyDescent="0.2">
      <c r="A3892" s="118" t="s">
        <v>959</v>
      </c>
      <c r="B3892" s="102" t="s">
        <v>969</v>
      </c>
      <c r="C3892" s="103">
        <v>559</v>
      </c>
      <c r="D3892" s="118"/>
      <c r="E3892" s="113">
        <v>313</v>
      </c>
      <c r="F3892" s="141"/>
      <c r="G3892" s="186"/>
      <c r="H3892" s="108">
        <f t="shared" ref="H3892:Y3892" si="6630">H3893</f>
        <v>1813</v>
      </c>
      <c r="I3892" s="108">
        <f t="shared" si="6630"/>
        <v>0</v>
      </c>
      <c r="J3892" s="108">
        <f t="shared" si="6630"/>
        <v>0</v>
      </c>
      <c r="K3892" s="108">
        <f t="shared" si="6630"/>
        <v>0</v>
      </c>
      <c r="L3892" s="108">
        <f t="shared" si="6630"/>
        <v>0</v>
      </c>
      <c r="M3892" s="108">
        <f t="shared" si="6630"/>
        <v>0</v>
      </c>
      <c r="N3892" s="108">
        <f t="shared" si="6630"/>
        <v>0</v>
      </c>
      <c r="O3892" s="108">
        <f t="shared" si="6630"/>
        <v>0</v>
      </c>
      <c r="P3892" s="108">
        <f t="shared" si="6630"/>
        <v>0</v>
      </c>
      <c r="Q3892" s="108">
        <f t="shared" si="6630"/>
        <v>0</v>
      </c>
      <c r="R3892" s="108">
        <f t="shared" si="6630"/>
        <v>0</v>
      </c>
      <c r="S3892" s="108">
        <f t="shared" si="6630"/>
        <v>0</v>
      </c>
      <c r="T3892" s="108">
        <f t="shared" si="6630"/>
        <v>0</v>
      </c>
      <c r="U3892" s="108">
        <f t="shared" si="6630"/>
        <v>0</v>
      </c>
      <c r="V3892" s="108">
        <f t="shared" si="6630"/>
        <v>0</v>
      </c>
      <c r="W3892" s="108">
        <f t="shared" si="6630"/>
        <v>0</v>
      </c>
      <c r="X3892" s="108">
        <f t="shared" si="6630"/>
        <v>0</v>
      </c>
      <c r="Y3892" s="108">
        <f t="shared" si="6630"/>
        <v>0</v>
      </c>
      <c r="Z3892" s="112"/>
      <c r="AA3892" s="112"/>
      <c r="AB3892" s="112"/>
      <c r="AC3892" s="112"/>
    </row>
    <row r="3893" spans="1:29" ht="15" x14ac:dyDescent="0.2">
      <c r="A3893" s="95" t="s">
        <v>959</v>
      </c>
      <c r="B3893" s="93" t="s">
        <v>969</v>
      </c>
      <c r="C3893" s="94">
        <v>559</v>
      </c>
      <c r="D3893" s="95" t="s">
        <v>101</v>
      </c>
      <c r="E3893" s="119">
        <v>3132</v>
      </c>
      <c r="F3893" s="142" t="s">
        <v>40</v>
      </c>
      <c r="H3893" s="398">
        <v>1813</v>
      </c>
      <c r="I3893" s="399"/>
      <c r="J3893" s="398">
        <v>0</v>
      </c>
      <c r="K3893" s="399"/>
      <c r="L3893" s="398"/>
      <c r="M3893" s="399"/>
      <c r="N3893" s="398"/>
      <c r="O3893" s="399"/>
      <c r="P3893" s="398">
        <v>0</v>
      </c>
      <c r="Q3893" s="399"/>
      <c r="R3893" s="398"/>
      <c r="S3893" s="399"/>
      <c r="T3893" s="398"/>
      <c r="U3893" s="399"/>
      <c r="V3893" s="398"/>
      <c r="W3893" s="399"/>
      <c r="X3893" s="398"/>
      <c r="Y3893" s="399"/>
    </row>
    <row r="3894" spans="1:29" x14ac:dyDescent="0.2">
      <c r="A3894" s="188" t="s">
        <v>959</v>
      </c>
      <c r="B3894" s="166" t="s">
        <v>969</v>
      </c>
      <c r="C3894" s="167">
        <v>559</v>
      </c>
      <c r="D3894" s="166"/>
      <c r="E3894" s="168">
        <v>32</v>
      </c>
      <c r="F3894" s="169"/>
      <c r="G3894" s="169"/>
      <c r="H3894" s="185">
        <f t="shared" ref="H3894:Q3894" si="6631">H3895+H3898+H3900</f>
        <v>2427</v>
      </c>
      <c r="I3894" s="185">
        <f t="shared" si="6631"/>
        <v>0</v>
      </c>
      <c r="J3894" s="185">
        <f t="shared" si="6631"/>
        <v>0</v>
      </c>
      <c r="K3894" s="185">
        <f t="shared" si="6631"/>
        <v>0</v>
      </c>
      <c r="L3894" s="185">
        <f t="shared" ref="L3894:M3894" si="6632">L3895+L3898+L3900</f>
        <v>0</v>
      </c>
      <c r="M3894" s="185">
        <f t="shared" si="6632"/>
        <v>0</v>
      </c>
      <c r="N3894" s="185">
        <f t="shared" ref="N3894:O3894" si="6633">N3895+N3898+N3900</f>
        <v>0</v>
      </c>
      <c r="O3894" s="185">
        <f t="shared" si="6633"/>
        <v>0</v>
      </c>
      <c r="P3894" s="185">
        <f t="shared" si="6631"/>
        <v>0</v>
      </c>
      <c r="Q3894" s="185">
        <f t="shared" si="6631"/>
        <v>0</v>
      </c>
      <c r="R3894" s="185">
        <f t="shared" ref="R3894:W3894" si="6634">R3895+R3898+R3900</f>
        <v>0</v>
      </c>
      <c r="S3894" s="185">
        <f t="shared" si="6634"/>
        <v>0</v>
      </c>
      <c r="T3894" s="185">
        <f t="shared" ref="T3894:U3894" si="6635">T3895+T3898+T3900</f>
        <v>0</v>
      </c>
      <c r="U3894" s="185">
        <f t="shared" si="6635"/>
        <v>0</v>
      </c>
      <c r="V3894" s="185">
        <f t="shared" si="6634"/>
        <v>0</v>
      </c>
      <c r="W3894" s="185">
        <f t="shared" si="6634"/>
        <v>0</v>
      </c>
      <c r="X3894" s="185">
        <f t="shared" ref="X3894:Y3894" si="6636">X3895+X3898+X3900</f>
        <v>0</v>
      </c>
      <c r="Y3894" s="185">
        <f t="shared" si="6636"/>
        <v>0</v>
      </c>
      <c r="Z3894" s="101"/>
      <c r="AA3894" s="101"/>
      <c r="AB3894" s="101"/>
      <c r="AC3894" s="101"/>
    </row>
    <row r="3895" spans="1:29" x14ac:dyDescent="0.2">
      <c r="A3895" s="118" t="s">
        <v>959</v>
      </c>
      <c r="B3895" s="102" t="s">
        <v>969</v>
      </c>
      <c r="C3895" s="103">
        <v>559</v>
      </c>
      <c r="D3895" s="118"/>
      <c r="E3895" s="113">
        <v>321</v>
      </c>
      <c r="F3895" s="141"/>
      <c r="G3895" s="186"/>
      <c r="H3895" s="108">
        <f t="shared" ref="H3895:Q3895" si="6637">SUM(H3896:H3897)</f>
        <v>998</v>
      </c>
      <c r="I3895" s="108">
        <f t="shared" si="6637"/>
        <v>0</v>
      </c>
      <c r="J3895" s="108">
        <f t="shared" si="6637"/>
        <v>0</v>
      </c>
      <c r="K3895" s="108">
        <f t="shared" si="6637"/>
        <v>0</v>
      </c>
      <c r="L3895" s="108">
        <f t="shared" ref="L3895:M3895" si="6638">SUM(L3896:L3897)</f>
        <v>0</v>
      </c>
      <c r="M3895" s="108">
        <f t="shared" si="6638"/>
        <v>0</v>
      </c>
      <c r="N3895" s="108">
        <f t="shared" ref="N3895:O3895" si="6639">SUM(N3896:N3897)</f>
        <v>0</v>
      </c>
      <c r="O3895" s="108">
        <f t="shared" si="6639"/>
        <v>0</v>
      </c>
      <c r="P3895" s="108">
        <f t="shared" si="6637"/>
        <v>0</v>
      </c>
      <c r="Q3895" s="108">
        <f t="shared" si="6637"/>
        <v>0</v>
      </c>
      <c r="R3895" s="108">
        <f t="shared" ref="R3895:W3895" si="6640">SUM(R3896:R3897)</f>
        <v>0</v>
      </c>
      <c r="S3895" s="108">
        <f t="shared" si="6640"/>
        <v>0</v>
      </c>
      <c r="T3895" s="108">
        <f t="shared" ref="T3895:U3895" si="6641">SUM(T3896:T3897)</f>
        <v>0</v>
      </c>
      <c r="U3895" s="108">
        <f t="shared" si="6641"/>
        <v>0</v>
      </c>
      <c r="V3895" s="108">
        <f t="shared" si="6640"/>
        <v>0</v>
      </c>
      <c r="W3895" s="108">
        <f t="shared" si="6640"/>
        <v>0</v>
      </c>
      <c r="X3895" s="108">
        <f t="shared" ref="X3895:Y3895" si="6642">SUM(X3896:X3897)</f>
        <v>0</v>
      </c>
      <c r="Y3895" s="108">
        <f t="shared" si="6642"/>
        <v>0</v>
      </c>
    </row>
    <row r="3896" spans="1:29" ht="15" x14ac:dyDescent="0.2">
      <c r="A3896" s="95" t="s">
        <v>959</v>
      </c>
      <c r="B3896" s="93" t="s">
        <v>969</v>
      </c>
      <c r="C3896" s="94">
        <v>559</v>
      </c>
      <c r="D3896" s="95" t="s">
        <v>101</v>
      </c>
      <c r="E3896" s="119">
        <v>3211</v>
      </c>
      <c r="F3896" s="142" t="s">
        <v>42</v>
      </c>
      <c r="H3896" s="398">
        <v>656</v>
      </c>
      <c r="I3896" s="399"/>
      <c r="J3896" s="398">
        <v>0</v>
      </c>
      <c r="K3896" s="399"/>
      <c r="L3896" s="398"/>
      <c r="M3896" s="399"/>
      <c r="N3896" s="398"/>
      <c r="O3896" s="399"/>
      <c r="P3896" s="398">
        <v>0</v>
      </c>
      <c r="Q3896" s="399"/>
      <c r="R3896" s="398"/>
      <c r="S3896" s="399"/>
      <c r="T3896" s="398"/>
      <c r="U3896" s="399"/>
      <c r="V3896" s="398"/>
      <c r="W3896" s="399"/>
      <c r="X3896" s="398"/>
      <c r="Y3896" s="399"/>
    </row>
    <row r="3897" spans="1:29" ht="30" x14ac:dyDescent="0.2">
      <c r="A3897" s="95" t="s">
        <v>959</v>
      </c>
      <c r="B3897" s="93" t="s">
        <v>969</v>
      </c>
      <c r="C3897" s="94">
        <v>559</v>
      </c>
      <c r="D3897" s="95" t="s">
        <v>101</v>
      </c>
      <c r="E3897" s="119">
        <v>3212</v>
      </c>
      <c r="F3897" s="142" t="s">
        <v>43</v>
      </c>
      <c r="H3897" s="398">
        <v>342</v>
      </c>
      <c r="I3897" s="399"/>
      <c r="J3897" s="398">
        <v>0</v>
      </c>
      <c r="K3897" s="399"/>
      <c r="L3897" s="398"/>
      <c r="M3897" s="399"/>
      <c r="N3897" s="398"/>
      <c r="O3897" s="399"/>
      <c r="P3897" s="398">
        <v>0</v>
      </c>
      <c r="Q3897" s="399"/>
      <c r="R3897" s="398"/>
      <c r="S3897" s="399"/>
      <c r="T3897" s="398"/>
      <c r="U3897" s="399"/>
      <c r="V3897" s="398"/>
      <c r="W3897" s="399"/>
      <c r="X3897" s="398"/>
      <c r="Y3897" s="399"/>
    </row>
    <row r="3898" spans="1:29" x14ac:dyDescent="0.2">
      <c r="A3898" s="118" t="s">
        <v>959</v>
      </c>
      <c r="B3898" s="102" t="s">
        <v>969</v>
      </c>
      <c r="C3898" s="103">
        <v>559</v>
      </c>
      <c r="D3898" s="118"/>
      <c r="E3898" s="113">
        <v>323</v>
      </c>
      <c r="F3898" s="141"/>
      <c r="G3898" s="186"/>
      <c r="H3898" s="108">
        <f t="shared" ref="H3898:Y3898" si="6643">SUM(H3899:H3899)</f>
        <v>0</v>
      </c>
      <c r="I3898" s="108">
        <f t="shared" si="6643"/>
        <v>0</v>
      </c>
      <c r="J3898" s="108">
        <f t="shared" si="6643"/>
        <v>0</v>
      </c>
      <c r="K3898" s="108">
        <f t="shared" si="6643"/>
        <v>0</v>
      </c>
      <c r="L3898" s="108">
        <f t="shared" si="6643"/>
        <v>0</v>
      </c>
      <c r="M3898" s="108">
        <f t="shared" si="6643"/>
        <v>0</v>
      </c>
      <c r="N3898" s="108">
        <f t="shared" si="6643"/>
        <v>0</v>
      </c>
      <c r="O3898" s="108">
        <f t="shared" si="6643"/>
        <v>0</v>
      </c>
      <c r="P3898" s="108">
        <f t="shared" si="6643"/>
        <v>0</v>
      </c>
      <c r="Q3898" s="108">
        <f t="shared" si="6643"/>
        <v>0</v>
      </c>
      <c r="R3898" s="108">
        <f t="shared" si="6643"/>
        <v>0</v>
      </c>
      <c r="S3898" s="108">
        <f t="shared" si="6643"/>
        <v>0</v>
      </c>
      <c r="T3898" s="108">
        <f t="shared" si="6643"/>
        <v>0</v>
      </c>
      <c r="U3898" s="108">
        <f t="shared" si="6643"/>
        <v>0</v>
      </c>
      <c r="V3898" s="108">
        <f t="shared" si="6643"/>
        <v>0</v>
      </c>
      <c r="W3898" s="108">
        <f t="shared" si="6643"/>
        <v>0</v>
      </c>
      <c r="X3898" s="108">
        <f t="shared" si="6643"/>
        <v>0</v>
      </c>
      <c r="Y3898" s="108">
        <f t="shared" si="6643"/>
        <v>0</v>
      </c>
    </row>
    <row r="3899" spans="1:29" ht="15" x14ac:dyDescent="0.2">
      <c r="A3899" s="95" t="s">
        <v>959</v>
      </c>
      <c r="B3899" s="93" t="s">
        <v>969</v>
      </c>
      <c r="C3899" s="94">
        <v>559</v>
      </c>
      <c r="D3899" s="95" t="s">
        <v>101</v>
      </c>
      <c r="E3899" s="119">
        <v>3237</v>
      </c>
      <c r="F3899" s="142" t="s">
        <v>58</v>
      </c>
      <c r="H3899" s="398">
        <v>0</v>
      </c>
      <c r="I3899" s="399"/>
      <c r="J3899" s="398">
        <v>0</v>
      </c>
      <c r="K3899" s="399"/>
      <c r="L3899" s="398"/>
      <c r="M3899" s="399"/>
      <c r="N3899" s="398"/>
      <c r="O3899" s="399"/>
      <c r="P3899" s="398">
        <v>0</v>
      </c>
      <c r="Q3899" s="399"/>
      <c r="R3899" s="398"/>
      <c r="S3899" s="399"/>
      <c r="T3899" s="398"/>
      <c r="U3899" s="399"/>
      <c r="V3899" s="398"/>
      <c r="W3899" s="399"/>
      <c r="X3899" s="398"/>
      <c r="Y3899" s="399"/>
    </row>
    <row r="3900" spans="1:29" x14ac:dyDescent="0.2">
      <c r="A3900" s="118" t="s">
        <v>959</v>
      </c>
      <c r="B3900" s="102" t="s">
        <v>969</v>
      </c>
      <c r="C3900" s="103">
        <v>559</v>
      </c>
      <c r="D3900" s="118"/>
      <c r="E3900" s="113">
        <v>329</v>
      </c>
      <c r="F3900" s="141"/>
      <c r="G3900" s="186"/>
      <c r="H3900" s="108">
        <f t="shared" ref="H3900:Q3900" si="6644">SUM(H3901:H3902)</f>
        <v>1429</v>
      </c>
      <c r="I3900" s="108">
        <f t="shared" si="6644"/>
        <v>0</v>
      </c>
      <c r="J3900" s="108">
        <f t="shared" si="6644"/>
        <v>0</v>
      </c>
      <c r="K3900" s="108">
        <f t="shared" si="6644"/>
        <v>0</v>
      </c>
      <c r="L3900" s="108">
        <f t="shared" ref="L3900:M3900" si="6645">SUM(L3901:L3902)</f>
        <v>0</v>
      </c>
      <c r="M3900" s="108">
        <f t="shared" si="6645"/>
        <v>0</v>
      </c>
      <c r="N3900" s="108">
        <f t="shared" ref="N3900:O3900" si="6646">SUM(N3901:N3902)</f>
        <v>0</v>
      </c>
      <c r="O3900" s="108">
        <f t="shared" si="6646"/>
        <v>0</v>
      </c>
      <c r="P3900" s="108">
        <f t="shared" si="6644"/>
        <v>0</v>
      </c>
      <c r="Q3900" s="108">
        <f t="shared" si="6644"/>
        <v>0</v>
      </c>
      <c r="R3900" s="108">
        <f t="shared" ref="R3900:W3900" si="6647">SUM(R3901:R3902)</f>
        <v>0</v>
      </c>
      <c r="S3900" s="108">
        <f t="shared" si="6647"/>
        <v>0</v>
      </c>
      <c r="T3900" s="108">
        <f t="shared" ref="T3900:U3900" si="6648">SUM(T3901:T3902)</f>
        <v>0</v>
      </c>
      <c r="U3900" s="108">
        <f t="shared" si="6648"/>
        <v>0</v>
      </c>
      <c r="V3900" s="108">
        <f t="shared" si="6647"/>
        <v>0</v>
      </c>
      <c r="W3900" s="108">
        <f t="shared" si="6647"/>
        <v>0</v>
      </c>
      <c r="X3900" s="108">
        <f t="shared" ref="X3900:Y3900" si="6649">SUM(X3901:X3902)</f>
        <v>0</v>
      </c>
      <c r="Y3900" s="108">
        <f t="shared" si="6649"/>
        <v>0</v>
      </c>
    </row>
    <row r="3901" spans="1:29" s="101" customFormat="1" x14ac:dyDescent="0.2">
      <c r="A3901" s="95" t="s">
        <v>959</v>
      </c>
      <c r="B3901" s="93" t="s">
        <v>969</v>
      </c>
      <c r="C3901" s="94">
        <v>559</v>
      </c>
      <c r="D3901" s="95" t="s">
        <v>101</v>
      </c>
      <c r="E3901" s="119">
        <v>3293</v>
      </c>
      <c r="F3901" s="142" t="s">
        <v>64</v>
      </c>
      <c r="G3901" s="134"/>
      <c r="H3901" s="398">
        <v>1429</v>
      </c>
      <c r="I3901" s="399"/>
      <c r="J3901" s="398">
        <v>0</v>
      </c>
      <c r="K3901" s="399"/>
      <c r="L3901" s="398"/>
      <c r="M3901" s="399"/>
      <c r="N3901" s="398"/>
      <c r="O3901" s="399"/>
      <c r="P3901" s="398">
        <v>0</v>
      </c>
      <c r="Q3901" s="399"/>
      <c r="R3901" s="398"/>
      <c r="S3901" s="399"/>
      <c r="T3901" s="398"/>
      <c r="U3901" s="399"/>
      <c r="V3901" s="398"/>
      <c r="W3901" s="399"/>
      <c r="X3901" s="398"/>
      <c r="Y3901" s="399"/>
      <c r="Z3901" s="112"/>
      <c r="AA3901" s="112"/>
      <c r="AB3901" s="112"/>
      <c r="AC3901" s="112"/>
    </row>
    <row r="3902" spans="1:29" ht="15" x14ac:dyDescent="0.2">
      <c r="A3902" s="95" t="s">
        <v>959</v>
      </c>
      <c r="B3902" s="93" t="s">
        <v>969</v>
      </c>
      <c r="C3902" s="94">
        <v>559</v>
      </c>
      <c r="D3902" s="95" t="s">
        <v>101</v>
      </c>
      <c r="E3902" s="119">
        <v>3299</v>
      </c>
      <c r="F3902" s="142" t="s">
        <v>67</v>
      </c>
      <c r="H3902" s="398">
        <v>0</v>
      </c>
      <c r="I3902" s="399"/>
      <c r="J3902" s="398">
        <v>0</v>
      </c>
      <c r="K3902" s="399"/>
      <c r="L3902" s="398"/>
      <c r="M3902" s="399"/>
      <c r="N3902" s="398"/>
      <c r="O3902" s="399"/>
      <c r="P3902" s="398">
        <v>0</v>
      </c>
      <c r="Q3902" s="399"/>
      <c r="R3902" s="398"/>
      <c r="S3902" s="399"/>
      <c r="T3902" s="398"/>
      <c r="U3902" s="399"/>
      <c r="V3902" s="398"/>
      <c r="W3902" s="399"/>
      <c r="X3902" s="398"/>
      <c r="Y3902" s="399"/>
    </row>
    <row r="3903" spans="1:29" x14ac:dyDescent="0.2">
      <c r="A3903" s="188" t="s">
        <v>959</v>
      </c>
      <c r="B3903" s="166" t="s">
        <v>969</v>
      </c>
      <c r="C3903" s="167">
        <v>559</v>
      </c>
      <c r="D3903" s="166"/>
      <c r="E3903" s="168">
        <v>42</v>
      </c>
      <c r="F3903" s="169"/>
      <c r="G3903" s="169"/>
      <c r="H3903" s="185">
        <f>H3904</f>
        <v>1564</v>
      </c>
      <c r="I3903" s="185">
        <f t="shared" ref="I3903:Y3903" si="6650">I3904</f>
        <v>0</v>
      </c>
      <c r="J3903" s="185">
        <f t="shared" si="6650"/>
        <v>0</v>
      </c>
      <c r="K3903" s="185">
        <f t="shared" si="6650"/>
        <v>0</v>
      </c>
      <c r="L3903" s="185">
        <f t="shared" si="6650"/>
        <v>0</v>
      </c>
      <c r="M3903" s="185">
        <f t="shared" si="6650"/>
        <v>0</v>
      </c>
      <c r="N3903" s="185">
        <f t="shared" si="6650"/>
        <v>0</v>
      </c>
      <c r="O3903" s="185">
        <f t="shared" si="6650"/>
        <v>0</v>
      </c>
      <c r="P3903" s="185">
        <f t="shared" si="6650"/>
        <v>0</v>
      </c>
      <c r="Q3903" s="185">
        <f t="shared" si="6650"/>
        <v>0</v>
      </c>
      <c r="R3903" s="185">
        <f t="shared" si="6650"/>
        <v>0</v>
      </c>
      <c r="S3903" s="185">
        <f t="shared" si="6650"/>
        <v>0</v>
      </c>
      <c r="T3903" s="185">
        <f t="shared" si="6650"/>
        <v>0</v>
      </c>
      <c r="U3903" s="185">
        <f t="shared" si="6650"/>
        <v>0</v>
      </c>
      <c r="V3903" s="185">
        <f t="shared" si="6650"/>
        <v>0</v>
      </c>
      <c r="W3903" s="185">
        <f t="shared" si="6650"/>
        <v>0</v>
      </c>
      <c r="X3903" s="185">
        <f t="shared" si="6650"/>
        <v>0</v>
      </c>
      <c r="Y3903" s="185">
        <f t="shared" si="6650"/>
        <v>0</v>
      </c>
      <c r="Z3903" s="101"/>
      <c r="AA3903" s="101"/>
      <c r="AB3903" s="101"/>
      <c r="AC3903" s="101"/>
    </row>
    <row r="3904" spans="1:29" x14ac:dyDescent="0.2">
      <c r="A3904" s="118" t="s">
        <v>959</v>
      </c>
      <c r="B3904" s="102" t="s">
        <v>969</v>
      </c>
      <c r="C3904" s="103">
        <v>559</v>
      </c>
      <c r="D3904" s="118"/>
      <c r="E3904" s="113">
        <v>422</v>
      </c>
      <c r="F3904" s="141"/>
      <c r="G3904" s="186"/>
      <c r="H3904" s="108">
        <f t="shared" ref="H3904:Y3904" si="6651">H3905</f>
        <v>1564</v>
      </c>
      <c r="I3904" s="108">
        <f t="shared" si="6651"/>
        <v>0</v>
      </c>
      <c r="J3904" s="108">
        <f t="shared" si="6651"/>
        <v>0</v>
      </c>
      <c r="K3904" s="108">
        <f t="shared" si="6651"/>
        <v>0</v>
      </c>
      <c r="L3904" s="108">
        <f t="shared" si="6651"/>
        <v>0</v>
      </c>
      <c r="M3904" s="108">
        <f t="shared" si="6651"/>
        <v>0</v>
      </c>
      <c r="N3904" s="108">
        <f t="shared" si="6651"/>
        <v>0</v>
      </c>
      <c r="O3904" s="108">
        <f t="shared" si="6651"/>
        <v>0</v>
      </c>
      <c r="P3904" s="108">
        <f t="shared" si="6651"/>
        <v>0</v>
      </c>
      <c r="Q3904" s="108">
        <f t="shared" si="6651"/>
        <v>0</v>
      </c>
      <c r="R3904" s="108">
        <f t="shared" si="6651"/>
        <v>0</v>
      </c>
      <c r="S3904" s="108">
        <f t="shared" si="6651"/>
        <v>0</v>
      </c>
      <c r="T3904" s="108">
        <f t="shared" si="6651"/>
        <v>0</v>
      </c>
      <c r="U3904" s="108">
        <f t="shared" si="6651"/>
        <v>0</v>
      </c>
      <c r="V3904" s="108">
        <f t="shared" si="6651"/>
        <v>0</v>
      </c>
      <c r="W3904" s="108">
        <f t="shared" si="6651"/>
        <v>0</v>
      </c>
      <c r="X3904" s="108">
        <f t="shared" si="6651"/>
        <v>0</v>
      </c>
      <c r="Y3904" s="108">
        <f t="shared" si="6651"/>
        <v>0</v>
      </c>
    </row>
    <row r="3905" spans="1:29" s="101" customFormat="1" x14ac:dyDescent="0.2">
      <c r="A3905" s="95" t="s">
        <v>959</v>
      </c>
      <c r="B3905" s="93" t="s">
        <v>969</v>
      </c>
      <c r="C3905" s="94">
        <v>559</v>
      </c>
      <c r="D3905" s="95" t="s">
        <v>101</v>
      </c>
      <c r="E3905" s="119">
        <v>4221</v>
      </c>
      <c r="F3905" s="142" t="s">
        <v>74</v>
      </c>
      <c r="G3905" s="134"/>
      <c r="H3905" s="398">
        <v>1564</v>
      </c>
      <c r="I3905" s="399"/>
      <c r="J3905" s="398">
        <v>0</v>
      </c>
      <c r="K3905" s="399"/>
      <c r="L3905" s="398"/>
      <c r="M3905" s="399"/>
      <c r="N3905" s="398"/>
      <c r="O3905" s="399"/>
      <c r="P3905" s="398">
        <v>0</v>
      </c>
      <c r="Q3905" s="399"/>
      <c r="R3905" s="398"/>
      <c r="S3905" s="399"/>
      <c r="T3905" s="398"/>
      <c r="U3905" s="399"/>
      <c r="V3905" s="398"/>
      <c r="W3905" s="399"/>
      <c r="X3905" s="398"/>
      <c r="Y3905" s="399"/>
      <c r="Z3905" s="112"/>
      <c r="AA3905" s="112"/>
      <c r="AB3905" s="112"/>
      <c r="AC3905" s="112"/>
    </row>
    <row r="3906" spans="1:29" ht="67.5" x14ac:dyDescent="0.2">
      <c r="A3906" s="202" t="s">
        <v>959</v>
      </c>
      <c r="B3906" s="173" t="s">
        <v>971</v>
      </c>
      <c r="C3906" s="173"/>
      <c r="D3906" s="173"/>
      <c r="E3906" s="174"/>
      <c r="F3906" s="176" t="s">
        <v>972</v>
      </c>
      <c r="G3906" s="177" t="s">
        <v>636</v>
      </c>
      <c r="H3906" s="178">
        <f t="shared" ref="H3906:Q3906" si="6652">H3907+H3910</f>
        <v>0</v>
      </c>
      <c r="I3906" s="178">
        <f t="shared" si="6652"/>
        <v>0</v>
      </c>
      <c r="J3906" s="178">
        <f t="shared" si="6652"/>
        <v>0</v>
      </c>
      <c r="K3906" s="178">
        <f t="shared" si="6652"/>
        <v>0</v>
      </c>
      <c r="L3906" s="178">
        <f t="shared" ref="L3906:M3906" si="6653">L3907+L3910</f>
        <v>0</v>
      </c>
      <c r="M3906" s="178">
        <f t="shared" si="6653"/>
        <v>0</v>
      </c>
      <c r="N3906" s="178">
        <f t="shared" ref="N3906:O3906" si="6654">N3907+N3910</f>
        <v>241000</v>
      </c>
      <c r="O3906" s="178">
        <f t="shared" si="6654"/>
        <v>0</v>
      </c>
      <c r="P3906" s="178">
        <f t="shared" si="6652"/>
        <v>0</v>
      </c>
      <c r="Q3906" s="178">
        <f t="shared" si="6652"/>
        <v>0</v>
      </c>
      <c r="R3906" s="178">
        <f t="shared" ref="R3906:W3906" si="6655">R3907+R3910</f>
        <v>0</v>
      </c>
      <c r="S3906" s="178">
        <f t="shared" si="6655"/>
        <v>0</v>
      </c>
      <c r="T3906" s="178">
        <f t="shared" ref="T3906:U3906" si="6656">T3907+T3910</f>
        <v>0</v>
      </c>
      <c r="U3906" s="178">
        <f t="shared" si="6656"/>
        <v>0</v>
      </c>
      <c r="V3906" s="178">
        <f t="shared" si="6655"/>
        <v>0</v>
      </c>
      <c r="W3906" s="178">
        <f t="shared" si="6655"/>
        <v>0</v>
      </c>
      <c r="X3906" s="178">
        <f t="shared" ref="X3906:Y3906" si="6657">X3907+X3910</f>
        <v>0</v>
      </c>
      <c r="Y3906" s="178">
        <f t="shared" si="6657"/>
        <v>0</v>
      </c>
    </row>
    <row r="3907" spans="1:29" x14ac:dyDescent="0.2">
      <c r="A3907" s="188" t="s">
        <v>959</v>
      </c>
      <c r="B3907" s="166" t="s">
        <v>971</v>
      </c>
      <c r="C3907" s="167">
        <v>43</v>
      </c>
      <c r="D3907" s="166"/>
      <c r="E3907" s="168">
        <v>42</v>
      </c>
      <c r="F3907" s="169"/>
      <c r="G3907" s="169"/>
      <c r="H3907" s="185">
        <f t="shared" ref="H3907:Y3907" si="6658">H3908</f>
        <v>0</v>
      </c>
      <c r="I3907" s="185">
        <f t="shared" si="6658"/>
        <v>0</v>
      </c>
      <c r="J3907" s="185">
        <f t="shared" si="6658"/>
        <v>0</v>
      </c>
      <c r="K3907" s="185">
        <f t="shared" si="6658"/>
        <v>0</v>
      </c>
      <c r="L3907" s="185">
        <f t="shared" si="6658"/>
        <v>0</v>
      </c>
      <c r="M3907" s="185">
        <f t="shared" si="6658"/>
        <v>0</v>
      </c>
      <c r="N3907" s="185">
        <f t="shared" si="6658"/>
        <v>172000</v>
      </c>
      <c r="O3907" s="185">
        <f t="shared" si="6658"/>
        <v>0</v>
      </c>
      <c r="P3907" s="185">
        <f t="shared" si="6658"/>
        <v>0</v>
      </c>
      <c r="Q3907" s="185">
        <f t="shared" si="6658"/>
        <v>0</v>
      </c>
      <c r="R3907" s="185">
        <f t="shared" si="6658"/>
        <v>0</v>
      </c>
      <c r="S3907" s="185">
        <f t="shared" si="6658"/>
        <v>0</v>
      </c>
      <c r="T3907" s="185">
        <f t="shared" si="6658"/>
        <v>0</v>
      </c>
      <c r="U3907" s="185">
        <f t="shared" si="6658"/>
        <v>0</v>
      </c>
      <c r="V3907" s="185">
        <f t="shared" si="6658"/>
        <v>0</v>
      </c>
      <c r="W3907" s="185">
        <f t="shared" si="6658"/>
        <v>0</v>
      </c>
      <c r="X3907" s="185">
        <f t="shared" si="6658"/>
        <v>0</v>
      </c>
      <c r="Y3907" s="185">
        <f t="shared" si="6658"/>
        <v>0</v>
      </c>
      <c r="Z3907" s="101"/>
      <c r="AA3907" s="101"/>
      <c r="AB3907" s="101"/>
      <c r="AC3907" s="101"/>
    </row>
    <row r="3908" spans="1:29" s="101" customFormat="1" x14ac:dyDescent="0.2">
      <c r="A3908" s="118" t="s">
        <v>959</v>
      </c>
      <c r="B3908" s="102" t="s">
        <v>971</v>
      </c>
      <c r="C3908" s="103">
        <v>43</v>
      </c>
      <c r="D3908" s="118"/>
      <c r="E3908" s="113">
        <v>421</v>
      </c>
      <c r="F3908" s="141"/>
      <c r="G3908" s="186"/>
      <c r="H3908" s="108">
        <f t="shared" ref="H3908:Y3908" si="6659">H3909</f>
        <v>0</v>
      </c>
      <c r="I3908" s="108">
        <f t="shared" si="6659"/>
        <v>0</v>
      </c>
      <c r="J3908" s="108">
        <f t="shared" si="6659"/>
        <v>0</v>
      </c>
      <c r="K3908" s="108">
        <f t="shared" si="6659"/>
        <v>0</v>
      </c>
      <c r="L3908" s="108">
        <f t="shared" si="6659"/>
        <v>0</v>
      </c>
      <c r="M3908" s="108">
        <f t="shared" si="6659"/>
        <v>0</v>
      </c>
      <c r="N3908" s="108">
        <f t="shared" si="6659"/>
        <v>172000</v>
      </c>
      <c r="O3908" s="108">
        <f t="shared" si="6659"/>
        <v>0</v>
      </c>
      <c r="P3908" s="108">
        <f t="shared" si="6659"/>
        <v>0</v>
      </c>
      <c r="Q3908" s="108">
        <f t="shared" si="6659"/>
        <v>0</v>
      </c>
      <c r="R3908" s="108">
        <f t="shared" si="6659"/>
        <v>0</v>
      </c>
      <c r="S3908" s="108">
        <f t="shared" si="6659"/>
        <v>0</v>
      </c>
      <c r="T3908" s="108">
        <f t="shared" si="6659"/>
        <v>0</v>
      </c>
      <c r="U3908" s="108">
        <f t="shared" si="6659"/>
        <v>0</v>
      </c>
      <c r="V3908" s="108">
        <f t="shared" si="6659"/>
        <v>0</v>
      </c>
      <c r="W3908" s="108">
        <f t="shared" si="6659"/>
        <v>0</v>
      </c>
      <c r="X3908" s="108">
        <f t="shared" si="6659"/>
        <v>0</v>
      </c>
      <c r="Y3908" s="108">
        <f t="shared" si="6659"/>
        <v>0</v>
      </c>
      <c r="Z3908" s="112"/>
      <c r="AA3908" s="112"/>
      <c r="AB3908" s="112"/>
      <c r="AC3908" s="112"/>
    </row>
    <row r="3909" spans="1:29" ht="15" x14ac:dyDescent="0.2">
      <c r="A3909" s="95" t="s">
        <v>959</v>
      </c>
      <c r="B3909" s="93" t="s">
        <v>971</v>
      </c>
      <c r="C3909" s="94">
        <v>43</v>
      </c>
      <c r="D3909" s="95" t="s">
        <v>101</v>
      </c>
      <c r="E3909" s="119">
        <v>4214</v>
      </c>
      <c r="F3909" s="142" t="s">
        <v>500</v>
      </c>
      <c r="H3909" s="398">
        <v>0</v>
      </c>
      <c r="I3909" s="399"/>
      <c r="J3909" s="398">
        <v>0</v>
      </c>
      <c r="K3909" s="399"/>
      <c r="L3909" s="398"/>
      <c r="M3909" s="399"/>
      <c r="N3909" s="398">
        <v>172000</v>
      </c>
      <c r="O3909" s="399"/>
      <c r="P3909" s="398">
        <v>0</v>
      </c>
      <c r="Q3909" s="399"/>
      <c r="R3909" s="398"/>
      <c r="S3909" s="399"/>
      <c r="T3909" s="398"/>
      <c r="U3909" s="399"/>
      <c r="V3909" s="398"/>
      <c r="W3909" s="399"/>
      <c r="X3909" s="398"/>
      <c r="Y3909" s="399"/>
    </row>
    <row r="3910" spans="1:29" x14ac:dyDescent="0.2">
      <c r="A3910" s="188" t="s">
        <v>959</v>
      </c>
      <c r="B3910" s="166" t="s">
        <v>971</v>
      </c>
      <c r="C3910" s="167">
        <v>52</v>
      </c>
      <c r="D3910" s="166"/>
      <c r="E3910" s="168">
        <v>42</v>
      </c>
      <c r="F3910" s="169"/>
      <c r="G3910" s="169"/>
      <c r="H3910" s="185">
        <f t="shared" ref="H3910:Y3910" si="6660">H3911</f>
        <v>0</v>
      </c>
      <c r="I3910" s="185">
        <f t="shared" si="6660"/>
        <v>0</v>
      </c>
      <c r="J3910" s="185">
        <f t="shared" si="6660"/>
        <v>0</v>
      </c>
      <c r="K3910" s="185">
        <f t="shared" si="6660"/>
        <v>0</v>
      </c>
      <c r="L3910" s="185">
        <f t="shared" si="6660"/>
        <v>0</v>
      </c>
      <c r="M3910" s="185">
        <f t="shared" si="6660"/>
        <v>0</v>
      </c>
      <c r="N3910" s="185">
        <f t="shared" si="6660"/>
        <v>69000</v>
      </c>
      <c r="O3910" s="185">
        <f t="shared" si="6660"/>
        <v>0</v>
      </c>
      <c r="P3910" s="185">
        <f t="shared" si="6660"/>
        <v>0</v>
      </c>
      <c r="Q3910" s="185">
        <f t="shared" si="6660"/>
        <v>0</v>
      </c>
      <c r="R3910" s="185">
        <f t="shared" si="6660"/>
        <v>0</v>
      </c>
      <c r="S3910" s="185">
        <f t="shared" si="6660"/>
        <v>0</v>
      </c>
      <c r="T3910" s="185">
        <f t="shared" si="6660"/>
        <v>0</v>
      </c>
      <c r="U3910" s="185">
        <f t="shared" si="6660"/>
        <v>0</v>
      </c>
      <c r="V3910" s="185">
        <f t="shared" si="6660"/>
        <v>0</v>
      </c>
      <c r="W3910" s="185">
        <f t="shared" si="6660"/>
        <v>0</v>
      </c>
      <c r="X3910" s="185">
        <f t="shared" si="6660"/>
        <v>0</v>
      </c>
      <c r="Y3910" s="185">
        <f t="shared" si="6660"/>
        <v>0</v>
      </c>
      <c r="Z3910" s="101"/>
      <c r="AA3910" s="101"/>
      <c r="AB3910" s="101"/>
      <c r="AC3910" s="101"/>
    </row>
    <row r="3911" spans="1:29" x14ac:dyDescent="0.2">
      <c r="A3911" s="118" t="s">
        <v>959</v>
      </c>
      <c r="B3911" s="102" t="s">
        <v>971</v>
      </c>
      <c r="C3911" s="103">
        <v>52</v>
      </c>
      <c r="D3911" s="118"/>
      <c r="E3911" s="113">
        <v>421</v>
      </c>
      <c r="F3911" s="141"/>
      <c r="G3911" s="186"/>
      <c r="H3911" s="108">
        <f t="shared" ref="H3911:Y3911" si="6661">H3912</f>
        <v>0</v>
      </c>
      <c r="I3911" s="108">
        <f t="shared" si="6661"/>
        <v>0</v>
      </c>
      <c r="J3911" s="108">
        <f t="shared" si="6661"/>
        <v>0</v>
      </c>
      <c r="K3911" s="108">
        <f t="shared" si="6661"/>
        <v>0</v>
      </c>
      <c r="L3911" s="108">
        <f t="shared" si="6661"/>
        <v>0</v>
      </c>
      <c r="M3911" s="108">
        <f t="shared" si="6661"/>
        <v>0</v>
      </c>
      <c r="N3911" s="108">
        <f t="shared" si="6661"/>
        <v>69000</v>
      </c>
      <c r="O3911" s="108">
        <f t="shared" si="6661"/>
        <v>0</v>
      </c>
      <c r="P3911" s="108">
        <f t="shared" si="6661"/>
        <v>0</v>
      </c>
      <c r="Q3911" s="108">
        <f t="shared" si="6661"/>
        <v>0</v>
      </c>
      <c r="R3911" s="108">
        <f t="shared" si="6661"/>
        <v>0</v>
      </c>
      <c r="S3911" s="108">
        <f t="shared" si="6661"/>
        <v>0</v>
      </c>
      <c r="T3911" s="108">
        <f t="shared" si="6661"/>
        <v>0</v>
      </c>
      <c r="U3911" s="108">
        <f t="shared" si="6661"/>
        <v>0</v>
      </c>
      <c r="V3911" s="108">
        <f t="shared" si="6661"/>
        <v>0</v>
      </c>
      <c r="W3911" s="108">
        <f t="shared" si="6661"/>
        <v>0</v>
      </c>
      <c r="X3911" s="108">
        <f t="shared" si="6661"/>
        <v>0</v>
      </c>
      <c r="Y3911" s="108">
        <f t="shared" si="6661"/>
        <v>0</v>
      </c>
    </row>
    <row r="3912" spans="1:29" ht="15" x14ac:dyDescent="0.2">
      <c r="A3912" s="95" t="s">
        <v>959</v>
      </c>
      <c r="B3912" s="93" t="s">
        <v>971</v>
      </c>
      <c r="C3912" s="94">
        <v>52</v>
      </c>
      <c r="D3912" s="95" t="s">
        <v>101</v>
      </c>
      <c r="E3912" s="119">
        <v>4214</v>
      </c>
      <c r="F3912" s="142" t="s">
        <v>500</v>
      </c>
      <c r="H3912" s="398">
        <v>0</v>
      </c>
      <c r="I3912" s="399"/>
      <c r="J3912" s="398">
        <v>0</v>
      </c>
      <c r="K3912" s="399"/>
      <c r="L3912" s="398"/>
      <c r="M3912" s="399"/>
      <c r="N3912" s="398">
        <v>69000</v>
      </c>
      <c r="O3912" s="399"/>
      <c r="P3912" s="398">
        <v>0</v>
      </c>
      <c r="Q3912" s="399"/>
      <c r="R3912" s="398"/>
      <c r="S3912" s="399"/>
      <c r="T3912" s="398"/>
      <c r="U3912" s="399"/>
      <c r="V3912" s="398"/>
      <c r="W3912" s="399"/>
      <c r="X3912" s="398"/>
      <c r="Y3912" s="399"/>
    </row>
    <row r="3913" spans="1:29" s="101" customFormat="1" ht="67.5" x14ac:dyDescent="0.2">
      <c r="A3913" s="202" t="s">
        <v>959</v>
      </c>
      <c r="B3913" s="173" t="s">
        <v>973</v>
      </c>
      <c r="C3913" s="173"/>
      <c r="D3913" s="173"/>
      <c r="E3913" s="174"/>
      <c r="F3913" s="176" t="s">
        <v>679</v>
      </c>
      <c r="G3913" s="177" t="s">
        <v>636</v>
      </c>
      <c r="H3913" s="178">
        <f t="shared" ref="H3913:Y3913" si="6662">H3914+H3955+H3921+H3962+H3929+H3970+H3937+H3942+H3950+H3934+H3975</f>
        <v>3080</v>
      </c>
      <c r="I3913" s="178">
        <f t="shared" si="6662"/>
        <v>0</v>
      </c>
      <c r="J3913" s="178">
        <f t="shared" si="6662"/>
        <v>0</v>
      </c>
      <c r="K3913" s="178">
        <f t="shared" si="6662"/>
        <v>0</v>
      </c>
      <c r="L3913" s="178">
        <f t="shared" si="6662"/>
        <v>733500</v>
      </c>
      <c r="M3913" s="178">
        <f t="shared" si="6662"/>
        <v>0</v>
      </c>
      <c r="N3913" s="178">
        <f t="shared" si="6662"/>
        <v>480540</v>
      </c>
      <c r="O3913" s="178">
        <f t="shared" si="6662"/>
        <v>0</v>
      </c>
      <c r="P3913" s="178">
        <f t="shared" si="6662"/>
        <v>0</v>
      </c>
      <c r="Q3913" s="178">
        <f t="shared" si="6662"/>
        <v>0</v>
      </c>
      <c r="R3913" s="178">
        <f t="shared" si="6662"/>
        <v>229000</v>
      </c>
      <c r="S3913" s="178">
        <f t="shared" si="6662"/>
        <v>0</v>
      </c>
      <c r="T3913" s="178">
        <f t="shared" si="6662"/>
        <v>190540</v>
      </c>
      <c r="U3913" s="178">
        <f t="shared" si="6662"/>
        <v>0</v>
      </c>
      <c r="V3913" s="178">
        <f t="shared" si="6662"/>
        <v>8750</v>
      </c>
      <c r="W3913" s="178">
        <f t="shared" si="6662"/>
        <v>0</v>
      </c>
      <c r="X3913" s="178">
        <f t="shared" si="6662"/>
        <v>7520</v>
      </c>
      <c r="Y3913" s="178">
        <f t="shared" si="6662"/>
        <v>0</v>
      </c>
      <c r="Z3913" s="112"/>
      <c r="AA3913" s="112"/>
      <c r="AB3913" s="112"/>
      <c r="AC3913" s="112"/>
    </row>
    <row r="3914" spans="1:29" x14ac:dyDescent="0.2">
      <c r="A3914" s="188" t="s">
        <v>959</v>
      </c>
      <c r="B3914" s="188" t="s">
        <v>973</v>
      </c>
      <c r="C3914" s="167">
        <v>43</v>
      </c>
      <c r="D3914" s="166"/>
      <c r="E3914" s="168">
        <v>31</v>
      </c>
      <c r="F3914" s="169"/>
      <c r="G3914" s="169"/>
      <c r="H3914" s="185">
        <f>H3915+H3919+H3917</f>
        <v>1010</v>
      </c>
      <c r="I3914" s="185">
        <f t="shared" ref="I3914:Y3914" si="6663">I3915+I3919+I3917</f>
        <v>0</v>
      </c>
      <c r="J3914" s="185">
        <f t="shared" si="6663"/>
        <v>0</v>
      </c>
      <c r="K3914" s="185">
        <f t="shared" si="6663"/>
        <v>0</v>
      </c>
      <c r="L3914" s="185">
        <f t="shared" si="6663"/>
        <v>10000</v>
      </c>
      <c r="M3914" s="185">
        <f t="shared" si="6663"/>
        <v>0</v>
      </c>
      <c r="N3914" s="185">
        <f t="shared" si="6663"/>
        <v>8220</v>
      </c>
      <c r="O3914" s="185">
        <f t="shared" si="6663"/>
        <v>0</v>
      </c>
      <c r="P3914" s="185">
        <f t="shared" si="6663"/>
        <v>0</v>
      </c>
      <c r="Q3914" s="185">
        <f t="shared" si="6663"/>
        <v>0</v>
      </c>
      <c r="R3914" s="185">
        <f t="shared" si="6663"/>
        <v>5000</v>
      </c>
      <c r="S3914" s="185">
        <f t="shared" si="6663"/>
        <v>0</v>
      </c>
      <c r="T3914" s="185">
        <f t="shared" si="6663"/>
        <v>4720</v>
      </c>
      <c r="U3914" s="185">
        <f t="shared" si="6663"/>
        <v>0</v>
      </c>
      <c r="V3914" s="185">
        <f t="shared" si="6663"/>
        <v>2400</v>
      </c>
      <c r="W3914" s="185">
        <f t="shared" si="6663"/>
        <v>0</v>
      </c>
      <c r="X3914" s="185">
        <f t="shared" si="6663"/>
        <v>2110</v>
      </c>
      <c r="Y3914" s="185">
        <f t="shared" si="6663"/>
        <v>0</v>
      </c>
    </row>
    <row r="3915" spans="1:29" s="101" customFormat="1" x14ac:dyDescent="0.2">
      <c r="A3915" s="118" t="s">
        <v>959</v>
      </c>
      <c r="B3915" s="118" t="s">
        <v>973</v>
      </c>
      <c r="C3915" s="103">
        <v>43</v>
      </c>
      <c r="D3915" s="118"/>
      <c r="E3915" s="113">
        <v>311</v>
      </c>
      <c r="F3915" s="141"/>
      <c r="G3915" s="186"/>
      <c r="H3915" s="108">
        <f t="shared" ref="H3915:Y3917" si="6664">H3916</f>
        <v>850</v>
      </c>
      <c r="I3915" s="108">
        <f t="shared" si="6664"/>
        <v>0</v>
      </c>
      <c r="J3915" s="108">
        <f t="shared" si="6664"/>
        <v>0</v>
      </c>
      <c r="K3915" s="108">
        <f t="shared" si="6664"/>
        <v>0</v>
      </c>
      <c r="L3915" s="108">
        <f t="shared" si="6664"/>
        <v>8350</v>
      </c>
      <c r="M3915" s="108">
        <f t="shared" si="6664"/>
        <v>0</v>
      </c>
      <c r="N3915" s="108">
        <f t="shared" si="6664"/>
        <v>7000</v>
      </c>
      <c r="O3915" s="108">
        <f t="shared" si="6664"/>
        <v>0</v>
      </c>
      <c r="P3915" s="108">
        <f t="shared" si="6664"/>
        <v>0</v>
      </c>
      <c r="Q3915" s="108">
        <f t="shared" si="6664"/>
        <v>0</v>
      </c>
      <c r="R3915" s="108">
        <f t="shared" si="6664"/>
        <v>4175</v>
      </c>
      <c r="S3915" s="108">
        <f t="shared" si="6664"/>
        <v>0</v>
      </c>
      <c r="T3915" s="108">
        <f t="shared" si="6664"/>
        <v>4000</v>
      </c>
      <c r="U3915" s="108">
        <f t="shared" si="6664"/>
        <v>0</v>
      </c>
      <c r="V3915" s="108">
        <f t="shared" si="6664"/>
        <v>2000</v>
      </c>
      <c r="W3915" s="108">
        <f t="shared" si="6664"/>
        <v>0</v>
      </c>
      <c r="X3915" s="108">
        <f t="shared" si="6664"/>
        <v>1800</v>
      </c>
      <c r="Y3915" s="108">
        <f t="shared" si="6664"/>
        <v>0</v>
      </c>
    </row>
    <row r="3916" spans="1:29" ht="15" x14ac:dyDescent="0.2">
      <c r="A3916" s="95" t="s">
        <v>959</v>
      </c>
      <c r="B3916" s="95" t="s">
        <v>973</v>
      </c>
      <c r="C3916" s="94">
        <v>43</v>
      </c>
      <c r="D3916" s="95" t="s">
        <v>101</v>
      </c>
      <c r="E3916" s="119">
        <v>3111</v>
      </c>
      <c r="F3916" s="142" t="s">
        <v>33</v>
      </c>
      <c r="H3916" s="398">
        <v>850</v>
      </c>
      <c r="I3916" s="399"/>
      <c r="J3916" s="398">
        <v>0</v>
      </c>
      <c r="K3916" s="399"/>
      <c r="L3916" s="398">
        <v>8350</v>
      </c>
      <c r="M3916" s="399"/>
      <c r="N3916" s="398">
        <v>7000</v>
      </c>
      <c r="O3916" s="399"/>
      <c r="P3916" s="398">
        <v>0</v>
      </c>
      <c r="Q3916" s="399"/>
      <c r="R3916" s="398">
        <v>4175</v>
      </c>
      <c r="S3916" s="399"/>
      <c r="T3916" s="398">
        <v>4000</v>
      </c>
      <c r="U3916" s="399"/>
      <c r="V3916" s="398">
        <v>2000</v>
      </c>
      <c r="W3916" s="399"/>
      <c r="X3916" s="398">
        <v>1800</v>
      </c>
      <c r="Y3916" s="399"/>
    </row>
    <row r="3917" spans="1:29" s="101" customFormat="1" x14ac:dyDescent="0.2">
      <c r="A3917" s="118" t="s">
        <v>959</v>
      </c>
      <c r="B3917" s="118" t="s">
        <v>973</v>
      </c>
      <c r="C3917" s="103">
        <v>43</v>
      </c>
      <c r="D3917" s="118"/>
      <c r="E3917" s="113">
        <v>312</v>
      </c>
      <c r="F3917" s="141"/>
      <c r="G3917" s="186"/>
      <c r="H3917" s="108">
        <f t="shared" si="6664"/>
        <v>10</v>
      </c>
      <c r="I3917" s="108">
        <f t="shared" si="6664"/>
        <v>0</v>
      </c>
      <c r="J3917" s="108">
        <f t="shared" si="6664"/>
        <v>0</v>
      </c>
      <c r="K3917" s="108">
        <f t="shared" si="6664"/>
        <v>0</v>
      </c>
      <c r="L3917" s="108">
        <f t="shared" si="6664"/>
        <v>0</v>
      </c>
      <c r="M3917" s="108">
        <f t="shared" si="6664"/>
        <v>0</v>
      </c>
      <c r="N3917" s="108">
        <f t="shared" si="6664"/>
        <v>20</v>
      </c>
      <c r="O3917" s="108">
        <f t="shared" si="6664"/>
        <v>0</v>
      </c>
      <c r="P3917" s="108">
        <f t="shared" si="6664"/>
        <v>0</v>
      </c>
      <c r="Q3917" s="108">
        <f t="shared" si="6664"/>
        <v>0</v>
      </c>
      <c r="R3917" s="108">
        <f t="shared" si="6664"/>
        <v>0</v>
      </c>
      <c r="S3917" s="108">
        <f t="shared" si="6664"/>
        <v>0</v>
      </c>
      <c r="T3917" s="108">
        <f t="shared" si="6664"/>
        <v>20</v>
      </c>
      <c r="U3917" s="108">
        <f t="shared" si="6664"/>
        <v>0</v>
      </c>
      <c r="V3917" s="108">
        <f t="shared" si="6664"/>
        <v>0</v>
      </c>
      <c r="W3917" s="108">
        <f t="shared" si="6664"/>
        <v>0</v>
      </c>
      <c r="X3917" s="108">
        <f t="shared" si="6664"/>
        <v>10</v>
      </c>
      <c r="Y3917" s="108">
        <f t="shared" si="6664"/>
        <v>0</v>
      </c>
    </row>
    <row r="3918" spans="1:29" ht="15" x14ac:dyDescent="0.2">
      <c r="A3918" s="95" t="s">
        <v>959</v>
      </c>
      <c r="B3918" s="95" t="s">
        <v>973</v>
      </c>
      <c r="C3918" s="94">
        <v>43</v>
      </c>
      <c r="D3918" s="95" t="s">
        <v>101</v>
      </c>
      <c r="E3918" s="119">
        <v>3121</v>
      </c>
      <c r="F3918" s="142" t="s">
        <v>471</v>
      </c>
      <c r="H3918" s="398">
        <v>10</v>
      </c>
      <c r="I3918" s="399"/>
      <c r="J3918" s="398">
        <v>0</v>
      </c>
      <c r="K3918" s="399"/>
      <c r="L3918" s="398"/>
      <c r="M3918" s="399"/>
      <c r="N3918" s="398">
        <v>20</v>
      </c>
      <c r="O3918" s="399"/>
      <c r="P3918" s="398">
        <v>0</v>
      </c>
      <c r="Q3918" s="399"/>
      <c r="R3918" s="398"/>
      <c r="S3918" s="399"/>
      <c r="T3918" s="398">
        <v>20</v>
      </c>
      <c r="U3918" s="399"/>
      <c r="V3918" s="398"/>
      <c r="W3918" s="399"/>
      <c r="X3918" s="398">
        <v>10</v>
      </c>
      <c r="Y3918" s="399"/>
    </row>
    <row r="3919" spans="1:29" x14ac:dyDescent="0.2">
      <c r="A3919" s="118" t="s">
        <v>959</v>
      </c>
      <c r="B3919" s="118" t="s">
        <v>973</v>
      </c>
      <c r="C3919" s="103">
        <v>43</v>
      </c>
      <c r="D3919" s="118"/>
      <c r="E3919" s="113">
        <v>313</v>
      </c>
      <c r="F3919" s="141"/>
      <c r="G3919" s="186"/>
      <c r="H3919" s="108">
        <f t="shared" ref="H3919:Y3919" si="6665">H3920</f>
        <v>150</v>
      </c>
      <c r="I3919" s="108">
        <f t="shared" si="6665"/>
        <v>0</v>
      </c>
      <c r="J3919" s="108">
        <f t="shared" si="6665"/>
        <v>0</v>
      </c>
      <c r="K3919" s="108">
        <f t="shared" si="6665"/>
        <v>0</v>
      </c>
      <c r="L3919" s="108">
        <f t="shared" si="6665"/>
        <v>1650</v>
      </c>
      <c r="M3919" s="108">
        <f t="shared" si="6665"/>
        <v>0</v>
      </c>
      <c r="N3919" s="108">
        <f t="shared" si="6665"/>
        <v>1200</v>
      </c>
      <c r="O3919" s="108">
        <f t="shared" si="6665"/>
        <v>0</v>
      </c>
      <c r="P3919" s="108">
        <f t="shared" si="6665"/>
        <v>0</v>
      </c>
      <c r="Q3919" s="108">
        <f t="shared" si="6665"/>
        <v>0</v>
      </c>
      <c r="R3919" s="108">
        <f t="shared" si="6665"/>
        <v>825</v>
      </c>
      <c r="S3919" s="108">
        <f t="shared" si="6665"/>
        <v>0</v>
      </c>
      <c r="T3919" s="108">
        <f t="shared" si="6665"/>
        <v>700</v>
      </c>
      <c r="U3919" s="108">
        <f t="shared" si="6665"/>
        <v>0</v>
      </c>
      <c r="V3919" s="108">
        <f t="shared" si="6665"/>
        <v>400</v>
      </c>
      <c r="W3919" s="108">
        <f t="shared" si="6665"/>
        <v>0</v>
      </c>
      <c r="X3919" s="108">
        <f>X3920</f>
        <v>300</v>
      </c>
      <c r="Y3919" s="108">
        <f t="shared" si="6665"/>
        <v>0</v>
      </c>
      <c r="Z3919" s="101"/>
      <c r="AA3919" s="101"/>
      <c r="AB3919" s="101"/>
      <c r="AC3919" s="101"/>
    </row>
    <row r="3920" spans="1:29" s="101" customFormat="1" x14ac:dyDescent="0.2">
      <c r="A3920" s="95" t="s">
        <v>959</v>
      </c>
      <c r="B3920" s="95" t="s">
        <v>973</v>
      </c>
      <c r="C3920" s="94">
        <v>43</v>
      </c>
      <c r="D3920" s="95" t="s">
        <v>101</v>
      </c>
      <c r="E3920" s="119">
        <v>3132</v>
      </c>
      <c r="F3920" s="142" t="s">
        <v>40</v>
      </c>
      <c r="G3920" s="134"/>
      <c r="H3920" s="398">
        <v>150</v>
      </c>
      <c r="I3920" s="399"/>
      <c r="J3920" s="398">
        <v>0</v>
      </c>
      <c r="K3920" s="399"/>
      <c r="L3920" s="398">
        <v>1650</v>
      </c>
      <c r="M3920" s="399"/>
      <c r="N3920" s="398">
        <v>1200</v>
      </c>
      <c r="O3920" s="399"/>
      <c r="P3920" s="398">
        <v>0</v>
      </c>
      <c r="Q3920" s="399"/>
      <c r="R3920" s="398">
        <v>825</v>
      </c>
      <c r="S3920" s="399"/>
      <c r="T3920" s="398">
        <v>700</v>
      </c>
      <c r="U3920" s="399"/>
      <c r="V3920" s="398">
        <v>400</v>
      </c>
      <c r="W3920" s="399"/>
      <c r="X3920" s="398">
        <v>300</v>
      </c>
      <c r="Y3920" s="399"/>
      <c r="Z3920" s="112"/>
      <c r="AA3920" s="112"/>
      <c r="AB3920" s="112"/>
      <c r="AC3920" s="112"/>
    </row>
    <row r="3921" spans="1:29" x14ac:dyDescent="0.2">
      <c r="A3921" s="188" t="s">
        <v>959</v>
      </c>
      <c r="B3921" s="188" t="s">
        <v>973</v>
      </c>
      <c r="C3921" s="167">
        <v>43</v>
      </c>
      <c r="D3921" s="166"/>
      <c r="E3921" s="168">
        <v>32</v>
      </c>
      <c r="F3921" s="169"/>
      <c r="G3921" s="169"/>
      <c r="H3921" s="185">
        <f>H3922+H3926</f>
        <v>530</v>
      </c>
      <c r="I3921" s="185">
        <f t="shared" ref="I3921:W3921" si="6666">I3922+I3926</f>
        <v>0</v>
      </c>
      <c r="J3921" s="185">
        <f t="shared" si="6666"/>
        <v>0</v>
      </c>
      <c r="K3921" s="185">
        <f t="shared" si="6666"/>
        <v>0</v>
      </c>
      <c r="L3921" s="185">
        <f t="shared" si="6666"/>
        <v>62500</v>
      </c>
      <c r="M3921" s="185">
        <f t="shared" si="6666"/>
        <v>0</v>
      </c>
      <c r="N3921" s="185">
        <f t="shared" ref="N3921:O3921" si="6667">N3922+N3926</f>
        <v>59550</v>
      </c>
      <c r="O3921" s="185">
        <f t="shared" si="6667"/>
        <v>0</v>
      </c>
      <c r="P3921" s="185">
        <f t="shared" si="6666"/>
        <v>0</v>
      </c>
      <c r="Q3921" s="185">
        <f t="shared" si="6666"/>
        <v>0</v>
      </c>
      <c r="R3921" s="185">
        <f t="shared" si="6666"/>
        <v>3500</v>
      </c>
      <c r="S3921" s="185">
        <f t="shared" si="6666"/>
        <v>0</v>
      </c>
      <c r="T3921" s="185">
        <f t="shared" ref="T3921:U3921" si="6668">T3922+T3926</f>
        <v>3050</v>
      </c>
      <c r="U3921" s="185">
        <f t="shared" si="6668"/>
        <v>0</v>
      </c>
      <c r="V3921" s="185">
        <f t="shared" si="6666"/>
        <v>1850</v>
      </c>
      <c r="W3921" s="185">
        <f t="shared" si="6666"/>
        <v>0</v>
      </c>
      <c r="X3921" s="185">
        <f t="shared" ref="X3921:Y3921" si="6669">X3922+X3926</f>
        <v>1650</v>
      </c>
      <c r="Y3921" s="185">
        <f t="shared" si="6669"/>
        <v>0</v>
      </c>
    </row>
    <row r="3922" spans="1:29" x14ac:dyDescent="0.2">
      <c r="A3922" s="118" t="s">
        <v>959</v>
      </c>
      <c r="B3922" s="118" t="s">
        <v>973</v>
      </c>
      <c r="C3922" s="103">
        <v>43</v>
      </c>
      <c r="D3922" s="118"/>
      <c r="E3922" s="113">
        <v>321</v>
      </c>
      <c r="F3922" s="141"/>
      <c r="G3922" s="186"/>
      <c r="H3922" s="108">
        <f>SUM(H3923:H3925)</f>
        <v>530</v>
      </c>
      <c r="I3922" s="108">
        <f t="shared" ref="I3922:W3922" si="6670">SUM(I3923:I3925)</f>
        <v>0</v>
      </c>
      <c r="J3922" s="108">
        <f t="shared" si="6670"/>
        <v>0</v>
      </c>
      <c r="K3922" s="108">
        <f t="shared" si="6670"/>
        <v>0</v>
      </c>
      <c r="L3922" s="108">
        <f t="shared" si="6670"/>
        <v>10250</v>
      </c>
      <c r="M3922" s="108">
        <f t="shared" si="6670"/>
        <v>0</v>
      </c>
      <c r="N3922" s="108">
        <f t="shared" ref="N3922:O3922" si="6671">SUM(N3923:N3925)</f>
        <v>8050</v>
      </c>
      <c r="O3922" s="108">
        <f t="shared" si="6671"/>
        <v>0</v>
      </c>
      <c r="P3922" s="108">
        <f t="shared" si="6670"/>
        <v>0</v>
      </c>
      <c r="Q3922" s="108">
        <f t="shared" si="6670"/>
        <v>0</v>
      </c>
      <c r="R3922" s="108">
        <f t="shared" si="6670"/>
        <v>2000</v>
      </c>
      <c r="S3922" s="108">
        <f t="shared" si="6670"/>
        <v>0</v>
      </c>
      <c r="T3922" s="108">
        <f t="shared" ref="T3922:U3922" si="6672">SUM(T3923:T3925)</f>
        <v>2050</v>
      </c>
      <c r="U3922" s="108">
        <f t="shared" si="6672"/>
        <v>0</v>
      </c>
      <c r="V3922" s="108">
        <f t="shared" si="6670"/>
        <v>1350</v>
      </c>
      <c r="W3922" s="108">
        <f t="shared" si="6670"/>
        <v>0</v>
      </c>
      <c r="X3922" s="108">
        <f t="shared" ref="X3922:Y3922" si="6673">SUM(X3923:X3925)</f>
        <v>1150</v>
      </c>
      <c r="Y3922" s="108">
        <f t="shared" si="6673"/>
        <v>0</v>
      </c>
      <c r="Z3922" s="101"/>
      <c r="AA3922" s="101"/>
      <c r="AB3922" s="101"/>
      <c r="AC3922" s="101"/>
    </row>
    <row r="3923" spans="1:29" ht="15" x14ac:dyDescent="0.2">
      <c r="A3923" s="95" t="s">
        <v>959</v>
      </c>
      <c r="B3923" s="95" t="s">
        <v>973</v>
      </c>
      <c r="C3923" s="94">
        <v>43</v>
      </c>
      <c r="D3923" s="95" t="s">
        <v>101</v>
      </c>
      <c r="E3923" s="119">
        <v>3211</v>
      </c>
      <c r="F3923" s="142" t="s">
        <v>42</v>
      </c>
      <c r="H3923" s="398">
        <v>500</v>
      </c>
      <c r="I3923" s="399"/>
      <c r="J3923" s="398">
        <v>0</v>
      </c>
      <c r="K3923" s="399"/>
      <c r="L3923" s="398">
        <v>3000</v>
      </c>
      <c r="M3923" s="399"/>
      <c r="N3923" s="398">
        <v>3000</v>
      </c>
      <c r="O3923" s="399"/>
      <c r="P3923" s="398">
        <v>0</v>
      </c>
      <c r="Q3923" s="399"/>
      <c r="R3923" s="398">
        <v>1500</v>
      </c>
      <c r="S3923" s="399"/>
      <c r="T3923" s="398">
        <v>1500</v>
      </c>
      <c r="U3923" s="399"/>
      <c r="V3923" s="398">
        <v>850</v>
      </c>
      <c r="W3923" s="399"/>
      <c r="X3923" s="398">
        <v>850</v>
      </c>
      <c r="Y3923" s="399"/>
    </row>
    <row r="3924" spans="1:29" s="101" customFormat="1" ht="30" x14ac:dyDescent="0.2">
      <c r="A3924" s="95" t="s">
        <v>959</v>
      </c>
      <c r="B3924" s="95" t="s">
        <v>973</v>
      </c>
      <c r="C3924" s="94">
        <v>43</v>
      </c>
      <c r="D3924" s="95" t="s">
        <v>101</v>
      </c>
      <c r="E3924" s="119">
        <v>3212</v>
      </c>
      <c r="F3924" s="142" t="s">
        <v>43</v>
      </c>
      <c r="G3924" s="134"/>
      <c r="H3924" s="398">
        <v>30</v>
      </c>
      <c r="I3924" s="399"/>
      <c r="J3924" s="398"/>
      <c r="K3924" s="399"/>
      <c r="L3924" s="398">
        <v>500</v>
      </c>
      <c r="M3924" s="399"/>
      <c r="N3924" s="398">
        <v>550</v>
      </c>
      <c r="O3924" s="399"/>
      <c r="P3924" s="398"/>
      <c r="Q3924" s="399"/>
      <c r="R3924" s="398">
        <v>500</v>
      </c>
      <c r="S3924" s="399"/>
      <c r="T3924" s="398">
        <v>550</v>
      </c>
      <c r="U3924" s="399"/>
      <c r="V3924" s="398">
        <v>500</v>
      </c>
      <c r="W3924" s="399"/>
      <c r="X3924" s="398">
        <v>300</v>
      </c>
      <c r="Y3924" s="399"/>
      <c r="Z3924" s="112"/>
      <c r="AA3924" s="112"/>
      <c r="AB3924" s="112"/>
      <c r="AC3924" s="112"/>
    </row>
    <row r="3925" spans="1:29" ht="15" x14ac:dyDescent="0.2">
      <c r="A3925" s="95" t="s">
        <v>959</v>
      </c>
      <c r="B3925" s="95" t="s">
        <v>973</v>
      </c>
      <c r="C3925" s="94">
        <v>43</v>
      </c>
      <c r="D3925" s="95" t="s">
        <v>101</v>
      </c>
      <c r="E3925" s="119">
        <v>3213</v>
      </c>
      <c r="F3925" s="142" t="s">
        <v>44</v>
      </c>
      <c r="H3925" s="398"/>
      <c r="I3925" s="399"/>
      <c r="J3925" s="398"/>
      <c r="K3925" s="399"/>
      <c r="L3925" s="398">
        <v>6750</v>
      </c>
      <c r="M3925" s="399"/>
      <c r="N3925" s="398">
        <v>4500</v>
      </c>
      <c r="O3925" s="399"/>
      <c r="P3925" s="398"/>
      <c r="Q3925" s="399"/>
      <c r="R3925" s="398"/>
      <c r="S3925" s="399"/>
      <c r="T3925" s="398">
        <v>0</v>
      </c>
      <c r="U3925" s="399"/>
      <c r="V3925" s="398"/>
      <c r="W3925" s="399"/>
      <c r="X3925" s="398">
        <v>0</v>
      </c>
      <c r="Y3925" s="399"/>
    </row>
    <row r="3926" spans="1:29" x14ac:dyDescent="0.2">
      <c r="A3926" s="118" t="s">
        <v>959</v>
      </c>
      <c r="B3926" s="118" t="s">
        <v>973</v>
      </c>
      <c r="C3926" s="103">
        <v>43</v>
      </c>
      <c r="D3926" s="118"/>
      <c r="E3926" s="113">
        <v>323</v>
      </c>
      <c r="F3926" s="141"/>
      <c r="G3926" s="186"/>
      <c r="H3926" s="108">
        <f>SUM(H3927:H3928)</f>
        <v>0</v>
      </c>
      <c r="I3926" s="108">
        <f t="shared" ref="I3926:W3926" si="6674">SUM(I3927:I3928)</f>
        <v>0</v>
      </c>
      <c r="J3926" s="108">
        <f t="shared" si="6674"/>
        <v>0</v>
      </c>
      <c r="K3926" s="108">
        <f t="shared" si="6674"/>
        <v>0</v>
      </c>
      <c r="L3926" s="108">
        <f t="shared" si="6674"/>
        <v>52250</v>
      </c>
      <c r="M3926" s="108">
        <f t="shared" si="6674"/>
        <v>0</v>
      </c>
      <c r="N3926" s="108">
        <f t="shared" ref="N3926:O3926" si="6675">SUM(N3927:N3928)</f>
        <v>51500</v>
      </c>
      <c r="O3926" s="108">
        <f t="shared" si="6675"/>
        <v>0</v>
      </c>
      <c r="P3926" s="108">
        <f t="shared" si="6674"/>
        <v>0</v>
      </c>
      <c r="Q3926" s="108">
        <f t="shared" si="6674"/>
        <v>0</v>
      </c>
      <c r="R3926" s="108">
        <f t="shared" si="6674"/>
        <v>1500</v>
      </c>
      <c r="S3926" s="108">
        <f t="shared" si="6674"/>
        <v>0</v>
      </c>
      <c r="T3926" s="108">
        <f t="shared" ref="T3926:U3926" si="6676">SUM(T3927:T3928)</f>
        <v>1000</v>
      </c>
      <c r="U3926" s="108">
        <f t="shared" si="6676"/>
        <v>0</v>
      </c>
      <c r="V3926" s="108">
        <f t="shared" si="6674"/>
        <v>500</v>
      </c>
      <c r="W3926" s="108">
        <f t="shared" si="6674"/>
        <v>0</v>
      </c>
      <c r="X3926" s="108">
        <f t="shared" ref="X3926:Y3926" si="6677">SUM(X3927:X3928)</f>
        <v>500</v>
      </c>
      <c r="Y3926" s="108">
        <f t="shared" si="6677"/>
        <v>0</v>
      </c>
      <c r="Z3926" s="101"/>
      <c r="AA3926" s="101"/>
      <c r="AB3926" s="101"/>
      <c r="AC3926" s="101"/>
    </row>
    <row r="3927" spans="1:29" ht="15" x14ac:dyDescent="0.2">
      <c r="A3927" s="95" t="s">
        <v>959</v>
      </c>
      <c r="B3927" s="95" t="s">
        <v>973</v>
      </c>
      <c r="C3927" s="94">
        <v>43</v>
      </c>
      <c r="D3927" s="95" t="s">
        <v>101</v>
      </c>
      <c r="E3927" s="119">
        <v>3233</v>
      </c>
      <c r="F3927" s="142" t="s">
        <v>54</v>
      </c>
      <c r="H3927" s="398"/>
      <c r="I3927" s="399"/>
      <c r="J3927" s="398"/>
      <c r="K3927" s="399"/>
      <c r="L3927" s="398">
        <v>2250</v>
      </c>
      <c r="M3927" s="399"/>
      <c r="N3927" s="398">
        <v>1500</v>
      </c>
      <c r="O3927" s="399"/>
      <c r="P3927" s="398"/>
      <c r="Q3927" s="399"/>
      <c r="R3927" s="398">
        <v>1500</v>
      </c>
      <c r="S3927" s="399"/>
      <c r="T3927" s="398">
        <v>1000</v>
      </c>
      <c r="U3927" s="399"/>
      <c r="V3927" s="398">
        <v>500</v>
      </c>
      <c r="W3927" s="399"/>
      <c r="X3927" s="398">
        <v>500</v>
      </c>
      <c r="Y3927" s="399"/>
    </row>
    <row r="3928" spans="1:29" s="101" customFormat="1" x14ac:dyDescent="0.2">
      <c r="A3928" s="95" t="s">
        <v>959</v>
      </c>
      <c r="B3928" s="95" t="s">
        <v>973</v>
      </c>
      <c r="C3928" s="94">
        <v>43</v>
      </c>
      <c r="D3928" s="95" t="s">
        <v>101</v>
      </c>
      <c r="E3928" s="119">
        <v>3237</v>
      </c>
      <c r="F3928" s="142" t="s">
        <v>58</v>
      </c>
      <c r="G3928" s="134"/>
      <c r="H3928" s="398"/>
      <c r="I3928" s="398"/>
      <c r="J3928" s="398"/>
      <c r="K3928" s="398"/>
      <c r="L3928" s="398">
        <v>50000</v>
      </c>
      <c r="M3928" s="398"/>
      <c r="N3928" s="398">
        <v>50000</v>
      </c>
      <c r="O3928" s="398"/>
      <c r="P3928" s="398"/>
      <c r="Q3928" s="398"/>
      <c r="R3928" s="398"/>
      <c r="S3928" s="398"/>
      <c r="T3928" s="398">
        <v>0</v>
      </c>
      <c r="U3928" s="398"/>
      <c r="V3928" s="398"/>
      <c r="W3928" s="398"/>
      <c r="X3928" s="398">
        <v>0</v>
      </c>
      <c r="Y3928" s="398"/>
      <c r="Z3928" s="112"/>
      <c r="AA3928" s="112"/>
      <c r="AB3928" s="112"/>
      <c r="AC3928" s="112"/>
    </row>
    <row r="3929" spans="1:29" x14ac:dyDescent="0.2">
      <c r="A3929" s="188" t="s">
        <v>959</v>
      </c>
      <c r="B3929" s="188" t="s">
        <v>973</v>
      </c>
      <c r="C3929" s="167">
        <v>43</v>
      </c>
      <c r="D3929" s="166"/>
      <c r="E3929" s="168">
        <v>42</v>
      </c>
      <c r="F3929" s="169"/>
      <c r="G3929" s="169"/>
      <c r="H3929" s="185">
        <f>H3930+H3932</f>
        <v>0</v>
      </c>
      <c r="I3929" s="185">
        <f t="shared" ref="I3929:W3929" si="6678">I3930+I3932</f>
        <v>0</v>
      </c>
      <c r="J3929" s="185">
        <f t="shared" si="6678"/>
        <v>0</v>
      </c>
      <c r="K3929" s="185">
        <f t="shared" si="6678"/>
        <v>0</v>
      </c>
      <c r="L3929" s="185">
        <f t="shared" si="6678"/>
        <v>336500</v>
      </c>
      <c r="M3929" s="185">
        <f t="shared" si="6678"/>
        <v>0</v>
      </c>
      <c r="N3929" s="185">
        <f t="shared" ref="N3929:O3929" si="6679">N3930+N3932</f>
        <v>152500</v>
      </c>
      <c r="O3929" s="185">
        <f t="shared" si="6679"/>
        <v>0</v>
      </c>
      <c r="P3929" s="185">
        <f t="shared" si="6678"/>
        <v>0</v>
      </c>
      <c r="Q3929" s="185">
        <f t="shared" si="6678"/>
        <v>0</v>
      </c>
      <c r="R3929" s="185">
        <f t="shared" si="6678"/>
        <v>127500</v>
      </c>
      <c r="S3929" s="185">
        <f t="shared" si="6678"/>
        <v>0</v>
      </c>
      <c r="T3929" s="185">
        <f t="shared" ref="T3929:U3929" si="6680">T3930+T3932</f>
        <v>87500</v>
      </c>
      <c r="U3929" s="185">
        <f t="shared" si="6680"/>
        <v>0</v>
      </c>
      <c r="V3929" s="185">
        <f t="shared" si="6678"/>
        <v>0</v>
      </c>
      <c r="W3929" s="185">
        <f t="shared" si="6678"/>
        <v>0</v>
      </c>
      <c r="X3929" s="185">
        <f t="shared" ref="X3929:Y3929" si="6681">X3930+X3932</f>
        <v>0</v>
      </c>
      <c r="Y3929" s="185">
        <f t="shared" si="6681"/>
        <v>0</v>
      </c>
    </row>
    <row r="3930" spans="1:29" s="101" customFormat="1" x14ac:dyDescent="0.2">
      <c r="A3930" s="118" t="s">
        <v>959</v>
      </c>
      <c r="B3930" s="118" t="s">
        <v>973</v>
      </c>
      <c r="C3930" s="103">
        <v>43</v>
      </c>
      <c r="D3930" s="118"/>
      <c r="E3930" s="113">
        <v>422</v>
      </c>
      <c r="F3930" s="141"/>
      <c r="G3930" s="186"/>
      <c r="H3930" s="108">
        <f t="shared" ref="H3930:Y3930" si="6682">H3931</f>
        <v>0</v>
      </c>
      <c r="I3930" s="108">
        <f t="shared" si="6682"/>
        <v>0</v>
      </c>
      <c r="J3930" s="108">
        <f t="shared" si="6682"/>
        <v>0</v>
      </c>
      <c r="K3930" s="108">
        <f t="shared" si="6682"/>
        <v>0</v>
      </c>
      <c r="L3930" s="108">
        <f t="shared" si="6682"/>
        <v>235250</v>
      </c>
      <c r="M3930" s="108">
        <f t="shared" si="6682"/>
        <v>0</v>
      </c>
      <c r="N3930" s="108">
        <f t="shared" si="6682"/>
        <v>112500</v>
      </c>
      <c r="O3930" s="108">
        <f t="shared" si="6682"/>
        <v>0</v>
      </c>
      <c r="P3930" s="108">
        <f t="shared" si="6682"/>
        <v>0</v>
      </c>
      <c r="Q3930" s="108">
        <f t="shared" si="6682"/>
        <v>0</v>
      </c>
      <c r="R3930" s="108">
        <f t="shared" si="6682"/>
        <v>37500</v>
      </c>
      <c r="S3930" s="108">
        <f t="shared" si="6682"/>
        <v>0</v>
      </c>
      <c r="T3930" s="108">
        <f t="shared" si="6682"/>
        <v>0</v>
      </c>
      <c r="U3930" s="108">
        <f t="shared" si="6682"/>
        <v>0</v>
      </c>
      <c r="V3930" s="108">
        <f t="shared" si="6682"/>
        <v>0</v>
      </c>
      <c r="W3930" s="108">
        <f t="shared" si="6682"/>
        <v>0</v>
      </c>
      <c r="X3930" s="108">
        <f t="shared" si="6682"/>
        <v>0</v>
      </c>
      <c r="Y3930" s="108">
        <f t="shared" si="6682"/>
        <v>0</v>
      </c>
    </row>
    <row r="3931" spans="1:29" ht="15" x14ac:dyDescent="0.2">
      <c r="A3931" s="95" t="s">
        <v>959</v>
      </c>
      <c r="B3931" s="95" t="s">
        <v>973</v>
      </c>
      <c r="C3931" s="94">
        <v>43</v>
      </c>
      <c r="D3931" s="95" t="s">
        <v>101</v>
      </c>
      <c r="E3931" s="119">
        <v>4221</v>
      </c>
      <c r="F3931" s="142" t="s">
        <v>911</v>
      </c>
      <c r="H3931" s="398"/>
      <c r="I3931" s="399"/>
      <c r="J3931" s="398">
        <v>0</v>
      </c>
      <c r="K3931" s="399"/>
      <c r="L3931" s="398">
        <v>235250</v>
      </c>
      <c r="M3931" s="399"/>
      <c r="N3931" s="398">
        <v>112500</v>
      </c>
      <c r="O3931" s="399"/>
      <c r="P3931" s="398">
        <v>0</v>
      </c>
      <c r="Q3931" s="399"/>
      <c r="R3931" s="398">
        <v>37500</v>
      </c>
      <c r="S3931" s="399"/>
      <c r="T3931" s="398">
        <v>0</v>
      </c>
      <c r="U3931" s="399"/>
      <c r="V3931" s="398"/>
      <c r="W3931" s="399"/>
      <c r="X3931" s="398">
        <v>0</v>
      </c>
      <c r="Y3931" s="399"/>
    </row>
    <row r="3932" spans="1:29" x14ac:dyDescent="0.2">
      <c r="A3932" s="118" t="s">
        <v>959</v>
      </c>
      <c r="B3932" s="118" t="s">
        <v>973</v>
      </c>
      <c r="C3932" s="103">
        <v>43</v>
      </c>
      <c r="D3932" s="118"/>
      <c r="E3932" s="113">
        <v>426</v>
      </c>
      <c r="F3932" s="141"/>
      <c r="G3932" s="186"/>
      <c r="H3932" s="108">
        <f t="shared" ref="H3932:Y3932" si="6683">SUM(H3933:H3933)</f>
        <v>0</v>
      </c>
      <c r="I3932" s="108">
        <f t="shared" si="6683"/>
        <v>0</v>
      </c>
      <c r="J3932" s="108">
        <f t="shared" si="6683"/>
        <v>0</v>
      </c>
      <c r="K3932" s="108">
        <f t="shared" si="6683"/>
        <v>0</v>
      </c>
      <c r="L3932" s="108">
        <f t="shared" si="6683"/>
        <v>101250</v>
      </c>
      <c r="M3932" s="108">
        <f t="shared" si="6683"/>
        <v>0</v>
      </c>
      <c r="N3932" s="108">
        <f t="shared" si="6683"/>
        <v>40000</v>
      </c>
      <c r="O3932" s="108">
        <f t="shared" si="6683"/>
        <v>0</v>
      </c>
      <c r="P3932" s="108">
        <f t="shared" si="6683"/>
        <v>0</v>
      </c>
      <c r="Q3932" s="108">
        <f t="shared" si="6683"/>
        <v>0</v>
      </c>
      <c r="R3932" s="108">
        <f t="shared" si="6683"/>
        <v>90000</v>
      </c>
      <c r="S3932" s="108">
        <f t="shared" si="6683"/>
        <v>0</v>
      </c>
      <c r="T3932" s="108">
        <f t="shared" si="6683"/>
        <v>87500</v>
      </c>
      <c r="U3932" s="108">
        <f t="shared" si="6683"/>
        <v>0</v>
      </c>
      <c r="V3932" s="108">
        <f t="shared" si="6683"/>
        <v>0</v>
      </c>
      <c r="W3932" s="108">
        <f t="shared" si="6683"/>
        <v>0</v>
      </c>
      <c r="X3932" s="108">
        <f t="shared" si="6683"/>
        <v>0</v>
      </c>
      <c r="Y3932" s="108">
        <f t="shared" si="6683"/>
        <v>0</v>
      </c>
      <c r="Z3932" s="101"/>
      <c r="AA3932" s="101"/>
      <c r="AB3932" s="101"/>
      <c r="AC3932" s="101"/>
    </row>
    <row r="3933" spans="1:29" s="101" customFormat="1" x14ac:dyDescent="0.2">
      <c r="A3933" s="95" t="s">
        <v>959</v>
      </c>
      <c r="B3933" s="95" t="s">
        <v>973</v>
      </c>
      <c r="C3933" s="94">
        <v>43</v>
      </c>
      <c r="D3933" s="95" t="s">
        <v>101</v>
      </c>
      <c r="E3933" s="119">
        <v>4262</v>
      </c>
      <c r="F3933" s="142" t="s">
        <v>218</v>
      </c>
      <c r="G3933" s="134"/>
      <c r="H3933" s="398"/>
      <c r="I3933" s="399"/>
      <c r="J3933" s="398"/>
      <c r="K3933" s="399"/>
      <c r="L3933" s="398">
        <v>101250</v>
      </c>
      <c r="M3933" s="399"/>
      <c r="N3933" s="398">
        <v>40000</v>
      </c>
      <c r="O3933" s="399"/>
      <c r="P3933" s="398"/>
      <c r="Q3933" s="399"/>
      <c r="R3933" s="398">
        <v>90000</v>
      </c>
      <c r="S3933" s="399"/>
      <c r="T3933" s="398">
        <v>87500</v>
      </c>
      <c r="U3933" s="399"/>
      <c r="V3933" s="398"/>
      <c r="W3933" s="399"/>
      <c r="X3933" s="398">
        <v>0</v>
      </c>
      <c r="Y3933" s="399"/>
      <c r="Z3933" s="112"/>
      <c r="AA3933" s="112"/>
      <c r="AB3933" s="112"/>
      <c r="AC3933" s="112"/>
    </row>
    <row r="3934" spans="1:29" s="315" customFormat="1" x14ac:dyDescent="0.2">
      <c r="A3934" s="318" t="s">
        <v>959</v>
      </c>
      <c r="B3934" s="318" t="s">
        <v>973</v>
      </c>
      <c r="C3934" s="231">
        <v>43</v>
      </c>
      <c r="D3934" s="318"/>
      <c r="E3934" s="372">
        <v>45</v>
      </c>
      <c r="F3934" s="373"/>
      <c r="G3934" s="374"/>
      <c r="H3934" s="235">
        <f t="shared" ref="H3934:Q3935" si="6684">H3935</f>
        <v>0</v>
      </c>
      <c r="I3934" s="235">
        <f t="shared" si="6684"/>
        <v>0</v>
      </c>
      <c r="J3934" s="235">
        <f t="shared" si="6684"/>
        <v>0</v>
      </c>
      <c r="K3934" s="235">
        <f t="shared" si="6684"/>
        <v>0</v>
      </c>
      <c r="L3934" s="235">
        <f t="shared" si="6684"/>
        <v>0</v>
      </c>
      <c r="M3934" s="235">
        <f t="shared" si="6684"/>
        <v>0</v>
      </c>
      <c r="N3934" s="235">
        <f t="shared" si="6684"/>
        <v>20000</v>
      </c>
      <c r="O3934" s="235">
        <f t="shared" si="6684"/>
        <v>0</v>
      </c>
      <c r="P3934" s="235">
        <f t="shared" si="6684"/>
        <v>0</v>
      </c>
      <c r="Q3934" s="235">
        <f t="shared" si="6684"/>
        <v>0</v>
      </c>
      <c r="R3934" s="235">
        <f t="shared" ref="R3934:Y3935" si="6685">R3935</f>
        <v>0</v>
      </c>
      <c r="S3934" s="235">
        <f t="shared" si="6685"/>
        <v>0</v>
      </c>
      <c r="T3934" s="235">
        <f t="shared" si="6685"/>
        <v>0</v>
      </c>
      <c r="U3934" s="235">
        <f t="shared" si="6685"/>
        <v>0</v>
      </c>
      <c r="V3934" s="235">
        <f t="shared" si="6685"/>
        <v>0</v>
      </c>
      <c r="W3934" s="235">
        <f t="shared" si="6685"/>
        <v>0</v>
      </c>
      <c r="X3934" s="235">
        <f t="shared" si="6685"/>
        <v>0</v>
      </c>
      <c r="Y3934" s="235">
        <f t="shared" si="6685"/>
        <v>0</v>
      </c>
      <c r="Z3934" s="229"/>
      <c r="AA3934" s="229"/>
      <c r="AB3934" s="229"/>
      <c r="AC3934" s="229"/>
    </row>
    <row r="3935" spans="1:29" s="315" customFormat="1" x14ac:dyDescent="0.2">
      <c r="A3935" s="236" t="s">
        <v>959</v>
      </c>
      <c r="B3935" s="236" t="s">
        <v>973</v>
      </c>
      <c r="C3935" s="237">
        <v>43</v>
      </c>
      <c r="D3935" s="236"/>
      <c r="E3935" s="238">
        <v>452</v>
      </c>
      <c r="F3935" s="239"/>
      <c r="G3935" s="240"/>
      <c r="H3935" s="339">
        <f t="shared" si="6684"/>
        <v>0</v>
      </c>
      <c r="I3935" s="339">
        <f t="shared" si="6684"/>
        <v>0</v>
      </c>
      <c r="J3935" s="339">
        <f t="shared" si="6684"/>
        <v>0</v>
      </c>
      <c r="K3935" s="339">
        <f t="shared" si="6684"/>
        <v>0</v>
      </c>
      <c r="L3935" s="339">
        <f t="shared" si="6684"/>
        <v>0</v>
      </c>
      <c r="M3935" s="339">
        <f t="shared" si="6684"/>
        <v>0</v>
      </c>
      <c r="N3935" s="339">
        <f t="shared" si="6684"/>
        <v>20000</v>
      </c>
      <c r="O3935" s="339">
        <f t="shared" si="6684"/>
        <v>0</v>
      </c>
      <c r="P3935" s="339">
        <f t="shared" si="6684"/>
        <v>0</v>
      </c>
      <c r="Q3935" s="339">
        <f t="shared" si="6684"/>
        <v>0</v>
      </c>
      <c r="R3935" s="339">
        <f t="shared" si="6685"/>
        <v>0</v>
      </c>
      <c r="S3935" s="339">
        <f t="shared" si="6685"/>
        <v>0</v>
      </c>
      <c r="T3935" s="339">
        <f t="shared" si="6685"/>
        <v>0</v>
      </c>
      <c r="U3935" s="339">
        <f t="shared" si="6685"/>
        <v>0</v>
      </c>
      <c r="V3935" s="339">
        <f t="shared" si="6685"/>
        <v>0</v>
      </c>
      <c r="W3935" s="339">
        <f t="shared" si="6685"/>
        <v>0</v>
      </c>
      <c r="X3935" s="339">
        <f t="shared" si="6685"/>
        <v>0</v>
      </c>
      <c r="Y3935" s="339">
        <f t="shared" si="6685"/>
        <v>0</v>
      </c>
      <c r="Z3935" s="229"/>
      <c r="AA3935" s="229"/>
      <c r="AB3935" s="229"/>
      <c r="AC3935" s="229"/>
    </row>
    <row r="3936" spans="1:29" s="315" customFormat="1" x14ac:dyDescent="0.2">
      <c r="A3936" s="242" t="s">
        <v>959</v>
      </c>
      <c r="B3936" s="242" t="s">
        <v>973</v>
      </c>
      <c r="C3936" s="243">
        <v>43</v>
      </c>
      <c r="D3936" s="242" t="s">
        <v>101</v>
      </c>
      <c r="E3936" s="251">
        <v>4521</v>
      </c>
      <c r="F3936" s="246" t="s">
        <v>92</v>
      </c>
      <c r="G3936" s="247"/>
      <c r="H3936" s="381"/>
      <c r="I3936" s="381"/>
      <c r="J3936" s="381"/>
      <c r="K3936" s="381"/>
      <c r="L3936" s="381"/>
      <c r="M3936" s="381"/>
      <c r="N3936" s="381">
        <v>20000</v>
      </c>
      <c r="O3936" s="381"/>
      <c r="P3936" s="381"/>
      <c r="Q3936" s="381"/>
      <c r="R3936" s="381"/>
      <c r="S3936" s="381"/>
      <c r="T3936" s="381">
        <v>0</v>
      </c>
      <c r="U3936" s="381"/>
      <c r="V3936" s="381"/>
      <c r="W3936" s="381"/>
      <c r="X3936" s="381">
        <v>0</v>
      </c>
      <c r="Y3936" s="381"/>
      <c r="Z3936" s="229"/>
      <c r="AA3936" s="229"/>
      <c r="AB3936" s="229"/>
      <c r="AC3936" s="229"/>
    </row>
    <row r="3937" spans="1:29" x14ac:dyDescent="0.2">
      <c r="A3937" s="188" t="s">
        <v>959</v>
      </c>
      <c r="B3937" s="188" t="s">
        <v>973</v>
      </c>
      <c r="C3937" s="167">
        <v>51</v>
      </c>
      <c r="D3937" s="166"/>
      <c r="E3937" s="168">
        <v>31</v>
      </c>
      <c r="F3937" s="169"/>
      <c r="G3937" s="169"/>
      <c r="H3937" s="185">
        <f t="shared" ref="H3937:W3937" si="6686">H3938+H3940</f>
        <v>0</v>
      </c>
      <c r="I3937" s="185">
        <f t="shared" si="6686"/>
        <v>0</v>
      </c>
      <c r="J3937" s="185">
        <f t="shared" si="6686"/>
        <v>0</v>
      </c>
      <c r="K3937" s="185">
        <f t="shared" si="6686"/>
        <v>0</v>
      </c>
      <c r="L3937" s="185">
        <f t="shared" si="6686"/>
        <v>10000</v>
      </c>
      <c r="M3937" s="185">
        <f t="shared" si="6686"/>
        <v>0</v>
      </c>
      <c r="N3937" s="185">
        <f t="shared" ref="N3937:O3937" si="6687">N3938+N3940</f>
        <v>0</v>
      </c>
      <c r="O3937" s="185">
        <f t="shared" si="6687"/>
        <v>0</v>
      </c>
      <c r="P3937" s="185">
        <f t="shared" si="6686"/>
        <v>0</v>
      </c>
      <c r="Q3937" s="185">
        <f t="shared" si="6686"/>
        <v>0</v>
      </c>
      <c r="R3937" s="185">
        <f t="shared" si="6686"/>
        <v>0</v>
      </c>
      <c r="S3937" s="185">
        <f t="shared" si="6686"/>
        <v>0</v>
      </c>
      <c r="T3937" s="185">
        <f t="shared" ref="T3937:U3937" si="6688">T3938+T3940</f>
        <v>0</v>
      </c>
      <c r="U3937" s="185">
        <f t="shared" si="6688"/>
        <v>0</v>
      </c>
      <c r="V3937" s="185">
        <f t="shared" si="6686"/>
        <v>0</v>
      </c>
      <c r="W3937" s="185">
        <f t="shared" si="6686"/>
        <v>0</v>
      </c>
      <c r="X3937" s="185">
        <f t="shared" ref="X3937:Y3937" si="6689">X3938+X3940</f>
        <v>0</v>
      </c>
      <c r="Y3937" s="185">
        <f t="shared" si="6689"/>
        <v>0</v>
      </c>
    </row>
    <row r="3938" spans="1:29" s="101" customFormat="1" x14ac:dyDescent="0.2">
      <c r="A3938" s="118" t="s">
        <v>959</v>
      </c>
      <c r="B3938" s="118" t="s">
        <v>973</v>
      </c>
      <c r="C3938" s="103">
        <v>51</v>
      </c>
      <c r="D3938" s="118"/>
      <c r="E3938" s="113">
        <v>311</v>
      </c>
      <c r="F3938" s="141"/>
      <c r="G3938" s="186"/>
      <c r="H3938" s="108">
        <f t="shared" ref="H3938:Y3938" si="6690">H3939</f>
        <v>0</v>
      </c>
      <c r="I3938" s="108">
        <f t="shared" si="6690"/>
        <v>0</v>
      </c>
      <c r="J3938" s="108">
        <f t="shared" si="6690"/>
        <v>0</v>
      </c>
      <c r="K3938" s="108">
        <f t="shared" si="6690"/>
        <v>0</v>
      </c>
      <c r="L3938" s="108">
        <f t="shared" si="6690"/>
        <v>8350</v>
      </c>
      <c r="M3938" s="108">
        <f t="shared" si="6690"/>
        <v>0</v>
      </c>
      <c r="N3938" s="108">
        <f t="shared" si="6690"/>
        <v>0</v>
      </c>
      <c r="O3938" s="108">
        <f t="shared" si="6690"/>
        <v>0</v>
      </c>
      <c r="P3938" s="108">
        <f t="shared" si="6690"/>
        <v>0</v>
      </c>
      <c r="Q3938" s="108">
        <f t="shared" si="6690"/>
        <v>0</v>
      </c>
      <c r="R3938" s="108">
        <f t="shared" si="6690"/>
        <v>0</v>
      </c>
      <c r="S3938" s="108">
        <f t="shared" si="6690"/>
        <v>0</v>
      </c>
      <c r="T3938" s="108">
        <f t="shared" si="6690"/>
        <v>0</v>
      </c>
      <c r="U3938" s="108">
        <f t="shared" si="6690"/>
        <v>0</v>
      </c>
      <c r="V3938" s="108">
        <f t="shared" si="6690"/>
        <v>0</v>
      </c>
      <c r="W3938" s="108">
        <f t="shared" si="6690"/>
        <v>0</v>
      </c>
      <c r="X3938" s="108">
        <f t="shared" si="6690"/>
        <v>0</v>
      </c>
      <c r="Y3938" s="108">
        <f t="shared" si="6690"/>
        <v>0</v>
      </c>
    </row>
    <row r="3939" spans="1:29" ht="15" x14ac:dyDescent="0.2">
      <c r="A3939" s="95" t="s">
        <v>959</v>
      </c>
      <c r="B3939" s="95" t="s">
        <v>973</v>
      </c>
      <c r="C3939" s="94">
        <v>51</v>
      </c>
      <c r="D3939" s="95" t="s">
        <v>101</v>
      </c>
      <c r="E3939" s="119">
        <v>3111</v>
      </c>
      <c r="F3939" s="142" t="s">
        <v>33</v>
      </c>
      <c r="H3939" s="398"/>
      <c r="I3939" s="399"/>
      <c r="J3939" s="398">
        <v>0</v>
      </c>
      <c r="K3939" s="399"/>
      <c r="L3939" s="398">
        <v>8350</v>
      </c>
      <c r="M3939" s="399"/>
      <c r="N3939" s="398">
        <v>0</v>
      </c>
      <c r="O3939" s="399"/>
      <c r="P3939" s="398">
        <v>0</v>
      </c>
      <c r="Q3939" s="399"/>
      <c r="R3939" s="398"/>
      <c r="S3939" s="399"/>
      <c r="T3939" s="398">
        <v>0</v>
      </c>
      <c r="U3939" s="399"/>
      <c r="V3939" s="398"/>
      <c r="W3939" s="399"/>
      <c r="X3939" s="398">
        <v>0</v>
      </c>
      <c r="Y3939" s="399"/>
    </row>
    <row r="3940" spans="1:29" x14ac:dyDescent="0.2">
      <c r="A3940" s="118" t="s">
        <v>959</v>
      </c>
      <c r="B3940" s="118" t="s">
        <v>973</v>
      </c>
      <c r="C3940" s="103">
        <v>51</v>
      </c>
      <c r="D3940" s="118"/>
      <c r="E3940" s="113">
        <v>313</v>
      </c>
      <c r="F3940" s="141"/>
      <c r="G3940" s="186"/>
      <c r="H3940" s="108">
        <f t="shared" ref="H3940:Y3940" si="6691">H3941</f>
        <v>0</v>
      </c>
      <c r="I3940" s="108">
        <f t="shared" si="6691"/>
        <v>0</v>
      </c>
      <c r="J3940" s="108">
        <f t="shared" si="6691"/>
        <v>0</v>
      </c>
      <c r="K3940" s="108">
        <f t="shared" si="6691"/>
        <v>0</v>
      </c>
      <c r="L3940" s="108">
        <f t="shared" si="6691"/>
        <v>1650</v>
      </c>
      <c r="M3940" s="108">
        <f t="shared" si="6691"/>
        <v>0</v>
      </c>
      <c r="N3940" s="108">
        <f t="shared" si="6691"/>
        <v>0</v>
      </c>
      <c r="O3940" s="108">
        <f t="shared" si="6691"/>
        <v>0</v>
      </c>
      <c r="P3940" s="108">
        <f t="shared" si="6691"/>
        <v>0</v>
      </c>
      <c r="Q3940" s="108">
        <f t="shared" si="6691"/>
        <v>0</v>
      </c>
      <c r="R3940" s="108">
        <f t="shared" si="6691"/>
        <v>0</v>
      </c>
      <c r="S3940" s="108">
        <f t="shared" si="6691"/>
        <v>0</v>
      </c>
      <c r="T3940" s="108">
        <f t="shared" si="6691"/>
        <v>0</v>
      </c>
      <c r="U3940" s="108">
        <f t="shared" si="6691"/>
        <v>0</v>
      </c>
      <c r="V3940" s="108">
        <f t="shared" si="6691"/>
        <v>0</v>
      </c>
      <c r="W3940" s="108">
        <f t="shared" si="6691"/>
        <v>0</v>
      </c>
      <c r="X3940" s="108">
        <f t="shared" si="6691"/>
        <v>0</v>
      </c>
      <c r="Y3940" s="108">
        <f t="shared" si="6691"/>
        <v>0</v>
      </c>
      <c r="Z3940" s="101"/>
      <c r="AA3940" s="101"/>
      <c r="AB3940" s="101"/>
      <c r="AC3940" s="101"/>
    </row>
    <row r="3941" spans="1:29" s="101" customFormat="1" x14ac:dyDescent="0.2">
      <c r="A3941" s="95" t="s">
        <v>959</v>
      </c>
      <c r="B3941" s="95" t="s">
        <v>973</v>
      </c>
      <c r="C3941" s="94">
        <v>51</v>
      </c>
      <c r="D3941" s="95" t="s">
        <v>101</v>
      </c>
      <c r="E3941" s="119">
        <v>3132</v>
      </c>
      <c r="F3941" s="142" t="s">
        <v>40</v>
      </c>
      <c r="G3941" s="134"/>
      <c r="H3941" s="398"/>
      <c r="I3941" s="399"/>
      <c r="J3941" s="398">
        <v>0</v>
      </c>
      <c r="K3941" s="399"/>
      <c r="L3941" s="398">
        <v>1650</v>
      </c>
      <c r="M3941" s="399"/>
      <c r="N3941" s="398">
        <v>0</v>
      </c>
      <c r="O3941" s="399"/>
      <c r="P3941" s="398">
        <v>0</v>
      </c>
      <c r="Q3941" s="399"/>
      <c r="R3941" s="398"/>
      <c r="S3941" s="399"/>
      <c r="T3941" s="398">
        <v>0</v>
      </c>
      <c r="U3941" s="399"/>
      <c r="V3941" s="398"/>
      <c r="W3941" s="399"/>
      <c r="X3941" s="398">
        <v>0</v>
      </c>
      <c r="Y3941" s="399"/>
      <c r="Z3941" s="112"/>
      <c r="AA3941" s="112"/>
      <c r="AB3941" s="112"/>
      <c r="AC3941" s="112"/>
    </row>
    <row r="3942" spans="1:29" x14ac:dyDescent="0.2">
      <c r="A3942" s="188" t="s">
        <v>959</v>
      </c>
      <c r="B3942" s="188" t="s">
        <v>973</v>
      </c>
      <c r="C3942" s="167">
        <v>51</v>
      </c>
      <c r="D3942" s="166"/>
      <c r="E3942" s="168">
        <v>32</v>
      </c>
      <c r="F3942" s="169"/>
      <c r="G3942" s="169"/>
      <c r="H3942" s="185">
        <f t="shared" ref="H3942:W3942" si="6692">H3943+H3947</f>
        <v>0</v>
      </c>
      <c r="I3942" s="185">
        <f t="shared" si="6692"/>
        <v>0</v>
      </c>
      <c r="J3942" s="185">
        <f t="shared" si="6692"/>
        <v>0</v>
      </c>
      <c r="K3942" s="185">
        <f t="shared" si="6692"/>
        <v>0</v>
      </c>
      <c r="L3942" s="185">
        <f t="shared" si="6692"/>
        <v>84500</v>
      </c>
      <c r="M3942" s="185">
        <f t="shared" si="6692"/>
        <v>0</v>
      </c>
      <c r="N3942" s="185">
        <f t="shared" ref="N3942:O3942" si="6693">N3943+N3947</f>
        <v>0</v>
      </c>
      <c r="O3942" s="185">
        <f t="shared" si="6693"/>
        <v>0</v>
      </c>
      <c r="P3942" s="185">
        <f t="shared" si="6692"/>
        <v>0</v>
      </c>
      <c r="Q3942" s="185">
        <f t="shared" si="6692"/>
        <v>0</v>
      </c>
      <c r="R3942" s="185">
        <f t="shared" si="6692"/>
        <v>0</v>
      </c>
      <c r="S3942" s="185">
        <f t="shared" si="6692"/>
        <v>0</v>
      </c>
      <c r="T3942" s="185">
        <f t="shared" ref="T3942:U3942" si="6694">T3943+T3947</f>
        <v>0</v>
      </c>
      <c r="U3942" s="185">
        <f t="shared" si="6694"/>
        <v>0</v>
      </c>
      <c r="V3942" s="185">
        <f t="shared" si="6692"/>
        <v>0</v>
      </c>
      <c r="W3942" s="185">
        <f t="shared" si="6692"/>
        <v>0</v>
      </c>
      <c r="X3942" s="185">
        <f t="shared" ref="X3942:Y3942" si="6695">X3943+X3947</f>
        <v>0</v>
      </c>
      <c r="Y3942" s="185">
        <f t="shared" si="6695"/>
        <v>0</v>
      </c>
    </row>
    <row r="3943" spans="1:29" x14ac:dyDescent="0.2">
      <c r="A3943" s="118" t="s">
        <v>959</v>
      </c>
      <c r="B3943" s="118" t="s">
        <v>973</v>
      </c>
      <c r="C3943" s="103">
        <v>51</v>
      </c>
      <c r="D3943" s="118"/>
      <c r="E3943" s="113">
        <v>321</v>
      </c>
      <c r="F3943" s="141"/>
      <c r="G3943" s="186"/>
      <c r="H3943" s="108">
        <f>SUM(H3944:H3946)</f>
        <v>0</v>
      </c>
      <c r="I3943" s="108">
        <f t="shared" ref="I3943:W3943" si="6696">SUM(I3944:I3946)</f>
        <v>0</v>
      </c>
      <c r="J3943" s="108">
        <f t="shared" si="6696"/>
        <v>0</v>
      </c>
      <c r="K3943" s="108">
        <f t="shared" si="6696"/>
        <v>0</v>
      </c>
      <c r="L3943" s="108">
        <f t="shared" si="6696"/>
        <v>8000</v>
      </c>
      <c r="M3943" s="108">
        <f t="shared" si="6696"/>
        <v>0</v>
      </c>
      <c r="N3943" s="108">
        <f t="shared" ref="N3943:O3943" si="6697">SUM(N3944:N3946)</f>
        <v>0</v>
      </c>
      <c r="O3943" s="108">
        <f t="shared" si="6697"/>
        <v>0</v>
      </c>
      <c r="P3943" s="108">
        <f t="shared" si="6696"/>
        <v>0</v>
      </c>
      <c r="Q3943" s="108">
        <f t="shared" si="6696"/>
        <v>0</v>
      </c>
      <c r="R3943" s="108">
        <f t="shared" si="6696"/>
        <v>0</v>
      </c>
      <c r="S3943" s="108">
        <f t="shared" si="6696"/>
        <v>0</v>
      </c>
      <c r="T3943" s="108">
        <f t="shared" ref="T3943:U3943" si="6698">SUM(T3944:T3946)</f>
        <v>0</v>
      </c>
      <c r="U3943" s="108">
        <f t="shared" si="6698"/>
        <v>0</v>
      </c>
      <c r="V3943" s="108">
        <f t="shared" si="6696"/>
        <v>0</v>
      </c>
      <c r="W3943" s="108">
        <f t="shared" si="6696"/>
        <v>0</v>
      </c>
      <c r="X3943" s="108">
        <f t="shared" ref="X3943:Y3943" si="6699">SUM(X3944:X3946)</f>
        <v>0</v>
      </c>
      <c r="Y3943" s="108">
        <f t="shared" si="6699"/>
        <v>0</v>
      </c>
      <c r="Z3943" s="101"/>
      <c r="AA3943" s="101"/>
      <c r="AB3943" s="101"/>
      <c r="AC3943" s="101"/>
    </row>
    <row r="3944" spans="1:29" ht="15" x14ac:dyDescent="0.2">
      <c r="A3944" s="95" t="s">
        <v>959</v>
      </c>
      <c r="B3944" s="95" t="s">
        <v>973</v>
      </c>
      <c r="C3944" s="94">
        <v>51</v>
      </c>
      <c r="D3944" s="95" t="s">
        <v>101</v>
      </c>
      <c r="E3944" s="119">
        <v>3211</v>
      </c>
      <c r="F3944" s="142" t="s">
        <v>42</v>
      </c>
      <c r="H3944" s="398"/>
      <c r="I3944" s="399"/>
      <c r="J3944" s="398">
        <v>0</v>
      </c>
      <c r="K3944" s="399"/>
      <c r="L3944" s="398">
        <v>3000</v>
      </c>
      <c r="M3944" s="399"/>
      <c r="N3944" s="398">
        <v>0</v>
      </c>
      <c r="O3944" s="399"/>
      <c r="P3944" s="398">
        <v>0</v>
      </c>
      <c r="Q3944" s="399"/>
      <c r="R3944" s="398"/>
      <c r="S3944" s="399"/>
      <c r="T3944" s="398">
        <v>0</v>
      </c>
      <c r="U3944" s="399"/>
      <c r="V3944" s="398"/>
      <c r="W3944" s="399"/>
      <c r="X3944" s="398">
        <v>0</v>
      </c>
      <c r="Y3944" s="399"/>
    </row>
    <row r="3945" spans="1:29" s="101" customFormat="1" ht="30" x14ac:dyDescent="0.2">
      <c r="A3945" s="95" t="s">
        <v>959</v>
      </c>
      <c r="B3945" s="95" t="s">
        <v>973</v>
      </c>
      <c r="C3945" s="94">
        <v>51</v>
      </c>
      <c r="D3945" s="95" t="s">
        <v>101</v>
      </c>
      <c r="E3945" s="119">
        <v>3212</v>
      </c>
      <c r="F3945" s="142" t="s">
        <v>43</v>
      </c>
      <c r="G3945" s="134"/>
      <c r="H3945" s="398"/>
      <c r="I3945" s="399"/>
      <c r="J3945" s="398"/>
      <c r="K3945" s="399"/>
      <c r="L3945" s="398">
        <v>500</v>
      </c>
      <c r="M3945" s="399"/>
      <c r="N3945" s="398">
        <v>0</v>
      </c>
      <c r="O3945" s="399"/>
      <c r="P3945" s="398"/>
      <c r="Q3945" s="399"/>
      <c r="R3945" s="398"/>
      <c r="S3945" s="399"/>
      <c r="T3945" s="398">
        <v>0</v>
      </c>
      <c r="U3945" s="399"/>
      <c r="V3945" s="398"/>
      <c r="W3945" s="399"/>
      <c r="X3945" s="398">
        <v>0</v>
      </c>
      <c r="Y3945" s="399"/>
      <c r="Z3945" s="112"/>
      <c r="AA3945" s="112"/>
      <c r="AB3945" s="112"/>
      <c r="AC3945" s="112"/>
    </row>
    <row r="3946" spans="1:29" ht="15" x14ac:dyDescent="0.2">
      <c r="A3946" s="95" t="s">
        <v>959</v>
      </c>
      <c r="B3946" s="95" t="s">
        <v>973</v>
      </c>
      <c r="C3946" s="94">
        <v>51</v>
      </c>
      <c r="D3946" s="95" t="s">
        <v>101</v>
      </c>
      <c r="E3946" s="119">
        <v>3213</v>
      </c>
      <c r="F3946" s="142" t="s">
        <v>44</v>
      </c>
      <c r="H3946" s="398"/>
      <c r="I3946" s="399"/>
      <c r="J3946" s="398"/>
      <c r="K3946" s="399"/>
      <c r="L3946" s="398">
        <v>4500</v>
      </c>
      <c r="M3946" s="399"/>
      <c r="N3946" s="398">
        <v>0</v>
      </c>
      <c r="O3946" s="399"/>
      <c r="P3946" s="398"/>
      <c r="Q3946" s="399"/>
      <c r="R3946" s="398"/>
      <c r="S3946" s="399"/>
      <c r="T3946" s="398">
        <v>0</v>
      </c>
      <c r="U3946" s="399"/>
      <c r="V3946" s="398"/>
      <c r="W3946" s="399"/>
      <c r="X3946" s="398">
        <v>0</v>
      </c>
      <c r="Y3946" s="399"/>
    </row>
    <row r="3947" spans="1:29" x14ac:dyDescent="0.2">
      <c r="A3947" s="118" t="s">
        <v>959</v>
      </c>
      <c r="B3947" s="118" t="s">
        <v>973</v>
      </c>
      <c r="C3947" s="103">
        <v>51</v>
      </c>
      <c r="D3947" s="118"/>
      <c r="E3947" s="113">
        <v>323</v>
      </c>
      <c r="F3947" s="141"/>
      <c r="G3947" s="186"/>
      <c r="H3947" s="108">
        <f t="shared" ref="H3947:W3947" si="6700">SUM(H3948:H3949)</f>
        <v>0</v>
      </c>
      <c r="I3947" s="108">
        <f t="shared" si="6700"/>
        <v>0</v>
      </c>
      <c r="J3947" s="108">
        <f t="shared" si="6700"/>
        <v>0</v>
      </c>
      <c r="K3947" s="108">
        <f t="shared" si="6700"/>
        <v>0</v>
      </c>
      <c r="L3947" s="108">
        <f t="shared" si="6700"/>
        <v>76500</v>
      </c>
      <c r="M3947" s="108">
        <f t="shared" si="6700"/>
        <v>0</v>
      </c>
      <c r="N3947" s="108">
        <f t="shared" ref="N3947:O3947" si="6701">SUM(N3948:N3949)</f>
        <v>0</v>
      </c>
      <c r="O3947" s="108">
        <f t="shared" si="6701"/>
        <v>0</v>
      </c>
      <c r="P3947" s="108">
        <f t="shared" si="6700"/>
        <v>0</v>
      </c>
      <c r="Q3947" s="108">
        <f t="shared" si="6700"/>
        <v>0</v>
      </c>
      <c r="R3947" s="108">
        <f t="shared" si="6700"/>
        <v>0</v>
      </c>
      <c r="S3947" s="108">
        <f t="shared" si="6700"/>
        <v>0</v>
      </c>
      <c r="T3947" s="108">
        <f t="shared" ref="T3947:U3947" si="6702">SUM(T3948:T3949)</f>
        <v>0</v>
      </c>
      <c r="U3947" s="108">
        <f t="shared" si="6702"/>
        <v>0</v>
      </c>
      <c r="V3947" s="108">
        <f t="shared" si="6700"/>
        <v>0</v>
      </c>
      <c r="W3947" s="108">
        <f t="shared" si="6700"/>
        <v>0</v>
      </c>
      <c r="X3947" s="108">
        <f t="shared" ref="X3947:Y3947" si="6703">SUM(X3948:X3949)</f>
        <v>0</v>
      </c>
      <c r="Y3947" s="108">
        <f t="shared" si="6703"/>
        <v>0</v>
      </c>
      <c r="Z3947" s="101"/>
      <c r="AA3947" s="101"/>
      <c r="AB3947" s="101"/>
      <c r="AC3947" s="101"/>
    </row>
    <row r="3948" spans="1:29" ht="15" x14ac:dyDescent="0.2">
      <c r="A3948" s="95" t="s">
        <v>959</v>
      </c>
      <c r="B3948" s="95" t="s">
        <v>973</v>
      </c>
      <c r="C3948" s="94">
        <v>51</v>
      </c>
      <c r="D3948" s="95" t="s">
        <v>101</v>
      </c>
      <c r="E3948" s="119">
        <v>3233</v>
      </c>
      <c r="F3948" s="142" t="s">
        <v>54</v>
      </c>
      <c r="H3948" s="398"/>
      <c r="I3948" s="399"/>
      <c r="J3948" s="398"/>
      <c r="K3948" s="399"/>
      <c r="L3948" s="398">
        <v>1500</v>
      </c>
      <c r="M3948" s="399"/>
      <c r="N3948" s="398">
        <v>0</v>
      </c>
      <c r="O3948" s="399"/>
      <c r="P3948" s="398"/>
      <c r="Q3948" s="399"/>
      <c r="R3948" s="398"/>
      <c r="S3948" s="399"/>
      <c r="T3948" s="398">
        <v>0</v>
      </c>
      <c r="U3948" s="399"/>
      <c r="V3948" s="398"/>
      <c r="W3948" s="399"/>
      <c r="X3948" s="398">
        <v>0</v>
      </c>
      <c r="Y3948" s="399"/>
    </row>
    <row r="3949" spans="1:29" s="101" customFormat="1" x14ac:dyDescent="0.2">
      <c r="A3949" s="95" t="s">
        <v>959</v>
      </c>
      <c r="B3949" s="95" t="s">
        <v>973</v>
      </c>
      <c r="C3949" s="94">
        <v>51</v>
      </c>
      <c r="D3949" s="95" t="s">
        <v>101</v>
      </c>
      <c r="E3949" s="119">
        <v>3237</v>
      </c>
      <c r="F3949" s="142" t="s">
        <v>58</v>
      </c>
      <c r="G3949" s="134"/>
      <c r="H3949" s="398"/>
      <c r="I3949" s="398"/>
      <c r="J3949" s="398"/>
      <c r="K3949" s="398"/>
      <c r="L3949" s="398">
        <v>75000</v>
      </c>
      <c r="M3949" s="398"/>
      <c r="N3949" s="398">
        <v>0</v>
      </c>
      <c r="O3949" s="398"/>
      <c r="P3949" s="398"/>
      <c r="Q3949" s="398"/>
      <c r="R3949" s="398"/>
      <c r="S3949" s="398"/>
      <c r="T3949" s="398">
        <v>0</v>
      </c>
      <c r="U3949" s="398"/>
      <c r="V3949" s="398"/>
      <c r="W3949" s="398"/>
      <c r="X3949" s="398">
        <v>0</v>
      </c>
      <c r="Y3949" s="398"/>
      <c r="Z3949" s="112"/>
      <c r="AA3949" s="112"/>
      <c r="AB3949" s="112"/>
      <c r="AC3949" s="112"/>
    </row>
    <row r="3950" spans="1:29" x14ac:dyDescent="0.2">
      <c r="A3950" s="188" t="s">
        <v>959</v>
      </c>
      <c r="B3950" s="188" t="s">
        <v>973</v>
      </c>
      <c r="C3950" s="167">
        <v>51</v>
      </c>
      <c r="D3950" s="166"/>
      <c r="E3950" s="168">
        <v>42</v>
      </c>
      <c r="F3950" s="169"/>
      <c r="G3950" s="169"/>
      <c r="H3950" s="185">
        <f t="shared" ref="H3950:W3950" si="6704">H3951+H3953</f>
        <v>0</v>
      </c>
      <c r="I3950" s="185">
        <f t="shared" si="6704"/>
        <v>0</v>
      </c>
      <c r="J3950" s="185">
        <f t="shared" si="6704"/>
        <v>0</v>
      </c>
      <c r="K3950" s="185">
        <f t="shared" si="6704"/>
        <v>0</v>
      </c>
      <c r="L3950" s="185">
        <f t="shared" si="6704"/>
        <v>184500</v>
      </c>
      <c r="M3950" s="185">
        <f t="shared" si="6704"/>
        <v>0</v>
      </c>
      <c r="N3950" s="185">
        <f t="shared" ref="N3950:O3950" si="6705">N3951+N3953</f>
        <v>0</v>
      </c>
      <c r="O3950" s="185">
        <f t="shared" si="6705"/>
        <v>0</v>
      </c>
      <c r="P3950" s="185">
        <f t="shared" si="6704"/>
        <v>0</v>
      </c>
      <c r="Q3950" s="185">
        <f t="shared" si="6704"/>
        <v>0</v>
      </c>
      <c r="R3950" s="185">
        <f t="shared" si="6704"/>
        <v>0</v>
      </c>
      <c r="S3950" s="185">
        <f t="shared" si="6704"/>
        <v>0</v>
      </c>
      <c r="T3950" s="185">
        <f t="shared" ref="T3950:U3950" si="6706">T3951+T3953</f>
        <v>0</v>
      </c>
      <c r="U3950" s="185">
        <f t="shared" si="6706"/>
        <v>0</v>
      </c>
      <c r="V3950" s="185">
        <f t="shared" si="6704"/>
        <v>0</v>
      </c>
      <c r="W3950" s="185">
        <f t="shared" si="6704"/>
        <v>0</v>
      </c>
      <c r="X3950" s="185">
        <f t="shared" ref="X3950:Y3950" si="6707">X3951+X3953</f>
        <v>0</v>
      </c>
      <c r="Y3950" s="185">
        <f t="shared" si="6707"/>
        <v>0</v>
      </c>
    </row>
    <row r="3951" spans="1:29" s="101" customFormat="1" x14ac:dyDescent="0.2">
      <c r="A3951" s="118" t="s">
        <v>959</v>
      </c>
      <c r="B3951" s="118" t="s">
        <v>973</v>
      </c>
      <c r="C3951" s="103">
        <v>51</v>
      </c>
      <c r="D3951" s="118"/>
      <c r="E3951" s="113">
        <v>422</v>
      </c>
      <c r="F3951" s="141"/>
      <c r="G3951" s="186"/>
      <c r="H3951" s="108">
        <f t="shared" ref="H3951:Y3951" si="6708">H3952</f>
        <v>0</v>
      </c>
      <c r="I3951" s="108">
        <f t="shared" si="6708"/>
        <v>0</v>
      </c>
      <c r="J3951" s="108">
        <f t="shared" si="6708"/>
        <v>0</v>
      </c>
      <c r="K3951" s="108">
        <f t="shared" si="6708"/>
        <v>0</v>
      </c>
      <c r="L3951" s="108">
        <f t="shared" si="6708"/>
        <v>157500</v>
      </c>
      <c r="M3951" s="108">
        <f t="shared" si="6708"/>
        <v>0</v>
      </c>
      <c r="N3951" s="108">
        <f t="shared" si="6708"/>
        <v>0</v>
      </c>
      <c r="O3951" s="108">
        <f t="shared" si="6708"/>
        <v>0</v>
      </c>
      <c r="P3951" s="108">
        <f t="shared" si="6708"/>
        <v>0</v>
      </c>
      <c r="Q3951" s="108">
        <f t="shared" si="6708"/>
        <v>0</v>
      </c>
      <c r="R3951" s="108">
        <f t="shared" si="6708"/>
        <v>0</v>
      </c>
      <c r="S3951" s="108">
        <f t="shared" si="6708"/>
        <v>0</v>
      </c>
      <c r="T3951" s="108">
        <f t="shared" si="6708"/>
        <v>0</v>
      </c>
      <c r="U3951" s="108">
        <f t="shared" si="6708"/>
        <v>0</v>
      </c>
      <c r="V3951" s="108">
        <f t="shared" si="6708"/>
        <v>0</v>
      </c>
      <c r="W3951" s="108">
        <f t="shared" si="6708"/>
        <v>0</v>
      </c>
      <c r="X3951" s="108">
        <f t="shared" si="6708"/>
        <v>0</v>
      </c>
      <c r="Y3951" s="108">
        <f t="shared" si="6708"/>
        <v>0</v>
      </c>
    </row>
    <row r="3952" spans="1:29" ht="15" x14ac:dyDescent="0.2">
      <c r="A3952" s="95" t="s">
        <v>959</v>
      </c>
      <c r="B3952" s="95" t="s">
        <v>973</v>
      </c>
      <c r="C3952" s="94">
        <v>51</v>
      </c>
      <c r="D3952" s="95" t="s">
        <v>101</v>
      </c>
      <c r="E3952" s="119">
        <v>4221</v>
      </c>
      <c r="F3952" s="142" t="s">
        <v>911</v>
      </c>
      <c r="H3952" s="398"/>
      <c r="I3952" s="399"/>
      <c r="J3952" s="398">
        <v>0</v>
      </c>
      <c r="K3952" s="399"/>
      <c r="L3952" s="398">
        <v>157500</v>
      </c>
      <c r="M3952" s="399"/>
      <c r="N3952" s="398">
        <v>0</v>
      </c>
      <c r="O3952" s="399"/>
      <c r="P3952" s="398">
        <v>0</v>
      </c>
      <c r="Q3952" s="399"/>
      <c r="R3952" s="398"/>
      <c r="S3952" s="399"/>
      <c r="T3952" s="398">
        <v>0</v>
      </c>
      <c r="U3952" s="399"/>
      <c r="V3952" s="398"/>
      <c r="W3952" s="399"/>
      <c r="X3952" s="398">
        <v>0</v>
      </c>
      <c r="Y3952" s="399"/>
    </row>
    <row r="3953" spans="1:29" x14ac:dyDescent="0.2">
      <c r="A3953" s="118" t="s">
        <v>959</v>
      </c>
      <c r="B3953" s="118" t="s">
        <v>973</v>
      </c>
      <c r="C3953" s="103">
        <v>51</v>
      </c>
      <c r="D3953" s="118"/>
      <c r="E3953" s="113">
        <v>426</v>
      </c>
      <c r="F3953" s="141"/>
      <c r="G3953" s="186"/>
      <c r="H3953" s="108">
        <f t="shared" ref="H3953:Y3953" si="6709">SUM(H3954:H3954)</f>
        <v>0</v>
      </c>
      <c r="I3953" s="108">
        <f t="shared" si="6709"/>
        <v>0</v>
      </c>
      <c r="J3953" s="108">
        <f t="shared" si="6709"/>
        <v>0</v>
      </c>
      <c r="K3953" s="108">
        <f t="shared" si="6709"/>
        <v>0</v>
      </c>
      <c r="L3953" s="108">
        <f t="shared" si="6709"/>
        <v>27000</v>
      </c>
      <c r="M3953" s="108">
        <f t="shared" si="6709"/>
        <v>0</v>
      </c>
      <c r="N3953" s="108">
        <f t="shared" si="6709"/>
        <v>0</v>
      </c>
      <c r="O3953" s="108">
        <f t="shared" si="6709"/>
        <v>0</v>
      </c>
      <c r="P3953" s="108">
        <f t="shared" si="6709"/>
        <v>0</v>
      </c>
      <c r="Q3953" s="108">
        <f t="shared" si="6709"/>
        <v>0</v>
      </c>
      <c r="R3953" s="108">
        <f t="shared" si="6709"/>
        <v>0</v>
      </c>
      <c r="S3953" s="108">
        <f t="shared" si="6709"/>
        <v>0</v>
      </c>
      <c r="T3953" s="108">
        <f t="shared" si="6709"/>
        <v>0</v>
      </c>
      <c r="U3953" s="108">
        <f t="shared" si="6709"/>
        <v>0</v>
      </c>
      <c r="V3953" s="108">
        <f t="shared" si="6709"/>
        <v>0</v>
      </c>
      <c r="W3953" s="108">
        <f t="shared" si="6709"/>
        <v>0</v>
      </c>
      <c r="X3953" s="108">
        <f t="shared" si="6709"/>
        <v>0</v>
      </c>
      <c r="Y3953" s="108">
        <f t="shared" si="6709"/>
        <v>0</v>
      </c>
      <c r="Z3953" s="101"/>
      <c r="AA3953" s="101"/>
      <c r="AB3953" s="101"/>
      <c r="AC3953" s="101"/>
    </row>
    <row r="3954" spans="1:29" ht="15" x14ac:dyDescent="0.2">
      <c r="A3954" s="95" t="s">
        <v>959</v>
      </c>
      <c r="B3954" s="95" t="s">
        <v>973</v>
      </c>
      <c r="C3954" s="94">
        <v>51</v>
      </c>
      <c r="D3954" s="95" t="s">
        <v>101</v>
      </c>
      <c r="E3954" s="119">
        <v>4262</v>
      </c>
      <c r="F3954" s="142" t="s">
        <v>218</v>
      </c>
      <c r="H3954" s="398"/>
      <c r="I3954" s="399"/>
      <c r="J3954" s="398"/>
      <c r="K3954" s="399"/>
      <c r="L3954" s="398">
        <v>27000</v>
      </c>
      <c r="M3954" s="399"/>
      <c r="N3954" s="398">
        <v>0</v>
      </c>
      <c r="O3954" s="399"/>
      <c r="P3954" s="398"/>
      <c r="Q3954" s="399"/>
      <c r="R3954" s="398"/>
      <c r="S3954" s="399"/>
      <c r="T3954" s="398">
        <v>0</v>
      </c>
      <c r="U3954" s="399"/>
      <c r="V3954" s="398"/>
      <c r="W3954" s="399"/>
      <c r="X3954" s="398">
        <v>0</v>
      </c>
      <c r="Y3954" s="399"/>
    </row>
    <row r="3955" spans="1:29" x14ac:dyDescent="0.2">
      <c r="A3955" s="188" t="s">
        <v>959</v>
      </c>
      <c r="B3955" s="188" t="s">
        <v>973</v>
      </c>
      <c r="C3955" s="167">
        <v>559</v>
      </c>
      <c r="D3955" s="166"/>
      <c r="E3955" s="168">
        <v>31</v>
      </c>
      <c r="F3955" s="169"/>
      <c r="G3955" s="169"/>
      <c r="H3955" s="185">
        <f>H3956+H3960+H3958</f>
        <v>1010</v>
      </c>
      <c r="I3955" s="185">
        <f t="shared" ref="I3955:Y3955" si="6710">I3956+I3960+I3958</f>
        <v>0</v>
      </c>
      <c r="J3955" s="185">
        <f t="shared" si="6710"/>
        <v>0</v>
      </c>
      <c r="K3955" s="185">
        <f t="shared" si="6710"/>
        <v>0</v>
      </c>
      <c r="L3955" s="185">
        <f t="shared" si="6710"/>
        <v>0</v>
      </c>
      <c r="M3955" s="185">
        <f t="shared" si="6710"/>
        <v>0</v>
      </c>
      <c r="N3955" s="185">
        <f t="shared" si="6710"/>
        <v>8220</v>
      </c>
      <c r="O3955" s="185">
        <f t="shared" si="6710"/>
        <v>0</v>
      </c>
      <c r="P3955" s="185">
        <f t="shared" si="6710"/>
        <v>0</v>
      </c>
      <c r="Q3955" s="185">
        <f t="shared" si="6710"/>
        <v>0</v>
      </c>
      <c r="R3955" s="185">
        <f t="shared" si="6710"/>
        <v>5000</v>
      </c>
      <c r="S3955" s="185">
        <f t="shared" si="6710"/>
        <v>0</v>
      </c>
      <c r="T3955" s="185">
        <f t="shared" si="6710"/>
        <v>4720</v>
      </c>
      <c r="U3955" s="185">
        <f t="shared" si="6710"/>
        <v>0</v>
      </c>
      <c r="V3955" s="185">
        <f t="shared" si="6710"/>
        <v>2400</v>
      </c>
      <c r="W3955" s="185">
        <f t="shared" si="6710"/>
        <v>0</v>
      </c>
      <c r="X3955" s="185">
        <f t="shared" si="6710"/>
        <v>2110</v>
      </c>
      <c r="Y3955" s="185">
        <f t="shared" si="6710"/>
        <v>0</v>
      </c>
    </row>
    <row r="3956" spans="1:29" x14ac:dyDescent="0.2">
      <c r="A3956" s="118" t="s">
        <v>959</v>
      </c>
      <c r="B3956" s="118" t="s">
        <v>973</v>
      </c>
      <c r="C3956" s="103">
        <v>559</v>
      </c>
      <c r="D3956" s="118"/>
      <c r="E3956" s="113">
        <v>311</v>
      </c>
      <c r="F3956" s="141"/>
      <c r="G3956" s="186"/>
      <c r="H3956" s="108">
        <f t="shared" ref="H3956:Y3956" si="6711">H3957</f>
        <v>850</v>
      </c>
      <c r="I3956" s="108">
        <f t="shared" si="6711"/>
        <v>0</v>
      </c>
      <c r="J3956" s="108">
        <f t="shared" si="6711"/>
        <v>0</v>
      </c>
      <c r="K3956" s="108">
        <f t="shared" si="6711"/>
        <v>0</v>
      </c>
      <c r="L3956" s="108">
        <f t="shared" si="6711"/>
        <v>0</v>
      </c>
      <c r="M3956" s="108">
        <f t="shared" si="6711"/>
        <v>0</v>
      </c>
      <c r="N3956" s="108">
        <f t="shared" si="6711"/>
        <v>7000</v>
      </c>
      <c r="O3956" s="108">
        <f t="shared" si="6711"/>
        <v>0</v>
      </c>
      <c r="P3956" s="108">
        <f t="shared" si="6711"/>
        <v>0</v>
      </c>
      <c r="Q3956" s="108">
        <f t="shared" si="6711"/>
        <v>0</v>
      </c>
      <c r="R3956" s="108">
        <f t="shared" si="6711"/>
        <v>4175</v>
      </c>
      <c r="S3956" s="108">
        <f t="shared" si="6711"/>
        <v>0</v>
      </c>
      <c r="T3956" s="108">
        <f t="shared" si="6711"/>
        <v>4000</v>
      </c>
      <c r="U3956" s="108">
        <f t="shared" si="6711"/>
        <v>0</v>
      </c>
      <c r="V3956" s="108">
        <f t="shared" si="6711"/>
        <v>2000</v>
      </c>
      <c r="W3956" s="108">
        <f t="shared" si="6711"/>
        <v>0</v>
      </c>
      <c r="X3956" s="108">
        <f t="shared" si="6711"/>
        <v>1800</v>
      </c>
      <c r="Y3956" s="108">
        <f t="shared" si="6711"/>
        <v>0</v>
      </c>
    </row>
    <row r="3957" spans="1:29" ht="15" x14ac:dyDescent="0.2">
      <c r="A3957" s="95" t="s">
        <v>959</v>
      </c>
      <c r="B3957" s="95" t="s">
        <v>973</v>
      </c>
      <c r="C3957" s="94">
        <v>559</v>
      </c>
      <c r="D3957" s="95" t="s">
        <v>101</v>
      </c>
      <c r="E3957" s="119">
        <v>3111</v>
      </c>
      <c r="F3957" s="142" t="s">
        <v>33</v>
      </c>
      <c r="H3957" s="398">
        <v>850</v>
      </c>
      <c r="I3957" s="399"/>
      <c r="J3957" s="398">
        <v>0</v>
      </c>
      <c r="K3957" s="399"/>
      <c r="L3957" s="398"/>
      <c r="M3957" s="399"/>
      <c r="N3957" s="398">
        <v>7000</v>
      </c>
      <c r="O3957" s="399"/>
      <c r="P3957" s="398">
        <v>0</v>
      </c>
      <c r="Q3957" s="399"/>
      <c r="R3957" s="398">
        <v>4175</v>
      </c>
      <c r="S3957" s="399"/>
      <c r="T3957" s="398">
        <v>4000</v>
      </c>
      <c r="U3957" s="399"/>
      <c r="V3957" s="398">
        <v>2000</v>
      </c>
      <c r="W3957" s="399"/>
      <c r="X3957" s="398">
        <v>1800</v>
      </c>
      <c r="Y3957" s="399"/>
    </row>
    <row r="3958" spans="1:29" s="101" customFormat="1" x14ac:dyDescent="0.2">
      <c r="A3958" s="118" t="s">
        <v>959</v>
      </c>
      <c r="B3958" s="118" t="s">
        <v>973</v>
      </c>
      <c r="C3958" s="103">
        <v>559</v>
      </c>
      <c r="D3958" s="118"/>
      <c r="E3958" s="113">
        <v>312</v>
      </c>
      <c r="F3958" s="141"/>
      <c r="G3958" s="186"/>
      <c r="H3958" s="108">
        <f t="shared" ref="H3958:Y3958" si="6712">H3959</f>
        <v>10</v>
      </c>
      <c r="I3958" s="108">
        <f t="shared" si="6712"/>
        <v>0</v>
      </c>
      <c r="J3958" s="108">
        <f t="shared" si="6712"/>
        <v>0</v>
      </c>
      <c r="K3958" s="108">
        <f t="shared" si="6712"/>
        <v>0</v>
      </c>
      <c r="L3958" s="108">
        <f t="shared" si="6712"/>
        <v>0</v>
      </c>
      <c r="M3958" s="108">
        <f t="shared" si="6712"/>
        <v>0</v>
      </c>
      <c r="N3958" s="108">
        <f t="shared" si="6712"/>
        <v>20</v>
      </c>
      <c r="O3958" s="108">
        <f t="shared" si="6712"/>
        <v>0</v>
      </c>
      <c r="P3958" s="108">
        <f t="shared" si="6712"/>
        <v>0</v>
      </c>
      <c r="Q3958" s="108">
        <f t="shared" si="6712"/>
        <v>0</v>
      </c>
      <c r="R3958" s="108">
        <f t="shared" si="6712"/>
        <v>0</v>
      </c>
      <c r="S3958" s="108">
        <f t="shared" si="6712"/>
        <v>0</v>
      </c>
      <c r="T3958" s="108">
        <f t="shared" si="6712"/>
        <v>20</v>
      </c>
      <c r="U3958" s="108">
        <f t="shared" si="6712"/>
        <v>0</v>
      </c>
      <c r="V3958" s="108">
        <f t="shared" si="6712"/>
        <v>0</v>
      </c>
      <c r="W3958" s="108">
        <f t="shared" si="6712"/>
        <v>0</v>
      </c>
      <c r="X3958" s="108">
        <f t="shared" si="6712"/>
        <v>10</v>
      </c>
      <c r="Y3958" s="108">
        <f t="shared" si="6712"/>
        <v>0</v>
      </c>
    </row>
    <row r="3959" spans="1:29" ht="15" x14ac:dyDescent="0.2">
      <c r="A3959" s="95" t="s">
        <v>959</v>
      </c>
      <c r="B3959" s="95" t="s">
        <v>973</v>
      </c>
      <c r="C3959" s="94">
        <v>559</v>
      </c>
      <c r="D3959" s="95" t="s">
        <v>101</v>
      </c>
      <c r="E3959" s="119">
        <v>3121</v>
      </c>
      <c r="F3959" s="142" t="s">
        <v>471</v>
      </c>
      <c r="H3959" s="398">
        <v>10</v>
      </c>
      <c r="I3959" s="399"/>
      <c r="J3959" s="398">
        <v>0</v>
      </c>
      <c r="K3959" s="399"/>
      <c r="L3959" s="398"/>
      <c r="M3959" s="399"/>
      <c r="N3959" s="398">
        <v>20</v>
      </c>
      <c r="O3959" s="399"/>
      <c r="P3959" s="398">
        <v>0</v>
      </c>
      <c r="Q3959" s="399"/>
      <c r="R3959" s="398"/>
      <c r="S3959" s="399"/>
      <c r="T3959" s="398">
        <v>20</v>
      </c>
      <c r="U3959" s="399"/>
      <c r="V3959" s="398"/>
      <c r="W3959" s="399"/>
      <c r="X3959" s="398">
        <v>10</v>
      </c>
      <c r="Y3959" s="399"/>
    </row>
    <row r="3960" spans="1:29" x14ac:dyDescent="0.2">
      <c r="A3960" s="118" t="s">
        <v>959</v>
      </c>
      <c r="B3960" s="118" t="s">
        <v>973</v>
      </c>
      <c r="C3960" s="103">
        <v>559</v>
      </c>
      <c r="D3960" s="118"/>
      <c r="E3960" s="113">
        <v>313</v>
      </c>
      <c r="F3960" s="141"/>
      <c r="G3960" s="186"/>
      <c r="H3960" s="108">
        <f t="shared" ref="H3960:Y3960" si="6713">H3961</f>
        <v>150</v>
      </c>
      <c r="I3960" s="108">
        <f t="shared" si="6713"/>
        <v>0</v>
      </c>
      <c r="J3960" s="108">
        <f t="shared" si="6713"/>
        <v>0</v>
      </c>
      <c r="K3960" s="108">
        <f t="shared" si="6713"/>
        <v>0</v>
      </c>
      <c r="L3960" s="108">
        <f t="shared" si="6713"/>
        <v>0</v>
      </c>
      <c r="M3960" s="108">
        <f t="shared" si="6713"/>
        <v>0</v>
      </c>
      <c r="N3960" s="108">
        <f t="shared" si="6713"/>
        <v>1200</v>
      </c>
      <c r="O3960" s="108">
        <f t="shared" si="6713"/>
        <v>0</v>
      </c>
      <c r="P3960" s="108">
        <f t="shared" si="6713"/>
        <v>0</v>
      </c>
      <c r="Q3960" s="108">
        <f t="shared" si="6713"/>
        <v>0</v>
      </c>
      <c r="R3960" s="108">
        <f t="shared" si="6713"/>
        <v>825</v>
      </c>
      <c r="S3960" s="108">
        <f t="shared" si="6713"/>
        <v>0</v>
      </c>
      <c r="T3960" s="108">
        <f t="shared" si="6713"/>
        <v>700</v>
      </c>
      <c r="U3960" s="108">
        <f t="shared" si="6713"/>
        <v>0</v>
      </c>
      <c r="V3960" s="108">
        <f t="shared" si="6713"/>
        <v>400</v>
      </c>
      <c r="W3960" s="108">
        <f t="shared" si="6713"/>
        <v>0</v>
      </c>
      <c r="X3960" s="108">
        <f t="shared" si="6713"/>
        <v>300</v>
      </c>
      <c r="Y3960" s="108">
        <f t="shared" si="6713"/>
        <v>0</v>
      </c>
    </row>
    <row r="3961" spans="1:29" ht="15" x14ac:dyDescent="0.2">
      <c r="A3961" s="95" t="s">
        <v>959</v>
      </c>
      <c r="B3961" s="95" t="s">
        <v>973</v>
      </c>
      <c r="C3961" s="94">
        <v>559</v>
      </c>
      <c r="D3961" s="95" t="s">
        <v>101</v>
      </c>
      <c r="E3961" s="119">
        <v>3132</v>
      </c>
      <c r="F3961" s="142" t="s">
        <v>40</v>
      </c>
      <c r="H3961" s="398">
        <v>150</v>
      </c>
      <c r="I3961" s="399"/>
      <c r="J3961" s="398">
        <v>0</v>
      </c>
      <c r="K3961" s="399"/>
      <c r="L3961" s="398"/>
      <c r="M3961" s="399"/>
      <c r="N3961" s="398">
        <v>1200</v>
      </c>
      <c r="O3961" s="399"/>
      <c r="P3961" s="398">
        <v>0</v>
      </c>
      <c r="Q3961" s="399"/>
      <c r="R3961" s="398">
        <v>825</v>
      </c>
      <c r="S3961" s="399"/>
      <c r="T3961" s="398">
        <v>700</v>
      </c>
      <c r="U3961" s="399"/>
      <c r="V3961" s="398">
        <v>400</v>
      </c>
      <c r="W3961" s="399"/>
      <c r="X3961" s="398">
        <v>300</v>
      </c>
      <c r="Y3961" s="399"/>
    </row>
    <row r="3962" spans="1:29" x14ac:dyDescent="0.2">
      <c r="A3962" s="188" t="s">
        <v>959</v>
      </c>
      <c r="B3962" s="188" t="s">
        <v>973</v>
      </c>
      <c r="C3962" s="167">
        <v>559</v>
      </c>
      <c r="D3962" s="166"/>
      <c r="E3962" s="168">
        <v>32</v>
      </c>
      <c r="F3962" s="169"/>
      <c r="G3962" s="169"/>
      <c r="H3962" s="185">
        <f>H3963+H3967</f>
        <v>530</v>
      </c>
      <c r="I3962" s="185">
        <f t="shared" ref="I3962:W3962" si="6714">I3963+I3967</f>
        <v>0</v>
      </c>
      <c r="J3962" s="185">
        <f t="shared" si="6714"/>
        <v>0</v>
      </c>
      <c r="K3962" s="185">
        <f t="shared" si="6714"/>
        <v>0</v>
      </c>
      <c r="L3962" s="185">
        <f t="shared" si="6714"/>
        <v>5000</v>
      </c>
      <c r="M3962" s="185">
        <f t="shared" si="6714"/>
        <v>0</v>
      </c>
      <c r="N3962" s="185">
        <f t="shared" ref="N3962:O3962" si="6715">N3963+N3967</f>
        <v>59550</v>
      </c>
      <c r="O3962" s="185">
        <f t="shared" si="6715"/>
        <v>0</v>
      </c>
      <c r="P3962" s="185">
        <f t="shared" si="6714"/>
        <v>0</v>
      </c>
      <c r="Q3962" s="185">
        <f t="shared" si="6714"/>
        <v>0</v>
      </c>
      <c r="R3962" s="185">
        <f t="shared" si="6714"/>
        <v>3000</v>
      </c>
      <c r="S3962" s="185">
        <f t="shared" si="6714"/>
        <v>0</v>
      </c>
      <c r="T3962" s="185">
        <f t="shared" ref="T3962:U3962" si="6716">T3963+T3967</f>
        <v>3050</v>
      </c>
      <c r="U3962" s="185">
        <f t="shared" si="6716"/>
        <v>0</v>
      </c>
      <c r="V3962" s="185">
        <f t="shared" si="6714"/>
        <v>2100</v>
      </c>
      <c r="W3962" s="185">
        <f t="shared" si="6714"/>
        <v>0</v>
      </c>
      <c r="X3962" s="185">
        <f t="shared" ref="X3962:Y3962" si="6717">X3963+X3967</f>
        <v>1650</v>
      </c>
      <c r="Y3962" s="185">
        <f t="shared" si="6717"/>
        <v>0</v>
      </c>
    </row>
    <row r="3963" spans="1:29" x14ac:dyDescent="0.2">
      <c r="A3963" s="118" t="s">
        <v>959</v>
      </c>
      <c r="B3963" s="118" t="s">
        <v>973</v>
      </c>
      <c r="C3963" s="103">
        <v>559</v>
      </c>
      <c r="D3963" s="118"/>
      <c r="E3963" s="113">
        <v>321</v>
      </c>
      <c r="F3963" s="141"/>
      <c r="G3963" s="186"/>
      <c r="H3963" s="108">
        <f>SUM(H3964:H3966)</f>
        <v>530</v>
      </c>
      <c r="I3963" s="108">
        <f t="shared" ref="I3963:W3963" si="6718">SUM(I3964:I3966)</f>
        <v>0</v>
      </c>
      <c r="J3963" s="108">
        <f t="shared" si="6718"/>
        <v>0</v>
      </c>
      <c r="K3963" s="108">
        <f t="shared" si="6718"/>
        <v>0</v>
      </c>
      <c r="L3963" s="108">
        <f t="shared" si="6718"/>
        <v>5000</v>
      </c>
      <c r="M3963" s="108">
        <f t="shared" si="6718"/>
        <v>0</v>
      </c>
      <c r="N3963" s="108">
        <f t="shared" ref="N3963:O3963" si="6719">SUM(N3964:N3966)</f>
        <v>8050</v>
      </c>
      <c r="O3963" s="108">
        <f t="shared" si="6719"/>
        <v>0</v>
      </c>
      <c r="P3963" s="108">
        <f t="shared" si="6718"/>
        <v>0</v>
      </c>
      <c r="Q3963" s="108">
        <f t="shared" si="6718"/>
        <v>0</v>
      </c>
      <c r="R3963" s="108">
        <f t="shared" si="6718"/>
        <v>2000</v>
      </c>
      <c r="S3963" s="108">
        <f t="shared" si="6718"/>
        <v>0</v>
      </c>
      <c r="T3963" s="108">
        <f t="shared" ref="T3963:U3963" si="6720">SUM(T3964:T3966)</f>
        <v>2050</v>
      </c>
      <c r="U3963" s="108">
        <f t="shared" si="6720"/>
        <v>0</v>
      </c>
      <c r="V3963" s="108">
        <f t="shared" si="6718"/>
        <v>1350</v>
      </c>
      <c r="W3963" s="108">
        <f t="shared" si="6718"/>
        <v>0</v>
      </c>
      <c r="X3963" s="108">
        <f t="shared" ref="X3963:Y3963" si="6721">SUM(X3964:X3966)</f>
        <v>1150</v>
      </c>
      <c r="Y3963" s="108">
        <f t="shared" si="6721"/>
        <v>0</v>
      </c>
    </row>
    <row r="3964" spans="1:29" ht="15" x14ac:dyDescent="0.2">
      <c r="A3964" s="95" t="s">
        <v>959</v>
      </c>
      <c r="B3964" s="95" t="s">
        <v>973</v>
      </c>
      <c r="C3964" s="94">
        <v>559</v>
      </c>
      <c r="D3964" s="95" t="s">
        <v>101</v>
      </c>
      <c r="E3964" s="119">
        <v>3211</v>
      </c>
      <c r="F3964" s="142" t="s">
        <v>42</v>
      </c>
      <c r="H3964" s="398">
        <v>500</v>
      </c>
      <c r="I3964" s="399"/>
      <c r="J3964" s="398">
        <v>0</v>
      </c>
      <c r="K3964" s="399"/>
      <c r="L3964" s="398"/>
      <c r="M3964" s="399"/>
      <c r="N3964" s="398">
        <v>3000</v>
      </c>
      <c r="O3964" s="399"/>
      <c r="P3964" s="398">
        <v>0</v>
      </c>
      <c r="Q3964" s="399"/>
      <c r="R3964" s="398">
        <v>1500</v>
      </c>
      <c r="S3964" s="399"/>
      <c r="T3964" s="398">
        <v>1500</v>
      </c>
      <c r="U3964" s="399"/>
      <c r="V3964" s="398">
        <v>850</v>
      </c>
      <c r="W3964" s="399"/>
      <c r="X3964" s="398">
        <v>850</v>
      </c>
      <c r="Y3964" s="399"/>
    </row>
    <row r="3965" spans="1:29" s="101" customFormat="1" ht="30" x14ac:dyDescent="0.2">
      <c r="A3965" s="95" t="s">
        <v>959</v>
      </c>
      <c r="B3965" s="95" t="s">
        <v>973</v>
      </c>
      <c r="C3965" s="94">
        <v>559</v>
      </c>
      <c r="D3965" s="95" t="s">
        <v>101</v>
      </c>
      <c r="E3965" s="119">
        <v>3212</v>
      </c>
      <c r="F3965" s="142" t="s">
        <v>43</v>
      </c>
      <c r="G3965" s="134"/>
      <c r="H3965" s="398">
        <v>30</v>
      </c>
      <c r="I3965" s="399"/>
      <c r="J3965" s="398"/>
      <c r="K3965" s="399"/>
      <c r="L3965" s="398">
        <v>500</v>
      </c>
      <c r="M3965" s="399"/>
      <c r="N3965" s="398">
        <v>550</v>
      </c>
      <c r="O3965" s="399"/>
      <c r="P3965" s="398"/>
      <c r="Q3965" s="399"/>
      <c r="R3965" s="398">
        <v>500</v>
      </c>
      <c r="S3965" s="399"/>
      <c r="T3965" s="398">
        <v>550</v>
      </c>
      <c r="U3965" s="399"/>
      <c r="V3965" s="398">
        <v>500</v>
      </c>
      <c r="W3965" s="399"/>
      <c r="X3965" s="398">
        <v>300</v>
      </c>
      <c r="Y3965" s="399"/>
      <c r="Z3965" s="112"/>
      <c r="AA3965" s="112"/>
      <c r="AB3965" s="112"/>
      <c r="AC3965" s="112"/>
    </row>
    <row r="3966" spans="1:29" ht="15" x14ac:dyDescent="0.2">
      <c r="A3966" s="95" t="s">
        <v>959</v>
      </c>
      <c r="B3966" s="95" t="s">
        <v>973</v>
      </c>
      <c r="C3966" s="94">
        <v>559</v>
      </c>
      <c r="D3966" s="95" t="s">
        <v>101</v>
      </c>
      <c r="E3966" s="119">
        <v>3213</v>
      </c>
      <c r="F3966" s="142" t="s">
        <v>44</v>
      </c>
      <c r="H3966" s="398"/>
      <c r="I3966" s="399"/>
      <c r="J3966" s="398"/>
      <c r="K3966" s="399"/>
      <c r="L3966" s="398">
        <v>4500</v>
      </c>
      <c r="M3966" s="399"/>
      <c r="N3966" s="398">
        <v>4500</v>
      </c>
      <c r="O3966" s="399"/>
      <c r="P3966" s="398"/>
      <c r="Q3966" s="399"/>
      <c r="R3966" s="398"/>
      <c r="S3966" s="399"/>
      <c r="T3966" s="398">
        <v>0</v>
      </c>
      <c r="U3966" s="399"/>
      <c r="V3966" s="398"/>
      <c r="W3966" s="399"/>
      <c r="X3966" s="398">
        <v>0</v>
      </c>
      <c r="Y3966" s="399"/>
    </row>
    <row r="3967" spans="1:29" x14ac:dyDescent="0.2">
      <c r="A3967" s="118" t="s">
        <v>959</v>
      </c>
      <c r="B3967" s="118" t="s">
        <v>973</v>
      </c>
      <c r="C3967" s="103">
        <v>559</v>
      </c>
      <c r="D3967" s="118"/>
      <c r="E3967" s="113">
        <v>323</v>
      </c>
      <c r="F3967" s="141"/>
      <c r="G3967" s="186"/>
      <c r="H3967" s="108">
        <f>SUM(H3968:H3969)</f>
        <v>0</v>
      </c>
      <c r="I3967" s="108">
        <f t="shared" ref="I3967:W3967" si="6722">SUM(I3968:I3969)</f>
        <v>0</v>
      </c>
      <c r="J3967" s="108">
        <f t="shared" si="6722"/>
        <v>0</v>
      </c>
      <c r="K3967" s="108">
        <f t="shared" si="6722"/>
        <v>0</v>
      </c>
      <c r="L3967" s="108">
        <f t="shared" si="6722"/>
        <v>0</v>
      </c>
      <c r="M3967" s="108">
        <f t="shared" si="6722"/>
        <v>0</v>
      </c>
      <c r="N3967" s="108">
        <f t="shared" ref="N3967:O3967" si="6723">SUM(N3968:N3969)</f>
        <v>51500</v>
      </c>
      <c r="O3967" s="108">
        <f t="shared" si="6723"/>
        <v>0</v>
      </c>
      <c r="P3967" s="108">
        <f t="shared" si="6722"/>
        <v>0</v>
      </c>
      <c r="Q3967" s="108">
        <f t="shared" si="6722"/>
        <v>0</v>
      </c>
      <c r="R3967" s="108">
        <f t="shared" si="6722"/>
        <v>1000</v>
      </c>
      <c r="S3967" s="108">
        <f t="shared" si="6722"/>
        <v>0</v>
      </c>
      <c r="T3967" s="108">
        <f t="shared" ref="T3967:U3967" si="6724">SUM(T3968:T3969)</f>
        <v>1000</v>
      </c>
      <c r="U3967" s="108">
        <f t="shared" si="6724"/>
        <v>0</v>
      </c>
      <c r="V3967" s="108">
        <f t="shared" si="6722"/>
        <v>750</v>
      </c>
      <c r="W3967" s="108">
        <f t="shared" si="6722"/>
        <v>0</v>
      </c>
      <c r="X3967" s="108">
        <f t="shared" ref="X3967:Y3967" si="6725">SUM(X3968:X3969)</f>
        <v>500</v>
      </c>
      <c r="Y3967" s="108">
        <f t="shared" si="6725"/>
        <v>0</v>
      </c>
      <c r="Z3967" s="101"/>
      <c r="AA3967" s="101"/>
      <c r="AB3967" s="101"/>
      <c r="AC3967" s="101"/>
    </row>
    <row r="3968" spans="1:29" ht="15" x14ac:dyDescent="0.2">
      <c r="A3968" s="95" t="s">
        <v>959</v>
      </c>
      <c r="B3968" s="95" t="s">
        <v>973</v>
      </c>
      <c r="C3968" s="94">
        <v>559</v>
      </c>
      <c r="D3968" s="95" t="s">
        <v>101</v>
      </c>
      <c r="E3968" s="119">
        <v>3233</v>
      </c>
      <c r="F3968" s="142" t="s">
        <v>54</v>
      </c>
      <c r="H3968" s="398"/>
      <c r="I3968" s="399"/>
      <c r="J3968" s="398"/>
      <c r="K3968" s="399"/>
      <c r="L3968" s="398"/>
      <c r="M3968" s="399"/>
      <c r="N3968" s="398">
        <v>1500</v>
      </c>
      <c r="O3968" s="399"/>
      <c r="P3968" s="398"/>
      <c r="Q3968" s="399"/>
      <c r="R3968" s="398">
        <v>1000</v>
      </c>
      <c r="S3968" s="399"/>
      <c r="T3968" s="398">
        <v>1000</v>
      </c>
      <c r="U3968" s="399"/>
      <c r="V3968" s="398">
        <v>750</v>
      </c>
      <c r="W3968" s="399"/>
      <c r="X3968" s="398">
        <v>500</v>
      </c>
      <c r="Y3968" s="399"/>
    </row>
    <row r="3969" spans="1:29" s="101" customFormat="1" x14ac:dyDescent="0.2">
      <c r="A3969" s="95" t="s">
        <v>959</v>
      </c>
      <c r="B3969" s="95" t="s">
        <v>973</v>
      </c>
      <c r="C3969" s="94">
        <v>559</v>
      </c>
      <c r="D3969" s="95" t="s">
        <v>101</v>
      </c>
      <c r="E3969" s="119">
        <v>3237</v>
      </c>
      <c r="F3969" s="142" t="s">
        <v>58</v>
      </c>
      <c r="G3969" s="134"/>
      <c r="H3969" s="398"/>
      <c r="I3969" s="398"/>
      <c r="J3969" s="398"/>
      <c r="K3969" s="398"/>
      <c r="L3969" s="398"/>
      <c r="M3969" s="398"/>
      <c r="N3969" s="398">
        <v>50000</v>
      </c>
      <c r="O3969" s="398"/>
      <c r="P3969" s="398"/>
      <c r="Q3969" s="398"/>
      <c r="R3969" s="398"/>
      <c r="S3969" s="398"/>
      <c r="T3969" s="398">
        <v>0</v>
      </c>
      <c r="U3969" s="398"/>
      <c r="V3969" s="398"/>
      <c r="W3969" s="398"/>
      <c r="X3969" s="398">
        <v>0</v>
      </c>
      <c r="Y3969" s="398"/>
      <c r="Z3969" s="112"/>
      <c r="AA3969" s="112"/>
      <c r="AB3969" s="112"/>
      <c r="AC3969" s="112"/>
    </row>
    <row r="3970" spans="1:29" x14ac:dyDescent="0.2">
      <c r="A3970" s="188" t="s">
        <v>959</v>
      </c>
      <c r="B3970" s="188" t="s">
        <v>973</v>
      </c>
      <c r="C3970" s="167">
        <v>559</v>
      </c>
      <c r="D3970" s="166"/>
      <c r="E3970" s="168">
        <v>42</v>
      </c>
      <c r="F3970" s="169"/>
      <c r="G3970" s="169"/>
      <c r="H3970" s="185">
        <f>H3971+H3973</f>
        <v>0</v>
      </c>
      <c r="I3970" s="185">
        <f t="shared" ref="I3970:W3970" si="6726">I3971+I3973</f>
        <v>0</v>
      </c>
      <c r="J3970" s="185">
        <f t="shared" si="6726"/>
        <v>0</v>
      </c>
      <c r="K3970" s="185">
        <f t="shared" si="6726"/>
        <v>0</v>
      </c>
      <c r="L3970" s="185">
        <f t="shared" si="6726"/>
        <v>40500</v>
      </c>
      <c r="M3970" s="185">
        <f t="shared" si="6726"/>
        <v>0</v>
      </c>
      <c r="N3970" s="185">
        <f t="shared" ref="N3970:O3970" si="6727">N3971+N3973</f>
        <v>152500</v>
      </c>
      <c r="O3970" s="185">
        <f t="shared" si="6727"/>
        <v>0</v>
      </c>
      <c r="P3970" s="185">
        <f t="shared" si="6726"/>
        <v>0</v>
      </c>
      <c r="Q3970" s="185">
        <f t="shared" si="6726"/>
        <v>0</v>
      </c>
      <c r="R3970" s="185">
        <f t="shared" si="6726"/>
        <v>85000</v>
      </c>
      <c r="S3970" s="185">
        <f t="shared" si="6726"/>
        <v>0</v>
      </c>
      <c r="T3970" s="185">
        <f t="shared" ref="T3970:U3970" si="6728">T3971+T3973</f>
        <v>87500</v>
      </c>
      <c r="U3970" s="185">
        <f t="shared" si="6728"/>
        <v>0</v>
      </c>
      <c r="V3970" s="185">
        <f t="shared" si="6726"/>
        <v>0</v>
      </c>
      <c r="W3970" s="185">
        <f t="shared" si="6726"/>
        <v>0</v>
      </c>
      <c r="X3970" s="185">
        <f t="shared" ref="X3970:Y3970" si="6729">X3971+X3973</f>
        <v>0</v>
      </c>
      <c r="Y3970" s="185">
        <f t="shared" si="6729"/>
        <v>0</v>
      </c>
    </row>
    <row r="3971" spans="1:29" s="101" customFormat="1" x14ac:dyDescent="0.2">
      <c r="A3971" s="118" t="s">
        <v>959</v>
      </c>
      <c r="B3971" s="118" t="s">
        <v>973</v>
      </c>
      <c r="C3971" s="103">
        <v>559</v>
      </c>
      <c r="D3971" s="118"/>
      <c r="E3971" s="113">
        <v>422</v>
      </c>
      <c r="F3971" s="141"/>
      <c r="G3971" s="186"/>
      <c r="H3971" s="108">
        <f t="shared" ref="H3971:Y3971" si="6730">H3972</f>
        <v>0</v>
      </c>
      <c r="I3971" s="108">
        <f t="shared" si="6730"/>
        <v>0</v>
      </c>
      <c r="J3971" s="108">
        <f t="shared" si="6730"/>
        <v>0</v>
      </c>
      <c r="K3971" s="108">
        <f t="shared" si="6730"/>
        <v>0</v>
      </c>
      <c r="L3971" s="108">
        <f t="shared" si="6730"/>
        <v>0</v>
      </c>
      <c r="M3971" s="108">
        <f t="shared" si="6730"/>
        <v>0</v>
      </c>
      <c r="N3971" s="108">
        <f t="shared" si="6730"/>
        <v>112500</v>
      </c>
      <c r="O3971" s="108">
        <f t="shared" si="6730"/>
        <v>0</v>
      </c>
      <c r="P3971" s="108">
        <f t="shared" si="6730"/>
        <v>0</v>
      </c>
      <c r="Q3971" s="108">
        <f t="shared" si="6730"/>
        <v>0</v>
      </c>
      <c r="R3971" s="108">
        <f t="shared" si="6730"/>
        <v>25000</v>
      </c>
      <c r="S3971" s="108">
        <f t="shared" si="6730"/>
        <v>0</v>
      </c>
      <c r="T3971" s="108">
        <f t="shared" si="6730"/>
        <v>0</v>
      </c>
      <c r="U3971" s="108">
        <f t="shared" si="6730"/>
        <v>0</v>
      </c>
      <c r="V3971" s="108">
        <f t="shared" si="6730"/>
        <v>0</v>
      </c>
      <c r="W3971" s="108">
        <f t="shared" si="6730"/>
        <v>0</v>
      </c>
      <c r="X3971" s="108">
        <f t="shared" si="6730"/>
        <v>0</v>
      </c>
      <c r="Y3971" s="108">
        <f t="shared" si="6730"/>
        <v>0</v>
      </c>
    </row>
    <row r="3972" spans="1:29" ht="15" x14ac:dyDescent="0.2">
      <c r="A3972" s="95" t="s">
        <v>959</v>
      </c>
      <c r="B3972" s="95" t="s">
        <v>973</v>
      </c>
      <c r="C3972" s="94">
        <v>559</v>
      </c>
      <c r="D3972" s="95" t="s">
        <v>101</v>
      </c>
      <c r="E3972" s="119">
        <v>4221</v>
      </c>
      <c r="F3972" s="142" t="s">
        <v>911</v>
      </c>
      <c r="H3972" s="398"/>
      <c r="I3972" s="399"/>
      <c r="J3972" s="398">
        <v>0</v>
      </c>
      <c r="K3972" s="399"/>
      <c r="L3972" s="398"/>
      <c r="M3972" s="399"/>
      <c r="N3972" s="398">
        <v>112500</v>
      </c>
      <c r="O3972" s="399"/>
      <c r="P3972" s="398">
        <v>0</v>
      </c>
      <c r="Q3972" s="399"/>
      <c r="R3972" s="398">
        <v>25000</v>
      </c>
      <c r="S3972" s="399"/>
      <c r="T3972" s="398">
        <v>0</v>
      </c>
      <c r="U3972" s="399"/>
      <c r="V3972" s="398"/>
      <c r="W3972" s="399"/>
      <c r="X3972" s="398">
        <v>0</v>
      </c>
      <c r="Y3972" s="399"/>
    </row>
    <row r="3973" spans="1:29" x14ac:dyDescent="0.2">
      <c r="A3973" s="118" t="s">
        <v>959</v>
      </c>
      <c r="B3973" s="118" t="s">
        <v>973</v>
      </c>
      <c r="C3973" s="103">
        <v>559</v>
      </c>
      <c r="D3973" s="118"/>
      <c r="E3973" s="113">
        <v>426</v>
      </c>
      <c r="F3973" s="141"/>
      <c r="G3973" s="186"/>
      <c r="H3973" s="108">
        <f t="shared" ref="H3973:Y3973" si="6731">SUM(H3974:H3974)</f>
        <v>0</v>
      </c>
      <c r="I3973" s="108">
        <f t="shared" si="6731"/>
        <v>0</v>
      </c>
      <c r="J3973" s="108">
        <f t="shared" si="6731"/>
        <v>0</v>
      </c>
      <c r="K3973" s="108">
        <f t="shared" si="6731"/>
        <v>0</v>
      </c>
      <c r="L3973" s="108">
        <f t="shared" si="6731"/>
        <v>40500</v>
      </c>
      <c r="M3973" s="108">
        <f t="shared" si="6731"/>
        <v>0</v>
      </c>
      <c r="N3973" s="108">
        <f t="shared" si="6731"/>
        <v>40000</v>
      </c>
      <c r="O3973" s="108">
        <f t="shared" si="6731"/>
        <v>0</v>
      </c>
      <c r="P3973" s="108">
        <f t="shared" si="6731"/>
        <v>0</v>
      </c>
      <c r="Q3973" s="108">
        <f t="shared" si="6731"/>
        <v>0</v>
      </c>
      <c r="R3973" s="108">
        <f t="shared" si="6731"/>
        <v>60000</v>
      </c>
      <c r="S3973" s="108">
        <f t="shared" si="6731"/>
        <v>0</v>
      </c>
      <c r="T3973" s="108">
        <f t="shared" si="6731"/>
        <v>87500</v>
      </c>
      <c r="U3973" s="108">
        <f t="shared" si="6731"/>
        <v>0</v>
      </c>
      <c r="V3973" s="108">
        <f t="shared" si="6731"/>
        <v>0</v>
      </c>
      <c r="W3973" s="108">
        <f t="shared" si="6731"/>
        <v>0</v>
      </c>
      <c r="X3973" s="108">
        <f t="shared" si="6731"/>
        <v>0</v>
      </c>
      <c r="Y3973" s="108">
        <f t="shared" si="6731"/>
        <v>0</v>
      </c>
      <c r="Z3973" s="101"/>
      <c r="AA3973" s="101"/>
      <c r="AB3973" s="101"/>
      <c r="AC3973" s="101"/>
    </row>
    <row r="3974" spans="1:29" ht="15" x14ac:dyDescent="0.2">
      <c r="A3974" s="95" t="s">
        <v>959</v>
      </c>
      <c r="B3974" s="95" t="s">
        <v>973</v>
      </c>
      <c r="C3974" s="94">
        <v>559</v>
      </c>
      <c r="D3974" s="95" t="s">
        <v>101</v>
      </c>
      <c r="E3974" s="119">
        <v>4262</v>
      </c>
      <c r="F3974" s="142" t="s">
        <v>218</v>
      </c>
      <c r="H3974" s="398"/>
      <c r="I3974" s="399"/>
      <c r="J3974" s="398"/>
      <c r="K3974" s="399"/>
      <c r="L3974" s="398">
        <v>40500</v>
      </c>
      <c r="M3974" s="399"/>
      <c r="N3974" s="398">
        <v>40000</v>
      </c>
      <c r="O3974" s="399"/>
      <c r="P3974" s="398"/>
      <c r="Q3974" s="399"/>
      <c r="R3974" s="398">
        <v>60000</v>
      </c>
      <c r="S3974" s="399"/>
      <c r="T3974" s="398">
        <v>87500</v>
      </c>
      <c r="U3974" s="399"/>
      <c r="V3974" s="398"/>
      <c r="W3974" s="399"/>
      <c r="X3974" s="398">
        <v>0</v>
      </c>
      <c r="Y3974" s="399"/>
    </row>
    <row r="3975" spans="1:29" s="315" customFormat="1" x14ac:dyDescent="0.2">
      <c r="A3975" s="318" t="s">
        <v>959</v>
      </c>
      <c r="B3975" s="318" t="s">
        <v>973</v>
      </c>
      <c r="C3975" s="231">
        <v>559</v>
      </c>
      <c r="D3975" s="318"/>
      <c r="E3975" s="372">
        <v>45</v>
      </c>
      <c r="F3975" s="373"/>
      <c r="G3975" s="374"/>
      <c r="H3975" s="235">
        <f t="shared" ref="H3975:Q3976" si="6732">H3976</f>
        <v>0</v>
      </c>
      <c r="I3975" s="235">
        <f t="shared" si="6732"/>
        <v>0</v>
      </c>
      <c r="J3975" s="235">
        <f t="shared" si="6732"/>
        <v>0</v>
      </c>
      <c r="K3975" s="235">
        <f t="shared" si="6732"/>
        <v>0</v>
      </c>
      <c r="L3975" s="235">
        <f t="shared" si="6732"/>
        <v>0</v>
      </c>
      <c r="M3975" s="235">
        <f t="shared" si="6732"/>
        <v>0</v>
      </c>
      <c r="N3975" s="235">
        <f t="shared" si="6732"/>
        <v>20000</v>
      </c>
      <c r="O3975" s="235">
        <f t="shared" si="6732"/>
        <v>0</v>
      </c>
      <c r="P3975" s="235">
        <f t="shared" si="6732"/>
        <v>0</v>
      </c>
      <c r="Q3975" s="235">
        <f t="shared" si="6732"/>
        <v>0</v>
      </c>
      <c r="R3975" s="235">
        <f t="shared" ref="R3975:Y3976" si="6733">R3976</f>
        <v>0</v>
      </c>
      <c r="S3975" s="235">
        <f t="shared" si="6733"/>
        <v>0</v>
      </c>
      <c r="T3975" s="235">
        <f t="shared" si="6733"/>
        <v>0</v>
      </c>
      <c r="U3975" s="235">
        <f t="shared" si="6733"/>
        <v>0</v>
      </c>
      <c r="V3975" s="235">
        <f t="shared" si="6733"/>
        <v>0</v>
      </c>
      <c r="W3975" s="235">
        <f t="shared" si="6733"/>
        <v>0</v>
      </c>
      <c r="X3975" s="235">
        <f t="shared" si="6733"/>
        <v>0</v>
      </c>
      <c r="Y3975" s="235">
        <f t="shared" si="6733"/>
        <v>0</v>
      </c>
      <c r="Z3975" s="229"/>
      <c r="AA3975" s="229"/>
      <c r="AB3975" s="229"/>
      <c r="AC3975" s="229"/>
    </row>
    <row r="3976" spans="1:29" s="315" customFormat="1" x14ac:dyDescent="0.2">
      <c r="A3976" s="236" t="s">
        <v>959</v>
      </c>
      <c r="B3976" s="236" t="s">
        <v>973</v>
      </c>
      <c r="C3976" s="237">
        <v>559</v>
      </c>
      <c r="D3976" s="236"/>
      <c r="E3976" s="238">
        <v>452</v>
      </c>
      <c r="F3976" s="239"/>
      <c r="G3976" s="240"/>
      <c r="H3976" s="339">
        <f t="shared" si="6732"/>
        <v>0</v>
      </c>
      <c r="I3976" s="339">
        <f t="shared" si="6732"/>
        <v>0</v>
      </c>
      <c r="J3976" s="339">
        <f t="shared" si="6732"/>
        <v>0</v>
      </c>
      <c r="K3976" s="339">
        <f t="shared" si="6732"/>
        <v>0</v>
      </c>
      <c r="L3976" s="339">
        <f t="shared" si="6732"/>
        <v>0</v>
      </c>
      <c r="M3976" s="339">
        <f t="shared" si="6732"/>
        <v>0</v>
      </c>
      <c r="N3976" s="339">
        <f t="shared" si="6732"/>
        <v>20000</v>
      </c>
      <c r="O3976" s="339">
        <f t="shared" si="6732"/>
        <v>0</v>
      </c>
      <c r="P3976" s="339">
        <f t="shared" si="6732"/>
        <v>0</v>
      </c>
      <c r="Q3976" s="339">
        <f t="shared" si="6732"/>
        <v>0</v>
      </c>
      <c r="R3976" s="339">
        <f t="shared" si="6733"/>
        <v>0</v>
      </c>
      <c r="S3976" s="339">
        <f t="shared" si="6733"/>
        <v>0</v>
      </c>
      <c r="T3976" s="339">
        <f t="shared" si="6733"/>
        <v>0</v>
      </c>
      <c r="U3976" s="339">
        <f t="shared" si="6733"/>
        <v>0</v>
      </c>
      <c r="V3976" s="339">
        <f t="shared" si="6733"/>
        <v>0</v>
      </c>
      <c r="W3976" s="339">
        <f t="shared" si="6733"/>
        <v>0</v>
      </c>
      <c r="X3976" s="339">
        <f t="shared" si="6733"/>
        <v>0</v>
      </c>
      <c r="Y3976" s="339">
        <f t="shared" si="6733"/>
        <v>0</v>
      </c>
      <c r="Z3976" s="229"/>
      <c r="AA3976" s="229"/>
      <c r="AB3976" s="229"/>
      <c r="AC3976" s="229"/>
    </row>
    <row r="3977" spans="1:29" s="315" customFormat="1" x14ac:dyDescent="0.2">
      <c r="A3977" s="242" t="s">
        <v>959</v>
      </c>
      <c r="B3977" s="242" t="s">
        <v>973</v>
      </c>
      <c r="C3977" s="243">
        <v>559</v>
      </c>
      <c r="D3977" s="242" t="s">
        <v>101</v>
      </c>
      <c r="E3977" s="251">
        <v>4521</v>
      </c>
      <c r="F3977" s="246" t="s">
        <v>92</v>
      </c>
      <c r="G3977" s="247"/>
      <c r="H3977" s="381"/>
      <c r="I3977" s="381"/>
      <c r="J3977" s="381"/>
      <c r="K3977" s="381"/>
      <c r="L3977" s="381"/>
      <c r="M3977" s="381"/>
      <c r="N3977" s="381">
        <v>20000</v>
      </c>
      <c r="O3977" s="381"/>
      <c r="P3977" s="381"/>
      <c r="Q3977" s="381"/>
      <c r="R3977" s="381"/>
      <c r="S3977" s="381"/>
      <c r="T3977" s="381">
        <v>0</v>
      </c>
      <c r="U3977" s="381"/>
      <c r="V3977" s="381"/>
      <c r="W3977" s="381"/>
      <c r="X3977" s="381">
        <v>0</v>
      </c>
      <c r="Y3977" s="381"/>
      <c r="Z3977" s="229"/>
      <c r="AA3977" s="229"/>
      <c r="AB3977" s="229"/>
      <c r="AC3977" s="229"/>
    </row>
    <row r="3978" spans="1:29" s="101" customFormat="1" x14ac:dyDescent="0.2">
      <c r="A3978" s="205" t="s">
        <v>974</v>
      </c>
      <c r="B3978" s="455" t="s">
        <v>975</v>
      </c>
      <c r="C3978" s="455"/>
      <c r="D3978" s="455"/>
      <c r="E3978" s="455"/>
      <c r="F3978" s="145" t="s">
        <v>976</v>
      </c>
      <c r="G3978" s="117"/>
      <c r="H3978" s="100">
        <f t="shared" ref="H3978:V3978" si="6734">H3979+H4027+H4050+H4067+H4116+H4172+H4139+H4201</f>
        <v>3965551</v>
      </c>
      <c r="I3978" s="100">
        <f t="shared" si="6734"/>
        <v>60000</v>
      </c>
      <c r="J3978" s="100">
        <f t="shared" si="6734"/>
        <v>2299422</v>
      </c>
      <c r="K3978" s="100">
        <f t="shared" si="6734"/>
        <v>39817</v>
      </c>
      <c r="L3978" s="100">
        <f t="shared" si="6734"/>
        <v>2367422</v>
      </c>
      <c r="M3978" s="100">
        <f t="shared" si="6734"/>
        <v>39817</v>
      </c>
      <c r="N3978" s="100">
        <f t="shared" si="6734"/>
        <v>3996317</v>
      </c>
      <c r="O3978" s="100">
        <f t="shared" si="6734"/>
        <v>39817</v>
      </c>
      <c r="P3978" s="100">
        <f t="shared" si="6734"/>
        <v>2299422</v>
      </c>
      <c r="Q3978" s="100">
        <f t="shared" si="6734"/>
        <v>39817</v>
      </c>
      <c r="R3978" s="100">
        <f t="shared" si="6734"/>
        <v>2367422</v>
      </c>
      <c r="S3978" s="100">
        <f t="shared" si="6734"/>
        <v>39817</v>
      </c>
      <c r="T3978" s="100">
        <f t="shared" si="6734"/>
        <v>3555317</v>
      </c>
      <c r="U3978" s="100">
        <f t="shared" si="6734"/>
        <v>39817</v>
      </c>
      <c r="V3978" s="100">
        <f t="shared" si="6734"/>
        <v>2431397</v>
      </c>
      <c r="W3978" s="100">
        <f t="shared" ref="W3978" si="6735">W3979+W4027+W4050+W4067</f>
        <v>39817</v>
      </c>
      <c r="X3978" s="100">
        <f>X3979+X4027+X4050+X4067+X4116+X4172+X4139+X4201</f>
        <v>3463317</v>
      </c>
      <c r="Y3978" s="100">
        <f>Y3979+Y4027+Y4050+Y4067+Y4116+Y4172+Y4139+Y4201</f>
        <v>39817</v>
      </c>
      <c r="Z3978" s="107">
        <v>39817</v>
      </c>
      <c r="AA3978" s="107">
        <v>39817</v>
      </c>
      <c r="AB3978" s="107">
        <v>39817</v>
      </c>
      <c r="AC3978" s="474" t="s">
        <v>977</v>
      </c>
    </row>
    <row r="3979" spans="1:29" ht="67.5" x14ac:dyDescent="0.2">
      <c r="A3979" s="202" t="s">
        <v>974</v>
      </c>
      <c r="B3979" s="173" t="s">
        <v>978</v>
      </c>
      <c r="C3979" s="173"/>
      <c r="D3979" s="173"/>
      <c r="E3979" s="174"/>
      <c r="F3979" s="176" t="s">
        <v>29</v>
      </c>
      <c r="G3979" s="177" t="s">
        <v>636</v>
      </c>
      <c r="H3979" s="178">
        <f>H3980+H3988+H4016+H4024+H4021</f>
        <v>2529934</v>
      </c>
      <c r="I3979" s="178">
        <f t="shared" ref="I3979:Y3979" si="6736">I3980+I3988+I4016+I4024+I4021</f>
        <v>0</v>
      </c>
      <c r="J3979" s="178">
        <f t="shared" si="6736"/>
        <v>1868074</v>
      </c>
      <c r="K3979" s="178">
        <f t="shared" si="6736"/>
        <v>0</v>
      </c>
      <c r="L3979" s="178">
        <f t="shared" si="6736"/>
        <v>1868074</v>
      </c>
      <c r="M3979" s="178">
        <f t="shared" si="6736"/>
        <v>0</v>
      </c>
      <c r="N3979" s="178">
        <f t="shared" si="6736"/>
        <v>2161000</v>
      </c>
      <c r="O3979" s="178">
        <f t="shared" si="6736"/>
        <v>0</v>
      </c>
      <c r="P3979" s="178">
        <f t="shared" si="6736"/>
        <v>1868074</v>
      </c>
      <c r="Q3979" s="178">
        <f t="shared" si="6736"/>
        <v>0</v>
      </c>
      <c r="R3979" s="178">
        <f t="shared" si="6736"/>
        <v>1868074</v>
      </c>
      <c r="S3979" s="178">
        <f t="shared" si="6736"/>
        <v>0</v>
      </c>
      <c r="T3979" s="178">
        <f t="shared" si="6736"/>
        <v>2161000</v>
      </c>
      <c r="U3979" s="178">
        <f t="shared" si="6736"/>
        <v>0</v>
      </c>
      <c r="V3979" s="178">
        <f t="shared" si="6736"/>
        <v>1949000</v>
      </c>
      <c r="W3979" s="178">
        <f t="shared" si="6736"/>
        <v>0</v>
      </c>
      <c r="X3979" s="178">
        <f t="shared" si="6736"/>
        <v>2158000</v>
      </c>
      <c r="Y3979" s="178">
        <f t="shared" si="6736"/>
        <v>0</v>
      </c>
      <c r="Z3979" s="284">
        <f>Z3978-O3978</f>
        <v>0</v>
      </c>
      <c r="AA3979" s="284">
        <f>AA3978-U3978</f>
        <v>0</v>
      </c>
      <c r="AB3979" s="284">
        <f>AB3978-Y3978</f>
        <v>0</v>
      </c>
      <c r="AC3979" s="475"/>
    </row>
    <row r="3980" spans="1:29" x14ac:dyDescent="0.2">
      <c r="A3980" s="188" t="s">
        <v>974</v>
      </c>
      <c r="B3980" s="166" t="s">
        <v>978</v>
      </c>
      <c r="C3980" s="167">
        <v>43</v>
      </c>
      <c r="D3980" s="166"/>
      <c r="E3980" s="168">
        <v>31</v>
      </c>
      <c r="F3980" s="169"/>
      <c r="G3980" s="169"/>
      <c r="H3980" s="185">
        <f t="shared" ref="H3980:Q3980" si="6737">H3981+H3984+H3986</f>
        <v>857046</v>
      </c>
      <c r="I3980" s="185">
        <f t="shared" si="6737"/>
        <v>0</v>
      </c>
      <c r="J3980" s="185">
        <f t="shared" si="6737"/>
        <v>787046</v>
      </c>
      <c r="K3980" s="185">
        <f t="shared" si="6737"/>
        <v>0</v>
      </c>
      <c r="L3980" s="185">
        <f t="shared" ref="L3980:M3980" si="6738">L3981+L3984+L3986</f>
        <v>787046</v>
      </c>
      <c r="M3980" s="185">
        <f t="shared" si="6738"/>
        <v>0</v>
      </c>
      <c r="N3980" s="185">
        <f t="shared" ref="N3980:O3980" si="6739">N3981+N3984+N3986</f>
        <v>875000</v>
      </c>
      <c r="O3980" s="185">
        <f t="shared" si="6739"/>
        <v>0</v>
      </c>
      <c r="P3980" s="185">
        <f t="shared" si="6737"/>
        <v>787046</v>
      </c>
      <c r="Q3980" s="185">
        <f t="shared" si="6737"/>
        <v>0</v>
      </c>
      <c r="R3980" s="185">
        <f t="shared" ref="R3980:W3980" si="6740">R3981+R3984+R3986</f>
        <v>787046</v>
      </c>
      <c r="S3980" s="185">
        <f t="shared" si="6740"/>
        <v>0</v>
      </c>
      <c r="T3980" s="185">
        <f t="shared" ref="T3980:U3980" si="6741">T3981+T3984+T3986</f>
        <v>875000</v>
      </c>
      <c r="U3980" s="185">
        <f t="shared" si="6741"/>
        <v>0</v>
      </c>
      <c r="V3980" s="185">
        <f t="shared" si="6740"/>
        <v>804000</v>
      </c>
      <c r="W3980" s="185">
        <f t="shared" si="6740"/>
        <v>0</v>
      </c>
      <c r="X3980" s="185">
        <f t="shared" ref="X3980:Y3980" si="6742">X3981+X3984+X3986</f>
        <v>875000</v>
      </c>
      <c r="Y3980" s="185">
        <f t="shared" si="6742"/>
        <v>0</v>
      </c>
      <c r="Z3980" s="101"/>
      <c r="AA3980" s="101"/>
      <c r="AB3980" s="101"/>
      <c r="AC3980" s="101"/>
    </row>
    <row r="3981" spans="1:29" x14ac:dyDescent="0.2">
      <c r="A3981" s="118" t="s">
        <v>974</v>
      </c>
      <c r="B3981" s="102" t="s">
        <v>978</v>
      </c>
      <c r="C3981" s="103">
        <v>43</v>
      </c>
      <c r="D3981" s="118"/>
      <c r="E3981" s="113">
        <v>311</v>
      </c>
      <c r="F3981" s="141"/>
      <c r="G3981" s="186"/>
      <c r="H3981" s="108">
        <f t="shared" ref="H3981:Q3981" si="6743">H3982+H3983</f>
        <v>697779</v>
      </c>
      <c r="I3981" s="108">
        <f t="shared" si="6743"/>
        <v>0</v>
      </c>
      <c r="J3981" s="108">
        <f t="shared" si="6743"/>
        <v>627779</v>
      </c>
      <c r="K3981" s="108">
        <f t="shared" si="6743"/>
        <v>0</v>
      </c>
      <c r="L3981" s="108">
        <f t="shared" ref="L3981:M3981" si="6744">L3982+L3983</f>
        <v>627779</v>
      </c>
      <c r="M3981" s="108">
        <f t="shared" si="6744"/>
        <v>0</v>
      </c>
      <c r="N3981" s="108">
        <f t="shared" ref="N3981:O3981" si="6745">N3982+N3983</f>
        <v>655000</v>
      </c>
      <c r="O3981" s="108">
        <f t="shared" si="6745"/>
        <v>0</v>
      </c>
      <c r="P3981" s="108">
        <f t="shared" si="6743"/>
        <v>627779</v>
      </c>
      <c r="Q3981" s="108">
        <f t="shared" si="6743"/>
        <v>0</v>
      </c>
      <c r="R3981" s="108">
        <f t="shared" ref="R3981:W3981" si="6746">R3982+R3983</f>
        <v>627779</v>
      </c>
      <c r="S3981" s="108">
        <f t="shared" si="6746"/>
        <v>0</v>
      </c>
      <c r="T3981" s="108">
        <f t="shared" ref="T3981:U3981" si="6747">T3982+T3983</f>
        <v>655000</v>
      </c>
      <c r="U3981" s="108">
        <f t="shared" si="6747"/>
        <v>0</v>
      </c>
      <c r="V3981" s="108">
        <f t="shared" si="6746"/>
        <v>634000</v>
      </c>
      <c r="W3981" s="108">
        <f t="shared" si="6746"/>
        <v>0</v>
      </c>
      <c r="X3981" s="108">
        <f t="shared" ref="X3981:Y3981" si="6748">X3982+X3983</f>
        <v>655000</v>
      </c>
      <c r="Y3981" s="108">
        <f t="shared" si="6748"/>
        <v>0</v>
      </c>
    </row>
    <row r="3982" spans="1:29" ht="15" x14ac:dyDescent="0.2">
      <c r="A3982" s="95" t="s">
        <v>974</v>
      </c>
      <c r="B3982" s="93" t="s">
        <v>978</v>
      </c>
      <c r="C3982" s="94">
        <v>43</v>
      </c>
      <c r="D3982" s="95" t="s">
        <v>101</v>
      </c>
      <c r="E3982" s="119">
        <v>3111</v>
      </c>
      <c r="F3982" s="142" t="s">
        <v>33</v>
      </c>
      <c r="H3982" s="398">
        <v>693797</v>
      </c>
      <c r="I3982" s="399"/>
      <c r="J3982" s="398">
        <v>623797</v>
      </c>
      <c r="K3982" s="399"/>
      <c r="L3982" s="398">
        <v>623797</v>
      </c>
      <c r="M3982" s="399"/>
      <c r="N3982" s="398">
        <v>650000</v>
      </c>
      <c r="O3982" s="399"/>
      <c r="P3982" s="398">
        <v>623797</v>
      </c>
      <c r="Q3982" s="399"/>
      <c r="R3982" s="398">
        <v>623797</v>
      </c>
      <c r="S3982" s="399"/>
      <c r="T3982" s="398">
        <v>650000</v>
      </c>
      <c r="U3982" s="399"/>
      <c r="V3982" s="398">
        <v>630000</v>
      </c>
      <c r="W3982" s="399"/>
      <c r="X3982" s="398">
        <v>650000</v>
      </c>
      <c r="Y3982" s="399"/>
    </row>
    <row r="3983" spans="1:29" ht="15" x14ac:dyDescent="0.2">
      <c r="A3983" s="95" t="s">
        <v>974</v>
      </c>
      <c r="B3983" s="93" t="s">
        <v>978</v>
      </c>
      <c r="C3983" s="94">
        <v>43</v>
      </c>
      <c r="D3983" s="95" t="s">
        <v>101</v>
      </c>
      <c r="E3983" s="119">
        <v>3112</v>
      </c>
      <c r="F3983" s="142" t="s">
        <v>825</v>
      </c>
      <c r="H3983" s="398">
        <v>3982</v>
      </c>
      <c r="I3983" s="399"/>
      <c r="J3983" s="398">
        <v>3982</v>
      </c>
      <c r="K3983" s="399"/>
      <c r="L3983" s="398">
        <v>3982</v>
      </c>
      <c r="M3983" s="399"/>
      <c r="N3983" s="398">
        <v>5000</v>
      </c>
      <c r="O3983" s="399"/>
      <c r="P3983" s="398">
        <v>3982</v>
      </c>
      <c r="Q3983" s="399"/>
      <c r="R3983" s="398">
        <v>3982</v>
      </c>
      <c r="S3983" s="399"/>
      <c r="T3983" s="398">
        <v>5000</v>
      </c>
      <c r="U3983" s="399"/>
      <c r="V3983" s="398">
        <v>4000</v>
      </c>
      <c r="W3983" s="399"/>
      <c r="X3983" s="398">
        <v>5000</v>
      </c>
      <c r="Y3983" s="399"/>
    </row>
    <row r="3984" spans="1:29" x14ac:dyDescent="0.2">
      <c r="A3984" s="118" t="s">
        <v>974</v>
      </c>
      <c r="B3984" s="102" t="s">
        <v>978</v>
      </c>
      <c r="C3984" s="103">
        <v>43</v>
      </c>
      <c r="D3984" s="118"/>
      <c r="E3984" s="113">
        <v>312</v>
      </c>
      <c r="F3984" s="141"/>
      <c r="G3984" s="186"/>
      <c r="H3984" s="108">
        <f t="shared" ref="H3984:Y3984" si="6749">H3985</f>
        <v>66361</v>
      </c>
      <c r="I3984" s="108">
        <f t="shared" si="6749"/>
        <v>0</v>
      </c>
      <c r="J3984" s="108">
        <f t="shared" si="6749"/>
        <v>66361</v>
      </c>
      <c r="K3984" s="108">
        <f t="shared" si="6749"/>
        <v>0</v>
      </c>
      <c r="L3984" s="108">
        <f t="shared" si="6749"/>
        <v>66361</v>
      </c>
      <c r="M3984" s="108">
        <f t="shared" si="6749"/>
        <v>0</v>
      </c>
      <c r="N3984" s="108">
        <f t="shared" si="6749"/>
        <v>110000</v>
      </c>
      <c r="O3984" s="108">
        <f t="shared" si="6749"/>
        <v>0</v>
      </c>
      <c r="P3984" s="108">
        <f t="shared" si="6749"/>
        <v>66361</v>
      </c>
      <c r="Q3984" s="108">
        <f t="shared" si="6749"/>
        <v>0</v>
      </c>
      <c r="R3984" s="108">
        <f t="shared" si="6749"/>
        <v>66361</v>
      </c>
      <c r="S3984" s="108">
        <f t="shared" si="6749"/>
        <v>0</v>
      </c>
      <c r="T3984" s="108">
        <f t="shared" si="6749"/>
        <v>110000</v>
      </c>
      <c r="U3984" s="108">
        <f t="shared" si="6749"/>
        <v>0</v>
      </c>
      <c r="V3984" s="108">
        <f t="shared" si="6749"/>
        <v>70000</v>
      </c>
      <c r="W3984" s="108">
        <f t="shared" si="6749"/>
        <v>0</v>
      </c>
      <c r="X3984" s="108">
        <f t="shared" si="6749"/>
        <v>110000</v>
      </c>
      <c r="Y3984" s="108">
        <f t="shared" si="6749"/>
        <v>0</v>
      </c>
    </row>
    <row r="3985" spans="1:29" ht="15" x14ac:dyDescent="0.2">
      <c r="A3985" s="95" t="s">
        <v>974</v>
      </c>
      <c r="B3985" s="93" t="s">
        <v>978</v>
      </c>
      <c r="C3985" s="94">
        <v>43</v>
      </c>
      <c r="D3985" s="95" t="s">
        <v>101</v>
      </c>
      <c r="E3985" s="119">
        <v>3121</v>
      </c>
      <c r="F3985" s="142" t="s">
        <v>38</v>
      </c>
      <c r="H3985" s="398">
        <v>66361</v>
      </c>
      <c r="I3985" s="399"/>
      <c r="J3985" s="398">
        <v>66361</v>
      </c>
      <c r="K3985" s="399"/>
      <c r="L3985" s="398">
        <v>66361</v>
      </c>
      <c r="M3985" s="399"/>
      <c r="N3985" s="398">
        <v>110000</v>
      </c>
      <c r="O3985" s="399"/>
      <c r="P3985" s="398">
        <v>66361</v>
      </c>
      <c r="Q3985" s="399"/>
      <c r="R3985" s="398">
        <v>66361</v>
      </c>
      <c r="S3985" s="399"/>
      <c r="T3985" s="398">
        <v>110000</v>
      </c>
      <c r="U3985" s="399"/>
      <c r="V3985" s="398">
        <v>70000</v>
      </c>
      <c r="W3985" s="399"/>
      <c r="X3985" s="398">
        <v>110000</v>
      </c>
      <c r="Y3985" s="399"/>
    </row>
    <row r="3986" spans="1:29" x14ac:dyDescent="0.2">
      <c r="A3986" s="118" t="s">
        <v>974</v>
      </c>
      <c r="B3986" s="102" t="s">
        <v>978</v>
      </c>
      <c r="C3986" s="103">
        <v>43</v>
      </c>
      <c r="D3986" s="118"/>
      <c r="E3986" s="113">
        <v>313</v>
      </c>
      <c r="F3986" s="141"/>
      <c r="G3986" s="186"/>
      <c r="H3986" s="108">
        <f t="shared" ref="H3986:Y3986" si="6750">H3987</f>
        <v>92906</v>
      </c>
      <c r="I3986" s="108">
        <f t="shared" si="6750"/>
        <v>0</v>
      </c>
      <c r="J3986" s="108">
        <f t="shared" si="6750"/>
        <v>92906</v>
      </c>
      <c r="K3986" s="108">
        <f t="shared" si="6750"/>
        <v>0</v>
      </c>
      <c r="L3986" s="108">
        <f t="shared" si="6750"/>
        <v>92906</v>
      </c>
      <c r="M3986" s="108">
        <f t="shared" si="6750"/>
        <v>0</v>
      </c>
      <c r="N3986" s="108">
        <f t="shared" si="6750"/>
        <v>110000</v>
      </c>
      <c r="O3986" s="108">
        <f t="shared" si="6750"/>
        <v>0</v>
      </c>
      <c r="P3986" s="108">
        <f t="shared" si="6750"/>
        <v>92906</v>
      </c>
      <c r="Q3986" s="108">
        <f t="shared" si="6750"/>
        <v>0</v>
      </c>
      <c r="R3986" s="108">
        <f t="shared" si="6750"/>
        <v>92906</v>
      </c>
      <c r="S3986" s="108">
        <f t="shared" si="6750"/>
        <v>0</v>
      </c>
      <c r="T3986" s="108">
        <f t="shared" si="6750"/>
        <v>110000</v>
      </c>
      <c r="U3986" s="108">
        <f t="shared" si="6750"/>
        <v>0</v>
      </c>
      <c r="V3986" s="108">
        <f t="shared" si="6750"/>
        <v>100000</v>
      </c>
      <c r="W3986" s="108">
        <f t="shared" si="6750"/>
        <v>0</v>
      </c>
      <c r="X3986" s="108">
        <f t="shared" si="6750"/>
        <v>110000</v>
      </c>
      <c r="Y3986" s="108">
        <f t="shared" si="6750"/>
        <v>0</v>
      </c>
    </row>
    <row r="3987" spans="1:29" s="101" customFormat="1" x14ac:dyDescent="0.2">
      <c r="A3987" s="95" t="s">
        <v>974</v>
      </c>
      <c r="B3987" s="93" t="s">
        <v>978</v>
      </c>
      <c r="C3987" s="94">
        <v>43</v>
      </c>
      <c r="D3987" s="95" t="s">
        <v>101</v>
      </c>
      <c r="E3987" s="119">
        <v>3132</v>
      </c>
      <c r="F3987" s="142" t="s">
        <v>40</v>
      </c>
      <c r="G3987" s="134"/>
      <c r="H3987" s="398">
        <v>92906</v>
      </c>
      <c r="I3987" s="399"/>
      <c r="J3987" s="398">
        <v>92906</v>
      </c>
      <c r="K3987" s="399"/>
      <c r="L3987" s="398">
        <v>92906</v>
      </c>
      <c r="M3987" s="399"/>
      <c r="N3987" s="398">
        <v>110000</v>
      </c>
      <c r="O3987" s="399"/>
      <c r="P3987" s="398">
        <v>92906</v>
      </c>
      <c r="Q3987" s="399"/>
      <c r="R3987" s="398">
        <v>92906</v>
      </c>
      <c r="S3987" s="399"/>
      <c r="T3987" s="398">
        <v>110000</v>
      </c>
      <c r="U3987" s="399"/>
      <c r="V3987" s="398">
        <v>100000</v>
      </c>
      <c r="W3987" s="399"/>
      <c r="X3987" s="398">
        <v>110000</v>
      </c>
      <c r="Y3987" s="399"/>
      <c r="Z3987" s="112"/>
      <c r="AA3987" s="112"/>
      <c r="AB3987" s="112"/>
      <c r="AC3987" s="112"/>
    </row>
    <row r="3988" spans="1:29" x14ac:dyDescent="0.2">
      <c r="A3988" s="188" t="s">
        <v>974</v>
      </c>
      <c r="B3988" s="166" t="s">
        <v>978</v>
      </c>
      <c r="C3988" s="167">
        <v>43</v>
      </c>
      <c r="D3988" s="166"/>
      <c r="E3988" s="168">
        <v>32</v>
      </c>
      <c r="F3988" s="169"/>
      <c r="G3988" s="169"/>
      <c r="H3988" s="185">
        <f t="shared" ref="H3988:Q3988" si="6751">H3989+H3994+H3999+H4008</f>
        <v>1631901</v>
      </c>
      <c r="I3988" s="185">
        <f t="shared" si="6751"/>
        <v>0</v>
      </c>
      <c r="J3988" s="185">
        <f t="shared" si="6751"/>
        <v>1057801</v>
      </c>
      <c r="K3988" s="185">
        <f t="shared" si="6751"/>
        <v>0</v>
      </c>
      <c r="L3988" s="185">
        <f t="shared" ref="L3988:M3988" si="6752">L3989+L3994+L3999+L4008</f>
        <v>1057801</v>
      </c>
      <c r="M3988" s="185">
        <f t="shared" si="6752"/>
        <v>0</v>
      </c>
      <c r="N3988" s="185">
        <f t="shared" ref="N3988:O3988" si="6753">N3989+N3994+N3999+N4008</f>
        <v>1236000</v>
      </c>
      <c r="O3988" s="185">
        <f t="shared" si="6753"/>
        <v>0</v>
      </c>
      <c r="P3988" s="185">
        <f t="shared" si="6751"/>
        <v>1057801</v>
      </c>
      <c r="Q3988" s="185">
        <f t="shared" si="6751"/>
        <v>0</v>
      </c>
      <c r="R3988" s="185">
        <f t="shared" ref="R3988:W3988" si="6754">R3989+R3994+R3999+R4008</f>
        <v>1057801</v>
      </c>
      <c r="S3988" s="185">
        <f t="shared" si="6754"/>
        <v>0</v>
      </c>
      <c r="T3988" s="185">
        <f t="shared" ref="T3988:U3988" si="6755">T3989+T3994+T3999+T4008</f>
        <v>1236000</v>
      </c>
      <c r="U3988" s="185">
        <f t="shared" si="6755"/>
        <v>0</v>
      </c>
      <c r="V3988" s="185">
        <f t="shared" si="6754"/>
        <v>1121000</v>
      </c>
      <c r="W3988" s="185">
        <f t="shared" si="6754"/>
        <v>0</v>
      </c>
      <c r="X3988" s="185">
        <f t="shared" ref="X3988:Y3988" si="6756">X3989+X3994+X3999+X4008</f>
        <v>1236000</v>
      </c>
      <c r="Y3988" s="185">
        <f t="shared" si="6756"/>
        <v>0</v>
      </c>
    </row>
    <row r="3989" spans="1:29" x14ac:dyDescent="0.2">
      <c r="A3989" s="118" t="s">
        <v>974</v>
      </c>
      <c r="B3989" s="102" t="s">
        <v>978</v>
      </c>
      <c r="C3989" s="103">
        <v>43</v>
      </c>
      <c r="D3989" s="118"/>
      <c r="E3989" s="113">
        <v>321</v>
      </c>
      <c r="F3989" s="141"/>
      <c r="G3989" s="186"/>
      <c r="H3989" s="108">
        <f t="shared" ref="H3989:Q3989" si="6757">H3990+H3991+H3992+H3993</f>
        <v>54508</v>
      </c>
      <c r="I3989" s="108">
        <f t="shared" si="6757"/>
        <v>0</v>
      </c>
      <c r="J3989" s="108">
        <f t="shared" si="6757"/>
        <v>47781</v>
      </c>
      <c r="K3989" s="108">
        <f t="shared" si="6757"/>
        <v>0</v>
      </c>
      <c r="L3989" s="108">
        <f t="shared" ref="L3989:M3989" si="6758">L3990+L3991+L3992+L3993</f>
        <v>47781</v>
      </c>
      <c r="M3989" s="108">
        <f t="shared" si="6758"/>
        <v>0</v>
      </c>
      <c r="N3989" s="108">
        <f t="shared" ref="N3989:O3989" si="6759">N3990+N3991+N3992+N3993</f>
        <v>57000</v>
      </c>
      <c r="O3989" s="108">
        <f t="shared" si="6759"/>
        <v>0</v>
      </c>
      <c r="P3989" s="108">
        <f t="shared" si="6757"/>
        <v>47781</v>
      </c>
      <c r="Q3989" s="108">
        <f t="shared" si="6757"/>
        <v>0</v>
      </c>
      <c r="R3989" s="108">
        <f t="shared" ref="R3989:W3989" si="6760">R3990+R3991+R3992+R3993</f>
        <v>47781</v>
      </c>
      <c r="S3989" s="108">
        <f t="shared" si="6760"/>
        <v>0</v>
      </c>
      <c r="T3989" s="108">
        <f t="shared" ref="T3989:U3989" si="6761">T3990+T3991+T3992+T3993</f>
        <v>57000</v>
      </c>
      <c r="U3989" s="108">
        <f t="shared" si="6761"/>
        <v>0</v>
      </c>
      <c r="V3989" s="108">
        <f t="shared" si="6760"/>
        <v>51000</v>
      </c>
      <c r="W3989" s="108">
        <f t="shared" si="6760"/>
        <v>0</v>
      </c>
      <c r="X3989" s="108">
        <f t="shared" ref="X3989:Y3989" si="6762">X3990+X3991+X3992+X3993</f>
        <v>57000</v>
      </c>
      <c r="Y3989" s="108">
        <f t="shared" si="6762"/>
        <v>0</v>
      </c>
      <c r="Z3989" s="101"/>
      <c r="AA3989" s="101"/>
      <c r="AB3989" s="101"/>
      <c r="AC3989" s="101"/>
    </row>
    <row r="3990" spans="1:29" ht="15" x14ac:dyDescent="0.2">
      <c r="A3990" s="95" t="s">
        <v>974</v>
      </c>
      <c r="B3990" s="93" t="s">
        <v>978</v>
      </c>
      <c r="C3990" s="94">
        <v>43</v>
      </c>
      <c r="D3990" s="95" t="s">
        <v>101</v>
      </c>
      <c r="E3990" s="119">
        <v>3211</v>
      </c>
      <c r="F3990" s="142" t="s">
        <v>42</v>
      </c>
      <c r="H3990" s="398">
        <v>33181</v>
      </c>
      <c r="I3990" s="399"/>
      <c r="J3990" s="398">
        <v>33181</v>
      </c>
      <c r="K3990" s="399"/>
      <c r="L3990" s="398">
        <v>33181</v>
      </c>
      <c r="M3990" s="399"/>
      <c r="N3990" s="398">
        <v>35000</v>
      </c>
      <c r="O3990" s="399"/>
      <c r="P3990" s="398">
        <v>33181</v>
      </c>
      <c r="Q3990" s="399"/>
      <c r="R3990" s="398">
        <v>33181</v>
      </c>
      <c r="S3990" s="399"/>
      <c r="T3990" s="398">
        <v>35000</v>
      </c>
      <c r="U3990" s="399"/>
      <c r="V3990" s="398">
        <v>35000</v>
      </c>
      <c r="W3990" s="399"/>
      <c r="X3990" s="398">
        <v>35000</v>
      </c>
      <c r="Y3990" s="399"/>
    </row>
    <row r="3991" spans="1:29" ht="30" x14ac:dyDescent="0.2">
      <c r="A3991" s="95" t="s">
        <v>974</v>
      </c>
      <c r="B3991" s="93" t="s">
        <v>978</v>
      </c>
      <c r="C3991" s="94">
        <v>43</v>
      </c>
      <c r="D3991" s="95" t="s">
        <v>101</v>
      </c>
      <c r="E3991" s="119">
        <v>3212</v>
      </c>
      <c r="F3991" s="142" t="s">
        <v>43</v>
      </c>
      <c r="H3991" s="398">
        <v>15000</v>
      </c>
      <c r="I3991" s="399"/>
      <c r="J3991" s="398">
        <v>9291</v>
      </c>
      <c r="K3991" s="399"/>
      <c r="L3991" s="398">
        <v>9291</v>
      </c>
      <c r="M3991" s="399"/>
      <c r="N3991" s="398">
        <v>15000</v>
      </c>
      <c r="O3991" s="399"/>
      <c r="P3991" s="398">
        <v>9291</v>
      </c>
      <c r="Q3991" s="399"/>
      <c r="R3991" s="398">
        <v>9291</v>
      </c>
      <c r="S3991" s="399"/>
      <c r="T3991" s="398">
        <v>15000</v>
      </c>
      <c r="U3991" s="399"/>
      <c r="V3991" s="398">
        <v>10000</v>
      </c>
      <c r="W3991" s="399"/>
      <c r="X3991" s="398">
        <v>15000</v>
      </c>
      <c r="Y3991" s="399"/>
    </row>
    <row r="3992" spans="1:29" ht="15" x14ac:dyDescent="0.2">
      <c r="A3992" s="95" t="s">
        <v>974</v>
      </c>
      <c r="B3992" s="93" t="s">
        <v>978</v>
      </c>
      <c r="C3992" s="94">
        <v>43</v>
      </c>
      <c r="D3992" s="95" t="s">
        <v>101</v>
      </c>
      <c r="E3992" s="119">
        <v>3213</v>
      </c>
      <c r="F3992" s="142" t="s">
        <v>44</v>
      </c>
      <c r="H3992" s="398">
        <v>5000</v>
      </c>
      <c r="I3992" s="399"/>
      <c r="J3992" s="398">
        <v>3982</v>
      </c>
      <c r="K3992" s="399"/>
      <c r="L3992" s="398">
        <v>3982</v>
      </c>
      <c r="M3992" s="399"/>
      <c r="N3992" s="398">
        <v>5000</v>
      </c>
      <c r="O3992" s="399"/>
      <c r="P3992" s="398">
        <v>3982</v>
      </c>
      <c r="Q3992" s="399"/>
      <c r="R3992" s="398">
        <v>3982</v>
      </c>
      <c r="S3992" s="399"/>
      <c r="T3992" s="398">
        <v>5000</v>
      </c>
      <c r="U3992" s="399"/>
      <c r="V3992" s="398">
        <v>4000</v>
      </c>
      <c r="W3992" s="399"/>
      <c r="X3992" s="398">
        <v>5000</v>
      </c>
      <c r="Y3992" s="399"/>
    </row>
    <row r="3993" spans="1:29" ht="15" x14ac:dyDescent="0.2">
      <c r="A3993" s="95" t="s">
        <v>974</v>
      </c>
      <c r="B3993" s="93" t="s">
        <v>978</v>
      </c>
      <c r="C3993" s="94">
        <v>43</v>
      </c>
      <c r="D3993" s="95" t="s">
        <v>101</v>
      </c>
      <c r="E3993" s="119">
        <v>3214</v>
      </c>
      <c r="F3993" s="142" t="s">
        <v>45</v>
      </c>
      <c r="H3993" s="398">
        <v>1327</v>
      </c>
      <c r="I3993" s="399"/>
      <c r="J3993" s="398">
        <v>1327</v>
      </c>
      <c r="K3993" s="399"/>
      <c r="L3993" s="398">
        <v>1327</v>
      </c>
      <c r="M3993" s="399"/>
      <c r="N3993" s="398">
        <v>2000</v>
      </c>
      <c r="O3993" s="399"/>
      <c r="P3993" s="398">
        <v>1327</v>
      </c>
      <c r="Q3993" s="399"/>
      <c r="R3993" s="398">
        <v>1327</v>
      </c>
      <c r="S3993" s="399"/>
      <c r="T3993" s="398">
        <v>2000</v>
      </c>
      <c r="U3993" s="399"/>
      <c r="V3993" s="398">
        <v>2000</v>
      </c>
      <c r="W3993" s="399"/>
      <c r="X3993" s="398">
        <v>2000</v>
      </c>
      <c r="Y3993" s="399"/>
    </row>
    <row r="3994" spans="1:29" x14ac:dyDescent="0.2">
      <c r="A3994" s="118" t="s">
        <v>974</v>
      </c>
      <c r="B3994" s="102" t="s">
        <v>978</v>
      </c>
      <c r="C3994" s="103">
        <v>43</v>
      </c>
      <c r="D3994" s="118"/>
      <c r="E3994" s="113">
        <v>322</v>
      </c>
      <c r="F3994" s="141"/>
      <c r="G3994" s="186"/>
      <c r="H3994" s="108">
        <f t="shared" ref="H3994:Q3994" si="6763">H3995+H3996+H3997+H3998</f>
        <v>106178</v>
      </c>
      <c r="I3994" s="108">
        <f t="shared" si="6763"/>
        <v>0</v>
      </c>
      <c r="J3994" s="108">
        <f t="shared" si="6763"/>
        <v>106178</v>
      </c>
      <c r="K3994" s="108">
        <f t="shared" si="6763"/>
        <v>0</v>
      </c>
      <c r="L3994" s="108">
        <f t="shared" ref="L3994:M3994" si="6764">L3995+L3996+L3997+L3998</f>
        <v>106178</v>
      </c>
      <c r="M3994" s="108">
        <f t="shared" si="6764"/>
        <v>0</v>
      </c>
      <c r="N3994" s="108">
        <f t="shared" ref="N3994:O3994" si="6765">N3995+N3996+N3997+N3998</f>
        <v>106000</v>
      </c>
      <c r="O3994" s="108">
        <f t="shared" si="6765"/>
        <v>0</v>
      </c>
      <c r="P3994" s="108">
        <f t="shared" si="6763"/>
        <v>106178</v>
      </c>
      <c r="Q3994" s="108">
        <f t="shared" si="6763"/>
        <v>0</v>
      </c>
      <c r="R3994" s="108">
        <f t="shared" ref="R3994:W3994" si="6766">R3995+R3996+R3997+R3998</f>
        <v>106178</v>
      </c>
      <c r="S3994" s="108">
        <f t="shared" si="6766"/>
        <v>0</v>
      </c>
      <c r="T3994" s="108">
        <f t="shared" ref="T3994:U3994" si="6767">T3995+T3996+T3997+T3998</f>
        <v>106000</v>
      </c>
      <c r="U3994" s="108">
        <f t="shared" si="6767"/>
        <v>0</v>
      </c>
      <c r="V3994" s="108">
        <f t="shared" si="6766"/>
        <v>107000</v>
      </c>
      <c r="W3994" s="108">
        <f t="shared" si="6766"/>
        <v>0</v>
      </c>
      <c r="X3994" s="108">
        <f t="shared" ref="X3994:Y3994" si="6768">X3995+X3996+X3997+X3998</f>
        <v>106000</v>
      </c>
      <c r="Y3994" s="108">
        <f t="shared" si="6768"/>
        <v>0</v>
      </c>
    </row>
    <row r="3995" spans="1:29" ht="15" x14ac:dyDescent="0.2">
      <c r="A3995" s="95" t="s">
        <v>974</v>
      </c>
      <c r="B3995" s="93" t="s">
        <v>978</v>
      </c>
      <c r="C3995" s="94">
        <v>43</v>
      </c>
      <c r="D3995" s="95" t="s">
        <v>101</v>
      </c>
      <c r="E3995" s="119">
        <v>3221</v>
      </c>
      <c r="F3995" s="142" t="s">
        <v>297</v>
      </c>
      <c r="H3995" s="398">
        <v>19908</v>
      </c>
      <c r="I3995" s="399"/>
      <c r="J3995" s="398">
        <v>19908</v>
      </c>
      <c r="K3995" s="399"/>
      <c r="L3995" s="398">
        <v>19908</v>
      </c>
      <c r="M3995" s="399"/>
      <c r="N3995" s="398">
        <v>20000</v>
      </c>
      <c r="O3995" s="399"/>
      <c r="P3995" s="398">
        <v>19908</v>
      </c>
      <c r="Q3995" s="399"/>
      <c r="R3995" s="398">
        <v>19908</v>
      </c>
      <c r="S3995" s="399"/>
      <c r="T3995" s="398">
        <v>20000</v>
      </c>
      <c r="U3995" s="399"/>
      <c r="V3995" s="398">
        <v>20000</v>
      </c>
      <c r="W3995" s="399"/>
      <c r="X3995" s="398">
        <v>20000</v>
      </c>
      <c r="Y3995" s="399"/>
    </row>
    <row r="3996" spans="1:29" s="101" customFormat="1" x14ac:dyDescent="0.2">
      <c r="A3996" s="95" t="s">
        <v>974</v>
      </c>
      <c r="B3996" s="93" t="s">
        <v>978</v>
      </c>
      <c r="C3996" s="94">
        <v>43</v>
      </c>
      <c r="D3996" s="95" t="s">
        <v>101</v>
      </c>
      <c r="E3996" s="119">
        <v>3223</v>
      </c>
      <c r="F3996" s="142" t="s">
        <v>48</v>
      </c>
      <c r="G3996" s="134"/>
      <c r="H3996" s="398">
        <v>79634</v>
      </c>
      <c r="I3996" s="399"/>
      <c r="J3996" s="398">
        <v>79634</v>
      </c>
      <c r="K3996" s="399"/>
      <c r="L3996" s="398">
        <v>79634</v>
      </c>
      <c r="M3996" s="399"/>
      <c r="N3996" s="398">
        <v>80000</v>
      </c>
      <c r="O3996" s="399"/>
      <c r="P3996" s="398">
        <v>79634</v>
      </c>
      <c r="Q3996" s="399"/>
      <c r="R3996" s="398">
        <v>79634</v>
      </c>
      <c r="S3996" s="399"/>
      <c r="T3996" s="398">
        <v>80000</v>
      </c>
      <c r="U3996" s="399"/>
      <c r="V3996" s="398">
        <v>80000</v>
      </c>
      <c r="W3996" s="399"/>
      <c r="X3996" s="398">
        <v>80000</v>
      </c>
      <c r="Y3996" s="399"/>
      <c r="Z3996" s="112"/>
      <c r="AA3996" s="112"/>
      <c r="AB3996" s="112"/>
      <c r="AC3996" s="112"/>
    </row>
    <row r="3997" spans="1:29" ht="15" x14ac:dyDescent="0.2">
      <c r="A3997" s="95" t="s">
        <v>974</v>
      </c>
      <c r="B3997" s="93" t="s">
        <v>978</v>
      </c>
      <c r="C3997" s="94">
        <v>43</v>
      </c>
      <c r="D3997" s="95" t="s">
        <v>101</v>
      </c>
      <c r="E3997" s="119">
        <v>3225</v>
      </c>
      <c r="F3997" s="142" t="s">
        <v>473</v>
      </c>
      <c r="H3997" s="398">
        <v>3982</v>
      </c>
      <c r="I3997" s="399"/>
      <c r="J3997" s="398">
        <v>3982</v>
      </c>
      <c r="K3997" s="399"/>
      <c r="L3997" s="398">
        <v>3982</v>
      </c>
      <c r="M3997" s="399"/>
      <c r="N3997" s="398">
        <v>3000</v>
      </c>
      <c r="O3997" s="399"/>
      <c r="P3997" s="398">
        <v>3982</v>
      </c>
      <c r="Q3997" s="399"/>
      <c r="R3997" s="398">
        <v>3982</v>
      </c>
      <c r="S3997" s="399"/>
      <c r="T3997" s="398">
        <v>3000</v>
      </c>
      <c r="U3997" s="399"/>
      <c r="V3997" s="398">
        <v>4000</v>
      </c>
      <c r="W3997" s="399"/>
      <c r="X3997" s="398">
        <v>3000</v>
      </c>
      <c r="Y3997" s="399"/>
    </row>
    <row r="3998" spans="1:29" x14ac:dyDescent="0.2">
      <c r="A3998" s="95" t="s">
        <v>974</v>
      </c>
      <c r="B3998" s="93" t="s">
        <v>978</v>
      </c>
      <c r="C3998" s="94">
        <v>43</v>
      </c>
      <c r="D3998" s="95" t="s">
        <v>101</v>
      </c>
      <c r="E3998" s="119">
        <v>3227</v>
      </c>
      <c r="F3998" s="142" t="s">
        <v>51</v>
      </c>
      <c r="H3998" s="398">
        <v>2654</v>
      </c>
      <c r="I3998" s="399"/>
      <c r="J3998" s="398">
        <v>2654</v>
      </c>
      <c r="K3998" s="399"/>
      <c r="L3998" s="398">
        <v>2654</v>
      </c>
      <c r="M3998" s="399"/>
      <c r="N3998" s="398">
        <v>3000</v>
      </c>
      <c r="O3998" s="399"/>
      <c r="P3998" s="398">
        <v>2654</v>
      </c>
      <c r="Q3998" s="399"/>
      <c r="R3998" s="398">
        <v>2654</v>
      </c>
      <c r="S3998" s="399"/>
      <c r="T3998" s="398">
        <v>3000</v>
      </c>
      <c r="U3998" s="399"/>
      <c r="V3998" s="398">
        <v>3000</v>
      </c>
      <c r="W3998" s="399"/>
      <c r="X3998" s="398">
        <v>3000</v>
      </c>
      <c r="Y3998" s="399"/>
      <c r="Z3998" s="101"/>
      <c r="AA3998" s="101"/>
      <c r="AB3998" s="101"/>
      <c r="AC3998" s="101"/>
    </row>
    <row r="3999" spans="1:29" x14ac:dyDescent="0.2">
      <c r="A3999" s="118" t="s">
        <v>974</v>
      </c>
      <c r="B3999" s="102" t="s">
        <v>978</v>
      </c>
      <c r="C3999" s="103">
        <v>43</v>
      </c>
      <c r="D3999" s="118"/>
      <c r="E3999" s="113">
        <v>323</v>
      </c>
      <c r="F3999" s="141"/>
      <c r="G3999" s="186"/>
      <c r="H3999" s="108">
        <f t="shared" ref="H3999:Q3999" si="6769">H4000+H4001+H4002+H4003+H4004+H4005+H4006+H4007</f>
        <v>1337074</v>
      </c>
      <c r="I3999" s="108">
        <f t="shared" si="6769"/>
        <v>0</v>
      </c>
      <c r="J3999" s="108">
        <f t="shared" si="6769"/>
        <v>756520</v>
      </c>
      <c r="K3999" s="108">
        <f t="shared" si="6769"/>
        <v>0</v>
      </c>
      <c r="L3999" s="108">
        <f t="shared" ref="L3999:M3999" si="6770">L4000+L4001+L4002+L4003+L4004+L4005+L4006+L4007</f>
        <v>756520</v>
      </c>
      <c r="M3999" s="108">
        <f t="shared" si="6770"/>
        <v>0</v>
      </c>
      <c r="N3999" s="108">
        <f t="shared" ref="N3999:O3999" si="6771">N4000+N4001+N4002+N4003+N4004+N4005+N4006+N4007</f>
        <v>935000</v>
      </c>
      <c r="O3999" s="108">
        <f t="shared" si="6771"/>
        <v>0</v>
      </c>
      <c r="P3999" s="108">
        <f t="shared" si="6769"/>
        <v>756520</v>
      </c>
      <c r="Q3999" s="108">
        <f t="shared" si="6769"/>
        <v>0</v>
      </c>
      <c r="R3999" s="108">
        <f t="shared" ref="R3999:W3999" si="6772">R4000+R4001+R4002+R4003+R4004+R4005+R4006+R4007</f>
        <v>756520</v>
      </c>
      <c r="S3999" s="108">
        <f t="shared" si="6772"/>
        <v>0</v>
      </c>
      <c r="T3999" s="108">
        <f t="shared" ref="T3999:U3999" si="6773">T4000+T4001+T4002+T4003+T4004+T4005+T4006+T4007</f>
        <v>935000</v>
      </c>
      <c r="U3999" s="108">
        <f t="shared" si="6773"/>
        <v>0</v>
      </c>
      <c r="V3999" s="108">
        <f t="shared" si="6772"/>
        <v>801000</v>
      </c>
      <c r="W3999" s="108">
        <f t="shared" si="6772"/>
        <v>0</v>
      </c>
      <c r="X3999" s="108">
        <f t="shared" ref="X3999:Y3999" si="6774">X4000+X4001+X4002+X4003+X4004+X4005+X4006+X4007</f>
        <v>935000</v>
      </c>
      <c r="Y3999" s="108">
        <f t="shared" si="6774"/>
        <v>0</v>
      </c>
    </row>
    <row r="4000" spans="1:29" ht="15" x14ac:dyDescent="0.2">
      <c r="A4000" s="95" t="s">
        <v>974</v>
      </c>
      <c r="B4000" s="93" t="s">
        <v>978</v>
      </c>
      <c r="C4000" s="94">
        <v>43</v>
      </c>
      <c r="D4000" s="95" t="s">
        <v>101</v>
      </c>
      <c r="E4000" s="119">
        <v>3231</v>
      </c>
      <c r="F4000" s="142" t="s">
        <v>52</v>
      </c>
      <c r="H4000" s="398">
        <v>15000</v>
      </c>
      <c r="I4000" s="399"/>
      <c r="J4000" s="398">
        <v>13272</v>
      </c>
      <c r="K4000" s="399"/>
      <c r="L4000" s="398">
        <v>13272</v>
      </c>
      <c r="M4000" s="399"/>
      <c r="N4000" s="398">
        <v>15000</v>
      </c>
      <c r="O4000" s="399"/>
      <c r="P4000" s="398">
        <v>13272</v>
      </c>
      <c r="Q4000" s="399"/>
      <c r="R4000" s="398">
        <v>13272</v>
      </c>
      <c r="S4000" s="399"/>
      <c r="T4000" s="398">
        <v>15000</v>
      </c>
      <c r="U4000" s="399"/>
      <c r="V4000" s="398">
        <v>15000</v>
      </c>
      <c r="W4000" s="399"/>
      <c r="X4000" s="398">
        <v>15000</v>
      </c>
      <c r="Y4000" s="399"/>
    </row>
    <row r="4001" spans="1:29" ht="15" x14ac:dyDescent="0.2">
      <c r="A4001" s="95" t="s">
        <v>974</v>
      </c>
      <c r="B4001" s="93" t="s">
        <v>978</v>
      </c>
      <c r="C4001" s="94">
        <v>43</v>
      </c>
      <c r="D4001" s="95" t="s">
        <v>101</v>
      </c>
      <c r="E4001" s="119">
        <v>3232</v>
      </c>
      <c r="F4001" s="142" t="s">
        <v>53</v>
      </c>
      <c r="H4001" s="398">
        <v>145995</v>
      </c>
      <c r="I4001" s="399"/>
      <c r="J4001" s="398">
        <v>145995</v>
      </c>
      <c r="K4001" s="399"/>
      <c r="L4001" s="398">
        <v>145995</v>
      </c>
      <c r="M4001" s="399"/>
      <c r="N4001" s="398">
        <v>150000</v>
      </c>
      <c r="O4001" s="399"/>
      <c r="P4001" s="398">
        <v>145995</v>
      </c>
      <c r="Q4001" s="399"/>
      <c r="R4001" s="398">
        <v>145995</v>
      </c>
      <c r="S4001" s="399"/>
      <c r="T4001" s="398">
        <v>150000</v>
      </c>
      <c r="U4001" s="399"/>
      <c r="V4001" s="398">
        <v>150000</v>
      </c>
      <c r="W4001" s="399"/>
      <c r="X4001" s="398">
        <v>150000</v>
      </c>
      <c r="Y4001" s="399"/>
    </row>
    <row r="4002" spans="1:29" s="101" customFormat="1" x14ac:dyDescent="0.2">
      <c r="A4002" s="95" t="s">
        <v>974</v>
      </c>
      <c r="B4002" s="93" t="s">
        <v>978</v>
      </c>
      <c r="C4002" s="94">
        <v>43</v>
      </c>
      <c r="D4002" s="95" t="s">
        <v>101</v>
      </c>
      <c r="E4002" s="119">
        <v>3233</v>
      </c>
      <c r="F4002" s="142" t="s">
        <v>54</v>
      </c>
      <c r="G4002" s="134"/>
      <c r="H4002" s="398">
        <v>42000</v>
      </c>
      <c r="I4002" s="399"/>
      <c r="J4002" s="398">
        <v>33181</v>
      </c>
      <c r="K4002" s="399"/>
      <c r="L4002" s="398">
        <v>33181</v>
      </c>
      <c r="M4002" s="399"/>
      <c r="N4002" s="398">
        <v>40000</v>
      </c>
      <c r="O4002" s="399"/>
      <c r="P4002" s="398">
        <v>33181</v>
      </c>
      <c r="Q4002" s="399"/>
      <c r="R4002" s="398">
        <v>33181</v>
      </c>
      <c r="S4002" s="399"/>
      <c r="T4002" s="398">
        <v>40000</v>
      </c>
      <c r="U4002" s="399"/>
      <c r="V4002" s="398">
        <v>40000</v>
      </c>
      <c r="W4002" s="399"/>
      <c r="X4002" s="398">
        <v>40000</v>
      </c>
      <c r="Y4002" s="399"/>
      <c r="Z4002" s="112"/>
      <c r="AA4002" s="112"/>
      <c r="AB4002" s="112"/>
      <c r="AC4002" s="112"/>
    </row>
    <row r="4003" spans="1:29" ht="15" x14ac:dyDescent="0.2">
      <c r="A4003" s="95" t="s">
        <v>974</v>
      </c>
      <c r="B4003" s="93" t="s">
        <v>978</v>
      </c>
      <c r="C4003" s="94">
        <v>43</v>
      </c>
      <c r="D4003" s="95" t="s">
        <v>101</v>
      </c>
      <c r="E4003" s="119">
        <v>3234</v>
      </c>
      <c r="F4003" s="142" t="s">
        <v>55</v>
      </c>
      <c r="H4003" s="398">
        <v>127000</v>
      </c>
      <c r="I4003" s="399"/>
      <c r="J4003" s="398">
        <v>92906</v>
      </c>
      <c r="K4003" s="399"/>
      <c r="L4003" s="398">
        <v>92906</v>
      </c>
      <c r="M4003" s="399"/>
      <c r="N4003" s="398">
        <v>120000</v>
      </c>
      <c r="O4003" s="399"/>
      <c r="P4003" s="398">
        <v>92906</v>
      </c>
      <c r="Q4003" s="399"/>
      <c r="R4003" s="398">
        <v>92906</v>
      </c>
      <c r="S4003" s="399"/>
      <c r="T4003" s="398">
        <v>120000</v>
      </c>
      <c r="U4003" s="399"/>
      <c r="V4003" s="398">
        <v>100000</v>
      </c>
      <c r="W4003" s="399"/>
      <c r="X4003" s="398">
        <v>120000</v>
      </c>
      <c r="Y4003" s="399"/>
    </row>
    <row r="4004" spans="1:29" x14ac:dyDescent="0.2">
      <c r="A4004" s="95" t="s">
        <v>974</v>
      </c>
      <c r="B4004" s="93" t="s">
        <v>978</v>
      </c>
      <c r="C4004" s="94">
        <v>43</v>
      </c>
      <c r="D4004" s="95" t="s">
        <v>101</v>
      </c>
      <c r="E4004" s="119">
        <v>3235</v>
      </c>
      <c r="F4004" s="142" t="s">
        <v>56</v>
      </c>
      <c r="H4004" s="398">
        <v>545079</v>
      </c>
      <c r="I4004" s="399"/>
      <c r="J4004" s="398">
        <v>345079</v>
      </c>
      <c r="K4004" s="399"/>
      <c r="L4004" s="398">
        <v>345079</v>
      </c>
      <c r="M4004" s="399"/>
      <c r="N4004" s="398">
        <v>350000</v>
      </c>
      <c r="O4004" s="399"/>
      <c r="P4004" s="398">
        <v>345079</v>
      </c>
      <c r="Q4004" s="399"/>
      <c r="R4004" s="398">
        <v>345079</v>
      </c>
      <c r="S4004" s="399"/>
      <c r="T4004" s="398">
        <v>350000</v>
      </c>
      <c r="U4004" s="399"/>
      <c r="V4004" s="398">
        <v>350000</v>
      </c>
      <c r="W4004" s="399"/>
      <c r="X4004" s="398">
        <v>350000</v>
      </c>
      <c r="Y4004" s="399"/>
      <c r="Z4004" s="101"/>
      <c r="AA4004" s="101"/>
      <c r="AB4004" s="101"/>
      <c r="AC4004" s="101"/>
    </row>
    <row r="4005" spans="1:29" s="101" customFormat="1" x14ac:dyDescent="0.2">
      <c r="A4005" s="95" t="s">
        <v>974</v>
      </c>
      <c r="B4005" s="93" t="s">
        <v>978</v>
      </c>
      <c r="C4005" s="94">
        <v>43</v>
      </c>
      <c r="D4005" s="95" t="s">
        <v>101</v>
      </c>
      <c r="E4005" s="119">
        <v>3237</v>
      </c>
      <c r="F4005" s="142" t="s">
        <v>58</v>
      </c>
      <c r="G4005" s="134"/>
      <c r="H4005" s="398">
        <v>200000</v>
      </c>
      <c r="I4005" s="399"/>
      <c r="J4005" s="398">
        <v>39817</v>
      </c>
      <c r="K4005" s="399"/>
      <c r="L4005" s="398">
        <v>39817</v>
      </c>
      <c r="M4005" s="399"/>
      <c r="N4005" s="398">
        <v>100000</v>
      </c>
      <c r="O4005" s="399"/>
      <c r="P4005" s="398">
        <v>39817</v>
      </c>
      <c r="Q4005" s="399"/>
      <c r="R4005" s="398">
        <v>39817</v>
      </c>
      <c r="S4005" s="399"/>
      <c r="T4005" s="398">
        <v>100000</v>
      </c>
      <c r="U4005" s="399"/>
      <c r="V4005" s="398">
        <v>60000</v>
      </c>
      <c r="W4005" s="399"/>
      <c r="X4005" s="398">
        <v>100000</v>
      </c>
      <c r="Y4005" s="399"/>
      <c r="Z4005" s="112"/>
      <c r="AA4005" s="112"/>
      <c r="AB4005" s="112"/>
      <c r="AC4005" s="112"/>
    </row>
    <row r="4006" spans="1:29" ht="15" x14ac:dyDescent="0.2">
      <c r="A4006" s="95" t="s">
        <v>974</v>
      </c>
      <c r="B4006" s="93" t="s">
        <v>978</v>
      </c>
      <c r="C4006" s="94">
        <v>43</v>
      </c>
      <c r="D4006" s="95" t="s">
        <v>101</v>
      </c>
      <c r="E4006" s="119">
        <v>3238</v>
      </c>
      <c r="F4006" s="142" t="s">
        <v>59</v>
      </c>
      <c r="H4006" s="398">
        <v>12000</v>
      </c>
      <c r="I4006" s="399"/>
      <c r="J4006" s="398">
        <v>6636</v>
      </c>
      <c r="K4006" s="399"/>
      <c r="L4006" s="398">
        <v>6636</v>
      </c>
      <c r="M4006" s="399"/>
      <c r="N4006" s="398">
        <v>10000</v>
      </c>
      <c r="O4006" s="399"/>
      <c r="P4006" s="398">
        <v>6636</v>
      </c>
      <c r="Q4006" s="399"/>
      <c r="R4006" s="398">
        <v>6636</v>
      </c>
      <c r="S4006" s="399"/>
      <c r="T4006" s="398">
        <v>10000</v>
      </c>
      <c r="U4006" s="399"/>
      <c r="V4006" s="398">
        <v>6000</v>
      </c>
      <c r="W4006" s="399"/>
      <c r="X4006" s="398">
        <v>10000</v>
      </c>
      <c r="Y4006" s="399"/>
    </row>
    <row r="4007" spans="1:29" s="101" customFormat="1" x14ac:dyDescent="0.2">
      <c r="A4007" s="95" t="s">
        <v>974</v>
      </c>
      <c r="B4007" s="93" t="s">
        <v>978</v>
      </c>
      <c r="C4007" s="94">
        <v>43</v>
      </c>
      <c r="D4007" s="95" t="s">
        <v>101</v>
      </c>
      <c r="E4007" s="119">
        <v>3239</v>
      </c>
      <c r="F4007" s="142" t="s">
        <v>60</v>
      </c>
      <c r="G4007" s="134"/>
      <c r="H4007" s="398">
        <v>250000</v>
      </c>
      <c r="I4007" s="399"/>
      <c r="J4007" s="398">
        <v>79634</v>
      </c>
      <c r="K4007" s="399"/>
      <c r="L4007" s="398">
        <v>79634</v>
      </c>
      <c r="M4007" s="399"/>
      <c r="N4007" s="398">
        <v>150000</v>
      </c>
      <c r="O4007" s="399"/>
      <c r="P4007" s="398">
        <v>79634</v>
      </c>
      <c r="Q4007" s="399"/>
      <c r="R4007" s="398">
        <v>79634</v>
      </c>
      <c r="S4007" s="399"/>
      <c r="T4007" s="398">
        <v>150000</v>
      </c>
      <c r="U4007" s="399"/>
      <c r="V4007" s="398">
        <v>80000</v>
      </c>
      <c r="W4007" s="399"/>
      <c r="X4007" s="398">
        <v>150000</v>
      </c>
      <c r="Y4007" s="399"/>
    </row>
    <row r="4008" spans="1:29" x14ac:dyDescent="0.2">
      <c r="A4008" s="118" t="s">
        <v>974</v>
      </c>
      <c r="B4008" s="102" t="s">
        <v>978</v>
      </c>
      <c r="C4008" s="103">
        <v>43</v>
      </c>
      <c r="D4008" s="118"/>
      <c r="E4008" s="113">
        <v>329</v>
      </c>
      <c r="F4008" s="141"/>
      <c r="G4008" s="186"/>
      <c r="H4008" s="108">
        <f t="shared" ref="H4008:Q4008" si="6775">H4009+H4010+H4011+H4012+H4013+H4014+H4015</f>
        <v>134141</v>
      </c>
      <c r="I4008" s="108">
        <f t="shared" si="6775"/>
        <v>0</v>
      </c>
      <c r="J4008" s="108">
        <f t="shared" si="6775"/>
        <v>147322</v>
      </c>
      <c r="K4008" s="108">
        <f t="shared" si="6775"/>
        <v>0</v>
      </c>
      <c r="L4008" s="108">
        <f t="shared" ref="L4008:M4008" si="6776">L4009+L4010+L4011+L4012+L4013+L4014+L4015</f>
        <v>147322</v>
      </c>
      <c r="M4008" s="108">
        <f t="shared" si="6776"/>
        <v>0</v>
      </c>
      <c r="N4008" s="108">
        <f t="shared" ref="N4008:O4008" si="6777">N4009+N4010+N4011+N4012+N4013+N4014+N4015</f>
        <v>138000</v>
      </c>
      <c r="O4008" s="108">
        <f t="shared" si="6777"/>
        <v>0</v>
      </c>
      <c r="P4008" s="108">
        <f t="shared" si="6775"/>
        <v>147322</v>
      </c>
      <c r="Q4008" s="108">
        <f t="shared" si="6775"/>
        <v>0</v>
      </c>
      <c r="R4008" s="108">
        <f t="shared" ref="R4008:W4008" si="6778">R4009+R4010+R4011+R4012+R4013+R4014+R4015</f>
        <v>147322</v>
      </c>
      <c r="S4008" s="108">
        <f t="shared" si="6778"/>
        <v>0</v>
      </c>
      <c r="T4008" s="108">
        <f t="shared" ref="T4008:U4008" si="6779">T4009+T4010+T4011+T4012+T4013+T4014+T4015</f>
        <v>138000</v>
      </c>
      <c r="U4008" s="108">
        <f t="shared" si="6779"/>
        <v>0</v>
      </c>
      <c r="V4008" s="108">
        <f t="shared" si="6778"/>
        <v>162000</v>
      </c>
      <c r="W4008" s="108">
        <f t="shared" si="6778"/>
        <v>0</v>
      </c>
      <c r="X4008" s="108">
        <f t="shared" ref="X4008:Y4008" si="6780">X4009+X4010+X4011+X4012+X4013+X4014+X4015</f>
        <v>138000</v>
      </c>
      <c r="Y4008" s="108">
        <f t="shared" si="6780"/>
        <v>0</v>
      </c>
    </row>
    <row r="4009" spans="1:29" ht="30" x14ac:dyDescent="0.2">
      <c r="A4009" s="95" t="s">
        <v>974</v>
      </c>
      <c r="B4009" s="93" t="s">
        <v>978</v>
      </c>
      <c r="C4009" s="94">
        <v>43</v>
      </c>
      <c r="D4009" s="95" t="s">
        <v>101</v>
      </c>
      <c r="E4009" s="119">
        <v>3291</v>
      </c>
      <c r="F4009" s="142" t="s">
        <v>474</v>
      </c>
      <c r="H4009" s="398">
        <v>46453</v>
      </c>
      <c r="I4009" s="399"/>
      <c r="J4009" s="398">
        <v>46453</v>
      </c>
      <c r="K4009" s="399"/>
      <c r="L4009" s="398">
        <v>46453</v>
      </c>
      <c r="M4009" s="399"/>
      <c r="N4009" s="398">
        <v>50000</v>
      </c>
      <c r="O4009" s="399"/>
      <c r="P4009" s="398">
        <v>46453</v>
      </c>
      <c r="Q4009" s="399"/>
      <c r="R4009" s="398">
        <v>46453</v>
      </c>
      <c r="S4009" s="399"/>
      <c r="T4009" s="398">
        <v>50000</v>
      </c>
      <c r="U4009" s="399"/>
      <c r="V4009" s="398">
        <v>50000</v>
      </c>
      <c r="W4009" s="399"/>
      <c r="X4009" s="398">
        <v>50000</v>
      </c>
      <c r="Y4009" s="399"/>
      <c r="Z4009" s="101"/>
      <c r="AA4009" s="101"/>
      <c r="AB4009" s="101"/>
      <c r="AC4009" s="101"/>
    </row>
    <row r="4010" spans="1:29" s="101" customFormat="1" x14ac:dyDescent="0.2">
      <c r="A4010" s="95" t="s">
        <v>974</v>
      </c>
      <c r="B4010" s="93" t="s">
        <v>978</v>
      </c>
      <c r="C4010" s="94">
        <v>43</v>
      </c>
      <c r="D4010" s="95" t="s">
        <v>101</v>
      </c>
      <c r="E4010" s="119">
        <v>3292</v>
      </c>
      <c r="F4010" s="142" t="s">
        <v>63</v>
      </c>
      <c r="G4010" s="134"/>
      <c r="H4010" s="398">
        <v>33181</v>
      </c>
      <c r="I4010" s="399"/>
      <c r="J4010" s="398">
        <v>33181</v>
      </c>
      <c r="K4010" s="399"/>
      <c r="L4010" s="398">
        <v>33181</v>
      </c>
      <c r="M4010" s="399"/>
      <c r="N4010" s="398">
        <v>32000</v>
      </c>
      <c r="O4010" s="399"/>
      <c r="P4010" s="398">
        <v>33181</v>
      </c>
      <c r="Q4010" s="399"/>
      <c r="R4010" s="398">
        <v>33181</v>
      </c>
      <c r="S4010" s="399"/>
      <c r="T4010" s="398">
        <v>32000</v>
      </c>
      <c r="U4010" s="399"/>
      <c r="V4010" s="398">
        <v>35000</v>
      </c>
      <c r="W4010" s="399"/>
      <c r="X4010" s="398">
        <v>32000</v>
      </c>
      <c r="Y4010" s="399"/>
      <c r="Z4010" s="112"/>
      <c r="AA4010" s="112"/>
      <c r="AB4010" s="112"/>
      <c r="AC4010" s="112"/>
    </row>
    <row r="4011" spans="1:29" ht="15" x14ac:dyDescent="0.2">
      <c r="A4011" s="95" t="s">
        <v>974</v>
      </c>
      <c r="B4011" s="93" t="s">
        <v>978</v>
      </c>
      <c r="C4011" s="94">
        <v>43</v>
      </c>
      <c r="D4011" s="95" t="s">
        <v>101</v>
      </c>
      <c r="E4011" s="119">
        <v>3293</v>
      </c>
      <c r="F4011" s="142" t="s">
        <v>64</v>
      </c>
      <c r="H4011" s="398">
        <v>10618</v>
      </c>
      <c r="I4011" s="399"/>
      <c r="J4011" s="398">
        <v>10618</v>
      </c>
      <c r="K4011" s="399"/>
      <c r="L4011" s="398">
        <v>10618</v>
      </c>
      <c r="M4011" s="399"/>
      <c r="N4011" s="398">
        <v>12000</v>
      </c>
      <c r="O4011" s="399"/>
      <c r="P4011" s="398">
        <v>10618</v>
      </c>
      <c r="Q4011" s="399"/>
      <c r="R4011" s="398">
        <v>10618</v>
      </c>
      <c r="S4011" s="399"/>
      <c r="T4011" s="398">
        <v>12000</v>
      </c>
      <c r="U4011" s="399"/>
      <c r="V4011" s="398">
        <v>15000</v>
      </c>
      <c r="W4011" s="399"/>
      <c r="X4011" s="398">
        <v>12000</v>
      </c>
      <c r="Y4011" s="399"/>
    </row>
    <row r="4012" spans="1:29" x14ac:dyDescent="0.2">
      <c r="A4012" s="95" t="s">
        <v>974</v>
      </c>
      <c r="B4012" s="93" t="s">
        <v>978</v>
      </c>
      <c r="C4012" s="94">
        <v>43</v>
      </c>
      <c r="D4012" s="95" t="s">
        <v>101</v>
      </c>
      <c r="E4012" s="119">
        <v>3294</v>
      </c>
      <c r="F4012" s="142" t="s">
        <v>619</v>
      </c>
      <c r="H4012" s="398">
        <v>19908</v>
      </c>
      <c r="I4012" s="399"/>
      <c r="J4012" s="398">
        <v>19908</v>
      </c>
      <c r="K4012" s="399"/>
      <c r="L4012" s="398">
        <v>19908</v>
      </c>
      <c r="M4012" s="399"/>
      <c r="N4012" s="398">
        <v>20000</v>
      </c>
      <c r="O4012" s="399"/>
      <c r="P4012" s="398">
        <v>19908</v>
      </c>
      <c r="Q4012" s="399"/>
      <c r="R4012" s="398">
        <v>19908</v>
      </c>
      <c r="S4012" s="399"/>
      <c r="T4012" s="398">
        <v>20000</v>
      </c>
      <c r="U4012" s="399"/>
      <c r="V4012" s="398">
        <v>20000</v>
      </c>
      <c r="W4012" s="399"/>
      <c r="X4012" s="398">
        <v>20000</v>
      </c>
      <c r="Y4012" s="399"/>
      <c r="Z4012" s="101"/>
      <c r="AA4012" s="101"/>
      <c r="AB4012" s="101"/>
      <c r="AC4012" s="101"/>
    </row>
    <row r="4013" spans="1:29" s="101" customFormat="1" x14ac:dyDescent="0.2">
      <c r="A4013" s="95" t="s">
        <v>974</v>
      </c>
      <c r="B4013" s="93" t="s">
        <v>978</v>
      </c>
      <c r="C4013" s="94">
        <v>43</v>
      </c>
      <c r="D4013" s="95" t="s">
        <v>101</v>
      </c>
      <c r="E4013" s="119">
        <v>3295</v>
      </c>
      <c r="F4013" s="142" t="s">
        <v>66</v>
      </c>
      <c r="G4013" s="134"/>
      <c r="H4013" s="398">
        <v>2654</v>
      </c>
      <c r="I4013" s="399"/>
      <c r="J4013" s="398">
        <v>2654</v>
      </c>
      <c r="K4013" s="399"/>
      <c r="L4013" s="398">
        <v>2654</v>
      </c>
      <c r="M4013" s="399"/>
      <c r="N4013" s="398">
        <v>3000</v>
      </c>
      <c r="O4013" s="399"/>
      <c r="P4013" s="398">
        <v>2654</v>
      </c>
      <c r="Q4013" s="399"/>
      <c r="R4013" s="398">
        <v>2654</v>
      </c>
      <c r="S4013" s="399"/>
      <c r="T4013" s="398">
        <v>3000</v>
      </c>
      <c r="U4013" s="399"/>
      <c r="V4013" s="398">
        <v>5000</v>
      </c>
      <c r="W4013" s="399"/>
      <c r="X4013" s="398">
        <v>3000</v>
      </c>
      <c r="Y4013" s="399"/>
      <c r="Z4013" s="112"/>
      <c r="AA4013" s="112"/>
      <c r="AB4013" s="112"/>
      <c r="AC4013" s="112"/>
    </row>
    <row r="4014" spans="1:29" ht="15" x14ac:dyDescent="0.2">
      <c r="A4014" s="95" t="s">
        <v>974</v>
      </c>
      <c r="B4014" s="93" t="s">
        <v>978</v>
      </c>
      <c r="C4014" s="94">
        <v>43</v>
      </c>
      <c r="D4014" s="95" t="s">
        <v>101</v>
      </c>
      <c r="E4014" s="119">
        <v>3296</v>
      </c>
      <c r="F4014" s="142" t="s">
        <v>621</v>
      </c>
      <c r="H4014" s="398">
        <v>1327</v>
      </c>
      <c r="I4014" s="399"/>
      <c r="J4014" s="398">
        <v>1327</v>
      </c>
      <c r="K4014" s="399"/>
      <c r="L4014" s="398">
        <v>1327</v>
      </c>
      <c r="M4014" s="399"/>
      <c r="N4014" s="398">
        <v>1000</v>
      </c>
      <c r="O4014" s="399"/>
      <c r="P4014" s="398">
        <v>1327</v>
      </c>
      <c r="Q4014" s="399"/>
      <c r="R4014" s="398">
        <v>1327</v>
      </c>
      <c r="S4014" s="399"/>
      <c r="T4014" s="398">
        <v>1000</v>
      </c>
      <c r="U4014" s="399"/>
      <c r="V4014" s="398">
        <v>2000</v>
      </c>
      <c r="W4014" s="399"/>
      <c r="X4014" s="398">
        <v>1000</v>
      </c>
      <c r="Y4014" s="399"/>
    </row>
    <row r="4015" spans="1:29" x14ac:dyDescent="0.2">
      <c r="A4015" s="95" t="s">
        <v>974</v>
      </c>
      <c r="B4015" s="93" t="s">
        <v>978</v>
      </c>
      <c r="C4015" s="94">
        <v>43</v>
      </c>
      <c r="D4015" s="95" t="s">
        <v>101</v>
      </c>
      <c r="E4015" s="119">
        <v>3299</v>
      </c>
      <c r="F4015" s="142" t="s">
        <v>67</v>
      </c>
      <c r="H4015" s="398">
        <v>20000</v>
      </c>
      <c r="I4015" s="399"/>
      <c r="J4015" s="398">
        <v>33181</v>
      </c>
      <c r="K4015" s="399"/>
      <c r="L4015" s="398">
        <v>33181</v>
      </c>
      <c r="M4015" s="399"/>
      <c r="N4015" s="398">
        <v>20000</v>
      </c>
      <c r="O4015" s="399"/>
      <c r="P4015" s="398">
        <v>33181</v>
      </c>
      <c r="Q4015" s="399"/>
      <c r="R4015" s="398">
        <v>33181</v>
      </c>
      <c r="S4015" s="399"/>
      <c r="T4015" s="398">
        <v>20000</v>
      </c>
      <c r="U4015" s="399"/>
      <c r="V4015" s="398">
        <v>35000</v>
      </c>
      <c r="W4015" s="399"/>
      <c r="X4015" s="398">
        <v>20000</v>
      </c>
      <c r="Y4015" s="399"/>
      <c r="Z4015" s="101"/>
      <c r="AA4015" s="101"/>
      <c r="AB4015" s="101"/>
      <c r="AC4015" s="101"/>
    </row>
    <row r="4016" spans="1:29" s="101" customFormat="1" x14ac:dyDescent="0.2">
      <c r="A4016" s="188" t="s">
        <v>974</v>
      </c>
      <c r="B4016" s="166" t="s">
        <v>978</v>
      </c>
      <c r="C4016" s="167">
        <v>43</v>
      </c>
      <c r="D4016" s="166"/>
      <c r="E4016" s="168">
        <v>34</v>
      </c>
      <c r="F4016" s="169"/>
      <c r="G4016" s="169"/>
      <c r="H4016" s="185">
        <f t="shared" ref="H4016:Y4016" si="6781">H4017</f>
        <v>3664</v>
      </c>
      <c r="I4016" s="185">
        <f t="shared" si="6781"/>
        <v>0</v>
      </c>
      <c r="J4016" s="185">
        <f t="shared" si="6781"/>
        <v>9955</v>
      </c>
      <c r="K4016" s="185">
        <f t="shared" si="6781"/>
        <v>0</v>
      </c>
      <c r="L4016" s="185">
        <f t="shared" si="6781"/>
        <v>9955</v>
      </c>
      <c r="M4016" s="185">
        <f t="shared" si="6781"/>
        <v>0</v>
      </c>
      <c r="N4016" s="185">
        <f t="shared" si="6781"/>
        <v>4000</v>
      </c>
      <c r="O4016" s="185">
        <f t="shared" si="6781"/>
        <v>0</v>
      </c>
      <c r="P4016" s="185">
        <f t="shared" si="6781"/>
        <v>9955</v>
      </c>
      <c r="Q4016" s="185">
        <f t="shared" si="6781"/>
        <v>0</v>
      </c>
      <c r="R4016" s="185">
        <f t="shared" si="6781"/>
        <v>9955</v>
      </c>
      <c r="S4016" s="185">
        <f t="shared" si="6781"/>
        <v>0</v>
      </c>
      <c r="T4016" s="185">
        <f t="shared" si="6781"/>
        <v>4000</v>
      </c>
      <c r="U4016" s="185">
        <f t="shared" si="6781"/>
        <v>0</v>
      </c>
      <c r="V4016" s="185">
        <f t="shared" si="6781"/>
        <v>9000</v>
      </c>
      <c r="W4016" s="185">
        <f t="shared" si="6781"/>
        <v>0</v>
      </c>
      <c r="X4016" s="185">
        <f t="shared" si="6781"/>
        <v>4000</v>
      </c>
      <c r="Y4016" s="185">
        <f t="shared" si="6781"/>
        <v>0</v>
      </c>
      <c r="Z4016" s="112"/>
      <c r="AA4016" s="112"/>
      <c r="AB4016" s="112"/>
      <c r="AC4016" s="112"/>
    </row>
    <row r="4017" spans="1:29" x14ac:dyDescent="0.2">
      <c r="A4017" s="118" t="s">
        <v>974</v>
      </c>
      <c r="B4017" s="102" t="s">
        <v>978</v>
      </c>
      <c r="C4017" s="103">
        <v>43</v>
      </c>
      <c r="D4017" s="118"/>
      <c r="E4017" s="113">
        <v>343</v>
      </c>
      <c r="F4017" s="141"/>
      <c r="G4017" s="186"/>
      <c r="H4017" s="108">
        <f>H4018+H4019+H4020</f>
        <v>3664</v>
      </c>
      <c r="I4017" s="108">
        <f t="shared" ref="I4017:Q4017" si="6782">I4018+I4019+I4020</f>
        <v>0</v>
      </c>
      <c r="J4017" s="108">
        <f t="shared" si="6782"/>
        <v>9955</v>
      </c>
      <c r="K4017" s="108">
        <f t="shared" si="6782"/>
        <v>0</v>
      </c>
      <c r="L4017" s="108">
        <f t="shared" ref="L4017:M4017" si="6783">L4018+L4019+L4020</f>
        <v>9955</v>
      </c>
      <c r="M4017" s="108">
        <f t="shared" si="6783"/>
        <v>0</v>
      </c>
      <c r="N4017" s="108">
        <f t="shared" ref="N4017:O4017" si="6784">N4018+N4019+N4020</f>
        <v>4000</v>
      </c>
      <c r="O4017" s="108">
        <f t="shared" si="6784"/>
        <v>0</v>
      </c>
      <c r="P4017" s="108">
        <f t="shared" si="6782"/>
        <v>9955</v>
      </c>
      <c r="Q4017" s="108">
        <f t="shared" si="6782"/>
        <v>0</v>
      </c>
      <c r="R4017" s="108">
        <f t="shared" ref="R4017:W4017" si="6785">R4018+R4019+R4020</f>
        <v>9955</v>
      </c>
      <c r="S4017" s="108">
        <f t="shared" si="6785"/>
        <v>0</v>
      </c>
      <c r="T4017" s="108">
        <f t="shared" ref="T4017:U4017" si="6786">T4018+T4019+T4020</f>
        <v>4000</v>
      </c>
      <c r="U4017" s="108">
        <f t="shared" si="6786"/>
        <v>0</v>
      </c>
      <c r="V4017" s="108">
        <f t="shared" si="6785"/>
        <v>9000</v>
      </c>
      <c r="W4017" s="108">
        <f t="shared" si="6785"/>
        <v>0</v>
      </c>
      <c r="X4017" s="108">
        <f t="shared" ref="X4017:Y4017" si="6787">X4018+X4019+X4020</f>
        <v>4000</v>
      </c>
      <c r="Y4017" s="108">
        <f t="shared" si="6787"/>
        <v>0</v>
      </c>
    </row>
    <row r="4018" spans="1:29" s="101" customFormat="1" x14ac:dyDescent="0.2">
      <c r="A4018" s="95" t="s">
        <v>974</v>
      </c>
      <c r="B4018" s="93" t="s">
        <v>978</v>
      </c>
      <c r="C4018" s="94">
        <v>43</v>
      </c>
      <c r="D4018" s="95" t="s">
        <v>101</v>
      </c>
      <c r="E4018" s="119">
        <v>3431</v>
      </c>
      <c r="F4018" s="142" t="s">
        <v>68</v>
      </c>
      <c r="G4018" s="134"/>
      <c r="H4018" s="398">
        <v>1000</v>
      </c>
      <c r="I4018" s="399"/>
      <c r="J4018" s="398">
        <v>5309</v>
      </c>
      <c r="K4018" s="399"/>
      <c r="L4018" s="398">
        <v>5309</v>
      </c>
      <c r="M4018" s="399"/>
      <c r="N4018" s="398">
        <v>1000</v>
      </c>
      <c r="O4018" s="399"/>
      <c r="P4018" s="398">
        <v>5309</v>
      </c>
      <c r="Q4018" s="399"/>
      <c r="R4018" s="398">
        <v>5309</v>
      </c>
      <c r="S4018" s="399"/>
      <c r="T4018" s="398">
        <v>1000</v>
      </c>
      <c r="U4018" s="399"/>
      <c r="V4018" s="398">
        <v>5000</v>
      </c>
      <c r="W4018" s="399"/>
      <c r="X4018" s="398">
        <v>1000</v>
      </c>
      <c r="Y4018" s="399"/>
    </row>
    <row r="4019" spans="1:29" ht="15" x14ac:dyDescent="0.2">
      <c r="A4019" s="95" t="s">
        <v>974</v>
      </c>
      <c r="B4019" s="93" t="s">
        <v>978</v>
      </c>
      <c r="C4019" s="94">
        <v>43</v>
      </c>
      <c r="D4019" s="95" t="s">
        <v>101</v>
      </c>
      <c r="E4019" s="119">
        <v>3433</v>
      </c>
      <c r="F4019" s="142" t="s">
        <v>69</v>
      </c>
      <c r="H4019" s="398">
        <v>664</v>
      </c>
      <c r="I4019" s="399"/>
      <c r="J4019" s="398">
        <v>664</v>
      </c>
      <c r="K4019" s="399"/>
      <c r="L4019" s="398">
        <v>664</v>
      </c>
      <c r="M4019" s="399"/>
      <c r="N4019" s="398">
        <v>1000</v>
      </c>
      <c r="O4019" s="399"/>
      <c r="P4019" s="398">
        <v>664</v>
      </c>
      <c r="Q4019" s="399"/>
      <c r="R4019" s="398">
        <v>664</v>
      </c>
      <c r="S4019" s="399"/>
      <c r="T4019" s="398">
        <v>1000</v>
      </c>
      <c r="U4019" s="399"/>
      <c r="V4019" s="398">
        <v>1000</v>
      </c>
      <c r="W4019" s="399"/>
      <c r="X4019" s="398">
        <v>1000</v>
      </c>
      <c r="Y4019" s="399"/>
    </row>
    <row r="4020" spans="1:29" s="101" customFormat="1" x14ac:dyDescent="0.2">
      <c r="A4020" s="95" t="s">
        <v>974</v>
      </c>
      <c r="B4020" s="93" t="s">
        <v>978</v>
      </c>
      <c r="C4020" s="94">
        <v>43</v>
      </c>
      <c r="D4020" s="95" t="s">
        <v>101</v>
      </c>
      <c r="E4020" s="119">
        <v>3434</v>
      </c>
      <c r="F4020" s="142" t="s">
        <v>70</v>
      </c>
      <c r="G4020" s="134"/>
      <c r="H4020" s="398">
        <v>2000</v>
      </c>
      <c r="I4020" s="399"/>
      <c r="J4020" s="398">
        <v>3982</v>
      </c>
      <c r="K4020" s="399"/>
      <c r="L4020" s="398">
        <v>3982</v>
      </c>
      <c r="M4020" s="399"/>
      <c r="N4020" s="398">
        <v>2000</v>
      </c>
      <c r="O4020" s="399"/>
      <c r="P4020" s="398">
        <v>3982</v>
      </c>
      <c r="Q4020" s="399"/>
      <c r="R4020" s="398">
        <v>3982</v>
      </c>
      <c r="S4020" s="399"/>
      <c r="T4020" s="398">
        <v>2000</v>
      </c>
      <c r="U4020" s="399"/>
      <c r="V4020" s="398">
        <v>3000</v>
      </c>
      <c r="W4020" s="399"/>
      <c r="X4020" s="398">
        <v>2000</v>
      </c>
      <c r="Y4020" s="399"/>
    </row>
    <row r="4021" spans="1:29" x14ac:dyDescent="0.2">
      <c r="A4021" s="188" t="s">
        <v>974</v>
      </c>
      <c r="B4021" s="166" t="s">
        <v>978</v>
      </c>
      <c r="C4021" s="167">
        <v>43</v>
      </c>
      <c r="D4021" s="166"/>
      <c r="E4021" s="168">
        <v>37</v>
      </c>
      <c r="F4021" s="169"/>
      <c r="G4021" s="169"/>
      <c r="H4021" s="185">
        <f t="shared" ref="H4021:X4022" si="6788">H4022</f>
        <v>2323</v>
      </c>
      <c r="I4021" s="185">
        <f t="shared" si="6788"/>
        <v>0</v>
      </c>
      <c r="J4021" s="185">
        <f t="shared" si="6788"/>
        <v>0</v>
      </c>
      <c r="K4021" s="185">
        <f t="shared" si="6788"/>
        <v>0</v>
      </c>
      <c r="L4021" s="185">
        <f t="shared" si="6788"/>
        <v>0</v>
      </c>
      <c r="M4021" s="185">
        <f t="shared" si="6788"/>
        <v>0</v>
      </c>
      <c r="N4021" s="185">
        <f t="shared" si="6788"/>
        <v>6000</v>
      </c>
      <c r="O4021" s="185">
        <f t="shared" si="6788"/>
        <v>0</v>
      </c>
      <c r="P4021" s="185">
        <f t="shared" si="6788"/>
        <v>0</v>
      </c>
      <c r="Q4021" s="185">
        <f t="shared" si="6788"/>
        <v>0</v>
      </c>
      <c r="R4021" s="185">
        <f t="shared" si="6788"/>
        <v>0</v>
      </c>
      <c r="S4021" s="185">
        <f t="shared" si="6788"/>
        <v>0</v>
      </c>
      <c r="T4021" s="185">
        <f t="shared" si="6788"/>
        <v>6000</v>
      </c>
      <c r="U4021" s="185">
        <f t="shared" si="6788"/>
        <v>0</v>
      </c>
      <c r="V4021" s="185">
        <f t="shared" si="6788"/>
        <v>0</v>
      </c>
      <c r="W4021" s="185">
        <f t="shared" si="6788"/>
        <v>0</v>
      </c>
      <c r="X4021" s="185">
        <f t="shared" si="6788"/>
        <v>3000</v>
      </c>
      <c r="Y4021" s="185">
        <f t="shared" ref="X4021:Y4022" si="6789">Y4022</f>
        <v>0</v>
      </c>
    </row>
    <row r="4022" spans="1:29" x14ac:dyDescent="0.2">
      <c r="A4022" s="118" t="s">
        <v>974</v>
      </c>
      <c r="B4022" s="102" t="s">
        <v>978</v>
      </c>
      <c r="C4022" s="103">
        <v>43</v>
      </c>
      <c r="D4022" s="118"/>
      <c r="E4022" s="113">
        <v>372</v>
      </c>
      <c r="F4022" s="141"/>
      <c r="G4022" s="186"/>
      <c r="H4022" s="108">
        <f t="shared" si="6788"/>
        <v>2323</v>
      </c>
      <c r="I4022" s="108">
        <f t="shared" si="6788"/>
        <v>0</v>
      </c>
      <c r="J4022" s="108">
        <f t="shared" si="6788"/>
        <v>0</v>
      </c>
      <c r="K4022" s="108">
        <f t="shared" si="6788"/>
        <v>0</v>
      </c>
      <c r="L4022" s="108">
        <f t="shared" si="6788"/>
        <v>0</v>
      </c>
      <c r="M4022" s="108">
        <f t="shared" si="6788"/>
        <v>0</v>
      </c>
      <c r="N4022" s="108">
        <f t="shared" si="6788"/>
        <v>6000</v>
      </c>
      <c r="O4022" s="108">
        <f t="shared" si="6788"/>
        <v>0</v>
      </c>
      <c r="P4022" s="108">
        <f t="shared" si="6788"/>
        <v>0</v>
      </c>
      <c r="Q4022" s="108">
        <f t="shared" si="6788"/>
        <v>0</v>
      </c>
      <c r="R4022" s="108">
        <f t="shared" si="6788"/>
        <v>0</v>
      </c>
      <c r="S4022" s="108">
        <f t="shared" si="6788"/>
        <v>0</v>
      </c>
      <c r="T4022" s="108">
        <f t="shared" si="6788"/>
        <v>6000</v>
      </c>
      <c r="U4022" s="108">
        <f t="shared" si="6788"/>
        <v>0</v>
      </c>
      <c r="V4022" s="108">
        <f t="shared" si="6788"/>
        <v>0</v>
      </c>
      <c r="W4022" s="108">
        <f t="shared" si="6788"/>
        <v>0</v>
      </c>
      <c r="X4022" s="108">
        <f t="shared" si="6789"/>
        <v>3000</v>
      </c>
      <c r="Y4022" s="108">
        <f t="shared" si="6789"/>
        <v>0</v>
      </c>
      <c r="Z4022" s="101"/>
      <c r="AA4022" s="101"/>
      <c r="AB4022" s="101"/>
      <c r="AC4022" s="101"/>
    </row>
    <row r="4023" spans="1:29" ht="15" x14ac:dyDescent="0.2">
      <c r="A4023" s="95" t="s">
        <v>974</v>
      </c>
      <c r="B4023" s="93" t="s">
        <v>978</v>
      </c>
      <c r="C4023" s="94">
        <v>43</v>
      </c>
      <c r="D4023" s="95" t="s">
        <v>101</v>
      </c>
      <c r="E4023" s="119">
        <v>3721</v>
      </c>
      <c r="F4023" s="142" t="s">
        <v>979</v>
      </c>
      <c r="H4023" s="398">
        <v>2323</v>
      </c>
      <c r="I4023" s="399"/>
      <c r="J4023" s="398"/>
      <c r="K4023" s="399"/>
      <c r="L4023" s="398"/>
      <c r="M4023" s="399"/>
      <c r="N4023" s="398">
        <v>6000</v>
      </c>
      <c r="O4023" s="399"/>
      <c r="P4023" s="398"/>
      <c r="Q4023" s="399"/>
      <c r="R4023" s="398"/>
      <c r="S4023" s="399"/>
      <c r="T4023" s="398">
        <v>6000</v>
      </c>
      <c r="U4023" s="399"/>
      <c r="V4023" s="398"/>
      <c r="W4023" s="399"/>
      <c r="X4023" s="398">
        <v>3000</v>
      </c>
      <c r="Y4023" s="399"/>
    </row>
    <row r="4024" spans="1:29" x14ac:dyDescent="0.2">
      <c r="A4024" s="188" t="s">
        <v>974</v>
      </c>
      <c r="B4024" s="166" t="s">
        <v>978</v>
      </c>
      <c r="C4024" s="167">
        <v>43</v>
      </c>
      <c r="D4024" s="166"/>
      <c r="E4024" s="168">
        <v>38</v>
      </c>
      <c r="F4024" s="169"/>
      <c r="G4024" s="169"/>
      <c r="H4024" s="185">
        <f t="shared" ref="H4024:X4025" si="6790">H4025</f>
        <v>35000</v>
      </c>
      <c r="I4024" s="185">
        <f t="shared" si="6790"/>
        <v>0</v>
      </c>
      <c r="J4024" s="185">
        <f t="shared" si="6790"/>
        <v>13272</v>
      </c>
      <c r="K4024" s="185">
        <f t="shared" si="6790"/>
        <v>0</v>
      </c>
      <c r="L4024" s="185">
        <f t="shared" si="6790"/>
        <v>13272</v>
      </c>
      <c r="M4024" s="185">
        <f t="shared" si="6790"/>
        <v>0</v>
      </c>
      <c r="N4024" s="185">
        <f t="shared" si="6790"/>
        <v>40000</v>
      </c>
      <c r="O4024" s="185">
        <f t="shared" si="6790"/>
        <v>0</v>
      </c>
      <c r="P4024" s="185">
        <f t="shared" si="6790"/>
        <v>13272</v>
      </c>
      <c r="Q4024" s="185">
        <f t="shared" si="6790"/>
        <v>0</v>
      </c>
      <c r="R4024" s="185">
        <f t="shared" si="6790"/>
        <v>13272</v>
      </c>
      <c r="S4024" s="185">
        <f t="shared" si="6790"/>
        <v>0</v>
      </c>
      <c r="T4024" s="185">
        <f t="shared" si="6790"/>
        <v>40000</v>
      </c>
      <c r="U4024" s="185">
        <f t="shared" si="6790"/>
        <v>0</v>
      </c>
      <c r="V4024" s="185">
        <f t="shared" si="6790"/>
        <v>15000</v>
      </c>
      <c r="W4024" s="185">
        <f t="shared" si="6790"/>
        <v>0</v>
      </c>
      <c r="X4024" s="185">
        <f t="shared" si="6790"/>
        <v>40000</v>
      </c>
      <c r="Y4024" s="185">
        <f t="shared" ref="X4024:Y4025" si="6791">Y4025</f>
        <v>0</v>
      </c>
    </row>
    <row r="4025" spans="1:29" x14ac:dyDescent="0.2">
      <c r="A4025" s="118" t="s">
        <v>974</v>
      </c>
      <c r="B4025" s="102" t="s">
        <v>978</v>
      </c>
      <c r="C4025" s="103">
        <v>43</v>
      </c>
      <c r="D4025" s="118"/>
      <c r="E4025" s="113">
        <v>381</v>
      </c>
      <c r="F4025" s="141"/>
      <c r="G4025" s="186"/>
      <c r="H4025" s="108">
        <f t="shared" si="6790"/>
        <v>35000</v>
      </c>
      <c r="I4025" s="108">
        <f t="shared" si="6790"/>
        <v>0</v>
      </c>
      <c r="J4025" s="108">
        <f t="shared" si="6790"/>
        <v>13272</v>
      </c>
      <c r="K4025" s="108">
        <f t="shared" si="6790"/>
        <v>0</v>
      </c>
      <c r="L4025" s="108">
        <f t="shared" si="6790"/>
        <v>13272</v>
      </c>
      <c r="M4025" s="108">
        <f t="shared" si="6790"/>
        <v>0</v>
      </c>
      <c r="N4025" s="108">
        <f t="shared" si="6790"/>
        <v>40000</v>
      </c>
      <c r="O4025" s="108">
        <f t="shared" si="6790"/>
        <v>0</v>
      </c>
      <c r="P4025" s="108">
        <f t="shared" si="6790"/>
        <v>13272</v>
      </c>
      <c r="Q4025" s="108">
        <f t="shared" si="6790"/>
        <v>0</v>
      </c>
      <c r="R4025" s="108">
        <f t="shared" si="6790"/>
        <v>13272</v>
      </c>
      <c r="S4025" s="108">
        <f t="shared" si="6790"/>
        <v>0</v>
      </c>
      <c r="T4025" s="108">
        <f t="shared" si="6790"/>
        <v>40000</v>
      </c>
      <c r="U4025" s="108">
        <f t="shared" si="6790"/>
        <v>0</v>
      </c>
      <c r="V4025" s="108">
        <f t="shared" si="6790"/>
        <v>15000</v>
      </c>
      <c r="W4025" s="108">
        <f t="shared" si="6790"/>
        <v>0</v>
      </c>
      <c r="X4025" s="108">
        <f t="shared" si="6791"/>
        <v>40000</v>
      </c>
      <c r="Y4025" s="108">
        <f t="shared" si="6791"/>
        <v>0</v>
      </c>
      <c r="Z4025" s="101"/>
      <c r="AA4025" s="101"/>
      <c r="AB4025" s="101"/>
      <c r="AC4025" s="101"/>
    </row>
    <row r="4026" spans="1:29" ht="15" x14ac:dyDescent="0.2">
      <c r="A4026" s="95" t="s">
        <v>974</v>
      </c>
      <c r="B4026" s="93" t="s">
        <v>978</v>
      </c>
      <c r="C4026" s="94">
        <v>43</v>
      </c>
      <c r="D4026" s="95" t="s">
        <v>101</v>
      </c>
      <c r="E4026" s="119">
        <v>3811</v>
      </c>
      <c r="F4026" s="142" t="s">
        <v>73</v>
      </c>
      <c r="H4026" s="398">
        <v>35000</v>
      </c>
      <c r="I4026" s="399"/>
      <c r="J4026" s="398">
        <v>13272</v>
      </c>
      <c r="K4026" s="399"/>
      <c r="L4026" s="398">
        <v>13272</v>
      </c>
      <c r="M4026" s="399"/>
      <c r="N4026" s="398">
        <v>40000</v>
      </c>
      <c r="O4026" s="399"/>
      <c r="P4026" s="398">
        <v>13272</v>
      </c>
      <c r="Q4026" s="399"/>
      <c r="R4026" s="398">
        <v>13272</v>
      </c>
      <c r="S4026" s="399"/>
      <c r="T4026" s="398">
        <v>40000</v>
      </c>
      <c r="U4026" s="399"/>
      <c r="V4026" s="398">
        <v>15000</v>
      </c>
      <c r="W4026" s="399"/>
      <c r="X4026" s="398">
        <v>40000</v>
      </c>
      <c r="Y4026" s="399"/>
    </row>
    <row r="4027" spans="1:29" s="101" customFormat="1" ht="67.5" x14ac:dyDescent="0.2">
      <c r="A4027" s="202" t="s">
        <v>974</v>
      </c>
      <c r="B4027" s="173" t="s">
        <v>980</v>
      </c>
      <c r="C4027" s="173"/>
      <c r="D4027" s="173"/>
      <c r="E4027" s="174"/>
      <c r="F4027" s="176" t="s">
        <v>918</v>
      </c>
      <c r="G4027" s="177" t="s">
        <v>636</v>
      </c>
      <c r="H4027" s="178">
        <f t="shared" ref="H4027:Q4027" si="6792">H4028+H4031+H4034+H4037</f>
        <v>1127056</v>
      </c>
      <c r="I4027" s="178">
        <f t="shared" si="6792"/>
        <v>60000</v>
      </c>
      <c r="J4027" s="178">
        <f t="shared" si="6792"/>
        <v>431348</v>
      </c>
      <c r="K4027" s="178">
        <f t="shared" si="6792"/>
        <v>39817</v>
      </c>
      <c r="L4027" s="178">
        <f t="shared" ref="L4027:M4027" si="6793">L4028+L4031+L4034+L4037</f>
        <v>431348</v>
      </c>
      <c r="M4027" s="178">
        <f t="shared" si="6793"/>
        <v>39817</v>
      </c>
      <c r="N4027" s="178">
        <f t="shared" ref="N4027:O4027" si="6794">N4028+N4031+N4034+N4037</f>
        <v>1166817</v>
      </c>
      <c r="O4027" s="178">
        <f t="shared" si="6794"/>
        <v>39817</v>
      </c>
      <c r="P4027" s="178">
        <f t="shared" si="6792"/>
        <v>431348</v>
      </c>
      <c r="Q4027" s="178">
        <f t="shared" si="6792"/>
        <v>39817</v>
      </c>
      <c r="R4027" s="178">
        <f t="shared" ref="R4027:W4027" si="6795">R4028+R4031+R4034+R4037</f>
        <v>431348</v>
      </c>
      <c r="S4027" s="178">
        <f t="shared" si="6795"/>
        <v>39817</v>
      </c>
      <c r="T4027" s="178">
        <f t="shared" ref="T4027:U4027" si="6796">T4028+T4031+T4034+T4037</f>
        <v>1123817</v>
      </c>
      <c r="U4027" s="178">
        <f t="shared" si="6796"/>
        <v>39817</v>
      </c>
      <c r="V4027" s="178">
        <f t="shared" si="6795"/>
        <v>414397</v>
      </c>
      <c r="W4027" s="178">
        <f t="shared" si="6795"/>
        <v>39817</v>
      </c>
      <c r="X4027" s="178">
        <f t="shared" ref="X4027:Y4027" si="6797">X4028+X4031+X4034+X4037</f>
        <v>1123817</v>
      </c>
      <c r="Y4027" s="178">
        <f t="shared" si="6797"/>
        <v>39817</v>
      </c>
      <c r="Z4027" s="112"/>
      <c r="AA4027" s="112"/>
      <c r="AB4027" s="112"/>
      <c r="AC4027" s="112"/>
    </row>
    <row r="4028" spans="1:29" x14ac:dyDescent="0.2">
      <c r="A4028" s="188" t="s">
        <v>974</v>
      </c>
      <c r="B4028" s="166" t="s">
        <v>980</v>
      </c>
      <c r="C4028" s="167">
        <v>11</v>
      </c>
      <c r="D4028" s="166"/>
      <c r="E4028" s="168">
        <v>32</v>
      </c>
      <c r="F4028" s="169"/>
      <c r="G4028" s="169"/>
      <c r="H4028" s="185">
        <f t="shared" ref="H4028:X4035" si="6798">H4029</f>
        <v>60000</v>
      </c>
      <c r="I4028" s="185">
        <f t="shared" si="6798"/>
        <v>60000</v>
      </c>
      <c r="J4028" s="185">
        <f t="shared" si="6798"/>
        <v>39817</v>
      </c>
      <c r="K4028" s="185">
        <f t="shared" si="6798"/>
        <v>39817</v>
      </c>
      <c r="L4028" s="185">
        <f t="shared" si="6798"/>
        <v>39817</v>
      </c>
      <c r="M4028" s="185">
        <f t="shared" si="6798"/>
        <v>39817</v>
      </c>
      <c r="N4028" s="185">
        <f t="shared" si="6798"/>
        <v>39817</v>
      </c>
      <c r="O4028" s="185">
        <f t="shared" si="6798"/>
        <v>39817</v>
      </c>
      <c r="P4028" s="185">
        <f t="shared" si="6798"/>
        <v>39817</v>
      </c>
      <c r="Q4028" s="185">
        <f t="shared" si="6798"/>
        <v>39817</v>
      </c>
      <c r="R4028" s="185">
        <f t="shared" si="6798"/>
        <v>39817</v>
      </c>
      <c r="S4028" s="185">
        <f t="shared" si="6798"/>
        <v>39817</v>
      </c>
      <c r="T4028" s="185">
        <f t="shared" si="6798"/>
        <v>39817</v>
      </c>
      <c r="U4028" s="185">
        <f t="shared" si="6798"/>
        <v>39817</v>
      </c>
      <c r="V4028" s="185">
        <f t="shared" si="6798"/>
        <v>39817</v>
      </c>
      <c r="W4028" s="185">
        <f t="shared" si="6798"/>
        <v>39817</v>
      </c>
      <c r="X4028" s="185">
        <f t="shared" si="6798"/>
        <v>39817</v>
      </c>
      <c r="Y4028" s="185">
        <f t="shared" ref="X4028:Y4035" si="6799">Y4029</f>
        <v>39817</v>
      </c>
    </row>
    <row r="4029" spans="1:29" s="101" customFormat="1" x14ac:dyDescent="0.2">
      <c r="A4029" s="118" t="s">
        <v>974</v>
      </c>
      <c r="B4029" s="102" t="s">
        <v>980</v>
      </c>
      <c r="C4029" s="103">
        <v>11</v>
      </c>
      <c r="D4029" s="118"/>
      <c r="E4029" s="113">
        <v>323</v>
      </c>
      <c r="F4029" s="141"/>
      <c r="G4029" s="186"/>
      <c r="H4029" s="108">
        <f t="shared" si="6798"/>
        <v>60000</v>
      </c>
      <c r="I4029" s="108">
        <f t="shared" si="6798"/>
        <v>60000</v>
      </c>
      <c r="J4029" s="108">
        <f t="shared" si="6798"/>
        <v>39817</v>
      </c>
      <c r="K4029" s="108">
        <f t="shared" si="6798"/>
        <v>39817</v>
      </c>
      <c r="L4029" s="108">
        <f t="shared" si="6798"/>
        <v>39817</v>
      </c>
      <c r="M4029" s="108">
        <f t="shared" si="6798"/>
        <v>39817</v>
      </c>
      <c r="N4029" s="108">
        <f t="shared" si="6798"/>
        <v>39817</v>
      </c>
      <c r="O4029" s="108">
        <f t="shared" si="6798"/>
        <v>39817</v>
      </c>
      <c r="P4029" s="108">
        <f t="shared" si="6798"/>
        <v>39817</v>
      </c>
      <c r="Q4029" s="108">
        <f t="shared" si="6798"/>
        <v>39817</v>
      </c>
      <c r="R4029" s="108">
        <f t="shared" si="6798"/>
        <v>39817</v>
      </c>
      <c r="S4029" s="108">
        <f t="shared" si="6798"/>
        <v>39817</v>
      </c>
      <c r="T4029" s="108">
        <f t="shared" si="6798"/>
        <v>39817</v>
      </c>
      <c r="U4029" s="108">
        <f t="shared" si="6798"/>
        <v>39817</v>
      </c>
      <c r="V4029" s="108">
        <f t="shared" si="6798"/>
        <v>39817</v>
      </c>
      <c r="W4029" s="108">
        <f t="shared" si="6798"/>
        <v>39817</v>
      </c>
      <c r="X4029" s="108">
        <f t="shared" si="6799"/>
        <v>39817</v>
      </c>
      <c r="Y4029" s="108">
        <f t="shared" si="6799"/>
        <v>39817</v>
      </c>
    </row>
    <row r="4030" spans="1:29" ht="15" x14ac:dyDescent="0.2">
      <c r="A4030" s="95" t="s">
        <v>974</v>
      </c>
      <c r="B4030" s="93" t="s">
        <v>980</v>
      </c>
      <c r="C4030" s="94">
        <v>11</v>
      </c>
      <c r="D4030" s="95" t="s">
        <v>101</v>
      </c>
      <c r="E4030" s="119">
        <v>3232</v>
      </c>
      <c r="F4030" s="142" t="s">
        <v>53</v>
      </c>
      <c r="H4030" s="398">
        <v>60000</v>
      </c>
      <c r="I4030" s="398">
        <f>H4030</f>
        <v>60000</v>
      </c>
      <c r="J4030" s="398">
        <v>39817</v>
      </c>
      <c r="K4030" s="398">
        <f>J4030</f>
        <v>39817</v>
      </c>
      <c r="L4030" s="398">
        <v>39817</v>
      </c>
      <c r="M4030" s="398">
        <f>L4030</f>
        <v>39817</v>
      </c>
      <c r="N4030" s="398">
        <v>39817</v>
      </c>
      <c r="O4030" s="398">
        <f>N4030</f>
        <v>39817</v>
      </c>
      <c r="P4030" s="398">
        <v>39817</v>
      </c>
      <c r="Q4030" s="398">
        <f>P4030</f>
        <v>39817</v>
      </c>
      <c r="R4030" s="398">
        <v>39817</v>
      </c>
      <c r="S4030" s="398">
        <f>R4030</f>
        <v>39817</v>
      </c>
      <c r="T4030" s="398">
        <v>39817</v>
      </c>
      <c r="U4030" s="398">
        <f>T4030</f>
        <v>39817</v>
      </c>
      <c r="V4030" s="398">
        <v>39817</v>
      </c>
      <c r="W4030" s="398">
        <f>V4030</f>
        <v>39817</v>
      </c>
      <c r="X4030" s="398">
        <v>39817</v>
      </c>
      <c r="Y4030" s="398">
        <f>X4030</f>
        <v>39817</v>
      </c>
    </row>
    <row r="4031" spans="1:29" x14ac:dyDescent="0.2">
      <c r="A4031" s="188" t="s">
        <v>974</v>
      </c>
      <c r="B4031" s="166" t="s">
        <v>980</v>
      </c>
      <c r="C4031" s="167">
        <v>43</v>
      </c>
      <c r="D4031" s="166"/>
      <c r="E4031" s="168">
        <v>32</v>
      </c>
      <c r="F4031" s="169"/>
      <c r="G4031" s="169"/>
      <c r="H4031" s="185">
        <f t="shared" ref="H4031:Y4031" si="6800">H4032</f>
        <v>345000</v>
      </c>
      <c r="I4031" s="185">
        <f t="shared" si="6800"/>
        <v>0</v>
      </c>
      <c r="J4031" s="185">
        <f t="shared" si="6800"/>
        <v>132723</v>
      </c>
      <c r="K4031" s="185">
        <f t="shared" si="6800"/>
        <v>0</v>
      </c>
      <c r="L4031" s="185">
        <f t="shared" si="6800"/>
        <v>132723</v>
      </c>
      <c r="M4031" s="185">
        <f t="shared" si="6800"/>
        <v>0</v>
      </c>
      <c r="N4031" s="185">
        <f t="shared" si="6800"/>
        <v>130000</v>
      </c>
      <c r="O4031" s="185">
        <f t="shared" si="6800"/>
        <v>0</v>
      </c>
      <c r="P4031" s="185">
        <f t="shared" si="6800"/>
        <v>132723</v>
      </c>
      <c r="Q4031" s="185">
        <f t="shared" si="6800"/>
        <v>0</v>
      </c>
      <c r="R4031" s="185">
        <f t="shared" si="6800"/>
        <v>132723</v>
      </c>
      <c r="S4031" s="185">
        <f t="shared" si="6800"/>
        <v>0</v>
      </c>
      <c r="T4031" s="185">
        <f t="shared" si="6800"/>
        <v>130000</v>
      </c>
      <c r="U4031" s="185">
        <f t="shared" si="6800"/>
        <v>0</v>
      </c>
      <c r="V4031" s="185">
        <f t="shared" si="6800"/>
        <v>130000</v>
      </c>
      <c r="W4031" s="185">
        <f t="shared" si="6800"/>
        <v>0</v>
      </c>
      <c r="X4031" s="185">
        <f t="shared" si="6800"/>
        <v>130000</v>
      </c>
      <c r="Y4031" s="185">
        <f t="shared" si="6800"/>
        <v>0</v>
      </c>
      <c r="Z4031" s="101"/>
      <c r="AA4031" s="101"/>
      <c r="AB4031" s="101"/>
      <c r="AC4031" s="101"/>
    </row>
    <row r="4032" spans="1:29" x14ac:dyDescent="0.2">
      <c r="A4032" s="118" t="s">
        <v>974</v>
      </c>
      <c r="B4032" s="102" t="s">
        <v>980</v>
      </c>
      <c r="C4032" s="103">
        <v>43</v>
      </c>
      <c r="D4032" s="118"/>
      <c r="E4032" s="113">
        <v>323</v>
      </c>
      <c r="F4032" s="141"/>
      <c r="G4032" s="186"/>
      <c r="H4032" s="108">
        <f t="shared" si="6798"/>
        <v>345000</v>
      </c>
      <c r="I4032" s="108">
        <f t="shared" si="6798"/>
        <v>0</v>
      </c>
      <c r="J4032" s="108">
        <f t="shared" si="6798"/>
        <v>132723</v>
      </c>
      <c r="K4032" s="108">
        <f t="shared" si="6798"/>
        <v>0</v>
      </c>
      <c r="L4032" s="108">
        <f t="shared" si="6798"/>
        <v>132723</v>
      </c>
      <c r="M4032" s="108">
        <f t="shared" si="6798"/>
        <v>0</v>
      </c>
      <c r="N4032" s="108">
        <f t="shared" si="6798"/>
        <v>130000</v>
      </c>
      <c r="O4032" s="108">
        <f t="shared" si="6798"/>
        <v>0</v>
      </c>
      <c r="P4032" s="108">
        <f t="shared" si="6798"/>
        <v>132723</v>
      </c>
      <c r="Q4032" s="108">
        <f t="shared" si="6798"/>
        <v>0</v>
      </c>
      <c r="R4032" s="108">
        <f t="shared" si="6798"/>
        <v>132723</v>
      </c>
      <c r="S4032" s="108">
        <f t="shared" si="6798"/>
        <v>0</v>
      </c>
      <c r="T4032" s="108">
        <f t="shared" si="6798"/>
        <v>130000</v>
      </c>
      <c r="U4032" s="108">
        <f t="shared" si="6798"/>
        <v>0</v>
      </c>
      <c r="V4032" s="108">
        <f t="shared" si="6798"/>
        <v>130000</v>
      </c>
      <c r="W4032" s="108">
        <f t="shared" si="6798"/>
        <v>0</v>
      </c>
      <c r="X4032" s="108">
        <f t="shared" si="6799"/>
        <v>130000</v>
      </c>
      <c r="Y4032" s="108">
        <f t="shared" si="6799"/>
        <v>0</v>
      </c>
    </row>
    <row r="4033" spans="1:29" s="101" customFormat="1" x14ac:dyDescent="0.2">
      <c r="A4033" s="95" t="s">
        <v>974</v>
      </c>
      <c r="B4033" s="93" t="s">
        <v>980</v>
      </c>
      <c r="C4033" s="94">
        <v>43</v>
      </c>
      <c r="D4033" s="95" t="s">
        <v>101</v>
      </c>
      <c r="E4033" s="119">
        <v>3232</v>
      </c>
      <c r="F4033" s="142" t="s">
        <v>53</v>
      </c>
      <c r="G4033" s="134"/>
      <c r="H4033" s="398">
        <v>345000</v>
      </c>
      <c r="I4033" s="399"/>
      <c r="J4033" s="398">
        <v>132723</v>
      </c>
      <c r="K4033" s="399"/>
      <c r="L4033" s="398">
        <v>132723</v>
      </c>
      <c r="M4033" s="399"/>
      <c r="N4033" s="398">
        <v>130000</v>
      </c>
      <c r="O4033" s="399"/>
      <c r="P4033" s="398">
        <v>132723</v>
      </c>
      <c r="Q4033" s="399"/>
      <c r="R4033" s="398">
        <v>132723</v>
      </c>
      <c r="S4033" s="399"/>
      <c r="T4033" s="398">
        <v>130000</v>
      </c>
      <c r="U4033" s="399"/>
      <c r="V4033" s="398">
        <v>130000</v>
      </c>
      <c r="W4033" s="399"/>
      <c r="X4033" s="398">
        <v>130000</v>
      </c>
      <c r="Y4033" s="399"/>
      <c r="Z4033" s="112"/>
      <c r="AA4033" s="112"/>
      <c r="AB4033" s="112"/>
      <c r="AC4033" s="112"/>
    </row>
    <row r="4034" spans="1:29" x14ac:dyDescent="0.2">
      <c r="A4034" s="188" t="s">
        <v>974</v>
      </c>
      <c r="B4034" s="166" t="s">
        <v>980</v>
      </c>
      <c r="C4034" s="167">
        <v>43</v>
      </c>
      <c r="D4034" s="166"/>
      <c r="E4034" s="168">
        <v>41</v>
      </c>
      <c r="F4034" s="169"/>
      <c r="G4034" s="169"/>
      <c r="H4034" s="185">
        <f t="shared" ref="H4034:Y4034" si="6801">H4035</f>
        <v>36361</v>
      </c>
      <c r="I4034" s="185">
        <f t="shared" si="6801"/>
        <v>0</v>
      </c>
      <c r="J4034" s="185">
        <f t="shared" si="6801"/>
        <v>39817</v>
      </c>
      <c r="K4034" s="185">
        <f t="shared" si="6801"/>
        <v>0</v>
      </c>
      <c r="L4034" s="185">
        <f t="shared" si="6801"/>
        <v>39817</v>
      </c>
      <c r="M4034" s="185">
        <f t="shared" si="6801"/>
        <v>0</v>
      </c>
      <c r="N4034" s="185">
        <f t="shared" si="6801"/>
        <v>20000</v>
      </c>
      <c r="O4034" s="185">
        <f t="shared" si="6801"/>
        <v>0</v>
      </c>
      <c r="P4034" s="185">
        <f t="shared" si="6801"/>
        <v>39817</v>
      </c>
      <c r="Q4034" s="185">
        <f t="shared" si="6801"/>
        <v>0</v>
      </c>
      <c r="R4034" s="185">
        <f t="shared" si="6801"/>
        <v>39817</v>
      </c>
      <c r="S4034" s="185">
        <f t="shared" si="6801"/>
        <v>0</v>
      </c>
      <c r="T4034" s="185">
        <f t="shared" si="6801"/>
        <v>20000</v>
      </c>
      <c r="U4034" s="185">
        <f t="shared" si="6801"/>
        <v>0</v>
      </c>
      <c r="V4034" s="185">
        <f t="shared" si="6801"/>
        <v>35000</v>
      </c>
      <c r="W4034" s="185">
        <f t="shared" si="6801"/>
        <v>0</v>
      </c>
      <c r="X4034" s="185">
        <f t="shared" si="6801"/>
        <v>20000</v>
      </c>
      <c r="Y4034" s="185">
        <f t="shared" si="6801"/>
        <v>0</v>
      </c>
    </row>
    <row r="4035" spans="1:29" x14ac:dyDescent="0.2">
      <c r="A4035" s="118" t="s">
        <v>974</v>
      </c>
      <c r="B4035" s="102" t="s">
        <v>980</v>
      </c>
      <c r="C4035" s="103">
        <v>43</v>
      </c>
      <c r="D4035" s="118"/>
      <c r="E4035" s="113">
        <v>412</v>
      </c>
      <c r="F4035" s="141"/>
      <c r="G4035" s="186"/>
      <c r="H4035" s="108">
        <f t="shared" si="6798"/>
        <v>36361</v>
      </c>
      <c r="I4035" s="108">
        <f t="shared" si="6798"/>
        <v>0</v>
      </c>
      <c r="J4035" s="108">
        <f t="shared" si="6798"/>
        <v>39817</v>
      </c>
      <c r="K4035" s="108">
        <f t="shared" si="6798"/>
        <v>0</v>
      </c>
      <c r="L4035" s="108">
        <f t="shared" si="6798"/>
        <v>39817</v>
      </c>
      <c r="M4035" s="108">
        <f t="shared" si="6798"/>
        <v>0</v>
      </c>
      <c r="N4035" s="108">
        <f t="shared" si="6798"/>
        <v>20000</v>
      </c>
      <c r="O4035" s="108">
        <f t="shared" si="6798"/>
        <v>0</v>
      </c>
      <c r="P4035" s="108">
        <f t="shared" si="6798"/>
        <v>39817</v>
      </c>
      <c r="Q4035" s="108">
        <f t="shared" si="6798"/>
        <v>0</v>
      </c>
      <c r="R4035" s="108">
        <f t="shared" si="6798"/>
        <v>39817</v>
      </c>
      <c r="S4035" s="108">
        <f t="shared" si="6798"/>
        <v>0</v>
      </c>
      <c r="T4035" s="108">
        <f t="shared" si="6798"/>
        <v>20000</v>
      </c>
      <c r="U4035" s="108">
        <f t="shared" si="6798"/>
        <v>0</v>
      </c>
      <c r="V4035" s="108">
        <f t="shared" si="6798"/>
        <v>35000</v>
      </c>
      <c r="W4035" s="108">
        <f t="shared" si="6798"/>
        <v>0</v>
      </c>
      <c r="X4035" s="108">
        <f t="shared" si="6799"/>
        <v>20000</v>
      </c>
      <c r="Y4035" s="108">
        <f t="shared" si="6799"/>
        <v>0</v>
      </c>
      <c r="Z4035" s="101"/>
      <c r="AA4035" s="101"/>
      <c r="AB4035" s="101"/>
      <c r="AC4035" s="101"/>
    </row>
    <row r="4036" spans="1:29" s="101" customFormat="1" x14ac:dyDescent="0.2">
      <c r="A4036" s="95" t="s">
        <v>974</v>
      </c>
      <c r="B4036" s="93" t="s">
        <v>980</v>
      </c>
      <c r="C4036" s="94">
        <v>43</v>
      </c>
      <c r="D4036" s="95" t="s">
        <v>101</v>
      </c>
      <c r="E4036" s="119">
        <v>4126</v>
      </c>
      <c r="F4036" s="142" t="s">
        <v>84</v>
      </c>
      <c r="G4036" s="134"/>
      <c r="H4036" s="398">
        <v>36361</v>
      </c>
      <c r="I4036" s="399"/>
      <c r="J4036" s="398">
        <v>39817</v>
      </c>
      <c r="K4036" s="399"/>
      <c r="L4036" s="398">
        <v>39817</v>
      </c>
      <c r="M4036" s="399"/>
      <c r="N4036" s="398">
        <v>20000</v>
      </c>
      <c r="O4036" s="399"/>
      <c r="P4036" s="398">
        <v>39817</v>
      </c>
      <c r="Q4036" s="399"/>
      <c r="R4036" s="398">
        <v>39817</v>
      </c>
      <c r="S4036" s="399"/>
      <c r="T4036" s="398">
        <v>20000</v>
      </c>
      <c r="U4036" s="399"/>
      <c r="V4036" s="398">
        <v>35000</v>
      </c>
      <c r="W4036" s="399"/>
      <c r="X4036" s="398">
        <v>20000</v>
      </c>
      <c r="Y4036" s="399"/>
      <c r="Z4036" s="112"/>
      <c r="AA4036" s="112"/>
      <c r="AB4036" s="112"/>
      <c r="AC4036" s="112"/>
    </row>
    <row r="4037" spans="1:29" x14ac:dyDescent="0.2">
      <c r="A4037" s="188" t="s">
        <v>974</v>
      </c>
      <c r="B4037" s="166" t="s">
        <v>980</v>
      </c>
      <c r="C4037" s="167">
        <v>43</v>
      </c>
      <c r="D4037" s="166"/>
      <c r="E4037" s="168">
        <v>42</v>
      </c>
      <c r="F4037" s="169"/>
      <c r="G4037" s="169"/>
      <c r="H4037" s="185">
        <f t="shared" ref="H4037:Q4037" si="6802">H4038+H4041+H4046+H4048</f>
        <v>685695</v>
      </c>
      <c r="I4037" s="185">
        <f t="shared" si="6802"/>
        <v>0</v>
      </c>
      <c r="J4037" s="185">
        <f t="shared" si="6802"/>
        <v>218991</v>
      </c>
      <c r="K4037" s="185">
        <f t="shared" si="6802"/>
        <v>0</v>
      </c>
      <c r="L4037" s="185">
        <f t="shared" ref="L4037:M4037" si="6803">L4038+L4041+L4046+L4048</f>
        <v>218991</v>
      </c>
      <c r="M4037" s="185">
        <f t="shared" si="6803"/>
        <v>0</v>
      </c>
      <c r="N4037" s="185">
        <f t="shared" ref="N4037:O4037" si="6804">N4038+N4041+N4046+N4048</f>
        <v>977000</v>
      </c>
      <c r="O4037" s="185">
        <f t="shared" si="6804"/>
        <v>0</v>
      </c>
      <c r="P4037" s="185">
        <f t="shared" si="6802"/>
        <v>218991</v>
      </c>
      <c r="Q4037" s="185">
        <f t="shared" si="6802"/>
        <v>0</v>
      </c>
      <c r="R4037" s="185">
        <f t="shared" ref="R4037:W4037" si="6805">R4038+R4041+R4046+R4048</f>
        <v>218991</v>
      </c>
      <c r="S4037" s="185">
        <f t="shared" si="6805"/>
        <v>0</v>
      </c>
      <c r="T4037" s="185">
        <f t="shared" ref="T4037:U4037" si="6806">T4038+T4041+T4046+T4048</f>
        <v>934000</v>
      </c>
      <c r="U4037" s="185">
        <f t="shared" si="6806"/>
        <v>0</v>
      </c>
      <c r="V4037" s="185">
        <f t="shared" si="6805"/>
        <v>209580</v>
      </c>
      <c r="W4037" s="185">
        <f t="shared" si="6805"/>
        <v>0</v>
      </c>
      <c r="X4037" s="185">
        <f t="shared" ref="X4037:Y4037" si="6807">X4038+X4041+X4046+X4048</f>
        <v>934000</v>
      </c>
      <c r="Y4037" s="185">
        <f t="shared" si="6807"/>
        <v>0</v>
      </c>
    </row>
    <row r="4038" spans="1:29" s="101" customFormat="1" x14ac:dyDescent="0.2">
      <c r="A4038" s="118" t="s">
        <v>974</v>
      </c>
      <c r="B4038" s="102" t="s">
        <v>980</v>
      </c>
      <c r="C4038" s="103">
        <v>43</v>
      </c>
      <c r="D4038" s="118"/>
      <c r="E4038" s="113">
        <v>421</v>
      </c>
      <c r="F4038" s="141"/>
      <c r="G4038" s="186"/>
      <c r="H4038" s="108">
        <f t="shared" ref="H4038:Q4038" si="6808">H4039+H4040</f>
        <v>612698</v>
      </c>
      <c r="I4038" s="108">
        <f t="shared" si="6808"/>
        <v>0</v>
      </c>
      <c r="J4038" s="108">
        <f t="shared" si="6808"/>
        <v>199084</v>
      </c>
      <c r="K4038" s="108">
        <f t="shared" si="6808"/>
        <v>0</v>
      </c>
      <c r="L4038" s="108">
        <f t="shared" ref="L4038:M4038" si="6809">L4039+L4040</f>
        <v>199084</v>
      </c>
      <c r="M4038" s="108">
        <f t="shared" si="6809"/>
        <v>0</v>
      </c>
      <c r="N4038" s="108">
        <f t="shared" ref="N4038:O4038" si="6810">N4039+N4040</f>
        <v>900000</v>
      </c>
      <c r="O4038" s="108">
        <f t="shared" si="6810"/>
        <v>0</v>
      </c>
      <c r="P4038" s="108">
        <f t="shared" si="6808"/>
        <v>199084</v>
      </c>
      <c r="Q4038" s="108">
        <f t="shared" si="6808"/>
        <v>0</v>
      </c>
      <c r="R4038" s="108">
        <f t="shared" ref="R4038:W4038" si="6811">R4039+R4040</f>
        <v>199084</v>
      </c>
      <c r="S4038" s="108">
        <f t="shared" si="6811"/>
        <v>0</v>
      </c>
      <c r="T4038" s="108">
        <f t="shared" ref="T4038:U4038" si="6812">T4039+T4040</f>
        <v>900000</v>
      </c>
      <c r="U4038" s="108">
        <f t="shared" si="6812"/>
        <v>0</v>
      </c>
      <c r="V4038" s="108">
        <f t="shared" si="6811"/>
        <v>190000</v>
      </c>
      <c r="W4038" s="108">
        <f t="shared" si="6811"/>
        <v>0</v>
      </c>
      <c r="X4038" s="108">
        <f t="shared" ref="X4038:Y4038" si="6813">X4039+X4040</f>
        <v>900000</v>
      </c>
      <c r="Y4038" s="108">
        <f t="shared" si="6813"/>
        <v>0</v>
      </c>
    </row>
    <row r="4039" spans="1:29" s="101" customFormat="1" x14ac:dyDescent="0.2">
      <c r="A4039" s="95" t="s">
        <v>974</v>
      </c>
      <c r="B4039" s="93" t="s">
        <v>980</v>
      </c>
      <c r="C4039" s="94">
        <v>43</v>
      </c>
      <c r="D4039" s="95" t="s">
        <v>101</v>
      </c>
      <c r="E4039" s="119">
        <v>4212</v>
      </c>
      <c r="F4039" s="142" t="s">
        <v>840</v>
      </c>
      <c r="G4039" s="134"/>
      <c r="H4039" s="398">
        <v>231807</v>
      </c>
      <c r="I4039" s="399"/>
      <c r="J4039" s="398">
        <v>66361</v>
      </c>
      <c r="K4039" s="399"/>
      <c r="L4039" s="398">
        <v>66361</v>
      </c>
      <c r="M4039" s="399"/>
      <c r="N4039" s="398">
        <v>500000</v>
      </c>
      <c r="O4039" s="399"/>
      <c r="P4039" s="398">
        <v>66361</v>
      </c>
      <c r="Q4039" s="399"/>
      <c r="R4039" s="398">
        <v>66361</v>
      </c>
      <c r="S4039" s="399"/>
      <c r="T4039" s="398">
        <v>500000</v>
      </c>
      <c r="U4039" s="399"/>
      <c r="V4039" s="398">
        <v>60000</v>
      </c>
      <c r="W4039" s="399"/>
      <c r="X4039" s="398">
        <v>500000</v>
      </c>
      <c r="Y4039" s="399"/>
      <c r="Z4039" s="112"/>
      <c r="AA4039" s="112"/>
      <c r="AB4039" s="112"/>
      <c r="AC4039" s="112"/>
    </row>
    <row r="4040" spans="1:29" x14ac:dyDescent="0.2">
      <c r="A4040" s="95" t="s">
        <v>974</v>
      </c>
      <c r="B4040" s="93" t="s">
        <v>980</v>
      </c>
      <c r="C4040" s="94">
        <v>43</v>
      </c>
      <c r="D4040" s="95" t="s">
        <v>101</v>
      </c>
      <c r="E4040" s="119">
        <v>4214</v>
      </c>
      <c r="F4040" s="142" t="s">
        <v>500</v>
      </c>
      <c r="H4040" s="398">
        <v>380891</v>
      </c>
      <c r="I4040" s="399"/>
      <c r="J4040" s="398">
        <v>132723</v>
      </c>
      <c r="K4040" s="399"/>
      <c r="L4040" s="398">
        <v>132723</v>
      </c>
      <c r="M4040" s="399"/>
      <c r="N4040" s="398">
        <v>400000</v>
      </c>
      <c r="O4040" s="399"/>
      <c r="P4040" s="398">
        <v>132723</v>
      </c>
      <c r="Q4040" s="399"/>
      <c r="R4040" s="398">
        <v>132723</v>
      </c>
      <c r="S4040" s="399"/>
      <c r="T4040" s="398">
        <v>400000</v>
      </c>
      <c r="U4040" s="399"/>
      <c r="V4040" s="398">
        <v>130000</v>
      </c>
      <c r="W4040" s="399"/>
      <c r="X4040" s="398">
        <v>400000</v>
      </c>
      <c r="Y4040" s="399"/>
      <c r="Z4040" s="101"/>
      <c r="AA4040" s="101"/>
      <c r="AB4040" s="101"/>
      <c r="AC4040" s="101"/>
    </row>
    <row r="4041" spans="1:29" s="101" customFormat="1" x14ac:dyDescent="0.2">
      <c r="A4041" s="118" t="s">
        <v>974</v>
      </c>
      <c r="B4041" s="102" t="s">
        <v>980</v>
      </c>
      <c r="C4041" s="103">
        <v>43</v>
      </c>
      <c r="D4041" s="118"/>
      <c r="E4041" s="113">
        <v>422</v>
      </c>
      <c r="F4041" s="141"/>
      <c r="G4041" s="186"/>
      <c r="H4041" s="108">
        <f t="shared" ref="H4041:Q4041" si="6814">SUM(H4042:H4045)</f>
        <v>31853</v>
      </c>
      <c r="I4041" s="108">
        <f t="shared" si="6814"/>
        <v>0</v>
      </c>
      <c r="J4041" s="108">
        <f t="shared" si="6814"/>
        <v>18580</v>
      </c>
      <c r="K4041" s="108">
        <f t="shared" si="6814"/>
        <v>0</v>
      </c>
      <c r="L4041" s="108">
        <f t="shared" ref="L4041:M4041" si="6815">SUM(L4042:L4045)</f>
        <v>18580</v>
      </c>
      <c r="M4041" s="108">
        <f t="shared" si="6815"/>
        <v>0</v>
      </c>
      <c r="N4041" s="108">
        <f t="shared" ref="N4041:O4041" si="6816">SUM(N4042:N4045)</f>
        <v>32000</v>
      </c>
      <c r="O4041" s="108">
        <f t="shared" si="6816"/>
        <v>0</v>
      </c>
      <c r="P4041" s="108">
        <f t="shared" si="6814"/>
        <v>18580</v>
      </c>
      <c r="Q4041" s="108">
        <f t="shared" si="6814"/>
        <v>0</v>
      </c>
      <c r="R4041" s="108">
        <f t="shared" ref="R4041:W4041" si="6817">SUM(R4042:R4045)</f>
        <v>18580</v>
      </c>
      <c r="S4041" s="108">
        <f t="shared" si="6817"/>
        <v>0</v>
      </c>
      <c r="T4041" s="108">
        <f t="shared" ref="T4041:U4041" si="6818">SUM(T4042:T4045)</f>
        <v>32000</v>
      </c>
      <c r="U4041" s="108">
        <f t="shared" si="6818"/>
        <v>0</v>
      </c>
      <c r="V4041" s="108">
        <f t="shared" si="6817"/>
        <v>18580</v>
      </c>
      <c r="W4041" s="108">
        <f t="shared" si="6817"/>
        <v>0</v>
      </c>
      <c r="X4041" s="108">
        <f t="shared" ref="X4041:Y4041" si="6819">SUM(X4042:X4045)</f>
        <v>32000</v>
      </c>
      <c r="Y4041" s="108">
        <f t="shared" si="6819"/>
        <v>0</v>
      </c>
    </row>
    <row r="4042" spans="1:29" s="101" customFormat="1" x14ac:dyDescent="0.2">
      <c r="A4042" s="95" t="s">
        <v>974</v>
      </c>
      <c r="B4042" s="93" t="s">
        <v>980</v>
      </c>
      <c r="C4042" s="94">
        <v>43</v>
      </c>
      <c r="D4042" s="95" t="s">
        <v>101</v>
      </c>
      <c r="E4042" s="119">
        <v>4221</v>
      </c>
      <c r="F4042" s="142" t="s">
        <v>911</v>
      </c>
      <c r="G4042" s="134"/>
      <c r="H4042" s="398">
        <v>26545</v>
      </c>
      <c r="I4042" s="399"/>
      <c r="J4042" s="398">
        <v>13272</v>
      </c>
      <c r="K4042" s="399"/>
      <c r="L4042" s="398">
        <v>13272</v>
      </c>
      <c r="M4042" s="399"/>
      <c r="N4042" s="398">
        <v>25000</v>
      </c>
      <c r="O4042" s="399"/>
      <c r="P4042" s="398">
        <v>13272</v>
      </c>
      <c r="Q4042" s="399"/>
      <c r="R4042" s="398">
        <v>13272</v>
      </c>
      <c r="S4042" s="399"/>
      <c r="T4042" s="398">
        <v>25000</v>
      </c>
      <c r="U4042" s="399"/>
      <c r="V4042" s="398">
        <v>13272</v>
      </c>
      <c r="W4042" s="399"/>
      <c r="X4042" s="398">
        <v>25000</v>
      </c>
      <c r="Y4042" s="399"/>
      <c r="Z4042" s="112"/>
      <c r="AA4042" s="112"/>
      <c r="AB4042" s="112"/>
      <c r="AC4042" s="112"/>
    </row>
    <row r="4043" spans="1:29" s="101" customFormat="1" x14ac:dyDescent="0.2">
      <c r="A4043" s="95" t="s">
        <v>974</v>
      </c>
      <c r="B4043" s="93" t="s">
        <v>980</v>
      </c>
      <c r="C4043" s="94">
        <v>43</v>
      </c>
      <c r="D4043" s="95" t="s">
        <v>101</v>
      </c>
      <c r="E4043" s="119">
        <v>4222</v>
      </c>
      <c r="F4043" s="142" t="s">
        <v>75</v>
      </c>
      <c r="G4043" s="134"/>
      <c r="H4043" s="398">
        <v>2654</v>
      </c>
      <c r="I4043" s="399"/>
      <c r="J4043" s="398">
        <v>2654</v>
      </c>
      <c r="K4043" s="399"/>
      <c r="L4043" s="398">
        <v>2654</v>
      </c>
      <c r="M4043" s="399"/>
      <c r="N4043" s="398">
        <v>3000</v>
      </c>
      <c r="O4043" s="399"/>
      <c r="P4043" s="398">
        <v>2654</v>
      </c>
      <c r="Q4043" s="399"/>
      <c r="R4043" s="398">
        <v>2654</v>
      </c>
      <c r="S4043" s="399"/>
      <c r="T4043" s="398">
        <v>3000</v>
      </c>
      <c r="U4043" s="399"/>
      <c r="V4043" s="398">
        <v>2654</v>
      </c>
      <c r="W4043" s="399"/>
      <c r="X4043" s="398">
        <v>3000</v>
      </c>
      <c r="Y4043" s="399"/>
    </row>
    <row r="4044" spans="1:29" s="101" customFormat="1" x14ac:dyDescent="0.2">
      <c r="A4044" s="95" t="s">
        <v>974</v>
      </c>
      <c r="B4044" s="93" t="s">
        <v>980</v>
      </c>
      <c r="C4044" s="94">
        <v>43</v>
      </c>
      <c r="D4044" s="95" t="s">
        <v>101</v>
      </c>
      <c r="E4044" s="119">
        <v>4223</v>
      </c>
      <c r="F4044" s="142" t="s">
        <v>76</v>
      </c>
      <c r="G4044" s="134"/>
      <c r="H4044" s="398">
        <v>1327</v>
      </c>
      <c r="I4044" s="399"/>
      <c r="J4044" s="398">
        <v>1327</v>
      </c>
      <c r="K4044" s="399"/>
      <c r="L4044" s="398">
        <v>1327</v>
      </c>
      <c r="M4044" s="399"/>
      <c r="N4044" s="398">
        <v>2000</v>
      </c>
      <c r="O4044" s="399"/>
      <c r="P4044" s="398">
        <v>1327</v>
      </c>
      <c r="Q4044" s="399"/>
      <c r="R4044" s="398">
        <v>1327</v>
      </c>
      <c r="S4044" s="399"/>
      <c r="T4044" s="398">
        <v>2000</v>
      </c>
      <c r="U4044" s="399"/>
      <c r="V4044" s="398">
        <v>1327</v>
      </c>
      <c r="W4044" s="399"/>
      <c r="X4044" s="398">
        <v>2000</v>
      </c>
      <c r="Y4044" s="399"/>
    </row>
    <row r="4045" spans="1:29" x14ac:dyDescent="0.2">
      <c r="A4045" s="95" t="s">
        <v>974</v>
      </c>
      <c r="B4045" s="93" t="s">
        <v>980</v>
      </c>
      <c r="C4045" s="94">
        <v>43</v>
      </c>
      <c r="D4045" s="95" t="s">
        <v>101</v>
      </c>
      <c r="E4045" s="119">
        <v>4227</v>
      </c>
      <c r="F4045" s="142" t="s">
        <v>77</v>
      </c>
      <c r="H4045" s="398">
        <v>1327</v>
      </c>
      <c r="I4045" s="399"/>
      <c r="J4045" s="398">
        <v>1327</v>
      </c>
      <c r="K4045" s="399"/>
      <c r="L4045" s="398">
        <v>1327</v>
      </c>
      <c r="M4045" s="399"/>
      <c r="N4045" s="398">
        <v>2000</v>
      </c>
      <c r="O4045" s="399"/>
      <c r="P4045" s="398">
        <v>1327</v>
      </c>
      <c r="Q4045" s="399"/>
      <c r="R4045" s="398">
        <v>1327</v>
      </c>
      <c r="S4045" s="399"/>
      <c r="T4045" s="398">
        <v>2000</v>
      </c>
      <c r="U4045" s="399"/>
      <c r="V4045" s="398">
        <v>1327</v>
      </c>
      <c r="W4045" s="399"/>
      <c r="X4045" s="398">
        <v>2000</v>
      </c>
      <c r="Y4045" s="399"/>
      <c r="Z4045" s="101"/>
      <c r="AA4045" s="101"/>
      <c r="AB4045" s="101"/>
      <c r="AC4045" s="101"/>
    </row>
    <row r="4046" spans="1:29" s="101" customFormat="1" x14ac:dyDescent="0.2">
      <c r="A4046" s="118" t="s">
        <v>974</v>
      </c>
      <c r="B4046" s="102" t="s">
        <v>980</v>
      </c>
      <c r="C4046" s="103">
        <v>43</v>
      </c>
      <c r="D4046" s="118"/>
      <c r="E4046" s="113">
        <v>423</v>
      </c>
      <c r="F4046" s="141"/>
      <c r="G4046" s="186"/>
      <c r="H4046" s="108">
        <f t="shared" ref="H4046:Y4046" si="6820">H4047</f>
        <v>39817</v>
      </c>
      <c r="I4046" s="108">
        <f t="shared" si="6820"/>
        <v>0</v>
      </c>
      <c r="J4046" s="108">
        <f t="shared" si="6820"/>
        <v>0</v>
      </c>
      <c r="K4046" s="108">
        <f t="shared" si="6820"/>
        <v>0</v>
      </c>
      <c r="L4046" s="108">
        <f t="shared" si="6820"/>
        <v>0</v>
      </c>
      <c r="M4046" s="108">
        <f t="shared" si="6820"/>
        <v>0</v>
      </c>
      <c r="N4046" s="108">
        <f t="shared" si="6820"/>
        <v>40000</v>
      </c>
      <c r="O4046" s="108">
        <f t="shared" si="6820"/>
        <v>0</v>
      </c>
      <c r="P4046" s="108">
        <f t="shared" si="6820"/>
        <v>0</v>
      </c>
      <c r="Q4046" s="108">
        <f t="shared" si="6820"/>
        <v>0</v>
      </c>
      <c r="R4046" s="108">
        <f t="shared" si="6820"/>
        <v>0</v>
      </c>
      <c r="S4046" s="108">
        <f t="shared" si="6820"/>
        <v>0</v>
      </c>
      <c r="T4046" s="108">
        <f t="shared" si="6820"/>
        <v>0</v>
      </c>
      <c r="U4046" s="108">
        <f t="shared" si="6820"/>
        <v>0</v>
      </c>
      <c r="V4046" s="108">
        <f t="shared" si="6820"/>
        <v>0</v>
      </c>
      <c r="W4046" s="108">
        <f t="shared" si="6820"/>
        <v>0</v>
      </c>
      <c r="X4046" s="108">
        <f t="shared" si="6820"/>
        <v>0</v>
      </c>
      <c r="Y4046" s="108">
        <f t="shared" si="6820"/>
        <v>0</v>
      </c>
    </row>
    <row r="4047" spans="1:29" ht="15" x14ac:dyDescent="0.2">
      <c r="A4047" s="95" t="s">
        <v>974</v>
      </c>
      <c r="B4047" s="93" t="s">
        <v>980</v>
      </c>
      <c r="C4047" s="94">
        <v>43</v>
      </c>
      <c r="D4047" s="95" t="s">
        <v>101</v>
      </c>
      <c r="E4047" s="119">
        <v>4231</v>
      </c>
      <c r="F4047" s="142" t="s">
        <v>241</v>
      </c>
      <c r="H4047" s="398">
        <v>39817</v>
      </c>
      <c r="I4047" s="399"/>
      <c r="J4047" s="398">
        <v>0</v>
      </c>
      <c r="K4047" s="399"/>
      <c r="L4047" s="398"/>
      <c r="M4047" s="399"/>
      <c r="N4047" s="398">
        <v>40000</v>
      </c>
      <c r="O4047" s="399"/>
      <c r="P4047" s="398">
        <v>0</v>
      </c>
      <c r="Q4047" s="399"/>
      <c r="R4047" s="398"/>
      <c r="S4047" s="399"/>
      <c r="T4047" s="398">
        <v>0</v>
      </c>
      <c r="U4047" s="399"/>
      <c r="V4047" s="398"/>
      <c r="W4047" s="399"/>
      <c r="X4047" s="398">
        <v>0</v>
      </c>
      <c r="Y4047" s="399"/>
    </row>
    <row r="4048" spans="1:29" x14ac:dyDescent="0.2">
      <c r="A4048" s="118" t="s">
        <v>974</v>
      </c>
      <c r="B4048" s="102" t="s">
        <v>980</v>
      </c>
      <c r="C4048" s="103">
        <v>43</v>
      </c>
      <c r="D4048" s="118"/>
      <c r="E4048" s="113">
        <v>426</v>
      </c>
      <c r="F4048" s="141"/>
      <c r="G4048" s="186"/>
      <c r="H4048" s="108">
        <f t="shared" ref="H4048:Y4048" si="6821">H4049</f>
        <v>1327</v>
      </c>
      <c r="I4048" s="108">
        <f t="shared" si="6821"/>
        <v>0</v>
      </c>
      <c r="J4048" s="108">
        <f t="shared" si="6821"/>
        <v>1327</v>
      </c>
      <c r="K4048" s="108">
        <f t="shared" si="6821"/>
        <v>0</v>
      </c>
      <c r="L4048" s="108">
        <f t="shared" si="6821"/>
        <v>1327</v>
      </c>
      <c r="M4048" s="108">
        <f t="shared" si="6821"/>
        <v>0</v>
      </c>
      <c r="N4048" s="108">
        <f t="shared" si="6821"/>
        <v>5000</v>
      </c>
      <c r="O4048" s="108">
        <f t="shared" si="6821"/>
        <v>0</v>
      </c>
      <c r="P4048" s="108">
        <f t="shared" si="6821"/>
        <v>1327</v>
      </c>
      <c r="Q4048" s="108">
        <f t="shared" si="6821"/>
        <v>0</v>
      </c>
      <c r="R4048" s="108">
        <f t="shared" si="6821"/>
        <v>1327</v>
      </c>
      <c r="S4048" s="108">
        <f t="shared" si="6821"/>
        <v>0</v>
      </c>
      <c r="T4048" s="108">
        <f t="shared" si="6821"/>
        <v>2000</v>
      </c>
      <c r="U4048" s="108">
        <f t="shared" si="6821"/>
        <v>0</v>
      </c>
      <c r="V4048" s="108">
        <f t="shared" si="6821"/>
        <v>1000</v>
      </c>
      <c r="W4048" s="108">
        <f t="shared" si="6821"/>
        <v>0</v>
      </c>
      <c r="X4048" s="108">
        <f t="shared" si="6821"/>
        <v>2000</v>
      </c>
      <c r="Y4048" s="108">
        <f t="shared" si="6821"/>
        <v>0</v>
      </c>
      <c r="Z4048" s="101"/>
      <c r="AA4048" s="101"/>
      <c r="AB4048" s="101"/>
      <c r="AC4048" s="101"/>
    </row>
    <row r="4049" spans="1:29" ht="15" x14ac:dyDescent="0.2">
      <c r="A4049" s="95" t="s">
        <v>974</v>
      </c>
      <c r="B4049" s="93" t="s">
        <v>980</v>
      </c>
      <c r="C4049" s="94">
        <v>43</v>
      </c>
      <c r="D4049" s="95" t="s">
        <v>101</v>
      </c>
      <c r="E4049" s="119">
        <v>4262</v>
      </c>
      <c r="F4049" s="142" t="s">
        <v>218</v>
      </c>
      <c r="H4049" s="398">
        <v>1327</v>
      </c>
      <c r="I4049" s="399"/>
      <c r="J4049" s="398">
        <v>1327</v>
      </c>
      <c r="K4049" s="399"/>
      <c r="L4049" s="398">
        <v>1327</v>
      </c>
      <c r="M4049" s="399"/>
      <c r="N4049" s="398">
        <v>5000</v>
      </c>
      <c r="O4049" s="399"/>
      <c r="P4049" s="398">
        <v>1327</v>
      </c>
      <c r="Q4049" s="399"/>
      <c r="R4049" s="398">
        <v>1327</v>
      </c>
      <c r="S4049" s="399"/>
      <c r="T4049" s="398">
        <v>2000</v>
      </c>
      <c r="U4049" s="399"/>
      <c r="V4049" s="398">
        <v>1000</v>
      </c>
      <c r="W4049" s="399"/>
      <c r="X4049" s="398">
        <v>2000</v>
      </c>
      <c r="Y4049" s="399"/>
    </row>
    <row r="4050" spans="1:29" s="101" customFormat="1" ht="78.75" x14ac:dyDescent="0.2">
      <c r="A4050" s="202" t="s">
        <v>974</v>
      </c>
      <c r="B4050" s="173" t="s">
        <v>981</v>
      </c>
      <c r="C4050" s="173"/>
      <c r="D4050" s="173"/>
      <c r="E4050" s="174"/>
      <c r="F4050" s="176" t="s">
        <v>982</v>
      </c>
      <c r="G4050" s="177" t="s">
        <v>636</v>
      </c>
      <c r="H4050" s="178">
        <f>H4051+H4059+H4056+H4064</f>
        <v>308561</v>
      </c>
      <c r="I4050" s="178">
        <f t="shared" ref="I4050:Q4050" si="6822">I4051+I4059+I4056+I4064</f>
        <v>0</v>
      </c>
      <c r="J4050" s="178">
        <f t="shared" si="6822"/>
        <v>0</v>
      </c>
      <c r="K4050" s="178">
        <f t="shared" si="6822"/>
        <v>0</v>
      </c>
      <c r="L4050" s="178">
        <f t="shared" ref="L4050:M4050" si="6823">L4051+L4059+L4056+L4064</f>
        <v>0</v>
      </c>
      <c r="M4050" s="178">
        <f t="shared" si="6823"/>
        <v>0</v>
      </c>
      <c r="N4050" s="178">
        <f t="shared" ref="N4050:O4050" si="6824">N4051+N4059+N4056+N4064</f>
        <v>0</v>
      </c>
      <c r="O4050" s="178">
        <f t="shared" si="6824"/>
        <v>0</v>
      </c>
      <c r="P4050" s="178">
        <f t="shared" si="6822"/>
        <v>0</v>
      </c>
      <c r="Q4050" s="178">
        <f t="shared" si="6822"/>
        <v>0</v>
      </c>
      <c r="R4050" s="178">
        <f t="shared" ref="R4050:W4050" si="6825">R4051+R4059+R4056+R4064</f>
        <v>0</v>
      </c>
      <c r="S4050" s="178">
        <f t="shared" si="6825"/>
        <v>0</v>
      </c>
      <c r="T4050" s="178">
        <f t="shared" ref="T4050:U4050" si="6826">T4051+T4059+T4056+T4064</f>
        <v>0</v>
      </c>
      <c r="U4050" s="178">
        <f t="shared" si="6826"/>
        <v>0</v>
      </c>
      <c r="V4050" s="178">
        <f t="shared" si="6825"/>
        <v>0</v>
      </c>
      <c r="W4050" s="178">
        <f t="shared" si="6825"/>
        <v>0</v>
      </c>
      <c r="X4050" s="178">
        <f t="shared" ref="X4050:Y4050" si="6827">X4051+X4059+X4056+X4064</f>
        <v>0</v>
      </c>
      <c r="Y4050" s="178">
        <f t="shared" si="6827"/>
        <v>0</v>
      </c>
      <c r="Z4050" s="112"/>
      <c r="AA4050" s="112"/>
      <c r="AB4050" s="112"/>
      <c r="AC4050" s="112"/>
    </row>
    <row r="4051" spans="1:29" x14ac:dyDescent="0.2">
      <c r="A4051" s="188" t="s">
        <v>974</v>
      </c>
      <c r="B4051" s="166" t="s">
        <v>981</v>
      </c>
      <c r="C4051" s="167">
        <v>43</v>
      </c>
      <c r="D4051" s="166"/>
      <c r="E4051" s="168">
        <v>31</v>
      </c>
      <c r="F4051" s="169"/>
      <c r="G4051" s="169"/>
      <c r="H4051" s="185">
        <f t="shared" ref="H4051:Q4051" si="6828">H4052+H4054</f>
        <v>996</v>
      </c>
      <c r="I4051" s="185">
        <f t="shared" si="6828"/>
        <v>0</v>
      </c>
      <c r="J4051" s="185">
        <f t="shared" si="6828"/>
        <v>0</v>
      </c>
      <c r="K4051" s="185">
        <f t="shared" si="6828"/>
        <v>0</v>
      </c>
      <c r="L4051" s="185">
        <f t="shared" ref="L4051:M4051" si="6829">L4052+L4054</f>
        <v>0</v>
      </c>
      <c r="M4051" s="185">
        <f t="shared" si="6829"/>
        <v>0</v>
      </c>
      <c r="N4051" s="185">
        <f t="shared" ref="N4051:O4051" si="6830">N4052+N4054</f>
        <v>0</v>
      </c>
      <c r="O4051" s="185">
        <f t="shared" si="6830"/>
        <v>0</v>
      </c>
      <c r="P4051" s="185">
        <f t="shared" si="6828"/>
        <v>0</v>
      </c>
      <c r="Q4051" s="185">
        <f t="shared" si="6828"/>
        <v>0</v>
      </c>
      <c r="R4051" s="185">
        <f t="shared" ref="R4051:W4051" si="6831">R4052+R4054</f>
        <v>0</v>
      </c>
      <c r="S4051" s="185">
        <f t="shared" si="6831"/>
        <v>0</v>
      </c>
      <c r="T4051" s="185">
        <f t="shared" ref="T4051:U4051" si="6832">T4052+T4054</f>
        <v>0</v>
      </c>
      <c r="U4051" s="185">
        <f t="shared" si="6832"/>
        <v>0</v>
      </c>
      <c r="V4051" s="185">
        <f t="shared" si="6831"/>
        <v>0</v>
      </c>
      <c r="W4051" s="185">
        <f t="shared" si="6831"/>
        <v>0</v>
      </c>
      <c r="X4051" s="185">
        <f t="shared" ref="X4051:Y4051" si="6833">X4052+X4054</f>
        <v>0</v>
      </c>
      <c r="Y4051" s="185">
        <f t="shared" si="6833"/>
        <v>0</v>
      </c>
    </row>
    <row r="4052" spans="1:29" s="101" customFormat="1" x14ac:dyDescent="0.2">
      <c r="A4052" s="118" t="s">
        <v>974</v>
      </c>
      <c r="B4052" s="102" t="s">
        <v>981</v>
      </c>
      <c r="C4052" s="103">
        <v>43</v>
      </c>
      <c r="D4052" s="118"/>
      <c r="E4052" s="113">
        <v>311</v>
      </c>
      <c r="F4052" s="141"/>
      <c r="G4052" s="186"/>
      <c r="H4052" s="108">
        <f t="shared" ref="H4052:Y4052" si="6834">H4053</f>
        <v>863</v>
      </c>
      <c r="I4052" s="108">
        <f t="shared" si="6834"/>
        <v>0</v>
      </c>
      <c r="J4052" s="108">
        <f t="shared" si="6834"/>
        <v>0</v>
      </c>
      <c r="K4052" s="108">
        <f t="shared" si="6834"/>
        <v>0</v>
      </c>
      <c r="L4052" s="108">
        <f t="shared" si="6834"/>
        <v>0</v>
      </c>
      <c r="M4052" s="108">
        <f t="shared" si="6834"/>
        <v>0</v>
      </c>
      <c r="N4052" s="108">
        <f t="shared" si="6834"/>
        <v>0</v>
      </c>
      <c r="O4052" s="108">
        <f t="shared" si="6834"/>
        <v>0</v>
      </c>
      <c r="P4052" s="108">
        <f t="shared" si="6834"/>
        <v>0</v>
      </c>
      <c r="Q4052" s="108">
        <f t="shared" si="6834"/>
        <v>0</v>
      </c>
      <c r="R4052" s="108">
        <f t="shared" si="6834"/>
        <v>0</v>
      </c>
      <c r="S4052" s="108">
        <f t="shared" si="6834"/>
        <v>0</v>
      </c>
      <c r="T4052" s="108">
        <f t="shared" si="6834"/>
        <v>0</v>
      </c>
      <c r="U4052" s="108">
        <f t="shared" si="6834"/>
        <v>0</v>
      </c>
      <c r="V4052" s="108">
        <f t="shared" si="6834"/>
        <v>0</v>
      </c>
      <c r="W4052" s="108">
        <f t="shared" si="6834"/>
        <v>0</v>
      </c>
      <c r="X4052" s="108">
        <f t="shared" si="6834"/>
        <v>0</v>
      </c>
      <c r="Y4052" s="108">
        <f t="shared" si="6834"/>
        <v>0</v>
      </c>
    </row>
    <row r="4053" spans="1:29" ht="15" x14ac:dyDescent="0.2">
      <c r="A4053" s="95" t="s">
        <v>974</v>
      </c>
      <c r="B4053" s="93" t="s">
        <v>981</v>
      </c>
      <c r="C4053" s="94">
        <v>43</v>
      </c>
      <c r="D4053" s="95" t="s">
        <v>101</v>
      </c>
      <c r="E4053" s="119">
        <v>3111</v>
      </c>
      <c r="F4053" s="142" t="s">
        <v>33</v>
      </c>
      <c r="H4053" s="398">
        <v>863</v>
      </c>
      <c r="I4053" s="399"/>
      <c r="J4053" s="398">
        <v>0</v>
      </c>
      <c r="K4053" s="399"/>
      <c r="L4053" s="398"/>
      <c r="M4053" s="399"/>
      <c r="N4053" s="398"/>
      <c r="O4053" s="399"/>
      <c r="P4053" s="398">
        <v>0</v>
      </c>
      <c r="Q4053" s="399"/>
      <c r="R4053" s="398"/>
      <c r="S4053" s="399"/>
      <c r="T4053" s="398"/>
      <c r="U4053" s="399"/>
      <c r="V4053" s="398"/>
      <c r="W4053" s="399"/>
      <c r="X4053" s="398"/>
      <c r="Y4053" s="399"/>
    </row>
    <row r="4054" spans="1:29" x14ac:dyDescent="0.2">
      <c r="A4054" s="118" t="s">
        <v>974</v>
      </c>
      <c r="B4054" s="102" t="s">
        <v>981</v>
      </c>
      <c r="C4054" s="103">
        <v>43</v>
      </c>
      <c r="D4054" s="118"/>
      <c r="E4054" s="113">
        <v>313</v>
      </c>
      <c r="F4054" s="141"/>
      <c r="G4054" s="186"/>
      <c r="H4054" s="108">
        <f t="shared" ref="H4054:Y4054" si="6835">H4055</f>
        <v>133</v>
      </c>
      <c r="I4054" s="108">
        <f t="shared" si="6835"/>
        <v>0</v>
      </c>
      <c r="J4054" s="108">
        <f t="shared" si="6835"/>
        <v>0</v>
      </c>
      <c r="K4054" s="108">
        <f t="shared" si="6835"/>
        <v>0</v>
      </c>
      <c r="L4054" s="108">
        <f t="shared" si="6835"/>
        <v>0</v>
      </c>
      <c r="M4054" s="108">
        <f t="shared" si="6835"/>
        <v>0</v>
      </c>
      <c r="N4054" s="108">
        <f t="shared" si="6835"/>
        <v>0</v>
      </c>
      <c r="O4054" s="108">
        <f t="shared" si="6835"/>
        <v>0</v>
      </c>
      <c r="P4054" s="108">
        <f t="shared" si="6835"/>
        <v>0</v>
      </c>
      <c r="Q4054" s="108">
        <f t="shared" si="6835"/>
        <v>0</v>
      </c>
      <c r="R4054" s="108">
        <f t="shared" si="6835"/>
        <v>0</v>
      </c>
      <c r="S4054" s="108">
        <f t="shared" si="6835"/>
        <v>0</v>
      </c>
      <c r="T4054" s="108">
        <f t="shared" si="6835"/>
        <v>0</v>
      </c>
      <c r="U4054" s="108">
        <f t="shared" si="6835"/>
        <v>0</v>
      </c>
      <c r="V4054" s="108">
        <f t="shared" si="6835"/>
        <v>0</v>
      </c>
      <c r="W4054" s="108">
        <f t="shared" si="6835"/>
        <v>0</v>
      </c>
      <c r="X4054" s="108">
        <f t="shared" si="6835"/>
        <v>0</v>
      </c>
      <c r="Y4054" s="108">
        <f t="shared" si="6835"/>
        <v>0</v>
      </c>
      <c r="Z4054" s="101"/>
      <c r="AA4054" s="101"/>
      <c r="AB4054" s="101"/>
      <c r="AC4054" s="101"/>
    </row>
    <row r="4055" spans="1:29" s="101" customFormat="1" x14ac:dyDescent="0.2">
      <c r="A4055" s="95" t="s">
        <v>974</v>
      </c>
      <c r="B4055" s="93" t="s">
        <v>981</v>
      </c>
      <c r="C4055" s="94">
        <v>43</v>
      </c>
      <c r="D4055" s="95" t="s">
        <v>101</v>
      </c>
      <c r="E4055" s="119">
        <v>3132</v>
      </c>
      <c r="F4055" s="142" t="s">
        <v>40</v>
      </c>
      <c r="G4055" s="134"/>
      <c r="H4055" s="398">
        <v>133</v>
      </c>
      <c r="I4055" s="399"/>
      <c r="J4055" s="398">
        <v>0</v>
      </c>
      <c r="K4055" s="399"/>
      <c r="L4055" s="398"/>
      <c r="M4055" s="399"/>
      <c r="N4055" s="398"/>
      <c r="O4055" s="399"/>
      <c r="P4055" s="398">
        <v>0</v>
      </c>
      <c r="Q4055" s="399"/>
      <c r="R4055" s="398"/>
      <c r="S4055" s="399"/>
      <c r="T4055" s="398"/>
      <c r="U4055" s="399"/>
      <c r="V4055" s="398"/>
      <c r="W4055" s="399"/>
      <c r="X4055" s="398"/>
      <c r="Y4055" s="399"/>
      <c r="Z4055" s="112"/>
      <c r="AA4055" s="112"/>
      <c r="AB4055" s="112"/>
      <c r="AC4055" s="112"/>
    </row>
    <row r="4056" spans="1:29" x14ac:dyDescent="0.2">
      <c r="A4056" s="188" t="s">
        <v>974</v>
      </c>
      <c r="B4056" s="166" t="s">
        <v>981</v>
      </c>
      <c r="C4056" s="167">
        <v>43</v>
      </c>
      <c r="D4056" s="166"/>
      <c r="E4056" s="168">
        <v>42</v>
      </c>
      <c r="F4056" s="169"/>
      <c r="G4056" s="169"/>
      <c r="H4056" s="185">
        <f t="shared" ref="H4056:X4057" si="6836">H4057</f>
        <v>45299</v>
      </c>
      <c r="I4056" s="185">
        <f t="shared" si="6836"/>
        <v>0</v>
      </c>
      <c r="J4056" s="185">
        <f t="shared" si="6836"/>
        <v>0</v>
      </c>
      <c r="K4056" s="185">
        <f t="shared" si="6836"/>
        <v>0</v>
      </c>
      <c r="L4056" s="185">
        <f t="shared" si="6836"/>
        <v>0</v>
      </c>
      <c r="M4056" s="185">
        <f t="shared" si="6836"/>
        <v>0</v>
      </c>
      <c r="N4056" s="185">
        <f t="shared" si="6836"/>
        <v>0</v>
      </c>
      <c r="O4056" s="185">
        <f t="shared" si="6836"/>
        <v>0</v>
      </c>
      <c r="P4056" s="185">
        <f t="shared" si="6836"/>
        <v>0</v>
      </c>
      <c r="Q4056" s="185">
        <f t="shared" si="6836"/>
        <v>0</v>
      </c>
      <c r="R4056" s="185">
        <f t="shared" si="6836"/>
        <v>0</v>
      </c>
      <c r="S4056" s="185">
        <f t="shared" si="6836"/>
        <v>0</v>
      </c>
      <c r="T4056" s="185">
        <f t="shared" si="6836"/>
        <v>0</v>
      </c>
      <c r="U4056" s="185">
        <f t="shared" si="6836"/>
        <v>0</v>
      </c>
      <c r="V4056" s="185">
        <f t="shared" si="6836"/>
        <v>0</v>
      </c>
      <c r="W4056" s="185">
        <f t="shared" si="6836"/>
        <v>0</v>
      </c>
      <c r="X4056" s="185">
        <f t="shared" si="6836"/>
        <v>0</v>
      </c>
      <c r="Y4056" s="185">
        <f t="shared" ref="X4056:Y4057" si="6837">Y4057</f>
        <v>0</v>
      </c>
    </row>
    <row r="4057" spans="1:29" x14ac:dyDescent="0.2">
      <c r="A4057" s="118" t="s">
        <v>974</v>
      </c>
      <c r="B4057" s="102" t="s">
        <v>981</v>
      </c>
      <c r="C4057" s="103">
        <v>43</v>
      </c>
      <c r="D4057" s="118"/>
      <c r="E4057" s="113">
        <v>421</v>
      </c>
      <c r="F4057" s="141"/>
      <c r="G4057" s="186"/>
      <c r="H4057" s="108">
        <f t="shared" si="6836"/>
        <v>45299</v>
      </c>
      <c r="I4057" s="108">
        <f t="shared" si="6836"/>
        <v>0</v>
      </c>
      <c r="J4057" s="108">
        <f t="shared" si="6836"/>
        <v>0</v>
      </c>
      <c r="K4057" s="108">
        <f t="shared" si="6836"/>
        <v>0</v>
      </c>
      <c r="L4057" s="108">
        <f t="shared" si="6836"/>
        <v>0</v>
      </c>
      <c r="M4057" s="108">
        <f t="shared" si="6836"/>
        <v>0</v>
      </c>
      <c r="N4057" s="108">
        <f t="shared" si="6836"/>
        <v>0</v>
      </c>
      <c r="O4057" s="108">
        <f t="shared" si="6836"/>
        <v>0</v>
      </c>
      <c r="P4057" s="108">
        <f t="shared" si="6836"/>
        <v>0</v>
      </c>
      <c r="Q4057" s="108">
        <f t="shared" si="6836"/>
        <v>0</v>
      </c>
      <c r="R4057" s="108">
        <f t="shared" si="6836"/>
        <v>0</v>
      </c>
      <c r="S4057" s="108">
        <f t="shared" si="6836"/>
        <v>0</v>
      </c>
      <c r="T4057" s="108">
        <f t="shared" si="6836"/>
        <v>0</v>
      </c>
      <c r="U4057" s="108">
        <f t="shared" si="6836"/>
        <v>0</v>
      </c>
      <c r="V4057" s="108">
        <f t="shared" si="6836"/>
        <v>0</v>
      </c>
      <c r="W4057" s="108">
        <f t="shared" si="6836"/>
        <v>0</v>
      </c>
      <c r="X4057" s="108">
        <f t="shared" si="6837"/>
        <v>0</v>
      </c>
      <c r="Y4057" s="108">
        <f t="shared" si="6837"/>
        <v>0</v>
      </c>
      <c r="Z4057" s="101"/>
      <c r="AA4057" s="101"/>
      <c r="AB4057" s="101"/>
      <c r="AC4057" s="101"/>
    </row>
    <row r="4058" spans="1:29" ht="15" x14ac:dyDescent="0.2">
      <c r="A4058" s="95" t="s">
        <v>974</v>
      </c>
      <c r="B4058" s="93" t="s">
        <v>981</v>
      </c>
      <c r="C4058" s="94">
        <v>43</v>
      </c>
      <c r="D4058" s="95" t="s">
        <v>101</v>
      </c>
      <c r="E4058" s="119">
        <v>4214</v>
      </c>
      <c r="F4058" s="142" t="s">
        <v>500</v>
      </c>
      <c r="H4058" s="398">
        <v>45299</v>
      </c>
      <c r="I4058" s="399"/>
      <c r="J4058" s="398">
        <v>0</v>
      </c>
      <c r="K4058" s="399"/>
      <c r="L4058" s="398"/>
      <c r="M4058" s="399"/>
      <c r="N4058" s="398"/>
      <c r="O4058" s="399"/>
      <c r="P4058" s="398">
        <v>0</v>
      </c>
      <c r="Q4058" s="399"/>
      <c r="R4058" s="398"/>
      <c r="S4058" s="399"/>
      <c r="T4058" s="398"/>
      <c r="U4058" s="399"/>
      <c r="V4058" s="398"/>
      <c r="W4058" s="399"/>
      <c r="X4058" s="398"/>
      <c r="Y4058" s="399"/>
    </row>
    <row r="4059" spans="1:29" x14ac:dyDescent="0.2">
      <c r="A4059" s="188" t="s">
        <v>974</v>
      </c>
      <c r="B4059" s="166" t="s">
        <v>981</v>
      </c>
      <c r="C4059" s="167">
        <v>559</v>
      </c>
      <c r="D4059" s="166"/>
      <c r="E4059" s="168">
        <v>31</v>
      </c>
      <c r="F4059" s="169"/>
      <c r="G4059" s="169"/>
      <c r="H4059" s="185">
        <f t="shared" ref="H4059:Q4059" si="6838">H4060+H4062</f>
        <v>5575</v>
      </c>
      <c r="I4059" s="185">
        <f t="shared" si="6838"/>
        <v>0</v>
      </c>
      <c r="J4059" s="185">
        <f t="shared" si="6838"/>
        <v>0</v>
      </c>
      <c r="K4059" s="185">
        <f t="shared" si="6838"/>
        <v>0</v>
      </c>
      <c r="L4059" s="185">
        <f t="shared" ref="L4059:M4059" si="6839">L4060+L4062</f>
        <v>0</v>
      </c>
      <c r="M4059" s="185">
        <f t="shared" si="6839"/>
        <v>0</v>
      </c>
      <c r="N4059" s="185">
        <f t="shared" ref="N4059:O4059" si="6840">N4060+N4062</f>
        <v>0</v>
      </c>
      <c r="O4059" s="185">
        <f t="shared" si="6840"/>
        <v>0</v>
      </c>
      <c r="P4059" s="185">
        <f t="shared" si="6838"/>
        <v>0</v>
      </c>
      <c r="Q4059" s="185">
        <f t="shared" si="6838"/>
        <v>0</v>
      </c>
      <c r="R4059" s="185">
        <f t="shared" ref="R4059:W4059" si="6841">R4060+R4062</f>
        <v>0</v>
      </c>
      <c r="S4059" s="185">
        <f t="shared" si="6841"/>
        <v>0</v>
      </c>
      <c r="T4059" s="185">
        <f t="shared" ref="T4059:U4059" si="6842">T4060+T4062</f>
        <v>0</v>
      </c>
      <c r="U4059" s="185">
        <f t="shared" si="6842"/>
        <v>0</v>
      </c>
      <c r="V4059" s="185">
        <f t="shared" si="6841"/>
        <v>0</v>
      </c>
      <c r="W4059" s="185">
        <f t="shared" si="6841"/>
        <v>0</v>
      </c>
      <c r="X4059" s="185">
        <f t="shared" ref="X4059:Y4059" si="6843">X4060+X4062</f>
        <v>0</v>
      </c>
      <c r="Y4059" s="185">
        <f t="shared" si="6843"/>
        <v>0</v>
      </c>
    </row>
    <row r="4060" spans="1:29" x14ac:dyDescent="0.2">
      <c r="A4060" s="118" t="s">
        <v>974</v>
      </c>
      <c r="B4060" s="102" t="s">
        <v>981</v>
      </c>
      <c r="C4060" s="103">
        <v>559</v>
      </c>
      <c r="D4060" s="118"/>
      <c r="E4060" s="113">
        <v>311</v>
      </c>
      <c r="F4060" s="141"/>
      <c r="G4060" s="186"/>
      <c r="H4060" s="108">
        <f t="shared" ref="H4060:Y4060" si="6844">H4061</f>
        <v>4712</v>
      </c>
      <c r="I4060" s="108">
        <f t="shared" si="6844"/>
        <v>0</v>
      </c>
      <c r="J4060" s="108">
        <f t="shared" si="6844"/>
        <v>0</v>
      </c>
      <c r="K4060" s="108">
        <f t="shared" si="6844"/>
        <v>0</v>
      </c>
      <c r="L4060" s="108">
        <f t="shared" si="6844"/>
        <v>0</v>
      </c>
      <c r="M4060" s="108">
        <f t="shared" si="6844"/>
        <v>0</v>
      </c>
      <c r="N4060" s="108">
        <f t="shared" si="6844"/>
        <v>0</v>
      </c>
      <c r="O4060" s="108">
        <f t="shared" si="6844"/>
        <v>0</v>
      </c>
      <c r="P4060" s="108">
        <f t="shared" si="6844"/>
        <v>0</v>
      </c>
      <c r="Q4060" s="108">
        <f t="shared" si="6844"/>
        <v>0</v>
      </c>
      <c r="R4060" s="108">
        <f t="shared" si="6844"/>
        <v>0</v>
      </c>
      <c r="S4060" s="108">
        <f t="shared" si="6844"/>
        <v>0</v>
      </c>
      <c r="T4060" s="108">
        <f t="shared" si="6844"/>
        <v>0</v>
      </c>
      <c r="U4060" s="108">
        <f t="shared" si="6844"/>
        <v>0</v>
      </c>
      <c r="V4060" s="108">
        <f t="shared" si="6844"/>
        <v>0</v>
      </c>
      <c r="W4060" s="108">
        <f t="shared" si="6844"/>
        <v>0</v>
      </c>
      <c r="X4060" s="108">
        <f t="shared" si="6844"/>
        <v>0</v>
      </c>
      <c r="Y4060" s="108">
        <f t="shared" si="6844"/>
        <v>0</v>
      </c>
    </row>
    <row r="4061" spans="1:29" ht="15" x14ac:dyDescent="0.2">
      <c r="A4061" s="95" t="s">
        <v>974</v>
      </c>
      <c r="B4061" s="93" t="s">
        <v>981</v>
      </c>
      <c r="C4061" s="94">
        <v>559</v>
      </c>
      <c r="D4061" s="95" t="s">
        <v>101</v>
      </c>
      <c r="E4061" s="119">
        <v>3111</v>
      </c>
      <c r="F4061" s="142" t="s">
        <v>33</v>
      </c>
      <c r="H4061" s="398">
        <v>4712</v>
      </c>
      <c r="I4061" s="399"/>
      <c r="J4061" s="398">
        <v>0</v>
      </c>
      <c r="K4061" s="399"/>
      <c r="L4061" s="398"/>
      <c r="M4061" s="399"/>
      <c r="N4061" s="398"/>
      <c r="O4061" s="399"/>
      <c r="P4061" s="398">
        <v>0</v>
      </c>
      <c r="Q4061" s="399"/>
      <c r="R4061" s="398"/>
      <c r="S4061" s="399"/>
      <c r="T4061" s="398"/>
      <c r="U4061" s="399"/>
      <c r="V4061" s="398"/>
      <c r="W4061" s="399"/>
      <c r="X4061" s="398"/>
      <c r="Y4061" s="399"/>
    </row>
    <row r="4062" spans="1:29" x14ac:dyDescent="0.2">
      <c r="A4062" s="118" t="s">
        <v>974</v>
      </c>
      <c r="B4062" s="102" t="s">
        <v>981</v>
      </c>
      <c r="C4062" s="103">
        <v>559</v>
      </c>
      <c r="D4062" s="118"/>
      <c r="E4062" s="113">
        <v>313</v>
      </c>
      <c r="F4062" s="141"/>
      <c r="G4062" s="186"/>
      <c r="H4062" s="108">
        <f t="shared" ref="H4062:Y4062" si="6845">H4063</f>
        <v>863</v>
      </c>
      <c r="I4062" s="108">
        <f t="shared" si="6845"/>
        <v>0</v>
      </c>
      <c r="J4062" s="108">
        <f t="shared" si="6845"/>
        <v>0</v>
      </c>
      <c r="K4062" s="108">
        <f t="shared" si="6845"/>
        <v>0</v>
      </c>
      <c r="L4062" s="108">
        <f t="shared" si="6845"/>
        <v>0</v>
      </c>
      <c r="M4062" s="108">
        <f t="shared" si="6845"/>
        <v>0</v>
      </c>
      <c r="N4062" s="108">
        <f t="shared" si="6845"/>
        <v>0</v>
      </c>
      <c r="O4062" s="108">
        <f t="shared" si="6845"/>
        <v>0</v>
      </c>
      <c r="P4062" s="108">
        <f t="shared" si="6845"/>
        <v>0</v>
      </c>
      <c r="Q4062" s="108">
        <f t="shared" si="6845"/>
        <v>0</v>
      </c>
      <c r="R4062" s="108">
        <f t="shared" si="6845"/>
        <v>0</v>
      </c>
      <c r="S4062" s="108">
        <f t="shared" si="6845"/>
        <v>0</v>
      </c>
      <c r="T4062" s="108">
        <f t="shared" si="6845"/>
        <v>0</v>
      </c>
      <c r="U4062" s="108">
        <f t="shared" si="6845"/>
        <v>0</v>
      </c>
      <c r="V4062" s="108">
        <f t="shared" si="6845"/>
        <v>0</v>
      </c>
      <c r="W4062" s="108">
        <f t="shared" si="6845"/>
        <v>0</v>
      </c>
      <c r="X4062" s="108">
        <f t="shared" si="6845"/>
        <v>0</v>
      </c>
      <c r="Y4062" s="108">
        <f t="shared" si="6845"/>
        <v>0</v>
      </c>
    </row>
    <row r="4063" spans="1:29" ht="15" x14ac:dyDescent="0.2">
      <c r="A4063" s="95" t="s">
        <v>974</v>
      </c>
      <c r="B4063" s="93" t="s">
        <v>981</v>
      </c>
      <c r="C4063" s="94">
        <v>559</v>
      </c>
      <c r="D4063" s="95" t="s">
        <v>101</v>
      </c>
      <c r="E4063" s="119">
        <v>3132</v>
      </c>
      <c r="F4063" s="142" t="s">
        <v>40</v>
      </c>
      <c r="H4063" s="398">
        <v>863</v>
      </c>
      <c r="I4063" s="399"/>
      <c r="J4063" s="398">
        <v>0</v>
      </c>
      <c r="K4063" s="399"/>
      <c r="L4063" s="398"/>
      <c r="M4063" s="399"/>
      <c r="N4063" s="398"/>
      <c r="O4063" s="399"/>
      <c r="P4063" s="398">
        <v>0</v>
      </c>
      <c r="Q4063" s="399"/>
      <c r="R4063" s="398"/>
      <c r="S4063" s="399"/>
      <c r="T4063" s="398"/>
      <c r="U4063" s="399"/>
      <c r="V4063" s="398"/>
      <c r="W4063" s="399"/>
      <c r="X4063" s="398"/>
      <c r="Y4063" s="399"/>
    </row>
    <row r="4064" spans="1:29" x14ac:dyDescent="0.2">
      <c r="A4064" s="188" t="s">
        <v>974</v>
      </c>
      <c r="B4064" s="166" t="s">
        <v>981</v>
      </c>
      <c r="C4064" s="167">
        <v>559</v>
      </c>
      <c r="D4064" s="166"/>
      <c r="E4064" s="168">
        <v>42</v>
      </c>
      <c r="F4064" s="169"/>
      <c r="G4064" s="169"/>
      <c r="H4064" s="185">
        <f t="shared" ref="H4064:X4065" si="6846">H4065</f>
        <v>256691</v>
      </c>
      <c r="I4064" s="185">
        <f t="shared" si="6846"/>
        <v>0</v>
      </c>
      <c r="J4064" s="185">
        <f t="shared" si="6846"/>
        <v>0</v>
      </c>
      <c r="K4064" s="185">
        <f t="shared" si="6846"/>
        <v>0</v>
      </c>
      <c r="L4064" s="185">
        <f t="shared" si="6846"/>
        <v>0</v>
      </c>
      <c r="M4064" s="185">
        <f t="shared" si="6846"/>
        <v>0</v>
      </c>
      <c r="N4064" s="185">
        <f t="shared" si="6846"/>
        <v>0</v>
      </c>
      <c r="O4064" s="185">
        <f t="shared" si="6846"/>
        <v>0</v>
      </c>
      <c r="P4064" s="185">
        <f t="shared" si="6846"/>
        <v>0</v>
      </c>
      <c r="Q4064" s="185">
        <f t="shared" si="6846"/>
        <v>0</v>
      </c>
      <c r="R4064" s="185">
        <f t="shared" si="6846"/>
        <v>0</v>
      </c>
      <c r="S4064" s="185">
        <f t="shared" si="6846"/>
        <v>0</v>
      </c>
      <c r="T4064" s="185">
        <f t="shared" si="6846"/>
        <v>0</v>
      </c>
      <c r="U4064" s="185">
        <f t="shared" si="6846"/>
        <v>0</v>
      </c>
      <c r="V4064" s="185">
        <f t="shared" si="6846"/>
        <v>0</v>
      </c>
      <c r="W4064" s="185">
        <f t="shared" si="6846"/>
        <v>0</v>
      </c>
      <c r="X4064" s="185">
        <f t="shared" si="6846"/>
        <v>0</v>
      </c>
      <c r="Y4064" s="185">
        <f t="shared" ref="X4064:Y4065" si="6847">Y4065</f>
        <v>0</v>
      </c>
    </row>
    <row r="4065" spans="1:29" x14ac:dyDescent="0.2">
      <c r="A4065" s="118" t="s">
        <v>974</v>
      </c>
      <c r="B4065" s="102" t="s">
        <v>981</v>
      </c>
      <c r="C4065" s="103">
        <v>559</v>
      </c>
      <c r="D4065" s="118"/>
      <c r="E4065" s="113">
        <v>421</v>
      </c>
      <c r="F4065" s="141"/>
      <c r="G4065" s="186"/>
      <c r="H4065" s="108">
        <f t="shared" si="6846"/>
        <v>256691</v>
      </c>
      <c r="I4065" s="108">
        <f t="shared" si="6846"/>
        <v>0</v>
      </c>
      <c r="J4065" s="108">
        <f t="shared" si="6846"/>
        <v>0</v>
      </c>
      <c r="K4065" s="108">
        <f t="shared" si="6846"/>
        <v>0</v>
      </c>
      <c r="L4065" s="108">
        <f t="shared" si="6846"/>
        <v>0</v>
      </c>
      <c r="M4065" s="108">
        <f t="shared" si="6846"/>
        <v>0</v>
      </c>
      <c r="N4065" s="108">
        <f t="shared" si="6846"/>
        <v>0</v>
      </c>
      <c r="O4065" s="108">
        <f t="shared" si="6846"/>
        <v>0</v>
      </c>
      <c r="P4065" s="108">
        <f t="shared" si="6846"/>
        <v>0</v>
      </c>
      <c r="Q4065" s="108">
        <f t="shared" si="6846"/>
        <v>0</v>
      </c>
      <c r="R4065" s="108">
        <f t="shared" si="6846"/>
        <v>0</v>
      </c>
      <c r="S4065" s="108">
        <f t="shared" si="6846"/>
        <v>0</v>
      </c>
      <c r="T4065" s="108">
        <f t="shared" si="6846"/>
        <v>0</v>
      </c>
      <c r="U4065" s="108">
        <f t="shared" si="6846"/>
        <v>0</v>
      </c>
      <c r="V4065" s="108">
        <f t="shared" si="6846"/>
        <v>0</v>
      </c>
      <c r="W4065" s="108">
        <f t="shared" si="6846"/>
        <v>0</v>
      </c>
      <c r="X4065" s="108">
        <f t="shared" si="6847"/>
        <v>0</v>
      </c>
      <c r="Y4065" s="108">
        <f t="shared" si="6847"/>
        <v>0</v>
      </c>
    </row>
    <row r="4066" spans="1:29" ht="15" x14ac:dyDescent="0.2">
      <c r="A4066" s="95" t="s">
        <v>974</v>
      </c>
      <c r="B4066" s="93" t="s">
        <v>981</v>
      </c>
      <c r="C4066" s="94">
        <v>559</v>
      </c>
      <c r="D4066" s="95" t="s">
        <v>101</v>
      </c>
      <c r="E4066" s="119">
        <v>4214</v>
      </c>
      <c r="F4066" s="142" t="s">
        <v>500</v>
      </c>
      <c r="H4066" s="398">
        <v>256691</v>
      </c>
      <c r="I4066" s="399"/>
      <c r="J4066" s="398">
        <v>0</v>
      </c>
      <c r="K4066" s="399"/>
      <c r="L4066" s="398"/>
      <c r="M4066" s="399"/>
      <c r="N4066" s="398"/>
      <c r="O4066" s="399"/>
      <c r="P4066" s="398">
        <v>0</v>
      </c>
      <c r="Q4066" s="399"/>
      <c r="R4066" s="398"/>
      <c r="S4066" s="399"/>
      <c r="T4066" s="398"/>
      <c r="U4066" s="399"/>
      <c r="V4066" s="398"/>
      <c r="W4066" s="399"/>
      <c r="X4066" s="398"/>
      <c r="Y4066" s="399"/>
    </row>
    <row r="4067" spans="1:29" s="101" customFormat="1" ht="67.5" x14ac:dyDescent="0.2">
      <c r="A4067" s="202" t="s">
        <v>974</v>
      </c>
      <c r="B4067" s="173" t="s">
        <v>983</v>
      </c>
      <c r="C4067" s="173"/>
      <c r="D4067" s="173"/>
      <c r="E4067" s="174"/>
      <c r="F4067" s="176" t="s">
        <v>984</v>
      </c>
      <c r="G4067" s="177" t="s">
        <v>636</v>
      </c>
      <c r="H4067" s="178">
        <f>H4068+H4100+H4073+H4105+H4079+H4111+H4084+H4089+H4095</f>
        <v>0</v>
      </c>
      <c r="I4067" s="178">
        <f t="shared" ref="I4067:W4067" si="6848">I4068+I4100+I4073+I4105+I4079+I4111+I4084+I4089+I4095</f>
        <v>0</v>
      </c>
      <c r="J4067" s="178">
        <f t="shared" si="6848"/>
        <v>0</v>
      </c>
      <c r="K4067" s="178">
        <f t="shared" si="6848"/>
        <v>0</v>
      </c>
      <c r="L4067" s="178">
        <f t="shared" si="6848"/>
        <v>68000</v>
      </c>
      <c r="M4067" s="178">
        <f t="shared" si="6848"/>
        <v>0</v>
      </c>
      <c r="N4067" s="178">
        <f t="shared" ref="N4067:O4067" si="6849">N4068+N4100+N4073+N4105+N4079+N4111+N4084+N4089+N4095</f>
        <v>68000</v>
      </c>
      <c r="O4067" s="178">
        <f t="shared" si="6849"/>
        <v>0</v>
      </c>
      <c r="P4067" s="178">
        <f t="shared" si="6848"/>
        <v>0</v>
      </c>
      <c r="Q4067" s="178">
        <f t="shared" si="6848"/>
        <v>0</v>
      </c>
      <c r="R4067" s="178">
        <f t="shared" si="6848"/>
        <v>68000</v>
      </c>
      <c r="S4067" s="178">
        <f t="shared" si="6848"/>
        <v>0</v>
      </c>
      <c r="T4067" s="178">
        <f t="shared" ref="T4067:U4067" si="6850">T4068+T4100+T4073+T4105+T4079+T4111+T4084+T4089+T4095</f>
        <v>68000</v>
      </c>
      <c r="U4067" s="178">
        <f t="shared" si="6850"/>
        <v>0</v>
      </c>
      <c r="V4067" s="178">
        <f t="shared" si="6848"/>
        <v>68000</v>
      </c>
      <c r="W4067" s="178">
        <f t="shared" si="6848"/>
        <v>0</v>
      </c>
      <c r="X4067" s="178">
        <f t="shared" ref="X4067:Y4067" si="6851">X4068+X4100+X4073+X4105+X4079+X4111+X4084+X4089+X4095</f>
        <v>68000</v>
      </c>
      <c r="Y4067" s="178">
        <f t="shared" si="6851"/>
        <v>0</v>
      </c>
      <c r="Z4067" s="112"/>
      <c r="AA4067" s="112"/>
      <c r="AB4067" s="112"/>
      <c r="AC4067" s="112"/>
    </row>
    <row r="4068" spans="1:29" x14ac:dyDescent="0.2">
      <c r="A4068" s="188" t="s">
        <v>974</v>
      </c>
      <c r="B4068" s="166" t="s">
        <v>983</v>
      </c>
      <c r="C4068" s="167">
        <v>43</v>
      </c>
      <c r="D4068" s="166"/>
      <c r="E4068" s="168">
        <v>31</v>
      </c>
      <c r="F4068" s="169"/>
      <c r="G4068" s="169"/>
      <c r="H4068" s="185">
        <f t="shared" ref="H4068:W4068" si="6852">H4069+H4071</f>
        <v>0</v>
      </c>
      <c r="I4068" s="185">
        <f t="shared" si="6852"/>
        <v>0</v>
      </c>
      <c r="J4068" s="185">
        <f t="shared" si="6852"/>
        <v>0</v>
      </c>
      <c r="K4068" s="185">
        <f t="shared" si="6852"/>
        <v>0</v>
      </c>
      <c r="L4068" s="185">
        <f t="shared" si="6852"/>
        <v>4500</v>
      </c>
      <c r="M4068" s="185">
        <f t="shared" si="6852"/>
        <v>0</v>
      </c>
      <c r="N4068" s="185">
        <f t="shared" ref="N4068:O4068" si="6853">N4069+N4071</f>
        <v>4500</v>
      </c>
      <c r="O4068" s="185">
        <f t="shared" si="6853"/>
        <v>0</v>
      </c>
      <c r="P4068" s="185">
        <f t="shared" si="6852"/>
        <v>0</v>
      </c>
      <c r="Q4068" s="185">
        <f t="shared" si="6852"/>
        <v>0</v>
      </c>
      <c r="R4068" s="185">
        <f t="shared" si="6852"/>
        <v>4500</v>
      </c>
      <c r="S4068" s="185">
        <f t="shared" si="6852"/>
        <v>0</v>
      </c>
      <c r="T4068" s="185">
        <f t="shared" ref="T4068:U4068" si="6854">T4069+T4071</f>
        <v>4500</v>
      </c>
      <c r="U4068" s="185">
        <f t="shared" si="6854"/>
        <v>0</v>
      </c>
      <c r="V4068" s="185">
        <f t="shared" si="6852"/>
        <v>4500</v>
      </c>
      <c r="W4068" s="185">
        <f t="shared" si="6852"/>
        <v>0</v>
      </c>
      <c r="X4068" s="185">
        <f t="shared" ref="X4068:Y4068" si="6855">X4069+X4071</f>
        <v>4500</v>
      </c>
      <c r="Y4068" s="185">
        <f t="shared" si="6855"/>
        <v>0</v>
      </c>
    </row>
    <row r="4069" spans="1:29" s="101" customFormat="1" x14ac:dyDescent="0.2">
      <c r="A4069" s="118" t="s">
        <v>974</v>
      </c>
      <c r="B4069" s="102" t="s">
        <v>983</v>
      </c>
      <c r="C4069" s="103">
        <v>43</v>
      </c>
      <c r="D4069" s="118"/>
      <c r="E4069" s="113">
        <v>311</v>
      </c>
      <c r="F4069" s="141"/>
      <c r="G4069" s="186"/>
      <c r="H4069" s="108">
        <f t="shared" ref="H4069:Y4069" si="6856">H4070</f>
        <v>0</v>
      </c>
      <c r="I4069" s="108">
        <f t="shared" si="6856"/>
        <v>0</v>
      </c>
      <c r="J4069" s="108">
        <f t="shared" si="6856"/>
        <v>0</v>
      </c>
      <c r="K4069" s="108">
        <f t="shared" si="6856"/>
        <v>0</v>
      </c>
      <c r="L4069" s="108">
        <f t="shared" si="6856"/>
        <v>3700</v>
      </c>
      <c r="M4069" s="108">
        <f t="shared" si="6856"/>
        <v>0</v>
      </c>
      <c r="N4069" s="108">
        <f t="shared" si="6856"/>
        <v>3700</v>
      </c>
      <c r="O4069" s="108">
        <f t="shared" si="6856"/>
        <v>0</v>
      </c>
      <c r="P4069" s="108">
        <f t="shared" si="6856"/>
        <v>0</v>
      </c>
      <c r="Q4069" s="108">
        <f t="shared" si="6856"/>
        <v>0</v>
      </c>
      <c r="R4069" s="108">
        <f t="shared" si="6856"/>
        <v>3700</v>
      </c>
      <c r="S4069" s="108">
        <f t="shared" si="6856"/>
        <v>0</v>
      </c>
      <c r="T4069" s="108">
        <f t="shared" si="6856"/>
        <v>3700</v>
      </c>
      <c r="U4069" s="108">
        <f t="shared" si="6856"/>
        <v>0</v>
      </c>
      <c r="V4069" s="108">
        <f t="shared" si="6856"/>
        <v>3700</v>
      </c>
      <c r="W4069" s="108">
        <f t="shared" si="6856"/>
        <v>0</v>
      </c>
      <c r="X4069" s="108">
        <f t="shared" si="6856"/>
        <v>3700</v>
      </c>
      <c r="Y4069" s="108">
        <f t="shared" si="6856"/>
        <v>0</v>
      </c>
    </row>
    <row r="4070" spans="1:29" ht="15" x14ac:dyDescent="0.2">
      <c r="A4070" s="95" t="s">
        <v>974</v>
      </c>
      <c r="B4070" s="93" t="s">
        <v>983</v>
      </c>
      <c r="C4070" s="94">
        <v>43</v>
      </c>
      <c r="D4070" s="95" t="s">
        <v>101</v>
      </c>
      <c r="E4070" s="119">
        <v>3111</v>
      </c>
      <c r="F4070" s="142" t="s">
        <v>33</v>
      </c>
      <c r="H4070" s="398"/>
      <c r="I4070" s="399"/>
      <c r="J4070" s="398">
        <v>0</v>
      </c>
      <c r="K4070" s="399"/>
      <c r="L4070" s="398">
        <v>3700</v>
      </c>
      <c r="M4070" s="399"/>
      <c r="N4070" s="398">
        <v>3700</v>
      </c>
      <c r="O4070" s="399"/>
      <c r="P4070" s="398">
        <v>0</v>
      </c>
      <c r="Q4070" s="399"/>
      <c r="R4070" s="398">
        <v>3700</v>
      </c>
      <c r="S4070" s="399"/>
      <c r="T4070" s="398">
        <v>3700</v>
      </c>
      <c r="U4070" s="399"/>
      <c r="V4070" s="398">
        <v>3700</v>
      </c>
      <c r="W4070" s="399"/>
      <c r="X4070" s="398">
        <v>3700</v>
      </c>
      <c r="Y4070" s="399"/>
    </row>
    <row r="4071" spans="1:29" x14ac:dyDescent="0.2">
      <c r="A4071" s="118" t="s">
        <v>974</v>
      </c>
      <c r="B4071" s="102" t="s">
        <v>983</v>
      </c>
      <c r="C4071" s="103">
        <v>43</v>
      </c>
      <c r="D4071" s="118"/>
      <c r="E4071" s="113">
        <v>313</v>
      </c>
      <c r="F4071" s="141"/>
      <c r="G4071" s="186"/>
      <c r="H4071" s="108">
        <f t="shared" ref="H4071:Y4071" si="6857">H4072</f>
        <v>0</v>
      </c>
      <c r="I4071" s="108">
        <f t="shared" si="6857"/>
        <v>0</v>
      </c>
      <c r="J4071" s="108">
        <f t="shared" si="6857"/>
        <v>0</v>
      </c>
      <c r="K4071" s="108">
        <f t="shared" si="6857"/>
        <v>0</v>
      </c>
      <c r="L4071" s="108">
        <f t="shared" si="6857"/>
        <v>800</v>
      </c>
      <c r="M4071" s="108">
        <f t="shared" si="6857"/>
        <v>0</v>
      </c>
      <c r="N4071" s="108">
        <f t="shared" si="6857"/>
        <v>800</v>
      </c>
      <c r="O4071" s="108">
        <f t="shared" si="6857"/>
        <v>0</v>
      </c>
      <c r="P4071" s="108">
        <f t="shared" si="6857"/>
        <v>0</v>
      </c>
      <c r="Q4071" s="108">
        <f t="shared" si="6857"/>
        <v>0</v>
      </c>
      <c r="R4071" s="108">
        <f t="shared" si="6857"/>
        <v>800</v>
      </c>
      <c r="S4071" s="108">
        <f t="shared" si="6857"/>
        <v>0</v>
      </c>
      <c r="T4071" s="108">
        <f t="shared" si="6857"/>
        <v>800</v>
      </c>
      <c r="U4071" s="108">
        <f t="shared" si="6857"/>
        <v>0</v>
      </c>
      <c r="V4071" s="108">
        <f t="shared" si="6857"/>
        <v>800</v>
      </c>
      <c r="W4071" s="108">
        <f t="shared" si="6857"/>
        <v>0</v>
      </c>
      <c r="X4071" s="108">
        <f t="shared" si="6857"/>
        <v>800</v>
      </c>
      <c r="Y4071" s="108">
        <f t="shared" si="6857"/>
        <v>0</v>
      </c>
      <c r="Z4071" s="101"/>
      <c r="AA4071" s="101"/>
      <c r="AB4071" s="101"/>
      <c r="AC4071" s="101"/>
    </row>
    <row r="4072" spans="1:29" s="101" customFormat="1" x14ac:dyDescent="0.2">
      <c r="A4072" s="95" t="s">
        <v>974</v>
      </c>
      <c r="B4072" s="93" t="s">
        <v>983</v>
      </c>
      <c r="C4072" s="94">
        <v>43</v>
      </c>
      <c r="D4072" s="95" t="s">
        <v>101</v>
      </c>
      <c r="E4072" s="119">
        <v>3132</v>
      </c>
      <c r="F4072" s="142" t="s">
        <v>40</v>
      </c>
      <c r="G4072" s="134"/>
      <c r="H4072" s="398"/>
      <c r="I4072" s="399"/>
      <c r="J4072" s="398">
        <v>0</v>
      </c>
      <c r="K4072" s="399"/>
      <c r="L4072" s="398">
        <v>800</v>
      </c>
      <c r="M4072" s="399"/>
      <c r="N4072" s="398">
        <v>800</v>
      </c>
      <c r="O4072" s="399"/>
      <c r="P4072" s="398">
        <v>0</v>
      </c>
      <c r="Q4072" s="399"/>
      <c r="R4072" s="398">
        <v>800</v>
      </c>
      <c r="S4072" s="399"/>
      <c r="T4072" s="398">
        <v>800</v>
      </c>
      <c r="U4072" s="399"/>
      <c r="V4072" s="398">
        <v>800</v>
      </c>
      <c r="W4072" s="399"/>
      <c r="X4072" s="398">
        <v>800</v>
      </c>
      <c r="Y4072" s="399"/>
      <c r="Z4072" s="112"/>
      <c r="AA4072" s="112"/>
      <c r="AB4072" s="112"/>
      <c r="AC4072" s="112"/>
    </row>
    <row r="4073" spans="1:29" x14ac:dyDescent="0.2">
      <c r="A4073" s="188" t="s">
        <v>974</v>
      </c>
      <c r="B4073" s="166" t="s">
        <v>983</v>
      </c>
      <c r="C4073" s="167">
        <v>43</v>
      </c>
      <c r="D4073" s="166"/>
      <c r="E4073" s="168">
        <v>32</v>
      </c>
      <c r="F4073" s="169"/>
      <c r="G4073" s="169"/>
      <c r="H4073" s="185">
        <f>H4074+H4076</f>
        <v>0</v>
      </c>
      <c r="I4073" s="185">
        <f t="shared" ref="I4073:W4073" si="6858">I4074+I4076</f>
        <v>0</v>
      </c>
      <c r="J4073" s="185">
        <f t="shared" si="6858"/>
        <v>0</v>
      </c>
      <c r="K4073" s="185">
        <f t="shared" si="6858"/>
        <v>0</v>
      </c>
      <c r="L4073" s="185">
        <f t="shared" si="6858"/>
        <v>17000</v>
      </c>
      <c r="M4073" s="185">
        <f t="shared" si="6858"/>
        <v>0</v>
      </c>
      <c r="N4073" s="185">
        <f t="shared" ref="N4073:O4073" si="6859">N4074+N4076</f>
        <v>17000</v>
      </c>
      <c r="O4073" s="185">
        <f t="shared" si="6859"/>
        <v>0</v>
      </c>
      <c r="P4073" s="185">
        <f t="shared" si="6858"/>
        <v>0</v>
      </c>
      <c r="Q4073" s="185">
        <f t="shared" si="6858"/>
        <v>0</v>
      </c>
      <c r="R4073" s="185">
        <f t="shared" si="6858"/>
        <v>17000</v>
      </c>
      <c r="S4073" s="185">
        <f t="shared" si="6858"/>
        <v>0</v>
      </c>
      <c r="T4073" s="185">
        <f t="shared" ref="T4073:U4073" si="6860">T4074+T4076</f>
        <v>17000</v>
      </c>
      <c r="U4073" s="185">
        <f t="shared" si="6860"/>
        <v>0</v>
      </c>
      <c r="V4073" s="185">
        <f t="shared" si="6858"/>
        <v>17000</v>
      </c>
      <c r="W4073" s="185">
        <f t="shared" si="6858"/>
        <v>0</v>
      </c>
      <c r="X4073" s="185">
        <f t="shared" ref="X4073:Y4073" si="6861">X4074+X4076</f>
        <v>17000</v>
      </c>
      <c r="Y4073" s="185">
        <f t="shared" si="6861"/>
        <v>0</v>
      </c>
    </row>
    <row r="4074" spans="1:29" s="101" customFormat="1" x14ac:dyDescent="0.2">
      <c r="A4074" s="118" t="s">
        <v>974</v>
      </c>
      <c r="B4074" s="102" t="s">
        <v>983</v>
      </c>
      <c r="C4074" s="103">
        <v>43</v>
      </c>
      <c r="D4074" s="118"/>
      <c r="E4074" s="113">
        <v>321</v>
      </c>
      <c r="F4074" s="141"/>
      <c r="G4074" s="186"/>
      <c r="H4074" s="108">
        <f t="shared" ref="H4074:Y4074" si="6862">H4075</f>
        <v>0</v>
      </c>
      <c r="I4074" s="108">
        <f t="shared" si="6862"/>
        <v>0</v>
      </c>
      <c r="J4074" s="108">
        <f t="shared" si="6862"/>
        <v>0</v>
      </c>
      <c r="K4074" s="108">
        <f t="shared" si="6862"/>
        <v>0</v>
      </c>
      <c r="L4074" s="108">
        <f t="shared" si="6862"/>
        <v>2000</v>
      </c>
      <c r="M4074" s="108">
        <f t="shared" si="6862"/>
        <v>0</v>
      </c>
      <c r="N4074" s="108">
        <f t="shared" si="6862"/>
        <v>2000</v>
      </c>
      <c r="O4074" s="108">
        <f t="shared" si="6862"/>
        <v>0</v>
      </c>
      <c r="P4074" s="108">
        <f t="shared" si="6862"/>
        <v>0</v>
      </c>
      <c r="Q4074" s="108">
        <f t="shared" si="6862"/>
        <v>0</v>
      </c>
      <c r="R4074" s="108">
        <f t="shared" si="6862"/>
        <v>2000</v>
      </c>
      <c r="S4074" s="108">
        <f t="shared" si="6862"/>
        <v>0</v>
      </c>
      <c r="T4074" s="108">
        <f t="shared" si="6862"/>
        <v>2000</v>
      </c>
      <c r="U4074" s="108">
        <f t="shared" si="6862"/>
        <v>0</v>
      </c>
      <c r="V4074" s="108">
        <f t="shared" si="6862"/>
        <v>2000</v>
      </c>
      <c r="W4074" s="108">
        <f t="shared" si="6862"/>
        <v>0</v>
      </c>
      <c r="X4074" s="108">
        <f t="shared" si="6862"/>
        <v>2000</v>
      </c>
      <c r="Y4074" s="108">
        <f t="shared" si="6862"/>
        <v>0</v>
      </c>
    </row>
    <row r="4075" spans="1:29" ht="15" x14ac:dyDescent="0.2">
      <c r="A4075" s="95" t="s">
        <v>974</v>
      </c>
      <c r="B4075" s="93" t="s">
        <v>983</v>
      </c>
      <c r="C4075" s="94">
        <v>43</v>
      </c>
      <c r="D4075" s="95" t="s">
        <v>101</v>
      </c>
      <c r="E4075" s="119">
        <v>3211</v>
      </c>
      <c r="F4075" s="142" t="s">
        <v>42</v>
      </c>
      <c r="H4075" s="398"/>
      <c r="I4075" s="399"/>
      <c r="J4075" s="398">
        <v>0</v>
      </c>
      <c r="K4075" s="399"/>
      <c r="L4075" s="398">
        <v>2000</v>
      </c>
      <c r="M4075" s="399"/>
      <c r="N4075" s="398">
        <v>2000</v>
      </c>
      <c r="O4075" s="399"/>
      <c r="P4075" s="398">
        <v>0</v>
      </c>
      <c r="Q4075" s="399"/>
      <c r="R4075" s="398">
        <v>2000</v>
      </c>
      <c r="S4075" s="399"/>
      <c r="T4075" s="398">
        <v>2000</v>
      </c>
      <c r="U4075" s="399"/>
      <c r="V4075" s="398">
        <v>2000</v>
      </c>
      <c r="W4075" s="399"/>
      <c r="X4075" s="398">
        <v>2000</v>
      </c>
      <c r="Y4075" s="399"/>
    </row>
    <row r="4076" spans="1:29" x14ac:dyDescent="0.2">
      <c r="A4076" s="118" t="s">
        <v>974</v>
      </c>
      <c r="B4076" s="102" t="s">
        <v>983</v>
      </c>
      <c r="C4076" s="103">
        <v>43</v>
      </c>
      <c r="D4076" s="118"/>
      <c r="E4076" s="113">
        <v>323</v>
      </c>
      <c r="F4076" s="141"/>
      <c r="G4076" s="186"/>
      <c r="H4076" s="108">
        <f>SUM(H4077:H4078)</f>
        <v>0</v>
      </c>
      <c r="I4076" s="108">
        <f t="shared" ref="I4076:W4076" si="6863">SUM(I4077:I4078)</f>
        <v>0</v>
      </c>
      <c r="J4076" s="108">
        <f t="shared" si="6863"/>
        <v>0</v>
      </c>
      <c r="K4076" s="108">
        <f t="shared" si="6863"/>
        <v>0</v>
      </c>
      <c r="L4076" s="108">
        <f t="shared" si="6863"/>
        <v>15000</v>
      </c>
      <c r="M4076" s="108">
        <f t="shared" si="6863"/>
        <v>0</v>
      </c>
      <c r="N4076" s="108">
        <f t="shared" ref="N4076:O4076" si="6864">SUM(N4077:N4078)</f>
        <v>15000</v>
      </c>
      <c r="O4076" s="108">
        <f t="shared" si="6864"/>
        <v>0</v>
      </c>
      <c r="P4076" s="108">
        <f t="shared" si="6863"/>
        <v>0</v>
      </c>
      <c r="Q4076" s="108">
        <f t="shared" si="6863"/>
        <v>0</v>
      </c>
      <c r="R4076" s="108">
        <f t="shared" si="6863"/>
        <v>15000</v>
      </c>
      <c r="S4076" s="108">
        <f t="shared" si="6863"/>
        <v>0</v>
      </c>
      <c r="T4076" s="108">
        <f t="shared" ref="T4076:U4076" si="6865">SUM(T4077:T4078)</f>
        <v>15000</v>
      </c>
      <c r="U4076" s="108">
        <f t="shared" si="6865"/>
        <v>0</v>
      </c>
      <c r="V4076" s="108">
        <f t="shared" si="6863"/>
        <v>15000</v>
      </c>
      <c r="W4076" s="108">
        <f t="shared" si="6863"/>
        <v>0</v>
      </c>
      <c r="X4076" s="108">
        <f t="shared" ref="X4076:Y4076" si="6866">SUM(X4077:X4078)</f>
        <v>15000</v>
      </c>
      <c r="Y4076" s="108">
        <f t="shared" si="6866"/>
        <v>0</v>
      </c>
      <c r="Z4076" s="101"/>
      <c r="AA4076" s="101"/>
      <c r="AB4076" s="101"/>
      <c r="AC4076" s="101"/>
    </row>
    <row r="4077" spans="1:29" ht="15" x14ac:dyDescent="0.2">
      <c r="A4077" s="95" t="s">
        <v>974</v>
      </c>
      <c r="B4077" s="93" t="s">
        <v>983</v>
      </c>
      <c r="C4077" s="94">
        <v>43</v>
      </c>
      <c r="D4077" s="95" t="s">
        <v>101</v>
      </c>
      <c r="E4077" s="119">
        <v>3233</v>
      </c>
      <c r="F4077" s="142" t="s">
        <v>54</v>
      </c>
      <c r="H4077" s="398"/>
      <c r="I4077" s="399"/>
      <c r="J4077" s="398"/>
      <c r="K4077" s="399"/>
      <c r="L4077" s="398">
        <v>7500</v>
      </c>
      <c r="M4077" s="399"/>
      <c r="N4077" s="398">
        <v>7500</v>
      </c>
      <c r="O4077" s="399"/>
      <c r="P4077" s="398"/>
      <c r="Q4077" s="399"/>
      <c r="R4077" s="398">
        <v>7500</v>
      </c>
      <c r="S4077" s="399"/>
      <c r="T4077" s="398">
        <v>7500</v>
      </c>
      <c r="U4077" s="399"/>
      <c r="V4077" s="398">
        <v>7500</v>
      </c>
      <c r="W4077" s="399"/>
      <c r="X4077" s="398">
        <v>7500</v>
      </c>
      <c r="Y4077" s="399"/>
    </row>
    <row r="4078" spans="1:29" s="101" customFormat="1" x14ac:dyDescent="0.2">
      <c r="A4078" s="95" t="s">
        <v>974</v>
      </c>
      <c r="B4078" s="93" t="s">
        <v>983</v>
      </c>
      <c r="C4078" s="94">
        <v>43</v>
      </c>
      <c r="D4078" s="95" t="s">
        <v>101</v>
      </c>
      <c r="E4078" s="119">
        <v>3237</v>
      </c>
      <c r="F4078" s="142" t="s">
        <v>58</v>
      </c>
      <c r="G4078" s="134"/>
      <c r="H4078" s="398"/>
      <c r="I4078" s="398"/>
      <c r="J4078" s="398"/>
      <c r="K4078" s="398"/>
      <c r="L4078" s="398">
        <v>7500</v>
      </c>
      <c r="M4078" s="398"/>
      <c r="N4078" s="398">
        <v>7500</v>
      </c>
      <c r="O4078" s="398"/>
      <c r="P4078" s="398"/>
      <c r="Q4078" s="398"/>
      <c r="R4078" s="398">
        <v>7500</v>
      </c>
      <c r="S4078" s="398"/>
      <c r="T4078" s="398">
        <v>7500</v>
      </c>
      <c r="U4078" s="398"/>
      <c r="V4078" s="398">
        <v>7500</v>
      </c>
      <c r="W4078" s="398"/>
      <c r="X4078" s="398">
        <v>7500</v>
      </c>
      <c r="Y4078" s="398"/>
      <c r="Z4078" s="112"/>
      <c r="AA4078" s="112"/>
      <c r="AB4078" s="112"/>
      <c r="AC4078" s="112"/>
    </row>
    <row r="4079" spans="1:29" x14ac:dyDescent="0.2">
      <c r="A4079" s="188" t="s">
        <v>974</v>
      </c>
      <c r="B4079" s="166" t="s">
        <v>983</v>
      </c>
      <c r="C4079" s="167">
        <v>43</v>
      </c>
      <c r="D4079" s="166"/>
      <c r="E4079" s="168">
        <v>42</v>
      </c>
      <c r="F4079" s="169"/>
      <c r="G4079" s="169"/>
      <c r="H4079" s="185">
        <f>H4080+H4082</f>
        <v>0</v>
      </c>
      <c r="I4079" s="185">
        <f t="shared" ref="I4079" si="6867">I4080+I4082</f>
        <v>0</v>
      </c>
      <c r="J4079" s="185">
        <f t="shared" ref="J4079" si="6868">J4080+J4082</f>
        <v>0</v>
      </c>
      <c r="K4079" s="185">
        <f t="shared" ref="K4079" si="6869">K4080+K4082</f>
        <v>0</v>
      </c>
      <c r="L4079" s="185">
        <f t="shared" ref="L4079:N4079" si="6870">L4080+L4082</f>
        <v>12500</v>
      </c>
      <c r="M4079" s="185">
        <f t="shared" ref="M4079:O4079" si="6871">M4080+M4082</f>
        <v>0</v>
      </c>
      <c r="N4079" s="185">
        <f t="shared" si="6870"/>
        <v>12500</v>
      </c>
      <c r="O4079" s="185">
        <f t="shared" si="6871"/>
        <v>0</v>
      </c>
      <c r="P4079" s="185">
        <f t="shared" ref="P4079" si="6872">P4080+P4082</f>
        <v>0</v>
      </c>
      <c r="Q4079" s="185">
        <f t="shared" ref="Q4079" si="6873">Q4080+Q4082</f>
        <v>0</v>
      </c>
      <c r="R4079" s="185">
        <f t="shared" ref="R4079:T4079" si="6874">R4080+R4082</f>
        <v>12500</v>
      </c>
      <c r="S4079" s="185">
        <f t="shared" ref="S4079:U4079" si="6875">S4080+S4082</f>
        <v>0</v>
      </c>
      <c r="T4079" s="185">
        <f t="shared" si="6874"/>
        <v>12500</v>
      </c>
      <c r="U4079" s="185">
        <f t="shared" si="6875"/>
        <v>0</v>
      </c>
      <c r="V4079" s="185">
        <f t="shared" ref="V4079:X4079" si="6876">V4080+V4082</f>
        <v>12500</v>
      </c>
      <c r="W4079" s="185">
        <f t="shared" ref="W4079:Y4079" si="6877">W4080+W4082</f>
        <v>0</v>
      </c>
      <c r="X4079" s="185">
        <f t="shared" si="6876"/>
        <v>12500</v>
      </c>
      <c r="Y4079" s="185">
        <f t="shared" si="6877"/>
        <v>0</v>
      </c>
    </row>
    <row r="4080" spans="1:29" s="101" customFormat="1" x14ac:dyDescent="0.2">
      <c r="A4080" s="118" t="s">
        <v>974</v>
      </c>
      <c r="B4080" s="102" t="s">
        <v>983</v>
      </c>
      <c r="C4080" s="103">
        <v>43</v>
      </c>
      <c r="D4080" s="118"/>
      <c r="E4080" s="113">
        <v>422</v>
      </c>
      <c r="F4080" s="141"/>
      <c r="G4080" s="186"/>
      <c r="H4080" s="108">
        <f t="shared" ref="H4080:Y4080" si="6878">H4081</f>
        <v>0</v>
      </c>
      <c r="I4080" s="108">
        <f t="shared" si="6878"/>
        <v>0</v>
      </c>
      <c r="J4080" s="108">
        <f t="shared" si="6878"/>
        <v>0</v>
      </c>
      <c r="K4080" s="108">
        <f t="shared" si="6878"/>
        <v>0</v>
      </c>
      <c r="L4080" s="108">
        <f t="shared" si="6878"/>
        <v>10000</v>
      </c>
      <c r="M4080" s="108">
        <f t="shared" si="6878"/>
        <v>0</v>
      </c>
      <c r="N4080" s="108">
        <f t="shared" si="6878"/>
        <v>10000</v>
      </c>
      <c r="O4080" s="108">
        <f t="shared" si="6878"/>
        <v>0</v>
      </c>
      <c r="P4080" s="108">
        <f t="shared" si="6878"/>
        <v>0</v>
      </c>
      <c r="Q4080" s="108">
        <f t="shared" si="6878"/>
        <v>0</v>
      </c>
      <c r="R4080" s="108">
        <f t="shared" si="6878"/>
        <v>10000</v>
      </c>
      <c r="S4080" s="108">
        <f t="shared" si="6878"/>
        <v>0</v>
      </c>
      <c r="T4080" s="108">
        <f t="shared" si="6878"/>
        <v>10000</v>
      </c>
      <c r="U4080" s="108">
        <f t="shared" si="6878"/>
        <v>0</v>
      </c>
      <c r="V4080" s="108">
        <f t="shared" si="6878"/>
        <v>10000</v>
      </c>
      <c r="W4080" s="108">
        <f t="shared" si="6878"/>
        <v>0</v>
      </c>
      <c r="X4080" s="108">
        <f t="shared" si="6878"/>
        <v>10000</v>
      </c>
      <c r="Y4080" s="108">
        <f t="shared" si="6878"/>
        <v>0</v>
      </c>
    </row>
    <row r="4081" spans="1:29" ht="15" x14ac:dyDescent="0.2">
      <c r="A4081" s="95" t="s">
        <v>974</v>
      </c>
      <c r="B4081" s="93" t="s">
        <v>983</v>
      </c>
      <c r="C4081" s="94">
        <v>43</v>
      </c>
      <c r="D4081" s="95" t="s">
        <v>101</v>
      </c>
      <c r="E4081" s="119">
        <v>4221</v>
      </c>
      <c r="F4081" s="142" t="s">
        <v>911</v>
      </c>
      <c r="H4081" s="398"/>
      <c r="I4081" s="399"/>
      <c r="J4081" s="398">
        <v>0</v>
      </c>
      <c r="K4081" s="399"/>
      <c r="L4081" s="398">
        <v>10000</v>
      </c>
      <c r="M4081" s="399"/>
      <c r="N4081" s="398">
        <v>10000</v>
      </c>
      <c r="O4081" s="399"/>
      <c r="P4081" s="398">
        <v>0</v>
      </c>
      <c r="Q4081" s="399"/>
      <c r="R4081" s="398">
        <v>10000</v>
      </c>
      <c r="S4081" s="399"/>
      <c r="T4081" s="398">
        <v>10000</v>
      </c>
      <c r="U4081" s="399"/>
      <c r="V4081" s="398">
        <v>10000</v>
      </c>
      <c r="W4081" s="399"/>
      <c r="X4081" s="398">
        <v>10000</v>
      </c>
      <c r="Y4081" s="399"/>
    </row>
    <row r="4082" spans="1:29" x14ac:dyDescent="0.2">
      <c r="A4082" s="118" t="s">
        <v>974</v>
      </c>
      <c r="B4082" s="102" t="s">
        <v>983</v>
      </c>
      <c r="C4082" s="103">
        <v>43</v>
      </c>
      <c r="D4082" s="118"/>
      <c r="E4082" s="113">
        <v>426</v>
      </c>
      <c r="F4082" s="141"/>
      <c r="G4082" s="186"/>
      <c r="H4082" s="108">
        <f t="shared" ref="H4082:Y4082" si="6879">SUM(H4083:H4083)</f>
        <v>0</v>
      </c>
      <c r="I4082" s="108">
        <f t="shared" si="6879"/>
        <v>0</v>
      </c>
      <c r="J4082" s="108">
        <f t="shared" si="6879"/>
        <v>0</v>
      </c>
      <c r="K4082" s="108">
        <f t="shared" si="6879"/>
        <v>0</v>
      </c>
      <c r="L4082" s="108">
        <f t="shared" si="6879"/>
        <v>2500</v>
      </c>
      <c r="M4082" s="108">
        <f t="shared" si="6879"/>
        <v>0</v>
      </c>
      <c r="N4082" s="108">
        <f t="shared" si="6879"/>
        <v>2500</v>
      </c>
      <c r="O4082" s="108">
        <f t="shared" si="6879"/>
        <v>0</v>
      </c>
      <c r="P4082" s="108">
        <f t="shared" si="6879"/>
        <v>0</v>
      </c>
      <c r="Q4082" s="108">
        <f t="shared" si="6879"/>
        <v>0</v>
      </c>
      <c r="R4082" s="108">
        <f t="shared" si="6879"/>
        <v>2500</v>
      </c>
      <c r="S4082" s="108">
        <f t="shared" si="6879"/>
        <v>0</v>
      </c>
      <c r="T4082" s="108">
        <f t="shared" si="6879"/>
        <v>2500</v>
      </c>
      <c r="U4082" s="108">
        <f t="shared" si="6879"/>
        <v>0</v>
      </c>
      <c r="V4082" s="108">
        <f t="shared" si="6879"/>
        <v>2500</v>
      </c>
      <c r="W4082" s="108">
        <f t="shared" si="6879"/>
        <v>0</v>
      </c>
      <c r="X4082" s="108">
        <f t="shared" si="6879"/>
        <v>2500</v>
      </c>
      <c r="Y4082" s="108">
        <f t="shared" si="6879"/>
        <v>0</v>
      </c>
      <c r="Z4082" s="101"/>
      <c r="AA4082" s="101"/>
      <c r="AB4082" s="101"/>
      <c r="AC4082" s="101"/>
    </row>
    <row r="4083" spans="1:29" ht="15" x14ac:dyDescent="0.2">
      <c r="A4083" s="95" t="s">
        <v>974</v>
      </c>
      <c r="B4083" s="93" t="s">
        <v>983</v>
      </c>
      <c r="C4083" s="94">
        <v>43</v>
      </c>
      <c r="D4083" s="95" t="s">
        <v>101</v>
      </c>
      <c r="E4083" s="119">
        <v>4262</v>
      </c>
      <c r="F4083" s="142" t="s">
        <v>218</v>
      </c>
      <c r="H4083" s="398"/>
      <c r="I4083" s="399"/>
      <c r="J4083" s="398"/>
      <c r="K4083" s="399"/>
      <c r="L4083" s="398">
        <v>2500</v>
      </c>
      <c r="M4083" s="399"/>
      <c r="N4083" s="398">
        <v>2500</v>
      </c>
      <c r="O4083" s="399"/>
      <c r="P4083" s="398"/>
      <c r="Q4083" s="399"/>
      <c r="R4083" s="398">
        <v>2500</v>
      </c>
      <c r="S4083" s="399"/>
      <c r="T4083" s="398">
        <v>2500</v>
      </c>
      <c r="U4083" s="399"/>
      <c r="V4083" s="398">
        <v>2500</v>
      </c>
      <c r="W4083" s="399"/>
      <c r="X4083" s="398">
        <v>2500</v>
      </c>
      <c r="Y4083" s="399"/>
    </row>
    <row r="4084" spans="1:29" x14ac:dyDescent="0.2">
      <c r="A4084" s="188" t="s">
        <v>974</v>
      </c>
      <c r="B4084" s="166" t="s">
        <v>983</v>
      </c>
      <c r="C4084" s="167">
        <v>51</v>
      </c>
      <c r="D4084" s="166"/>
      <c r="E4084" s="168">
        <v>31</v>
      </c>
      <c r="F4084" s="169"/>
      <c r="G4084" s="169"/>
      <c r="H4084" s="185">
        <f t="shared" ref="H4084:W4084" si="6880">H4085+H4087</f>
        <v>0</v>
      </c>
      <c r="I4084" s="185">
        <f t="shared" si="6880"/>
        <v>0</v>
      </c>
      <c r="J4084" s="185">
        <f t="shared" si="6880"/>
        <v>0</v>
      </c>
      <c r="K4084" s="185">
        <f t="shared" si="6880"/>
        <v>0</v>
      </c>
      <c r="L4084" s="185">
        <f t="shared" si="6880"/>
        <v>4500</v>
      </c>
      <c r="M4084" s="185">
        <f t="shared" si="6880"/>
        <v>0</v>
      </c>
      <c r="N4084" s="185">
        <f t="shared" ref="N4084:O4084" si="6881">N4085+N4087</f>
        <v>4500</v>
      </c>
      <c r="O4084" s="185">
        <f t="shared" si="6881"/>
        <v>0</v>
      </c>
      <c r="P4084" s="185">
        <f t="shared" si="6880"/>
        <v>0</v>
      </c>
      <c r="Q4084" s="185">
        <f t="shared" si="6880"/>
        <v>0</v>
      </c>
      <c r="R4084" s="185">
        <f t="shared" si="6880"/>
        <v>4500</v>
      </c>
      <c r="S4084" s="185">
        <f t="shared" si="6880"/>
        <v>0</v>
      </c>
      <c r="T4084" s="185">
        <f t="shared" ref="T4084:U4084" si="6882">T4085+T4087</f>
        <v>4500</v>
      </c>
      <c r="U4084" s="185">
        <f t="shared" si="6882"/>
        <v>0</v>
      </c>
      <c r="V4084" s="185">
        <f t="shared" si="6880"/>
        <v>2330</v>
      </c>
      <c r="W4084" s="185">
        <f t="shared" si="6880"/>
        <v>0</v>
      </c>
      <c r="X4084" s="185">
        <f t="shared" ref="X4084:Y4084" si="6883">X4085+X4087</f>
        <v>2330</v>
      </c>
      <c r="Y4084" s="185">
        <f t="shared" si="6883"/>
        <v>0</v>
      </c>
    </row>
    <row r="4085" spans="1:29" x14ac:dyDescent="0.2">
      <c r="A4085" s="118" t="s">
        <v>974</v>
      </c>
      <c r="B4085" s="102" t="s">
        <v>983</v>
      </c>
      <c r="C4085" s="103">
        <v>51</v>
      </c>
      <c r="D4085" s="118"/>
      <c r="E4085" s="113">
        <v>311</v>
      </c>
      <c r="F4085" s="141"/>
      <c r="G4085" s="186"/>
      <c r="H4085" s="108">
        <f t="shared" ref="H4085:Y4085" si="6884">H4086</f>
        <v>0</v>
      </c>
      <c r="I4085" s="108">
        <f t="shared" si="6884"/>
        <v>0</v>
      </c>
      <c r="J4085" s="108">
        <f t="shared" si="6884"/>
        <v>0</v>
      </c>
      <c r="K4085" s="108">
        <f t="shared" si="6884"/>
        <v>0</v>
      </c>
      <c r="L4085" s="108">
        <f t="shared" si="6884"/>
        <v>3700</v>
      </c>
      <c r="M4085" s="108">
        <f t="shared" si="6884"/>
        <v>0</v>
      </c>
      <c r="N4085" s="108">
        <f t="shared" si="6884"/>
        <v>3700</v>
      </c>
      <c r="O4085" s="108">
        <f t="shared" si="6884"/>
        <v>0</v>
      </c>
      <c r="P4085" s="108">
        <f t="shared" si="6884"/>
        <v>0</v>
      </c>
      <c r="Q4085" s="108">
        <f t="shared" si="6884"/>
        <v>0</v>
      </c>
      <c r="R4085" s="108">
        <f t="shared" si="6884"/>
        <v>3700</v>
      </c>
      <c r="S4085" s="108">
        <f t="shared" si="6884"/>
        <v>0</v>
      </c>
      <c r="T4085" s="108">
        <f t="shared" si="6884"/>
        <v>3700</v>
      </c>
      <c r="U4085" s="108">
        <f t="shared" si="6884"/>
        <v>0</v>
      </c>
      <c r="V4085" s="108">
        <f t="shared" si="6884"/>
        <v>2000</v>
      </c>
      <c r="W4085" s="108">
        <f t="shared" si="6884"/>
        <v>0</v>
      </c>
      <c r="X4085" s="108">
        <f t="shared" si="6884"/>
        <v>2000</v>
      </c>
      <c r="Y4085" s="108">
        <f t="shared" si="6884"/>
        <v>0</v>
      </c>
    </row>
    <row r="4086" spans="1:29" ht="15" x14ac:dyDescent="0.2">
      <c r="A4086" s="95" t="s">
        <v>974</v>
      </c>
      <c r="B4086" s="93" t="s">
        <v>983</v>
      </c>
      <c r="C4086" s="94">
        <v>51</v>
      </c>
      <c r="D4086" s="95" t="s">
        <v>101</v>
      </c>
      <c r="E4086" s="119">
        <v>3111</v>
      </c>
      <c r="F4086" s="142" t="s">
        <v>33</v>
      </c>
      <c r="H4086" s="398"/>
      <c r="I4086" s="399"/>
      <c r="J4086" s="398">
        <v>0</v>
      </c>
      <c r="K4086" s="399"/>
      <c r="L4086" s="398">
        <v>3700</v>
      </c>
      <c r="M4086" s="399"/>
      <c r="N4086" s="398">
        <v>3700</v>
      </c>
      <c r="O4086" s="399"/>
      <c r="P4086" s="398">
        <v>0</v>
      </c>
      <c r="Q4086" s="399"/>
      <c r="R4086" s="398">
        <v>3700</v>
      </c>
      <c r="S4086" s="399"/>
      <c r="T4086" s="398">
        <v>3700</v>
      </c>
      <c r="U4086" s="399"/>
      <c r="V4086" s="398">
        <v>2000</v>
      </c>
      <c r="W4086" s="399"/>
      <c r="X4086" s="398">
        <v>2000</v>
      </c>
      <c r="Y4086" s="399"/>
    </row>
    <row r="4087" spans="1:29" x14ac:dyDescent="0.2">
      <c r="A4087" s="118" t="s">
        <v>974</v>
      </c>
      <c r="B4087" s="102" t="s">
        <v>983</v>
      </c>
      <c r="C4087" s="103">
        <v>51</v>
      </c>
      <c r="D4087" s="118"/>
      <c r="E4087" s="113">
        <v>313</v>
      </c>
      <c r="F4087" s="141"/>
      <c r="G4087" s="186"/>
      <c r="H4087" s="108">
        <f t="shared" ref="H4087:Y4087" si="6885">H4088</f>
        <v>0</v>
      </c>
      <c r="I4087" s="108">
        <f t="shared" si="6885"/>
        <v>0</v>
      </c>
      <c r="J4087" s="108">
        <f t="shared" si="6885"/>
        <v>0</v>
      </c>
      <c r="K4087" s="108">
        <f t="shared" si="6885"/>
        <v>0</v>
      </c>
      <c r="L4087" s="108">
        <f t="shared" si="6885"/>
        <v>800</v>
      </c>
      <c r="M4087" s="108">
        <f t="shared" si="6885"/>
        <v>0</v>
      </c>
      <c r="N4087" s="108">
        <f t="shared" si="6885"/>
        <v>800</v>
      </c>
      <c r="O4087" s="108">
        <f t="shared" si="6885"/>
        <v>0</v>
      </c>
      <c r="P4087" s="108">
        <f t="shared" si="6885"/>
        <v>0</v>
      </c>
      <c r="Q4087" s="108">
        <f t="shared" si="6885"/>
        <v>0</v>
      </c>
      <c r="R4087" s="108">
        <f t="shared" si="6885"/>
        <v>800</v>
      </c>
      <c r="S4087" s="108">
        <f t="shared" si="6885"/>
        <v>0</v>
      </c>
      <c r="T4087" s="108">
        <f t="shared" si="6885"/>
        <v>800</v>
      </c>
      <c r="U4087" s="108">
        <f t="shared" si="6885"/>
        <v>0</v>
      </c>
      <c r="V4087" s="108">
        <f t="shared" si="6885"/>
        <v>330</v>
      </c>
      <c r="W4087" s="108">
        <f t="shared" si="6885"/>
        <v>0</v>
      </c>
      <c r="X4087" s="108">
        <f t="shared" si="6885"/>
        <v>330</v>
      </c>
      <c r="Y4087" s="108">
        <f t="shared" si="6885"/>
        <v>0</v>
      </c>
    </row>
    <row r="4088" spans="1:29" ht="15" x14ac:dyDescent="0.2">
      <c r="A4088" s="95" t="s">
        <v>974</v>
      </c>
      <c r="B4088" s="93" t="s">
        <v>983</v>
      </c>
      <c r="C4088" s="94">
        <v>51</v>
      </c>
      <c r="D4088" s="95" t="s">
        <v>101</v>
      </c>
      <c r="E4088" s="119">
        <v>3132</v>
      </c>
      <c r="F4088" s="142" t="s">
        <v>40</v>
      </c>
      <c r="H4088" s="398"/>
      <c r="I4088" s="399"/>
      <c r="J4088" s="398">
        <v>0</v>
      </c>
      <c r="K4088" s="399"/>
      <c r="L4088" s="398">
        <v>800</v>
      </c>
      <c r="M4088" s="399"/>
      <c r="N4088" s="398">
        <v>800</v>
      </c>
      <c r="O4088" s="399"/>
      <c r="P4088" s="398">
        <v>0</v>
      </c>
      <c r="Q4088" s="399"/>
      <c r="R4088" s="398">
        <v>800</v>
      </c>
      <c r="S4088" s="399"/>
      <c r="T4088" s="398">
        <v>800</v>
      </c>
      <c r="U4088" s="399"/>
      <c r="V4088" s="398">
        <v>330</v>
      </c>
      <c r="W4088" s="399"/>
      <c r="X4088" s="398">
        <v>330</v>
      </c>
      <c r="Y4088" s="399"/>
    </row>
    <row r="4089" spans="1:29" x14ac:dyDescent="0.2">
      <c r="A4089" s="188" t="s">
        <v>974</v>
      </c>
      <c r="B4089" s="166" t="s">
        <v>983</v>
      </c>
      <c r="C4089" s="167">
        <v>51</v>
      </c>
      <c r="D4089" s="166"/>
      <c r="E4089" s="168">
        <v>32</v>
      </c>
      <c r="F4089" s="169"/>
      <c r="G4089" s="169"/>
      <c r="H4089" s="185">
        <f>H4090+H4092</f>
        <v>0</v>
      </c>
      <c r="I4089" s="185">
        <f t="shared" ref="I4089:W4089" si="6886">I4090+I4092</f>
        <v>0</v>
      </c>
      <c r="J4089" s="185">
        <f t="shared" si="6886"/>
        <v>0</v>
      </c>
      <c r="K4089" s="185">
        <f t="shared" si="6886"/>
        <v>0</v>
      </c>
      <c r="L4089" s="185">
        <f t="shared" si="6886"/>
        <v>17000</v>
      </c>
      <c r="M4089" s="185">
        <f t="shared" si="6886"/>
        <v>0</v>
      </c>
      <c r="N4089" s="185">
        <f t="shared" ref="N4089:O4089" si="6887">N4090+N4092</f>
        <v>17000</v>
      </c>
      <c r="O4089" s="185">
        <f t="shared" si="6887"/>
        <v>0</v>
      </c>
      <c r="P4089" s="185">
        <f t="shared" si="6886"/>
        <v>0</v>
      </c>
      <c r="Q4089" s="185">
        <f t="shared" si="6886"/>
        <v>0</v>
      </c>
      <c r="R4089" s="185">
        <f t="shared" si="6886"/>
        <v>17000</v>
      </c>
      <c r="S4089" s="185">
        <f t="shared" si="6886"/>
        <v>0</v>
      </c>
      <c r="T4089" s="185">
        <f t="shared" ref="T4089:U4089" si="6888">T4090+T4092</f>
        <v>17000</v>
      </c>
      <c r="U4089" s="185">
        <f t="shared" si="6888"/>
        <v>0</v>
      </c>
      <c r="V4089" s="185">
        <f t="shared" si="6886"/>
        <v>5000</v>
      </c>
      <c r="W4089" s="185">
        <f t="shared" si="6886"/>
        <v>0</v>
      </c>
      <c r="X4089" s="185">
        <f t="shared" ref="X4089:Y4089" si="6889">X4090+X4092</f>
        <v>5000</v>
      </c>
      <c r="Y4089" s="185">
        <f t="shared" si="6889"/>
        <v>0</v>
      </c>
    </row>
    <row r="4090" spans="1:29" s="101" customFormat="1" x14ac:dyDescent="0.2">
      <c r="A4090" s="118" t="s">
        <v>974</v>
      </c>
      <c r="B4090" s="102" t="s">
        <v>983</v>
      </c>
      <c r="C4090" s="103">
        <v>51</v>
      </c>
      <c r="D4090" s="118"/>
      <c r="E4090" s="113">
        <v>321</v>
      </c>
      <c r="F4090" s="141"/>
      <c r="G4090" s="186"/>
      <c r="H4090" s="108">
        <f t="shared" ref="H4090:Y4090" si="6890">H4091</f>
        <v>0</v>
      </c>
      <c r="I4090" s="108">
        <f t="shared" si="6890"/>
        <v>0</v>
      </c>
      <c r="J4090" s="108">
        <f t="shared" si="6890"/>
        <v>0</v>
      </c>
      <c r="K4090" s="108">
        <f t="shared" si="6890"/>
        <v>0</v>
      </c>
      <c r="L4090" s="108">
        <f t="shared" si="6890"/>
        <v>2000</v>
      </c>
      <c r="M4090" s="108">
        <f t="shared" si="6890"/>
        <v>0</v>
      </c>
      <c r="N4090" s="108">
        <f t="shared" si="6890"/>
        <v>2000</v>
      </c>
      <c r="O4090" s="108">
        <f t="shared" si="6890"/>
        <v>0</v>
      </c>
      <c r="P4090" s="108">
        <f t="shared" si="6890"/>
        <v>0</v>
      </c>
      <c r="Q4090" s="108">
        <f t="shared" si="6890"/>
        <v>0</v>
      </c>
      <c r="R4090" s="108">
        <f t="shared" si="6890"/>
        <v>2000</v>
      </c>
      <c r="S4090" s="108">
        <f t="shared" si="6890"/>
        <v>0</v>
      </c>
      <c r="T4090" s="108">
        <f t="shared" si="6890"/>
        <v>2000</v>
      </c>
      <c r="U4090" s="108">
        <f t="shared" si="6890"/>
        <v>0</v>
      </c>
      <c r="V4090" s="108">
        <f t="shared" si="6890"/>
        <v>1000</v>
      </c>
      <c r="W4090" s="108">
        <f t="shared" si="6890"/>
        <v>0</v>
      </c>
      <c r="X4090" s="108">
        <f t="shared" si="6890"/>
        <v>1000</v>
      </c>
      <c r="Y4090" s="108">
        <f t="shared" si="6890"/>
        <v>0</v>
      </c>
      <c r="Z4090" s="112"/>
      <c r="AA4090" s="112"/>
      <c r="AB4090" s="112"/>
      <c r="AC4090" s="112"/>
    </row>
    <row r="4091" spans="1:29" ht="15" x14ac:dyDescent="0.2">
      <c r="A4091" s="95" t="s">
        <v>974</v>
      </c>
      <c r="B4091" s="93" t="s">
        <v>983</v>
      </c>
      <c r="C4091" s="94">
        <v>51</v>
      </c>
      <c r="D4091" s="95" t="s">
        <v>101</v>
      </c>
      <c r="E4091" s="119">
        <v>3211</v>
      </c>
      <c r="F4091" s="142" t="s">
        <v>42</v>
      </c>
      <c r="H4091" s="398"/>
      <c r="I4091" s="399"/>
      <c r="J4091" s="398">
        <v>0</v>
      </c>
      <c r="K4091" s="399"/>
      <c r="L4091" s="398">
        <v>2000</v>
      </c>
      <c r="M4091" s="399"/>
      <c r="N4091" s="398">
        <v>2000</v>
      </c>
      <c r="O4091" s="399"/>
      <c r="P4091" s="398">
        <v>0</v>
      </c>
      <c r="Q4091" s="399"/>
      <c r="R4091" s="398">
        <v>2000</v>
      </c>
      <c r="S4091" s="399"/>
      <c r="T4091" s="398">
        <v>2000</v>
      </c>
      <c r="U4091" s="399"/>
      <c r="V4091" s="398">
        <v>1000</v>
      </c>
      <c r="W4091" s="399"/>
      <c r="X4091" s="398">
        <v>1000</v>
      </c>
      <c r="Y4091" s="399"/>
    </row>
    <row r="4092" spans="1:29" x14ac:dyDescent="0.2">
      <c r="A4092" s="118" t="s">
        <v>974</v>
      </c>
      <c r="B4092" s="102" t="s">
        <v>983</v>
      </c>
      <c r="C4092" s="103">
        <v>51</v>
      </c>
      <c r="D4092" s="118"/>
      <c r="E4092" s="113">
        <v>323</v>
      </c>
      <c r="F4092" s="141"/>
      <c r="G4092" s="186"/>
      <c r="H4092" s="108">
        <f>SUM(H4093:H4094)</f>
        <v>0</v>
      </c>
      <c r="I4092" s="108">
        <f t="shared" ref="I4092:W4092" si="6891">SUM(I4093:I4094)</f>
        <v>0</v>
      </c>
      <c r="J4092" s="108">
        <f t="shared" si="6891"/>
        <v>0</v>
      </c>
      <c r="K4092" s="108">
        <f t="shared" si="6891"/>
        <v>0</v>
      </c>
      <c r="L4092" s="108">
        <f t="shared" si="6891"/>
        <v>15000</v>
      </c>
      <c r="M4092" s="108">
        <f t="shared" si="6891"/>
        <v>0</v>
      </c>
      <c r="N4092" s="108">
        <f t="shared" ref="N4092:O4092" si="6892">SUM(N4093:N4094)</f>
        <v>15000</v>
      </c>
      <c r="O4092" s="108">
        <f t="shared" si="6892"/>
        <v>0</v>
      </c>
      <c r="P4092" s="108">
        <f t="shared" si="6891"/>
        <v>0</v>
      </c>
      <c r="Q4092" s="108">
        <f t="shared" si="6891"/>
        <v>0</v>
      </c>
      <c r="R4092" s="108">
        <f t="shared" si="6891"/>
        <v>15000</v>
      </c>
      <c r="S4092" s="108">
        <f t="shared" si="6891"/>
        <v>0</v>
      </c>
      <c r="T4092" s="108">
        <f t="shared" ref="T4092:U4092" si="6893">SUM(T4093:T4094)</f>
        <v>15000</v>
      </c>
      <c r="U4092" s="108">
        <f t="shared" si="6893"/>
        <v>0</v>
      </c>
      <c r="V4092" s="108">
        <f t="shared" si="6891"/>
        <v>4000</v>
      </c>
      <c r="W4092" s="108">
        <f t="shared" si="6891"/>
        <v>0</v>
      </c>
      <c r="X4092" s="108">
        <f t="shared" ref="X4092:Y4092" si="6894">SUM(X4093:X4094)</f>
        <v>4000</v>
      </c>
      <c r="Y4092" s="108">
        <f t="shared" si="6894"/>
        <v>0</v>
      </c>
      <c r="Z4092" s="101"/>
      <c r="AA4092" s="101"/>
      <c r="AB4092" s="101"/>
      <c r="AC4092" s="101"/>
    </row>
    <row r="4093" spans="1:29" ht="15" x14ac:dyDescent="0.2">
      <c r="A4093" s="95" t="s">
        <v>974</v>
      </c>
      <c r="B4093" s="93" t="s">
        <v>983</v>
      </c>
      <c r="C4093" s="94">
        <v>51</v>
      </c>
      <c r="D4093" s="95" t="s">
        <v>101</v>
      </c>
      <c r="E4093" s="119">
        <v>3233</v>
      </c>
      <c r="F4093" s="142" t="s">
        <v>54</v>
      </c>
      <c r="H4093" s="398"/>
      <c r="I4093" s="399"/>
      <c r="J4093" s="398"/>
      <c r="K4093" s="399"/>
      <c r="L4093" s="398">
        <v>7500</v>
      </c>
      <c r="M4093" s="399"/>
      <c r="N4093" s="398">
        <v>7500</v>
      </c>
      <c r="O4093" s="399"/>
      <c r="P4093" s="398"/>
      <c r="Q4093" s="399"/>
      <c r="R4093" s="398">
        <v>7500</v>
      </c>
      <c r="S4093" s="399"/>
      <c r="T4093" s="398">
        <v>7500</v>
      </c>
      <c r="U4093" s="399"/>
      <c r="V4093" s="398">
        <v>2000</v>
      </c>
      <c r="W4093" s="399"/>
      <c r="X4093" s="398">
        <v>2000</v>
      </c>
      <c r="Y4093" s="399"/>
    </row>
    <row r="4094" spans="1:29" s="101" customFormat="1" x14ac:dyDescent="0.2">
      <c r="A4094" s="95" t="s">
        <v>974</v>
      </c>
      <c r="B4094" s="93" t="s">
        <v>983</v>
      </c>
      <c r="C4094" s="94">
        <v>51</v>
      </c>
      <c r="D4094" s="95" t="s">
        <v>101</v>
      </c>
      <c r="E4094" s="119">
        <v>3237</v>
      </c>
      <c r="F4094" s="142" t="s">
        <v>58</v>
      </c>
      <c r="G4094" s="134"/>
      <c r="H4094" s="398"/>
      <c r="I4094" s="398"/>
      <c r="J4094" s="398"/>
      <c r="K4094" s="398"/>
      <c r="L4094" s="398">
        <v>7500</v>
      </c>
      <c r="M4094" s="398"/>
      <c r="N4094" s="398">
        <v>7500</v>
      </c>
      <c r="O4094" s="398"/>
      <c r="P4094" s="398"/>
      <c r="Q4094" s="398"/>
      <c r="R4094" s="398">
        <v>7500</v>
      </c>
      <c r="S4094" s="398"/>
      <c r="T4094" s="398">
        <v>7500</v>
      </c>
      <c r="U4094" s="398"/>
      <c r="V4094" s="398">
        <v>2000</v>
      </c>
      <c r="W4094" s="398"/>
      <c r="X4094" s="398">
        <v>2000</v>
      </c>
      <c r="Y4094" s="398"/>
      <c r="Z4094" s="112"/>
      <c r="AA4094" s="112"/>
      <c r="AB4094" s="112"/>
      <c r="AC4094" s="112"/>
    </row>
    <row r="4095" spans="1:29" x14ac:dyDescent="0.2">
      <c r="A4095" s="188" t="s">
        <v>974</v>
      </c>
      <c r="B4095" s="166" t="s">
        <v>983</v>
      </c>
      <c r="C4095" s="167">
        <v>51</v>
      </c>
      <c r="D4095" s="166"/>
      <c r="E4095" s="168">
        <v>42</v>
      </c>
      <c r="F4095" s="169"/>
      <c r="G4095" s="169"/>
      <c r="H4095" s="185">
        <f>H4096+H4098</f>
        <v>0</v>
      </c>
      <c r="I4095" s="185">
        <f t="shared" ref="I4095:W4095" si="6895">I4096+I4098</f>
        <v>0</v>
      </c>
      <c r="J4095" s="185">
        <f t="shared" si="6895"/>
        <v>0</v>
      </c>
      <c r="K4095" s="185">
        <f t="shared" si="6895"/>
        <v>0</v>
      </c>
      <c r="L4095" s="185">
        <f t="shared" si="6895"/>
        <v>12500</v>
      </c>
      <c r="M4095" s="185">
        <f t="shared" si="6895"/>
        <v>0</v>
      </c>
      <c r="N4095" s="185">
        <f t="shared" ref="N4095:O4095" si="6896">N4096+N4098</f>
        <v>12500</v>
      </c>
      <c r="O4095" s="185">
        <f t="shared" si="6896"/>
        <v>0</v>
      </c>
      <c r="P4095" s="185">
        <f t="shared" si="6895"/>
        <v>0</v>
      </c>
      <c r="Q4095" s="185">
        <f t="shared" si="6895"/>
        <v>0</v>
      </c>
      <c r="R4095" s="185">
        <f t="shared" si="6895"/>
        <v>12500</v>
      </c>
      <c r="S4095" s="185">
        <f t="shared" si="6895"/>
        <v>0</v>
      </c>
      <c r="T4095" s="185">
        <f t="shared" ref="T4095:U4095" si="6897">T4096+T4098</f>
        <v>12500</v>
      </c>
      <c r="U4095" s="185">
        <f t="shared" si="6897"/>
        <v>0</v>
      </c>
      <c r="V4095" s="185">
        <f t="shared" si="6895"/>
        <v>6270</v>
      </c>
      <c r="W4095" s="185">
        <f t="shared" si="6895"/>
        <v>0</v>
      </c>
      <c r="X4095" s="185">
        <f t="shared" ref="X4095:Y4095" si="6898">X4096+X4098</f>
        <v>6270</v>
      </c>
      <c r="Y4095" s="185">
        <f t="shared" si="6898"/>
        <v>0</v>
      </c>
    </row>
    <row r="4096" spans="1:29" s="101" customFormat="1" x14ac:dyDescent="0.2">
      <c r="A4096" s="118" t="s">
        <v>974</v>
      </c>
      <c r="B4096" s="102" t="s">
        <v>983</v>
      </c>
      <c r="C4096" s="103">
        <v>51</v>
      </c>
      <c r="D4096" s="118"/>
      <c r="E4096" s="113">
        <v>422</v>
      </c>
      <c r="F4096" s="141"/>
      <c r="G4096" s="186"/>
      <c r="H4096" s="108">
        <f t="shared" ref="H4096:Y4096" si="6899">H4097</f>
        <v>0</v>
      </c>
      <c r="I4096" s="108">
        <f t="shared" si="6899"/>
        <v>0</v>
      </c>
      <c r="J4096" s="108">
        <f t="shared" si="6899"/>
        <v>0</v>
      </c>
      <c r="K4096" s="108">
        <f t="shared" si="6899"/>
        <v>0</v>
      </c>
      <c r="L4096" s="108">
        <f t="shared" si="6899"/>
        <v>10000</v>
      </c>
      <c r="M4096" s="108">
        <f t="shared" si="6899"/>
        <v>0</v>
      </c>
      <c r="N4096" s="108">
        <f t="shared" si="6899"/>
        <v>10000</v>
      </c>
      <c r="O4096" s="108">
        <f t="shared" si="6899"/>
        <v>0</v>
      </c>
      <c r="P4096" s="108">
        <f t="shared" si="6899"/>
        <v>0</v>
      </c>
      <c r="Q4096" s="108">
        <f t="shared" si="6899"/>
        <v>0</v>
      </c>
      <c r="R4096" s="108">
        <f t="shared" si="6899"/>
        <v>10000</v>
      </c>
      <c r="S4096" s="108">
        <f t="shared" si="6899"/>
        <v>0</v>
      </c>
      <c r="T4096" s="108">
        <f t="shared" si="6899"/>
        <v>10000</v>
      </c>
      <c r="U4096" s="108">
        <f t="shared" si="6899"/>
        <v>0</v>
      </c>
      <c r="V4096" s="108">
        <f t="shared" si="6899"/>
        <v>3770</v>
      </c>
      <c r="W4096" s="108">
        <f t="shared" si="6899"/>
        <v>0</v>
      </c>
      <c r="X4096" s="108">
        <f t="shared" si="6899"/>
        <v>3770</v>
      </c>
      <c r="Y4096" s="108">
        <f t="shared" si="6899"/>
        <v>0</v>
      </c>
    </row>
    <row r="4097" spans="1:29" ht="15" x14ac:dyDescent="0.2">
      <c r="A4097" s="95" t="s">
        <v>974</v>
      </c>
      <c r="B4097" s="93" t="s">
        <v>983</v>
      </c>
      <c r="C4097" s="94">
        <v>51</v>
      </c>
      <c r="D4097" s="95" t="s">
        <v>101</v>
      </c>
      <c r="E4097" s="119">
        <v>4221</v>
      </c>
      <c r="F4097" s="142" t="s">
        <v>911</v>
      </c>
      <c r="H4097" s="398"/>
      <c r="I4097" s="399"/>
      <c r="J4097" s="398">
        <v>0</v>
      </c>
      <c r="K4097" s="399"/>
      <c r="L4097" s="398">
        <v>10000</v>
      </c>
      <c r="M4097" s="399"/>
      <c r="N4097" s="398">
        <v>10000</v>
      </c>
      <c r="O4097" s="399"/>
      <c r="P4097" s="398">
        <v>0</v>
      </c>
      <c r="Q4097" s="399"/>
      <c r="R4097" s="398">
        <v>10000</v>
      </c>
      <c r="S4097" s="399"/>
      <c r="T4097" s="398">
        <v>10000</v>
      </c>
      <c r="U4097" s="399"/>
      <c r="V4097" s="398">
        <v>3770</v>
      </c>
      <c r="W4097" s="399"/>
      <c r="X4097" s="398">
        <v>3770</v>
      </c>
      <c r="Y4097" s="399"/>
    </row>
    <row r="4098" spans="1:29" x14ac:dyDescent="0.2">
      <c r="A4098" s="118" t="s">
        <v>974</v>
      </c>
      <c r="B4098" s="102" t="s">
        <v>983</v>
      </c>
      <c r="C4098" s="103">
        <v>51</v>
      </c>
      <c r="D4098" s="118"/>
      <c r="E4098" s="113">
        <v>426</v>
      </c>
      <c r="F4098" s="141"/>
      <c r="G4098" s="186"/>
      <c r="H4098" s="108">
        <f t="shared" ref="H4098:Y4098" si="6900">SUM(H4099:H4099)</f>
        <v>0</v>
      </c>
      <c r="I4098" s="108">
        <f t="shared" si="6900"/>
        <v>0</v>
      </c>
      <c r="J4098" s="108">
        <f t="shared" si="6900"/>
        <v>0</v>
      </c>
      <c r="K4098" s="108">
        <f t="shared" si="6900"/>
        <v>0</v>
      </c>
      <c r="L4098" s="108">
        <f t="shared" si="6900"/>
        <v>2500</v>
      </c>
      <c r="M4098" s="108">
        <f t="shared" si="6900"/>
        <v>0</v>
      </c>
      <c r="N4098" s="108">
        <f t="shared" si="6900"/>
        <v>2500</v>
      </c>
      <c r="O4098" s="108">
        <f t="shared" si="6900"/>
        <v>0</v>
      </c>
      <c r="P4098" s="108">
        <f t="shared" si="6900"/>
        <v>0</v>
      </c>
      <c r="Q4098" s="108">
        <f t="shared" si="6900"/>
        <v>0</v>
      </c>
      <c r="R4098" s="108">
        <f t="shared" si="6900"/>
        <v>2500</v>
      </c>
      <c r="S4098" s="108">
        <f t="shared" si="6900"/>
        <v>0</v>
      </c>
      <c r="T4098" s="108">
        <f t="shared" si="6900"/>
        <v>2500</v>
      </c>
      <c r="U4098" s="108">
        <f t="shared" si="6900"/>
        <v>0</v>
      </c>
      <c r="V4098" s="108">
        <f t="shared" si="6900"/>
        <v>2500</v>
      </c>
      <c r="W4098" s="108">
        <f t="shared" si="6900"/>
        <v>0</v>
      </c>
      <c r="X4098" s="108">
        <f t="shared" si="6900"/>
        <v>2500</v>
      </c>
      <c r="Y4098" s="108">
        <f t="shared" si="6900"/>
        <v>0</v>
      </c>
      <c r="Z4098" s="101"/>
      <c r="AA4098" s="101"/>
      <c r="AB4098" s="101"/>
      <c r="AC4098" s="101"/>
    </row>
    <row r="4099" spans="1:29" ht="15" x14ac:dyDescent="0.2">
      <c r="A4099" s="95" t="s">
        <v>974</v>
      </c>
      <c r="B4099" s="93" t="s">
        <v>983</v>
      </c>
      <c r="C4099" s="94">
        <v>51</v>
      </c>
      <c r="D4099" s="95" t="s">
        <v>101</v>
      </c>
      <c r="E4099" s="119">
        <v>4262</v>
      </c>
      <c r="F4099" s="142" t="s">
        <v>218</v>
      </c>
      <c r="H4099" s="398"/>
      <c r="I4099" s="399"/>
      <c r="J4099" s="398"/>
      <c r="K4099" s="399"/>
      <c r="L4099" s="398">
        <v>2500</v>
      </c>
      <c r="M4099" s="399"/>
      <c r="N4099" s="398">
        <v>2500</v>
      </c>
      <c r="O4099" s="399"/>
      <c r="P4099" s="398"/>
      <c r="Q4099" s="399"/>
      <c r="R4099" s="398">
        <v>2500</v>
      </c>
      <c r="S4099" s="399"/>
      <c r="T4099" s="398">
        <v>2500</v>
      </c>
      <c r="U4099" s="399"/>
      <c r="V4099" s="398">
        <v>2500</v>
      </c>
      <c r="W4099" s="399"/>
      <c r="X4099" s="398">
        <v>2500</v>
      </c>
      <c r="Y4099" s="399"/>
    </row>
    <row r="4100" spans="1:29" x14ac:dyDescent="0.2">
      <c r="A4100" s="188" t="s">
        <v>974</v>
      </c>
      <c r="B4100" s="166" t="s">
        <v>983</v>
      </c>
      <c r="C4100" s="167">
        <v>559</v>
      </c>
      <c r="D4100" s="166"/>
      <c r="E4100" s="168">
        <v>31</v>
      </c>
      <c r="F4100" s="169"/>
      <c r="G4100" s="169"/>
      <c r="H4100" s="185">
        <f t="shared" ref="H4100:W4100" si="6901">H4101+H4103</f>
        <v>0</v>
      </c>
      <c r="I4100" s="185">
        <f t="shared" si="6901"/>
        <v>0</v>
      </c>
      <c r="J4100" s="185">
        <f t="shared" si="6901"/>
        <v>0</v>
      </c>
      <c r="K4100" s="185">
        <f t="shared" si="6901"/>
        <v>0</v>
      </c>
      <c r="L4100" s="185">
        <f t="shared" si="6901"/>
        <v>0</v>
      </c>
      <c r="M4100" s="185">
        <f t="shared" si="6901"/>
        <v>0</v>
      </c>
      <c r="N4100" s="185">
        <f t="shared" ref="N4100:O4100" si="6902">N4101+N4103</f>
        <v>0</v>
      </c>
      <c r="O4100" s="185">
        <f t="shared" si="6902"/>
        <v>0</v>
      </c>
      <c r="P4100" s="185">
        <f t="shared" si="6901"/>
        <v>0</v>
      </c>
      <c r="Q4100" s="185">
        <f t="shared" si="6901"/>
        <v>0</v>
      </c>
      <c r="R4100" s="185">
        <f t="shared" si="6901"/>
        <v>0</v>
      </c>
      <c r="S4100" s="185">
        <f t="shared" si="6901"/>
        <v>0</v>
      </c>
      <c r="T4100" s="185">
        <f t="shared" ref="T4100:U4100" si="6903">T4101+T4103</f>
        <v>0</v>
      </c>
      <c r="U4100" s="185">
        <f t="shared" si="6903"/>
        <v>0</v>
      </c>
      <c r="V4100" s="185">
        <f t="shared" si="6901"/>
        <v>2900</v>
      </c>
      <c r="W4100" s="185">
        <f t="shared" si="6901"/>
        <v>0</v>
      </c>
      <c r="X4100" s="185">
        <f t="shared" ref="X4100:Y4100" si="6904">X4101+X4103</f>
        <v>2900</v>
      </c>
      <c r="Y4100" s="185">
        <f t="shared" si="6904"/>
        <v>0</v>
      </c>
    </row>
    <row r="4101" spans="1:29" x14ac:dyDescent="0.2">
      <c r="A4101" s="118" t="s">
        <v>974</v>
      </c>
      <c r="B4101" s="102" t="s">
        <v>983</v>
      </c>
      <c r="C4101" s="103">
        <v>559</v>
      </c>
      <c r="D4101" s="118"/>
      <c r="E4101" s="113">
        <v>311</v>
      </c>
      <c r="F4101" s="141"/>
      <c r="G4101" s="186"/>
      <c r="H4101" s="108">
        <f t="shared" ref="H4101:Y4101" si="6905">H4102</f>
        <v>0</v>
      </c>
      <c r="I4101" s="108">
        <f t="shared" si="6905"/>
        <v>0</v>
      </c>
      <c r="J4101" s="108">
        <f t="shared" si="6905"/>
        <v>0</v>
      </c>
      <c r="K4101" s="108">
        <f t="shared" si="6905"/>
        <v>0</v>
      </c>
      <c r="L4101" s="108">
        <f t="shared" si="6905"/>
        <v>0</v>
      </c>
      <c r="M4101" s="108">
        <f t="shared" si="6905"/>
        <v>0</v>
      </c>
      <c r="N4101" s="108">
        <f t="shared" si="6905"/>
        <v>0</v>
      </c>
      <c r="O4101" s="108">
        <f t="shared" si="6905"/>
        <v>0</v>
      </c>
      <c r="P4101" s="108">
        <f t="shared" si="6905"/>
        <v>0</v>
      </c>
      <c r="Q4101" s="108">
        <f t="shared" si="6905"/>
        <v>0</v>
      </c>
      <c r="R4101" s="108">
        <f t="shared" si="6905"/>
        <v>0</v>
      </c>
      <c r="S4101" s="108">
        <f t="shared" si="6905"/>
        <v>0</v>
      </c>
      <c r="T4101" s="108">
        <f t="shared" si="6905"/>
        <v>0</v>
      </c>
      <c r="U4101" s="108">
        <f t="shared" si="6905"/>
        <v>0</v>
      </c>
      <c r="V4101" s="108">
        <f t="shared" si="6905"/>
        <v>2500</v>
      </c>
      <c r="W4101" s="108">
        <f t="shared" si="6905"/>
        <v>0</v>
      </c>
      <c r="X4101" s="108">
        <f t="shared" si="6905"/>
        <v>2500</v>
      </c>
      <c r="Y4101" s="108">
        <f t="shared" si="6905"/>
        <v>0</v>
      </c>
    </row>
    <row r="4102" spans="1:29" ht="15" x14ac:dyDescent="0.2">
      <c r="A4102" s="95" t="s">
        <v>974</v>
      </c>
      <c r="B4102" s="93" t="s">
        <v>983</v>
      </c>
      <c r="C4102" s="94">
        <v>559</v>
      </c>
      <c r="D4102" s="95" t="s">
        <v>101</v>
      </c>
      <c r="E4102" s="119">
        <v>3111</v>
      </c>
      <c r="F4102" s="142" t="s">
        <v>33</v>
      </c>
      <c r="H4102" s="398"/>
      <c r="I4102" s="399"/>
      <c r="J4102" s="398">
        <v>0</v>
      </c>
      <c r="K4102" s="399"/>
      <c r="L4102" s="398"/>
      <c r="M4102" s="399"/>
      <c r="N4102" s="398"/>
      <c r="O4102" s="399"/>
      <c r="P4102" s="398">
        <v>0</v>
      </c>
      <c r="Q4102" s="399"/>
      <c r="R4102" s="398"/>
      <c r="S4102" s="399"/>
      <c r="T4102" s="398"/>
      <c r="U4102" s="399"/>
      <c r="V4102" s="398">
        <v>2500</v>
      </c>
      <c r="W4102" s="399"/>
      <c r="X4102" s="398">
        <v>2500</v>
      </c>
      <c r="Y4102" s="399"/>
    </row>
    <row r="4103" spans="1:29" x14ac:dyDescent="0.2">
      <c r="A4103" s="118" t="s">
        <v>974</v>
      </c>
      <c r="B4103" s="102" t="s">
        <v>983</v>
      </c>
      <c r="C4103" s="103">
        <v>559</v>
      </c>
      <c r="D4103" s="118"/>
      <c r="E4103" s="113">
        <v>313</v>
      </c>
      <c r="F4103" s="141"/>
      <c r="G4103" s="186"/>
      <c r="H4103" s="108">
        <f t="shared" ref="H4103:Y4103" si="6906">H4104</f>
        <v>0</v>
      </c>
      <c r="I4103" s="108">
        <f t="shared" si="6906"/>
        <v>0</v>
      </c>
      <c r="J4103" s="108">
        <f t="shared" si="6906"/>
        <v>0</v>
      </c>
      <c r="K4103" s="108">
        <f t="shared" si="6906"/>
        <v>0</v>
      </c>
      <c r="L4103" s="108">
        <f t="shared" si="6906"/>
        <v>0</v>
      </c>
      <c r="M4103" s="108">
        <f t="shared" si="6906"/>
        <v>0</v>
      </c>
      <c r="N4103" s="108">
        <f t="shared" si="6906"/>
        <v>0</v>
      </c>
      <c r="O4103" s="108">
        <f t="shared" si="6906"/>
        <v>0</v>
      </c>
      <c r="P4103" s="108">
        <f t="shared" si="6906"/>
        <v>0</v>
      </c>
      <c r="Q4103" s="108">
        <f t="shared" si="6906"/>
        <v>0</v>
      </c>
      <c r="R4103" s="108">
        <f t="shared" si="6906"/>
        <v>0</v>
      </c>
      <c r="S4103" s="108">
        <f t="shared" si="6906"/>
        <v>0</v>
      </c>
      <c r="T4103" s="108">
        <f t="shared" si="6906"/>
        <v>0</v>
      </c>
      <c r="U4103" s="108">
        <f t="shared" si="6906"/>
        <v>0</v>
      </c>
      <c r="V4103" s="108">
        <f t="shared" si="6906"/>
        <v>400</v>
      </c>
      <c r="W4103" s="108">
        <f t="shared" si="6906"/>
        <v>0</v>
      </c>
      <c r="X4103" s="108">
        <f t="shared" si="6906"/>
        <v>400</v>
      </c>
      <c r="Y4103" s="108">
        <f t="shared" si="6906"/>
        <v>0</v>
      </c>
    </row>
    <row r="4104" spans="1:29" ht="15" x14ac:dyDescent="0.2">
      <c r="A4104" s="95" t="s">
        <v>974</v>
      </c>
      <c r="B4104" s="93" t="s">
        <v>983</v>
      </c>
      <c r="C4104" s="94">
        <v>559</v>
      </c>
      <c r="D4104" s="95" t="s">
        <v>101</v>
      </c>
      <c r="E4104" s="119">
        <v>3132</v>
      </c>
      <c r="F4104" s="142" t="s">
        <v>40</v>
      </c>
      <c r="H4104" s="398"/>
      <c r="I4104" s="399"/>
      <c r="J4104" s="398">
        <v>0</v>
      </c>
      <c r="K4104" s="399"/>
      <c r="L4104" s="398"/>
      <c r="M4104" s="399"/>
      <c r="N4104" s="398"/>
      <c r="O4104" s="399"/>
      <c r="P4104" s="398">
        <v>0</v>
      </c>
      <c r="Q4104" s="399"/>
      <c r="R4104" s="398"/>
      <c r="S4104" s="399"/>
      <c r="T4104" s="398"/>
      <c r="U4104" s="399"/>
      <c r="V4104" s="398">
        <v>400</v>
      </c>
      <c r="W4104" s="399"/>
      <c r="X4104" s="398">
        <v>400</v>
      </c>
      <c r="Y4104" s="399"/>
    </row>
    <row r="4105" spans="1:29" x14ac:dyDescent="0.2">
      <c r="A4105" s="188" t="s">
        <v>974</v>
      </c>
      <c r="B4105" s="166" t="s">
        <v>983</v>
      </c>
      <c r="C4105" s="167">
        <v>559</v>
      </c>
      <c r="D4105" s="166"/>
      <c r="E4105" s="168">
        <v>32</v>
      </c>
      <c r="F4105" s="169"/>
      <c r="G4105" s="169"/>
      <c r="H4105" s="185">
        <f>H4106+H4108</f>
        <v>0</v>
      </c>
      <c r="I4105" s="185">
        <f t="shared" ref="I4105:W4105" si="6907">I4106+I4108</f>
        <v>0</v>
      </c>
      <c r="J4105" s="185">
        <f t="shared" si="6907"/>
        <v>0</v>
      </c>
      <c r="K4105" s="185">
        <f t="shared" si="6907"/>
        <v>0</v>
      </c>
      <c r="L4105" s="185">
        <f t="shared" si="6907"/>
        <v>0</v>
      </c>
      <c r="M4105" s="185">
        <f t="shared" si="6907"/>
        <v>0</v>
      </c>
      <c r="N4105" s="185">
        <f t="shared" ref="N4105:O4105" si="6908">N4106+N4108</f>
        <v>0</v>
      </c>
      <c r="O4105" s="185">
        <f t="shared" si="6908"/>
        <v>0</v>
      </c>
      <c r="P4105" s="185">
        <f t="shared" si="6907"/>
        <v>0</v>
      </c>
      <c r="Q4105" s="185">
        <f t="shared" si="6907"/>
        <v>0</v>
      </c>
      <c r="R4105" s="185">
        <f t="shared" si="6907"/>
        <v>0</v>
      </c>
      <c r="S4105" s="185">
        <f t="shared" si="6907"/>
        <v>0</v>
      </c>
      <c r="T4105" s="185">
        <f t="shared" ref="T4105:U4105" si="6909">T4106+T4108</f>
        <v>0</v>
      </c>
      <c r="U4105" s="185">
        <f t="shared" si="6909"/>
        <v>0</v>
      </c>
      <c r="V4105" s="185">
        <f t="shared" si="6907"/>
        <v>5000</v>
      </c>
      <c r="W4105" s="185">
        <f t="shared" si="6907"/>
        <v>0</v>
      </c>
      <c r="X4105" s="185">
        <f t="shared" ref="X4105:Y4105" si="6910">X4106+X4108</f>
        <v>5000</v>
      </c>
      <c r="Y4105" s="185">
        <f t="shared" si="6910"/>
        <v>0</v>
      </c>
    </row>
    <row r="4106" spans="1:29" s="101" customFormat="1" x14ac:dyDescent="0.2">
      <c r="A4106" s="118" t="s">
        <v>974</v>
      </c>
      <c r="B4106" s="102" t="s">
        <v>983</v>
      </c>
      <c r="C4106" s="103">
        <v>559</v>
      </c>
      <c r="D4106" s="118"/>
      <c r="E4106" s="113">
        <v>321</v>
      </c>
      <c r="F4106" s="141"/>
      <c r="G4106" s="186"/>
      <c r="H4106" s="108">
        <f t="shared" ref="H4106:Y4106" si="6911">H4107</f>
        <v>0</v>
      </c>
      <c r="I4106" s="108">
        <f t="shared" si="6911"/>
        <v>0</v>
      </c>
      <c r="J4106" s="108">
        <f t="shared" si="6911"/>
        <v>0</v>
      </c>
      <c r="K4106" s="108">
        <f t="shared" si="6911"/>
        <v>0</v>
      </c>
      <c r="L4106" s="108">
        <f t="shared" si="6911"/>
        <v>0</v>
      </c>
      <c r="M4106" s="108">
        <f t="shared" si="6911"/>
        <v>0</v>
      </c>
      <c r="N4106" s="108">
        <f t="shared" si="6911"/>
        <v>0</v>
      </c>
      <c r="O4106" s="108">
        <f t="shared" si="6911"/>
        <v>0</v>
      </c>
      <c r="P4106" s="108">
        <f t="shared" si="6911"/>
        <v>0</v>
      </c>
      <c r="Q4106" s="108">
        <f t="shared" si="6911"/>
        <v>0</v>
      </c>
      <c r="R4106" s="108">
        <f t="shared" si="6911"/>
        <v>0</v>
      </c>
      <c r="S4106" s="108">
        <f t="shared" si="6911"/>
        <v>0</v>
      </c>
      <c r="T4106" s="108">
        <f t="shared" si="6911"/>
        <v>0</v>
      </c>
      <c r="U4106" s="108">
        <f t="shared" si="6911"/>
        <v>0</v>
      </c>
      <c r="V4106" s="108">
        <f t="shared" si="6911"/>
        <v>1000</v>
      </c>
      <c r="W4106" s="108">
        <f t="shared" si="6911"/>
        <v>0</v>
      </c>
      <c r="X4106" s="108">
        <f t="shared" si="6911"/>
        <v>1000</v>
      </c>
      <c r="Y4106" s="108">
        <f t="shared" si="6911"/>
        <v>0</v>
      </c>
      <c r="Z4106" s="112"/>
      <c r="AA4106" s="112"/>
      <c r="AB4106" s="112"/>
      <c r="AC4106" s="112"/>
    </row>
    <row r="4107" spans="1:29" ht="15" x14ac:dyDescent="0.2">
      <c r="A4107" s="95" t="s">
        <v>974</v>
      </c>
      <c r="B4107" s="93" t="s">
        <v>983</v>
      </c>
      <c r="C4107" s="94">
        <v>559</v>
      </c>
      <c r="D4107" s="95" t="s">
        <v>101</v>
      </c>
      <c r="E4107" s="119">
        <v>3211</v>
      </c>
      <c r="F4107" s="142" t="s">
        <v>42</v>
      </c>
      <c r="H4107" s="398"/>
      <c r="I4107" s="399"/>
      <c r="J4107" s="398">
        <v>0</v>
      </c>
      <c r="K4107" s="399"/>
      <c r="L4107" s="398"/>
      <c r="M4107" s="399"/>
      <c r="N4107" s="398"/>
      <c r="O4107" s="399"/>
      <c r="P4107" s="398">
        <v>0</v>
      </c>
      <c r="Q4107" s="399"/>
      <c r="R4107" s="398"/>
      <c r="S4107" s="399"/>
      <c r="T4107" s="398"/>
      <c r="U4107" s="399"/>
      <c r="V4107" s="398">
        <v>1000</v>
      </c>
      <c r="W4107" s="399"/>
      <c r="X4107" s="398">
        <v>1000</v>
      </c>
      <c r="Y4107" s="399"/>
    </row>
    <row r="4108" spans="1:29" x14ac:dyDescent="0.2">
      <c r="A4108" s="118" t="s">
        <v>974</v>
      </c>
      <c r="B4108" s="102" t="s">
        <v>983</v>
      </c>
      <c r="C4108" s="103">
        <v>559</v>
      </c>
      <c r="D4108" s="118"/>
      <c r="E4108" s="113">
        <v>323</v>
      </c>
      <c r="F4108" s="141"/>
      <c r="G4108" s="186"/>
      <c r="H4108" s="108">
        <f>SUM(H4109:H4110)</f>
        <v>0</v>
      </c>
      <c r="I4108" s="108">
        <f t="shared" ref="I4108" si="6912">SUM(I4109:I4110)</f>
        <v>0</v>
      </c>
      <c r="J4108" s="108">
        <f t="shared" ref="J4108" si="6913">SUM(J4109:J4110)</f>
        <v>0</v>
      </c>
      <c r="K4108" s="108">
        <f t="shared" ref="K4108" si="6914">SUM(K4109:K4110)</f>
        <v>0</v>
      </c>
      <c r="L4108" s="108">
        <f t="shared" ref="L4108:N4108" si="6915">SUM(L4109:L4110)</f>
        <v>0</v>
      </c>
      <c r="M4108" s="108">
        <f t="shared" ref="M4108:O4108" si="6916">SUM(M4109:M4110)</f>
        <v>0</v>
      </c>
      <c r="N4108" s="108">
        <f t="shared" si="6915"/>
        <v>0</v>
      </c>
      <c r="O4108" s="108">
        <f t="shared" si="6916"/>
        <v>0</v>
      </c>
      <c r="P4108" s="108">
        <f t="shared" ref="P4108" si="6917">SUM(P4109:P4110)</f>
        <v>0</v>
      </c>
      <c r="Q4108" s="108">
        <f t="shared" ref="Q4108" si="6918">SUM(Q4109:Q4110)</f>
        <v>0</v>
      </c>
      <c r="R4108" s="108">
        <f t="shared" ref="R4108:T4108" si="6919">SUM(R4109:R4110)</f>
        <v>0</v>
      </c>
      <c r="S4108" s="108">
        <f t="shared" ref="S4108:U4108" si="6920">SUM(S4109:S4110)</f>
        <v>0</v>
      </c>
      <c r="T4108" s="108">
        <f t="shared" si="6919"/>
        <v>0</v>
      </c>
      <c r="U4108" s="108">
        <f t="shared" si="6920"/>
        <v>0</v>
      </c>
      <c r="V4108" s="108">
        <f t="shared" ref="V4108:X4108" si="6921">SUM(V4109:V4110)</f>
        <v>4000</v>
      </c>
      <c r="W4108" s="108">
        <f t="shared" ref="W4108:Y4108" si="6922">SUM(W4109:W4110)</f>
        <v>0</v>
      </c>
      <c r="X4108" s="108">
        <f t="shared" si="6921"/>
        <v>4000</v>
      </c>
      <c r="Y4108" s="108">
        <f t="shared" si="6922"/>
        <v>0</v>
      </c>
      <c r="Z4108" s="101"/>
      <c r="AA4108" s="101"/>
      <c r="AB4108" s="101"/>
      <c r="AC4108" s="101"/>
    </row>
    <row r="4109" spans="1:29" ht="15" x14ac:dyDescent="0.2">
      <c r="A4109" s="95" t="s">
        <v>974</v>
      </c>
      <c r="B4109" s="93" t="s">
        <v>983</v>
      </c>
      <c r="C4109" s="94">
        <v>559</v>
      </c>
      <c r="D4109" s="95" t="s">
        <v>101</v>
      </c>
      <c r="E4109" s="119">
        <v>3233</v>
      </c>
      <c r="F4109" s="142" t="s">
        <v>54</v>
      </c>
      <c r="H4109" s="398"/>
      <c r="I4109" s="399"/>
      <c r="J4109" s="398"/>
      <c r="K4109" s="399"/>
      <c r="L4109" s="398"/>
      <c r="M4109" s="399"/>
      <c r="N4109" s="398"/>
      <c r="O4109" s="399"/>
      <c r="P4109" s="398"/>
      <c r="Q4109" s="399"/>
      <c r="R4109" s="398"/>
      <c r="S4109" s="399"/>
      <c r="T4109" s="398"/>
      <c r="U4109" s="399"/>
      <c r="V4109" s="398">
        <v>2000</v>
      </c>
      <c r="W4109" s="399"/>
      <c r="X4109" s="398">
        <v>2000</v>
      </c>
      <c r="Y4109" s="399"/>
    </row>
    <row r="4110" spans="1:29" s="101" customFormat="1" x14ac:dyDescent="0.2">
      <c r="A4110" s="95" t="s">
        <v>974</v>
      </c>
      <c r="B4110" s="93" t="s">
        <v>983</v>
      </c>
      <c r="C4110" s="94">
        <v>559</v>
      </c>
      <c r="D4110" s="95" t="s">
        <v>101</v>
      </c>
      <c r="E4110" s="119">
        <v>3237</v>
      </c>
      <c r="F4110" s="142" t="s">
        <v>58</v>
      </c>
      <c r="G4110" s="134"/>
      <c r="H4110" s="398"/>
      <c r="I4110" s="398"/>
      <c r="J4110" s="398"/>
      <c r="K4110" s="398"/>
      <c r="L4110" s="398"/>
      <c r="M4110" s="398"/>
      <c r="N4110" s="398"/>
      <c r="O4110" s="398"/>
      <c r="P4110" s="398"/>
      <c r="Q4110" s="398"/>
      <c r="R4110" s="398"/>
      <c r="S4110" s="398"/>
      <c r="T4110" s="398"/>
      <c r="U4110" s="398"/>
      <c r="V4110" s="398">
        <v>2000</v>
      </c>
      <c r="W4110" s="398"/>
      <c r="X4110" s="398">
        <v>2000</v>
      </c>
      <c r="Y4110" s="398"/>
      <c r="Z4110" s="112"/>
      <c r="AA4110" s="112"/>
      <c r="AB4110" s="112"/>
      <c r="AC4110" s="112"/>
    </row>
    <row r="4111" spans="1:29" x14ac:dyDescent="0.2">
      <c r="A4111" s="188" t="s">
        <v>974</v>
      </c>
      <c r="B4111" s="166" t="s">
        <v>983</v>
      </c>
      <c r="C4111" s="167">
        <v>559</v>
      </c>
      <c r="D4111" s="166"/>
      <c r="E4111" s="168">
        <v>42</v>
      </c>
      <c r="F4111" s="169"/>
      <c r="G4111" s="169"/>
      <c r="H4111" s="185">
        <f>H4112+H4114</f>
        <v>0</v>
      </c>
      <c r="I4111" s="185">
        <f t="shared" ref="I4111" si="6923">I4112+I4114</f>
        <v>0</v>
      </c>
      <c r="J4111" s="185">
        <f t="shared" ref="J4111" si="6924">J4112+J4114</f>
        <v>0</v>
      </c>
      <c r="K4111" s="185">
        <f t="shared" ref="K4111" si="6925">K4112+K4114</f>
        <v>0</v>
      </c>
      <c r="L4111" s="185">
        <f t="shared" ref="L4111:N4111" si="6926">L4112+L4114</f>
        <v>0</v>
      </c>
      <c r="M4111" s="185">
        <f t="shared" ref="M4111:O4111" si="6927">M4112+M4114</f>
        <v>0</v>
      </c>
      <c r="N4111" s="185">
        <f t="shared" si="6926"/>
        <v>0</v>
      </c>
      <c r="O4111" s="185">
        <f t="shared" si="6927"/>
        <v>0</v>
      </c>
      <c r="P4111" s="185">
        <f t="shared" ref="P4111" si="6928">P4112+P4114</f>
        <v>0</v>
      </c>
      <c r="Q4111" s="185">
        <f t="shared" ref="Q4111" si="6929">Q4112+Q4114</f>
        <v>0</v>
      </c>
      <c r="R4111" s="185">
        <f t="shared" ref="R4111:T4111" si="6930">R4112+R4114</f>
        <v>0</v>
      </c>
      <c r="S4111" s="185">
        <f t="shared" ref="S4111:U4111" si="6931">S4112+S4114</f>
        <v>0</v>
      </c>
      <c r="T4111" s="185">
        <f t="shared" si="6930"/>
        <v>0</v>
      </c>
      <c r="U4111" s="185">
        <f t="shared" si="6931"/>
        <v>0</v>
      </c>
      <c r="V4111" s="185">
        <f t="shared" ref="V4111:X4111" si="6932">V4112+V4114</f>
        <v>12500</v>
      </c>
      <c r="W4111" s="185">
        <f t="shared" ref="W4111:Y4111" si="6933">W4112+W4114</f>
        <v>0</v>
      </c>
      <c r="X4111" s="185">
        <f t="shared" si="6932"/>
        <v>12500</v>
      </c>
      <c r="Y4111" s="185">
        <f t="shared" si="6933"/>
        <v>0</v>
      </c>
    </row>
    <row r="4112" spans="1:29" s="101" customFormat="1" x14ac:dyDescent="0.2">
      <c r="A4112" s="118" t="s">
        <v>974</v>
      </c>
      <c r="B4112" s="102" t="s">
        <v>983</v>
      </c>
      <c r="C4112" s="103">
        <v>559</v>
      </c>
      <c r="D4112" s="118"/>
      <c r="E4112" s="113">
        <v>422</v>
      </c>
      <c r="F4112" s="141"/>
      <c r="G4112" s="186"/>
      <c r="H4112" s="108">
        <f t="shared" ref="H4112:Y4112" si="6934">H4113</f>
        <v>0</v>
      </c>
      <c r="I4112" s="108">
        <f t="shared" si="6934"/>
        <v>0</v>
      </c>
      <c r="J4112" s="108">
        <f t="shared" si="6934"/>
        <v>0</v>
      </c>
      <c r="K4112" s="108">
        <f t="shared" si="6934"/>
        <v>0</v>
      </c>
      <c r="L4112" s="108">
        <f t="shared" si="6934"/>
        <v>0</v>
      </c>
      <c r="M4112" s="108">
        <f t="shared" si="6934"/>
        <v>0</v>
      </c>
      <c r="N4112" s="108">
        <f t="shared" si="6934"/>
        <v>0</v>
      </c>
      <c r="O4112" s="108">
        <f t="shared" si="6934"/>
        <v>0</v>
      </c>
      <c r="P4112" s="108">
        <f t="shared" si="6934"/>
        <v>0</v>
      </c>
      <c r="Q4112" s="108">
        <f t="shared" si="6934"/>
        <v>0</v>
      </c>
      <c r="R4112" s="108">
        <f t="shared" si="6934"/>
        <v>0</v>
      </c>
      <c r="S4112" s="108">
        <f t="shared" si="6934"/>
        <v>0</v>
      </c>
      <c r="T4112" s="108">
        <f t="shared" si="6934"/>
        <v>0</v>
      </c>
      <c r="U4112" s="108">
        <f t="shared" si="6934"/>
        <v>0</v>
      </c>
      <c r="V4112" s="108">
        <f t="shared" si="6934"/>
        <v>10000</v>
      </c>
      <c r="W4112" s="108">
        <f t="shared" si="6934"/>
        <v>0</v>
      </c>
      <c r="X4112" s="108">
        <f t="shared" si="6934"/>
        <v>10000</v>
      </c>
      <c r="Y4112" s="108">
        <f t="shared" si="6934"/>
        <v>0</v>
      </c>
    </row>
    <row r="4113" spans="1:29" ht="15" x14ac:dyDescent="0.2">
      <c r="A4113" s="95" t="s">
        <v>974</v>
      </c>
      <c r="B4113" s="93" t="s">
        <v>983</v>
      </c>
      <c r="C4113" s="94">
        <v>559</v>
      </c>
      <c r="D4113" s="95" t="s">
        <v>101</v>
      </c>
      <c r="E4113" s="119">
        <v>4221</v>
      </c>
      <c r="F4113" s="142" t="s">
        <v>911</v>
      </c>
      <c r="H4113" s="398"/>
      <c r="I4113" s="399"/>
      <c r="J4113" s="398">
        <v>0</v>
      </c>
      <c r="K4113" s="399"/>
      <c r="L4113" s="398"/>
      <c r="M4113" s="399"/>
      <c r="N4113" s="398"/>
      <c r="O4113" s="399"/>
      <c r="P4113" s="398">
        <v>0</v>
      </c>
      <c r="Q4113" s="399"/>
      <c r="R4113" s="398"/>
      <c r="S4113" s="399"/>
      <c r="T4113" s="398"/>
      <c r="U4113" s="399"/>
      <c r="V4113" s="398">
        <v>10000</v>
      </c>
      <c r="W4113" s="399"/>
      <c r="X4113" s="398">
        <v>10000</v>
      </c>
      <c r="Y4113" s="399"/>
    </row>
    <row r="4114" spans="1:29" x14ac:dyDescent="0.2">
      <c r="A4114" s="118" t="s">
        <v>974</v>
      </c>
      <c r="B4114" s="102" t="s">
        <v>983</v>
      </c>
      <c r="C4114" s="103">
        <v>559</v>
      </c>
      <c r="D4114" s="118"/>
      <c r="E4114" s="113">
        <v>426</v>
      </c>
      <c r="F4114" s="141"/>
      <c r="G4114" s="186"/>
      <c r="H4114" s="108">
        <f t="shared" ref="H4114:Y4114" si="6935">SUM(H4115:H4115)</f>
        <v>0</v>
      </c>
      <c r="I4114" s="108">
        <f t="shared" si="6935"/>
        <v>0</v>
      </c>
      <c r="J4114" s="108">
        <f t="shared" si="6935"/>
        <v>0</v>
      </c>
      <c r="K4114" s="108">
        <f t="shared" si="6935"/>
        <v>0</v>
      </c>
      <c r="L4114" s="108">
        <f t="shared" si="6935"/>
        <v>0</v>
      </c>
      <c r="M4114" s="108">
        <f t="shared" si="6935"/>
        <v>0</v>
      </c>
      <c r="N4114" s="108">
        <f t="shared" si="6935"/>
        <v>0</v>
      </c>
      <c r="O4114" s="108">
        <f t="shared" si="6935"/>
        <v>0</v>
      </c>
      <c r="P4114" s="108">
        <f t="shared" si="6935"/>
        <v>0</v>
      </c>
      <c r="Q4114" s="108">
        <f t="shared" si="6935"/>
        <v>0</v>
      </c>
      <c r="R4114" s="108">
        <f t="shared" si="6935"/>
        <v>0</v>
      </c>
      <c r="S4114" s="108">
        <f t="shared" si="6935"/>
        <v>0</v>
      </c>
      <c r="T4114" s="108">
        <f t="shared" si="6935"/>
        <v>0</v>
      </c>
      <c r="U4114" s="108">
        <f t="shared" si="6935"/>
        <v>0</v>
      </c>
      <c r="V4114" s="108">
        <f t="shared" si="6935"/>
        <v>2500</v>
      </c>
      <c r="W4114" s="108">
        <f t="shared" si="6935"/>
        <v>0</v>
      </c>
      <c r="X4114" s="108">
        <f t="shared" si="6935"/>
        <v>2500</v>
      </c>
      <c r="Y4114" s="108">
        <f t="shared" si="6935"/>
        <v>0</v>
      </c>
      <c r="Z4114" s="101"/>
      <c r="AA4114" s="101"/>
      <c r="AB4114" s="101"/>
      <c r="AC4114" s="101"/>
    </row>
    <row r="4115" spans="1:29" ht="15" x14ac:dyDescent="0.2">
      <c r="A4115" s="95" t="s">
        <v>974</v>
      </c>
      <c r="B4115" s="93" t="s">
        <v>983</v>
      </c>
      <c r="C4115" s="94">
        <v>559</v>
      </c>
      <c r="D4115" s="95" t="s">
        <v>101</v>
      </c>
      <c r="E4115" s="119">
        <v>4262</v>
      </c>
      <c r="F4115" s="142" t="s">
        <v>218</v>
      </c>
      <c r="H4115" s="398"/>
      <c r="I4115" s="399"/>
      <c r="J4115" s="398"/>
      <c r="K4115" s="399"/>
      <c r="L4115" s="398"/>
      <c r="M4115" s="399"/>
      <c r="N4115" s="398"/>
      <c r="O4115" s="399"/>
      <c r="P4115" s="398"/>
      <c r="Q4115" s="399"/>
      <c r="R4115" s="398"/>
      <c r="S4115" s="399"/>
      <c r="T4115" s="398"/>
      <c r="U4115" s="399"/>
      <c r="V4115" s="398">
        <v>2500</v>
      </c>
      <c r="W4115" s="399"/>
      <c r="X4115" s="398">
        <v>2500</v>
      </c>
      <c r="Y4115" s="399"/>
    </row>
    <row r="4116" spans="1:29" s="315" customFormat="1" ht="67.5" x14ac:dyDescent="0.2">
      <c r="A4116" s="223" t="s">
        <v>974</v>
      </c>
      <c r="B4116" s="224" t="s">
        <v>985</v>
      </c>
      <c r="C4116" s="224"/>
      <c r="D4116" s="224"/>
      <c r="E4116" s="225"/>
      <c r="F4116" s="226" t="s">
        <v>986</v>
      </c>
      <c r="G4116" s="227" t="s">
        <v>636</v>
      </c>
      <c r="H4116" s="259">
        <f t="shared" ref="H4116:Y4116" si="6936">H4117+H4122+H4128+H4133</f>
        <v>0</v>
      </c>
      <c r="I4116" s="259">
        <f t="shared" si="6936"/>
        <v>0</v>
      </c>
      <c r="J4116" s="259">
        <f t="shared" si="6936"/>
        <v>0</v>
      </c>
      <c r="K4116" s="259">
        <f t="shared" si="6936"/>
        <v>0</v>
      </c>
      <c r="L4116" s="259">
        <f t="shared" si="6936"/>
        <v>0</v>
      </c>
      <c r="M4116" s="259">
        <f t="shared" si="6936"/>
        <v>0</v>
      </c>
      <c r="N4116" s="259">
        <f t="shared" si="6936"/>
        <v>39000</v>
      </c>
      <c r="O4116" s="259">
        <f t="shared" si="6936"/>
        <v>0</v>
      </c>
      <c r="P4116" s="259">
        <f t="shared" si="6936"/>
        <v>0</v>
      </c>
      <c r="Q4116" s="259">
        <f t="shared" si="6936"/>
        <v>0</v>
      </c>
      <c r="R4116" s="259">
        <f t="shared" si="6936"/>
        <v>0</v>
      </c>
      <c r="S4116" s="259">
        <f t="shared" si="6936"/>
        <v>0</v>
      </c>
      <c r="T4116" s="259">
        <f t="shared" si="6936"/>
        <v>22000</v>
      </c>
      <c r="U4116" s="259">
        <f t="shared" si="6936"/>
        <v>0</v>
      </c>
      <c r="V4116" s="259">
        <f t="shared" si="6936"/>
        <v>0</v>
      </c>
      <c r="W4116" s="259">
        <f t="shared" si="6936"/>
        <v>0</v>
      </c>
      <c r="X4116" s="259">
        <f t="shared" si="6936"/>
        <v>19000</v>
      </c>
      <c r="Y4116" s="259">
        <f t="shared" si="6936"/>
        <v>0</v>
      </c>
      <c r="Z4116" s="229"/>
      <c r="AA4116" s="229"/>
      <c r="AB4116" s="229"/>
      <c r="AC4116" s="229"/>
    </row>
    <row r="4117" spans="1:29" s="229" customFormat="1" x14ac:dyDescent="0.2">
      <c r="A4117" s="230" t="s">
        <v>974</v>
      </c>
      <c r="B4117" s="232" t="s">
        <v>985</v>
      </c>
      <c r="C4117" s="231">
        <v>43</v>
      </c>
      <c r="D4117" s="232"/>
      <c r="E4117" s="233">
        <v>31</v>
      </c>
      <c r="F4117" s="234"/>
      <c r="G4117" s="234"/>
      <c r="H4117" s="235">
        <f t="shared" ref="H4117:Y4117" si="6937">H4118+H4120</f>
        <v>0</v>
      </c>
      <c r="I4117" s="235">
        <f t="shared" si="6937"/>
        <v>0</v>
      </c>
      <c r="J4117" s="235">
        <f t="shared" si="6937"/>
        <v>0</v>
      </c>
      <c r="K4117" s="235">
        <f t="shared" si="6937"/>
        <v>0</v>
      </c>
      <c r="L4117" s="235">
        <f t="shared" si="6937"/>
        <v>0</v>
      </c>
      <c r="M4117" s="235">
        <f t="shared" si="6937"/>
        <v>0</v>
      </c>
      <c r="N4117" s="235">
        <f t="shared" si="6937"/>
        <v>3000</v>
      </c>
      <c r="O4117" s="235">
        <f t="shared" si="6937"/>
        <v>0</v>
      </c>
      <c r="P4117" s="235">
        <f t="shared" si="6937"/>
        <v>0</v>
      </c>
      <c r="Q4117" s="235">
        <f t="shared" si="6937"/>
        <v>0</v>
      </c>
      <c r="R4117" s="235">
        <f t="shared" si="6937"/>
        <v>0</v>
      </c>
      <c r="S4117" s="235">
        <f t="shared" si="6937"/>
        <v>0</v>
      </c>
      <c r="T4117" s="235">
        <f t="shared" si="6937"/>
        <v>3000</v>
      </c>
      <c r="U4117" s="235">
        <f t="shared" si="6937"/>
        <v>0</v>
      </c>
      <c r="V4117" s="235">
        <f t="shared" si="6937"/>
        <v>0</v>
      </c>
      <c r="W4117" s="235">
        <f t="shared" si="6937"/>
        <v>0</v>
      </c>
      <c r="X4117" s="235">
        <f t="shared" si="6937"/>
        <v>3000</v>
      </c>
      <c r="Y4117" s="235">
        <f t="shared" si="6937"/>
        <v>0</v>
      </c>
    </row>
    <row r="4118" spans="1:29" s="315" customFormat="1" x14ac:dyDescent="0.2">
      <c r="A4118" s="236" t="s">
        <v>974</v>
      </c>
      <c r="B4118" s="322" t="s">
        <v>985</v>
      </c>
      <c r="C4118" s="237">
        <v>43</v>
      </c>
      <c r="D4118" s="236"/>
      <c r="E4118" s="238">
        <v>311</v>
      </c>
      <c r="F4118" s="362"/>
      <c r="G4118" s="240"/>
      <c r="H4118" s="241">
        <f t="shared" ref="H4118:Y4118" si="6938">H4119</f>
        <v>0</v>
      </c>
      <c r="I4118" s="241">
        <f t="shared" si="6938"/>
        <v>0</v>
      </c>
      <c r="J4118" s="241">
        <f t="shared" si="6938"/>
        <v>0</v>
      </c>
      <c r="K4118" s="241">
        <f t="shared" si="6938"/>
        <v>0</v>
      </c>
      <c r="L4118" s="241">
        <f t="shared" si="6938"/>
        <v>0</v>
      </c>
      <c r="M4118" s="241">
        <f t="shared" si="6938"/>
        <v>0</v>
      </c>
      <c r="N4118" s="241">
        <f t="shared" si="6938"/>
        <v>2500</v>
      </c>
      <c r="O4118" s="241">
        <f t="shared" si="6938"/>
        <v>0</v>
      </c>
      <c r="P4118" s="241">
        <f t="shared" si="6938"/>
        <v>0</v>
      </c>
      <c r="Q4118" s="241">
        <f t="shared" si="6938"/>
        <v>0</v>
      </c>
      <c r="R4118" s="241">
        <f t="shared" si="6938"/>
        <v>0</v>
      </c>
      <c r="S4118" s="241">
        <f t="shared" si="6938"/>
        <v>0</v>
      </c>
      <c r="T4118" s="241">
        <f t="shared" si="6938"/>
        <v>2500</v>
      </c>
      <c r="U4118" s="241">
        <f t="shared" si="6938"/>
        <v>0</v>
      </c>
      <c r="V4118" s="241">
        <f t="shared" si="6938"/>
        <v>0</v>
      </c>
      <c r="W4118" s="241">
        <f t="shared" si="6938"/>
        <v>0</v>
      </c>
      <c r="X4118" s="241">
        <f t="shared" si="6938"/>
        <v>2500</v>
      </c>
      <c r="Y4118" s="241">
        <f t="shared" si="6938"/>
        <v>0</v>
      </c>
    </row>
    <row r="4119" spans="1:29" s="229" customFormat="1" x14ac:dyDescent="0.2">
      <c r="A4119" s="242" t="s">
        <v>974</v>
      </c>
      <c r="B4119" s="322" t="s">
        <v>985</v>
      </c>
      <c r="C4119" s="243">
        <v>43</v>
      </c>
      <c r="D4119" s="242" t="s">
        <v>101</v>
      </c>
      <c r="E4119" s="251">
        <v>3111</v>
      </c>
      <c r="F4119" s="375" t="s">
        <v>33</v>
      </c>
      <c r="G4119" s="247"/>
      <c r="H4119" s="429"/>
      <c r="I4119" s="429"/>
      <c r="J4119" s="429"/>
      <c r="K4119" s="429"/>
      <c r="L4119" s="429"/>
      <c r="M4119" s="429"/>
      <c r="N4119" s="429">
        <v>2500</v>
      </c>
      <c r="O4119" s="429"/>
      <c r="P4119" s="429"/>
      <c r="Q4119" s="429"/>
      <c r="R4119" s="429"/>
      <c r="S4119" s="429"/>
      <c r="T4119" s="429">
        <v>2500</v>
      </c>
      <c r="U4119" s="429"/>
      <c r="V4119" s="429"/>
      <c r="W4119" s="429"/>
      <c r="X4119" s="429">
        <v>2500</v>
      </c>
      <c r="Y4119" s="429"/>
    </row>
    <row r="4120" spans="1:29" s="315" customFormat="1" x14ac:dyDescent="0.2">
      <c r="A4120" s="236" t="s">
        <v>974</v>
      </c>
      <c r="B4120" s="322" t="s">
        <v>985</v>
      </c>
      <c r="C4120" s="237">
        <v>43</v>
      </c>
      <c r="D4120" s="236"/>
      <c r="E4120" s="238">
        <v>313</v>
      </c>
      <c r="F4120" s="362"/>
      <c r="G4120" s="240"/>
      <c r="H4120" s="241">
        <f t="shared" ref="H4120:Y4120" si="6939">H4121</f>
        <v>0</v>
      </c>
      <c r="I4120" s="241">
        <f t="shared" si="6939"/>
        <v>0</v>
      </c>
      <c r="J4120" s="241">
        <f t="shared" si="6939"/>
        <v>0</v>
      </c>
      <c r="K4120" s="241">
        <f t="shared" si="6939"/>
        <v>0</v>
      </c>
      <c r="L4120" s="241">
        <f t="shared" si="6939"/>
        <v>0</v>
      </c>
      <c r="M4120" s="241">
        <f t="shared" si="6939"/>
        <v>0</v>
      </c>
      <c r="N4120" s="241">
        <f t="shared" si="6939"/>
        <v>500</v>
      </c>
      <c r="O4120" s="241">
        <f t="shared" si="6939"/>
        <v>0</v>
      </c>
      <c r="P4120" s="241">
        <f t="shared" si="6939"/>
        <v>0</v>
      </c>
      <c r="Q4120" s="241">
        <f t="shared" si="6939"/>
        <v>0</v>
      </c>
      <c r="R4120" s="241">
        <f t="shared" si="6939"/>
        <v>0</v>
      </c>
      <c r="S4120" s="241">
        <f t="shared" si="6939"/>
        <v>0</v>
      </c>
      <c r="T4120" s="241">
        <f t="shared" si="6939"/>
        <v>500</v>
      </c>
      <c r="U4120" s="241">
        <f t="shared" si="6939"/>
        <v>0</v>
      </c>
      <c r="V4120" s="241">
        <f t="shared" si="6939"/>
        <v>0</v>
      </c>
      <c r="W4120" s="241">
        <f t="shared" si="6939"/>
        <v>0</v>
      </c>
      <c r="X4120" s="241">
        <f t="shared" si="6939"/>
        <v>500</v>
      </c>
      <c r="Y4120" s="241">
        <f t="shared" si="6939"/>
        <v>0</v>
      </c>
    </row>
    <row r="4121" spans="1:29" s="229" customFormat="1" x14ac:dyDescent="0.2">
      <c r="A4121" s="242" t="s">
        <v>974</v>
      </c>
      <c r="B4121" s="322" t="s">
        <v>985</v>
      </c>
      <c r="C4121" s="243">
        <v>43</v>
      </c>
      <c r="D4121" s="242" t="s">
        <v>101</v>
      </c>
      <c r="E4121" s="251">
        <v>3132</v>
      </c>
      <c r="F4121" s="246" t="s">
        <v>40</v>
      </c>
      <c r="G4121" s="247"/>
      <c r="H4121" s="429"/>
      <c r="I4121" s="429"/>
      <c r="J4121" s="429"/>
      <c r="K4121" s="429"/>
      <c r="L4121" s="429"/>
      <c r="M4121" s="429"/>
      <c r="N4121" s="429">
        <v>500</v>
      </c>
      <c r="O4121" s="429"/>
      <c r="P4121" s="429"/>
      <c r="Q4121" s="429"/>
      <c r="R4121" s="429"/>
      <c r="S4121" s="429"/>
      <c r="T4121" s="429">
        <v>500</v>
      </c>
      <c r="U4121" s="429"/>
      <c r="V4121" s="429"/>
      <c r="W4121" s="429"/>
      <c r="X4121" s="429">
        <v>500</v>
      </c>
      <c r="Y4121" s="429"/>
    </row>
    <row r="4122" spans="1:29" s="229" customFormat="1" x14ac:dyDescent="0.2">
      <c r="A4122" s="230" t="s">
        <v>974</v>
      </c>
      <c r="B4122" s="232" t="s">
        <v>985</v>
      </c>
      <c r="C4122" s="231">
        <v>43</v>
      </c>
      <c r="D4122" s="232"/>
      <c r="E4122" s="233">
        <v>32</v>
      </c>
      <c r="F4122" s="234"/>
      <c r="G4122" s="234"/>
      <c r="H4122" s="235">
        <f t="shared" ref="H4122:Y4122" si="6940">H4123+H4125</f>
        <v>0</v>
      </c>
      <c r="I4122" s="235">
        <f t="shared" si="6940"/>
        <v>0</v>
      </c>
      <c r="J4122" s="235">
        <f t="shared" si="6940"/>
        <v>0</v>
      </c>
      <c r="K4122" s="235">
        <f t="shared" si="6940"/>
        <v>0</v>
      </c>
      <c r="L4122" s="235">
        <f t="shared" si="6940"/>
        <v>0</v>
      </c>
      <c r="M4122" s="235">
        <f t="shared" si="6940"/>
        <v>0</v>
      </c>
      <c r="N4122" s="235">
        <f t="shared" si="6940"/>
        <v>4800</v>
      </c>
      <c r="O4122" s="235">
        <f t="shared" si="6940"/>
        <v>0</v>
      </c>
      <c r="P4122" s="235">
        <f t="shared" si="6940"/>
        <v>0</v>
      </c>
      <c r="Q4122" s="235">
        <f t="shared" si="6940"/>
        <v>0</v>
      </c>
      <c r="R4122" s="235">
        <f t="shared" si="6940"/>
        <v>0</v>
      </c>
      <c r="S4122" s="235">
        <f t="shared" si="6940"/>
        <v>0</v>
      </c>
      <c r="T4122" s="235">
        <f t="shared" si="6940"/>
        <v>1400</v>
      </c>
      <c r="U4122" s="235">
        <f t="shared" si="6940"/>
        <v>0</v>
      </c>
      <c r="V4122" s="235">
        <f t="shared" si="6940"/>
        <v>0</v>
      </c>
      <c r="W4122" s="235">
        <f t="shared" si="6940"/>
        <v>0</v>
      </c>
      <c r="X4122" s="235">
        <f t="shared" si="6940"/>
        <v>800</v>
      </c>
      <c r="Y4122" s="235">
        <f t="shared" si="6940"/>
        <v>0</v>
      </c>
    </row>
    <row r="4123" spans="1:29" s="315" customFormat="1" x14ac:dyDescent="0.2">
      <c r="A4123" s="236" t="s">
        <v>974</v>
      </c>
      <c r="B4123" s="322" t="s">
        <v>985</v>
      </c>
      <c r="C4123" s="237">
        <v>43</v>
      </c>
      <c r="D4123" s="236"/>
      <c r="E4123" s="238">
        <v>321</v>
      </c>
      <c r="F4123" s="362"/>
      <c r="G4123" s="240"/>
      <c r="H4123" s="241">
        <f t="shared" ref="H4123:Y4123" si="6941">H4124</f>
        <v>0</v>
      </c>
      <c r="I4123" s="241">
        <f t="shared" si="6941"/>
        <v>0</v>
      </c>
      <c r="J4123" s="241">
        <f t="shared" si="6941"/>
        <v>0</v>
      </c>
      <c r="K4123" s="241">
        <f t="shared" si="6941"/>
        <v>0</v>
      </c>
      <c r="L4123" s="241">
        <f t="shared" si="6941"/>
        <v>0</v>
      </c>
      <c r="M4123" s="241">
        <f t="shared" si="6941"/>
        <v>0</v>
      </c>
      <c r="N4123" s="241">
        <f t="shared" si="6941"/>
        <v>800</v>
      </c>
      <c r="O4123" s="241">
        <f t="shared" si="6941"/>
        <v>0</v>
      </c>
      <c r="P4123" s="241">
        <f t="shared" si="6941"/>
        <v>0</v>
      </c>
      <c r="Q4123" s="241">
        <f t="shared" si="6941"/>
        <v>0</v>
      </c>
      <c r="R4123" s="241">
        <f t="shared" si="6941"/>
        <v>0</v>
      </c>
      <c r="S4123" s="241">
        <f t="shared" si="6941"/>
        <v>0</v>
      </c>
      <c r="T4123" s="241">
        <f t="shared" si="6941"/>
        <v>800</v>
      </c>
      <c r="U4123" s="241">
        <f t="shared" si="6941"/>
        <v>0</v>
      </c>
      <c r="V4123" s="241">
        <f t="shared" si="6941"/>
        <v>0</v>
      </c>
      <c r="W4123" s="241">
        <f t="shared" si="6941"/>
        <v>0</v>
      </c>
      <c r="X4123" s="241">
        <f t="shared" si="6941"/>
        <v>400</v>
      </c>
      <c r="Y4123" s="241">
        <f t="shared" si="6941"/>
        <v>0</v>
      </c>
    </row>
    <row r="4124" spans="1:29" s="229" customFormat="1" ht="15" x14ac:dyDescent="0.2">
      <c r="A4124" s="242" t="s">
        <v>974</v>
      </c>
      <c r="B4124" s="331" t="s">
        <v>985</v>
      </c>
      <c r="C4124" s="243">
        <v>43</v>
      </c>
      <c r="D4124" s="242" t="s">
        <v>101</v>
      </c>
      <c r="E4124" s="251">
        <v>3211</v>
      </c>
      <c r="F4124" s="246" t="s">
        <v>42</v>
      </c>
      <c r="G4124" s="247"/>
      <c r="H4124" s="429"/>
      <c r="I4124" s="429"/>
      <c r="J4124" s="429"/>
      <c r="K4124" s="429"/>
      <c r="L4124" s="429"/>
      <c r="M4124" s="429"/>
      <c r="N4124" s="429">
        <v>800</v>
      </c>
      <c r="O4124" s="429"/>
      <c r="P4124" s="429"/>
      <c r="Q4124" s="429"/>
      <c r="R4124" s="429"/>
      <c r="S4124" s="429"/>
      <c r="T4124" s="429">
        <v>800</v>
      </c>
      <c r="U4124" s="429"/>
      <c r="V4124" s="429"/>
      <c r="W4124" s="429"/>
      <c r="X4124" s="429">
        <v>400</v>
      </c>
      <c r="Y4124" s="429"/>
    </row>
    <row r="4125" spans="1:29" s="315" customFormat="1" x14ac:dyDescent="0.2">
      <c r="A4125" s="236" t="s">
        <v>974</v>
      </c>
      <c r="B4125" s="322" t="s">
        <v>985</v>
      </c>
      <c r="C4125" s="237">
        <v>43</v>
      </c>
      <c r="D4125" s="236"/>
      <c r="E4125" s="238">
        <v>323</v>
      </c>
      <c r="F4125" s="362"/>
      <c r="G4125" s="240"/>
      <c r="H4125" s="241">
        <f t="shared" ref="H4125:Y4125" si="6942">H4126+H4127</f>
        <v>0</v>
      </c>
      <c r="I4125" s="241">
        <f t="shared" si="6942"/>
        <v>0</v>
      </c>
      <c r="J4125" s="241">
        <f t="shared" si="6942"/>
        <v>0</v>
      </c>
      <c r="K4125" s="241">
        <f t="shared" si="6942"/>
        <v>0</v>
      </c>
      <c r="L4125" s="241">
        <f t="shared" si="6942"/>
        <v>0</v>
      </c>
      <c r="M4125" s="241">
        <f t="shared" si="6942"/>
        <v>0</v>
      </c>
      <c r="N4125" s="241">
        <f t="shared" si="6942"/>
        <v>4000</v>
      </c>
      <c r="O4125" s="241">
        <f t="shared" si="6942"/>
        <v>0</v>
      </c>
      <c r="P4125" s="241">
        <f t="shared" si="6942"/>
        <v>0</v>
      </c>
      <c r="Q4125" s="241">
        <f t="shared" si="6942"/>
        <v>0</v>
      </c>
      <c r="R4125" s="241">
        <f t="shared" si="6942"/>
        <v>0</v>
      </c>
      <c r="S4125" s="241">
        <f t="shared" si="6942"/>
        <v>0</v>
      </c>
      <c r="T4125" s="241">
        <f t="shared" si="6942"/>
        <v>600</v>
      </c>
      <c r="U4125" s="241">
        <f t="shared" si="6942"/>
        <v>0</v>
      </c>
      <c r="V4125" s="241">
        <f t="shared" si="6942"/>
        <v>0</v>
      </c>
      <c r="W4125" s="241">
        <f t="shared" si="6942"/>
        <v>0</v>
      </c>
      <c r="X4125" s="241">
        <f t="shared" si="6942"/>
        <v>400</v>
      </c>
      <c r="Y4125" s="241">
        <f t="shared" si="6942"/>
        <v>0</v>
      </c>
    </row>
    <row r="4126" spans="1:29" s="229" customFormat="1" ht="15" x14ac:dyDescent="0.2">
      <c r="A4126" s="242" t="s">
        <v>974</v>
      </c>
      <c r="B4126" s="331" t="s">
        <v>985</v>
      </c>
      <c r="C4126" s="243">
        <v>43</v>
      </c>
      <c r="D4126" s="242" t="s">
        <v>101</v>
      </c>
      <c r="E4126" s="251">
        <v>3233</v>
      </c>
      <c r="F4126" s="246" t="s">
        <v>54</v>
      </c>
      <c r="G4126" s="247"/>
      <c r="H4126" s="429"/>
      <c r="I4126" s="429"/>
      <c r="J4126" s="429"/>
      <c r="K4126" s="429"/>
      <c r="L4126" s="429"/>
      <c r="M4126" s="429"/>
      <c r="N4126" s="429">
        <v>600</v>
      </c>
      <c r="O4126" s="429"/>
      <c r="P4126" s="429"/>
      <c r="Q4126" s="429"/>
      <c r="R4126" s="429"/>
      <c r="S4126" s="429"/>
      <c r="T4126" s="429">
        <v>600</v>
      </c>
      <c r="U4126" s="429"/>
      <c r="V4126" s="429"/>
      <c r="W4126" s="429"/>
      <c r="X4126" s="429">
        <v>400</v>
      </c>
      <c r="Y4126" s="429"/>
    </row>
    <row r="4127" spans="1:29" s="229" customFormat="1" ht="15" x14ac:dyDescent="0.2">
      <c r="A4127" s="242" t="s">
        <v>974</v>
      </c>
      <c r="B4127" s="331" t="s">
        <v>985</v>
      </c>
      <c r="C4127" s="243">
        <v>43</v>
      </c>
      <c r="D4127" s="242" t="s">
        <v>101</v>
      </c>
      <c r="E4127" s="251">
        <v>3237</v>
      </c>
      <c r="F4127" s="246" t="s">
        <v>58</v>
      </c>
      <c r="G4127" s="247"/>
      <c r="H4127" s="429"/>
      <c r="I4127" s="429"/>
      <c r="J4127" s="429"/>
      <c r="K4127" s="429"/>
      <c r="L4127" s="429"/>
      <c r="M4127" s="429"/>
      <c r="N4127" s="429">
        <v>3400</v>
      </c>
      <c r="O4127" s="429"/>
      <c r="P4127" s="429"/>
      <c r="Q4127" s="429"/>
      <c r="R4127" s="429"/>
      <c r="S4127" s="429"/>
      <c r="T4127" s="429">
        <v>0</v>
      </c>
      <c r="U4127" s="429"/>
      <c r="V4127" s="429"/>
      <c r="W4127" s="429"/>
      <c r="X4127" s="429">
        <v>0</v>
      </c>
      <c r="Y4127" s="429"/>
    </row>
    <row r="4128" spans="1:29" s="229" customFormat="1" x14ac:dyDescent="0.2">
      <c r="A4128" s="230" t="s">
        <v>974</v>
      </c>
      <c r="B4128" s="232" t="s">
        <v>985</v>
      </c>
      <c r="C4128" s="231">
        <v>559</v>
      </c>
      <c r="D4128" s="232"/>
      <c r="E4128" s="233">
        <v>31</v>
      </c>
      <c r="F4128" s="234"/>
      <c r="G4128" s="234"/>
      <c r="H4128" s="235">
        <f t="shared" ref="H4128:Y4128" si="6943">H4129+H4131</f>
        <v>0</v>
      </c>
      <c r="I4128" s="235">
        <f t="shared" si="6943"/>
        <v>0</v>
      </c>
      <c r="J4128" s="235">
        <f t="shared" si="6943"/>
        <v>0</v>
      </c>
      <c r="K4128" s="235">
        <f t="shared" si="6943"/>
        <v>0</v>
      </c>
      <c r="L4128" s="235">
        <f t="shared" si="6943"/>
        <v>0</v>
      </c>
      <c r="M4128" s="235">
        <f t="shared" si="6943"/>
        <v>0</v>
      </c>
      <c r="N4128" s="235">
        <f t="shared" si="6943"/>
        <v>12000</v>
      </c>
      <c r="O4128" s="235">
        <f t="shared" si="6943"/>
        <v>0</v>
      </c>
      <c r="P4128" s="235">
        <f t="shared" si="6943"/>
        <v>0</v>
      </c>
      <c r="Q4128" s="235">
        <f t="shared" si="6943"/>
        <v>0</v>
      </c>
      <c r="R4128" s="235">
        <f t="shared" si="6943"/>
        <v>0</v>
      </c>
      <c r="S4128" s="235">
        <f t="shared" si="6943"/>
        <v>0</v>
      </c>
      <c r="T4128" s="235">
        <f t="shared" si="6943"/>
        <v>12000</v>
      </c>
      <c r="U4128" s="235">
        <f t="shared" si="6943"/>
        <v>0</v>
      </c>
      <c r="V4128" s="235">
        <f t="shared" si="6943"/>
        <v>0</v>
      </c>
      <c r="W4128" s="235">
        <f t="shared" si="6943"/>
        <v>0</v>
      </c>
      <c r="X4128" s="235">
        <f t="shared" si="6943"/>
        <v>12000</v>
      </c>
      <c r="Y4128" s="235">
        <f t="shared" si="6943"/>
        <v>0</v>
      </c>
    </row>
    <row r="4129" spans="1:29" s="315" customFormat="1" x14ac:dyDescent="0.2">
      <c r="A4129" s="236" t="s">
        <v>974</v>
      </c>
      <c r="B4129" s="322" t="s">
        <v>985</v>
      </c>
      <c r="C4129" s="237">
        <v>559</v>
      </c>
      <c r="D4129" s="236"/>
      <c r="E4129" s="238">
        <v>311</v>
      </c>
      <c r="F4129" s="362"/>
      <c r="G4129" s="240"/>
      <c r="H4129" s="241">
        <f t="shared" ref="H4129:Y4129" si="6944">H4130</f>
        <v>0</v>
      </c>
      <c r="I4129" s="241">
        <f t="shared" si="6944"/>
        <v>0</v>
      </c>
      <c r="J4129" s="241">
        <f t="shared" si="6944"/>
        <v>0</v>
      </c>
      <c r="K4129" s="241">
        <f t="shared" si="6944"/>
        <v>0</v>
      </c>
      <c r="L4129" s="241">
        <f t="shared" si="6944"/>
        <v>0</v>
      </c>
      <c r="M4129" s="241">
        <f t="shared" si="6944"/>
        <v>0</v>
      </c>
      <c r="N4129" s="241">
        <f t="shared" si="6944"/>
        <v>10000</v>
      </c>
      <c r="O4129" s="241">
        <f t="shared" si="6944"/>
        <v>0</v>
      </c>
      <c r="P4129" s="241">
        <f t="shared" si="6944"/>
        <v>0</v>
      </c>
      <c r="Q4129" s="241">
        <f t="shared" si="6944"/>
        <v>0</v>
      </c>
      <c r="R4129" s="241">
        <f t="shared" si="6944"/>
        <v>0</v>
      </c>
      <c r="S4129" s="241">
        <f t="shared" si="6944"/>
        <v>0</v>
      </c>
      <c r="T4129" s="241">
        <f t="shared" si="6944"/>
        <v>10000</v>
      </c>
      <c r="U4129" s="241">
        <f t="shared" si="6944"/>
        <v>0</v>
      </c>
      <c r="V4129" s="241">
        <f t="shared" si="6944"/>
        <v>0</v>
      </c>
      <c r="W4129" s="241">
        <f t="shared" si="6944"/>
        <v>0</v>
      </c>
      <c r="X4129" s="241">
        <f t="shared" si="6944"/>
        <v>10000</v>
      </c>
      <c r="Y4129" s="241">
        <f t="shared" si="6944"/>
        <v>0</v>
      </c>
    </row>
    <row r="4130" spans="1:29" s="229" customFormat="1" x14ac:dyDescent="0.2">
      <c r="A4130" s="242" t="s">
        <v>974</v>
      </c>
      <c r="B4130" s="322" t="s">
        <v>985</v>
      </c>
      <c r="C4130" s="243">
        <v>559</v>
      </c>
      <c r="D4130" s="242" t="s">
        <v>101</v>
      </c>
      <c r="E4130" s="251">
        <v>3111</v>
      </c>
      <c r="F4130" s="375" t="s">
        <v>33</v>
      </c>
      <c r="G4130" s="247"/>
      <c r="H4130" s="429"/>
      <c r="I4130" s="429"/>
      <c r="J4130" s="429"/>
      <c r="K4130" s="429"/>
      <c r="L4130" s="429"/>
      <c r="M4130" s="429"/>
      <c r="N4130" s="429">
        <v>10000</v>
      </c>
      <c r="O4130" s="429"/>
      <c r="P4130" s="429"/>
      <c r="Q4130" s="429"/>
      <c r="R4130" s="429"/>
      <c r="S4130" s="429"/>
      <c r="T4130" s="429">
        <v>10000</v>
      </c>
      <c r="U4130" s="429"/>
      <c r="V4130" s="429"/>
      <c r="W4130" s="429"/>
      <c r="X4130" s="429">
        <v>10000</v>
      </c>
      <c r="Y4130" s="429"/>
    </row>
    <row r="4131" spans="1:29" s="315" customFormat="1" x14ac:dyDescent="0.2">
      <c r="A4131" s="236" t="s">
        <v>974</v>
      </c>
      <c r="B4131" s="322" t="s">
        <v>985</v>
      </c>
      <c r="C4131" s="237">
        <v>559</v>
      </c>
      <c r="D4131" s="236"/>
      <c r="E4131" s="238">
        <v>313</v>
      </c>
      <c r="F4131" s="362"/>
      <c r="G4131" s="240"/>
      <c r="H4131" s="241">
        <f t="shared" ref="H4131:Y4131" si="6945">H4132</f>
        <v>0</v>
      </c>
      <c r="I4131" s="241">
        <f t="shared" si="6945"/>
        <v>0</v>
      </c>
      <c r="J4131" s="241">
        <f t="shared" si="6945"/>
        <v>0</v>
      </c>
      <c r="K4131" s="241">
        <f t="shared" si="6945"/>
        <v>0</v>
      </c>
      <c r="L4131" s="241">
        <f t="shared" si="6945"/>
        <v>0</v>
      </c>
      <c r="M4131" s="241">
        <f t="shared" si="6945"/>
        <v>0</v>
      </c>
      <c r="N4131" s="241">
        <f t="shared" si="6945"/>
        <v>2000</v>
      </c>
      <c r="O4131" s="241">
        <f t="shared" si="6945"/>
        <v>0</v>
      </c>
      <c r="P4131" s="241">
        <f t="shared" si="6945"/>
        <v>0</v>
      </c>
      <c r="Q4131" s="241">
        <f t="shared" si="6945"/>
        <v>0</v>
      </c>
      <c r="R4131" s="241">
        <f t="shared" si="6945"/>
        <v>0</v>
      </c>
      <c r="S4131" s="241">
        <f t="shared" si="6945"/>
        <v>0</v>
      </c>
      <c r="T4131" s="241">
        <f t="shared" si="6945"/>
        <v>2000</v>
      </c>
      <c r="U4131" s="241">
        <f t="shared" si="6945"/>
        <v>0</v>
      </c>
      <c r="V4131" s="241">
        <f t="shared" si="6945"/>
        <v>0</v>
      </c>
      <c r="W4131" s="241">
        <f t="shared" si="6945"/>
        <v>0</v>
      </c>
      <c r="X4131" s="241">
        <f t="shared" si="6945"/>
        <v>2000</v>
      </c>
      <c r="Y4131" s="241">
        <f t="shared" si="6945"/>
        <v>0</v>
      </c>
    </row>
    <row r="4132" spans="1:29" s="229" customFormat="1" x14ac:dyDescent="0.2">
      <c r="A4132" s="242" t="s">
        <v>974</v>
      </c>
      <c r="B4132" s="322" t="s">
        <v>985</v>
      </c>
      <c r="C4132" s="243">
        <v>559</v>
      </c>
      <c r="D4132" s="242" t="s">
        <v>101</v>
      </c>
      <c r="E4132" s="251">
        <v>3132</v>
      </c>
      <c r="F4132" s="246" t="s">
        <v>40</v>
      </c>
      <c r="G4132" s="247"/>
      <c r="H4132" s="429"/>
      <c r="I4132" s="429"/>
      <c r="J4132" s="429"/>
      <c r="K4132" s="429"/>
      <c r="L4132" s="429"/>
      <c r="M4132" s="429"/>
      <c r="N4132" s="429">
        <v>2000</v>
      </c>
      <c r="O4132" s="429"/>
      <c r="P4132" s="429"/>
      <c r="Q4132" s="429"/>
      <c r="R4132" s="429"/>
      <c r="S4132" s="429"/>
      <c r="T4132" s="429">
        <v>2000</v>
      </c>
      <c r="U4132" s="429"/>
      <c r="V4132" s="429"/>
      <c r="W4132" s="429"/>
      <c r="X4132" s="429">
        <v>2000</v>
      </c>
      <c r="Y4132" s="429"/>
    </row>
    <row r="4133" spans="1:29" s="229" customFormat="1" x14ac:dyDescent="0.2">
      <c r="A4133" s="230" t="s">
        <v>974</v>
      </c>
      <c r="B4133" s="232" t="s">
        <v>985</v>
      </c>
      <c r="C4133" s="231">
        <v>559</v>
      </c>
      <c r="D4133" s="232"/>
      <c r="E4133" s="233">
        <v>32</v>
      </c>
      <c r="F4133" s="234"/>
      <c r="G4133" s="234"/>
      <c r="H4133" s="235">
        <f t="shared" ref="H4133:Y4133" si="6946">H4134+H4136</f>
        <v>0</v>
      </c>
      <c r="I4133" s="235">
        <f t="shared" si="6946"/>
        <v>0</v>
      </c>
      <c r="J4133" s="235">
        <f t="shared" si="6946"/>
        <v>0</v>
      </c>
      <c r="K4133" s="235">
        <f t="shared" si="6946"/>
        <v>0</v>
      </c>
      <c r="L4133" s="235">
        <f t="shared" si="6946"/>
        <v>0</v>
      </c>
      <c r="M4133" s="235">
        <f t="shared" si="6946"/>
        <v>0</v>
      </c>
      <c r="N4133" s="235">
        <f t="shared" si="6946"/>
        <v>19200</v>
      </c>
      <c r="O4133" s="235">
        <f t="shared" si="6946"/>
        <v>0</v>
      </c>
      <c r="P4133" s="235">
        <f t="shared" si="6946"/>
        <v>0</v>
      </c>
      <c r="Q4133" s="235">
        <f t="shared" si="6946"/>
        <v>0</v>
      </c>
      <c r="R4133" s="235">
        <f t="shared" si="6946"/>
        <v>0</v>
      </c>
      <c r="S4133" s="235">
        <f t="shared" si="6946"/>
        <v>0</v>
      </c>
      <c r="T4133" s="235">
        <f t="shared" si="6946"/>
        <v>5600</v>
      </c>
      <c r="U4133" s="235">
        <f t="shared" si="6946"/>
        <v>0</v>
      </c>
      <c r="V4133" s="235">
        <f t="shared" si="6946"/>
        <v>0</v>
      </c>
      <c r="W4133" s="235">
        <f t="shared" si="6946"/>
        <v>0</v>
      </c>
      <c r="X4133" s="235">
        <f t="shared" si="6946"/>
        <v>3200</v>
      </c>
      <c r="Y4133" s="235">
        <f t="shared" si="6946"/>
        <v>0</v>
      </c>
    </row>
    <row r="4134" spans="1:29" s="315" customFormat="1" x14ac:dyDescent="0.2">
      <c r="A4134" s="236" t="s">
        <v>974</v>
      </c>
      <c r="B4134" s="322" t="s">
        <v>985</v>
      </c>
      <c r="C4134" s="237">
        <v>559</v>
      </c>
      <c r="D4134" s="236"/>
      <c r="E4134" s="238">
        <v>321</v>
      </c>
      <c r="F4134" s="362"/>
      <c r="G4134" s="240"/>
      <c r="H4134" s="241">
        <f t="shared" ref="H4134:Y4134" si="6947">H4135</f>
        <v>0</v>
      </c>
      <c r="I4134" s="241">
        <f t="shared" si="6947"/>
        <v>0</v>
      </c>
      <c r="J4134" s="241">
        <f t="shared" si="6947"/>
        <v>0</v>
      </c>
      <c r="K4134" s="241">
        <f t="shared" si="6947"/>
        <v>0</v>
      </c>
      <c r="L4134" s="241">
        <f t="shared" si="6947"/>
        <v>0</v>
      </c>
      <c r="M4134" s="241">
        <f t="shared" si="6947"/>
        <v>0</v>
      </c>
      <c r="N4134" s="241">
        <f t="shared" si="6947"/>
        <v>3200</v>
      </c>
      <c r="O4134" s="241">
        <f t="shared" si="6947"/>
        <v>0</v>
      </c>
      <c r="P4134" s="241">
        <f t="shared" si="6947"/>
        <v>0</v>
      </c>
      <c r="Q4134" s="241">
        <f t="shared" si="6947"/>
        <v>0</v>
      </c>
      <c r="R4134" s="241">
        <f t="shared" si="6947"/>
        <v>0</v>
      </c>
      <c r="S4134" s="241">
        <f t="shared" si="6947"/>
        <v>0</v>
      </c>
      <c r="T4134" s="241">
        <f t="shared" si="6947"/>
        <v>3200</v>
      </c>
      <c r="U4134" s="241">
        <f t="shared" si="6947"/>
        <v>0</v>
      </c>
      <c r="V4134" s="241">
        <f t="shared" si="6947"/>
        <v>0</v>
      </c>
      <c r="W4134" s="241">
        <f t="shared" si="6947"/>
        <v>0</v>
      </c>
      <c r="X4134" s="241">
        <f t="shared" si="6947"/>
        <v>1600</v>
      </c>
      <c r="Y4134" s="241">
        <f t="shared" si="6947"/>
        <v>0</v>
      </c>
    </row>
    <row r="4135" spans="1:29" s="229" customFormat="1" ht="15" x14ac:dyDescent="0.2">
      <c r="A4135" s="242" t="s">
        <v>974</v>
      </c>
      <c r="B4135" s="331" t="s">
        <v>985</v>
      </c>
      <c r="C4135" s="243">
        <v>559</v>
      </c>
      <c r="D4135" s="242" t="s">
        <v>101</v>
      </c>
      <c r="E4135" s="251">
        <v>3211</v>
      </c>
      <c r="F4135" s="246" t="s">
        <v>42</v>
      </c>
      <c r="G4135" s="247"/>
      <c r="H4135" s="429"/>
      <c r="I4135" s="429"/>
      <c r="J4135" s="429"/>
      <c r="K4135" s="429"/>
      <c r="L4135" s="429"/>
      <c r="M4135" s="429"/>
      <c r="N4135" s="429">
        <v>3200</v>
      </c>
      <c r="O4135" s="429"/>
      <c r="P4135" s="429"/>
      <c r="Q4135" s="429"/>
      <c r="R4135" s="429"/>
      <c r="S4135" s="429"/>
      <c r="T4135" s="429">
        <v>3200</v>
      </c>
      <c r="U4135" s="429"/>
      <c r="V4135" s="429"/>
      <c r="W4135" s="429"/>
      <c r="X4135" s="429">
        <v>1600</v>
      </c>
      <c r="Y4135" s="429"/>
    </row>
    <row r="4136" spans="1:29" s="315" customFormat="1" x14ac:dyDescent="0.2">
      <c r="A4136" s="236" t="s">
        <v>974</v>
      </c>
      <c r="B4136" s="322" t="s">
        <v>985</v>
      </c>
      <c r="C4136" s="237">
        <v>559</v>
      </c>
      <c r="D4136" s="236"/>
      <c r="E4136" s="238">
        <v>323</v>
      </c>
      <c r="F4136" s="362"/>
      <c r="G4136" s="240"/>
      <c r="H4136" s="241">
        <f t="shared" ref="H4136:Y4136" si="6948">H4137+H4138</f>
        <v>0</v>
      </c>
      <c r="I4136" s="241">
        <f t="shared" si="6948"/>
        <v>0</v>
      </c>
      <c r="J4136" s="241">
        <f t="shared" si="6948"/>
        <v>0</v>
      </c>
      <c r="K4136" s="241">
        <f t="shared" si="6948"/>
        <v>0</v>
      </c>
      <c r="L4136" s="241">
        <f t="shared" si="6948"/>
        <v>0</v>
      </c>
      <c r="M4136" s="241">
        <f t="shared" si="6948"/>
        <v>0</v>
      </c>
      <c r="N4136" s="241">
        <f t="shared" si="6948"/>
        <v>16000</v>
      </c>
      <c r="O4136" s="241">
        <f t="shared" si="6948"/>
        <v>0</v>
      </c>
      <c r="P4136" s="241">
        <f t="shared" si="6948"/>
        <v>0</v>
      </c>
      <c r="Q4136" s="241">
        <f t="shared" si="6948"/>
        <v>0</v>
      </c>
      <c r="R4136" s="241">
        <f t="shared" si="6948"/>
        <v>0</v>
      </c>
      <c r="S4136" s="241">
        <f t="shared" si="6948"/>
        <v>0</v>
      </c>
      <c r="T4136" s="241">
        <f t="shared" si="6948"/>
        <v>2400</v>
      </c>
      <c r="U4136" s="241">
        <f t="shared" si="6948"/>
        <v>0</v>
      </c>
      <c r="V4136" s="241">
        <f t="shared" si="6948"/>
        <v>0</v>
      </c>
      <c r="W4136" s="241">
        <f t="shared" si="6948"/>
        <v>0</v>
      </c>
      <c r="X4136" s="241">
        <f t="shared" si="6948"/>
        <v>1600</v>
      </c>
      <c r="Y4136" s="241">
        <f t="shared" si="6948"/>
        <v>0</v>
      </c>
    </row>
    <row r="4137" spans="1:29" s="229" customFormat="1" ht="15" x14ac:dyDescent="0.2">
      <c r="A4137" s="242" t="s">
        <v>974</v>
      </c>
      <c r="B4137" s="331" t="s">
        <v>985</v>
      </c>
      <c r="C4137" s="243">
        <v>559</v>
      </c>
      <c r="D4137" s="242" t="s">
        <v>101</v>
      </c>
      <c r="E4137" s="251">
        <v>3233</v>
      </c>
      <c r="F4137" s="246" t="s">
        <v>54</v>
      </c>
      <c r="G4137" s="247"/>
      <c r="H4137" s="429"/>
      <c r="I4137" s="429"/>
      <c r="J4137" s="429"/>
      <c r="K4137" s="429"/>
      <c r="L4137" s="429"/>
      <c r="M4137" s="429"/>
      <c r="N4137" s="429">
        <v>2400</v>
      </c>
      <c r="O4137" s="429"/>
      <c r="P4137" s="429"/>
      <c r="Q4137" s="429"/>
      <c r="R4137" s="429"/>
      <c r="S4137" s="429"/>
      <c r="T4137" s="429">
        <v>2400</v>
      </c>
      <c r="U4137" s="429"/>
      <c r="V4137" s="429"/>
      <c r="W4137" s="429"/>
      <c r="X4137" s="429">
        <v>1600</v>
      </c>
      <c r="Y4137" s="429"/>
    </row>
    <row r="4138" spans="1:29" s="229" customFormat="1" ht="15" x14ac:dyDescent="0.2">
      <c r="A4138" s="242" t="s">
        <v>974</v>
      </c>
      <c r="B4138" s="331" t="s">
        <v>985</v>
      </c>
      <c r="C4138" s="243">
        <v>559</v>
      </c>
      <c r="D4138" s="242" t="s">
        <v>101</v>
      </c>
      <c r="E4138" s="251">
        <v>3237</v>
      </c>
      <c r="F4138" s="246" t="s">
        <v>58</v>
      </c>
      <c r="G4138" s="247"/>
      <c r="H4138" s="429"/>
      <c r="I4138" s="429"/>
      <c r="J4138" s="429"/>
      <c r="K4138" s="429"/>
      <c r="L4138" s="429"/>
      <c r="M4138" s="429"/>
      <c r="N4138" s="429">
        <v>13600</v>
      </c>
      <c r="O4138" s="429"/>
      <c r="P4138" s="429"/>
      <c r="Q4138" s="429"/>
      <c r="R4138" s="429"/>
      <c r="S4138" s="429"/>
      <c r="T4138" s="429">
        <v>0</v>
      </c>
      <c r="U4138" s="429"/>
      <c r="V4138" s="429"/>
      <c r="W4138" s="429"/>
      <c r="X4138" s="429">
        <v>0</v>
      </c>
      <c r="Y4138" s="429"/>
    </row>
    <row r="4139" spans="1:29" s="315" customFormat="1" ht="67.5" x14ac:dyDescent="0.2">
      <c r="A4139" s="223" t="s">
        <v>974</v>
      </c>
      <c r="B4139" s="224" t="s">
        <v>987</v>
      </c>
      <c r="C4139" s="224"/>
      <c r="D4139" s="224"/>
      <c r="E4139" s="225"/>
      <c r="F4139" s="226" t="s">
        <v>988</v>
      </c>
      <c r="G4139" s="227" t="s">
        <v>636</v>
      </c>
      <c r="H4139" s="259">
        <f t="shared" ref="H4139:Y4139" si="6949">H4140+H4145+H4156+H4161+H4151+H4167</f>
        <v>0</v>
      </c>
      <c r="I4139" s="259">
        <f t="shared" si="6949"/>
        <v>0</v>
      </c>
      <c r="J4139" s="259">
        <f t="shared" si="6949"/>
        <v>0</v>
      </c>
      <c r="K4139" s="259">
        <f t="shared" si="6949"/>
        <v>0</v>
      </c>
      <c r="L4139" s="259">
        <f t="shared" si="6949"/>
        <v>0</v>
      </c>
      <c r="M4139" s="259">
        <f t="shared" si="6949"/>
        <v>0</v>
      </c>
      <c r="N4139" s="259">
        <f t="shared" si="6949"/>
        <v>229000</v>
      </c>
      <c r="O4139" s="259">
        <f t="shared" si="6949"/>
        <v>0</v>
      </c>
      <c r="P4139" s="259">
        <f t="shared" si="6949"/>
        <v>0</v>
      </c>
      <c r="Q4139" s="259">
        <f t="shared" si="6949"/>
        <v>0</v>
      </c>
      <c r="R4139" s="259">
        <f t="shared" si="6949"/>
        <v>0</v>
      </c>
      <c r="S4139" s="259">
        <f t="shared" si="6949"/>
        <v>0</v>
      </c>
      <c r="T4139" s="259">
        <f t="shared" si="6949"/>
        <v>30000</v>
      </c>
      <c r="U4139" s="259">
        <f t="shared" si="6949"/>
        <v>0</v>
      </c>
      <c r="V4139" s="259">
        <f t="shared" si="6949"/>
        <v>0</v>
      </c>
      <c r="W4139" s="259">
        <f t="shared" si="6949"/>
        <v>0</v>
      </c>
      <c r="X4139" s="259">
        <f t="shared" si="6949"/>
        <v>17000</v>
      </c>
      <c r="Y4139" s="259">
        <f t="shared" si="6949"/>
        <v>0</v>
      </c>
      <c r="Z4139" s="229"/>
      <c r="AA4139" s="229"/>
      <c r="AB4139" s="229"/>
      <c r="AC4139" s="229"/>
    </row>
    <row r="4140" spans="1:29" s="229" customFormat="1" x14ac:dyDescent="0.2">
      <c r="A4140" s="230" t="s">
        <v>974</v>
      </c>
      <c r="B4140" s="232" t="s">
        <v>987</v>
      </c>
      <c r="C4140" s="231">
        <v>43</v>
      </c>
      <c r="D4140" s="232"/>
      <c r="E4140" s="233">
        <v>31</v>
      </c>
      <c r="F4140" s="234"/>
      <c r="G4140" s="234"/>
      <c r="H4140" s="235">
        <f t="shared" ref="H4140:Y4140" si="6950">H4141+H4143</f>
        <v>0</v>
      </c>
      <c r="I4140" s="235">
        <f t="shared" si="6950"/>
        <v>0</v>
      </c>
      <c r="J4140" s="235">
        <f t="shared" si="6950"/>
        <v>0</v>
      </c>
      <c r="K4140" s="235">
        <f t="shared" si="6950"/>
        <v>0</v>
      </c>
      <c r="L4140" s="235">
        <f t="shared" si="6950"/>
        <v>0</v>
      </c>
      <c r="M4140" s="235">
        <f t="shared" si="6950"/>
        <v>0</v>
      </c>
      <c r="N4140" s="235">
        <f t="shared" si="6950"/>
        <v>4400</v>
      </c>
      <c r="O4140" s="235">
        <f t="shared" si="6950"/>
        <v>0</v>
      </c>
      <c r="P4140" s="235">
        <f t="shared" si="6950"/>
        <v>0</v>
      </c>
      <c r="Q4140" s="235">
        <f t="shared" si="6950"/>
        <v>0</v>
      </c>
      <c r="R4140" s="235">
        <f t="shared" si="6950"/>
        <v>0</v>
      </c>
      <c r="S4140" s="235">
        <f t="shared" si="6950"/>
        <v>0</v>
      </c>
      <c r="T4140" s="235">
        <f t="shared" si="6950"/>
        <v>4400</v>
      </c>
      <c r="U4140" s="235">
        <f t="shared" si="6950"/>
        <v>0</v>
      </c>
      <c r="V4140" s="235">
        <f t="shared" si="6950"/>
        <v>0</v>
      </c>
      <c r="W4140" s="235">
        <f t="shared" si="6950"/>
        <v>0</v>
      </c>
      <c r="X4140" s="235">
        <f t="shared" si="6950"/>
        <v>2400</v>
      </c>
      <c r="Y4140" s="235">
        <f t="shared" si="6950"/>
        <v>0</v>
      </c>
    </row>
    <row r="4141" spans="1:29" s="315" customFormat="1" x14ac:dyDescent="0.2">
      <c r="A4141" s="236" t="s">
        <v>974</v>
      </c>
      <c r="B4141" s="322" t="s">
        <v>987</v>
      </c>
      <c r="C4141" s="237">
        <v>43</v>
      </c>
      <c r="D4141" s="236"/>
      <c r="E4141" s="238">
        <v>311</v>
      </c>
      <c r="F4141" s="362"/>
      <c r="G4141" s="240"/>
      <c r="H4141" s="241">
        <f t="shared" ref="H4141:Y4141" si="6951">H4142</f>
        <v>0</v>
      </c>
      <c r="I4141" s="241">
        <f t="shared" si="6951"/>
        <v>0</v>
      </c>
      <c r="J4141" s="241">
        <f t="shared" si="6951"/>
        <v>0</v>
      </c>
      <c r="K4141" s="241">
        <f t="shared" si="6951"/>
        <v>0</v>
      </c>
      <c r="L4141" s="241">
        <f t="shared" si="6951"/>
        <v>0</v>
      </c>
      <c r="M4141" s="241">
        <f t="shared" si="6951"/>
        <v>0</v>
      </c>
      <c r="N4141" s="241">
        <f t="shared" si="6951"/>
        <v>3700</v>
      </c>
      <c r="O4141" s="241">
        <f t="shared" si="6951"/>
        <v>0</v>
      </c>
      <c r="P4141" s="241">
        <f t="shared" si="6951"/>
        <v>0</v>
      </c>
      <c r="Q4141" s="241">
        <f t="shared" si="6951"/>
        <v>0</v>
      </c>
      <c r="R4141" s="241">
        <f t="shared" si="6951"/>
        <v>0</v>
      </c>
      <c r="S4141" s="241">
        <f t="shared" si="6951"/>
        <v>0</v>
      </c>
      <c r="T4141" s="241">
        <f t="shared" si="6951"/>
        <v>3700</v>
      </c>
      <c r="U4141" s="241">
        <f t="shared" si="6951"/>
        <v>0</v>
      </c>
      <c r="V4141" s="241">
        <f t="shared" si="6951"/>
        <v>0</v>
      </c>
      <c r="W4141" s="241">
        <f t="shared" si="6951"/>
        <v>0</v>
      </c>
      <c r="X4141" s="241">
        <f t="shared" si="6951"/>
        <v>2000</v>
      </c>
      <c r="Y4141" s="241">
        <f t="shared" si="6951"/>
        <v>0</v>
      </c>
    </row>
    <row r="4142" spans="1:29" s="229" customFormat="1" x14ac:dyDescent="0.2">
      <c r="A4142" s="242" t="s">
        <v>974</v>
      </c>
      <c r="B4142" s="322" t="s">
        <v>987</v>
      </c>
      <c r="C4142" s="243">
        <v>43</v>
      </c>
      <c r="D4142" s="242" t="s">
        <v>101</v>
      </c>
      <c r="E4142" s="251">
        <v>3111</v>
      </c>
      <c r="F4142" s="375" t="s">
        <v>33</v>
      </c>
      <c r="G4142" s="247"/>
      <c r="H4142" s="429"/>
      <c r="I4142" s="429"/>
      <c r="J4142" s="429"/>
      <c r="K4142" s="429"/>
      <c r="L4142" s="429"/>
      <c r="M4142" s="429"/>
      <c r="N4142" s="429">
        <v>3700</v>
      </c>
      <c r="O4142" s="429"/>
      <c r="P4142" s="429"/>
      <c r="Q4142" s="429"/>
      <c r="R4142" s="429"/>
      <c r="S4142" s="429"/>
      <c r="T4142" s="429">
        <v>3700</v>
      </c>
      <c r="U4142" s="429"/>
      <c r="V4142" s="429"/>
      <c r="W4142" s="429"/>
      <c r="X4142" s="429">
        <v>2000</v>
      </c>
      <c r="Y4142" s="429"/>
    </row>
    <row r="4143" spans="1:29" s="315" customFormat="1" x14ac:dyDescent="0.2">
      <c r="A4143" s="236" t="s">
        <v>974</v>
      </c>
      <c r="B4143" s="322" t="s">
        <v>987</v>
      </c>
      <c r="C4143" s="237">
        <v>43</v>
      </c>
      <c r="D4143" s="236"/>
      <c r="E4143" s="238">
        <v>313</v>
      </c>
      <c r="F4143" s="362"/>
      <c r="G4143" s="240"/>
      <c r="H4143" s="241">
        <f t="shared" ref="H4143:Y4143" si="6952">H4144</f>
        <v>0</v>
      </c>
      <c r="I4143" s="241">
        <f t="shared" si="6952"/>
        <v>0</v>
      </c>
      <c r="J4143" s="241">
        <f t="shared" si="6952"/>
        <v>0</v>
      </c>
      <c r="K4143" s="241">
        <f t="shared" si="6952"/>
        <v>0</v>
      </c>
      <c r="L4143" s="241">
        <f t="shared" si="6952"/>
        <v>0</v>
      </c>
      <c r="M4143" s="241">
        <f t="shared" si="6952"/>
        <v>0</v>
      </c>
      <c r="N4143" s="241">
        <f t="shared" si="6952"/>
        <v>700</v>
      </c>
      <c r="O4143" s="241">
        <f t="shared" si="6952"/>
        <v>0</v>
      </c>
      <c r="P4143" s="241">
        <f t="shared" si="6952"/>
        <v>0</v>
      </c>
      <c r="Q4143" s="241">
        <f t="shared" si="6952"/>
        <v>0</v>
      </c>
      <c r="R4143" s="241">
        <f t="shared" si="6952"/>
        <v>0</v>
      </c>
      <c r="S4143" s="241">
        <f t="shared" si="6952"/>
        <v>0</v>
      </c>
      <c r="T4143" s="241">
        <f t="shared" si="6952"/>
        <v>700</v>
      </c>
      <c r="U4143" s="241">
        <f t="shared" si="6952"/>
        <v>0</v>
      </c>
      <c r="V4143" s="241">
        <f t="shared" si="6952"/>
        <v>0</v>
      </c>
      <c r="W4143" s="241">
        <f t="shared" si="6952"/>
        <v>0</v>
      </c>
      <c r="X4143" s="241">
        <f t="shared" si="6952"/>
        <v>400</v>
      </c>
      <c r="Y4143" s="241">
        <f t="shared" si="6952"/>
        <v>0</v>
      </c>
    </row>
    <row r="4144" spans="1:29" s="229" customFormat="1" x14ac:dyDescent="0.2">
      <c r="A4144" s="242" t="s">
        <v>974</v>
      </c>
      <c r="B4144" s="322" t="s">
        <v>987</v>
      </c>
      <c r="C4144" s="243">
        <v>43</v>
      </c>
      <c r="D4144" s="242" t="s">
        <v>101</v>
      </c>
      <c r="E4144" s="251">
        <v>3132</v>
      </c>
      <c r="F4144" s="246" t="s">
        <v>40</v>
      </c>
      <c r="G4144" s="247"/>
      <c r="H4144" s="429"/>
      <c r="I4144" s="429"/>
      <c r="J4144" s="429"/>
      <c r="K4144" s="429"/>
      <c r="L4144" s="429"/>
      <c r="M4144" s="429"/>
      <c r="N4144" s="429">
        <v>700</v>
      </c>
      <c r="O4144" s="429"/>
      <c r="P4144" s="429"/>
      <c r="Q4144" s="429"/>
      <c r="R4144" s="429"/>
      <c r="S4144" s="429"/>
      <c r="T4144" s="429">
        <v>700</v>
      </c>
      <c r="U4144" s="429"/>
      <c r="V4144" s="429"/>
      <c r="W4144" s="429"/>
      <c r="X4144" s="429">
        <v>400</v>
      </c>
      <c r="Y4144" s="429"/>
    </row>
    <row r="4145" spans="1:25" s="229" customFormat="1" x14ac:dyDescent="0.2">
      <c r="A4145" s="230" t="s">
        <v>974</v>
      </c>
      <c r="B4145" s="232" t="s">
        <v>987</v>
      </c>
      <c r="C4145" s="231">
        <v>43</v>
      </c>
      <c r="D4145" s="232"/>
      <c r="E4145" s="233">
        <v>32</v>
      </c>
      <c r="F4145" s="234"/>
      <c r="G4145" s="234"/>
      <c r="H4145" s="235">
        <f t="shared" ref="H4145:Y4145" si="6953">H4146+H4148</f>
        <v>0</v>
      </c>
      <c r="I4145" s="235">
        <f t="shared" si="6953"/>
        <v>0</v>
      </c>
      <c r="J4145" s="235">
        <f t="shared" si="6953"/>
        <v>0</v>
      </c>
      <c r="K4145" s="235">
        <f t="shared" si="6953"/>
        <v>0</v>
      </c>
      <c r="L4145" s="235">
        <f t="shared" si="6953"/>
        <v>0</v>
      </c>
      <c r="M4145" s="235">
        <f t="shared" si="6953"/>
        <v>0</v>
      </c>
      <c r="N4145" s="235">
        <f t="shared" si="6953"/>
        <v>30000</v>
      </c>
      <c r="O4145" s="235">
        <f t="shared" si="6953"/>
        <v>0</v>
      </c>
      <c r="P4145" s="235">
        <f t="shared" si="6953"/>
        <v>0</v>
      </c>
      <c r="Q4145" s="235">
        <f t="shared" si="6953"/>
        <v>0</v>
      </c>
      <c r="R4145" s="235">
        <f t="shared" si="6953"/>
        <v>0</v>
      </c>
      <c r="S4145" s="235">
        <f t="shared" si="6953"/>
        <v>0</v>
      </c>
      <c r="T4145" s="235">
        <f t="shared" si="6953"/>
        <v>1600</v>
      </c>
      <c r="U4145" s="235">
        <f t="shared" si="6953"/>
        <v>0</v>
      </c>
      <c r="V4145" s="235">
        <f t="shared" si="6953"/>
        <v>0</v>
      </c>
      <c r="W4145" s="235">
        <f t="shared" si="6953"/>
        <v>0</v>
      </c>
      <c r="X4145" s="235">
        <f t="shared" si="6953"/>
        <v>1000</v>
      </c>
      <c r="Y4145" s="235">
        <f t="shared" si="6953"/>
        <v>0</v>
      </c>
    </row>
    <row r="4146" spans="1:25" s="315" customFormat="1" x14ac:dyDescent="0.2">
      <c r="A4146" s="236" t="s">
        <v>974</v>
      </c>
      <c r="B4146" s="322" t="s">
        <v>987</v>
      </c>
      <c r="C4146" s="237">
        <v>43</v>
      </c>
      <c r="D4146" s="236"/>
      <c r="E4146" s="238">
        <v>321</v>
      </c>
      <c r="F4146" s="362"/>
      <c r="G4146" s="240"/>
      <c r="H4146" s="241">
        <f t="shared" ref="H4146:Y4146" si="6954">H4147</f>
        <v>0</v>
      </c>
      <c r="I4146" s="241">
        <f t="shared" si="6954"/>
        <v>0</v>
      </c>
      <c r="J4146" s="241">
        <f t="shared" si="6954"/>
        <v>0</v>
      </c>
      <c r="K4146" s="241">
        <f t="shared" si="6954"/>
        <v>0</v>
      </c>
      <c r="L4146" s="241">
        <f t="shared" si="6954"/>
        <v>0</v>
      </c>
      <c r="M4146" s="241">
        <f t="shared" si="6954"/>
        <v>0</v>
      </c>
      <c r="N4146" s="241">
        <f t="shared" si="6954"/>
        <v>600</v>
      </c>
      <c r="O4146" s="241">
        <f t="shared" si="6954"/>
        <v>0</v>
      </c>
      <c r="P4146" s="241">
        <f t="shared" si="6954"/>
        <v>0</v>
      </c>
      <c r="Q4146" s="241">
        <f t="shared" si="6954"/>
        <v>0</v>
      </c>
      <c r="R4146" s="241">
        <f t="shared" si="6954"/>
        <v>0</v>
      </c>
      <c r="S4146" s="241">
        <f t="shared" si="6954"/>
        <v>0</v>
      </c>
      <c r="T4146" s="241">
        <f t="shared" si="6954"/>
        <v>600</v>
      </c>
      <c r="U4146" s="241">
        <f t="shared" si="6954"/>
        <v>0</v>
      </c>
      <c r="V4146" s="241">
        <f t="shared" si="6954"/>
        <v>0</v>
      </c>
      <c r="W4146" s="241">
        <f t="shared" si="6954"/>
        <v>0</v>
      </c>
      <c r="X4146" s="241">
        <f t="shared" si="6954"/>
        <v>400</v>
      </c>
      <c r="Y4146" s="241">
        <f t="shared" si="6954"/>
        <v>0</v>
      </c>
    </row>
    <row r="4147" spans="1:25" s="229" customFormat="1" ht="15" x14ac:dyDescent="0.2">
      <c r="A4147" s="242" t="s">
        <v>974</v>
      </c>
      <c r="B4147" s="331" t="s">
        <v>987</v>
      </c>
      <c r="C4147" s="243">
        <v>43</v>
      </c>
      <c r="D4147" s="242" t="s">
        <v>101</v>
      </c>
      <c r="E4147" s="251">
        <v>3211</v>
      </c>
      <c r="F4147" s="246" t="s">
        <v>42</v>
      </c>
      <c r="G4147" s="247"/>
      <c r="H4147" s="429"/>
      <c r="I4147" s="429"/>
      <c r="J4147" s="429"/>
      <c r="K4147" s="429"/>
      <c r="L4147" s="429"/>
      <c r="M4147" s="429"/>
      <c r="N4147" s="429">
        <v>600</v>
      </c>
      <c r="O4147" s="429"/>
      <c r="P4147" s="429"/>
      <c r="Q4147" s="429"/>
      <c r="R4147" s="429"/>
      <c r="S4147" s="429"/>
      <c r="T4147" s="429">
        <v>600</v>
      </c>
      <c r="U4147" s="429"/>
      <c r="V4147" s="429"/>
      <c r="W4147" s="429"/>
      <c r="X4147" s="429">
        <v>400</v>
      </c>
      <c r="Y4147" s="429"/>
    </row>
    <row r="4148" spans="1:25" s="315" customFormat="1" x14ac:dyDescent="0.2">
      <c r="A4148" s="236" t="s">
        <v>974</v>
      </c>
      <c r="B4148" s="322" t="s">
        <v>987</v>
      </c>
      <c r="C4148" s="237">
        <v>43</v>
      </c>
      <c r="D4148" s="236"/>
      <c r="E4148" s="238">
        <v>323</v>
      </c>
      <c r="F4148" s="362"/>
      <c r="G4148" s="240"/>
      <c r="H4148" s="241">
        <f t="shared" ref="H4148:Y4148" si="6955">H4149+H4150</f>
        <v>0</v>
      </c>
      <c r="I4148" s="241">
        <f t="shared" si="6955"/>
        <v>0</v>
      </c>
      <c r="J4148" s="241">
        <f t="shared" si="6955"/>
        <v>0</v>
      </c>
      <c r="K4148" s="241">
        <f t="shared" si="6955"/>
        <v>0</v>
      </c>
      <c r="L4148" s="241">
        <f t="shared" si="6955"/>
        <v>0</v>
      </c>
      <c r="M4148" s="241">
        <f t="shared" si="6955"/>
        <v>0</v>
      </c>
      <c r="N4148" s="241">
        <f t="shared" si="6955"/>
        <v>29400</v>
      </c>
      <c r="O4148" s="241">
        <f t="shared" si="6955"/>
        <v>0</v>
      </c>
      <c r="P4148" s="241">
        <f t="shared" si="6955"/>
        <v>0</v>
      </c>
      <c r="Q4148" s="241">
        <f t="shared" si="6955"/>
        <v>0</v>
      </c>
      <c r="R4148" s="241">
        <f t="shared" si="6955"/>
        <v>0</v>
      </c>
      <c r="S4148" s="241">
        <f t="shared" si="6955"/>
        <v>0</v>
      </c>
      <c r="T4148" s="241">
        <f t="shared" si="6955"/>
        <v>1000</v>
      </c>
      <c r="U4148" s="241">
        <f t="shared" si="6955"/>
        <v>0</v>
      </c>
      <c r="V4148" s="241">
        <f t="shared" si="6955"/>
        <v>0</v>
      </c>
      <c r="W4148" s="241">
        <f t="shared" si="6955"/>
        <v>0</v>
      </c>
      <c r="X4148" s="241">
        <f t="shared" si="6955"/>
        <v>600</v>
      </c>
      <c r="Y4148" s="241">
        <f t="shared" si="6955"/>
        <v>0</v>
      </c>
    </row>
    <row r="4149" spans="1:25" s="229" customFormat="1" ht="15" x14ac:dyDescent="0.2">
      <c r="A4149" s="242" t="s">
        <v>974</v>
      </c>
      <c r="B4149" s="331" t="s">
        <v>987</v>
      </c>
      <c r="C4149" s="243">
        <v>43</v>
      </c>
      <c r="D4149" s="242" t="s">
        <v>101</v>
      </c>
      <c r="E4149" s="251">
        <v>3233</v>
      </c>
      <c r="F4149" s="246" t="s">
        <v>54</v>
      </c>
      <c r="G4149" s="247"/>
      <c r="H4149" s="429"/>
      <c r="I4149" s="429"/>
      <c r="J4149" s="429"/>
      <c r="K4149" s="429"/>
      <c r="L4149" s="429"/>
      <c r="M4149" s="429"/>
      <c r="N4149" s="429">
        <v>1000</v>
      </c>
      <c r="O4149" s="429"/>
      <c r="P4149" s="429"/>
      <c r="Q4149" s="429"/>
      <c r="R4149" s="429"/>
      <c r="S4149" s="429"/>
      <c r="T4149" s="429">
        <v>1000</v>
      </c>
      <c r="U4149" s="429"/>
      <c r="V4149" s="429"/>
      <c r="W4149" s="429"/>
      <c r="X4149" s="429">
        <v>600</v>
      </c>
      <c r="Y4149" s="429"/>
    </row>
    <row r="4150" spans="1:25" s="229" customFormat="1" ht="15" x14ac:dyDescent="0.2">
      <c r="A4150" s="242" t="s">
        <v>974</v>
      </c>
      <c r="B4150" s="331" t="s">
        <v>987</v>
      </c>
      <c r="C4150" s="243">
        <v>43</v>
      </c>
      <c r="D4150" s="242" t="s">
        <v>101</v>
      </c>
      <c r="E4150" s="251">
        <v>3237</v>
      </c>
      <c r="F4150" s="246" t="s">
        <v>58</v>
      </c>
      <c r="G4150" s="247"/>
      <c r="H4150" s="429"/>
      <c r="I4150" s="429"/>
      <c r="J4150" s="429"/>
      <c r="K4150" s="429"/>
      <c r="L4150" s="429"/>
      <c r="M4150" s="429"/>
      <c r="N4150" s="429">
        <v>28400</v>
      </c>
      <c r="O4150" s="429"/>
      <c r="P4150" s="429"/>
      <c r="Q4150" s="429"/>
      <c r="R4150" s="429"/>
      <c r="S4150" s="429"/>
      <c r="T4150" s="429">
        <v>0</v>
      </c>
      <c r="U4150" s="429"/>
      <c r="V4150" s="429"/>
      <c r="W4150" s="429"/>
      <c r="X4150" s="429">
        <v>0</v>
      </c>
      <c r="Y4150" s="429"/>
    </row>
    <row r="4151" spans="1:25" s="229" customFormat="1" x14ac:dyDescent="0.2">
      <c r="A4151" s="230" t="s">
        <v>974</v>
      </c>
      <c r="B4151" s="232" t="s">
        <v>987</v>
      </c>
      <c r="C4151" s="231">
        <v>43</v>
      </c>
      <c r="D4151" s="232"/>
      <c r="E4151" s="233">
        <v>42</v>
      </c>
      <c r="F4151" s="234"/>
      <c r="G4151" s="234"/>
      <c r="H4151" s="235">
        <f t="shared" ref="H4151:S4151" si="6956">H4152+H4154</f>
        <v>0</v>
      </c>
      <c r="I4151" s="235">
        <f t="shared" si="6956"/>
        <v>0</v>
      </c>
      <c r="J4151" s="235">
        <f t="shared" si="6956"/>
        <v>0</v>
      </c>
      <c r="K4151" s="235">
        <f t="shared" si="6956"/>
        <v>0</v>
      </c>
      <c r="L4151" s="235">
        <f t="shared" si="6956"/>
        <v>0</v>
      </c>
      <c r="M4151" s="235">
        <f t="shared" si="6956"/>
        <v>0</v>
      </c>
      <c r="N4151" s="235">
        <f t="shared" si="6956"/>
        <v>11400</v>
      </c>
      <c r="O4151" s="235">
        <f t="shared" si="6956"/>
        <v>0</v>
      </c>
      <c r="P4151" s="235">
        <f t="shared" si="6956"/>
        <v>0</v>
      </c>
      <c r="Q4151" s="235">
        <f t="shared" si="6956"/>
        <v>0</v>
      </c>
      <c r="R4151" s="235">
        <f t="shared" si="6956"/>
        <v>0</v>
      </c>
      <c r="S4151" s="235">
        <f t="shared" si="6956"/>
        <v>0</v>
      </c>
      <c r="T4151" s="235">
        <f>T4152</f>
        <v>0</v>
      </c>
      <c r="U4151" s="235">
        <f>U4152+U4154</f>
        <v>0</v>
      </c>
      <c r="V4151" s="235">
        <f>V4152+V4154</f>
        <v>0</v>
      </c>
      <c r="W4151" s="235">
        <f>W4152+W4154</f>
        <v>0</v>
      </c>
      <c r="X4151" s="235">
        <f>X4152</f>
        <v>0</v>
      </c>
      <c r="Y4151" s="235">
        <f>Y4152+Y4154</f>
        <v>0</v>
      </c>
    </row>
    <row r="4152" spans="1:25" s="315" customFormat="1" x14ac:dyDescent="0.2">
      <c r="A4152" s="236" t="s">
        <v>974</v>
      </c>
      <c r="B4152" s="322" t="s">
        <v>987</v>
      </c>
      <c r="C4152" s="237">
        <v>43</v>
      </c>
      <c r="D4152" s="236"/>
      <c r="E4152" s="238">
        <v>422</v>
      </c>
      <c r="F4152" s="362"/>
      <c r="G4152" s="240"/>
      <c r="H4152" s="241">
        <f t="shared" ref="H4152:S4152" si="6957">H4153</f>
        <v>0</v>
      </c>
      <c r="I4152" s="241">
        <f t="shared" si="6957"/>
        <v>0</v>
      </c>
      <c r="J4152" s="241">
        <f t="shared" si="6957"/>
        <v>0</v>
      </c>
      <c r="K4152" s="241">
        <f t="shared" si="6957"/>
        <v>0</v>
      </c>
      <c r="L4152" s="241">
        <f t="shared" si="6957"/>
        <v>0</v>
      </c>
      <c r="M4152" s="241">
        <f t="shared" si="6957"/>
        <v>0</v>
      </c>
      <c r="N4152" s="241">
        <f t="shared" si="6957"/>
        <v>1400</v>
      </c>
      <c r="O4152" s="241">
        <f t="shared" si="6957"/>
        <v>0</v>
      </c>
      <c r="P4152" s="241">
        <f t="shared" si="6957"/>
        <v>0</v>
      </c>
      <c r="Q4152" s="241">
        <f t="shared" si="6957"/>
        <v>0</v>
      </c>
      <c r="R4152" s="241">
        <f t="shared" si="6957"/>
        <v>0</v>
      </c>
      <c r="S4152" s="241">
        <f t="shared" si="6957"/>
        <v>0</v>
      </c>
      <c r="T4152" s="241">
        <f>T4153</f>
        <v>0</v>
      </c>
      <c r="U4152" s="241">
        <f>U4153</f>
        <v>0</v>
      </c>
      <c r="V4152" s="241">
        <f>V4153</f>
        <v>0</v>
      </c>
      <c r="W4152" s="241">
        <f>W4153</f>
        <v>0</v>
      </c>
      <c r="X4152" s="241">
        <f>X4153</f>
        <v>0</v>
      </c>
      <c r="Y4152" s="241">
        <f>Y4153</f>
        <v>0</v>
      </c>
    </row>
    <row r="4153" spans="1:25" s="229" customFormat="1" ht="15" x14ac:dyDescent="0.2">
      <c r="A4153" s="242" t="s">
        <v>974</v>
      </c>
      <c r="B4153" s="331" t="s">
        <v>987</v>
      </c>
      <c r="C4153" s="243">
        <v>43</v>
      </c>
      <c r="D4153" s="242" t="s">
        <v>101</v>
      </c>
      <c r="E4153" s="251">
        <v>4221</v>
      </c>
      <c r="F4153" s="246" t="s">
        <v>74</v>
      </c>
      <c r="G4153" s="247"/>
      <c r="H4153" s="429"/>
      <c r="I4153" s="429"/>
      <c r="J4153" s="429"/>
      <c r="K4153" s="429"/>
      <c r="L4153" s="429"/>
      <c r="M4153" s="429"/>
      <c r="N4153" s="429">
        <v>1400</v>
      </c>
      <c r="O4153" s="429"/>
      <c r="P4153" s="429"/>
      <c r="Q4153" s="429"/>
      <c r="R4153" s="429"/>
      <c r="S4153" s="429"/>
      <c r="T4153" s="429">
        <v>0</v>
      </c>
      <c r="U4153" s="429"/>
      <c r="V4153" s="429"/>
      <c r="W4153" s="429"/>
      <c r="X4153" s="429">
        <v>0</v>
      </c>
      <c r="Y4153" s="429"/>
    </row>
    <row r="4154" spans="1:25" s="315" customFormat="1" x14ac:dyDescent="0.2">
      <c r="A4154" s="236" t="s">
        <v>974</v>
      </c>
      <c r="B4154" s="322" t="s">
        <v>987</v>
      </c>
      <c r="C4154" s="237">
        <v>43</v>
      </c>
      <c r="D4154" s="236"/>
      <c r="E4154" s="238">
        <v>426</v>
      </c>
      <c r="F4154" s="362"/>
      <c r="G4154" s="240"/>
      <c r="H4154" s="241">
        <f t="shared" ref="H4154:Y4154" si="6958">H4155</f>
        <v>0</v>
      </c>
      <c r="I4154" s="241">
        <f t="shared" si="6958"/>
        <v>0</v>
      </c>
      <c r="J4154" s="241">
        <f t="shared" si="6958"/>
        <v>0</v>
      </c>
      <c r="K4154" s="241">
        <f t="shared" si="6958"/>
        <v>0</v>
      </c>
      <c r="L4154" s="241">
        <f t="shared" si="6958"/>
        <v>0</v>
      </c>
      <c r="M4154" s="241">
        <f t="shared" si="6958"/>
        <v>0</v>
      </c>
      <c r="N4154" s="241">
        <f t="shared" si="6958"/>
        <v>10000</v>
      </c>
      <c r="O4154" s="241">
        <f t="shared" si="6958"/>
        <v>0</v>
      </c>
      <c r="P4154" s="241">
        <f t="shared" si="6958"/>
        <v>0</v>
      </c>
      <c r="Q4154" s="241">
        <f t="shared" si="6958"/>
        <v>0</v>
      </c>
      <c r="R4154" s="241">
        <f t="shared" si="6958"/>
        <v>0</v>
      </c>
      <c r="S4154" s="241">
        <f t="shared" si="6958"/>
        <v>0</v>
      </c>
      <c r="T4154" s="241">
        <f t="shared" si="6958"/>
        <v>0</v>
      </c>
      <c r="U4154" s="241">
        <f t="shared" si="6958"/>
        <v>0</v>
      </c>
      <c r="V4154" s="241">
        <f t="shared" si="6958"/>
        <v>0</v>
      </c>
      <c r="W4154" s="241">
        <f t="shared" si="6958"/>
        <v>0</v>
      </c>
      <c r="X4154" s="241">
        <f t="shared" si="6958"/>
        <v>0</v>
      </c>
      <c r="Y4154" s="241">
        <f t="shared" si="6958"/>
        <v>0</v>
      </c>
    </row>
    <row r="4155" spans="1:25" s="229" customFormat="1" ht="15" x14ac:dyDescent="0.2">
      <c r="A4155" s="242" t="s">
        <v>974</v>
      </c>
      <c r="B4155" s="331" t="s">
        <v>987</v>
      </c>
      <c r="C4155" s="243">
        <v>43</v>
      </c>
      <c r="D4155" s="242" t="s">
        <v>101</v>
      </c>
      <c r="E4155" s="251">
        <v>4262</v>
      </c>
      <c r="F4155" s="246" t="s">
        <v>218</v>
      </c>
      <c r="G4155" s="247"/>
      <c r="H4155" s="429"/>
      <c r="I4155" s="429"/>
      <c r="J4155" s="429"/>
      <c r="K4155" s="429"/>
      <c r="L4155" s="429"/>
      <c r="M4155" s="429"/>
      <c r="N4155" s="429">
        <v>10000</v>
      </c>
      <c r="O4155" s="429"/>
      <c r="P4155" s="429"/>
      <c r="Q4155" s="429"/>
      <c r="R4155" s="429"/>
      <c r="S4155" s="429"/>
      <c r="T4155" s="429">
        <v>0</v>
      </c>
      <c r="U4155" s="429"/>
      <c r="V4155" s="429"/>
      <c r="W4155" s="429"/>
      <c r="X4155" s="429">
        <v>0</v>
      </c>
      <c r="Y4155" s="429"/>
    </row>
    <row r="4156" spans="1:25" s="229" customFormat="1" x14ac:dyDescent="0.2">
      <c r="A4156" s="230" t="s">
        <v>974</v>
      </c>
      <c r="B4156" s="232" t="s">
        <v>987</v>
      </c>
      <c r="C4156" s="231">
        <v>559</v>
      </c>
      <c r="D4156" s="232"/>
      <c r="E4156" s="233">
        <v>31</v>
      </c>
      <c r="F4156" s="234"/>
      <c r="G4156" s="234"/>
      <c r="H4156" s="235">
        <f t="shared" ref="H4156:Y4156" si="6959">H4157+H4159</f>
        <v>0</v>
      </c>
      <c r="I4156" s="235">
        <f t="shared" si="6959"/>
        <v>0</v>
      </c>
      <c r="J4156" s="235">
        <f t="shared" si="6959"/>
        <v>0</v>
      </c>
      <c r="K4156" s="235">
        <f t="shared" si="6959"/>
        <v>0</v>
      </c>
      <c r="L4156" s="235">
        <f t="shared" si="6959"/>
        <v>0</v>
      </c>
      <c r="M4156" s="235">
        <f t="shared" si="6959"/>
        <v>0</v>
      </c>
      <c r="N4156" s="235">
        <f t="shared" si="6959"/>
        <v>17600</v>
      </c>
      <c r="O4156" s="235">
        <f t="shared" si="6959"/>
        <v>0</v>
      </c>
      <c r="P4156" s="235">
        <f t="shared" si="6959"/>
        <v>0</v>
      </c>
      <c r="Q4156" s="235">
        <f t="shared" si="6959"/>
        <v>0</v>
      </c>
      <c r="R4156" s="235">
        <f t="shared" si="6959"/>
        <v>0</v>
      </c>
      <c r="S4156" s="235">
        <f t="shared" si="6959"/>
        <v>0</v>
      </c>
      <c r="T4156" s="235">
        <f t="shared" si="6959"/>
        <v>17600</v>
      </c>
      <c r="U4156" s="235">
        <f t="shared" si="6959"/>
        <v>0</v>
      </c>
      <c r="V4156" s="235">
        <f t="shared" si="6959"/>
        <v>0</v>
      </c>
      <c r="W4156" s="235">
        <f t="shared" si="6959"/>
        <v>0</v>
      </c>
      <c r="X4156" s="235">
        <f t="shared" si="6959"/>
        <v>9600</v>
      </c>
      <c r="Y4156" s="235">
        <f t="shared" si="6959"/>
        <v>0</v>
      </c>
    </row>
    <row r="4157" spans="1:25" s="315" customFormat="1" x14ac:dyDescent="0.2">
      <c r="A4157" s="236" t="s">
        <v>974</v>
      </c>
      <c r="B4157" s="322" t="s">
        <v>987</v>
      </c>
      <c r="C4157" s="237">
        <v>559</v>
      </c>
      <c r="D4157" s="236"/>
      <c r="E4157" s="238">
        <v>311</v>
      </c>
      <c r="F4157" s="362"/>
      <c r="G4157" s="240"/>
      <c r="H4157" s="241">
        <f t="shared" ref="H4157:Y4157" si="6960">H4158</f>
        <v>0</v>
      </c>
      <c r="I4157" s="241">
        <f t="shared" si="6960"/>
        <v>0</v>
      </c>
      <c r="J4157" s="241">
        <f t="shared" si="6960"/>
        <v>0</v>
      </c>
      <c r="K4157" s="241">
        <f t="shared" si="6960"/>
        <v>0</v>
      </c>
      <c r="L4157" s="241">
        <f t="shared" si="6960"/>
        <v>0</v>
      </c>
      <c r="M4157" s="241">
        <f t="shared" si="6960"/>
        <v>0</v>
      </c>
      <c r="N4157" s="241">
        <f t="shared" si="6960"/>
        <v>14600</v>
      </c>
      <c r="O4157" s="241">
        <f t="shared" si="6960"/>
        <v>0</v>
      </c>
      <c r="P4157" s="241">
        <f t="shared" si="6960"/>
        <v>0</v>
      </c>
      <c r="Q4157" s="241">
        <f t="shared" si="6960"/>
        <v>0</v>
      </c>
      <c r="R4157" s="241">
        <f t="shared" si="6960"/>
        <v>0</v>
      </c>
      <c r="S4157" s="241">
        <f t="shared" si="6960"/>
        <v>0</v>
      </c>
      <c r="T4157" s="241">
        <f t="shared" si="6960"/>
        <v>14600</v>
      </c>
      <c r="U4157" s="241">
        <f t="shared" si="6960"/>
        <v>0</v>
      </c>
      <c r="V4157" s="241">
        <f t="shared" si="6960"/>
        <v>0</v>
      </c>
      <c r="W4157" s="241">
        <f t="shared" si="6960"/>
        <v>0</v>
      </c>
      <c r="X4157" s="241">
        <f t="shared" si="6960"/>
        <v>8100</v>
      </c>
      <c r="Y4157" s="241">
        <f t="shared" si="6960"/>
        <v>0</v>
      </c>
    </row>
    <row r="4158" spans="1:25" s="229" customFormat="1" x14ac:dyDescent="0.2">
      <c r="A4158" s="242" t="s">
        <v>974</v>
      </c>
      <c r="B4158" s="322" t="s">
        <v>987</v>
      </c>
      <c r="C4158" s="243">
        <v>559</v>
      </c>
      <c r="D4158" s="242" t="s">
        <v>101</v>
      </c>
      <c r="E4158" s="251">
        <v>3111</v>
      </c>
      <c r="F4158" s="375" t="s">
        <v>33</v>
      </c>
      <c r="G4158" s="247"/>
      <c r="H4158" s="429"/>
      <c r="I4158" s="429"/>
      <c r="J4158" s="429"/>
      <c r="K4158" s="429"/>
      <c r="L4158" s="429"/>
      <c r="M4158" s="429"/>
      <c r="N4158" s="429">
        <v>14600</v>
      </c>
      <c r="O4158" s="429"/>
      <c r="P4158" s="429"/>
      <c r="Q4158" s="429"/>
      <c r="R4158" s="429"/>
      <c r="S4158" s="429"/>
      <c r="T4158" s="429">
        <v>14600</v>
      </c>
      <c r="U4158" s="429"/>
      <c r="V4158" s="429"/>
      <c r="W4158" s="429"/>
      <c r="X4158" s="429">
        <v>8100</v>
      </c>
      <c r="Y4158" s="429"/>
    </row>
    <row r="4159" spans="1:25" s="315" customFormat="1" x14ac:dyDescent="0.2">
      <c r="A4159" s="236" t="s">
        <v>974</v>
      </c>
      <c r="B4159" s="322" t="s">
        <v>987</v>
      </c>
      <c r="C4159" s="237">
        <v>559</v>
      </c>
      <c r="D4159" s="236"/>
      <c r="E4159" s="238">
        <v>313</v>
      </c>
      <c r="F4159" s="362"/>
      <c r="G4159" s="240"/>
      <c r="H4159" s="241">
        <f t="shared" ref="H4159:Y4159" si="6961">H4160</f>
        <v>0</v>
      </c>
      <c r="I4159" s="241">
        <f t="shared" si="6961"/>
        <v>0</v>
      </c>
      <c r="J4159" s="241">
        <f t="shared" si="6961"/>
        <v>0</v>
      </c>
      <c r="K4159" s="241">
        <f t="shared" si="6961"/>
        <v>0</v>
      </c>
      <c r="L4159" s="241">
        <f t="shared" si="6961"/>
        <v>0</v>
      </c>
      <c r="M4159" s="241">
        <f t="shared" si="6961"/>
        <v>0</v>
      </c>
      <c r="N4159" s="241">
        <f t="shared" si="6961"/>
        <v>3000</v>
      </c>
      <c r="O4159" s="241">
        <f t="shared" si="6961"/>
        <v>0</v>
      </c>
      <c r="P4159" s="241">
        <f t="shared" si="6961"/>
        <v>0</v>
      </c>
      <c r="Q4159" s="241">
        <f t="shared" si="6961"/>
        <v>0</v>
      </c>
      <c r="R4159" s="241">
        <f t="shared" si="6961"/>
        <v>0</v>
      </c>
      <c r="S4159" s="241">
        <f t="shared" si="6961"/>
        <v>0</v>
      </c>
      <c r="T4159" s="241">
        <f t="shared" si="6961"/>
        <v>3000</v>
      </c>
      <c r="U4159" s="241">
        <f t="shared" si="6961"/>
        <v>0</v>
      </c>
      <c r="V4159" s="241">
        <f t="shared" si="6961"/>
        <v>0</v>
      </c>
      <c r="W4159" s="241">
        <f t="shared" si="6961"/>
        <v>0</v>
      </c>
      <c r="X4159" s="241">
        <f t="shared" si="6961"/>
        <v>1500</v>
      </c>
      <c r="Y4159" s="241">
        <f t="shared" si="6961"/>
        <v>0</v>
      </c>
    </row>
    <row r="4160" spans="1:25" s="229" customFormat="1" x14ac:dyDescent="0.2">
      <c r="A4160" s="242" t="s">
        <v>974</v>
      </c>
      <c r="B4160" s="322" t="s">
        <v>987</v>
      </c>
      <c r="C4160" s="243">
        <v>559</v>
      </c>
      <c r="D4160" s="242" t="s">
        <v>101</v>
      </c>
      <c r="E4160" s="251">
        <v>3132</v>
      </c>
      <c r="F4160" s="246" t="s">
        <v>40</v>
      </c>
      <c r="G4160" s="247"/>
      <c r="H4160" s="429"/>
      <c r="I4160" s="429"/>
      <c r="J4160" s="429"/>
      <c r="K4160" s="429"/>
      <c r="L4160" s="429"/>
      <c r="M4160" s="429"/>
      <c r="N4160" s="429">
        <v>3000</v>
      </c>
      <c r="O4160" s="429"/>
      <c r="P4160" s="429"/>
      <c r="Q4160" s="429"/>
      <c r="R4160" s="429"/>
      <c r="S4160" s="429"/>
      <c r="T4160" s="429">
        <v>3000</v>
      </c>
      <c r="U4160" s="429"/>
      <c r="V4160" s="429"/>
      <c r="W4160" s="429"/>
      <c r="X4160" s="429">
        <v>1500</v>
      </c>
      <c r="Y4160" s="429"/>
    </row>
    <row r="4161" spans="1:29" s="229" customFormat="1" x14ac:dyDescent="0.2">
      <c r="A4161" s="230" t="s">
        <v>974</v>
      </c>
      <c r="B4161" s="232" t="s">
        <v>987</v>
      </c>
      <c r="C4161" s="231">
        <v>559</v>
      </c>
      <c r="D4161" s="232"/>
      <c r="E4161" s="233">
        <v>32</v>
      </c>
      <c r="F4161" s="234"/>
      <c r="G4161" s="234"/>
      <c r="H4161" s="235">
        <f t="shared" ref="H4161:Y4161" si="6962">H4162+H4164</f>
        <v>0</v>
      </c>
      <c r="I4161" s="235">
        <f t="shared" si="6962"/>
        <v>0</v>
      </c>
      <c r="J4161" s="235">
        <f t="shared" si="6962"/>
        <v>0</v>
      </c>
      <c r="K4161" s="235">
        <f t="shared" si="6962"/>
        <v>0</v>
      </c>
      <c r="L4161" s="235">
        <f t="shared" si="6962"/>
        <v>0</v>
      </c>
      <c r="M4161" s="235">
        <f t="shared" si="6962"/>
        <v>0</v>
      </c>
      <c r="N4161" s="235">
        <f t="shared" si="6962"/>
        <v>120000</v>
      </c>
      <c r="O4161" s="235">
        <f t="shared" si="6962"/>
        <v>0</v>
      </c>
      <c r="P4161" s="235">
        <f t="shared" si="6962"/>
        <v>0</v>
      </c>
      <c r="Q4161" s="235">
        <f t="shared" si="6962"/>
        <v>0</v>
      </c>
      <c r="R4161" s="235">
        <f t="shared" si="6962"/>
        <v>0</v>
      </c>
      <c r="S4161" s="235">
        <f t="shared" si="6962"/>
        <v>0</v>
      </c>
      <c r="T4161" s="235">
        <f t="shared" si="6962"/>
        <v>6400</v>
      </c>
      <c r="U4161" s="235">
        <f t="shared" si="6962"/>
        <v>0</v>
      </c>
      <c r="V4161" s="235">
        <f t="shared" si="6962"/>
        <v>0</v>
      </c>
      <c r="W4161" s="235">
        <f t="shared" si="6962"/>
        <v>0</v>
      </c>
      <c r="X4161" s="235">
        <f t="shared" si="6962"/>
        <v>4000</v>
      </c>
      <c r="Y4161" s="235">
        <f t="shared" si="6962"/>
        <v>0</v>
      </c>
    </row>
    <row r="4162" spans="1:29" s="315" customFormat="1" x14ac:dyDescent="0.2">
      <c r="A4162" s="236" t="s">
        <v>974</v>
      </c>
      <c r="B4162" s="322" t="s">
        <v>987</v>
      </c>
      <c r="C4162" s="237">
        <v>559</v>
      </c>
      <c r="D4162" s="236"/>
      <c r="E4162" s="238">
        <v>321</v>
      </c>
      <c r="F4162" s="362"/>
      <c r="G4162" s="240"/>
      <c r="H4162" s="241">
        <f t="shared" ref="H4162:Y4162" si="6963">H4163</f>
        <v>0</v>
      </c>
      <c r="I4162" s="241">
        <f t="shared" si="6963"/>
        <v>0</v>
      </c>
      <c r="J4162" s="241">
        <f t="shared" si="6963"/>
        <v>0</v>
      </c>
      <c r="K4162" s="241">
        <f t="shared" si="6963"/>
        <v>0</v>
      </c>
      <c r="L4162" s="241">
        <f t="shared" si="6963"/>
        <v>0</v>
      </c>
      <c r="M4162" s="241">
        <f t="shared" si="6963"/>
        <v>0</v>
      </c>
      <c r="N4162" s="241">
        <f t="shared" si="6963"/>
        <v>2400</v>
      </c>
      <c r="O4162" s="241">
        <f t="shared" si="6963"/>
        <v>0</v>
      </c>
      <c r="P4162" s="241">
        <f t="shared" si="6963"/>
        <v>0</v>
      </c>
      <c r="Q4162" s="241">
        <f t="shared" si="6963"/>
        <v>0</v>
      </c>
      <c r="R4162" s="241">
        <f t="shared" si="6963"/>
        <v>0</v>
      </c>
      <c r="S4162" s="241">
        <f t="shared" si="6963"/>
        <v>0</v>
      </c>
      <c r="T4162" s="241">
        <f t="shared" si="6963"/>
        <v>2400</v>
      </c>
      <c r="U4162" s="241">
        <f t="shared" si="6963"/>
        <v>0</v>
      </c>
      <c r="V4162" s="241">
        <f t="shared" si="6963"/>
        <v>0</v>
      </c>
      <c r="W4162" s="241">
        <f t="shared" si="6963"/>
        <v>0</v>
      </c>
      <c r="X4162" s="241">
        <f t="shared" si="6963"/>
        <v>1600</v>
      </c>
      <c r="Y4162" s="241">
        <f t="shared" si="6963"/>
        <v>0</v>
      </c>
    </row>
    <row r="4163" spans="1:29" s="229" customFormat="1" ht="15" x14ac:dyDescent="0.2">
      <c r="A4163" s="242" t="s">
        <v>974</v>
      </c>
      <c r="B4163" s="331" t="s">
        <v>987</v>
      </c>
      <c r="C4163" s="243">
        <v>559</v>
      </c>
      <c r="D4163" s="242" t="s">
        <v>101</v>
      </c>
      <c r="E4163" s="251">
        <v>3211</v>
      </c>
      <c r="F4163" s="246" t="s">
        <v>42</v>
      </c>
      <c r="G4163" s="247"/>
      <c r="H4163" s="429"/>
      <c r="I4163" s="429"/>
      <c r="J4163" s="429"/>
      <c r="K4163" s="429"/>
      <c r="L4163" s="429"/>
      <c r="M4163" s="429"/>
      <c r="N4163" s="429">
        <v>2400</v>
      </c>
      <c r="O4163" s="429"/>
      <c r="P4163" s="429"/>
      <c r="Q4163" s="429"/>
      <c r="R4163" s="429"/>
      <c r="S4163" s="429"/>
      <c r="T4163" s="429">
        <v>2400</v>
      </c>
      <c r="U4163" s="429"/>
      <c r="V4163" s="429"/>
      <c r="W4163" s="429"/>
      <c r="X4163" s="429">
        <v>1600</v>
      </c>
      <c r="Y4163" s="429"/>
    </row>
    <row r="4164" spans="1:29" s="315" customFormat="1" x14ac:dyDescent="0.2">
      <c r="A4164" s="236" t="s">
        <v>974</v>
      </c>
      <c r="B4164" s="322" t="s">
        <v>987</v>
      </c>
      <c r="C4164" s="237">
        <v>559</v>
      </c>
      <c r="D4164" s="236"/>
      <c r="E4164" s="238">
        <v>323</v>
      </c>
      <c r="F4164" s="362"/>
      <c r="G4164" s="240"/>
      <c r="H4164" s="241">
        <f t="shared" ref="H4164:Y4164" si="6964">H4165+H4166</f>
        <v>0</v>
      </c>
      <c r="I4164" s="241">
        <f t="shared" si="6964"/>
        <v>0</v>
      </c>
      <c r="J4164" s="241">
        <f t="shared" si="6964"/>
        <v>0</v>
      </c>
      <c r="K4164" s="241">
        <f t="shared" si="6964"/>
        <v>0</v>
      </c>
      <c r="L4164" s="241">
        <f t="shared" si="6964"/>
        <v>0</v>
      </c>
      <c r="M4164" s="241">
        <f t="shared" si="6964"/>
        <v>0</v>
      </c>
      <c r="N4164" s="241">
        <f t="shared" si="6964"/>
        <v>117600</v>
      </c>
      <c r="O4164" s="241">
        <f t="shared" si="6964"/>
        <v>0</v>
      </c>
      <c r="P4164" s="241">
        <f t="shared" si="6964"/>
        <v>0</v>
      </c>
      <c r="Q4164" s="241">
        <f t="shared" si="6964"/>
        <v>0</v>
      </c>
      <c r="R4164" s="241">
        <f t="shared" si="6964"/>
        <v>0</v>
      </c>
      <c r="S4164" s="241">
        <f t="shared" si="6964"/>
        <v>0</v>
      </c>
      <c r="T4164" s="241">
        <f t="shared" si="6964"/>
        <v>4000</v>
      </c>
      <c r="U4164" s="241">
        <f t="shared" si="6964"/>
        <v>0</v>
      </c>
      <c r="V4164" s="241">
        <f t="shared" si="6964"/>
        <v>0</v>
      </c>
      <c r="W4164" s="241">
        <f t="shared" si="6964"/>
        <v>0</v>
      </c>
      <c r="X4164" s="241">
        <f t="shared" si="6964"/>
        <v>2400</v>
      </c>
      <c r="Y4164" s="241">
        <f t="shared" si="6964"/>
        <v>0</v>
      </c>
    </row>
    <row r="4165" spans="1:29" s="229" customFormat="1" ht="15" x14ac:dyDescent="0.2">
      <c r="A4165" s="242" t="s">
        <v>974</v>
      </c>
      <c r="B4165" s="331" t="s">
        <v>987</v>
      </c>
      <c r="C4165" s="243">
        <v>559</v>
      </c>
      <c r="D4165" s="242" t="s">
        <v>101</v>
      </c>
      <c r="E4165" s="251">
        <v>3233</v>
      </c>
      <c r="F4165" s="246" t="s">
        <v>54</v>
      </c>
      <c r="G4165" s="247"/>
      <c r="H4165" s="429"/>
      <c r="I4165" s="429"/>
      <c r="J4165" s="429"/>
      <c r="K4165" s="429"/>
      <c r="L4165" s="429"/>
      <c r="M4165" s="429"/>
      <c r="N4165" s="429">
        <v>4000</v>
      </c>
      <c r="O4165" s="429"/>
      <c r="P4165" s="429"/>
      <c r="Q4165" s="429"/>
      <c r="R4165" s="429"/>
      <c r="S4165" s="429"/>
      <c r="T4165" s="429">
        <v>4000</v>
      </c>
      <c r="U4165" s="429"/>
      <c r="V4165" s="429"/>
      <c r="W4165" s="429"/>
      <c r="X4165" s="429">
        <v>2400</v>
      </c>
      <c r="Y4165" s="429"/>
    </row>
    <row r="4166" spans="1:29" s="229" customFormat="1" ht="15" x14ac:dyDescent="0.2">
      <c r="A4166" s="242" t="s">
        <v>974</v>
      </c>
      <c r="B4166" s="331" t="s">
        <v>987</v>
      </c>
      <c r="C4166" s="243">
        <v>559</v>
      </c>
      <c r="D4166" s="242" t="s">
        <v>101</v>
      </c>
      <c r="E4166" s="251">
        <v>3237</v>
      </c>
      <c r="F4166" s="246" t="s">
        <v>58</v>
      </c>
      <c r="G4166" s="247"/>
      <c r="H4166" s="429"/>
      <c r="I4166" s="429"/>
      <c r="J4166" s="429"/>
      <c r="K4166" s="429"/>
      <c r="L4166" s="429"/>
      <c r="M4166" s="429"/>
      <c r="N4166" s="429">
        <v>113600</v>
      </c>
      <c r="O4166" s="429"/>
      <c r="P4166" s="429"/>
      <c r="Q4166" s="429"/>
      <c r="R4166" s="429"/>
      <c r="S4166" s="429"/>
      <c r="T4166" s="429">
        <v>0</v>
      </c>
      <c r="U4166" s="429"/>
      <c r="V4166" s="429"/>
      <c r="W4166" s="429"/>
      <c r="X4166" s="429">
        <v>0</v>
      </c>
      <c r="Y4166" s="429"/>
    </row>
    <row r="4167" spans="1:29" s="229" customFormat="1" x14ac:dyDescent="0.2">
      <c r="A4167" s="230" t="s">
        <v>974</v>
      </c>
      <c r="B4167" s="232" t="s">
        <v>987</v>
      </c>
      <c r="C4167" s="231">
        <v>559</v>
      </c>
      <c r="D4167" s="232"/>
      <c r="E4167" s="233">
        <v>42</v>
      </c>
      <c r="F4167" s="234"/>
      <c r="G4167" s="234"/>
      <c r="H4167" s="235">
        <f t="shared" ref="H4167:Y4167" si="6965">H4168+H4170</f>
        <v>0</v>
      </c>
      <c r="I4167" s="235">
        <f t="shared" si="6965"/>
        <v>0</v>
      </c>
      <c r="J4167" s="235">
        <f t="shared" si="6965"/>
        <v>0</v>
      </c>
      <c r="K4167" s="235">
        <f t="shared" si="6965"/>
        <v>0</v>
      </c>
      <c r="L4167" s="235">
        <f t="shared" si="6965"/>
        <v>0</v>
      </c>
      <c r="M4167" s="235">
        <f t="shared" si="6965"/>
        <v>0</v>
      </c>
      <c r="N4167" s="235">
        <f t="shared" si="6965"/>
        <v>45600</v>
      </c>
      <c r="O4167" s="235">
        <f t="shared" si="6965"/>
        <v>0</v>
      </c>
      <c r="P4167" s="235">
        <f t="shared" si="6965"/>
        <v>0</v>
      </c>
      <c r="Q4167" s="235">
        <f t="shared" si="6965"/>
        <v>0</v>
      </c>
      <c r="R4167" s="235">
        <f t="shared" si="6965"/>
        <v>0</v>
      </c>
      <c r="S4167" s="235">
        <f t="shared" si="6965"/>
        <v>0</v>
      </c>
      <c r="T4167" s="235">
        <f t="shared" si="6965"/>
        <v>0</v>
      </c>
      <c r="U4167" s="235">
        <f t="shared" si="6965"/>
        <v>0</v>
      </c>
      <c r="V4167" s="235">
        <f t="shared" si="6965"/>
        <v>0</v>
      </c>
      <c r="W4167" s="235">
        <f t="shared" si="6965"/>
        <v>0</v>
      </c>
      <c r="X4167" s="235">
        <f t="shared" si="6965"/>
        <v>0</v>
      </c>
      <c r="Y4167" s="235">
        <f t="shared" si="6965"/>
        <v>0</v>
      </c>
    </row>
    <row r="4168" spans="1:29" s="315" customFormat="1" x14ac:dyDescent="0.2">
      <c r="A4168" s="236" t="s">
        <v>974</v>
      </c>
      <c r="B4168" s="322" t="s">
        <v>987</v>
      </c>
      <c r="C4168" s="237">
        <v>559</v>
      </c>
      <c r="D4168" s="236"/>
      <c r="E4168" s="238">
        <v>422</v>
      </c>
      <c r="F4168" s="362"/>
      <c r="G4168" s="240"/>
      <c r="H4168" s="241">
        <f t="shared" ref="H4168:S4168" si="6966">H4169</f>
        <v>0</v>
      </c>
      <c r="I4168" s="241">
        <f t="shared" si="6966"/>
        <v>0</v>
      </c>
      <c r="J4168" s="241">
        <f t="shared" si="6966"/>
        <v>0</v>
      </c>
      <c r="K4168" s="241">
        <f t="shared" si="6966"/>
        <v>0</v>
      </c>
      <c r="L4168" s="241">
        <f t="shared" si="6966"/>
        <v>0</v>
      </c>
      <c r="M4168" s="241">
        <f t="shared" si="6966"/>
        <v>0</v>
      </c>
      <c r="N4168" s="241">
        <f t="shared" si="6966"/>
        <v>5600</v>
      </c>
      <c r="O4168" s="241">
        <f t="shared" si="6966"/>
        <v>0</v>
      </c>
      <c r="P4168" s="241">
        <f t="shared" si="6966"/>
        <v>0</v>
      </c>
      <c r="Q4168" s="241">
        <f t="shared" si="6966"/>
        <v>0</v>
      </c>
      <c r="R4168" s="241">
        <f t="shared" si="6966"/>
        <v>0</v>
      </c>
      <c r="S4168" s="241">
        <f t="shared" si="6966"/>
        <v>0</v>
      </c>
      <c r="T4168" s="241">
        <f>T4169+T4170</f>
        <v>0</v>
      </c>
      <c r="U4168" s="241">
        <f>U4169</f>
        <v>0</v>
      </c>
      <c r="V4168" s="241">
        <f>V4169</f>
        <v>0</v>
      </c>
      <c r="W4168" s="241">
        <f>W4169</f>
        <v>0</v>
      </c>
      <c r="X4168" s="241">
        <f>X4169+X4170</f>
        <v>0</v>
      </c>
      <c r="Y4168" s="241">
        <f>Y4169</f>
        <v>0</v>
      </c>
    </row>
    <row r="4169" spans="1:29" s="229" customFormat="1" ht="15" x14ac:dyDescent="0.2">
      <c r="A4169" s="242" t="s">
        <v>974</v>
      </c>
      <c r="B4169" s="331" t="s">
        <v>987</v>
      </c>
      <c r="C4169" s="243">
        <v>559</v>
      </c>
      <c r="D4169" s="242" t="s">
        <v>101</v>
      </c>
      <c r="E4169" s="251">
        <v>4221</v>
      </c>
      <c r="F4169" s="246" t="s">
        <v>74</v>
      </c>
      <c r="G4169" s="247"/>
      <c r="H4169" s="429"/>
      <c r="I4169" s="429"/>
      <c r="J4169" s="429"/>
      <c r="K4169" s="429"/>
      <c r="L4169" s="429"/>
      <c r="M4169" s="429"/>
      <c r="N4169" s="429">
        <v>5600</v>
      </c>
      <c r="O4169" s="429"/>
      <c r="P4169" s="429"/>
      <c r="Q4169" s="429"/>
      <c r="R4169" s="429"/>
      <c r="S4169" s="429"/>
      <c r="T4169" s="429">
        <v>0</v>
      </c>
      <c r="U4169" s="429"/>
      <c r="V4169" s="429"/>
      <c r="W4169" s="429"/>
      <c r="X4169" s="429">
        <v>0</v>
      </c>
      <c r="Y4169" s="429"/>
    </row>
    <row r="4170" spans="1:29" s="315" customFormat="1" x14ac:dyDescent="0.2">
      <c r="A4170" s="236" t="s">
        <v>974</v>
      </c>
      <c r="B4170" s="322" t="s">
        <v>987</v>
      </c>
      <c r="C4170" s="237">
        <v>559</v>
      </c>
      <c r="D4170" s="236"/>
      <c r="E4170" s="238">
        <v>426</v>
      </c>
      <c r="F4170" s="362"/>
      <c r="G4170" s="240"/>
      <c r="H4170" s="241">
        <f t="shared" ref="H4170:Y4170" si="6967">H4171</f>
        <v>0</v>
      </c>
      <c r="I4170" s="241">
        <f t="shared" si="6967"/>
        <v>0</v>
      </c>
      <c r="J4170" s="241">
        <f t="shared" si="6967"/>
        <v>0</v>
      </c>
      <c r="K4170" s="241">
        <f t="shared" si="6967"/>
        <v>0</v>
      </c>
      <c r="L4170" s="241">
        <f t="shared" si="6967"/>
        <v>0</v>
      </c>
      <c r="M4170" s="241">
        <f t="shared" si="6967"/>
        <v>0</v>
      </c>
      <c r="N4170" s="241">
        <f t="shared" si="6967"/>
        <v>40000</v>
      </c>
      <c r="O4170" s="241">
        <f t="shared" si="6967"/>
        <v>0</v>
      </c>
      <c r="P4170" s="241">
        <f t="shared" si="6967"/>
        <v>0</v>
      </c>
      <c r="Q4170" s="241">
        <f t="shared" si="6967"/>
        <v>0</v>
      </c>
      <c r="R4170" s="241">
        <f t="shared" si="6967"/>
        <v>0</v>
      </c>
      <c r="S4170" s="241">
        <f t="shared" si="6967"/>
        <v>0</v>
      </c>
      <c r="T4170" s="241">
        <f t="shared" si="6967"/>
        <v>0</v>
      </c>
      <c r="U4170" s="241">
        <f t="shared" si="6967"/>
        <v>0</v>
      </c>
      <c r="V4170" s="241">
        <f t="shared" si="6967"/>
        <v>0</v>
      </c>
      <c r="W4170" s="241">
        <f t="shared" si="6967"/>
        <v>0</v>
      </c>
      <c r="X4170" s="241">
        <f t="shared" si="6967"/>
        <v>0</v>
      </c>
      <c r="Y4170" s="241">
        <f t="shared" si="6967"/>
        <v>0</v>
      </c>
    </row>
    <row r="4171" spans="1:29" s="229" customFormat="1" ht="15" x14ac:dyDescent="0.2">
      <c r="A4171" s="242" t="s">
        <v>974</v>
      </c>
      <c r="B4171" s="331" t="s">
        <v>987</v>
      </c>
      <c r="C4171" s="243">
        <v>559</v>
      </c>
      <c r="D4171" s="242" t="s">
        <v>101</v>
      </c>
      <c r="E4171" s="251">
        <v>4262</v>
      </c>
      <c r="F4171" s="246" t="s">
        <v>218</v>
      </c>
      <c r="G4171" s="247"/>
      <c r="H4171" s="429"/>
      <c r="I4171" s="429"/>
      <c r="J4171" s="429"/>
      <c r="K4171" s="429"/>
      <c r="L4171" s="429"/>
      <c r="M4171" s="429"/>
      <c r="N4171" s="429">
        <v>40000</v>
      </c>
      <c r="O4171" s="429"/>
      <c r="P4171" s="429"/>
      <c r="Q4171" s="429"/>
      <c r="R4171" s="429"/>
      <c r="S4171" s="429"/>
      <c r="T4171" s="429"/>
      <c r="U4171" s="429"/>
      <c r="V4171" s="429"/>
      <c r="W4171" s="429"/>
      <c r="X4171" s="429"/>
      <c r="Y4171" s="429"/>
    </row>
    <row r="4172" spans="1:29" s="315" customFormat="1" ht="67.5" x14ac:dyDescent="0.2">
      <c r="A4172" s="223" t="s">
        <v>974</v>
      </c>
      <c r="B4172" s="224" t="s">
        <v>989</v>
      </c>
      <c r="C4172" s="224"/>
      <c r="D4172" s="224"/>
      <c r="E4172" s="225"/>
      <c r="F4172" s="226" t="s">
        <v>990</v>
      </c>
      <c r="G4172" s="227" t="s">
        <v>636</v>
      </c>
      <c r="H4172" s="259">
        <f t="shared" ref="H4172:Y4172" si="6968">H4173+H4178+H4187+H4192+H4184+H4198</f>
        <v>0</v>
      </c>
      <c r="I4172" s="259">
        <f t="shared" si="6968"/>
        <v>0</v>
      </c>
      <c r="J4172" s="259">
        <f t="shared" si="6968"/>
        <v>0</v>
      </c>
      <c r="K4172" s="259">
        <f t="shared" si="6968"/>
        <v>0</v>
      </c>
      <c r="L4172" s="259">
        <f t="shared" si="6968"/>
        <v>0</v>
      </c>
      <c r="M4172" s="259">
        <f t="shared" si="6968"/>
        <v>0</v>
      </c>
      <c r="N4172" s="259">
        <f t="shared" si="6968"/>
        <v>206000</v>
      </c>
      <c r="O4172" s="259">
        <f t="shared" si="6968"/>
        <v>0</v>
      </c>
      <c r="P4172" s="259">
        <f t="shared" si="6968"/>
        <v>0</v>
      </c>
      <c r="Q4172" s="259">
        <f t="shared" si="6968"/>
        <v>0</v>
      </c>
      <c r="R4172" s="259">
        <f t="shared" si="6968"/>
        <v>0</v>
      </c>
      <c r="S4172" s="259">
        <f t="shared" si="6968"/>
        <v>0</v>
      </c>
      <c r="T4172" s="259">
        <f t="shared" si="6968"/>
        <v>62000</v>
      </c>
      <c r="U4172" s="259">
        <f t="shared" si="6968"/>
        <v>0</v>
      </c>
      <c r="V4172" s="259">
        <f t="shared" si="6968"/>
        <v>0</v>
      </c>
      <c r="W4172" s="259">
        <f t="shared" si="6968"/>
        <v>0</v>
      </c>
      <c r="X4172" s="259">
        <f t="shared" si="6968"/>
        <v>32000</v>
      </c>
      <c r="Y4172" s="259">
        <f t="shared" si="6968"/>
        <v>0</v>
      </c>
      <c r="Z4172" s="229"/>
      <c r="AA4172" s="229"/>
      <c r="AB4172" s="229"/>
      <c r="AC4172" s="229"/>
    </row>
    <row r="4173" spans="1:29" s="229" customFormat="1" x14ac:dyDescent="0.2">
      <c r="A4173" s="230" t="s">
        <v>974</v>
      </c>
      <c r="B4173" s="232" t="s">
        <v>989</v>
      </c>
      <c r="C4173" s="231">
        <v>43</v>
      </c>
      <c r="D4173" s="232"/>
      <c r="E4173" s="233">
        <v>31</v>
      </c>
      <c r="F4173" s="234"/>
      <c r="G4173" s="234"/>
      <c r="H4173" s="235">
        <f t="shared" ref="H4173:Y4173" si="6969">H4174+H4176</f>
        <v>0</v>
      </c>
      <c r="I4173" s="235">
        <f t="shared" si="6969"/>
        <v>0</v>
      </c>
      <c r="J4173" s="235">
        <f t="shared" si="6969"/>
        <v>0</v>
      </c>
      <c r="K4173" s="235">
        <f t="shared" si="6969"/>
        <v>0</v>
      </c>
      <c r="L4173" s="235">
        <f t="shared" si="6969"/>
        <v>0</v>
      </c>
      <c r="M4173" s="235">
        <f t="shared" si="6969"/>
        <v>0</v>
      </c>
      <c r="N4173" s="235">
        <f t="shared" si="6969"/>
        <v>10200</v>
      </c>
      <c r="O4173" s="235">
        <f t="shared" si="6969"/>
        <v>0</v>
      </c>
      <c r="P4173" s="235">
        <f t="shared" si="6969"/>
        <v>0</v>
      </c>
      <c r="Q4173" s="235">
        <f t="shared" si="6969"/>
        <v>0</v>
      </c>
      <c r="R4173" s="235">
        <f t="shared" si="6969"/>
        <v>0</v>
      </c>
      <c r="S4173" s="235">
        <f t="shared" si="6969"/>
        <v>0</v>
      </c>
      <c r="T4173" s="235">
        <f t="shared" si="6969"/>
        <v>10200</v>
      </c>
      <c r="U4173" s="235">
        <f t="shared" si="6969"/>
        <v>0</v>
      </c>
      <c r="V4173" s="235">
        <f t="shared" si="6969"/>
        <v>0</v>
      </c>
      <c r="W4173" s="235">
        <f t="shared" si="6969"/>
        <v>0</v>
      </c>
      <c r="X4173" s="235">
        <f t="shared" si="6969"/>
        <v>5200</v>
      </c>
      <c r="Y4173" s="235">
        <f t="shared" si="6969"/>
        <v>0</v>
      </c>
    </row>
    <row r="4174" spans="1:29" s="315" customFormat="1" x14ac:dyDescent="0.2">
      <c r="A4174" s="236" t="s">
        <v>974</v>
      </c>
      <c r="B4174" s="322" t="s">
        <v>989</v>
      </c>
      <c r="C4174" s="237">
        <v>43</v>
      </c>
      <c r="D4174" s="236"/>
      <c r="E4174" s="238">
        <v>311</v>
      </c>
      <c r="F4174" s="362"/>
      <c r="G4174" s="240"/>
      <c r="H4174" s="241">
        <f t="shared" ref="H4174:Y4174" si="6970">H4175</f>
        <v>0</v>
      </c>
      <c r="I4174" s="241">
        <f t="shared" si="6970"/>
        <v>0</v>
      </c>
      <c r="J4174" s="241">
        <f t="shared" si="6970"/>
        <v>0</v>
      </c>
      <c r="K4174" s="241">
        <f t="shared" si="6970"/>
        <v>0</v>
      </c>
      <c r="L4174" s="241">
        <f t="shared" si="6970"/>
        <v>0</v>
      </c>
      <c r="M4174" s="241">
        <f t="shared" si="6970"/>
        <v>0</v>
      </c>
      <c r="N4174" s="241">
        <f t="shared" si="6970"/>
        <v>8500</v>
      </c>
      <c r="O4174" s="241">
        <f t="shared" si="6970"/>
        <v>0</v>
      </c>
      <c r="P4174" s="241">
        <f t="shared" si="6970"/>
        <v>0</v>
      </c>
      <c r="Q4174" s="241">
        <f t="shared" si="6970"/>
        <v>0</v>
      </c>
      <c r="R4174" s="241">
        <f t="shared" si="6970"/>
        <v>0</v>
      </c>
      <c r="S4174" s="241">
        <f t="shared" si="6970"/>
        <v>0</v>
      </c>
      <c r="T4174" s="241">
        <f t="shared" si="6970"/>
        <v>8500</v>
      </c>
      <c r="U4174" s="241">
        <f t="shared" si="6970"/>
        <v>0</v>
      </c>
      <c r="V4174" s="241">
        <f t="shared" si="6970"/>
        <v>0</v>
      </c>
      <c r="W4174" s="241">
        <f t="shared" si="6970"/>
        <v>0</v>
      </c>
      <c r="X4174" s="241">
        <f t="shared" si="6970"/>
        <v>4300</v>
      </c>
      <c r="Y4174" s="241">
        <f t="shared" si="6970"/>
        <v>0</v>
      </c>
    </row>
    <row r="4175" spans="1:29" s="229" customFormat="1" x14ac:dyDescent="0.2">
      <c r="A4175" s="242" t="s">
        <v>974</v>
      </c>
      <c r="B4175" s="322" t="s">
        <v>989</v>
      </c>
      <c r="C4175" s="243">
        <v>43</v>
      </c>
      <c r="D4175" s="242" t="s">
        <v>101</v>
      </c>
      <c r="E4175" s="251">
        <v>3111</v>
      </c>
      <c r="F4175" s="375" t="s">
        <v>33</v>
      </c>
      <c r="G4175" s="247"/>
      <c r="H4175" s="429"/>
      <c r="I4175" s="429"/>
      <c r="J4175" s="429"/>
      <c r="K4175" s="429"/>
      <c r="L4175" s="429"/>
      <c r="M4175" s="429"/>
      <c r="N4175" s="429">
        <v>8500</v>
      </c>
      <c r="O4175" s="429"/>
      <c r="P4175" s="429"/>
      <c r="Q4175" s="429"/>
      <c r="R4175" s="429"/>
      <c r="S4175" s="429"/>
      <c r="T4175" s="429">
        <v>8500</v>
      </c>
      <c r="U4175" s="429"/>
      <c r="V4175" s="429"/>
      <c r="W4175" s="429"/>
      <c r="X4175" s="429">
        <v>4300</v>
      </c>
      <c r="Y4175" s="429"/>
    </row>
    <row r="4176" spans="1:29" s="315" customFormat="1" x14ac:dyDescent="0.2">
      <c r="A4176" s="236" t="s">
        <v>974</v>
      </c>
      <c r="B4176" s="322" t="s">
        <v>989</v>
      </c>
      <c r="C4176" s="237">
        <v>43</v>
      </c>
      <c r="D4176" s="236"/>
      <c r="E4176" s="238">
        <v>313</v>
      </c>
      <c r="F4176" s="362"/>
      <c r="G4176" s="240"/>
      <c r="H4176" s="241">
        <f t="shared" ref="H4176:Y4176" si="6971">H4177</f>
        <v>0</v>
      </c>
      <c r="I4176" s="241">
        <f t="shared" si="6971"/>
        <v>0</v>
      </c>
      <c r="J4176" s="241">
        <f t="shared" si="6971"/>
        <v>0</v>
      </c>
      <c r="K4176" s="241">
        <f t="shared" si="6971"/>
        <v>0</v>
      </c>
      <c r="L4176" s="241">
        <f t="shared" si="6971"/>
        <v>0</v>
      </c>
      <c r="M4176" s="241">
        <f t="shared" si="6971"/>
        <v>0</v>
      </c>
      <c r="N4176" s="241">
        <f t="shared" si="6971"/>
        <v>1700</v>
      </c>
      <c r="O4176" s="241">
        <f t="shared" si="6971"/>
        <v>0</v>
      </c>
      <c r="P4176" s="241">
        <f t="shared" si="6971"/>
        <v>0</v>
      </c>
      <c r="Q4176" s="241">
        <f t="shared" si="6971"/>
        <v>0</v>
      </c>
      <c r="R4176" s="241">
        <f t="shared" si="6971"/>
        <v>0</v>
      </c>
      <c r="S4176" s="241">
        <f t="shared" si="6971"/>
        <v>0</v>
      </c>
      <c r="T4176" s="241">
        <f t="shared" si="6971"/>
        <v>1700</v>
      </c>
      <c r="U4176" s="241">
        <f t="shared" si="6971"/>
        <v>0</v>
      </c>
      <c r="V4176" s="241">
        <f t="shared" si="6971"/>
        <v>0</v>
      </c>
      <c r="W4176" s="241">
        <f t="shared" si="6971"/>
        <v>0</v>
      </c>
      <c r="X4176" s="241">
        <f t="shared" si="6971"/>
        <v>900</v>
      </c>
      <c r="Y4176" s="241">
        <f t="shared" si="6971"/>
        <v>0</v>
      </c>
    </row>
    <row r="4177" spans="1:25" s="229" customFormat="1" x14ac:dyDescent="0.2">
      <c r="A4177" s="242" t="s">
        <v>974</v>
      </c>
      <c r="B4177" s="322" t="s">
        <v>989</v>
      </c>
      <c r="C4177" s="243">
        <v>43</v>
      </c>
      <c r="D4177" s="242" t="s">
        <v>101</v>
      </c>
      <c r="E4177" s="251">
        <v>3132</v>
      </c>
      <c r="F4177" s="246" t="s">
        <v>40</v>
      </c>
      <c r="G4177" s="247"/>
      <c r="H4177" s="429"/>
      <c r="I4177" s="429"/>
      <c r="J4177" s="429"/>
      <c r="K4177" s="429"/>
      <c r="L4177" s="429"/>
      <c r="M4177" s="429"/>
      <c r="N4177" s="429">
        <v>1700</v>
      </c>
      <c r="O4177" s="429"/>
      <c r="P4177" s="429"/>
      <c r="Q4177" s="429"/>
      <c r="R4177" s="429"/>
      <c r="S4177" s="429"/>
      <c r="T4177" s="429">
        <v>1700</v>
      </c>
      <c r="U4177" s="429"/>
      <c r="V4177" s="429"/>
      <c r="W4177" s="429"/>
      <c r="X4177" s="429">
        <v>900</v>
      </c>
      <c r="Y4177" s="429"/>
    </row>
    <row r="4178" spans="1:25" s="229" customFormat="1" x14ac:dyDescent="0.2">
      <c r="A4178" s="230" t="s">
        <v>974</v>
      </c>
      <c r="B4178" s="232" t="s">
        <v>989</v>
      </c>
      <c r="C4178" s="231">
        <v>43</v>
      </c>
      <c r="D4178" s="232"/>
      <c r="E4178" s="233">
        <v>32</v>
      </c>
      <c r="F4178" s="234"/>
      <c r="G4178" s="234"/>
      <c r="H4178" s="235">
        <f t="shared" ref="H4178:Y4178" si="6972">H4179+H4181</f>
        <v>0</v>
      </c>
      <c r="I4178" s="235">
        <f t="shared" si="6972"/>
        <v>0</v>
      </c>
      <c r="J4178" s="235">
        <f t="shared" si="6972"/>
        <v>0</v>
      </c>
      <c r="K4178" s="235">
        <f t="shared" si="6972"/>
        <v>0</v>
      </c>
      <c r="L4178" s="235">
        <f t="shared" si="6972"/>
        <v>0</v>
      </c>
      <c r="M4178" s="235">
        <f t="shared" si="6972"/>
        <v>0</v>
      </c>
      <c r="N4178" s="235">
        <f t="shared" si="6972"/>
        <v>21000</v>
      </c>
      <c r="O4178" s="235">
        <f t="shared" si="6972"/>
        <v>0</v>
      </c>
      <c r="P4178" s="235">
        <f t="shared" si="6972"/>
        <v>0</v>
      </c>
      <c r="Q4178" s="235">
        <f t="shared" si="6972"/>
        <v>0</v>
      </c>
      <c r="R4178" s="235">
        <f t="shared" si="6972"/>
        <v>0</v>
      </c>
      <c r="S4178" s="235">
        <f t="shared" si="6972"/>
        <v>0</v>
      </c>
      <c r="T4178" s="235">
        <f t="shared" si="6972"/>
        <v>2200</v>
      </c>
      <c r="U4178" s="235">
        <f t="shared" si="6972"/>
        <v>0</v>
      </c>
      <c r="V4178" s="235">
        <f t="shared" si="6972"/>
        <v>0</v>
      </c>
      <c r="W4178" s="235">
        <f t="shared" si="6972"/>
        <v>0</v>
      </c>
      <c r="X4178" s="235">
        <f t="shared" si="6972"/>
        <v>1200</v>
      </c>
      <c r="Y4178" s="235">
        <f t="shared" si="6972"/>
        <v>0</v>
      </c>
    </row>
    <row r="4179" spans="1:25" s="315" customFormat="1" x14ac:dyDescent="0.2">
      <c r="A4179" s="236" t="s">
        <v>974</v>
      </c>
      <c r="B4179" s="322" t="s">
        <v>989</v>
      </c>
      <c r="C4179" s="237">
        <v>43</v>
      </c>
      <c r="D4179" s="236"/>
      <c r="E4179" s="238">
        <v>321</v>
      </c>
      <c r="F4179" s="362"/>
      <c r="G4179" s="240"/>
      <c r="H4179" s="241">
        <f t="shared" ref="H4179:Y4179" si="6973">H4180</f>
        <v>0</v>
      </c>
      <c r="I4179" s="241">
        <f t="shared" si="6973"/>
        <v>0</v>
      </c>
      <c r="J4179" s="241">
        <f t="shared" si="6973"/>
        <v>0</v>
      </c>
      <c r="K4179" s="241">
        <f t="shared" si="6973"/>
        <v>0</v>
      </c>
      <c r="L4179" s="241">
        <f t="shared" si="6973"/>
        <v>0</v>
      </c>
      <c r="M4179" s="241">
        <f t="shared" si="6973"/>
        <v>0</v>
      </c>
      <c r="N4179" s="241">
        <f t="shared" si="6973"/>
        <v>1400</v>
      </c>
      <c r="O4179" s="241">
        <f t="shared" si="6973"/>
        <v>0</v>
      </c>
      <c r="P4179" s="241">
        <f t="shared" si="6973"/>
        <v>0</v>
      </c>
      <c r="Q4179" s="241">
        <f t="shared" si="6973"/>
        <v>0</v>
      </c>
      <c r="R4179" s="241">
        <f t="shared" si="6973"/>
        <v>0</v>
      </c>
      <c r="S4179" s="241">
        <f t="shared" si="6973"/>
        <v>0</v>
      </c>
      <c r="T4179" s="241">
        <f t="shared" si="6973"/>
        <v>1400</v>
      </c>
      <c r="U4179" s="241">
        <f t="shared" si="6973"/>
        <v>0</v>
      </c>
      <c r="V4179" s="241">
        <f t="shared" si="6973"/>
        <v>0</v>
      </c>
      <c r="W4179" s="241">
        <f t="shared" si="6973"/>
        <v>0</v>
      </c>
      <c r="X4179" s="241">
        <f t="shared" si="6973"/>
        <v>800</v>
      </c>
      <c r="Y4179" s="241">
        <f t="shared" si="6973"/>
        <v>0</v>
      </c>
    </row>
    <row r="4180" spans="1:25" s="229" customFormat="1" ht="15" x14ac:dyDescent="0.2">
      <c r="A4180" s="242" t="s">
        <v>974</v>
      </c>
      <c r="B4180" s="331" t="s">
        <v>989</v>
      </c>
      <c r="C4180" s="243">
        <v>43</v>
      </c>
      <c r="D4180" s="242" t="s">
        <v>101</v>
      </c>
      <c r="E4180" s="251">
        <v>3211</v>
      </c>
      <c r="F4180" s="246" t="s">
        <v>42</v>
      </c>
      <c r="G4180" s="247"/>
      <c r="H4180" s="429"/>
      <c r="I4180" s="429"/>
      <c r="J4180" s="429"/>
      <c r="K4180" s="429"/>
      <c r="L4180" s="429"/>
      <c r="M4180" s="429"/>
      <c r="N4180" s="429">
        <v>1400</v>
      </c>
      <c r="O4180" s="429"/>
      <c r="P4180" s="429"/>
      <c r="Q4180" s="429"/>
      <c r="R4180" s="429"/>
      <c r="S4180" s="429"/>
      <c r="T4180" s="429">
        <v>1400</v>
      </c>
      <c r="U4180" s="429"/>
      <c r="V4180" s="429"/>
      <c r="W4180" s="429"/>
      <c r="X4180" s="429">
        <v>800</v>
      </c>
      <c r="Y4180" s="429"/>
    </row>
    <row r="4181" spans="1:25" s="315" customFormat="1" x14ac:dyDescent="0.2">
      <c r="A4181" s="236" t="s">
        <v>974</v>
      </c>
      <c r="B4181" s="322" t="s">
        <v>989</v>
      </c>
      <c r="C4181" s="237">
        <v>43</v>
      </c>
      <c r="D4181" s="236"/>
      <c r="E4181" s="238">
        <v>323</v>
      </c>
      <c r="F4181" s="362"/>
      <c r="G4181" s="240"/>
      <c r="H4181" s="241">
        <f t="shared" ref="H4181:Y4181" si="6974">H4182+H4183</f>
        <v>0</v>
      </c>
      <c r="I4181" s="241">
        <f t="shared" si="6974"/>
        <v>0</v>
      </c>
      <c r="J4181" s="241">
        <f t="shared" si="6974"/>
        <v>0</v>
      </c>
      <c r="K4181" s="241">
        <f t="shared" si="6974"/>
        <v>0</v>
      </c>
      <c r="L4181" s="241">
        <f t="shared" si="6974"/>
        <v>0</v>
      </c>
      <c r="M4181" s="241">
        <f t="shared" si="6974"/>
        <v>0</v>
      </c>
      <c r="N4181" s="241">
        <f t="shared" si="6974"/>
        <v>19600</v>
      </c>
      <c r="O4181" s="241">
        <f t="shared" si="6974"/>
        <v>0</v>
      </c>
      <c r="P4181" s="241">
        <f t="shared" si="6974"/>
        <v>0</v>
      </c>
      <c r="Q4181" s="241">
        <f t="shared" si="6974"/>
        <v>0</v>
      </c>
      <c r="R4181" s="241">
        <f t="shared" si="6974"/>
        <v>0</v>
      </c>
      <c r="S4181" s="241">
        <f t="shared" si="6974"/>
        <v>0</v>
      </c>
      <c r="T4181" s="241">
        <f t="shared" si="6974"/>
        <v>800</v>
      </c>
      <c r="U4181" s="241">
        <f t="shared" si="6974"/>
        <v>0</v>
      </c>
      <c r="V4181" s="241">
        <f t="shared" si="6974"/>
        <v>0</v>
      </c>
      <c r="W4181" s="241">
        <f t="shared" si="6974"/>
        <v>0</v>
      </c>
      <c r="X4181" s="241">
        <f t="shared" si="6974"/>
        <v>400</v>
      </c>
      <c r="Y4181" s="241">
        <f t="shared" si="6974"/>
        <v>0</v>
      </c>
    </row>
    <row r="4182" spans="1:25" s="229" customFormat="1" ht="15" x14ac:dyDescent="0.2">
      <c r="A4182" s="242" t="s">
        <v>974</v>
      </c>
      <c r="B4182" s="331" t="s">
        <v>989</v>
      </c>
      <c r="C4182" s="243">
        <v>43</v>
      </c>
      <c r="D4182" s="242" t="s">
        <v>101</v>
      </c>
      <c r="E4182" s="251">
        <v>3233</v>
      </c>
      <c r="F4182" s="246" t="s">
        <v>54</v>
      </c>
      <c r="G4182" s="247"/>
      <c r="H4182" s="429"/>
      <c r="I4182" s="429"/>
      <c r="J4182" s="429"/>
      <c r="K4182" s="429"/>
      <c r="L4182" s="429"/>
      <c r="M4182" s="429"/>
      <c r="N4182" s="429">
        <v>800</v>
      </c>
      <c r="O4182" s="429"/>
      <c r="P4182" s="429"/>
      <c r="Q4182" s="429"/>
      <c r="R4182" s="429"/>
      <c r="S4182" s="429"/>
      <c r="T4182" s="429">
        <v>800</v>
      </c>
      <c r="U4182" s="429"/>
      <c r="V4182" s="429"/>
      <c r="W4182" s="429"/>
      <c r="X4182" s="429">
        <v>400</v>
      </c>
      <c r="Y4182" s="429"/>
    </row>
    <row r="4183" spans="1:25" s="229" customFormat="1" ht="15" x14ac:dyDescent="0.2">
      <c r="A4183" s="242" t="s">
        <v>974</v>
      </c>
      <c r="B4183" s="331" t="s">
        <v>989</v>
      </c>
      <c r="C4183" s="243">
        <v>43</v>
      </c>
      <c r="D4183" s="242" t="s">
        <v>101</v>
      </c>
      <c r="E4183" s="251">
        <v>3237</v>
      </c>
      <c r="F4183" s="246" t="s">
        <v>58</v>
      </c>
      <c r="G4183" s="247"/>
      <c r="H4183" s="429"/>
      <c r="I4183" s="429"/>
      <c r="J4183" s="429"/>
      <c r="K4183" s="429"/>
      <c r="L4183" s="429"/>
      <c r="M4183" s="429"/>
      <c r="N4183" s="429">
        <v>18800</v>
      </c>
      <c r="O4183" s="429"/>
      <c r="P4183" s="429"/>
      <c r="Q4183" s="429"/>
      <c r="R4183" s="429"/>
      <c r="S4183" s="429"/>
      <c r="T4183" s="429">
        <v>0</v>
      </c>
      <c r="U4183" s="429"/>
      <c r="V4183" s="429"/>
      <c r="W4183" s="429"/>
      <c r="X4183" s="429">
        <v>0</v>
      </c>
      <c r="Y4183" s="429"/>
    </row>
    <row r="4184" spans="1:25" s="229" customFormat="1" x14ac:dyDescent="0.2">
      <c r="A4184" s="230" t="s">
        <v>974</v>
      </c>
      <c r="B4184" s="232" t="s">
        <v>989</v>
      </c>
      <c r="C4184" s="231">
        <v>43</v>
      </c>
      <c r="D4184" s="232"/>
      <c r="E4184" s="233">
        <v>42</v>
      </c>
      <c r="F4184" s="234"/>
      <c r="G4184" s="234"/>
      <c r="H4184" s="235">
        <f t="shared" ref="H4184:Q4185" si="6975">H4185</f>
        <v>0</v>
      </c>
      <c r="I4184" s="235">
        <f t="shared" si="6975"/>
        <v>0</v>
      </c>
      <c r="J4184" s="235">
        <f t="shared" si="6975"/>
        <v>0</v>
      </c>
      <c r="K4184" s="235">
        <f t="shared" si="6975"/>
        <v>0</v>
      </c>
      <c r="L4184" s="235">
        <f t="shared" si="6975"/>
        <v>0</v>
      </c>
      <c r="M4184" s="235">
        <f t="shared" si="6975"/>
        <v>0</v>
      </c>
      <c r="N4184" s="235">
        <f t="shared" si="6975"/>
        <v>10000</v>
      </c>
      <c r="O4184" s="235">
        <f t="shared" si="6975"/>
        <v>0</v>
      </c>
      <c r="P4184" s="235">
        <f t="shared" si="6975"/>
        <v>0</v>
      </c>
      <c r="Q4184" s="235">
        <f t="shared" si="6975"/>
        <v>0</v>
      </c>
      <c r="R4184" s="235">
        <f t="shared" ref="R4184:Y4185" si="6976">R4185</f>
        <v>0</v>
      </c>
      <c r="S4184" s="235">
        <f t="shared" si="6976"/>
        <v>0</v>
      </c>
      <c r="T4184" s="235">
        <f t="shared" si="6976"/>
        <v>0</v>
      </c>
      <c r="U4184" s="235">
        <f t="shared" si="6976"/>
        <v>0</v>
      </c>
      <c r="V4184" s="235">
        <f t="shared" si="6976"/>
        <v>0</v>
      </c>
      <c r="W4184" s="235">
        <f t="shared" si="6976"/>
        <v>0</v>
      </c>
      <c r="X4184" s="235">
        <f t="shared" si="6976"/>
        <v>0</v>
      </c>
      <c r="Y4184" s="235">
        <f t="shared" si="6976"/>
        <v>0</v>
      </c>
    </row>
    <row r="4185" spans="1:25" s="315" customFormat="1" x14ac:dyDescent="0.2">
      <c r="A4185" s="236" t="s">
        <v>974</v>
      </c>
      <c r="B4185" s="322" t="s">
        <v>989</v>
      </c>
      <c r="C4185" s="237">
        <v>43</v>
      </c>
      <c r="D4185" s="236"/>
      <c r="E4185" s="238">
        <v>422</v>
      </c>
      <c r="F4185" s="362"/>
      <c r="G4185" s="240"/>
      <c r="H4185" s="241">
        <f t="shared" si="6975"/>
        <v>0</v>
      </c>
      <c r="I4185" s="241">
        <f t="shared" si="6975"/>
        <v>0</v>
      </c>
      <c r="J4185" s="241">
        <f t="shared" si="6975"/>
        <v>0</v>
      </c>
      <c r="K4185" s="241">
        <f t="shared" si="6975"/>
        <v>0</v>
      </c>
      <c r="L4185" s="241">
        <f t="shared" si="6975"/>
        <v>0</v>
      </c>
      <c r="M4185" s="241">
        <f t="shared" si="6975"/>
        <v>0</v>
      </c>
      <c r="N4185" s="241">
        <f t="shared" si="6975"/>
        <v>10000</v>
      </c>
      <c r="O4185" s="241">
        <f t="shared" si="6975"/>
        <v>0</v>
      </c>
      <c r="P4185" s="241">
        <f t="shared" si="6975"/>
        <v>0</v>
      </c>
      <c r="Q4185" s="241">
        <f t="shared" si="6975"/>
        <v>0</v>
      </c>
      <c r="R4185" s="241">
        <f t="shared" si="6976"/>
        <v>0</v>
      </c>
      <c r="S4185" s="241">
        <f t="shared" si="6976"/>
        <v>0</v>
      </c>
      <c r="T4185" s="241">
        <f t="shared" si="6976"/>
        <v>0</v>
      </c>
      <c r="U4185" s="241">
        <f t="shared" si="6976"/>
        <v>0</v>
      </c>
      <c r="V4185" s="241">
        <f t="shared" si="6976"/>
        <v>0</v>
      </c>
      <c r="W4185" s="241">
        <f t="shared" si="6976"/>
        <v>0</v>
      </c>
      <c r="X4185" s="241">
        <f t="shared" si="6976"/>
        <v>0</v>
      </c>
      <c r="Y4185" s="241">
        <f t="shared" si="6976"/>
        <v>0</v>
      </c>
    </row>
    <row r="4186" spans="1:25" s="229" customFormat="1" ht="15" x14ac:dyDescent="0.2">
      <c r="A4186" s="242" t="s">
        <v>974</v>
      </c>
      <c r="B4186" s="331" t="s">
        <v>989</v>
      </c>
      <c r="C4186" s="243">
        <v>43</v>
      </c>
      <c r="D4186" s="242" t="s">
        <v>101</v>
      </c>
      <c r="E4186" s="251">
        <v>4221</v>
      </c>
      <c r="F4186" s="246" t="s">
        <v>74</v>
      </c>
      <c r="G4186" s="247"/>
      <c r="H4186" s="429"/>
      <c r="I4186" s="429"/>
      <c r="J4186" s="429"/>
      <c r="K4186" s="429"/>
      <c r="L4186" s="429"/>
      <c r="M4186" s="429"/>
      <c r="N4186" s="429">
        <v>10000</v>
      </c>
      <c r="O4186" s="429"/>
      <c r="P4186" s="429"/>
      <c r="Q4186" s="429"/>
      <c r="R4186" s="429"/>
      <c r="S4186" s="429"/>
      <c r="T4186" s="429">
        <v>0</v>
      </c>
      <c r="U4186" s="429"/>
      <c r="V4186" s="429"/>
      <c r="W4186" s="429"/>
      <c r="X4186" s="429">
        <v>0</v>
      </c>
      <c r="Y4186" s="429"/>
    </row>
    <row r="4187" spans="1:25" s="229" customFormat="1" x14ac:dyDescent="0.2">
      <c r="A4187" s="230" t="s">
        <v>974</v>
      </c>
      <c r="B4187" s="232" t="s">
        <v>989</v>
      </c>
      <c r="C4187" s="231">
        <v>559</v>
      </c>
      <c r="D4187" s="232"/>
      <c r="E4187" s="233">
        <v>31</v>
      </c>
      <c r="F4187" s="234"/>
      <c r="G4187" s="234"/>
      <c r="H4187" s="235">
        <f t="shared" ref="H4187:Y4187" si="6977">H4188+H4190</f>
        <v>0</v>
      </c>
      <c r="I4187" s="235">
        <f t="shared" si="6977"/>
        <v>0</v>
      </c>
      <c r="J4187" s="235">
        <f t="shared" si="6977"/>
        <v>0</v>
      </c>
      <c r="K4187" s="235">
        <f t="shared" si="6977"/>
        <v>0</v>
      </c>
      <c r="L4187" s="235">
        <f t="shared" si="6977"/>
        <v>0</v>
      </c>
      <c r="M4187" s="235">
        <f t="shared" si="6977"/>
        <v>0</v>
      </c>
      <c r="N4187" s="235">
        <f t="shared" si="6977"/>
        <v>40800</v>
      </c>
      <c r="O4187" s="235">
        <f t="shared" si="6977"/>
        <v>0</v>
      </c>
      <c r="P4187" s="235">
        <f t="shared" si="6977"/>
        <v>0</v>
      </c>
      <c r="Q4187" s="235">
        <f t="shared" si="6977"/>
        <v>0</v>
      </c>
      <c r="R4187" s="235">
        <f t="shared" si="6977"/>
        <v>0</v>
      </c>
      <c r="S4187" s="235">
        <f t="shared" si="6977"/>
        <v>0</v>
      </c>
      <c r="T4187" s="235">
        <f t="shared" si="6977"/>
        <v>40800</v>
      </c>
      <c r="U4187" s="235">
        <f t="shared" si="6977"/>
        <v>0</v>
      </c>
      <c r="V4187" s="235">
        <f t="shared" si="6977"/>
        <v>0</v>
      </c>
      <c r="W4187" s="235">
        <f t="shared" si="6977"/>
        <v>0</v>
      </c>
      <c r="X4187" s="235">
        <f t="shared" si="6977"/>
        <v>20800</v>
      </c>
      <c r="Y4187" s="235">
        <f t="shared" si="6977"/>
        <v>0</v>
      </c>
    </row>
    <row r="4188" spans="1:25" s="315" customFormat="1" x14ac:dyDescent="0.2">
      <c r="A4188" s="236" t="s">
        <v>974</v>
      </c>
      <c r="B4188" s="322" t="s">
        <v>989</v>
      </c>
      <c r="C4188" s="237">
        <v>559</v>
      </c>
      <c r="D4188" s="236"/>
      <c r="E4188" s="238">
        <v>311</v>
      </c>
      <c r="F4188" s="362"/>
      <c r="G4188" s="240"/>
      <c r="H4188" s="241">
        <f t="shared" ref="H4188:Y4188" si="6978">H4189</f>
        <v>0</v>
      </c>
      <c r="I4188" s="241">
        <f t="shared" si="6978"/>
        <v>0</v>
      </c>
      <c r="J4188" s="241">
        <f t="shared" si="6978"/>
        <v>0</v>
      </c>
      <c r="K4188" s="241">
        <f t="shared" si="6978"/>
        <v>0</v>
      </c>
      <c r="L4188" s="241">
        <f t="shared" si="6978"/>
        <v>0</v>
      </c>
      <c r="M4188" s="241">
        <f t="shared" si="6978"/>
        <v>0</v>
      </c>
      <c r="N4188" s="241">
        <f t="shared" si="6978"/>
        <v>34000</v>
      </c>
      <c r="O4188" s="241">
        <f t="shared" si="6978"/>
        <v>0</v>
      </c>
      <c r="P4188" s="241">
        <f t="shared" si="6978"/>
        <v>0</v>
      </c>
      <c r="Q4188" s="241">
        <f t="shared" si="6978"/>
        <v>0</v>
      </c>
      <c r="R4188" s="241">
        <f t="shared" si="6978"/>
        <v>0</v>
      </c>
      <c r="S4188" s="241">
        <f t="shared" si="6978"/>
        <v>0</v>
      </c>
      <c r="T4188" s="241">
        <f t="shared" si="6978"/>
        <v>34000</v>
      </c>
      <c r="U4188" s="241">
        <f t="shared" si="6978"/>
        <v>0</v>
      </c>
      <c r="V4188" s="241">
        <f t="shared" si="6978"/>
        <v>0</v>
      </c>
      <c r="W4188" s="241">
        <f t="shared" si="6978"/>
        <v>0</v>
      </c>
      <c r="X4188" s="241">
        <f t="shared" si="6978"/>
        <v>17300</v>
      </c>
      <c r="Y4188" s="241">
        <f t="shared" si="6978"/>
        <v>0</v>
      </c>
    </row>
    <row r="4189" spans="1:25" s="229" customFormat="1" x14ac:dyDescent="0.2">
      <c r="A4189" s="242" t="s">
        <v>974</v>
      </c>
      <c r="B4189" s="322" t="s">
        <v>989</v>
      </c>
      <c r="C4189" s="243">
        <v>559</v>
      </c>
      <c r="D4189" s="242" t="s">
        <v>101</v>
      </c>
      <c r="E4189" s="251">
        <v>3111</v>
      </c>
      <c r="F4189" s="375" t="s">
        <v>33</v>
      </c>
      <c r="G4189" s="247"/>
      <c r="H4189" s="429"/>
      <c r="I4189" s="429"/>
      <c r="J4189" s="429"/>
      <c r="K4189" s="429"/>
      <c r="L4189" s="429"/>
      <c r="M4189" s="429"/>
      <c r="N4189" s="429">
        <v>34000</v>
      </c>
      <c r="O4189" s="429"/>
      <c r="P4189" s="429"/>
      <c r="Q4189" s="429"/>
      <c r="R4189" s="429"/>
      <c r="S4189" s="429"/>
      <c r="T4189" s="429">
        <v>34000</v>
      </c>
      <c r="U4189" s="429"/>
      <c r="V4189" s="429"/>
      <c r="W4189" s="429"/>
      <c r="X4189" s="429">
        <v>17300</v>
      </c>
      <c r="Y4189" s="429"/>
    </row>
    <row r="4190" spans="1:25" s="315" customFormat="1" x14ac:dyDescent="0.2">
      <c r="A4190" s="236" t="s">
        <v>974</v>
      </c>
      <c r="B4190" s="322" t="s">
        <v>989</v>
      </c>
      <c r="C4190" s="237">
        <v>559</v>
      </c>
      <c r="D4190" s="236"/>
      <c r="E4190" s="238">
        <v>313</v>
      </c>
      <c r="F4190" s="362"/>
      <c r="G4190" s="240"/>
      <c r="H4190" s="241">
        <f t="shared" ref="H4190:Y4190" si="6979">H4191</f>
        <v>0</v>
      </c>
      <c r="I4190" s="241">
        <f t="shared" si="6979"/>
        <v>0</v>
      </c>
      <c r="J4190" s="241">
        <f t="shared" si="6979"/>
        <v>0</v>
      </c>
      <c r="K4190" s="241">
        <f t="shared" si="6979"/>
        <v>0</v>
      </c>
      <c r="L4190" s="241">
        <f t="shared" si="6979"/>
        <v>0</v>
      </c>
      <c r="M4190" s="241">
        <f t="shared" si="6979"/>
        <v>0</v>
      </c>
      <c r="N4190" s="241">
        <f t="shared" si="6979"/>
        <v>6800</v>
      </c>
      <c r="O4190" s="241">
        <f t="shared" si="6979"/>
        <v>0</v>
      </c>
      <c r="P4190" s="241">
        <f t="shared" si="6979"/>
        <v>0</v>
      </c>
      <c r="Q4190" s="241">
        <f t="shared" si="6979"/>
        <v>0</v>
      </c>
      <c r="R4190" s="241">
        <f t="shared" si="6979"/>
        <v>0</v>
      </c>
      <c r="S4190" s="241">
        <f t="shared" si="6979"/>
        <v>0</v>
      </c>
      <c r="T4190" s="241">
        <f t="shared" si="6979"/>
        <v>6800</v>
      </c>
      <c r="U4190" s="241">
        <f t="shared" si="6979"/>
        <v>0</v>
      </c>
      <c r="V4190" s="241">
        <f t="shared" si="6979"/>
        <v>0</v>
      </c>
      <c r="W4190" s="241">
        <f t="shared" si="6979"/>
        <v>0</v>
      </c>
      <c r="X4190" s="241">
        <f t="shared" si="6979"/>
        <v>3500</v>
      </c>
      <c r="Y4190" s="241">
        <f t="shared" si="6979"/>
        <v>0</v>
      </c>
    </row>
    <row r="4191" spans="1:25" s="229" customFormat="1" x14ac:dyDescent="0.2">
      <c r="A4191" s="242" t="s">
        <v>974</v>
      </c>
      <c r="B4191" s="322" t="s">
        <v>989</v>
      </c>
      <c r="C4191" s="243">
        <v>559</v>
      </c>
      <c r="D4191" s="242" t="s">
        <v>101</v>
      </c>
      <c r="E4191" s="251">
        <v>3132</v>
      </c>
      <c r="F4191" s="246" t="s">
        <v>40</v>
      </c>
      <c r="G4191" s="247"/>
      <c r="H4191" s="429"/>
      <c r="I4191" s="429"/>
      <c r="J4191" s="429"/>
      <c r="K4191" s="429"/>
      <c r="L4191" s="429"/>
      <c r="M4191" s="429"/>
      <c r="N4191" s="429">
        <v>6800</v>
      </c>
      <c r="O4191" s="429"/>
      <c r="P4191" s="429"/>
      <c r="Q4191" s="429"/>
      <c r="R4191" s="429"/>
      <c r="S4191" s="429"/>
      <c r="T4191" s="429">
        <v>6800</v>
      </c>
      <c r="U4191" s="429"/>
      <c r="V4191" s="429"/>
      <c r="W4191" s="429"/>
      <c r="X4191" s="429">
        <v>3500</v>
      </c>
      <c r="Y4191" s="429"/>
    </row>
    <row r="4192" spans="1:25" s="229" customFormat="1" x14ac:dyDescent="0.2">
      <c r="A4192" s="230" t="s">
        <v>974</v>
      </c>
      <c r="B4192" s="232" t="s">
        <v>989</v>
      </c>
      <c r="C4192" s="231">
        <v>559</v>
      </c>
      <c r="D4192" s="232"/>
      <c r="E4192" s="233">
        <v>32</v>
      </c>
      <c r="F4192" s="234"/>
      <c r="G4192" s="234"/>
      <c r="H4192" s="235">
        <f t="shared" ref="H4192:Y4192" si="6980">H4193+H4195</f>
        <v>0</v>
      </c>
      <c r="I4192" s="235">
        <f t="shared" si="6980"/>
        <v>0</v>
      </c>
      <c r="J4192" s="235">
        <f t="shared" si="6980"/>
        <v>0</v>
      </c>
      <c r="K4192" s="235">
        <f t="shared" si="6980"/>
        <v>0</v>
      </c>
      <c r="L4192" s="235">
        <f t="shared" si="6980"/>
        <v>0</v>
      </c>
      <c r="M4192" s="235">
        <f t="shared" si="6980"/>
        <v>0</v>
      </c>
      <c r="N4192" s="235">
        <f t="shared" si="6980"/>
        <v>84000</v>
      </c>
      <c r="O4192" s="235">
        <f t="shared" si="6980"/>
        <v>0</v>
      </c>
      <c r="P4192" s="235">
        <f t="shared" si="6980"/>
        <v>0</v>
      </c>
      <c r="Q4192" s="235">
        <f t="shared" si="6980"/>
        <v>0</v>
      </c>
      <c r="R4192" s="235">
        <f t="shared" si="6980"/>
        <v>0</v>
      </c>
      <c r="S4192" s="235">
        <f t="shared" si="6980"/>
        <v>0</v>
      </c>
      <c r="T4192" s="235">
        <f t="shared" si="6980"/>
        <v>8800</v>
      </c>
      <c r="U4192" s="235">
        <f t="shared" si="6980"/>
        <v>0</v>
      </c>
      <c r="V4192" s="235">
        <f t="shared" si="6980"/>
        <v>0</v>
      </c>
      <c r="W4192" s="235">
        <f t="shared" si="6980"/>
        <v>0</v>
      </c>
      <c r="X4192" s="235">
        <f t="shared" si="6980"/>
        <v>4800</v>
      </c>
      <c r="Y4192" s="235">
        <f t="shared" si="6980"/>
        <v>0</v>
      </c>
    </row>
    <row r="4193" spans="1:29" s="315" customFormat="1" x14ac:dyDescent="0.2">
      <c r="A4193" s="236" t="s">
        <v>974</v>
      </c>
      <c r="B4193" s="322" t="s">
        <v>989</v>
      </c>
      <c r="C4193" s="237">
        <v>559</v>
      </c>
      <c r="D4193" s="236"/>
      <c r="E4193" s="238">
        <v>321</v>
      </c>
      <c r="F4193" s="362"/>
      <c r="G4193" s="240"/>
      <c r="H4193" s="241">
        <f t="shared" ref="H4193:Y4193" si="6981">H4194</f>
        <v>0</v>
      </c>
      <c r="I4193" s="241">
        <f t="shared" si="6981"/>
        <v>0</v>
      </c>
      <c r="J4193" s="241">
        <f t="shared" si="6981"/>
        <v>0</v>
      </c>
      <c r="K4193" s="241">
        <f t="shared" si="6981"/>
        <v>0</v>
      </c>
      <c r="L4193" s="241">
        <f t="shared" si="6981"/>
        <v>0</v>
      </c>
      <c r="M4193" s="241">
        <f t="shared" si="6981"/>
        <v>0</v>
      </c>
      <c r="N4193" s="241">
        <f t="shared" si="6981"/>
        <v>5600</v>
      </c>
      <c r="O4193" s="241">
        <f t="shared" si="6981"/>
        <v>0</v>
      </c>
      <c r="P4193" s="241">
        <f t="shared" si="6981"/>
        <v>0</v>
      </c>
      <c r="Q4193" s="241">
        <f t="shared" si="6981"/>
        <v>0</v>
      </c>
      <c r="R4193" s="241">
        <f t="shared" si="6981"/>
        <v>0</v>
      </c>
      <c r="S4193" s="241">
        <f t="shared" si="6981"/>
        <v>0</v>
      </c>
      <c r="T4193" s="241">
        <f t="shared" si="6981"/>
        <v>5600</v>
      </c>
      <c r="U4193" s="241">
        <f t="shared" si="6981"/>
        <v>0</v>
      </c>
      <c r="V4193" s="241">
        <f t="shared" si="6981"/>
        <v>0</v>
      </c>
      <c r="W4193" s="241">
        <f t="shared" si="6981"/>
        <v>0</v>
      </c>
      <c r="X4193" s="241">
        <f t="shared" si="6981"/>
        <v>3200</v>
      </c>
      <c r="Y4193" s="241">
        <f t="shared" si="6981"/>
        <v>0</v>
      </c>
    </row>
    <row r="4194" spans="1:29" s="229" customFormat="1" ht="15" x14ac:dyDescent="0.2">
      <c r="A4194" s="242" t="s">
        <v>974</v>
      </c>
      <c r="B4194" s="331" t="s">
        <v>989</v>
      </c>
      <c r="C4194" s="243">
        <v>559</v>
      </c>
      <c r="D4194" s="242" t="s">
        <v>101</v>
      </c>
      <c r="E4194" s="251">
        <v>3211</v>
      </c>
      <c r="F4194" s="246" t="s">
        <v>42</v>
      </c>
      <c r="G4194" s="247"/>
      <c r="H4194" s="429"/>
      <c r="I4194" s="429"/>
      <c r="J4194" s="429"/>
      <c r="K4194" s="429"/>
      <c r="L4194" s="429"/>
      <c r="M4194" s="429"/>
      <c r="N4194" s="429">
        <v>5600</v>
      </c>
      <c r="O4194" s="429"/>
      <c r="P4194" s="429"/>
      <c r="Q4194" s="429"/>
      <c r="R4194" s="429"/>
      <c r="S4194" s="429"/>
      <c r="T4194" s="429">
        <v>5600</v>
      </c>
      <c r="U4194" s="429"/>
      <c r="V4194" s="429"/>
      <c r="W4194" s="429"/>
      <c r="X4194" s="429">
        <v>3200</v>
      </c>
      <c r="Y4194" s="429"/>
    </row>
    <row r="4195" spans="1:29" s="315" customFormat="1" x14ac:dyDescent="0.2">
      <c r="A4195" s="236" t="s">
        <v>974</v>
      </c>
      <c r="B4195" s="322" t="s">
        <v>989</v>
      </c>
      <c r="C4195" s="237">
        <v>559</v>
      </c>
      <c r="D4195" s="236"/>
      <c r="E4195" s="238">
        <v>323</v>
      </c>
      <c r="F4195" s="362"/>
      <c r="G4195" s="240"/>
      <c r="H4195" s="241">
        <f t="shared" ref="H4195:Y4195" si="6982">H4196+H4197</f>
        <v>0</v>
      </c>
      <c r="I4195" s="241">
        <f t="shared" si="6982"/>
        <v>0</v>
      </c>
      <c r="J4195" s="241">
        <f t="shared" si="6982"/>
        <v>0</v>
      </c>
      <c r="K4195" s="241">
        <f t="shared" si="6982"/>
        <v>0</v>
      </c>
      <c r="L4195" s="241">
        <f t="shared" si="6982"/>
        <v>0</v>
      </c>
      <c r="M4195" s="241">
        <f t="shared" si="6982"/>
        <v>0</v>
      </c>
      <c r="N4195" s="241">
        <f t="shared" si="6982"/>
        <v>78400</v>
      </c>
      <c r="O4195" s="241">
        <f t="shared" si="6982"/>
        <v>0</v>
      </c>
      <c r="P4195" s="241">
        <f t="shared" si="6982"/>
        <v>0</v>
      </c>
      <c r="Q4195" s="241">
        <f t="shared" si="6982"/>
        <v>0</v>
      </c>
      <c r="R4195" s="241">
        <f t="shared" si="6982"/>
        <v>0</v>
      </c>
      <c r="S4195" s="241">
        <f t="shared" si="6982"/>
        <v>0</v>
      </c>
      <c r="T4195" s="241">
        <f t="shared" si="6982"/>
        <v>3200</v>
      </c>
      <c r="U4195" s="241">
        <f t="shared" si="6982"/>
        <v>0</v>
      </c>
      <c r="V4195" s="241">
        <f t="shared" si="6982"/>
        <v>0</v>
      </c>
      <c r="W4195" s="241">
        <f t="shared" si="6982"/>
        <v>0</v>
      </c>
      <c r="X4195" s="241">
        <f t="shared" si="6982"/>
        <v>1600</v>
      </c>
      <c r="Y4195" s="241">
        <f t="shared" si="6982"/>
        <v>0</v>
      </c>
    </row>
    <row r="4196" spans="1:29" s="229" customFormat="1" ht="15" x14ac:dyDescent="0.2">
      <c r="A4196" s="242" t="s">
        <v>974</v>
      </c>
      <c r="B4196" s="331" t="s">
        <v>989</v>
      </c>
      <c r="C4196" s="243">
        <v>559</v>
      </c>
      <c r="D4196" s="242" t="s">
        <v>101</v>
      </c>
      <c r="E4196" s="251">
        <v>3233</v>
      </c>
      <c r="F4196" s="246" t="s">
        <v>54</v>
      </c>
      <c r="G4196" s="247"/>
      <c r="H4196" s="429"/>
      <c r="I4196" s="429"/>
      <c r="J4196" s="429"/>
      <c r="K4196" s="429"/>
      <c r="L4196" s="429"/>
      <c r="M4196" s="429"/>
      <c r="N4196" s="429">
        <v>3200</v>
      </c>
      <c r="O4196" s="429"/>
      <c r="P4196" s="429"/>
      <c r="Q4196" s="429"/>
      <c r="R4196" s="429"/>
      <c r="S4196" s="429"/>
      <c r="T4196" s="429">
        <v>3200</v>
      </c>
      <c r="U4196" s="429"/>
      <c r="V4196" s="429"/>
      <c r="W4196" s="429"/>
      <c r="X4196" s="429">
        <v>1600</v>
      </c>
      <c r="Y4196" s="429"/>
    </row>
    <row r="4197" spans="1:29" s="229" customFormat="1" ht="15" x14ac:dyDescent="0.2">
      <c r="A4197" s="242" t="s">
        <v>974</v>
      </c>
      <c r="B4197" s="331" t="s">
        <v>989</v>
      </c>
      <c r="C4197" s="243">
        <v>559</v>
      </c>
      <c r="D4197" s="242" t="s">
        <v>101</v>
      </c>
      <c r="E4197" s="251">
        <v>3237</v>
      </c>
      <c r="F4197" s="246" t="s">
        <v>58</v>
      </c>
      <c r="G4197" s="247"/>
      <c r="H4197" s="429"/>
      <c r="I4197" s="429"/>
      <c r="J4197" s="429"/>
      <c r="K4197" s="429"/>
      <c r="L4197" s="429"/>
      <c r="M4197" s="429"/>
      <c r="N4197" s="429">
        <v>75200</v>
      </c>
      <c r="O4197" s="429"/>
      <c r="P4197" s="429"/>
      <c r="Q4197" s="429"/>
      <c r="R4197" s="429"/>
      <c r="S4197" s="429"/>
      <c r="T4197" s="429">
        <v>0</v>
      </c>
      <c r="U4197" s="429"/>
      <c r="V4197" s="429"/>
      <c r="W4197" s="429"/>
      <c r="X4197" s="429">
        <v>0</v>
      </c>
      <c r="Y4197" s="429"/>
    </row>
    <row r="4198" spans="1:29" s="229" customFormat="1" x14ac:dyDescent="0.2">
      <c r="A4198" s="230" t="s">
        <v>974</v>
      </c>
      <c r="B4198" s="232" t="s">
        <v>989</v>
      </c>
      <c r="C4198" s="231">
        <v>559</v>
      </c>
      <c r="D4198" s="232"/>
      <c r="E4198" s="233">
        <v>42</v>
      </c>
      <c r="F4198" s="234"/>
      <c r="G4198" s="234"/>
      <c r="H4198" s="235">
        <f t="shared" ref="H4198:Y4198" si="6983">H4199</f>
        <v>0</v>
      </c>
      <c r="I4198" s="235">
        <f t="shared" si="6983"/>
        <v>0</v>
      </c>
      <c r="J4198" s="235">
        <f t="shared" si="6983"/>
        <v>0</v>
      </c>
      <c r="K4198" s="235">
        <f t="shared" si="6983"/>
        <v>0</v>
      </c>
      <c r="L4198" s="235">
        <f t="shared" si="6983"/>
        <v>0</v>
      </c>
      <c r="M4198" s="235">
        <f t="shared" si="6983"/>
        <v>0</v>
      </c>
      <c r="N4198" s="235">
        <f t="shared" si="6983"/>
        <v>40000</v>
      </c>
      <c r="O4198" s="235">
        <f t="shared" si="6983"/>
        <v>0</v>
      </c>
      <c r="P4198" s="235">
        <f t="shared" si="6983"/>
        <v>0</v>
      </c>
      <c r="Q4198" s="235">
        <f t="shared" si="6983"/>
        <v>0</v>
      </c>
      <c r="R4198" s="235">
        <f t="shared" si="6983"/>
        <v>0</v>
      </c>
      <c r="S4198" s="235">
        <f t="shared" si="6983"/>
        <v>0</v>
      </c>
      <c r="T4198" s="235">
        <f t="shared" si="6983"/>
        <v>0</v>
      </c>
      <c r="U4198" s="235">
        <f t="shared" si="6983"/>
        <v>0</v>
      </c>
      <c r="V4198" s="235">
        <f t="shared" si="6983"/>
        <v>0</v>
      </c>
      <c r="W4198" s="235">
        <f t="shared" si="6983"/>
        <v>0</v>
      </c>
      <c r="X4198" s="235">
        <f t="shared" si="6983"/>
        <v>0</v>
      </c>
      <c r="Y4198" s="235">
        <f t="shared" si="6983"/>
        <v>0</v>
      </c>
    </row>
    <row r="4199" spans="1:29" s="315" customFormat="1" x14ac:dyDescent="0.2">
      <c r="A4199" s="236" t="s">
        <v>974</v>
      </c>
      <c r="B4199" s="322" t="s">
        <v>989</v>
      </c>
      <c r="C4199" s="237">
        <v>559</v>
      </c>
      <c r="D4199" s="236"/>
      <c r="E4199" s="238">
        <v>422</v>
      </c>
      <c r="F4199" s="362"/>
      <c r="G4199" s="240"/>
      <c r="H4199" s="241">
        <f t="shared" ref="H4199:S4199" si="6984">H4200</f>
        <v>0</v>
      </c>
      <c r="I4199" s="241">
        <f t="shared" si="6984"/>
        <v>0</v>
      </c>
      <c r="J4199" s="241">
        <f t="shared" si="6984"/>
        <v>0</v>
      </c>
      <c r="K4199" s="241">
        <f t="shared" si="6984"/>
        <v>0</v>
      </c>
      <c r="L4199" s="241">
        <f t="shared" si="6984"/>
        <v>0</v>
      </c>
      <c r="M4199" s="241">
        <f t="shared" si="6984"/>
        <v>0</v>
      </c>
      <c r="N4199" s="241">
        <f t="shared" si="6984"/>
        <v>40000</v>
      </c>
      <c r="O4199" s="241">
        <f t="shared" si="6984"/>
        <v>0</v>
      </c>
      <c r="P4199" s="241">
        <f t="shared" si="6984"/>
        <v>0</v>
      </c>
      <c r="Q4199" s="241">
        <f t="shared" si="6984"/>
        <v>0</v>
      </c>
      <c r="R4199" s="241">
        <f t="shared" si="6984"/>
        <v>0</v>
      </c>
      <c r="S4199" s="241">
        <f t="shared" si="6984"/>
        <v>0</v>
      </c>
      <c r="T4199" s="241">
        <v>0</v>
      </c>
      <c r="U4199" s="241">
        <f>U4200</f>
        <v>0</v>
      </c>
      <c r="V4199" s="241">
        <f>V4200</f>
        <v>0</v>
      </c>
      <c r="W4199" s="241">
        <f>W4200</f>
        <v>0</v>
      </c>
      <c r="X4199" s="241">
        <v>0</v>
      </c>
      <c r="Y4199" s="241">
        <f>Y4200</f>
        <v>0</v>
      </c>
    </row>
    <row r="4200" spans="1:29" s="229" customFormat="1" ht="15" x14ac:dyDescent="0.2">
      <c r="A4200" s="242" t="s">
        <v>974</v>
      </c>
      <c r="B4200" s="331" t="s">
        <v>989</v>
      </c>
      <c r="C4200" s="243">
        <v>559</v>
      </c>
      <c r="D4200" s="242" t="s">
        <v>101</v>
      </c>
      <c r="E4200" s="251">
        <v>4221</v>
      </c>
      <c r="F4200" s="246" t="s">
        <v>74</v>
      </c>
      <c r="G4200" s="247"/>
      <c r="H4200" s="429"/>
      <c r="I4200" s="429"/>
      <c r="J4200" s="429"/>
      <c r="K4200" s="429"/>
      <c r="L4200" s="429"/>
      <c r="M4200" s="429"/>
      <c r="N4200" s="429">
        <v>40000</v>
      </c>
      <c r="O4200" s="429"/>
      <c r="P4200" s="429"/>
      <c r="Q4200" s="429"/>
      <c r="R4200" s="429"/>
      <c r="S4200" s="429"/>
      <c r="T4200" s="429">
        <v>0</v>
      </c>
      <c r="U4200" s="429"/>
      <c r="V4200" s="429"/>
      <c r="W4200" s="429"/>
      <c r="X4200" s="429">
        <v>0</v>
      </c>
      <c r="Y4200" s="429"/>
    </row>
    <row r="4201" spans="1:29" s="315" customFormat="1" ht="78.75" x14ac:dyDescent="0.2">
      <c r="A4201" s="223" t="s">
        <v>974</v>
      </c>
      <c r="B4201" s="224" t="s">
        <v>991</v>
      </c>
      <c r="C4201" s="224"/>
      <c r="D4201" s="224"/>
      <c r="E4201" s="225"/>
      <c r="F4201" s="226" t="s">
        <v>992</v>
      </c>
      <c r="G4201" s="227" t="s">
        <v>636</v>
      </c>
      <c r="H4201" s="259">
        <f t="shared" ref="H4201:Y4201" si="6985">H4202+H4207+H4218+H4223+H4213+H4229</f>
        <v>0</v>
      </c>
      <c r="I4201" s="259">
        <f t="shared" si="6985"/>
        <v>0</v>
      </c>
      <c r="J4201" s="259">
        <f t="shared" si="6985"/>
        <v>0</v>
      </c>
      <c r="K4201" s="259">
        <f t="shared" si="6985"/>
        <v>0</v>
      </c>
      <c r="L4201" s="259">
        <f t="shared" si="6985"/>
        <v>0</v>
      </c>
      <c r="M4201" s="259">
        <f t="shared" si="6985"/>
        <v>0</v>
      </c>
      <c r="N4201" s="259">
        <f t="shared" si="6985"/>
        <v>126500</v>
      </c>
      <c r="O4201" s="259">
        <f t="shared" si="6985"/>
        <v>0</v>
      </c>
      <c r="P4201" s="259">
        <f t="shared" si="6985"/>
        <v>0</v>
      </c>
      <c r="Q4201" s="259">
        <f t="shared" si="6985"/>
        <v>0</v>
      </c>
      <c r="R4201" s="259">
        <f t="shared" si="6985"/>
        <v>0</v>
      </c>
      <c r="S4201" s="259">
        <f t="shared" si="6985"/>
        <v>0</v>
      </c>
      <c r="T4201" s="259">
        <f t="shared" si="6985"/>
        <v>88500</v>
      </c>
      <c r="U4201" s="259">
        <f t="shared" si="6985"/>
        <v>0</v>
      </c>
      <c r="V4201" s="259">
        <f t="shared" si="6985"/>
        <v>0</v>
      </c>
      <c r="W4201" s="259">
        <f t="shared" si="6985"/>
        <v>0</v>
      </c>
      <c r="X4201" s="259">
        <f t="shared" si="6985"/>
        <v>45500</v>
      </c>
      <c r="Y4201" s="259">
        <f t="shared" si="6985"/>
        <v>0</v>
      </c>
      <c r="Z4201" s="229"/>
      <c r="AA4201" s="229"/>
      <c r="AB4201" s="229"/>
      <c r="AC4201" s="229"/>
    </row>
    <row r="4202" spans="1:29" s="229" customFormat="1" x14ac:dyDescent="0.2">
      <c r="A4202" s="230" t="s">
        <v>974</v>
      </c>
      <c r="B4202" s="232" t="s">
        <v>991</v>
      </c>
      <c r="C4202" s="231">
        <v>43</v>
      </c>
      <c r="D4202" s="232"/>
      <c r="E4202" s="233">
        <v>31</v>
      </c>
      <c r="F4202" s="234"/>
      <c r="G4202" s="234"/>
      <c r="H4202" s="235">
        <f t="shared" ref="H4202:Y4202" si="6986">H4203+H4205</f>
        <v>0</v>
      </c>
      <c r="I4202" s="235">
        <f t="shared" si="6986"/>
        <v>0</v>
      </c>
      <c r="J4202" s="235">
        <f t="shared" si="6986"/>
        <v>0</v>
      </c>
      <c r="K4202" s="235">
        <f t="shared" si="6986"/>
        <v>0</v>
      </c>
      <c r="L4202" s="235">
        <f t="shared" si="6986"/>
        <v>0</v>
      </c>
      <c r="M4202" s="235">
        <f t="shared" si="6986"/>
        <v>0</v>
      </c>
      <c r="N4202" s="235">
        <f t="shared" si="6986"/>
        <v>15600</v>
      </c>
      <c r="O4202" s="235">
        <f t="shared" si="6986"/>
        <v>0</v>
      </c>
      <c r="P4202" s="235">
        <f t="shared" si="6986"/>
        <v>0</v>
      </c>
      <c r="Q4202" s="235">
        <f t="shared" si="6986"/>
        <v>0</v>
      </c>
      <c r="R4202" s="235">
        <f t="shared" si="6986"/>
        <v>0</v>
      </c>
      <c r="S4202" s="235">
        <f t="shared" si="6986"/>
        <v>0</v>
      </c>
      <c r="T4202" s="235">
        <f t="shared" si="6986"/>
        <v>15600</v>
      </c>
      <c r="U4202" s="235">
        <f t="shared" si="6986"/>
        <v>0</v>
      </c>
      <c r="V4202" s="235">
        <f t="shared" si="6986"/>
        <v>0</v>
      </c>
      <c r="W4202" s="235">
        <f t="shared" si="6986"/>
        <v>0</v>
      </c>
      <c r="X4202" s="235">
        <f t="shared" si="6986"/>
        <v>8000</v>
      </c>
      <c r="Y4202" s="235">
        <f t="shared" si="6986"/>
        <v>0</v>
      </c>
    </row>
    <row r="4203" spans="1:29" s="315" customFormat="1" x14ac:dyDescent="0.2">
      <c r="A4203" s="236" t="s">
        <v>974</v>
      </c>
      <c r="B4203" s="322" t="s">
        <v>991</v>
      </c>
      <c r="C4203" s="237">
        <v>43</v>
      </c>
      <c r="D4203" s="236"/>
      <c r="E4203" s="238">
        <v>311</v>
      </c>
      <c r="F4203" s="362"/>
      <c r="G4203" s="240"/>
      <c r="H4203" s="241">
        <f t="shared" ref="H4203:Y4203" si="6987">H4204</f>
        <v>0</v>
      </c>
      <c r="I4203" s="241">
        <f t="shared" si="6987"/>
        <v>0</v>
      </c>
      <c r="J4203" s="241">
        <f t="shared" si="6987"/>
        <v>0</v>
      </c>
      <c r="K4203" s="241">
        <f t="shared" si="6987"/>
        <v>0</v>
      </c>
      <c r="L4203" s="241">
        <f t="shared" si="6987"/>
        <v>0</v>
      </c>
      <c r="M4203" s="241">
        <f t="shared" si="6987"/>
        <v>0</v>
      </c>
      <c r="N4203" s="241">
        <f t="shared" si="6987"/>
        <v>13000</v>
      </c>
      <c r="O4203" s="241">
        <f t="shared" si="6987"/>
        <v>0</v>
      </c>
      <c r="P4203" s="241">
        <f t="shared" si="6987"/>
        <v>0</v>
      </c>
      <c r="Q4203" s="241">
        <f t="shared" si="6987"/>
        <v>0</v>
      </c>
      <c r="R4203" s="241">
        <f t="shared" si="6987"/>
        <v>0</v>
      </c>
      <c r="S4203" s="241">
        <f t="shared" si="6987"/>
        <v>0</v>
      </c>
      <c r="T4203" s="241">
        <f t="shared" si="6987"/>
        <v>13000</v>
      </c>
      <c r="U4203" s="241">
        <f t="shared" si="6987"/>
        <v>0</v>
      </c>
      <c r="V4203" s="241">
        <f t="shared" si="6987"/>
        <v>0</v>
      </c>
      <c r="W4203" s="241">
        <f t="shared" si="6987"/>
        <v>0</v>
      </c>
      <c r="X4203" s="241">
        <f t="shared" si="6987"/>
        <v>6700</v>
      </c>
      <c r="Y4203" s="241">
        <f t="shared" si="6987"/>
        <v>0</v>
      </c>
    </row>
    <row r="4204" spans="1:29" s="229" customFormat="1" x14ac:dyDescent="0.2">
      <c r="A4204" s="242" t="s">
        <v>974</v>
      </c>
      <c r="B4204" s="322" t="s">
        <v>991</v>
      </c>
      <c r="C4204" s="243">
        <v>43</v>
      </c>
      <c r="D4204" s="242" t="s">
        <v>101</v>
      </c>
      <c r="E4204" s="251">
        <v>3111</v>
      </c>
      <c r="F4204" s="375" t="s">
        <v>33</v>
      </c>
      <c r="G4204" s="247"/>
      <c r="H4204" s="429"/>
      <c r="I4204" s="429"/>
      <c r="J4204" s="429"/>
      <c r="K4204" s="429"/>
      <c r="L4204" s="429"/>
      <c r="M4204" s="429"/>
      <c r="N4204" s="429">
        <v>13000</v>
      </c>
      <c r="O4204" s="429"/>
      <c r="P4204" s="429"/>
      <c r="Q4204" s="429"/>
      <c r="R4204" s="429"/>
      <c r="S4204" s="429"/>
      <c r="T4204" s="429">
        <v>13000</v>
      </c>
      <c r="U4204" s="429"/>
      <c r="V4204" s="429"/>
      <c r="W4204" s="429"/>
      <c r="X4204" s="429">
        <v>6700</v>
      </c>
      <c r="Y4204" s="429"/>
    </row>
    <row r="4205" spans="1:29" s="315" customFormat="1" x14ac:dyDescent="0.2">
      <c r="A4205" s="236" t="s">
        <v>974</v>
      </c>
      <c r="B4205" s="322" t="s">
        <v>991</v>
      </c>
      <c r="C4205" s="237">
        <v>43</v>
      </c>
      <c r="D4205" s="236"/>
      <c r="E4205" s="238">
        <v>313</v>
      </c>
      <c r="F4205" s="362"/>
      <c r="G4205" s="240"/>
      <c r="H4205" s="241">
        <f t="shared" ref="H4205:Y4205" si="6988">H4206</f>
        <v>0</v>
      </c>
      <c r="I4205" s="241">
        <f t="shared" si="6988"/>
        <v>0</v>
      </c>
      <c r="J4205" s="241">
        <f t="shared" si="6988"/>
        <v>0</v>
      </c>
      <c r="K4205" s="241">
        <f t="shared" si="6988"/>
        <v>0</v>
      </c>
      <c r="L4205" s="241">
        <f t="shared" si="6988"/>
        <v>0</v>
      </c>
      <c r="M4205" s="241">
        <f t="shared" si="6988"/>
        <v>0</v>
      </c>
      <c r="N4205" s="241">
        <f t="shared" si="6988"/>
        <v>2600</v>
      </c>
      <c r="O4205" s="241">
        <f t="shared" si="6988"/>
        <v>0</v>
      </c>
      <c r="P4205" s="241">
        <f t="shared" si="6988"/>
        <v>0</v>
      </c>
      <c r="Q4205" s="241">
        <f t="shared" si="6988"/>
        <v>0</v>
      </c>
      <c r="R4205" s="241">
        <f t="shared" si="6988"/>
        <v>0</v>
      </c>
      <c r="S4205" s="241">
        <f t="shared" si="6988"/>
        <v>0</v>
      </c>
      <c r="T4205" s="241">
        <f t="shared" si="6988"/>
        <v>2600</v>
      </c>
      <c r="U4205" s="241">
        <f t="shared" si="6988"/>
        <v>0</v>
      </c>
      <c r="V4205" s="241">
        <f t="shared" si="6988"/>
        <v>0</v>
      </c>
      <c r="W4205" s="241">
        <f t="shared" si="6988"/>
        <v>0</v>
      </c>
      <c r="X4205" s="241">
        <f t="shared" si="6988"/>
        <v>1300</v>
      </c>
      <c r="Y4205" s="241">
        <f t="shared" si="6988"/>
        <v>0</v>
      </c>
    </row>
    <row r="4206" spans="1:29" s="229" customFormat="1" x14ac:dyDescent="0.2">
      <c r="A4206" s="242" t="s">
        <v>974</v>
      </c>
      <c r="B4206" s="322" t="s">
        <v>991</v>
      </c>
      <c r="C4206" s="243">
        <v>43</v>
      </c>
      <c r="D4206" s="242" t="s">
        <v>101</v>
      </c>
      <c r="E4206" s="251">
        <v>3132</v>
      </c>
      <c r="F4206" s="246" t="s">
        <v>40</v>
      </c>
      <c r="G4206" s="247"/>
      <c r="H4206" s="429"/>
      <c r="I4206" s="429"/>
      <c r="J4206" s="429"/>
      <c r="K4206" s="429"/>
      <c r="L4206" s="429"/>
      <c r="M4206" s="429"/>
      <c r="N4206" s="429">
        <v>2600</v>
      </c>
      <c r="O4206" s="429"/>
      <c r="P4206" s="429"/>
      <c r="Q4206" s="429"/>
      <c r="R4206" s="429"/>
      <c r="S4206" s="429"/>
      <c r="T4206" s="429">
        <v>2600</v>
      </c>
      <c r="U4206" s="429"/>
      <c r="V4206" s="429"/>
      <c r="W4206" s="429"/>
      <c r="X4206" s="429">
        <v>1300</v>
      </c>
      <c r="Y4206" s="429"/>
    </row>
    <row r="4207" spans="1:29" s="229" customFormat="1" x14ac:dyDescent="0.2">
      <c r="A4207" s="230" t="s">
        <v>974</v>
      </c>
      <c r="B4207" s="232" t="s">
        <v>991</v>
      </c>
      <c r="C4207" s="231">
        <v>43</v>
      </c>
      <c r="D4207" s="232"/>
      <c r="E4207" s="233">
        <v>32</v>
      </c>
      <c r="F4207" s="234"/>
      <c r="G4207" s="234"/>
      <c r="H4207" s="235">
        <f t="shared" ref="H4207:Y4207" si="6989">H4208+H4210</f>
        <v>0</v>
      </c>
      <c r="I4207" s="235">
        <f t="shared" si="6989"/>
        <v>0</v>
      </c>
      <c r="J4207" s="235">
        <f t="shared" si="6989"/>
        <v>0</v>
      </c>
      <c r="K4207" s="235">
        <f t="shared" si="6989"/>
        <v>0</v>
      </c>
      <c r="L4207" s="235">
        <f t="shared" si="6989"/>
        <v>0</v>
      </c>
      <c r="M4207" s="235">
        <f t="shared" si="6989"/>
        <v>0</v>
      </c>
      <c r="N4207" s="235">
        <f t="shared" si="6989"/>
        <v>5700</v>
      </c>
      <c r="O4207" s="235">
        <f t="shared" si="6989"/>
        <v>0</v>
      </c>
      <c r="P4207" s="235">
        <f t="shared" si="6989"/>
        <v>0</v>
      </c>
      <c r="Q4207" s="235">
        <f t="shared" si="6989"/>
        <v>0</v>
      </c>
      <c r="R4207" s="235">
        <f t="shared" si="6989"/>
        <v>0</v>
      </c>
      <c r="S4207" s="235">
        <f t="shared" si="6989"/>
        <v>0</v>
      </c>
      <c r="T4207" s="235">
        <f t="shared" si="6989"/>
        <v>2100</v>
      </c>
      <c r="U4207" s="235">
        <f t="shared" si="6989"/>
        <v>0</v>
      </c>
      <c r="V4207" s="235">
        <f t="shared" si="6989"/>
        <v>0</v>
      </c>
      <c r="W4207" s="235">
        <f t="shared" si="6989"/>
        <v>0</v>
      </c>
      <c r="X4207" s="235">
        <f t="shared" si="6989"/>
        <v>1100</v>
      </c>
      <c r="Y4207" s="235">
        <f t="shared" si="6989"/>
        <v>0</v>
      </c>
    </row>
    <row r="4208" spans="1:29" s="315" customFormat="1" x14ac:dyDescent="0.2">
      <c r="A4208" s="236" t="s">
        <v>974</v>
      </c>
      <c r="B4208" s="322" t="s">
        <v>991</v>
      </c>
      <c r="C4208" s="237">
        <v>43</v>
      </c>
      <c r="D4208" s="236"/>
      <c r="E4208" s="238">
        <v>321</v>
      </c>
      <c r="F4208" s="362"/>
      <c r="G4208" s="240"/>
      <c r="H4208" s="241">
        <f t="shared" ref="H4208:Y4208" si="6990">H4209</f>
        <v>0</v>
      </c>
      <c r="I4208" s="241">
        <f t="shared" si="6990"/>
        <v>0</v>
      </c>
      <c r="J4208" s="241">
        <f t="shared" si="6990"/>
        <v>0</v>
      </c>
      <c r="K4208" s="241">
        <f t="shared" si="6990"/>
        <v>0</v>
      </c>
      <c r="L4208" s="241">
        <f t="shared" si="6990"/>
        <v>0</v>
      </c>
      <c r="M4208" s="241">
        <f t="shared" si="6990"/>
        <v>0</v>
      </c>
      <c r="N4208" s="241">
        <f t="shared" si="6990"/>
        <v>1600</v>
      </c>
      <c r="O4208" s="241">
        <f t="shared" si="6990"/>
        <v>0</v>
      </c>
      <c r="P4208" s="241">
        <f t="shared" si="6990"/>
        <v>0</v>
      </c>
      <c r="Q4208" s="241">
        <f t="shared" si="6990"/>
        <v>0</v>
      </c>
      <c r="R4208" s="241">
        <f t="shared" si="6990"/>
        <v>0</v>
      </c>
      <c r="S4208" s="241">
        <f t="shared" si="6990"/>
        <v>0</v>
      </c>
      <c r="T4208" s="241">
        <f t="shared" si="6990"/>
        <v>1600</v>
      </c>
      <c r="U4208" s="241">
        <f t="shared" si="6990"/>
        <v>0</v>
      </c>
      <c r="V4208" s="241">
        <f t="shared" si="6990"/>
        <v>0</v>
      </c>
      <c r="W4208" s="241">
        <f t="shared" si="6990"/>
        <v>0</v>
      </c>
      <c r="X4208" s="241">
        <f t="shared" si="6990"/>
        <v>800</v>
      </c>
      <c r="Y4208" s="241">
        <f t="shared" si="6990"/>
        <v>0</v>
      </c>
    </row>
    <row r="4209" spans="1:25" s="229" customFormat="1" ht="15" x14ac:dyDescent="0.2">
      <c r="A4209" s="242" t="s">
        <v>974</v>
      </c>
      <c r="B4209" s="331" t="s">
        <v>991</v>
      </c>
      <c r="C4209" s="243">
        <v>43</v>
      </c>
      <c r="D4209" s="242" t="s">
        <v>101</v>
      </c>
      <c r="E4209" s="251">
        <v>3211</v>
      </c>
      <c r="F4209" s="246" t="s">
        <v>42</v>
      </c>
      <c r="G4209" s="247"/>
      <c r="H4209" s="429"/>
      <c r="I4209" s="429"/>
      <c r="J4209" s="429"/>
      <c r="K4209" s="429"/>
      <c r="L4209" s="429"/>
      <c r="M4209" s="429"/>
      <c r="N4209" s="429">
        <v>1600</v>
      </c>
      <c r="O4209" s="429"/>
      <c r="P4209" s="429"/>
      <c r="Q4209" s="429"/>
      <c r="R4209" s="429"/>
      <c r="S4209" s="429"/>
      <c r="T4209" s="429">
        <v>1600</v>
      </c>
      <c r="U4209" s="429"/>
      <c r="V4209" s="429"/>
      <c r="W4209" s="429"/>
      <c r="X4209" s="429">
        <v>800</v>
      </c>
      <c r="Y4209" s="429"/>
    </row>
    <row r="4210" spans="1:25" s="315" customFormat="1" x14ac:dyDescent="0.2">
      <c r="A4210" s="236" t="s">
        <v>974</v>
      </c>
      <c r="B4210" s="322" t="s">
        <v>991</v>
      </c>
      <c r="C4210" s="237">
        <v>43</v>
      </c>
      <c r="D4210" s="236"/>
      <c r="E4210" s="238">
        <v>323</v>
      </c>
      <c r="F4210" s="362"/>
      <c r="G4210" s="240"/>
      <c r="H4210" s="241">
        <f t="shared" ref="H4210:Y4210" si="6991">H4211+H4212</f>
        <v>0</v>
      </c>
      <c r="I4210" s="241">
        <f t="shared" si="6991"/>
        <v>0</v>
      </c>
      <c r="J4210" s="241">
        <f t="shared" si="6991"/>
        <v>0</v>
      </c>
      <c r="K4210" s="241">
        <f t="shared" si="6991"/>
        <v>0</v>
      </c>
      <c r="L4210" s="241">
        <f t="shared" si="6991"/>
        <v>0</v>
      </c>
      <c r="M4210" s="241">
        <f t="shared" si="6991"/>
        <v>0</v>
      </c>
      <c r="N4210" s="241">
        <f t="shared" si="6991"/>
        <v>4100</v>
      </c>
      <c r="O4210" s="241">
        <f t="shared" si="6991"/>
        <v>0</v>
      </c>
      <c r="P4210" s="241">
        <f t="shared" si="6991"/>
        <v>0</v>
      </c>
      <c r="Q4210" s="241">
        <f t="shared" si="6991"/>
        <v>0</v>
      </c>
      <c r="R4210" s="241">
        <f t="shared" si="6991"/>
        <v>0</v>
      </c>
      <c r="S4210" s="241">
        <f t="shared" si="6991"/>
        <v>0</v>
      </c>
      <c r="T4210" s="241">
        <f t="shared" si="6991"/>
        <v>500</v>
      </c>
      <c r="U4210" s="241">
        <f t="shared" si="6991"/>
        <v>0</v>
      </c>
      <c r="V4210" s="241">
        <f t="shared" si="6991"/>
        <v>0</v>
      </c>
      <c r="W4210" s="241">
        <f t="shared" si="6991"/>
        <v>0</v>
      </c>
      <c r="X4210" s="241">
        <f t="shared" si="6991"/>
        <v>300</v>
      </c>
      <c r="Y4210" s="241">
        <f t="shared" si="6991"/>
        <v>0</v>
      </c>
    </row>
    <row r="4211" spans="1:25" s="229" customFormat="1" ht="15" x14ac:dyDescent="0.2">
      <c r="A4211" s="242" t="s">
        <v>974</v>
      </c>
      <c r="B4211" s="331" t="s">
        <v>991</v>
      </c>
      <c r="C4211" s="243">
        <v>43</v>
      </c>
      <c r="D4211" s="242" t="s">
        <v>101</v>
      </c>
      <c r="E4211" s="251">
        <v>3233</v>
      </c>
      <c r="F4211" s="246" t="s">
        <v>54</v>
      </c>
      <c r="G4211" s="247"/>
      <c r="H4211" s="429"/>
      <c r="I4211" s="429"/>
      <c r="J4211" s="429"/>
      <c r="K4211" s="429"/>
      <c r="L4211" s="429"/>
      <c r="M4211" s="429"/>
      <c r="N4211" s="429">
        <v>500</v>
      </c>
      <c r="O4211" s="429"/>
      <c r="P4211" s="429"/>
      <c r="Q4211" s="429"/>
      <c r="R4211" s="429"/>
      <c r="S4211" s="429"/>
      <c r="T4211" s="429">
        <v>500</v>
      </c>
      <c r="U4211" s="429"/>
      <c r="V4211" s="429"/>
      <c r="W4211" s="429"/>
      <c r="X4211" s="429">
        <v>300</v>
      </c>
      <c r="Y4211" s="429"/>
    </row>
    <row r="4212" spans="1:25" s="229" customFormat="1" ht="15" x14ac:dyDescent="0.2">
      <c r="A4212" s="242" t="s">
        <v>974</v>
      </c>
      <c r="B4212" s="331" t="s">
        <v>991</v>
      </c>
      <c r="C4212" s="243">
        <v>43</v>
      </c>
      <c r="D4212" s="242" t="s">
        <v>101</v>
      </c>
      <c r="E4212" s="251">
        <v>3237</v>
      </c>
      <c r="F4212" s="246" t="s">
        <v>58</v>
      </c>
      <c r="G4212" s="247"/>
      <c r="H4212" s="429"/>
      <c r="I4212" s="429"/>
      <c r="J4212" s="429"/>
      <c r="K4212" s="429"/>
      <c r="L4212" s="429"/>
      <c r="M4212" s="429"/>
      <c r="N4212" s="429">
        <v>3600</v>
      </c>
      <c r="O4212" s="429"/>
      <c r="P4212" s="429"/>
      <c r="Q4212" s="429"/>
      <c r="R4212" s="429"/>
      <c r="S4212" s="429"/>
      <c r="T4212" s="429">
        <v>0</v>
      </c>
      <c r="U4212" s="429"/>
      <c r="V4212" s="429"/>
      <c r="W4212" s="429"/>
      <c r="X4212" s="429">
        <v>0</v>
      </c>
      <c r="Y4212" s="429"/>
    </row>
    <row r="4213" spans="1:25" s="229" customFormat="1" x14ac:dyDescent="0.2">
      <c r="A4213" s="230" t="s">
        <v>974</v>
      </c>
      <c r="B4213" s="232" t="s">
        <v>991</v>
      </c>
      <c r="C4213" s="231">
        <v>43</v>
      </c>
      <c r="D4213" s="232"/>
      <c r="E4213" s="233">
        <v>42</v>
      </c>
      <c r="F4213" s="234"/>
      <c r="G4213" s="234"/>
      <c r="H4213" s="235">
        <f t="shared" ref="H4213:S4213" si="6992">H4214+H4216</f>
        <v>0</v>
      </c>
      <c r="I4213" s="235">
        <f t="shared" si="6992"/>
        <v>0</v>
      </c>
      <c r="J4213" s="235">
        <f t="shared" si="6992"/>
        <v>0</v>
      </c>
      <c r="K4213" s="235">
        <f t="shared" si="6992"/>
        <v>0</v>
      </c>
      <c r="L4213" s="235">
        <f t="shared" si="6992"/>
        <v>0</v>
      </c>
      <c r="M4213" s="235">
        <f t="shared" si="6992"/>
        <v>0</v>
      </c>
      <c r="N4213" s="235">
        <f t="shared" si="6992"/>
        <v>4000</v>
      </c>
      <c r="O4213" s="235">
        <f t="shared" si="6992"/>
        <v>0</v>
      </c>
      <c r="P4213" s="235">
        <f t="shared" si="6992"/>
        <v>0</v>
      </c>
      <c r="Q4213" s="235">
        <f t="shared" si="6992"/>
        <v>0</v>
      </c>
      <c r="R4213" s="235">
        <f t="shared" si="6992"/>
        <v>0</v>
      </c>
      <c r="S4213" s="235">
        <f t="shared" si="6992"/>
        <v>0</v>
      </c>
      <c r="T4213" s="235">
        <f>T4214</f>
        <v>0</v>
      </c>
      <c r="U4213" s="235">
        <f>U4214+U4216</f>
        <v>0</v>
      </c>
      <c r="V4213" s="235">
        <f>V4214+V4216</f>
        <v>0</v>
      </c>
      <c r="W4213" s="235">
        <f>W4214+W4216</f>
        <v>0</v>
      </c>
      <c r="X4213" s="235">
        <f>X4214</f>
        <v>0</v>
      </c>
      <c r="Y4213" s="235">
        <f>Y4214+Y4216</f>
        <v>0</v>
      </c>
    </row>
    <row r="4214" spans="1:25" s="315" customFormat="1" x14ac:dyDescent="0.2">
      <c r="A4214" s="236" t="s">
        <v>974</v>
      </c>
      <c r="B4214" s="322" t="s">
        <v>991</v>
      </c>
      <c r="C4214" s="237">
        <v>43</v>
      </c>
      <c r="D4214" s="236"/>
      <c r="E4214" s="238">
        <v>423</v>
      </c>
      <c r="F4214" s="362"/>
      <c r="G4214" s="240"/>
      <c r="H4214" s="241">
        <f t="shared" ref="H4214:S4214" si="6993">H4215</f>
        <v>0</v>
      </c>
      <c r="I4214" s="241">
        <f t="shared" si="6993"/>
        <v>0</v>
      </c>
      <c r="J4214" s="241">
        <f t="shared" si="6993"/>
        <v>0</v>
      </c>
      <c r="K4214" s="241">
        <f t="shared" si="6993"/>
        <v>0</v>
      </c>
      <c r="L4214" s="241">
        <f t="shared" si="6993"/>
        <v>0</v>
      </c>
      <c r="M4214" s="241">
        <f t="shared" si="6993"/>
        <v>0</v>
      </c>
      <c r="N4214" s="241">
        <f t="shared" si="6993"/>
        <v>3400</v>
      </c>
      <c r="O4214" s="241">
        <f t="shared" si="6993"/>
        <v>0</v>
      </c>
      <c r="P4214" s="241">
        <f t="shared" si="6993"/>
        <v>0</v>
      </c>
      <c r="Q4214" s="241">
        <f t="shared" si="6993"/>
        <v>0</v>
      </c>
      <c r="R4214" s="241">
        <f t="shared" si="6993"/>
        <v>0</v>
      </c>
      <c r="S4214" s="241">
        <f t="shared" si="6993"/>
        <v>0</v>
      </c>
      <c r="T4214" s="241">
        <f>T4215</f>
        <v>0</v>
      </c>
      <c r="U4214" s="241">
        <f>U4215</f>
        <v>0</v>
      </c>
      <c r="V4214" s="241">
        <f>V4215</f>
        <v>0</v>
      </c>
      <c r="W4214" s="241">
        <f>W4215</f>
        <v>0</v>
      </c>
      <c r="X4214" s="241">
        <f>X4215</f>
        <v>0</v>
      </c>
      <c r="Y4214" s="241">
        <f>Y4215</f>
        <v>0</v>
      </c>
    </row>
    <row r="4215" spans="1:25" s="229" customFormat="1" ht="15" x14ac:dyDescent="0.2">
      <c r="A4215" s="242" t="s">
        <v>974</v>
      </c>
      <c r="B4215" s="331" t="s">
        <v>991</v>
      </c>
      <c r="C4215" s="243">
        <v>43</v>
      </c>
      <c r="D4215" s="242" t="s">
        <v>101</v>
      </c>
      <c r="E4215" s="251">
        <v>4231</v>
      </c>
      <c r="F4215" s="246" t="s">
        <v>241</v>
      </c>
      <c r="G4215" s="247"/>
      <c r="H4215" s="429"/>
      <c r="I4215" s="429"/>
      <c r="J4215" s="429"/>
      <c r="K4215" s="429"/>
      <c r="L4215" s="429"/>
      <c r="M4215" s="429"/>
      <c r="N4215" s="429">
        <v>3400</v>
      </c>
      <c r="O4215" s="429"/>
      <c r="P4215" s="429"/>
      <c r="Q4215" s="429"/>
      <c r="R4215" s="429"/>
      <c r="S4215" s="429"/>
      <c r="T4215" s="429">
        <v>0</v>
      </c>
      <c r="U4215" s="429"/>
      <c r="V4215" s="429"/>
      <c r="W4215" s="429"/>
      <c r="X4215" s="429">
        <v>0</v>
      </c>
      <c r="Y4215" s="429"/>
    </row>
    <row r="4216" spans="1:25" s="315" customFormat="1" x14ac:dyDescent="0.2">
      <c r="A4216" s="236" t="s">
        <v>974</v>
      </c>
      <c r="B4216" s="322" t="s">
        <v>991</v>
      </c>
      <c r="C4216" s="237">
        <v>43</v>
      </c>
      <c r="D4216" s="236"/>
      <c r="E4216" s="238">
        <v>426</v>
      </c>
      <c r="F4216" s="362"/>
      <c r="G4216" s="240"/>
      <c r="H4216" s="241">
        <f t="shared" ref="H4216:Y4216" si="6994">H4217</f>
        <v>0</v>
      </c>
      <c r="I4216" s="241">
        <f t="shared" si="6994"/>
        <v>0</v>
      </c>
      <c r="J4216" s="241">
        <f t="shared" si="6994"/>
        <v>0</v>
      </c>
      <c r="K4216" s="241">
        <f t="shared" si="6994"/>
        <v>0</v>
      </c>
      <c r="L4216" s="241">
        <f t="shared" si="6994"/>
        <v>0</v>
      </c>
      <c r="M4216" s="241">
        <f t="shared" si="6994"/>
        <v>0</v>
      </c>
      <c r="N4216" s="241">
        <f t="shared" si="6994"/>
        <v>600</v>
      </c>
      <c r="O4216" s="241">
        <f t="shared" si="6994"/>
        <v>0</v>
      </c>
      <c r="P4216" s="241">
        <f t="shared" si="6994"/>
        <v>0</v>
      </c>
      <c r="Q4216" s="241">
        <f t="shared" si="6994"/>
        <v>0</v>
      </c>
      <c r="R4216" s="241">
        <f t="shared" si="6994"/>
        <v>0</v>
      </c>
      <c r="S4216" s="241">
        <f t="shared" si="6994"/>
        <v>0</v>
      </c>
      <c r="T4216" s="241">
        <f t="shared" si="6994"/>
        <v>0</v>
      </c>
      <c r="U4216" s="241">
        <f t="shared" si="6994"/>
        <v>0</v>
      </c>
      <c r="V4216" s="241">
        <f t="shared" si="6994"/>
        <v>0</v>
      </c>
      <c r="W4216" s="241">
        <f t="shared" si="6994"/>
        <v>0</v>
      </c>
      <c r="X4216" s="241">
        <f t="shared" si="6994"/>
        <v>0</v>
      </c>
      <c r="Y4216" s="241">
        <f t="shared" si="6994"/>
        <v>0</v>
      </c>
    </row>
    <row r="4217" spans="1:25" s="229" customFormat="1" ht="15" x14ac:dyDescent="0.2">
      <c r="A4217" s="242" t="s">
        <v>974</v>
      </c>
      <c r="B4217" s="331" t="s">
        <v>991</v>
      </c>
      <c r="C4217" s="243">
        <v>43</v>
      </c>
      <c r="D4217" s="242" t="s">
        <v>101</v>
      </c>
      <c r="E4217" s="251">
        <v>4262</v>
      </c>
      <c r="F4217" s="246" t="s">
        <v>218</v>
      </c>
      <c r="G4217" s="247"/>
      <c r="H4217" s="429"/>
      <c r="I4217" s="429"/>
      <c r="J4217" s="429"/>
      <c r="K4217" s="429"/>
      <c r="L4217" s="429"/>
      <c r="M4217" s="429"/>
      <c r="N4217" s="429">
        <v>600</v>
      </c>
      <c r="O4217" s="429"/>
      <c r="P4217" s="429"/>
      <c r="Q4217" s="429"/>
      <c r="R4217" s="429"/>
      <c r="S4217" s="429"/>
      <c r="T4217" s="429">
        <v>0</v>
      </c>
      <c r="U4217" s="429"/>
      <c r="V4217" s="429"/>
      <c r="W4217" s="429"/>
      <c r="X4217" s="429">
        <v>0</v>
      </c>
      <c r="Y4217" s="429"/>
    </row>
    <row r="4218" spans="1:25" s="229" customFormat="1" x14ac:dyDescent="0.2">
      <c r="A4218" s="230" t="s">
        <v>974</v>
      </c>
      <c r="B4218" s="232" t="s">
        <v>991</v>
      </c>
      <c r="C4218" s="231">
        <v>559</v>
      </c>
      <c r="D4218" s="232"/>
      <c r="E4218" s="233">
        <v>31</v>
      </c>
      <c r="F4218" s="234"/>
      <c r="G4218" s="234"/>
      <c r="H4218" s="235">
        <f t="shared" ref="H4218:Y4218" si="6995">H4219+H4221</f>
        <v>0</v>
      </c>
      <c r="I4218" s="235">
        <f t="shared" si="6995"/>
        <v>0</v>
      </c>
      <c r="J4218" s="235">
        <f t="shared" si="6995"/>
        <v>0</v>
      </c>
      <c r="K4218" s="235">
        <f t="shared" si="6995"/>
        <v>0</v>
      </c>
      <c r="L4218" s="235">
        <f t="shared" si="6995"/>
        <v>0</v>
      </c>
      <c r="M4218" s="235">
        <f t="shared" si="6995"/>
        <v>0</v>
      </c>
      <c r="N4218" s="235">
        <f t="shared" si="6995"/>
        <v>62400</v>
      </c>
      <c r="O4218" s="235">
        <f t="shared" si="6995"/>
        <v>0</v>
      </c>
      <c r="P4218" s="235">
        <f t="shared" si="6995"/>
        <v>0</v>
      </c>
      <c r="Q4218" s="235">
        <f t="shared" si="6995"/>
        <v>0</v>
      </c>
      <c r="R4218" s="235">
        <f t="shared" si="6995"/>
        <v>0</v>
      </c>
      <c r="S4218" s="235">
        <f t="shared" si="6995"/>
        <v>0</v>
      </c>
      <c r="T4218" s="235">
        <f t="shared" si="6995"/>
        <v>62400</v>
      </c>
      <c r="U4218" s="235">
        <f t="shared" si="6995"/>
        <v>0</v>
      </c>
      <c r="V4218" s="235">
        <f t="shared" si="6995"/>
        <v>0</v>
      </c>
      <c r="W4218" s="235">
        <f t="shared" si="6995"/>
        <v>0</v>
      </c>
      <c r="X4218" s="235">
        <f t="shared" si="6995"/>
        <v>32000</v>
      </c>
      <c r="Y4218" s="235">
        <f t="shared" si="6995"/>
        <v>0</v>
      </c>
    </row>
    <row r="4219" spans="1:25" s="315" customFormat="1" x14ac:dyDescent="0.2">
      <c r="A4219" s="236" t="s">
        <v>974</v>
      </c>
      <c r="B4219" s="322" t="s">
        <v>991</v>
      </c>
      <c r="C4219" s="237">
        <v>559</v>
      </c>
      <c r="D4219" s="236"/>
      <c r="E4219" s="238">
        <v>311</v>
      </c>
      <c r="F4219" s="362"/>
      <c r="G4219" s="240"/>
      <c r="H4219" s="241">
        <f t="shared" ref="H4219:Y4219" si="6996">H4220</f>
        <v>0</v>
      </c>
      <c r="I4219" s="241">
        <f t="shared" si="6996"/>
        <v>0</v>
      </c>
      <c r="J4219" s="241">
        <f t="shared" si="6996"/>
        <v>0</v>
      </c>
      <c r="K4219" s="241">
        <f t="shared" si="6996"/>
        <v>0</v>
      </c>
      <c r="L4219" s="241">
        <f t="shared" si="6996"/>
        <v>0</v>
      </c>
      <c r="M4219" s="241">
        <f t="shared" si="6996"/>
        <v>0</v>
      </c>
      <c r="N4219" s="241">
        <f t="shared" si="6996"/>
        <v>52100</v>
      </c>
      <c r="O4219" s="241">
        <f t="shared" si="6996"/>
        <v>0</v>
      </c>
      <c r="P4219" s="241">
        <f t="shared" si="6996"/>
        <v>0</v>
      </c>
      <c r="Q4219" s="241">
        <f t="shared" si="6996"/>
        <v>0</v>
      </c>
      <c r="R4219" s="241">
        <f t="shared" si="6996"/>
        <v>0</v>
      </c>
      <c r="S4219" s="241">
        <f t="shared" si="6996"/>
        <v>0</v>
      </c>
      <c r="T4219" s="241">
        <f t="shared" si="6996"/>
        <v>52100</v>
      </c>
      <c r="U4219" s="241">
        <f t="shared" si="6996"/>
        <v>0</v>
      </c>
      <c r="V4219" s="241">
        <f t="shared" si="6996"/>
        <v>0</v>
      </c>
      <c r="W4219" s="241">
        <f t="shared" si="6996"/>
        <v>0</v>
      </c>
      <c r="X4219" s="241">
        <f t="shared" si="6996"/>
        <v>26700</v>
      </c>
      <c r="Y4219" s="241">
        <f t="shared" si="6996"/>
        <v>0</v>
      </c>
    </row>
    <row r="4220" spans="1:25" s="229" customFormat="1" x14ac:dyDescent="0.2">
      <c r="A4220" s="242" t="s">
        <v>974</v>
      </c>
      <c r="B4220" s="322" t="s">
        <v>991</v>
      </c>
      <c r="C4220" s="243">
        <v>559</v>
      </c>
      <c r="D4220" s="242" t="s">
        <v>101</v>
      </c>
      <c r="E4220" s="251">
        <v>3111</v>
      </c>
      <c r="F4220" s="375" t="s">
        <v>33</v>
      </c>
      <c r="G4220" s="247"/>
      <c r="H4220" s="429"/>
      <c r="I4220" s="429"/>
      <c r="J4220" s="429"/>
      <c r="K4220" s="429"/>
      <c r="L4220" s="429"/>
      <c r="M4220" s="429"/>
      <c r="N4220" s="429">
        <v>52100</v>
      </c>
      <c r="O4220" s="429"/>
      <c r="P4220" s="429"/>
      <c r="Q4220" s="429"/>
      <c r="R4220" s="429"/>
      <c r="S4220" s="429"/>
      <c r="T4220" s="429">
        <v>52100</v>
      </c>
      <c r="U4220" s="429"/>
      <c r="V4220" s="429"/>
      <c r="W4220" s="429"/>
      <c r="X4220" s="429">
        <v>26700</v>
      </c>
      <c r="Y4220" s="429"/>
    </row>
    <row r="4221" spans="1:25" s="315" customFormat="1" x14ac:dyDescent="0.2">
      <c r="A4221" s="236" t="s">
        <v>974</v>
      </c>
      <c r="B4221" s="322" t="s">
        <v>991</v>
      </c>
      <c r="C4221" s="237">
        <v>559</v>
      </c>
      <c r="D4221" s="236"/>
      <c r="E4221" s="238">
        <v>313</v>
      </c>
      <c r="F4221" s="362"/>
      <c r="G4221" s="240"/>
      <c r="H4221" s="241">
        <f t="shared" ref="H4221:Y4221" si="6997">H4222</f>
        <v>0</v>
      </c>
      <c r="I4221" s="241">
        <f t="shared" si="6997"/>
        <v>0</v>
      </c>
      <c r="J4221" s="241">
        <f t="shared" si="6997"/>
        <v>0</v>
      </c>
      <c r="K4221" s="241">
        <f t="shared" si="6997"/>
        <v>0</v>
      </c>
      <c r="L4221" s="241">
        <f t="shared" si="6997"/>
        <v>0</v>
      </c>
      <c r="M4221" s="241">
        <f t="shared" si="6997"/>
        <v>0</v>
      </c>
      <c r="N4221" s="241">
        <f t="shared" si="6997"/>
        <v>10300</v>
      </c>
      <c r="O4221" s="241">
        <f t="shared" si="6997"/>
        <v>0</v>
      </c>
      <c r="P4221" s="241">
        <f t="shared" si="6997"/>
        <v>0</v>
      </c>
      <c r="Q4221" s="241">
        <f t="shared" si="6997"/>
        <v>0</v>
      </c>
      <c r="R4221" s="241">
        <f t="shared" si="6997"/>
        <v>0</v>
      </c>
      <c r="S4221" s="241">
        <f t="shared" si="6997"/>
        <v>0</v>
      </c>
      <c r="T4221" s="241">
        <f t="shared" si="6997"/>
        <v>10300</v>
      </c>
      <c r="U4221" s="241">
        <f t="shared" si="6997"/>
        <v>0</v>
      </c>
      <c r="V4221" s="241">
        <f t="shared" si="6997"/>
        <v>0</v>
      </c>
      <c r="W4221" s="241">
        <f t="shared" si="6997"/>
        <v>0</v>
      </c>
      <c r="X4221" s="241">
        <f t="shared" si="6997"/>
        <v>5300</v>
      </c>
      <c r="Y4221" s="241">
        <f t="shared" si="6997"/>
        <v>0</v>
      </c>
    </row>
    <row r="4222" spans="1:25" s="229" customFormat="1" x14ac:dyDescent="0.2">
      <c r="A4222" s="242" t="s">
        <v>974</v>
      </c>
      <c r="B4222" s="322" t="s">
        <v>991</v>
      </c>
      <c r="C4222" s="243">
        <v>559</v>
      </c>
      <c r="D4222" s="242" t="s">
        <v>101</v>
      </c>
      <c r="E4222" s="251">
        <v>3132</v>
      </c>
      <c r="F4222" s="246" t="s">
        <v>40</v>
      </c>
      <c r="G4222" s="247"/>
      <c r="H4222" s="429"/>
      <c r="I4222" s="429"/>
      <c r="J4222" s="429"/>
      <c r="K4222" s="429"/>
      <c r="L4222" s="429"/>
      <c r="M4222" s="429"/>
      <c r="N4222" s="429">
        <v>10300</v>
      </c>
      <c r="O4222" s="429"/>
      <c r="P4222" s="429"/>
      <c r="Q4222" s="429"/>
      <c r="R4222" s="429"/>
      <c r="S4222" s="429"/>
      <c r="T4222" s="429">
        <v>10300</v>
      </c>
      <c r="U4222" s="429"/>
      <c r="V4222" s="429"/>
      <c r="W4222" s="429"/>
      <c r="X4222" s="429">
        <v>5300</v>
      </c>
      <c r="Y4222" s="429"/>
    </row>
    <row r="4223" spans="1:25" s="229" customFormat="1" x14ac:dyDescent="0.2">
      <c r="A4223" s="230" t="s">
        <v>974</v>
      </c>
      <c r="B4223" s="232" t="s">
        <v>991</v>
      </c>
      <c r="C4223" s="231">
        <v>559</v>
      </c>
      <c r="D4223" s="232"/>
      <c r="E4223" s="233">
        <v>32</v>
      </c>
      <c r="F4223" s="234"/>
      <c r="G4223" s="234"/>
      <c r="H4223" s="235">
        <f t="shared" ref="H4223:Y4223" si="6998">H4224+H4226</f>
        <v>0</v>
      </c>
      <c r="I4223" s="235">
        <f t="shared" si="6998"/>
        <v>0</v>
      </c>
      <c r="J4223" s="235">
        <f t="shared" si="6998"/>
        <v>0</v>
      </c>
      <c r="K4223" s="235">
        <f t="shared" si="6998"/>
        <v>0</v>
      </c>
      <c r="L4223" s="235">
        <f t="shared" si="6998"/>
        <v>0</v>
      </c>
      <c r="M4223" s="235">
        <f t="shared" si="6998"/>
        <v>0</v>
      </c>
      <c r="N4223" s="235">
        <f t="shared" si="6998"/>
        <v>22800</v>
      </c>
      <c r="O4223" s="235">
        <f t="shared" si="6998"/>
        <v>0</v>
      </c>
      <c r="P4223" s="235">
        <f t="shared" si="6998"/>
        <v>0</v>
      </c>
      <c r="Q4223" s="235">
        <f t="shared" si="6998"/>
        <v>0</v>
      </c>
      <c r="R4223" s="235">
        <f t="shared" si="6998"/>
        <v>0</v>
      </c>
      <c r="S4223" s="235">
        <f t="shared" si="6998"/>
        <v>0</v>
      </c>
      <c r="T4223" s="235">
        <f t="shared" si="6998"/>
        <v>8400</v>
      </c>
      <c r="U4223" s="235">
        <f t="shared" si="6998"/>
        <v>0</v>
      </c>
      <c r="V4223" s="235">
        <f t="shared" si="6998"/>
        <v>0</v>
      </c>
      <c r="W4223" s="235">
        <f t="shared" si="6998"/>
        <v>0</v>
      </c>
      <c r="X4223" s="235">
        <f t="shared" si="6998"/>
        <v>4400</v>
      </c>
      <c r="Y4223" s="235">
        <f t="shared" si="6998"/>
        <v>0</v>
      </c>
    </row>
    <row r="4224" spans="1:25" s="315" customFormat="1" x14ac:dyDescent="0.2">
      <c r="A4224" s="236" t="s">
        <v>974</v>
      </c>
      <c r="B4224" s="322" t="s">
        <v>991</v>
      </c>
      <c r="C4224" s="237">
        <v>559</v>
      </c>
      <c r="D4224" s="236"/>
      <c r="E4224" s="238">
        <v>321</v>
      </c>
      <c r="F4224" s="362"/>
      <c r="G4224" s="240"/>
      <c r="H4224" s="241">
        <f t="shared" ref="H4224:Y4224" si="6999">H4225</f>
        <v>0</v>
      </c>
      <c r="I4224" s="241">
        <f t="shared" si="6999"/>
        <v>0</v>
      </c>
      <c r="J4224" s="241">
        <f t="shared" si="6999"/>
        <v>0</v>
      </c>
      <c r="K4224" s="241">
        <f t="shared" si="6999"/>
        <v>0</v>
      </c>
      <c r="L4224" s="241">
        <f t="shared" si="6999"/>
        <v>0</v>
      </c>
      <c r="M4224" s="241">
        <f t="shared" si="6999"/>
        <v>0</v>
      </c>
      <c r="N4224" s="241">
        <f t="shared" si="6999"/>
        <v>6400</v>
      </c>
      <c r="O4224" s="241">
        <f t="shared" si="6999"/>
        <v>0</v>
      </c>
      <c r="P4224" s="241">
        <f t="shared" si="6999"/>
        <v>0</v>
      </c>
      <c r="Q4224" s="241">
        <f t="shared" si="6999"/>
        <v>0</v>
      </c>
      <c r="R4224" s="241">
        <f t="shared" si="6999"/>
        <v>0</v>
      </c>
      <c r="S4224" s="241">
        <f t="shared" si="6999"/>
        <v>0</v>
      </c>
      <c r="T4224" s="241">
        <f t="shared" si="6999"/>
        <v>6400</v>
      </c>
      <c r="U4224" s="241">
        <f t="shared" si="6999"/>
        <v>0</v>
      </c>
      <c r="V4224" s="241">
        <f t="shared" si="6999"/>
        <v>0</v>
      </c>
      <c r="W4224" s="241">
        <f t="shared" si="6999"/>
        <v>0</v>
      </c>
      <c r="X4224" s="241">
        <f t="shared" si="6999"/>
        <v>3200</v>
      </c>
      <c r="Y4224" s="241">
        <f t="shared" si="6999"/>
        <v>0</v>
      </c>
    </row>
    <row r="4225" spans="1:29" s="229" customFormat="1" ht="15" x14ac:dyDescent="0.2">
      <c r="A4225" s="242" t="s">
        <v>974</v>
      </c>
      <c r="B4225" s="331" t="s">
        <v>991</v>
      </c>
      <c r="C4225" s="243">
        <v>559</v>
      </c>
      <c r="D4225" s="242" t="s">
        <v>101</v>
      </c>
      <c r="E4225" s="251">
        <v>3211</v>
      </c>
      <c r="F4225" s="246" t="s">
        <v>42</v>
      </c>
      <c r="G4225" s="247"/>
      <c r="H4225" s="429"/>
      <c r="I4225" s="429"/>
      <c r="J4225" s="429"/>
      <c r="K4225" s="429"/>
      <c r="L4225" s="429"/>
      <c r="M4225" s="429"/>
      <c r="N4225" s="429">
        <v>6400</v>
      </c>
      <c r="O4225" s="429"/>
      <c r="P4225" s="429"/>
      <c r="Q4225" s="429"/>
      <c r="R4225" s="429"/>
      <c r="S4225" s="429"/>
      <c r="T4225" s="429">
        <v>6400</v>
      </c>
      <c r="U4225" s="429"/>
      <c r="V4225" s="429"/>
      <c r="W4225" s="429"/>
      <c r="X4225" s="429">
        <v>3200</v>
      </c>
      <c r="Y4225" s="429"/>
    </row>
    <row r="4226" spans="1:29" s="315" customFormat="1" x14ac:dyDescent="0.2">
      <c r="A4226" s="236" t="s">
        <v>974</v>
      </c>
      <c r="B4226" s="322" t="s">
        <v>991</v>
      </c>
      <c r="C4226" s="237">
        <v>559</v>
      </c>
      <c r="D4226" s="236"/>
      <c r="E4226" s="238">
        <v>323</v>
      </c>
      <c r="F4226" s="362"/>
      <c r="G4226" s="240"/>
      <c r="H4226" s="241">
        <f t="shared" ref="H4226:Y4226" si="7000">H4227+H4228</f>
        <v>0</v>
      </c>
      <c r="I4226" s="241">
        <f t="shared" si="7000"/>
        <v>0</v>
      </c>
      <c r="J4226" s="241">
        <f t="shared" si="7000"/>
        <v>0</v>
      </c>
      <c r="K4226" s="241">
        <f t="shared" si="7000"/>
        <v>0</v>
      </c>
      <c r="L4226" s="241">
        <f t="shared" si="7000"/>
        <v>0</v>
      </c>
      <c r="M4226" s="241">
        <f t="shared" si="7000"/>
        <v>0</v>
      </c>
      <c r="N4226" s="241">
        <f t="shared" si="7000"/>
        <v>16400</v>
      </c>
      <c r="O4226" s="241">
        <f t="shared" si="7000"/>
        <v>0</v>
      </c>
      <c r="P4226" s="241">
        <f t="shared" si="7000"/>
        <v>0</v>
      </c>
      <c r="Q4226" s="241">
        <f t="shared" si="7000"/>
        <v>0</v>
      </c>
      <c r="R4226" s="241">
        <f t="shared" si="7000"/>
        <v>0</v>
      </c>
      <c r="S4226" s="241">
        <f t="shared" si="7000"/>
        <v>0</v>
      </c>
      <c r="T4226" s="241">
        <f t="shared" si="7000"/>
        <v>2000</v>
      </c>
      <c r="U4226" s="241">
        <f t="shared" si="7000"/>
        <v>0</v>
      </c>
      <c r="V4226" s="241">
        <f t="shared" si="7000"/>
        <v>0</v>
      </c>
      <c r="W4226" s="241">
        <f t="shared" si="7000"/>
        <v>0</v>
      </c>
      <c r="X4226" s="241">
        <f t="shared" si="7000"/>
        <v>1200</v>
      </c>
      <c r="Y4226" s="241">
        <f t="shared" si="7000"/>
        <v>0</v>
      </c>
    </row>
    <row r="4227" spans="1:29" s="229" customFormat="1" ht="15" x14ac:dyDescent="0.2">
      <c r="A4227" s="242" t="s">
        <v>974</v>
      </c>
      <c r="B4227" s="331" t="s">
        <v>991</v>
      </c>
      <c r="C4227" s="243">
        <v>559</v>
      </c>
      <c r="D4227" s="242" t="s">
        <v>101</v>
      </c>
      <c r="E4227" s="251">
        <v>3233</v>
      </c>
      <c r="F4227" s="246" t="s">
        <v>54</v>
      </c>
      <c r="G4227" s="247"/>
      <c r="H4227" s="429"/>
      <c r="I4227" s="429"/>
      <c r="J4227" s="429"/>
      <c r="K4227" s="429"/>
      <c r="L4227" s="429"/>
      <c r="M4227" s="429"/>
      <c r="N4227" s="429">
        <v>2000</v>
      </c>
      <c r="O4227" s="429"/>
      <c r="P4227" s="429"/>
      <c r="Q4227" s="429"/>
      <c r="R4227" s="429"/>
      <c r="S4227" s="429"/>
      <c r="T4227" s="429">
        <v>2000</v>
      </c>
      <c r="U4227" s="429"/>
      <c r="V4227" s="429"/>
      <c r="W4227" s="429"/>
      <c r="X4227" s="429">
        <v>1200</v>
      </c>
      <c r="Y4227" s="429"/>
    </row>
    <row r="4228" spans="1:29" s="229" customFormat="1" ht="15" x14ac:dyDescent="0.2">
      <c r="A4228" s="242" t="s">
        <v>974</v>
      </c>
      <c r="B4228" s="331" t="s">
        <v>991</v>
      </c>
      <c r="C4228" s="243">
        <v>559</v>
      </c>
      <c r="D4228" s="242" t="s">
        <v>101</v>
      </c>
      <c r="E4228" s="251">
        <v>3237</v>
      </c>
      <c r="F4228" s="246" t="s">
        <v>58</v>
      </c>
      <c r="G4228" s="247"/>
      <c r="H4228" s="429"/>
      <c r="I4228" s="429"/>
      <c r="J4228" s="429"/>
      <c r="K4228" s="429"/>
      <c r="L4228" s="429"/>
      <c r="M4228" s="429"/>
      <c r="N4228" s="429">
        <v>14400</v>
      </c>
      <c r="O4228" s="429"/>
      <c r="P4228" s="429"/>
      <c r="Q4228" s="429"/>
      <c r="R4228" s="429"/>
      <c r="S4228" s="429"/>
      <c r="T4228" s="429">
        <v>0</v>
      </c>
      <c r="U4228" s="429"/>
      <c r="V4228" s="429"/>
      <c r="W4228" s="429"/>
      <c r="X4228" s="429">
        <v>0</v>
      </c>
      <c r="Y4228" s="429"/>
    </row>
    <row r="4229" spans="1:29" s="229" customFormat="1" x14ac:dyDescent="0.2">
      <c r="A4229" s="230" t="s">
        <v>974</v>
      </c>
      <c r="B4229" s="232" t="s">
        <v>991</v>
      </c>
      <c r="C4229" s="231">
        <v>559</v>
      </c>
      <c r="D4229" s="232"/>
      <c r="E4229" s="233">
        <v>42</v>
      </c>
      <c r="F4229" s="234"/>
      <c r="G4229" s="234"/>
      <c r="H4229" s="235">
        <f t="shared" ref="H4229:Y4229" si="7001">H4230+H4232</f>
        <v>0</v>
      </c>
      <c r="I4229" s="235">
        <f t="shared" si="7001"/>
        <v>0</v>
      </c>
      <c r="J4229" s="235">
        <f t="shared" si="7001"/>
        <v>0</v>
      </c>
      <c r="K4229" s="235">
        <f t="shared" si="7001"/>
        <v>0</v>
      </c>
      <c r="L4229" s="235">
        <f t="shared" si="7001"/>
        <v>0</v>
      </c>
      <c r="M4229" s="235">
        <f t="shared" si="7001"/>
        <v>0</v>
      </c>
      <c r="N4229" s="235">
        <f t="shared" si="7001"/>
        <v>16000</v>
      </c>
      <c r="O4229" s="235">
        <f t="shared" si="7001"/>
        <v>0</v>
      </c>
      <c r="P4229" s="235">
        <f t="shared" si="7001"/>
        <v>0</v>
      </c>
      <c r="Q4229" s="235">
        <f t="shared" si="7001"/>
        <v>0</v>
      </c>
      <c r="R4229" s="235">
        <f t="shared" si="7001"/>
        <v>0</v>
      </c>
      <c r="S4229" s="235">
        <f t="shared" si="7001"/>
        <v>0</v>
      </c>
      <c r="T4229" s="235">
        <f t="shared" si="7001"/>
        <v>0</v>
      </c>
      <c r="U4229" s="235">
        <f t="shared" si="7001"/>
        <v>0</v>
      </c>
      <c r="V4229" s="235">
        <f t="shared" si="7001"/>
        <v>0</v>
      </c>
      <c r="W4229" s="235">
        <f t="shared" si="7001"/>
        <v>0</v>
      </c>
      <c r="X4229" s="235">
        <f t="shared" si="7001"/>
        <v>0</v>
      </c>
      <c r="Y4229" s="235">
        <f t="shared" si="7001"/>
        <v>0</v>
      </c>
    </row>
    <row r="4230" spans="1:29" s="315" customFormat="1" x14ac:dyDescent="0.2">
      <c r="A4230" s="236" t="s">
        <v>974</v>
      </c>
      <c r="B4230" s="322" t="s">
        <v>991</v>
      </c>
      <c r="C4230" s="237">
        <v>559</v>
      </c>
      <c r="D4230" s="236"/>
      <c r="E4230" s="238">
        <v>423</v>
      </c>
      <c r="F4230" s="362"/>
      <c r="G4230" s="240"/>
      <c r="H4230" s="241">
        <f t="shared" ref="H4230:S4230" si="7002">H4231</f>
        <v>0</v>
      </c>
      <c r="I4230" s="241">
        <f t="shared" si="7002"/>
        <v>0</v>
      </c>
      <c r="J4230" s="241">
        <f t="shared" si="7002"/>
        <v>0</v>
      </c>
      <c r="K4230" s="241">
        <f t="shared" si="7002"/>
        <v>0</v>
      </c>
      <c r="L4230" s="241">
        <f t="shared" si="7002"/>
        <v>0</v>
      </c>
      <c r="M4230" s="241">
        <f t="shared" si="7002"/>
        <v>0</v>
      </c>
      <c r="N4230" s="241">
        <f t="shared" si="7002"/>
        <v>13600</v>
      </c>
      <c r="O4230" s="241">
        <f t="shared" si="7002"/>
        <v>0</v>
      </c>
      <c r="P4230" s="241">
        <f t="shared" si="7002"/>
        <v>0</v>
      </c>
      <c r="Q4230" s="241">
        <f t="shared" si="7002"/>
        <v>0</v>
      </c>
      <c r="R4230" s="241">
        <f t="shared" si="7002"/>
        <v>0</v>
      </c>
      <c r="S4230" s="241">
        <f t="shared" si="7002"/>
        <v>0</v>
      </c>
      <c r="T4230" s="241">
        <f>T4231+T4232</f>
        <v>0</v>
      </c>
      <c r="U4230" s="241">
        <f>U4231</f>
        <v>0</v>
      </c>
      <c r="V4230" s="241">
        <f>V4231</f>
        <v>0</v>
      </c>
      <c r="W4230" s="241">
        <f>W4231</f>
        <v>0</v>
      </c>
      <c r="X4230" s="241">
        <f>X4231+X4232</f>
        <v>0</v>
      </c>
      <c r="Y4230" s="241">
        <f>Y4231</f>
        <v>0</v>
      </c>
    </row>
    <row r="4231" spans="1:29" s="229" customFormat="1" ht="15" x14ac:dyDescent="0.2">
      <c r="A4231" s="242" t="s">
        <v>974</v>
      </c>
      <c r="B4231" s="331" t="s">
        <v>991</v>
      </c>
      <c r="C4231" s="243">
        <v>559</v>
      </c>
      <c r="D4231" s="242" t="s">
        <v>101</v>
      </c>
      <c r="E4231" s="251">
        <v>4231</v>
      </c>
      <c r="F4231" s="246" t="s">
        <v>241</v>
      </c>
      <c r="G4231" s="247"/>
      <c r="H4231" s="429"/>
      <c r="I4231" s="429"/>
      <c r="J4231" s="429"/>
      <c r="K4231" s="429"/>
      <c r="L4231" s="429"/>
      <c r="M4231" s="429"/>
      <c r="N4231" s="429">
        <v>13600</v>
      </c>
      <c r="O4231" s="429"/>
      <c r="P4231" s="429"/>
      <c r="Q4231" s="429"/>
      <c r="R4231" s="429"/>
      <c r="S4231" s="429"/>
      <c r="T4231" s="429">
        <v>0</v>
      </c>
      <c r="U4231" s="429"/>
      <c r="V4231" s="429"/>
      <c r="W4231" s="429"/>
      <c r="X4231" s="429">
        <v>0</v>
      </c>
      <c r="Y4231" s="429"/>
    </row>
    <row r="4232" spans="1:29" s="315" customFormat="1" x14ac:dyDescent="0.2">
      <c r="A4232" s="236" t="s">
        <v>974</v>
      </c>
      <c r="B4232" s="322" t="s">
        <v>991</v>
      </c>
      <c r="C4232" s="237">
        <v>559</v>
      </c>
      <c r="D4232" s="236"/>
      <c r="E4232" s="238">
        <v>426</v>
      </c>
      <c r="F4232" s="362"/>
      <c r="G4232" s="240"/>
      <c r="H4232" s="241">
        <f t="shared" ref="H4232:Y4232" si="7003">H4233</f>
        <v>0</v>
      </c>
      <c r="I4232" s="241">
        <f t="shared" si="7003"/>
        <v>0</v>
      </c>
      <c r="J4232" s="241">
        <f t="shared" si="7003"/>
        <v>0</v>
      </c>
      <c r="K4232" s="241">
        <f t="shared" si="7003"/>
        <v>0</v>
      </c>
      <c r="L4232" s="241">
        <f t="shared" si="7003"/>
        <v>0</v>
      </c>
      <c r="M4232" s="241">
        <f t="shared" si="7003"/>
        <v>0</v>
      </c>
      <c r="N4232" s="241">
        <f t="shared" si="7003"/>
        <v>2400</v>
      </c>
      <c r="O4232" s="241">
        <f t="shared" si="7003"/>
        <v>0</v>
      </c>
      <c r="P4232" s="241">
        <f t="shared" si="7003"/>
        <v>0</v>
      </c>
      <c r="Q4232" s="241">
        <f t="shared" si="7003"/>
        <v>0</v>
      </c>
      <c r="R4232" s="241">
        <f t="shared" si="7003"/>
        <v>0</v>
      </c>
      <c r="S4232" s="241">
        <f t="shared" si="7003"/>
        <v>0</v>
      </c>
      <c r="T4232" s="241">
        <f t="shared" si="7003"/>
        <v>0</v>
      </c>
      <c r="U4232" s="241">
        <f t="shared" si="7003"/>
        <v>0</v>
      </c>
      <c r="V4232" s="241">
        <f t="shared" si="7003"/>
        <v>0</v>
      </c>
      <c r="W4232" s="241">
        <f t="shared" si="7003"/>
        <v>0</v>
      </c>
      <c r="X4232" s="241">
        <f t="shared" si="7003"/>
        <v>0</v>
      </c>
      <c r="Y4232" s="241">
        <f t="shared" si="7003"/>
        <v>0</v>
      </c>
    </row>
    <row r="4233" spans="1:29" s="229" customFormat="1" ht="15" x14ac:dyDescent="0.2">
      <c r="A4233" s="242" t="s">
        <v>974</v>
      </c>
      <c r="B4233" s="331" t="s">
        <v>991</v>
      </c>
      <c r="C4233" s="243">
        <v>559</v>
      </c>
      <c r="D4233" s="242" t="s">
        <v>101</v>
      </c>
      <c r="E4233" s="251">
        <v>4262</v>
      </c>
      <c r="F4233" s="246" t="s">
        <v>218</v>
      </c>
      <c r="G4233" s="247"/>
      <c r="H4233" s="429"/>
      <c r="I4233" s="429"/>
      <c r="J4233" s="429"/>
      <c r="K4233" s="429"/>
      <c r="L4233" s="429"/>
      <c r="M4233" s="429"/>
      <c r="N4233" s="429">
        <v>2400</v>
      </c>
      <c r="O4233" s="429"/>
      <c r="P4233" s="429"/>
      <c r="Q4233" s="429"/>
      <c r="R4233" s="429"/>
      <c r="S4233" s="429"/>
      <c r="T4233" s="429"/>
      <c r="U4233" s="430"/>
      <c r="V4233" s="430"/>
      <c r="W4233" s="430"/>
      <c r="X4233" s="430"/>
      <c r="Y4233" s="430"/>
    </row>
    <row r="4234" spans="1:29" x14ac:dyDescent="0.2">
      <c r="A4234" s="205" t="s">
        <v>993</v>
      </c>
      <c r="B4234" s="455" t="s">
        <v>994</v>
      </c>
      <c r="C4234" s="455"/>
      <c r="D4234" s="455"/>
      <c r="E4234" s="455"/>
      <c r="F4234" s="145" t="s">
        <v>995</v>
      </c>
      <c r="G4234" s="117"/>
      <c r="H4234" s="100">
        <f t="shared" ref="H4234:Y4234" si="7004">H4235+H4318+H4338+H4373+H4408+H4415</f>
        <v>14344519</v>
      </c>
      <c r="I4234" s="100">
        <f t="shared" si="7004"/>
        <v>4198382</v>
      </c>
      <c r="J4234" s="100">
        <f t="shared" si="7004"/>
        <v>16618951</v>
      </c>
      <c r="K4234" s="100">
        <f t="shared" si="7004"/>
        <v>6988055</v>
      </c>
      <c r="L4234" s="100">
        <f t="shared" si="7004"/>
        <v>16789171</v>
      </c>
      <c r="M4234" s="100">
        <f t="shared" si="7004"/>
        <v>6988055</v>
      </c>
      <c r="N4234" s="100">
        <f t="shared" si="7004"/>
        <v>16988171</v>
      </c>
      <c r="O4234" s="100">
        <f t="shared" si="7004"/>
        <v>6488055</v>
      </c>
      <c r="P4234" s="100">
        <f t="shared" si="7004"/>
        <v>7392127</v>
      </c>
      <c r="Q4234" s="100">
        <f t="shared" si="7004"/>
        <v>5706284</v>
      </c>
      <c r="R4234" s="100">
        <f t="shared" si="7004"/>
        <v>7497287</v>
      </c>
      <c r="S4234" s="100">
        <f t="shared" si="7004"/>
        <v>5706284</v>
      </c>
      <c r="T4234" s="100">
        <f t="shared" si="7004"/>
        <v>7213287</v>
      </c>
      <c r="U4234" s="100">
        <f t="shared" si="7004"/>
        <v>4706284</v>
      </c>
      <c r="V4234" s="100">
        <f t="shared" si="7004"/>
        <v>5424110</v>
      </c>
      <c r="W4234" s="100">
        <f t="shared" si="7004"/>
        <v>5219000</v>
      </c>
      <c r="X4234" s="100">
        <f t="shared" si="7004"/>
        <v>4940110</v>
      </c>
      <c r="Y4234" s="100">
        <f t="shared" si="7004"/>
        <v>4219000</v>
      </c>
      <c r="Z4234" s="107">
        <v>6488055</v>
      </c>
      <c r="AA4234" s="107">
        <v>4706284</v>
      </c>
      <c r="AB4234" s="107">
        <v>4219000</v>
      </c>
      <c r="AC4234" s="474" t="s">
        <v>996</v>
      </c>
    </row>
    <row r="4235" spans="1:29" ht="33.75" x14ac:dyDescent="0.2">
      <c r="A4235" s="202" t="s">
        <v>993</v>
      </c>
      <c r="B4235" s="173" t="s">
        <v>997</v>
      </c>
      <c r="C4235" s="173"/>
      <c r="D4235" s="173"/>
      <c r="E4235" s="174"/>
      <c r="F4235" s="176" t="s">
        <v>887</v>
      </c>
      <c r="G4235" s="177" t="s">
        <v>687</v>
      </c>
      <c r="H4235" s="178">
        <f>H4236+H4244+H4274+H4282+H4305+H4267+H4313+H4264</f>
        <v>439207</v>
      </c>
      <c r="I4235" s="178">
        <f t="shared" ref="I4235:W4235" si="7005">I4236+I4244+I4274+I4282+I4305+I4267+I4313+I4264</f>
        <v>272220</v>
      </c>
      <c r="J4235" s="178">
        <f t="shared" si="7005"/>
        <v>385027</v>
      </c>
      <c r="K4235" s="178">
        <f t="shared" si="7005"/>
        <v>251377</v>
      </c>
      <c r="L4235" s="178">
        <f t="shared" si="7005"/>
        <v>464100</v>
      </c>
      <c r="M4235" s="178">
        <f t="shared" si="7005"/>
        <v>320500</v>
      </c>
      <c r="N4235" s="178">
        <f t="shared" ref="N4235:O4235" si="7006">N4236+N4244+N4274+N4282+N4305+N4267+N4313+N4264</f>
        <v>464100</v>
      </c>
      <c r="O4235" s="178">
        <f t="shared" si="7006"/>
        <v>320500</v>
      </c>
      <c r="P4235" s="178">
        <f t="shared" si="7005"/>
        <v>420862</v>
      </c>
      <c r="Q4235" s="178">
        <f t="shared" si="7005"/>
        <v>251377</v>
      </c>
      <c r="R4235" s="178">
        <f t="shared" si="7005"/>
        <v>506800</v>
      </c>
      <c r="S4235" s="178">
        <f t="shared" si="7005"/>
        <v>356800</v>
      </c>
      <c r="T4235" s="178">
        <f t="shared" ref="T4235:U4235" si="7007">T4236+T4244+T4274+T4282+T4305+T4267+T4313+T4264</f>
        <v>506800</v>
      </c>
      <c r="U4235" s="178">
        <f t="shared" si="7007"/>
        <v>356800</v>
      </c>
      <c r="V4235" s="178">
        <f t="shared" si="7005"/>
        <v>505500</v>
      </c>
      <c r="W4235" s="178">
        <f t="shared" si="7005"/>
        <v>356000</v>
      </c>
      <c r="X4235" s="178">
        <f t="shared" ref="X4235:Y4235" si="7008">X4236+X4244+X4274+X4282+X4305+X4267+X4313+X4264</f>
        <v>505500</v>
      </c>
      <c r="Y4235" s="178">
        <f t="shared" si="7008"/>
        <v>356000</v>
      </c>
      <c r="Z4235" s="284">
        <f>Z4234-O4234</f>
        <v>0</v>
      </c>
      <c r="AA4235" s="284">
        <f>AA4234-U4234</f>
        <v>0</v>
      </c>
      <c r="AB4235" s="284">
        <f>AB4234-Y4234</f>
        <v>0</v>
      </c>
      <c r="AC4235" s="475"/>
    </row>
    <row r="4236" spans="1:29" x14ac:dyDescent="0.2">
      <c r="A4236" s="188" t="s">
        <v>993</v>
      </c>
      <c r="B4236" s="166" t="s">
        <v>997</v>
      </c>
      <c r="C4236" s="167">
        <v>11</v>
      </c>
      <c r="D4236" s="166"/>
      <c r="E4236" s="168">
        <v>31</v>
      </c>
      <c r="F4236" s="169"/>
      <c r="G4236" s="169"/>
      <c r="H4236" s="185">
        <f t="shared" ref="H4236:Q4236" si="7009">H4237+H4240+H4242</f>
        <v>180471</v>
      </c>
      <c r="I4236" s="185">
        <f t="shared" si="7009"/>
        <v>180471</v>
      </c>
      <c r="J4236" s="185">
        <f t="shared" si="7009"/>
        <v>173469</v>
      </c>
      <c r="K4236" s="185">
        <f t="shared" si="7009"/>
        <v>173469</v>
      </c>
      <c r="L4236" s="185">
        <f t="shared" ref="L4236:M4236" si="7010">L4237+L4240+L4242</f>
        <v>209200</v>
      </c>
      <c r="M4236" s="185">
        <f t="shared" si="7010"/>
        <v>209200</v>
      </c>
      <c r="N4236" s="185">
        <f t="shared" ref="N4236:O4236" si="7011">N4237+N4240+N4242</f>
        <v>209200</v>
      </c>
      <c r="O4236" s="185">
        <f t="shared" si="7011"/>
        <v>209200</v>
      </c>
      <c r="P4236" s="185">
        <f t="shared" si="7009"/>
        <v>173469</v>
      </c>
      <c r="Q4236" s="185">
        <f t="shared" si="7009"/>
        <v>173469</v>
      </c>
      <c r="R4236" s="185">
        <f t="shared" ref="R4236:W4236" si="7012">R4237+R4240+R4242</f>
        <v>241000</v>
      </c>
      <c r="S4236" s="185">
        <f t="shared" si="7012"/>
        <v>241000</v>
      </c>
      <c r="T4236" s="185">
        <f t="shared" ref="T4236:U4236" si="7013">T4237+T4240+T4242</f>
        <v>241000</v>
      </c>
      <c r="U4236" s="185">
        <f t="shared" si="7013"/>
        <v>241000</v>
      </c>
      <c r="V4236" s="185">
        <f t="shared" si="7012"/>
        <v>241000</v>
      </c>
      <c r="W4236" s="185">
        <f t="shared" si="7012"/>
        <v>241000</v>
      </c>
      <c r="X4236" s="185">
        <f t="shared" ref="X4236:Y4236" si="7014">X4237+X4240+X4242</f>
        <v>241000</v>
      </c>
      <c r="Y4236" s="185">
        <f t="shared" si="7014"/>
        <v>241000</v>
      </c>
    </row>
    <row r="4237" spans="1:29" x14ac:dyDescent="0.2">
      <c r="A4237" s="118" t="s">
        <v>993</v>
      </c>
      <c r="B4237" s="102" t="s">
        <v>997</v>
      </c>
      <c r="C4237" s="103">
        <v>11</v>
      </c>
      <c r="D4237" s="118"/>
      <c r="E4237" s="113">
        <v>311</v>
      </c>
      <c r="F4237" s="141"/>
      <c r="G4237" s="186"/>
      <c r="H4237" s="108">
        <f t="shared" ref="H4237:Q4237" si="7015">H4238+H4239</f>
        <v>146975</v>
      </c>
      <c r="I4237" s="108">
        <f t="shared" si="7015"/>
        <v>146975</v>
      </c>
      <c r="J4237" s="108">
        <f t="shared" si="7015"/>
        <v>142544</v>
      </c>
      <c r="K4237" s="108">
        <f t="shared" si="7015"/>
        <v>142544</v>
      </c>
      <c r="L4237" s="108">
        <f t="shared" ref="L4237:M4237" si="7016">L4238+L4239</f>
        <v>172000</v>
      </c>
      <c r="M4237" s="108">
        <f t="shared" si="7016"/>
        <v>172000</v>
      </c>
      <c r="N4237" s="108">
        <f t="shared" ref="N4237:O4237" si="7017">N4238+N4239</f>
        <v>172000</v>
      </c>
      <c r="O4237" s="108">
        <f t="shared" si="7017"/>
        <v>172000</v>
      </c>
      <c r="P4237" s="108">
        <f t="shared" si="7015"/>
        <v>142544</v>
      </c>
      <c r="Q4237" s="108">
        <f t="shared" si="7015"/>
        <v>142544</v>
      </c>
      <c r="R4237" s="108">
        <f t="shared" ref="R4237:W4237" si="7018">R4238+R4239</f>
        <v>202000</v>
      </c>
      <c r="S4237" s="108">
        <f t="shared" si="7018"/>
        <v>202000</v>
      </c>
      <c r="T4237" s="108">
        <f t="shared" ref="T4237:U4237" si="7019">T4238+T4239</f>
        <v>202000</v>
      </c>
      <c r="U4237" s="108">
        <f t="shared" si="7019"/>
        <v>202000</v>
      </c>
      <c r="V4237" s="108">
        <f t="shared" si="7018"/>
        <v>202000</v>
      </c>
      <c r="W4237" s="108">
        <f t="shared" si="7018"/>
        <v>202000</v>
      </c>
      <c r="X4237" s="108">
        <f t="shared" ref="X4237:Y4237" si="7020">X4238+X4239</f>
        <v>202000</v>
      </c>
      <c r="Y4237" s="108">
        <f t="shared" si="7020"/>
        <v>202000</v>
      </c>
    </row>
    <row r="4238" spans="1:29" ht="15" x14ac:dyDescent="0.2">
      <c r="A4238" s="95" t="s">
        <v>993</v>
      </c>
      <c r="B4238" s="93" t="s">
        <v>997</v>
      </c>
      <c r="C4238" s="94">
        <v>11</v>
      </c>
      <c r="D4238" s="95" t="s">
        <v>101</v>
      </c>
      <c r="E4238" s="119">
        <v>3111</v>
      </c>
      <c r="F4238" s="142" t="s">
        <v>33</v>
      </c>
      <c r="H4238" s="398">
        <v>145290</v>
      </c>
      <c r="I4238" s="398">
        <f t="shared" ref="I4238:I4239" si="7021">H4238</f>
        <v>145290</v>
      </c>
      <c r="J4238" s="398">
        <v>139359</v>
      </c>
      <c r="K4238" s="398">
        <f t="shared" ref="K4238:K4239" si="7022">J4238</f>
        <v>139359</v>
      </c>
      <c r="L4238" s="398">
        <v>170000</v>
      </c>
      <c r="M4238" s="398">
        <f t="shared" ref="M4238:M4239" si="7023">L4238</f>
        <v>170000</v>
      </c>
      <c r="N4238" s="398">
        <v>170000</v>
      </c>
      <c r="O4238" s="398">
        <f t="shared" ref="O4238:O4239" si="7024">N4238</f>
        <v>170000</v>
      </c>
      <c r="P4238" s="398">
        <v>139359</v>
      </c>
      <c r="Q4238" s="398">
        <f t="shared" ref="Q4238:Q4239" si="7025">P4238</f>
        <v>139359</v>
      </c>
      <c r="R4238" s="398">
        <v>200000</v>
      </c>
      <c r="S4238" s="398">
        <f t="shared" ref="S4238:S4239" si="7026">R4238</f>
        <v>200000</v>
      </c>
      <c r="T4238" s="398">
        <v>200000</v>
      </c>
      <c r="U4238" s="398">
        <f t="shared" ref="U4238:U4239" si="7027">T4238</f>
        <v>200000</v>
      </c>
      <c r="V4238" s="398">
        <v>200000</v>
      </c>
      <c r="W4238" s="398">
        <f t="shared" ref="W4238:W4239" si="7028">V4238</f>
        <v>200000</v>
      </c>
      <c r="X4238" s="398">
        <v>200000</v>
      </c>
      <c r="Y4238" s="398">
        <f t="shared" ref="Y4238:Y4239" si="7029">X4238</f>
        <v>200000</v>
      </c>
    </row>
    <row r="4239" spans="1:29" ht="15" x14ac:dyDescent="0.2">
      <c r="A4239" s="95" t="s">
        <v>993</v>
      </c>
      <c r="B4239" s="93" t="s">
        <v>997</v>
      </c>
      <c r="C4239" s="94">
        <v>11</v>
      </c>
      <c r="D4239" s="95" t="s">
        <v>101</v>
      </c>
      <c r="E4239" s="119">
        <v>3113</v>
      </c>
      <c r="F4239" s="142" t="s">
        <v>35</v>
      </c>
      <c r="H4239" s="398">
        <v>1685</v>
      </c>
      <c r="I4239" s="398">
        <f t="shared" si="7021"/>
        <v>1685</v>
      </c>
      <c r="J4239" s="398">
        <v>3185</v>
      </c>
      <c r="K4239" s="398">
        <f t="shared" si="7022"/>
        <v>3185</v>
      </c>
      <c r="L4239" s="398">
        <v>2000</v>
      </c>
      <c r="M4239" s="398">
        <f t="shared" si="7023"/>
        <v>2000</v>
      </c>
      <c r="N4239" s="398">
        <v>2000</v>
      </c>
      <c r="O4239" s="398">
        <f t="shared" si="7024"/>
        <v>2000</v>
      </c>
      <c r="P4239" s="398">
        <v>3185</v>
      </c>
      <c r="Q4239" s="398">
        <f t="shared" si="7025"/>
        <v>3185</v>
      </c>
      <c r="R4239" s="398">
        <v>2000</v>
      </c>
      <c r="S4239" s="398">
        <f t="shared" si="7026"/>
        <v>2000</v>
      </c>
      <c r="T4239" s="398">
        <v>2000</v>
      </c>
      <c r="U4239" s="398">
        <f t="shared" si="7027"/>
        <v>2000</v>
      </c>
      <c r="V4239" s="398">
        <v>2000</v>
      </c>
      <c r="W4239" s="398">
        <f t="shared" si="7028"/>
        <v>2000</v>
      </c>
      <c r="X4239" s="398">
        <v>2000</v>
      </c>
      <c r="Y4239" s="398">
        <f t="shared" si="7029"/>
        <v>2000</v>
      </c>
    </row>
    <row r="4240" spans="1:29" x14ac:dyDescent="0.2">
      <c r="A4240" s="118" t="s">
        <v>993</v>
      </c>
      <c r="B4240" s="102" t="s">
        <v>997</v>
      </c>
      <c r="C4240" s="103">
        <v>11</v>
      </c>
      <c r="D4240" s="118"/>
      <c r="E4240" s="105">
        <v>312</v>
      </c>
      <c r="F4240" s="141"/>
      <c r="G4240" s="186"/>
      <c r="H4240" s="108">
        <f t="shared" ref="H4240:Y4240" si="7030">H4241</f>
        <v>6380</v>
      </c>
      <c r="I4240" s="108">
        <f t="shared" si="7030"/>
        <v>6380</v>
      </c>
      <c r="J4240" s="108">
        <f t="shared" si="7030"/>
        <v>3584</v>
      </c>
      <c r="K4240" s="108">
        <f t="shared" si="7030"/>
        <v>3584</v>
      </c>
      <c r="L4240" s="108">
        <f t="shared" si="7030"/>
        <v>8200</v>
      </c>
      <c r="M4240" s="108">
        <f t="shared" si="7030"/>
        <v>8200</v>
      </c>
      <c r="N4240" s="108">
        <f t="shared" si="7030"/>
        <v>8200</v>
      </c>
      <c r="O4240" s="108">
        <f t="shared" si="7030"/>
        <v>8200</v>
      </c>
      <c r="P4240" s="108">
        <f t="shared" si="7030"/>
        <v>3584</v>
      </c>
      <c r="Q4240" s="108">
        <f t="shared" si="7030"/>
        <v>3584</v>
      </c>
      <c r="R4240" s="108">
        <f t="shared" si="7030"/>
        <v>6000</v>
      </c>
      <c r="S4240" s="108">
        <f t="shared" si="7030"/>
        <v>6000</v>
      </c>
      <c r="T4240" s="108">
        <f t="shared" si="7030"/>
        <v>6000</v>
      </c>
      <c r="U4240" s="108">
        <f t="shared" si="7030"/>
        <v>6000</v>
      </c>
      <c r="V4240" s="108">
        <f t="shared" si="7030"/>
        <v>6000</v>
      </c>
      <c r="W4240" s="108">
        <f t="shared" si="7030"/>
        <v>6000</v>
      </c>
      <c r="X4240" s="108">
        <f t="shared" si="7030"/>
        <v>6000</v>
      </c>
      <c r="Y4240" s="108">
        <f t="shared" si="7030"/>
        <v>6000</v>
      </c>
    </row>
    <row r="4241" spans="1:25" ht="15" x14ac:dyDescent="0.2">
      <c r="A4241" s="95" t="s">
        <v>993</v>
      </c>
      <c r="B4241" s="93" t="s">
        <v>997</v>
      </c>
      <c r="C4241" s="94">
        <v>11</v>
      </c>
      <c r="D4241" s="95" t="s">
        <v>101</v>
      </c>
      <c r="E4241" s="138">
        <v>3121</v>
      </c>
      <c r="F4241" s="143" t="s">
        <v>38</v>
      </c>
      <c r="H4241" s="398">
        <v>6380</v>
      </c>
      <c r="I4241" s="398">
        <f>H4241</f>
        <v>6380</v>
      </c>
      <c r="J4241" s="398">
        <v>3584</v>
      </c>
      <c r="K4241" s="398">
        <f>J4241</f>
        <v>3584</v>
      </c>
      <c r="L4241" s="398">
        <v>8200</v>
      </c>
      <c r="M4241" s="398">
        <f>L4241</f>
        <v>8200</v>
      </c>
      <c r="N4241" s="398">
        <v>8200</v>
      </c>
      <c r="O4241" s="398">
        <f>N4241</f>
        <v>8200</v>
      </c>
      <c r="P4241" s="398">
        <v>3584</v>
      </c>
      <c r="Q4241" s="398">
        <f>P4241</f>
        <v>3584</v>
      </c>
      <c r="R4241" s="398">
        <v>6000</v>
      </c>
      <c r="S4241" s="398">
        <f>R4241</f>
        <v>6000</v>
      </c>
      <c r="T4241" s="398">
        <v>6000</v>
      </c>
      <c r="U4241" s="398">
        <f>T4241</f>
        <v>6000</v>
      </c>
      <c r="V4241" s="398">
        <v>6000</v>
      </c>
      <c r="W4241" s="398">
        <f>V4241</f>
        <v>6000</v>
      </c>
      <c r="X4241" s="398">
        <v>6000</v>
      </c>
      <c r="Y4241" s="398">
        <f>X4241</f>
        <v>6000</v>
      </c>
    </row>
    <row r="4242" spans="1:25" x14ac:dyDescent="0.2">
      <c r="A4242" s="118" t="s">
        <v>993</v>
      </c>
      <c r="B4242" s="102" t="s">
        <v>997</v>
      </c>
      <c r="C4242" s="103">
        <v>11</v>
      </c>
      <c r="D4242" s="118"/>
      <c r="E4242" s="105">
        <v>313</v>
      </c>
      <c r="F4242" s="141"/>
      <c r="G4242" s="186"/>
      <c r="H4242" s="108">
        <f t="shared" ref="H4242:Y4242" si="7031">H4243</f>
        <v>27116</v>
      </c>
      <c r="I4242" s="108">
        <f t="shared" si="7031"/>
        <v>27116</v>
      </c>
      <c r="J4242" s="108">
        <f t="shared" si="7031"/>
        <v>27341</v>
      </c>
      <c r="K4242" s="108">
        <f t="shared" si="7031"/>
        <v>27341</v>
      </c>
      <c r="L4242" s="108">
        <f t="shared" si="7031"/>
        <v>29000</v>
      </c>
      <c r="M4242" s="108">
        <f t="shared" si="7031"/>
        <v>29000</v>
      </c>
      <c r="N4242" s="108">
        <f t="shared" si="7031"/>
        <v>29000</v>
      </c>
      <c r="O4242" s="108">
        <f t="shared" si="7031"/>
        <v>29000</v>
      </c>
      <c r="P4242" s="108">
        <f t="shared" si="7031"/>
        <v>27341</v>
      </c>
      <c r="Q4242" s="108">
        <f t="shared" si="7031"/>
        <v>27341</v>
      </c>
      <c r="R4242" s="108">
        <f t="shared" si="7031"/>
        <v>33000</v>
      </c>
      <c r="S4242" s="108">
        <f t="shared" si="7031"/>
        <v>33000</v>
      </c>
      <c r="T4242" s="108">
        <f t="shared" si="7031"/>
        <v>33000</v>
      </c>
      <c r="U4242" s="108">
        <f t="shared" si="7031"/>
        <v>33000</v>
      </c>
      <c r="V4242" s="108">
        <f t="shared" si="7031"/>
        <v>33000</v>
      </c>
      <c r="W4242" s="108">
        <f t="shared" si="7031"/>
        <v>33000</v>
      </c>
      <c r="X4242" s="108">
        <f t="shared" si="7031"/>
        <v>33000</v>
      </c>
      <c r="Y4242" s="108">
        <f t="shared" si="7031"/>
        <v>33000</v>
      </c>
    </row>
    <row r="4243" spans="1:25" ht="15" x14ac:dyDescent="0.2">
      <c r="A4243" s="95" t="s">
        <v>993</v>
      </c>
      <c r="B4243" s="93" t="s">
        <v>997</v>
      </c>
      <c r="C4243" s="94">
        <v>11</v>
      </c>
      <c r="D4243" s="95" t="s">
        <v>101</v>
      </c>
      <c r="E4243" s="138">
        <v>3132</v>
      </c>
      <c r="F4243" s="143" t="s">
        <v>40</v>
      </c>
      <c r="H4243" s="398">
        <v>27116</v>
      </c>
      <c r="I4243" s="398">
        <f>H4243</f>
        <v>27116</v>
      </c>
      <c r="J4243" s="398">
        <v>27341</v>
      </c>
      <c r="K4243" s="398">
        <f>J4243</f>
        <v>27341</v>
      </c>
      <c r="L4243" s="398">
        <v>29000</v>
      </c>
      <c r="M4243" s="398">
        <f>L4243</f>
        <v>29000</v>
      </c>
      <c r="N4243" s="398">
        <v>29000</v>
      </c>
      <c r="O4243" s="398">
        <f>N4243</f>
        <v>29000</v>
      </c>
      <c r="P4243" s="398">
        <v>27341</v>
      </c>
      <c r="Q4243" s="398">
        <f>P4243</f>
        <v>27341</v>
      </c>
      <c r="R4243" s="398">
        <v>33000</v>
      </c>
      <c r="S4243" s="398">
        <f>R4243</f>
        <v>33000</v>
      </c>
      <c r="T4243" s="398">
        <v>33000</v>
      </c>
      <c r="U4243" s="398">
        <f>T4243</f>
        <v>33000</v>
      </c>
      <c r="V4243" s="398">
        <v>33000</v>
      </c>
      <c r="W4243" s="398">
        <f>V4243</f>
        <v>33000</v>
      </c>
      <c r="X4243" s="398">
        <v>33000</v>
      </c>
      <c r="Y4243" s="398">
        <f>X4243</f>
        <v>33000</v>
      </c>
    </row>
    <row r="4244" spans="1:25" x14ac:dyDescent="0.2">
      <c r="A4244" s="188" t="s">
        <v>993</v>
      </c>
      <c r="B4244" s="166" t="s">
        <v>997</v>
      </c>
      <c r="C4244" s="167">
        <v>11</v>
      </c>
      <c r="D4244" s="166"/>
      <c r="E4244" s="168">
        <v>32</v>
      </c>
      <c r="F4244" s="169"/>
      <c r="G4244" s="169"/>
      <c r="H4244" s="185">
        <f t="shared" ref="H4244:Q4244" si="7032">H4245+H4248+H4253+H4260</f>
        <v>91749</v>
      </c>
      <c r="I4244" s="185">
        <f t="shared" si="7032"/>
        <v>91749</v>
      </c>
      <c r="J4244" s="185">
        <f t="shared" si="7032"/>
        <v>77908</v>
      </c>
      <c r="K4244" s="185">
        <f t="shared" si="7032"/>
        <v>77908</v>
      </c>
      <c r="L4244" s="185">
        <f t="shared" ref="L4244:M4244" si="7033">L4245+L4248+L4253+L4260</f>
        <v>103300</v>
      </c>
      <c r="M4244" s="185">
        <f t="shared" si="7033"/>
        <v>103300</v>
      </c>
      <c r="N4244" s="185">
        <f t="shared" ref="N4244:O4244" si="7034">N4245+N4248+N4253+N4260</f>
        <v>103300</v>
      </c>
      <c r="O4244" s="185">
        <f t="shared" si="7034"/>
        <v>103300</v>
      </c>
      <c r="P4244" s="185">
        <f t="shared" si="7032"/>
        <v>77908</v>
      </c>
      <c r="Q4244" s="185">
        <f t="shared" si="7032"/>
        <v>77908</v>
      </c>
      <c r="R4244" s="185">
        <f t="shared" ref="R4244:W4244" si="7035">R4245+R4248+R4253+R4260</f>
        <v>110800</v>
      </c>
      <c r="S4244" s="185">
        <f t="shared" si="7035"/>
        <v>110800</v>
      </c>
      <c r="T4244" s="185">
        <f t="shared" ref="T4244:U4244" si="7036">T4245+T4248+T4253+T4260</f>
        <v>110800</v>
      </c>
      <c r="U4244" s="185">
        <f t="shared" si="7036"/>
        <v>110800</v>
      </c>
      <c r="V4244" s="185">
        <f t="shared" si="7035"/>
        <v>112000</v>
      </c>
      <c r="W4244" s="185">
        <f t="shared" si="7035"/>
        <v>112000</v>
      </c>
      <c r="X4244" s="185">
        <f t="shared" ref="X4244:Y4244" si="7037">X4245+X4248+X4253+X4260</f>
        <v>112000</v>
      </c>
      <c r="Y4244" s="185">
        <f t="shared" si="7037"/>
        <v>112000</v>
      </c>
    </row>
    <row r="4245" spans="1:25" x14ac:dyDescent="0.2">
      <c r="A4245" s="118" t="s">
        <v>993</v>
      </c>
      <c r="B4245" s="102" t="s">
        <v>997</v>
      </c>
      <c r="C4245" s="103">
        <v>11</v>
      </c>
      <c r="D4245" s="118"/>
      <c r="E4245" s="113">
        <v>321</v>
      </c>
      <c r="F4245" s="141"/>
      <c r="G4245" s="186"/>
      <c r="H4245" s="108">
        <f t="shared" ref="H4245:Q4245" si="7038">SUM(H4246:H4247)</f>
        <v>6074</v>
      </c>
      <c r="I4245" s="108">
        <f t="shared" si="7038"/>
        <v>6074</v>
      </c>
      <c r="J4245" s="108">
        <f t="shared" si="7038"/>
        <v>6902</v>
      </c>
      <c r="K4245" s="108">
        <f t="shared" si="7038"/>
        <v>6902</v>
      </c>
      <c r="L4245" s="108">
        <f t="shared" ref="L4245:M4245" si="7039">SUM(L4246:L4247)</f>
        <v>7900</v>
      </c>
      <c r="M4245" s="108">
        <f t="shared" si="7039"/>
        <v>7900</v>
      </c>
      <c r="N4245" s="108">
        <f t="shared" ref="N4245:O4245" si="7040">SUM(N4246:N4247)</f>
        <v>7900</v>
      </c>
      <c r="O4245" s="108">
        <f t="shared" si="7040"/>
        <v>7900</v>
      </c>
      <c r="P4245" s="108">
        <f t="shared" si="7038"/>
        <v>6902</v>
      </c>
      <c r="Q4245" s="108">
        <f t="shared" si="7038"/>
        <v>6902</v>
      </c>
      <c r="R4245" s="108">
        <f t="shared" ref="R4245:W4245" si="7041">SUM(R4246:R4247)</f>
        <v>7900</v>
      </c>
      <c r="S4245" s="108">
        <f t="shared" si="7041"/>
        <v>7900</v>
      </c>
      <c r="T4245" s="108">
        <f t="shared" ref="T4245:U4245" si="7042">SUM(T4246:T4247)</f>
        <v>7900</v>
      </c>
      <c r="U4245" s="108">
        <f t="shared" si="7042"/>
        <v>7900</v>
      </c>
      <c r="V4245" s="108">
        <f t="shared" si="7041"/>
        <v>8000</v>
      </c>
      <c r="W4245" s="108">
        <f t="shared" si="7041"/>
        <v>8000</v>
      </c>
      <c r="X4245" s="108">
        <f t="shared" ref="X4245:Y4245" si="7043">SUM(X4246:X4247)</f>
        <v>8000</v>
      </c>
      <c r="Y4245" s="108">
        <f t="shared" si="7043"/>
        <v>8000</v>
      </c>
    </row>
    <row r="4246" spans="1:25" ht="30" x14ac:dyDescent="0.2">
      <c r="A4246" s="95" t="s">
        <v>993</v>
      </c>
      <c r="B4246" s="93" t="s">
        <v>997</v>
      </c>
      <c r="C4246" s="94">
        <v>11</v>
      </c>
      <c r="D4246" s="95" t="s">
        <v>101</v>
      </c>
      <c r="E4246" s="119">
        <v>3212</v>
      </c>
      <c r="F4246" s="142" t="s">
        <v>43</v>
      </c>
      <c r="H4246" s="398">
        <v>3420</v>
      </c>
      <c r="I4246" s="398">
        <f t="shared" ref="I4246:I4247" si="7044">H4246</f>
        <v>3420</v>
      </c>
      <c r="J4246" s="398">
        <v>2920</v>
      </c>
      <c r="K4246" s="398">
        <f t="shared" ref="K4246:K4247" si="7045">J4246</f>
        <v>2920</v>
      </c>
      <c r="L4246" s="398">
        <v>4000</v>
      </c>
      <c r="M4246" s="398">
        <f t="shared" ref="M4246:M4247" si="7046">L4246</f>
        <v>4000</v>
      </c>
      <c r="N4246" s="398">
        <v>4000</v>
      </c>
      <c r="O4246" s="398">
        <f t="shared" ref="O4246:O4247" si="7047">N4246</f>
        <v>4000</v>
      </c>
      <c r="P4246" s="398">
        <v>2920</v>
      </c>
      <c r="Q4246" s="398">
        <f t="shared" ref="Q4246:Q4247" si="7048">P4246</f>
        <v>2920</v>
      </c>
      <c r="R4246" s="398">
        <v>4000</v>
      </c>
      <c r="S4246" s="398">
        <f t="shared" ref="S4246:S4247" si="7049">R4246</f>
        <v>4000</v>
      </c>
      <c r="T4246" s="398">
        <v>4000</v>
      </c>
      <c r="U4246" s="398">
        <f t="shared" ref="U4246:U4247" si="7050">T4246</f>
        <v>4000</v>
      </c>
      <c r="V4246" s="398">
        <v>4000</v>
      </c>
      <c r="W4246" s="398">
        <f t="shared" ref="W4246:W4247" si="7051">V4246</f>
        <v>4000</v>
      </c>
      <c r="X4246" s="398">
        <v>4000</v>
      </c>
      <c r="Y4246" s="398">
        <f t="shared" ref="Y4246:Y4247" si="7052">X4246</f>
        <v>4000</v>
      </c>
    </row>
    <row r="4247" spans="1:25" ht="15" x14ac:dyDescent="0.2">
      <c r="A4247" s="95" t="s">
        <v>993</v>
      </c>
      <c r="B4247" s="93" t="s">
        <v>997</v>
      </c>
      <c r="C4247" s="94">
        <v>11</v>
      </c>
      <c r="D4247" s="95" t="s">
        <v>101</v>
      </c>
      <c r="E4247" s="119">
        <v>3213</v>
      </c>
      <c r="F4247" s="142" t="s">
        <v>44</v>
      </c>
      <c r="H4247" s="398">
        <v>2654</v>
      </c>
      <c r="I4247" s="398">
        <f t="shared" si="7044"/>
        <v>2654</v>
      </c>
      <c r="J4247" s="398">
        <v>3982</v>
      </c>
      <c r="K4247" s="398">
        <f t="shared" si="7045"/>
        <v>3982</v>
      </c>
      <c r="L4247" s="398">
        <v>3900</v>
      </c>
      <c r="M4247" s="398">
        <f t="shared" si="7046"/>
        <v>3900</v>
      </c>
      <c r="N4247" s="398">
        <v>3900</v>
      </c>
      <c r="O4247" s="398">
        <f t="shared" si="7047"/>
        <v>3900</v>
      </c>
      <c r="P4247" s="398">
        <v>3982</v>
      </c>
      <c r="Q4247" s="398">
        <f t="shared" si="7048"/>
        <v>3982</v>
      </c>
      <c r="R4247" s="398">
        <v>3900</v>
      </c>
      <c r="S4247" s="398">
        <f t="shared" si="7049"/>
        <v>3900</v>
      </c>
      <c r="T4247" s="398">
        <v>3900</v>
      </c>
      <c r="U4247" s="398">
        <f t="shared" si="7050"/>
        <v>3900</v>
      </c>
      <c r="V4247" s="398">
        <v>4000</v>
      </c>
      <c r="W4247" s="398">
        <f t="shared" si="7051"/>
        <v>4000</v>
      </c>
      <c r="X4247" s="398">
        <v>4000</v>
      </c>
      <c r="Y4247" s="398">
        <f t="shared" si="7052"/>
        <v>4000</v>
      </c>
    </row>
    <row r="4248" spans="1:25" x14ac:dyDescent="0.2">
      <c r="A4248" s="118" t="s">
        <v>993</v>
      </c>
      <c r="B4248" s="102" t="s">
        <v>997</v>
      </c>
      <c r="C4248" s="103">
        <v>11</v>
      </c>
      <c r="D4248" s="118"/>
      <c r="E4248" s="113">
        <v>322</v>
      </c>
      <c r="F4248" s="141"/>
      <c r="G4248" s="186"/>
      <c r="H4248" s="108">
        <f>SUM(H4249:H4252)</f>
        <v>10981</v>
      </c>
      <c r="I4248" s="108">
        <f t="shared" ref="I4248:Y4248" si="7053">SUM(I4249:I4252)</f>
        <v>10981</v>
      </c>
      <c r="J4248" s="108">
        <f t="shared" si="7053"/>
        <v>6636</v>
      </c>
      <c r="K4248" s="108">
        <f t="shared" si="7053"/>
        <v>6636</v>
      </c>
      <c r="L4248" s="108">
        <f t="shared" si="7053"/>
        <v>7900</v>
      </c>
      <c r="M4248" s="108">
        <f t="shared" si="7053"/>
        <v>7900</v>
      </c>
      <c r="N4248" s="108">
        <f t="shared" si="7053"/>
        <v>7900</v>
      </c>
      <c r="O4248" s="108">
        <f t="shared" si="7053"/>
        <v>7900</v>
      </c>
      <c r="P4248" s="108">
        <f t="shared" si="7053"/>
        <v>6636</v>
      </c>
      <c r="Q4248" s="108">
        <f t="shared" si="7053"/>
        <v>6636</v>
      </c>
      <c r="R4248" s="108">
        <f t="shared" si="7053"/>
        <v>7900</v>
      </c>
      <c r="S4248" s="108">
        <f t="shared" si="7053"/>
        <v>7900</v>
      </c>
      <c r="T4248" s="108">
        <f t="shared" si="7053"/>
        <v>7900</v>
      </c>
      <c r="U4248" s="108">
        <f t="shared" si="7053"/>
        <v>7900</v>
      </c>
      <c r="V4248" s="108">
        <f t="shared" si="7053"/>
        <v>8500</v>
      </c>
      <c r="W4248" s="108">
        <f t="shared" si="7053"/>
        <v>8500</v>
      </c>
      <c r="X4248" s="108">
        <f t="shared" si="7053"/>
        <v>8500</v>
      </c>
      <c r="Y4248" s="108">
        <f t="shared" si="7053"/>
        <v>8500</v>
      </c>
    </row>
    <row r="4249" spans="1:25" ht="15" x14ac:dyDescent="0.2">
      <c r="A4249" s="95" t="s">
        <v>993</v>
      </c>
      <c r="B4249" s="93" t="s">
        <v>997</v>
      </c>
      <c r="C4249" s="94">
        <v>11</v>
      </c>
      <c r="D4249" s="95" t="s">
        <v>101</v>
      </c>
      <c r="E4249" s="119">
        <v>3221</v>
      </c>
      <c r="F4249" s="142" t="s">
        <v>297</v>
      </c>
      <c r="H4249" s="398">
        <v>3327</v>
      </c>
      <c r="I4249" s="398">
        <f t="shared" ref="I4249:I4252" si="7054">H4249</f>
        <v>3327</v>
      </c>
      <c r="J4249" s="398">
        <v>3982</v>
      </c>
      <c r="K4249" s="398">
        <f t="shared" ref="K4249:K4252" si="7055">J4249</f>
        <v>3982</v>
      </c>
      <c r="L4249" s="398">
        <v>3900</v>
      </c>
      <c r="M4249" s="398">
        <f t="shared" ref="M4249:M4252" si="7056">L4249</f>
        <v>3900</v>
      </c>
      <c r="N4249" s="398">
        <v>3900</v>
      </c>
      <c r="O4249" s="398">
        <f t="shared" ref="O4249" si="7057">N4249</f>
        <v>3900</v>
      </c>
      <c r="P4249" s="398">
        <v>3982</v>
      </c>
      <c r="Q4249" s="398">
        <f t="shared" ref="Q4249:Q4252" si="7058">P4249</f>
        <v>3982</v>
      </c>
      <c r="R4249" s="398">
        <v>3900</v>
      </c>
      <c r="S4249" s="398">
        <f t="shared" ref="S4249:S4252" si="7059">R4249</f>
        <v>3900</v>
      </c>
      <c r="T4249" s="398">
        <v>3900</v>
      </c>
      <c r="U4249" s="398">
        <f t="shared" ref="U4249" si="7060">T4249</f>
        <v>3900</v>
      </c>
      <c r="V4249" s="398">
        <v>4000</v>
      </c>
      <c r="W4249" s="398">
        <f t="shared" ref="W4249:W4252" si="7061">V4249</f>
        <v>4000</v>
      </c>
      <c r="X4249" s="398">
        <f>W4249</f>
        <v>4000</v>
      </c>
      <c r="Y4249" s="398">
        <f t="shared" ref="Y4249" si="7062">X4249</f>
        <v>4000</v>
      </c>
    </row>
    <row r="4250" spans="1:25" ht="15" x14ac:dyDescent="0.2">
      <c r="A4250" s="95" t="s">
        <v>993</v>
      </c>
      <c r="B4250" s="93" t="s">
        <v>997</v>
      </c>
      <c r="C4250" s="94">
        <v>11</v>
      </c>
      <c r="D4250" s="95" t="s">
        <v>101</v>
      </c>
      <c r="E4250" s="119">
        <v>3223</v>
      </c>
      <c r="F4250" s="142" t="s">
        <v>48</v>
      </c>
      <c r="H4250" s="398"/>
      <c r="I4250" s="398">
        <f>H4250</f>
        <v>0</v>
      </c>
      <c r="J4250" s="398"/>
      <c r="K4250" s="398">
        <f>J4250</f>
        <v>0</v>
      </c>
      <c r="L4250" s="398">
        <v>1000</v>
      </c>
      <c r="M4250" s="398">
        <f>L4250</f>
        <v>1000</v>
      </c>
      <c r="N4250" s="398">
        <v>1000</v>
      </c>
      <c r="O4250" s="398">
        <f>N4250</f>
        <v>1000</v>
      </c>
      <c r="P4250" s="398"/>
      <c r="Q4250" s="398">
        <f>P4250</f>
        <v>0</v>
      </c>
      <c r="R4250" s="398">
        <v>1000</v>
      </c>
      <c r="S4250" s="398">
        <f>R4250</f>
        <v>1000</v>
      </c>
      <c r="T4250" s="398">
        <v>1000</v>
      </c>
      <c r="U4250" s="398">
        <f>T4250</f>
        <v>1000</v>
      </c>
      <c r="V4250" s="398">
        <v>1500</v>
      </c>
      <c r="W4250" s="398">
        <f>V4250</f>
        <v>1500</v>
      </c>
      <c r="X4250" s="398">
        <f>W4250</f>
        <v>1500</v>
      </c>
      <c r="Y4250" s="398">
        <f>X4250</f>
        <v>1500</v>
      </c>
    </row>
    <row r="4251" spans="1:25" ht="15" x14ac:dyDescent="0.2">
      <c r="A4251" s="95" t="s">
        <v>993</v>
      </c>
      <c r="B4251" s="93" t="s">
        <v>997</v>
      </c>
      <c r="C4251" s="94">
        <v>11</v>
      </c>
      <c r="D4251" s="95" t="s">
        <v>101</v>
      </c>
      <c r="E4251" s="119">
        <v>3225</v>
      </c>
      <c r="F4251" s="142" t="s">
        <v>473</v>
      </c>
      <c r="H4251" s="398">
        <v>5654</v>
      </c>
      <c r="I4251" s="398">
        <f t="shared" si="7054"/>
        <v>5654</v>
      </c>
      <c r="J4251" s="398">
        <v>2654</v>
      </c>
      <c r="K4251" s="398">
        <f t="shared" si="7055"/>
        <v>2654</v>
      </c>
      <c r="L4251" s="398">
        <v>3000</v>
      </c>
      <c r="M4251" s="398">
        <f t="shared" si="7056"/>
        <v>3000</v>
      </c>
      <c r="N4251" s="398">
        <v>3000</v>
      </c>
      <c r="O4251" s="398">
        <f t="shared" ref="O4251:O4252" si="7063">N4251</f>
        <v>3000</v>
      </c>
      <c r="P4251" s="398">
        <v>2654</v>
      </c>
      <c r="Q4251" s="398">
        <f t="shared" si="7058"/>
        <v>2654</v>
      </c>
      <c r="R4251" s="398">
        <v>3000</v>
      </c>
      <c r="S4251" s="398">
        <f t="shared" si="7059"/>
        <v>3000</v>
      </c>
      <c r="T4251" s="398">
        <v>3000</v>
      </c>
      <c r="U4251" s="398">
        <f t="shared" ref="U4251:U4252" si="7064">T4251</f>
        <v>3000</v>
      </c>
      <c r="V4251" s="398">
        <v>3000</v>
      </c>
      <c r="W4251" s="398">
        <f t="shared" si="7061"/>
        <v>3000</v>
      </c>
      <c r="X4251" s="398">
        <f>W4251</f>
        <v>3000</v>
      </c>
      <c r="Y4251" s="398">
        <f t="shared" ref="Y4251:Y4252" si="7065">X4251</f>
        <v>3000</v>
      </c>
    </row>
    <row r="4252" spans="1:25" s="139" customFormat="1" ht="15" x14ac:dyDescent="0.2">
      <c r="A4252" s="153" t="s">
        <v>993</v>
      </c>
      <c r="B4252" s="135" t="s">
        <v>997</v>
      </c>
      <c r="C4252" s="136">
        <v>11</v>
      </c>
      <c r="D4252" s="153" t="s">
        <v>101</v>
      </c>
      <c r="E4252" s="208">
        <v>3227</v>
      </c>
      <c r="F4252" s="143" t="s">
        <v>51</v>
      </c>
      <c r="G4252" s="210"/>
      <c r="H4252" s="398">
        <v>2000</v>
      </c>
      <c r="I4252" s="398">
        <f t="shared" si="7054"/>
        <v>2000</v>
      </c>
      <c r="J4252" s="398"/>
      <c r="K4252" s="398">
        <f t="shared" si="7055"/>
        <v>0</v>
      </c>
      <c r="L4252" s="398">
        <v>0</v>
      </c>
      <c r="M4252" s="398">
        <f t="shared" si="7056"/>
        <v>0</v>
      </c>
      <c r="N4252" s="398"/>
      <c r="O4252" s="398">
        <f t="shared" si="7063"/>
        <v>0</v>
      </c>
      <c r="P4252" s="398">
        <v>0</v>
      </c>
      <c r="Q4252" s="398">
        <f t="shared" si="7058"/>
        <v>0</v>
      </c>
      <c r="R4252" s="398">
        <v>0</v>
      </c>
      <c r="S4252" s="398">
        <f t="shared" si="7059"/>
        <v>0</v>
      </c>
      <c r="T4252" s="398">
        <v>0</v>
      </c>
      <c r="U4252" s="398">
        <f t="shared" si="7064"/>
        <v>0</v>
      </c>
      <c r="V4252" s="398">
        <v>0</v>
      </c>
      <c r="W4252" s="398">
        <f t="shared" si="7061"/>
        <v>0</v>
      </c>
      <c r="X4252" s="398">
        <f>W4252</f>
        <v>0</v>
      </c>
      <c r="Y4252" s="398">
        <f t="shared" si="7065"/>
        <v>0</v>
      </c>
    </row>
    <row r="4253" spans="1:25" x14ac:dyDescent="0.2">
      <c r="A4253" s="118" t="s">
        <v>993</v>
      </c>
      <c r="B4253" s="102" t="s">
        <v>997</v>
      </c>
      <c r="C4253" s="103">
        <v>11</v>
      </c>
      <c r="D4253" s="118"/>
      <c r="E4253" s="113">
        <v>323</v>
      </c>
      <c r="F4253" s="141"/>
      <c r="G4253" s="186"/>
      <c r="H4253" s="108">
        <f t="shared" ref="H4253:Q4253" si="7066">SUM(H4254:H4259)</f>
        <v>36486</v>
      </c>
      <c r="I4253" s="108">
        <f t="shared" si="7066"/>
        <v>36486</v>
      </c>
      <c r="J4253" s="108">
        <f t="shared" si="7066"/>
        <v>37162</v>
      </c>
      <c r="K4253" s="108">
        <f t="shared" si="7066"/>
        <v>37162</v>
      </c>
      <c r="L4253" s="108">
        <f t="shared" ref="L4253:M4253" si="7067">SUM(L4254:L4259)</f>
        <v>27000</v>
      </c>
      <c r="M4253" s="108">
        <f t="shared" si="7067"/>
        <v>27000</v>
      </c>
      <c r="N4253" s="108">
        <f t="shared" ref="N4253:O4253" si="7068">SUM(N4254:N4259)</f>
        <v>27000</v>
      </c>
      <c r="O4253" s="108">
        <f t="shared" si="7068"/>
        <v>27000</v>
      </c>
      <c r="P4253" s="108">
        <f t="shared" si="7066"/>
        <v>37162</v>
      </c>
      <c r="Q4253" s="108">
        <f t="shared" si="7066"/>
        <v>37162</v>
      </c>
      <c r="R4253" s="108">
        <f t="shared" ref="R4253:W4253" si="7069">SUM(R4254:R4259)</f>
        <v>34500</v>
      </c>
      <c r="S4253" s="108">
        <f t="shared" si="7069"/>
        <v>34500</v>
      </c>
      <c r="T4253" s="108">
        <f t="shared" ref="T4253:U4253" si="7070">SUM(T4254:T4259)</f>
        <v>34500</v>
      </c>
      <c r="U4253" s="108">
        <f t="shared" si="7070"/>
        <v>34500</v>
      </c>
      <c r="V4253" s="108">
        <f t="shared" si="7069"/>
        <v>35000</v>
      </c>
      <c r="W4253" s="108">
        <f t="shared" si="7069"/>
        <v>35000</v>
      </c>
      <c r="X4253" s="108">
        <f t="shared" ref="X4253:Y4253" si="7071">SUM(X4254:X4259)</f>
        <v>35000</v>
      </c>
      <c r="Y4253" s="108">
        <f t="shared" si="7071"/>
        <v>35000</v>
      </c>
    </row>
    <row r="4254" spans="1:25" ht="15" x14ac:dyDescent="0.2">
      <c r="A4254" s="95" t="s">
        <v>993</v>
      </c>
      <c r="B4254" s="93" t="s">
        <v>997</v>
      </c>
      <c r="C4254" s="94">
        <v>11</v>
      </c>
      <c r="D4254" s="95" t="s">
        <v>101</v>
      </c>
      <c r="E4254" s="119">
        <v>3231</v>
      </c>
      <c r="F4254" s="142" t="s">
        <v>52</v>
      </c>
      <c r="H4254" s="398">
        <v>5787</v>
      </c>
      <c r="I4254" s="398">
        <f t="shared" ref="I4254:I4259" si="7072">H4254</f>
        <v>5787</v>
      </c>
      <c r="J4254" s="398">
        <v>3982</v>
      </c>
      <c r="K4254" s="398">
        <f t="shared" ref="K4254:K4259" si="7073">J4254</f>
        <v>3982</v>
      </c>
      <c r="L4254" s="398">
        <v>4000</v>
      </c>
      <c r="M4254" s="398">
        <f t="shared" ref="M4254:M4259" si="7074">L4254</f>
        <v>4000</v>
      </c>
      <c r="N4254" s="398">
        <v>4000</v>
      </c>
      <c r="O4254" s="398">
        <f t="shared" ref="O4254:O4259" si="7075">N4254</f>
        <v>4000</v>
      </c>
      <c r="P4254" s="398">
        <v>3982</v>
      </c>
      <c r="Q4254" s="398">
        <f t="shared" ref="Q4254:Q4259" si="7076">P4254</f>
        <v>3982</v>
      </c>
      <c r="R4254" s="398">
        <v>4000</v>
      </c>
      <c r="S4254" s="398">
        <f t="shared" ref="S4254:S4259" si="7077">R4254</f>
        <v>4000</v>
      </c>
      <c r="T4254" s="398">
        <v>4000</v>
      </c>
      <c r="U4254" s="398">
        <f t="shared" ref="U4254:U4259" si="7078">T4254</f>
        <v>4000</v>
      </c>
      <c r="V4254" s="398">
        <v>4000</v>
      </c>
      <c r="W4254" s="398">
        <f t="shared" ref="W4254:W4259" si="7079">V4254</f>
        <v>4000</v>
      </c>
      <c r="X4254" s="398">
        <f t="shared" ref="X4254:X4259" si="7080">W4254</f>
        <v>4000</v>
      </c>
      <c r="Y4254" s="398">
        <f t="shared" ref="Y4254:Y4259" si="7081">X4254</f>
        <v>4000</v>
      </c>
    </row>
    <row r="4255" spans="1:25" ht="15" x14ac:dyDescent="0.2">
      <c r="A4255" s="95" t="s">
        <v>993</v>
      </c>
      <c r="B4255" s="93" t="s">
        <v>997</v>
      </c>
      <c r="C4255" s="94">
        <v>11</v>
      </c>
      <c r="D4255" s="95" t="s">
        <v>101</v>
      </c>
      <c r="E4255" s="119">
        <v>3232</v>
      </c>
      <c r="F4255" s="142" t="s">
        <v>53</v>
      </c>
      <c r="H4255" s="398">
        <v>7309</v>
      </c>
      <c r="I4255" s="398">
        <f t="shared" si="7072"/>
        <v>7309</v>
      </c>
      <c r="J4255" s="398">
        <v>6636</v>
      </c>
      <c r="K4255" s="398">
        <f t="shared" si="7073"/>
        <v>6636</v>
      </c>
      <c r="L4255" s="398">
        <v>5000</v>
      </c>
      <c r="M4255" s="398">
        <f t="shared" si="7074"/>
        <v>5000</v>
      </c>
      <c r="N4255" s="398">
        <v>5000</v>
      </c>
      <c r="O4255" s="398">
        <f t="shared" si="7075"/>
        <v>5000</v>
      </c>
      <c r="P4255" s="398">
        <v>6636</v>
      </c>
      <c r="Q4255" s="398">
        <f t="shared" si="7076"/>
        <v>6636</v>
      </c>
      <c r="R4255" s="398">
        <v>6000</v>
      </c>
      <c r="S4255" s="398">
        <f t="shared" si="7077"/>
        <v>6000</v>
      </c>
      <c r="T4255" s="398">
        <v>6000</v>
      </c>
      <c r="U4255" s="398">
        <f t="shared" si="7078"/>
        <v>6000</v>
      </c>
      <c r="V4255" s="398">
        <v>6000</v>
      </c>
      <c r="W4255" s="398">
        <f t="shared" si="7079"/>
        <v>6000</v>
      </c>
      <c r="X4255" s="398">
        <f t="shared" si="7080"/>
        <v>6000</v>
      </c>
      <c r="Y4255" s="398">
        <f t="shared" si="7081"/>
        <v>6000</v>
      </c>
    </row>
    <row r="4256" spans="1:25" ht="15" x14ac:dyDescent="0.2">
      <c r="A4256" s="95" t="s">
        <v>993</v>
      </c>
      <c r="B4256" s="93" t="s">
        <v>997</v>
      </c>
      <c r="C4256" s="94">
        <v>11</v>
      </c>
      <c r="D4256" s="95" t="s">
        <v>101</v>
      </c>
      <c r="E4256" s="119">
        <v>3236</v>
      </c>
      <c r="F4256" s="142" t="s">
        <v>57</v>
      </c>
      <c r="H4256" s="398">
        <v>2654</v>
      </c>
      <c r="I4256" s="398">
        <f t="shared" si="7072"/>
        <v>2654</v>
      </c>
      <c r="J4256" s="398">
        <v>2654</v>
      </c>
      <c r="K4256" s="398">
        <f t="shared" si="7073"/>
        <v>2654</v>
      </c>
      <c r="L4256" s="398">
        <v>2500</v>
      </c>
      <c r="M4256" s="398">
        <f t="shared" si="7074"/>
        <v>2500</v>
      </c>
      <c r="N4256" s="398">
        <v>2500</v>
      </c>
      <c r="O4256" s="398">
        <f t="shared" si="7075"/>
        <v>2500</v>
      </c>
      <c r="P4256" s="398">
        <v>2654</v>
      </c>
      <c r="Q4256" s="398">
        <f t="shared" si="7076"/>
        <v>2654</v>
      </c>
      <c r="R4256" s="398">
        <v>1500</v>
      </c>
      <c r="S4256" s="398">
        <f t="shared" si="7077"/>
        <v>1500</v>
      </c>
      <c r="T4256" s="398">
        <v>1500</v>
      </c>
      <c r="U4256" s="398">
        <f t="shared" si="7078"/>
        <v>1500</v>
      </c>
      <c r="V4256" s="398">
        <v>2000</v>
      </c>
      <c r="W4256" s="398">
        <f t="shared" si="7079"/>
        <v>2000</v>
      </c>
      <c r="X4256" s="398">
        <f t="shared" si="7080"/>
        <v>2000</v>
      </c>
      <c r="Y4256" s="398">
        <f t="shared" si="7081"/>
        <v>2000</v>
      </c>
    </row>
    <row r="4257" spans="1:29" ht="15" x14ac:dyDescent="0.2">
      <c r="A4257" s="95" t="s">
        <v>993</v>
      </c>
      <c r="B4257" s="93" t="s">
        <v>997</v>
      </c>
      <c r="C4257" s="94">
        <v>11</v>
      </c>
      <c r="D4257" s="95" t="s">
        <v>101</v>
      </c>
      <c r="E4257" s="119">
        <v>3237</v>
      </c>
      <c r="F4257" s="142" t="s">
        <v>58</v>
      </c>
      <c r="H4257" s="398">
        <v>5618</v>
      </c>
      <c r="I4257" s="398">
        <f t="shared" si="7072"/>
        <v>5618</v>
      </c>
      <c r="J4257" s="398">
        <v>10618</v>
      </c>
      <c r="K4257" s="398">
        <f t="shared" si="7073"/>
        <v>10618</v>
      </c>
      <c r="L4257" s="398">
        <v>5000</v>
      </c>
      <c r="M4257" s="398">
        <f t="shared" si="7074"/>
        <v>5000</v>
      </c>
      <c r="N4257" s="398">
        <v>5000</v>
      </c>
      <c r="O4257" s="398">
        <f t="shared" si="7075"/>
        <v>5000</v>
      </c>
      <c r="P4257" s="398">
        <v>10618</v>
      </c>
      <c r="Q4257" s="398">
        <f t="shared" si="7076"/>
        <v>10618</v>
      </c>
      <c r="R4257" s="398">
        <v>10000</v>
      </c>
      <c r="S4257" s="398">
        <f t="shared" si="7077"/>
        <v>10000</v>
      </c>
      <c r="T4257" s="398">
        <v>10000</v>
      </c>
      <c r="U4257" s="398">
        <f t="shared" si="7078"/>
        <v>10000</v>
      </c>
      <c r="V4257" s="398">
        <v>10000</v>
      </c>
      <c r="W4257" s="398">
        <f t="shared" si="7079"/>
        <v>10000</v>
      </c>
      <c r="X4257" s="398">
        <f t="shared" si="7080"/>
        <v>10000</v>
      </c>
      <c r="Y4257" s="398">
        <f t="shared" si="7081"/>
        <v>10000</v>
      </c>
    </row>
    <row r="4258" spans="1:29" ht="15" x14ac:dyDescent="0.2">
      <c r="A4258" s="95" t="s">
        <v>993</v>
      </c>
      <c r="B4258" s="93" t="s">
        <v>997</v>
      </c>
      <c r="C4258" s="94">
        <v>11</v>
      </c>
      <c r="D4258" s="95" t="s">
        <v>101</v>
      </c>
      <c r="E4258" s="119">
        <v>3238</v>
      </c>
      <c r="F4258" s="142" t="s">
        <v>59</v>
      </c>
      <c r="H4258" s="398">
        <v>7309</v>
      </c>
      <c r="I4258" s="398">
        <f t="shared" si="7072"/>
        <v>7309</v>
      </c>
      <c r="J4258" s="398">
        <v>7963</v>
      </c>
      <c r="K4258" s="398">
        <f t="shared" si="7073"/>
        <v>7963</v>
      </c>
      <c r="L4258" s="398">
        <v>7500</v>
      </c>
      <c r="M4258" s="398">
        <f t="shared" si="7074"/>
        <v>7500</v>
      </c>
      <c r="N4258" s="398">
        <v>7500</v>
      </c>
      <c r="O4258" s="398">
        <f t="shared" si="7075"/>
        <v>7500</v>
      </c>
      <c r="P4258" s="398">
        <v>7963</v>
      </c>
      <c r="Q4258" s="398">
        <f t="shared" si="7076"/>
        <v>7963</v>
      </c>
      <c r="R4258" s="398">
        <v>8000</v>
      </c>
      <c r="S4258" s="398">
        <f t="shared" si="7077"/>
        <v>8000</v>
      </c>
      <c r="T4258" s="398">
        <v>8000</v>
      </c>
      <c r="U4258" s="398">
        <f t="shared" si="7078"/>
        <v>8000</v>
      </c>
      <c r="V4258" s="398">
        <v>8000</v>
      </c>
      <c r="W4258" s="398">
        <f t="shared" si="7079"/>
        <v>8000</v>
      </c>
      <c r="X4258" s="398">
        <f t="shared" si="7080"/>
        <v>8000</v>
      </c>
      <c r="Y4258" s="398">
        <f t="shared" si="7081"/>
        <v>8000</v>
      </c>
    </row>
    <row r="4259" spans="1:29" ht="15" x14ac:dyDescent="0.2">
      <c r="A4259" s="95" t="s">
        <v>993</v>
      </c>
      <c r="B4259" s="93" t="s">
        <v>997</v>
      </c>
      <c r="C4259" s="94">
        <v>11</v>
      </c>
      <c r="D4259" s="95" t="s">
        <v>101</v>
      </c>
      <c r="E4259" s="119">
        <v>3239</v>
      </c>
      <c r="F4259" s="142" t="s">
        <v>60</v>
      </c>
      <c r="H4259" s="398">
        <v>7809</v>
      </c>
      <c r="I4259" s="398">
        <f t="shared" si="7072"/>
        <v>7809</v>
      </c>
      <c r="J4259" s="398">
        <v>5309</v>
      </c>
      <c r="K4259" s="398">
        <f t="shared" si="7073"/>
        <v>5309</v>
      </c>
      <c r="L4259" s="398">
        <v>3000</v>
      </c>
      <c r="M4259" s="398">
        <f t="shared" si="7074"/>
        <v>3000</v>
      </c>
      <c r="N4259" s="398">
        <v>3000</v>
      </c>
      <c r="O4259" s="398">
        <f t="shared" si="7075"/>
        <v>3000</v>
      </c>
      <c r="P4259" s="398">
        <v>5309</v>
      </c>
      <c r="Q4259" s="398">
        <f t="shared" si="7076"/>
        <v>5309</v>
      </c>
      <c r="R4259" s="398">
        <v>5000</v>
      </c>
      <c r="S4259" s="398">
        <f t="shared" si="7077"/>
        <v>5000</v>
      </c>
      <c r="T4259" s="398">
        <v>5000</v>
      </c>
      <c r="U4259" s="398">
        <f t="shared" si="7078"/>
        <v>5000</v>
      </c>
      <c r="V4259" s="398">
        <v>5000</v>
      </c>
      <c r="W4259" s="398">
        <f t="shared" si="7079"/>
        <v>5000</v>
      </c>
      <c r="X4259" s="398">
        <f t="shared" si="7080"/>
        <v>5000</v>
      </c>
      <c r="Y4259" s="398">
        <f t="shared" si="7081"/>
        <v>5000</v>
      </c>
    </row>
    <row r="4260" spans="1:29" x14ac:dyDescent="0.2">
      <c r="A4260" s="118" t="s">
        <v>993</v>
      </c>
      <c r="B4260" s="102" t="s">
        <v>997</v>
      </c>
      <c r="C4260" s="103">
        <v>11</v>
      </c>
      <c r="D4260" s="118"/>
      <c r="E4260" s="113">
        <v>329</v>
      </c>
      <c r="F4260" s="141"/>
      <c r="G4260" s="186"/>
      <c r="H4260" s="108">
        <f>SUM(H4261:H4263)</f>
        <v>38208</v>
      </c>
      <c r="I4260" s="108">
        <f t="shared" ref="I4260:W4260" si="7082">SUM(I4261:I4263)</f>
        <v>38208</v>
      </c>
      <c r="J4260" s="108">
        <f t="shared" si="7082"/>
        <v>27208</v>
      </c>
      <c r="K4260" s="108">
        <f t="shared" si="7082"/>
        <v>27208</v>
      </c>
      <c r="L4260" s="108">
        <f t="shared" si="7082"/>
        <v>60500</v>
      </c>
      <c r="M4260" s="108">
        <f t="shared" si="7082"/>
        <v>60500</v>
      </c>
      <c r="N4260" s="108">
        <f t="shared" ref="N4260:O4260" si="7083">SUM(N4261:N4263)</f>
        <v>60500</v>
      </c>
      <c r="O4260" s="108">
        <f t="shared" si="7083"/>
        <v>60500</v>
      </c>
      <c r="P4260" s="108">
        <f t="shared" si="7082"/>
        <v>27208</v>
      </c>
      <c r="Q4260" s="108">
        <f t="shared" si="7082"/>
        <v>27208</v>
      </c>
      <c r="R4260" s="108">
        <f t="shared" si="7082"/>
        <v>60500</v>
      </c>
      <c r="S4260" s="108">
        <f t="shared" si="7082"/>
        <v>60500</v>
      </c>
      <c r="T4260" s="108">
        <f t="shared" ref="T4260:U4260" si="7084">SUM(T4261:T4263)</f>
        <v>60500</v>
      </c>
      <c r="U4260" s="108">
        <f t="shared" si="7084"/>
        <v>60500</v>
      </c>
      <c r="V4260" s="108">
        <f t="shared" si="7082"/>
        <v>60500</v>
      </c>
      <c r="W4260" s="108">
        <f t="shared" si="7082"/>
        <v>60500</v>
      </c>
      <c r="X4260" s="108">
        <f t="shared" ref="X4260:Y4260" si="7085">SUM(X4261:X4263)</f>
        <v>60500</v>
      </c>
      <c r="Y4260" s="108">
        <f t="shared" si="7085"/>
        <v>60500</v>
      </c>
    </row>
    <row r="4261" spans="1:29" ht="30" x14ac:dyDescent="0.2">
      <c r="A4261" s="95" t="s">
        <v>993</v>
      </c>
      <c r="B4261" s="93" t="s">
        <v>997</v>
      </c>
      <c r="C4261" s="94">
        <v>11</v>
      </c>
      <c r="D4261" s="95" t="s">
        <v>101</v>
      </c>
      <c r="E4261" s="119">
        <v>3291</v>
      </c>
      <c r="F4261" s="142" t="s">
        <v>474</v>
      </c>
      <c r="G4261" s="186"/>
      <c r="H4261" s="398">
        <v>32217</v>
      </c>
      <c r="I4261" s="398">
        <f t="shared" ref="I4261:I4263" si="7086">H4261</f>
        <v>32217</v>
      </c>
      <c r="J4261" s="398">
        <v>25217</v>
      </c>
      <c r="K4261" s="398">
        <f t="shared" ref="K4261:K4263" si="7087">J4261</f>
        <v>25217</v>
      </c>
      <c r="L4261" s="398">
        <v>27500</v>
      </c>
      <c r="M4261" s="398">
        <f t="shared" ref="M4261:M4263" si="7088">L4261</f>
        <v>27500</v>
      </c>
      <c r="N4261" s="398">
        <v>27500</v>
      </c>
      <c r="O4261" s="398">
        <f t="shared" ref="O4261:O4263" si="7089">N4261</f>
        <v>27500</v>
      </c>
      <c r="P4261" s="398">
        <v>25217</v>
      </c>
      <c r="Q4261" s="398">
        <f t="shared" ref="Q4261:Q4263" si="7090">P4261</f>
        <v>25217</v>
      </c>
      <c r="R4261" s="398">
        <v>27500</v>
      </c>
      <c r="S4261" s="398">
        <f t="shared" ref="S4261:S4263" si="7091">R4261</f>
        <v>27500</v>
      </c>
      <c r="T4261" s="398">
        <v>27500</v>
      </c>
      <c r="U4261" s="398">
        <f t="shared" ref="U4261:U4263" si="7092">T4261</f>
        <v>27500</v>
      </c>
      <c r="V4261" s="398">
        <v>27500</v>
      </c>
      <c r="W4261" s="398">
        <f t="shared" ref="W4261:W4263" si="7093">V4261</f>
        <v>27500</v>
      </c>
      <c r="X4261" s="398">
        <f>W4261</f>
        <v>27500</v>
      </c>
      <c r="Y4261" s="398">
        <f t="shared" ref="Y4261:Y4263" si="7094">X4261</f>
        <v>27500</v>
      </c>
    </row>
    <row r="4262" spans="1:29" ht="15" x14ac:dyDescent="0.2">
      <c r="A4262" s="95" t="s">
        <v>993</v>
      </c>
      <c r="B4262" s="93" t="s">
        <v>997</v>
      </c>
      <c r="C4262" s="94">
        <v>11</v>
      </c>
      <c r="D4262" s="95" t="s">
        <v>101</v>
      </c>
      <c r="E4262" s="119">
        <v>3292</v>
      </c>
      <c r="F4262" s="142" t="s">
        <v>63</v>
      </c>
      <c r="H4262" s="398">
        <v>5991</v>
      </c>
      <c r="I4262" s="398">
        <f t="shared" si="7086"/>
        <v>5991</v>
      </c>
      <c r="J4262" s="398">
        <v>1991</v>
      </c>
      <c r="K4262" s="398">
        <f t="shared" si="7087"/>
        <v>1991</v>
      </c>
      <c r="L4262" s="398">
        <v>10000</v>
      </c>
      <c r="M4262" s="398">
        <f t="shared" si="7088"/>
        <v>10000</v>
      </c>
      <c r="N4262" s="398">
        <v>10000</v>
      </c>
      <c r="O4262" s="398">
        <f t="shared" si="7089"/>
        <v>10000</v>
      </c>
      <c r="P4262" s="398">
        <v>1991</v>
      </c>
      <c r="Q4262" s="398">
        <f t="shared" si="7090"/>
        <v>1991</v>
      </c>
      <c r="R4262" s="398">
        <v>10000</v>
      </c>
      <c r="S4262" s="398">
        <f t="shared" si="7091"/>
        <v>10000</v>
      </c>
      <c r="T4262" s="398">
        <v>10000</v>
      </c>
      <c r="U4262" s="398">
        <f t="shared" si="7092"/>
        <v>10000</v>
      </c>
      <c r="V4262" s="398">
        <v>10000</v>
      </c>
      <c r="W4262" s="398">
        <f t="shared" si="7093"/>
        <v>10000</v>
      </c>
      <c r="X4262" s="398">
        <f>W4262</f>
        <v>10000</v>
      </c>
      <c r="Y4262" s="398">
        <f t="shared" si="7094"/>
        <v>10000</v>
      </c>
    </row>
    <row r="4263" spans="1:29" ht="15" x14ac:dyDescent="0.2">
      <c r="A4263" s="95" t="s">
        <v>993</v>
      </c>
      <c r="B4263" s="93" t="s">
        <v>997</v>
      </c>
      <c r="C4263" s="94">
        <v>11</v>
      </c>
      <c r="D4263" s="95" t="s">
        <v>101</v>
      </c>
      <c r="E4263" s="119">
        <v>3294</v>
      </c>
      <c r="F4263" s="142" t="s">
        <v>619</v>
      </c>
      <c r="H4263" s="398"/>
      <c r="I4263" s="398">
        <f t="shared" si="7086"/>
        <v>0</v>
      </c>
      <c r="J4263" s="398"/>
      <c r="K4263" s="398">
        <f t="shared" si="7087"/>
        <v>0</v>
      </c>
      <c r="L4263" s="398">
        <v>23000</v>
      </c>
      <c r="M4263" s="398">
        <f t="shared" si="7088"/>
        <v>23000</v>
      </c>
      <c r="N4263" s="398">
        <v>23000</v>
      </c>
      <c r="O4263" s="398">
        <f t="shared" si="7089"/>
        <v>23000</v>
      </c>
      <c r="P4263" s="398"/>
      <c r="Q4263" s="398">
        <f t="shared" si="7090"/>
        <v>0</v>
      </c>
      <c r="R4263" s="398">
        <v>23000</v>
      </c>
      <c r="S4263" s="398">
        <f t="shared" si="7091"/>
        <v>23000</v>
      </c>
      <c r="T4263" s="398">
        <v>23000</v>
      </c>
      <c r="U4263" s="398">
        <f t="shared" si="7092"/>
        <v>23000</v>
      </c>
      <c r="V4263" s="398">
        <v>23000</v>
      </c>
      <c r="W4263" s="398">
        <f t="shared" si="7093"/>
        <v>23000</v>
      </c>
      <c r="X4263" s="398">
        <f>W4263</f>
        <v>23000</v>
      </c>
      <c r="Y4263" s="398">
        <f t="shared" si="7094"/>
        <v>23000</v>
      </c>
    </row>
    <row r="4264" spans="1:29" x14ac:dyDescent="0.2">
      <c r="A4264" s="188" t="s">
        <v>993</v>
      </c>
      <c r="B4264" s="166" t="s">
        <v>997</v>
      </c>
      <c r="C4264" s="167">
        <v>11</v>
      </c>
      <c r="D4264" s="166"/>
      <c r="E4264" s="168">
        <v>42</v>
      </c>
      <c r="F4264" s="169"/>
      <c r="G4264" s="169"/>
      <c r="H4264" s="185">
        <f>H4265</f>
        <v>0</v>
      </c>
      <c r="I4264" s="185">
        <f t="shared" ref="I4264:Y4264" si="7095">I4265</f>
        <v>0</v>
      </c>
      <c r="J4264" s="185">
        <f t="shared" si="7095"/>
        <v>0</v>
      </c>
      <c r="K4264" s="185">
        <f t="shared" si="7095"/>
        <v>0</v>
      </c>
      <c r="L4264" s="185">
        <f t="shared" si="7095"/>
        <v>8000</v>
      </c>
      <c r="M4264" s="185">
        <f t="shared" si="7095"/>
        <v>8000</v>
      </c>
      <c r="N4264" s="185">
        <f t="shared" si="7095"/>
        <v>8000</v>
      </c>
      <c r="O4264" s="185">
        <f t="shared" si="7095"/>
        <v>8000</v>
      </c>
      <c r="P4264" s="185">
        <f t="shared" si="7095"/>
        <v>0</v>
      </c>
      <c r="Q4264" s="185">
        <f t="shared" si="7095"/>
        <v>0</v>
      </c>
      <c r="R4264" s="185">
        <f t="shared" si="7095"/>
        <v>5000</v>
      </c>
      <c r="S4264" s="185">
        <f t="shared" si="7095"/>
        <v>5000</v>
      </c>
      <c r="T4264" s="185">
        <f t="shared" si="7095"/>
        <v>5000</v>
      </c>
      <c r="U4264" s="185">
        <f t="shared" si="7095"/>
        <v>5000</v>
      </c>
      <c r="V4264" s="185">
        <f t="shared" si="7095"/>
        <v>3000</v>
      </c>
      <c r="W4264" s="185">
        <f t="shared" si="7095"/>
        <v>3000</v>
      </c>
      <c r="X4264" s="185">
        <f t="shared" si="7095"/>
        <v>3000</v>
      </c>
      <c r="Y4264" s="185">
        <f t="shared" si="7095"/>
        <v>3000</v>
      </c>
    </row>
    <row r="4265" spans="1:29" x14ac:dyDescent="0.2">
      <c r="A4265" s="118" t="s">
        <v>993</v>
      </c>
      <c r="B4265" s="102" t="s">
        <v>997</v>
      </c>
      <c r="C4265" s="103">
        <v>11</v>
      </c>
      <c r="D4265" s="118"/>
      <c r="E4265" s="113">
        <v>422</v>
      </c>
      <c r="F4265" s="141"/>
      <c r="G4265" s="186"/>
      <c r="H4265" s="108">
        <f>H4266</f>
        <v>0</v>
      </c>
      <c r="I4265" s="108">
        <f t="shared" ref="I4265:Y4265" si="7096">I4266</f>
        <v>0</v>
      </c>
      <c r="J4265" s="108">
        <f t="shared" si="7096"/>
        <v>0</v>
      </c>
      <c r="K4265" s="108">
        <f t="shared" si="7096"/>
        <v>0</v>
      </c>
      <c r="L4265" s="108">
        <f t="shared" si="7096"/>
        <v>8000</v>
      </c>
      <c r="M4265" s="108">
        <f t="shared" si="7096"/>
        <v>8000</v>
      </c>
      <c r="N4265" s="108">
        <f t="shared" si="7096"/>
        <v>8000</v>
      </c>
      <c r="O4265" s="108">
        <f t="shared" si="7096"/>
        <v>8000</v>
      </c>
      <c r="P4265" s="108">
        <f t="shared" si="7096"/>
        <v>0</v>
      </c>
      <c r="Q4265" s="108">
        <f t="shared" si="7096"/>
        <v>0</v>
      </c>
      <c r="R4265" s="108">
        <f t="shared" si="7096"/>
        <v>5000</v>
      </c>
      <c r="S4265" s="108">
        <f t="shared" si="7096"/>
        <v>5000</v>
      </c>
      <c r="T4265" s="108">
        <f t="shared" si="7096"/>
        <v>5000</v>
      </c>
      <c r="U4265" s="108">
        <f t="shared" si="7096"/>
        <v>5000</v>
      </c>
      <c r="V4265" s="108">
        <f t="shared" si="7096"/>
        <v>3000</v>
      </c>
      <c r="W4265" s="108">
        <f t="shared" si="7096"/>
        <v>3000</v>
      </c>
      <c r="X4265" s="108">
        <f t="shared" si="7096"/>
        <v>3000</v>
      </c>
      <c r="Y4265" s="108">
        <f t="shared" si="7096"/>
        <v>3000</v>
      </c>
    </row>
    <row r="4266" spans="1:29" ht="15" x14ac:dyDescent="0.2">
      <c r="A4266" s="95" t="s">
        <v>993</v>
      </c>
      <c r="B4266" s="93" t="s">
        <v>997</v>
      </c>
      <c r="C4266" s="94">
        <v>11</v>
      </c>
      <c r="D4266" s="95" t="s">
        <v>101</v>
      </c>
      <c r="E4266" s="119">
        <v>4221</v>
      </c>
      <c r="F4266" s="142" t="s">
        <v>74</v>
      </c>
      <c r="H4266" s="398"/>
      <c r="I4266" s="398">
        <f>H4266</f>
        <v>0</v>
      </c>
      <c r="J4266" s="398"/>
      <c r="K4266" s="398">
        <f>J4266</f>
        <v>0</v>
      </c>
      <c r="L4266" s="398">
        <v>8000</v>
      </c>
      <c r="M4266" s="398">
        <f>L4266</f>
        <v>8000</v>
      </c>
      <c r="N4266" s="398">
        <v>8000</v>
      </c>
      <c r="O4266" s="398">
        <f>N4266</f>
        <v>8000</v>
      </c>
      <c r="P4266" s="398"/>
      <c r="Q4266" s="398">
        <f>P4266</f>
        <v>0</v>
      </c>
      <c r="R4266" s="398">
        <v>5000</v>
      </c>
      <c r="S4266" s="398">
        <f>R4266</f>
        <v>5000</v>
      </c>
      <c r="T4266" s="398">
        <v>5000</v>
      </c>
      <c r="U4266" s="398">
        <f>T4266</f>
        <v>5000</v>
      </c>
      <c r="V4266" s="398">
        <v>3000</v>
      </c>
      <c r="W4266" s="398">
        <f>V4266</f>
        <v>3000</v>
      </c>
      <c r="X4266" s="398">
        <v>3000</v>
      </c>
      <c r="Y4266" s="398">
        <f>X4266</f>
        <v>3000</v>
      </c>
    </row>
    <row r="4267" spans="1:29" x14ac:dyDescent="0.2">
      <c r="A4267" s="188" t="s">
        <v>993</v>
      </c>
      <c r="B4267" s="166" t="s">
        <v>997</v>
      </c>
      <c r="C4267" s="167">
        <v>31</v>
      </c>
      <c r="D4267" s="166"/>
      <c r="E4267" s="168">
        <v>32</v>
      </c>
      <c r="F4267" s="169"/>
      <c r="G4267" s="169"/>
      <c r="H4267" s="185">
        <f t="shared" ref="H4267:Y4267" si="7097">H4268</f>
        <v>0</v>
      </c>
      <c r="I4267" s="185">
        <f t="shared" si="7097"/>
        <v>0</v>
      </c>
      <c r="J4267" s="185">
        <f t="shared" si="7097"/>
        <v>7963</v>
      </c>
      <c r="K4267" s="185">
        <f t="shared" si="7097"/>
        <v>0</v>
      </c>
      <c r="L4267" s="185">
        <f t="shared" si="7097"/>
        <v>0</v>
      </c>
      <c r="M4267" s="185">
        <f t="shared" si="7097"/>
        <v>0</v>
      </c>
      <c r="N4267" s="185">
        <f t="shared" si="7097"/>
        <v>0</v>
      </c>
      <c r="O4267" s="185">
        <f t="shared" si="7097"/>
        <v>0</v>
      </c>
      <c r="P4267" s="185">
        <f t="shared" si="7097"/>
        <v>7963</v>
      </c>
      <c r="Q4267" s="185">
        <f t="shared" si="7097"/>
        <v>0</v>
      </c>
      <c r="R4267" s="185">
        <f t="shared" si="7097"/>
        <v>0</v>
      </c>
      <c r="S4267" s="185">
        <f t="shared" si="7097"/>
        <v>0</v>
      </c>
      <c r="T4267" s="185">
        <f t="shared" si="7097"/>
        <v>0</v>
      </c>
      <c r="U4267" s="185">
        <f t="shared" si="7097"/>
        <v>0</v>
      </c>
      <c r="V4267" s="185">
        <f t="shared" si="7097"/>
        <v>0</v>
      </c>
      <c r="W4267" s="185">
        <f t="shared" si="7097"/>
        <v>0</v>
      </c>
      <c r="X4267" s="185">
        <f t="shared" si="7097"/>
        <v>0</v>
      </c>
      <c r="Y4267" s="185">
        <f t="shared" si="7097"/>
        <v>0</v>
      </c>
    </row>
    <row r="4268" spans="1:29" x14ac:dyDescent="0.2">
      <c r="A4268" s="118" t="s">
        <v>993</v>
      </c>
      <c r="B4268" s="102" t="s">
        <v>997</v>
      </c>
      <c r="C4268" s="103">
        <v>31</v>
      </c>
      <c r="D4268" s="118"/>
      <c r="E4268" s="113">
        <v>323</v>
      </c>
      <c r="F4268" s="141"/>
      <c r="G4268" s="186"/>
      <c r="H4268" s="108">
        <f t="shared" ref="H4268:Q4268" si="7098">SUM(H4269:H4273)</f>
        <v>0</v>
      </c>
      <c r="I4268" s="108">
        <f t="shared" si="7098"/>
        <v>0</v>
      </c>
      <c r="J4268" s="108">
        <f t="shared" si="7098"/>
        <v>7963</v>
      </c>
      <c r="K4268" s="108">
        <f t="shared" si="7098"/>
        <v>0</v>
      </c>
      <c r="L4268" s="108">
        <f t="shared" ref="L4268:M4268" si="7099">SUM(L4269:L4273)</f>
        <v>0</v>
      </c>
      <c r="M4268" s="108">
        <f t="shared" si="7099"/>
        <v>0</v>
      </c>
      <c r="N4268" s="108">
        <f t="shared" ref="N4268:O4268" si="7100">SUM(N4269:N4273)</f>
        <v>0</v>
      </c>
      <c r="O4268" s="108">
        <f t="shared" si="7100"/>
        <v>0</v>
      </c>
      <c r="P4268" s="108">
        <f t="shared" si="7098"/>
        <v>7963</v>
      </c>
      <c r="Q4268" s="108">
        <f t="shared" si="7098"/>
        <v>0</v>
      </c>
      <c r="R4268" s="108">
        <f t="shared" ref="R4268:W4268" si="7101">SUM(R4269:R4273)</f>
        <v>0</v>
      </c>
      <c r="S4268" s="108">
        <f t="shared" si="7101"/>
        <v>0</v>
      </c>
      <c r="T4268" s="108">
        <f t="shared" ref="T4268:U4268" si="7102">SUM(T4269:T4273)</f>
        <v>0</v>
      </c>
      <c r="U4268" s="108">
        <f t="shared" si="7102"/>
        <v>0</v>
      </c>
      <c r="V4268" s="108">
        <f t="shared" si="7101"/>
        <v>0</v>
      </c>
      <c r="W4268" s="108">
        <f t="shared" si="7101"/>
        <v>0</v>
      </c>
      <c r="X4268" s="108">
        <f t="shared" ref="X4268:Y4268" si="7103">SUM(X4269:X4273)</f>
        <v>0</v>
      </c>
      <c r="Y4268" s="108">
        <f t="shared" si="7103"/>
        <v>0</v>
      </c>
    </row>
    <row r="4269" spans="1:29" ht="15" x14ac:dyDescent="0.2">
      <c r="A4269" s="95" t="s">
        <v>993</v>
      </c>
      <c r="B4269" s="93" t="s">
        <v>997</v>
      </c>
      <c r="C4269" s="94">
        <v>31</v>
      </c>
      <c r="D4269" s="95" t="s">
        <v>101</v>
      </c>
      <c r="E4269" s="119">
        <v>3231</v>
      </c>
      <c r="F4269" s="142" t="s">
        <v>52</v>
      </c>
      <c r="H4269" s="398">
        <v>0</v>
      </c>
      <c r="I4269" s="399"/>
      <c r="J4269" s="398">
        <v>1327</v>
      </c>
      <c r="K4269" s="399"/>
      <c r="L4269" s="398"/>
      <c r="M4269" s="399"/>
      <c r="N4269" s="398"/>
      <c r="O4269" s="399"/>
      <c r="P4269" s="398">
        <v>1327</v>
      </c>
      <c r="Q4269" s="399"/>
      <c r="R4269" s="398"/>
      <c r="S4269" s="399"/>
      <c r="T4269" s="398"/>
      <c r="U4269" s="399"/>
      <c r="V4269" s="398"/>
      <c r="W4269" s="399"/>
      <c r="X4269" s="398"/>
      <c r="Y4269" s="399"/>
    </row>
    <row r="4270" spans="1:29" ht="15" x14ac:dyDescent="0.2">
      <c r="A4270" s="95" t="s">
        <v>993</v>
      </c>
      <c r="B4270" s="93" t="s">
        <v>997</v>
      </c>
      <c r="C4270" s="94">
        <v>31</v>
      </c>
      <c r="D4270" s="95" t="s">
        <v>101</v>
      </c>
      <c r="E4270" s="119">
        <v>3232</v>
      </c>
      <c r="F4270" s="142" t="s">
        <v>53</v>
      </c>
      <c r="H4270" s="398">
        <v>0</v>
      </c>
      <c r="I4270" s="399"/>
      <c r="J4270" s="398">
        <v>1327</v>
      </c>
      <c r="K4270" s="399"/>
      <c r="L4270" s="398"/>
      <c r="M4270" s="399"/>
      <c r="N4270" s="398"/>
      <c r="O4270" s="399"/>
      <c r="P4270" s="398">
        <v>1327</v>
      </c>
      <c r="Q4270" s="399"/>
      <c r="R4270" s="398"/>
      <c r="S4270" s="399"/>
      <c r="T4270" s="398"/>
      <c r="U4270" s="399"/>
      <c r="V4270" s="398"/>
      <c r="W4270" s="399"/>
      <c r="X4270" s="398"/>
      <c r="Y4270" s="399"/>
    </row>
    <row r="4271" spans="1:29" s="139" customFormat="1" ht="15" x14ac:dyDescent="0.2">
      <c r="A4271" s="95" t="s">
        <v>993</v>
      </c>
      <c r="B4271" s="93" t="s">
        <v>997</v>
      </c>
      <c r="C4271" s="94">
        <v>31</v>
      </c>
      <c r="D4271" s="95" t="s">
        <v>101</v>
      </c>
      <c r="E4271" s="119">
        <v>3234</v>
      </c>
      <c r="F4271" s="142" t="s">
        <v>55</v>
      </c>
      <c r="G4271" s="134"/>
      <c r="H4271" s="398">
        <v>0</v>
      </c>
      <c r="I4271" s="399"/>
      <c r="J4271" s="398">
        <v>664</v>
      </c>
      <c r="K4271" s="399"/>
      <c r="L4271" s="398"/>
      <c r="M4271" s="399"/>
      <c r="N4271" s="398"/>
      <c r="O4271" s="399"/>
      <c r="P4271" s="398">
        <v>664</v>
      </c>
      <c r="Q4271" s="399"/>
      <c r="R4271" s="398"/>
      <c r="S4271" s="399"/>
      <c r="T4271" s="398"/>
      <c r="U4271" s="399"/>
      <c r="V4271" s="398"/>
      <c r="W4271" s="399"/>
      <c r="X4271" s="398"/>
      <c r="Y4271" s="399"/>
      <c r="Z4271" s="112"/>
      <c r="AA4271" s="112"/>
      <c r="AB4271" s="112"/>
      <c r="AC4271" s="112"/>
    </row>
    <row r="4272" spans="1:29" ht="15" x14ac:dyDescent="0.2">
      <c r="A4272" s="95" t="s">
        <v>993</v>
      </c>
      <c r="B4272" s="93" t="s">
        <v>997</v>
      </c>
      <c r="C4272" s="94">
        <v>31</v>
      </c>
      <c r="D4272" s="95" t="s">
        <v>101</v>
      </c>
      <c r="E4272" s="119">
        <v>3237</v>
      </c>
      <c r="F4272" s="142" t="s">
        <v>58</v>
      </c>
      <c r="H4272" s="398">
        <v>0</v>
      </c>
      <c r="I4272" s="399"/>
      <c r="J4272" s="398">
        <v>1327</v>
      </c>
      <c r="K4272" s="399"/>
      <c r="L4272" s="398"/>
      <c r="M4272" s="399"/>
      <c r="N4272" s="398"/>
      <c r="O4272" s="399"/>
      <c r="P4272" s="398">
        <v>1327</v>
      </c>
      <c r="Q4272" s="399"/>
      <c r="R4272" s="398"/>
      <c r="S4272" s="399"/>
      <c r="T4272" s="398"/>
      <c r="U4272" s="399"/>
      <c r="V4272" s="398"/>
      <c r="W4272" s="399"/>
      <c r="X4272" s="398"/>
      <c r="Y4272" s="399"/>
    </row>
    <row r="4273" spans="1:29" x14ac:dyDescent="0.2">
      <c r="A4273" s="154" t="s">
        <v>993</v>
      </c>
      <c r="B4273" s="135" t="s">
        <v>997</v>
      </c>
      <c r="C4273" s="136">
        <v>31</v>
      </c>
      <c r="D4273" s="153" t="s">
        <v>101</v>
      </c>
      <c r="E4273" s="208">
        <v>3238</v>
      </c>
      <c r="F4273" s="143" t="s">
        <v>59</v>
      </c>
      <c r="G4273" s="210"/>
      <c r="H4273" s="398">
        <v>0</v>
      </c>
      <c r="I4273" s="399"/>
      <c r="J4273" s="398">
        <v>3318</v>
      </c>
      <c r="K4273" s="399"/>
      <c r="L4273" s="398"/>
      <c r="M4273" s="399"/>
      <c r="N4273" s="398"/>
      <c r="O4273" s="399"/>
      <c r="P4273" s="398">
        <v>3318</v>
      </c>
      <c r="Q4273" s="399"/>
      <c r="R4273" s="398"/>
      <c r="S4273" s="399"/>
      <c r="T4273" s="398"/>
      <c r="U4273" s="399"/>
      <c r="V4273" s="398"/>
      <c r="W4273" s="399"/>
      <c r="X4273" s="398"/>
      <c r="Y4273" s="399"/>
      <c r="Z4273" s="139"/>
      <c r="AA4273" s="139"/>
      <c r="AB4273" s="139"/>
      <c r="AC4273" s="139"/>
    </row>
    <row r="4274" spans="1:29" x14ac:dyDescent="0.25">
      <c r="A4274" s="188" t="s">
        <v>993</v>
      </c>
      <c r="B4274" s="166" t="s">
        <v>997</v>
      </c>
      <c r="C4274" s="190">
        <v>43</v>
      </c>
      <c r="D4274" s="166"/>
      <c r="E4274" s="168">
        <v>31</v>
      </c>
      <c r="F4274" s="169"/>
      <c r="G4274" s="169"/>
      <c r="H4274" s="185">
        <f t="shared" ref="H4274:Q4274" si="7104">H4275+H4278+H4280</f>
        <v>53833</v>
      </c>
      <c r="I4274" s="185">
        <f t="shared" si="7104"/>
        <v>0</v>
      </c>
      <c r="J4274" s="185">
        <f t="shared" si="7104"/>
        <v>33845</v>
      </c>
      <c r="K4274" s="185">
        <f t="shared" si="7104"/>
        <v>0</v>
      </c>
      <c r="L4274" s="185">
        <f t="shared" ref="L4274:M4274" si="7105">L4275+L4278+L4280</f>
        <v>59000</v>
      </c>
      <c r="M4274" s="185">
        <f t="shared" si="7105"/>
        <v>0</v>
      </c>
      <c r="N4274" s="185">
        <f t="shared" ref="N4274:O4274" si="7106">N4275+N4278+N4280</f>
        <v>59000</v>
      </c>
      <c r="O4274" s="185">
        <f t="shared" si="7106"/>
        <v>0</v>
      </c>
      <c r="P4274" s="185">
        <f t="shared" si="7104"/>
        <v>69680</v>
      </c>
      <c r="Q4274" s="185">
        <f t="shared" si="7104"/>
        <v>0</v>
      </c>
      <c r="R4274" s="185">
        <f t="shared" ref="R4274:W4274" si="7107">R4275+R4278+R4280</f>
        <v>62000</v>
      </c>
      <c r="S4274" s="185">
        <f t="shared" si="7107"/>
        <v>0</v>
      </c>
      <c r="T4274" s="185">
        <f t="shared" ref="T4274:U4274" si="7108">T4275+T4278+T4280</f>
        <v>62000</v>
      </c>
      <c r="U4274" s="185">
        <f t="shared" si="7108"/>
        <v>0</v>
      </c>
      <c r="V4274" s="185">
        <f t="shared" si="7107"/>
        <v>64500</v>
      </c>
      <c r="W4274" s="185">
        <f t="shared" si="7107"/>
        <v>0</v>
      </c>
      <c r="X4274" s="185">
        <f t="shared" ref="X4274:Y4274" si="7109">X4275+X4278+X4280</f>
        <v>64500</v>
      </c>
      <c r="Y4274" s="185">
        <f t="shared" si="7109"/>
        <v>0</v>
      </c>
    </row>
    <row r="4275" spans="1:29" x14ac:dyDescent="0.2">
      <c r="A4275" s="118" t="s">
        <v>993</v>
      </c>
      <c r="B4275" s="102" t="s">
        <v>997</v>
      </c>
      <c r="C4275" s="103">
        <v>43</v>
      </c>
      <c r="D4275" s="118"/>
      <c r="E4275" s="113">
        <v>311</v>
      </c>
      <c r="F4275" s="141"/>
      <c r="G4275" s="186"/>
      <c r="H4275" s="108">
        <f t="shared" ref="H4275:Q4275" si="7110">H4276+H4277</f>
        <v>37560</v>
      </c>
      <c r="I4275" s="108">
        <f t="shared" si="7110"/>
        <v>0</v>
      </c>
      <c r="J4275" s="108">
        <f t="shared" si="7110"/>
        <v>23890</v>
      </c>
      <c r="K4275" s="108">
        <f t="shared" si="7110"/>
        <v>0</v>
      </c>
      <c r="L4275" s="108">
        <f t="shared" ref="L4275:M4275" si="7111">L4276+L4277</f>
        <v>42000</v>
      </c>
      <c r="M4275" s="108">
        <f t="shared" si="7111"/>
        <v>0</v>
      </c>
      <c r="N4275" s="108">
        <f t="shared" ref="N4275:O4275" si="7112">N4276+N4277</f>
        <v>42000</v>
      </c>
      <c r="O4275" s="108">
        <f t="shared" si="7112"/>
        <v>0</v>
      </c>
      <c r="P4275" s="108">
        <f t="shared" si="7110"/>
        <v>54416</v>
      </c>
      <c r="Q4275" s="108">
        <f t="shared" si="7110"/>
        <v>0</v>
      </c>
      <c r="R4275" s="108">
        <f t="shared" ref="R4275:W4275" si="7113">R4276+R4277</f>
        <v>44500</v>
      </c>
      <c r="S4275" s="108">
        <f t="shared" si="7113"/>
        <v>0</v>
      </c>
      <c r="T4275" s="108">
        <f t="shared" ref="T4275:U4275" si="7114">T4276+T4277</f>
        <v>44500</v>
      </c>
      <c r="U4275" s="108">
        <f t="shared" si="7114"/>
        <v>0</v>
      </c>
      <c r="V4275" s="108">
        <f t="shared" si="7113"/>
        <v>46500</v>
      </c>
      <c r="W4275" s="108">
        <f t="shared" si="7113"/>
        <v>0</v>
      </c>
      <c r="X4275" s="108">
        <f t="shared" ref="X4275:Y4275" si="7115">X4276+X4277</f>
        <v>46500</v>
      </c>
      <c r="Y4275" s="108">
        <f t="shared" si="7115"/>
        <v>0</v>
      </c>
    </row>
    <row r="4276" spans="1:29" ht="15" x14ac:dyDescent="0.2">
      <c r="A4276" s="95" t="s">
        <v>993</v>
      </c>
      <c r="B4276" s="93" t="s">
        <v>997</v>
      </c>
      <c r="C4276" s="94">
        <v>43</v>
      </c>
      <c r="D4276" s="95" t="s">
        <v>101</v>
      </c>
      <c r="E4276" s="138">
        <v>3111</v>
      </c>
      <c r="F4276" s="143" t="s">
        <v>33</v>
      </c>
      <c r="H4276" s="398">
        <v>36233</v>
      </c>
      <c r="I4276" s="399"/>
      <c r="J4276" s="398">
        <v>22563</v>
      </c>
      <c r="K4276" s="399"/>
      <c r="L4276" s="398">
        <v>41000</v>
      </c>
      <c r="M4276" s="399"/>
      <c r="N4276" s="398">
        <v>41000</v>
      </c>
      <c r="O4276" s="399"/>
      <c r="P4276" s="398">
        <v>53089</v>
      </c>
      <c r="Q4276" s="399"/>
      <c r="R4276" s="398">
        <v>43000</v>
      </c>
      <c r="S4276" s="399"/>
      <c r="T4276" s="398">
        <v>43000</v>
      </c>
      <c r="U4276" s="399"/>
      <c r="V4276" s="398">
        <v>45000</v>
      </c>
      <c r="W4276" s="399"/>
      <c r="X4276" s="398">
        <v>45000</v>
      </c>
      <c r="Y4276" s="399"/>
    </row>
    <row r="4277" spans="1:29" ht="15" x14ac:dyDescent="0.2">
      <c r="A4277" s="95" t="s">
        <v>993</v>
      </c>
      <c r="B4277" s="93" t="s">
        <v>997</v>
      </c>
      <c r="C4277" s="94">
        <v>43</v>
      </c>
      <c r="D4277" s="95" t="s">
        <v>101</v>
      </c>
      <c r="E4277" s="119">
        <v>3113</v>
      </c>
      <c r="F4277" s="142" t="s">
        <v>35</v>
      </c>
      <c r="H4277" s="398">
        <v>1327</v>
      </c>
      <c r="I4277" s="399"/>
      <c r="J4277" s="398">
        <v>1327</v>
      </c>
      <c r="K4277" s="399"/>
      <c r="L4277" s="398">
        <v>1000</v>
      </c>
      <c r="M4277" s="399"/>
      <c r="N4277" s="398">
        <v>1000</v>
      </c>
      <c r="O4277" s="399"/>
      <c r="P4277" s="398">
        <v>1327</v>
      </c>
      <c r="Q4277" s="399"/>
      <c r="R4277" s="398">
        <v>1500</v>
      </c>
      <c r="S4277" s="399"/>
      <c r="T4277" s="398">
        <v>1500</v>
      </c>
      <c r="U4277" s="399"/>
      <c r="V4277" s="398">
        <v>1500</v>
      </c>
      <c r="W4277" s="399"/>
      <c r="X4277" s="398">
        <v>1500</v>
      </c>
      <c r="Y4277" s="399"/>
    </row>
    <row r="4278" spans="1:29" x14ac:dyDescent="0.2">
      <c r="A4278" s="118" t="s">
        <v>993</v>
      </c>
      <c r="B4278" s="102" t="s">
        <v>997</v>
      </c>
      <c r="C4278" s="103">
        <v>43</v>
      </c>
      <c r="D4278" s="118"/>
      <c r="E4278" s="105">
        <v>312</v>
      </c>
      <c r="F4278" s="141"/>
      <c r="G4278" s="186"/>
      <c r="H4278" s="108">
        <f t="shared" ref="H4278:Y4278" si="7116">H4279</f>
        <v>8973</v>
      </c>
      <c r="I4278" s="108">
        <f t="shared" si="7116"/>
        <v>0</v>
      </c>
      <c r="J4278" s="108">
        <f t="shared" si="7116"/>
        <v>5973</v>
      </c>
      <c r="K4278" s="108">
        <f t="shared" si="7116"/>
        <v>0</v>
      </c>
      <c r="L4278" s="108">
        <f t="shared" si="7116"/>
        <v>10000</v>
      </c>
      <c r="M4278" s="108">
        <f t="shared" si="7116"/>
        <v>0</v>
      </c>
      <c r="N4278" s="108">
        <f t="shared" si="7116"/>
        <v>10000</v>
      </c>
      <c r="O4278" s="108">
        <f t="shared" si="7116"/>
        <v>0</v>
      </c>
      <c r="P4278" s="108">
        <f t="shared" si="7116"/>
        <v>5973</v>
      </c>
      <c r="Q4278" s="108">
        <f t="shared" si="7116"/>
        <v>0</v>
      </c>
      <c r="R4278" s="108">
        <f t="shared" si="7116"/>
        <v>10000</v>
      </c>
      <c r="S4278" s="108">
        <f t="shared" si="7116"/>
        <v>0</v>
      </c>
      <c r="T4278" s="108">
        <f t="shared" si="7116"/>
        <v>10000</v>
      </c>
      <c r="U4278" s="108">
        <f t="shared" si="7116"/>
        <v>0</v>
      </c>
      <c r="V4278" s="108">
        <f t="shared" si="7116"/>
        <v>10000</v>
      </c>
      <c r="W4278" s="108">
        <f t="shared" si="7116"/>
        <v>0</v>
      </c>
      <c r="X4278" s="108">
        <f t="shared" si="7116"/>
        <v>10000</v>
      </c>
      <c r="Y4278" s="108">
        <f t="shared" si="7116"/>
        <v>0</v>
      </c>
    </row>
    <row r="4279" spans="1:29" ht="15" x14ac:dyDescent="0.2">
      <c r="A4279" s="95" t="s">
        <v>993</v>
      </c>
      <c r="B4279" s="93" t="s">
        <v>997</v>
      </c>
      <c r="C4279" s="94">
        <v>43</v>
      </c>
      <c r="D4279" s="95" t="s">
        <v>101</v>
      </c>
      <c r="E4279" s="138">
        <v>3121</v>
      </c>
      <c r="F4279" s="143" t="s">
        <v>38</v>
      </c>
      <c r="H4279" s="398">
        <v>8973</v>
      </c>
      <c r="I4279" s="399"/>
      <c r="J4279" s="398">
        <v>5973</v>
      </c>
      <c r="K4279" s="399"/>
      <c r="L4279" s="398">
        <v>10000</v>
      </c>
      <c r="M4279" s="399"/>
      <c r="N4279" s="398">
        <v>10000</v>
      </c>
      <c r="O4279" s="399"/>
      <c r="P4279" s="398">
        <v>5973</v>
      </c>
      <c r="Q4279" s="399"/>
      <c r="R4279" s="398">
        <v>10000</v>
      </c>
      <c r="S4279" s="399"/>
      <c r="T4279" s="398">
        <v>10000</v>
      </c>
      <c r="U4279" s="399"/>
      <c r="V4279" s="398">
        <v>10000</v>
      </c>
      <c r="W4279" s="399"/>
      <c r="X4279" s="398">
        <v>10000</v>
      </c>
      <c r="Y4279" s="399"/>
    </row>
    <row r="4280" spans="1:29" x14ac:dyDescent="0.2">
      <c r="A4280" s="118" t="s">
        <v>993</v>
      </c>
      <c r="B4280" s="102" t="s">
        <v>997</v>
      </c>
      <c r="C4280" s="103">
        <v>43</v>
      </c>
      <c r="D4280" s="118"/>
      <c r="E4280" s="105">
        <v>313</v>
      </c>
      <c r="F4280" s="141"/>
      <c r="G4280" s="186"/>
      <c r="H4280" s="108">
        <f t="shared" ref="H4280:Y4280" si="7117">H4281</f>
        <v>7300</v>
      </c>
      <c r="I4280" s="108">
        <f t="shared" si="7117"/>
        <v>0</v>
      </c>
      <c r="J4280" s="108">
        <f t="shared" si="7117"/>
        <v>3982</v>
      </c>
      <c r="K4280" s="108">
        <f t="shared" si="7117"/>
        <v>0</v>
      </c>
      <c r="L4280" s="108">
        <f t="shared" si="7117"/>
        <v>7000</v>
      </c>
      <c r="M4280" s="108">
        <f t="shared" si="7117"/>
        <v>0</v>
      </c>
      <c r="N4280" s="108">
        <f t="shared" si="7117"/>
        <v>7000</v>
      </c>
      <c r="O4280" s="108">
        <f t="shared" si="7117"/>
        <v>0</v>
      </c>
      <c r="P4280" s="108">
        <f t="shared" si="7117"/>
        <v>9291</v>
      </c>
      <c r="Q4280" s="108">
        <f t="shared" si="7117"/>
        <v>0</v>
      </c>
      <c r="R4280" s="108">
        <f t="shared" si="7117"/>
        <v>7500</v>
      </c>
      <c r="S4280" s="108">
        <f t="shared" si="7117"/>
        <v>0</v>
      </c>
      <c r="T4280" s="108">
        <f t="shared" si="7117"/>
        <v>7500</v>
      </c>
      <c r="U4280" s="108">
        <f t="shared" si="7117"/>
        <v>0</v>
      </c>
      <c r="V4280" s="108">
        <f t="shared" si="7117"/>
        <v>8000</v>
      </c>
      <c r="W4280" s="108">
        <f t="shared" si="7117"/>
        <v>0</v>
      </c>
      <c r="X4280" s="108">
        <f t="shared" si="7117"/>
        <v>8000</v>
      </c>
      <c r="Y4280" s="108">
        <f t="shared" si="7117"/>
        <v>0</v>
      </c>
    </row>
    <row r="4281" spans="1:29" ht="15" x14ac:dyDescent="0.2">
      <c r="A4281" s="95" t="s">
        <v>993</v>
      </c>
      <c r="B4281" s="93" t="s">
        <v>997</v>
      </c>
      <c r="C4281" s="94">
        <v>43</v>
      </c>
      <c r="D4281" s="95" t="s">
        <v>101</v>
      </c>
      <c r="E4281" s="138">
        <v>3132</v>
      </c>
      <c r="F4281" s="143" t="s">
        <v>40</v>
      </c>
      <c r="H4281" s="398">
        <v>7300</v>
      </c>
      <c r="I4281" s="399"/>
      <c r="J4281" s="398">
        <v>3982</v>
      </c>
      <c r="K4281" s="399"/>
      <c r="L4281" s="398">
        <v>7000</v>
      </c>
      <c r="M4281" s="399"/>
      <c r="N4281" s="398">
        <v>7000</v>
      </c>
      <c r="O4281" s="399"/>
      <c r="P4281" s="398">
        <v>9291</v>
      </c>
      <c r="Q4281" s="399"/>
      <c r="R4281" s="398">
        <v>7500</v>
      </c>
      <c r="S4281" s="399"/>
      <c r="T4281" s="398">
        <v>7500</v>
      </c>
      <c r="U4281" s="399"/>
      <c r="V4281" s="398">
        <v>8000</v>
      </c>
      <c r="W4281" s="399"/>
      <c r="X4281" s="398">
        <v>8000</v>
      </c>
      <c r="Y4281" s="399"/>
    </row>
    <row r="4282" spans="1:29" x14ac:dyDescent="0.25">
      <c r="A4282" s="188" t="s">
        <v>993</v>
      </c>
      <c r="B4282" s="166" t="s">
        <v>997</v>
      </c>
      <c r="C4282" s="190">
        <v>43</v>
      </c>
      <c r="D4282" s="166"/>
      <c r="E4282" s="168">
        <v>32</v>
      </c>
      <c r="F4282" s="169"/>
      <c r="G4282" s="169"/>
      <c r="H4282" s="185">
        <f t="shared" ref="H4282:Q4282" si="7118">H4283+H4287+H4292+H4299</f>
        <v>101435</v>
      </c>
      <c r="I4282" s="185">
        <f t="shared" si="7118"/>
        <v>0</v>
      </c>
      <c r="J4282" s="185">
        <f t="shared" si="7118"/>
        <v>81623</v>
      </c>
      <c r="K4282" s="185">
        <f t="shared" si="7118"/>
        <v>0</v>
      </c>
      <c r="L4282" s="185">
        <f t="shared" ref="L4282:M4282" si="7119">L4283+L4287+L4292+L4299</f>
        <v>74000</v>
      </c>
      <c r="M4282" s="185">
        <f t="shared" si="7119"/>
        <v>0</v>
      </c>
      <c r="N4282" s="185">
        <f t="shared" ref="N4282:O4282" si="7120">N4283+N4287+N4292+N4299</f>
        <v>74000</v>
      </c>
      <c r="O4282" s="185">
        <f t="shared" si="7120"/>
        <v>0</v>
      </c>
      <c r="P4282" s="185">
        <f t="shared" si="7118"/>
        <v>81623</v>
      </c>
      <c r="Q4282" s="185">
        <f t="shared" si="7118"/>
        <v>0</v>
      </c>
      <c r="R4282" s="185">
        <f t="shared" ref="R4282:W4282" si="7121">R4283+R4287+R4292+R4299</f>
        <v>78500</v>
      </c>
      <c r="S4282" s="185">
        <f t="shared" si="7121"/>
        <v>0</v>
      </c>
      <c r="T4282" s="185">
        <f t="shared" ref="T4282:U4282" si="7122">T4283+T4287+T4292+T4299</f>
        <v>78500</v>
      </c>
      <c r="U4282" s="185">
        <f t="shared" si="7122"/>
        <v>0</v>
      </c>
      <c r="V4282" s="185">
        <f t="shared" si="7121"/>
        <v>75500</v>
      </c>
      <c r="W4282" s="185">
        <f t="shared" si="7121"/>
        <v>0</v>
      </c>
      <c r="X4282" s="185">
        <f t="shared" ref="X4282:Y4282" si="7123">X4283+X4287+X4292+X4299</f>
        <v>75500</v>
      </c>
      <c r="Y4282" s="185">
        <f t="shared" si="7123"/>
        <v>0</v>
      </c>
    </row>
    <row r="4283" spans="1:29" x14ac:dyDescent="0.2">
      <c r="A4283" s="118" t="s">
        <v>993</v>
      </c>
      <c r="B4283" s="102" t="s">
        <v>997</v>
      </c>
      <c r="C4283" s="103">
        <v>43</v>
      </c>
      <c r="D4283" s="118"/>
      <c r="E4283" s="113">
        <v>321</v>
      </c>
      <c r="F4283" s="141"/>
      <c r="G4283" s="186"/>
      <c r="H4283" s="108">
        <f t="shared" ref="H4283:Q4283" si="7124">SUM(H4284:H4286)</f>
        <v>5309</v>
      </c>
      <c r="I4283" s="108">
        <f t="shared" si="7124"/>
        <v>0</v>
      </c>
      <c r="J4283" s="108">
        <f t="shared" si="7124"/>
        <v>5309</v>
      </c>
      <c r="K4283" s="108">
        <f t="shared" si="7124"/>
        <v>0</v>
      </c>
      <c r="L4283" s="108">
        <f t="shared" ref="L4283:M4283" si="7125">SUM(L4284:L4286)</f>
        <v>6500</v>
      </c>
      <c r="M4283" s="108">
        <f t="shared" si="7125"/>
        <v>0</v>
      </c>
      <c r="N4283" s="108">
        <f t="shared" ref="N4283:O4283" si="7126">SUM(N4284:N4286)</f>
        <v>6500</v>
      </c>
      <c r="O4283" s="108">
        <f t="shared" si="7126"/>
        <v>0</v>
      </c>
      <c r="P4283" s="108">
        <f t="shared" si="7124"/>
        <v>5309</v>
      </c>
      <c r="Q4283" s="108">
        <f t="shared" si="7124"/>
        <v>0</v>
      </c>
      <c r="R4283" s="108">
        <f t="shared" ref="R4283:W4283" si="7127">SUM(R4284:R4286)</f>
        <v>6500</v>
      </c>
      <c r="S4283" s="108">
        <f t="shared" si="7127"/>
        <v>0</v>
      </c>
      <c r="T4283" s="108">
        <f t="shared" ref="T4283:U4283" si="7128">SUM(T4284:T4286)</f>
        <v>6500</v>
      </c>
      <c r="U4283" s="108">
        <f t="shared" si="7128"/>
        <v>0</v>
      </c>
      <c r="V4283" s="108">
        <f t="shared" si="7127"/>
        <v>6500</v>
      </c>
      <c r="W4283" s="108">
        <f t="shared" si="7127"/>
        <v>0</v>
      </c>
      <c r="X4283" s="108">
        <f t="shared" ref="X4283:Y4283" si="7129">SUM(X4284:X4286)</f>
        <v>6500</v>
      </c>
      <c r="Y4283" s="108">
        <f t="shared" si="7129"/>
        <v>0</v>
      </c>
    </row>
    <row r="4284" spans="1:29" ht="15" x14ac:dyDescent="0.2">
      <c r="A4284" s="95" t="s">
        <v>993</v>
      </c>
      <c r="B4284" s="93" t="s">
        <v>997</v>
      </c>
      <c r="C4284" s="94">
        <v>43</v>
      </c>
      <c r="D4284" s="95" t="s">
        <v>101</v>
      </c>
      <c r="E4284" s="119">
        <v>3211</v>
      </c>
      <c r="F4284" s="142" t="s">
        <v>42</v>
      </c>
      <c r="H4284" s="398">
        <v>4645</v>
      </c>
      <c r="I4284" s="399"/>
      <c r="J4284" s="398">
        <v>4645</v>
      </c>
      <c r="K4284" s="399"/>
      <c r="L4284" s="398">
        <v>5000</v>
      </c>
      <c r="M4284" s="399"/>
      <c r="N4284" s="398">
        <v>5000</v>
      </c>
      <c r="O4284" s="399"/>
      <c r="P4284" s="398">
        <v>4645</v>
      </c>
      <c r="Q4284" s="399"/>
      <c r="R4284" s="398">
        <v>5000</v>
      </c>
      <c r="S4284" s="399"/>
      <c r="T4284" s="398">
        <v>5000</v>
      </c>
      <c r="U4284" s="399"/>
      <c r="V4284" s="398">
        <v>5000</v>
      </c>
      <c r="W4284" s="399"/>
      <c r="X4284" s="398">
        <v>5000</v>
      </c>
      <c r="Y4284" s="399"/>
    </row>
    <row r="4285" spans="1:29" ht="30" x14ac:dyDescent="0.2">
      <c r="A4285" s="95" t="s">
        <v>993</v>
      </c>
      <c r="B4285" s="93" t="s">
        <v>997</v>
      </c>
      <c r="C4285" s="94">
        <v>43</v>
      </c>
      <c r="D4285" s="95" t="s">
        <v>101</v>
      </c>
      <c r="E4285" s="119">
        <v>3212</v>
      </c>
      <c r="F4285" s="142" t="s">
        <v>43</v>
      </c>
      <c r="H4285" s="398"/>
      <c r="I4285" s="399"/>
      <c r="J4285" s="398"/>
      <c r="K4285" s="399"/>
      <c r="L4285" s="398">
        <v>1000</v>
      </c>
      <c r="M4285" s="399"/>
      <c r="N4285" s="398">
        <v>1000</v>
      </c>
      <c r="O4285" s="399"/>
      <c r="P4285" s="398"/>
      <c r="Q4285" s="399"/>
      <c r="R4285" s="398">
        <v>1000</v>
      </c>
      <c r="S4285" s="399"/>
      <c r="T4285" s="398">
        <v>1000</v>
      </c>
      <c r="U4285" s="399"/>
      <c r="V4285" s="398">
        <v>1000</v>
      </c>
      <c r="W4285" s="399"/>
      <c r="X4285" s="398">
        <v>1000</v>
      </c>
      <c r="Y4285" s="399"/>
    </row>
    <row r="4286" spans="1:29" ht="15" x14ac:dyDescent="0.2">
      <c r="A4286" s="95" t="s">
        <v>993</v>
      </c>
      <c r="B4286" s="93" t="s">
        <v>997</v>
      </c>
      <c r="C4286" s="94">
        <v>43</v>
      </c>
      <c r="D4286" s="95" t="s">
        <v>101</v>
      </c>
      <c r="E4286" s="119">
        <v>3214</v>
      </c>
      <c r="F4286" s="142" t="s">
        <v>45</v>
      </c>
      <c r="H4286" s="398">
        <v>664</v>
      </c>
      <c r="I4286" s="399"/>
      <c r="J4286" s="398">
        <v>664</v>
      </c>
      <c r="K4286" s="399"/>
      <c r="L4286" s="398">
        <v>500</v>
      </c>
      <c r="M4286" s="399"/>
      <c r="N4286" s="398">
        <v>500</v>
      </c>
      <c r="O4286" s="399"/>
      <c r="P4286" s="398">
        <v>664</v>
      </c>
      <c r="Q4286" s="399"/>
      <c r="R4286" s="398">
        <v>500</v>
      </c>
      <c r="S4286" s="399"/>
      <c r="T4286" s="398">
        <v>500</v>
      </c>
      <c r="U4286" s="399"/>
      <c r="V4286" s="398">
        <v>500</v>
      </c>
      <c r="W4286" s="399"/>
      <c r="X4286" s="398">
        <v>500</v>
      </c>
      <c r="Y4286" s="399"/>
    </row>
    <row r="4287" spans="1:29" x14ac:dyDescent="0.2">
      <c r="A4287" s="118" t="s">
        <v>993</v>
      </c>
      <c r="B4287" s="102" t="s">
        <v>997</v>
      </c>
      <c r="C4287" s="103">
        <v>43</v>
      </c>
      <c r="D4287" s="118"/>
      <c r="E4287" s="113">
        <v>322</v>
      </c>
      <c r="F4287" s="141"/>
      <c r="G4287" s="186"/>
      <c r="H4287" s="108">
        <f>SUM(H4288:H4291)</f>
        <v>17136</v>
      </c>
      <c r="I4287" s="108">
        <f t="shared" ref="I4287:W4287" si="7130">SUM(I4288:I4291)</f>
        <v>0</v>
      </c>
      <c r="J4287" s="108">
        <f t="shared" si="7130"/>
        <v>7299</v>
      </c>
      <c r="K4287" s="108">
        <f t="shared" si="7130"/>
        <v>0</v>
      </c>
      <c r="L4287" s="108">
        <f t="shared" si="7130"/>
        <v>10500</v>
      </c>
      <c r="M4287" s="108">
        <f t="shared" si="7130"/>
        <v>0</v>
      </c>
      <c r="N4287" s="108">
        <f t="shared" ref="N4287:O4287" si="7131">SUM(N4288:N4291)</f>
        <v>10500</v>
      </c>
      <c r="O4287" s="108">
        <f t="shared" si="7131"/>
        <v>0</v>
      </c>
      <c r="P4287" s="108">
        <f t="shared" si="7130"/>
        <v>7299</v>
      </c>
      <c r="Q4287" s="108">
        <f t="shared" si="7130"/>
        <v>0</v>
      </c>
      <c r="R4287" s="108">
        <f t="shared" si="7130"/>
        <v>13000</v>
      </c>
      <c r="S4287" s="108">
        <f t="shared" si="7130"/>
        <v>0</v>
      </c>
      <c r="T4287" s="108">
        <f t="shared" ref="T4287:U4287" si="7132">SUM(T4288:T4291)</f>
        <v>13000</v>
      </c>
      <c r="U4287" s="108">
        <f t="shared" si="7132"/>
        <v>0</v>
      </c>
      <c r="V4287" s="108">
        <f t="shared" si="7130"/>
        <v>13000</v>
      </c>
      <c r="W4287" s="108">
        <f t="shared" si="7130"/>
        <v>0</v>
      </c>
      <c r="X4287" s="108">
        <f t="shared" ref="X4287:Y4287" si="7133">SUM(X4288:X4291)</f>
        <v>13000</v>
      </c>
      <c r="Y4287" s="108">
        <f t="shared" si="7133"/>
        <v>0</v>
      </c>
    </row>
    <row r="4288" spans="1:29" ht="15" x14ac:dyDescent="0.2">
      <c r="A4288" s="95" t="s">
        <v>993</v>
      </c>
      <c r="B4288" s="93" t="s">
        <v>997</v>
      </c>
      <c r="C4288" s="94">
        <v>43</v>
      </c>
      <c r="D4288" s="95" t="s">
        <v>101</v>
      </c>
      <c r="E4288" s="119">
        <v>3221</v>
      </c>
      <c r="F4288" s="142" t="s">
        <v>297</v>
      </c>
      <c r="H4288" s="398">
        <v>5491</v>
      </c>
      <c r="I4288" s="399"/>
      <c r="J4288" s="398">
        <v>2654</v>
      </c>
      <c r="K4288" s="399"/>
      <c r="L4288" s="398">
        <v>3000</v>
      </c>
      <c r="M4288" s="399"/>
      <c r="N4288" s="398">
        <v>3000</v>
      </c>
      <c r="O4288" s="399"/>
      <c r="P4288" s="398">
        <v>2654</v>
      </c>
      <c r="Q4288" s="399"/>
      <c r="R4288" s="398">
        <v>4000</v>
      </c>
      <c r="S4288" s="399"/>
      <c r="T4288" s="398">
        <v>4000</v>
      </c>
      <c r="U4288" s="399"/>
      <c r="V4288" s="398">
        <v>4000</v>
      </c>
      <c r="W4288" s="399"/>
      <c r="X4288" s="398">
        <v>4000</v>
      </c>
      <c r="Y4288" s="399"/>
    </row>
    <row r="4289" spans="1:25" ht="15" x14ac:dyDescent="0.2">
      <c r="A4289" s="95" t="s">
        <v>993</v>
      </c>
      <c r="B4289" s="93" t="s">
        <v>997</v>
      </c>
      <c r="C4289" s="94">
        <v>43</v>
      </c>
      <c r="D4289" s="95" t="s">
        <v>101</v>
      </c>
      <c r="E4289" s="119">
        <v>3223</v>
      </c>
      <c r="F4289" s="142" t="s">
        <v>48</v>
      </c>
      <c r="H4289" s="398">
        <v>8645</v>
      </c>
      <c r="I4289" s="399"/>
      <c r="J4289" s="398">
        <v>4645</v>
      </c>
      <c r="K4289" s="399"/>
      <c r="L4289" s="398">
        <v>4500</v>
      </c>
      <c r="M4289" s="399"/>
      <c r="N4289" s="398">
        <v>4500</v>
      </c>
      <c r="O4289" s="399"/>
      <c r="P4289" s="398">
        <v>4645</v>
      </c>
      <c r="Q4289" s="399"/>
      <c r="R4289" s="398">
        <v>5000</v>
      </c>
      <c r="S4289" s="399"/>
      <c r="T4289" s="398">
        <v>5000</v>
      </c>
      <c r="U4289" s="399"/>
      <c r="V4289" s="398">
        <v>5000</v>
      </c>
      <c r="W4289" s="399"/>
      <c r="X4289" s="398">
        <v>5000</v>
      </c>
      <c r="Y4289" s="399"/>
    </row>
    <row r="4290" spans="1:25" ht="15" x14ac:dyDescent="0.2">
      <c r="A4290" s="95" t="s">
        <v>993</v>
      </c>
      <c r="B4290" s="93" t="s">
        <v>997</v>
      </c>
      <c r="C4290" s="94">
        <v>43</v>
      </c>
      <c r="D4290" s="95" t="s">
        <v>101</v>
      </c>
      <c r="E4290" s="119">
        <v>3225</v>
      </c>
      <c r="F4290" s="142" t="s">
        <v>473</v>
      </c>
      <c r="H4290" s="398">
        <v>3000</v>
      </c>
      <c r="I4290" s="399"/>
      <c r="J4290" s="398"/>
      <c r="K4290" s="399"/>
      <c r="L4290" s="398">
        <v>2000</v>
      </c>
      <c r="M4290" s="399"/>
      <c r="N4290" s="398">
        <v>2000</v>
      </c>
      <c r="O4290" s="399"/>
      <c r="P4290" s="398"/>
      <c r="Q4290" s="399"/>
      <c r="R4290" s="398">
        <v>3000</v>
      </c>
      <c r="S4290" s="399"/>
      <c r="T4290" s="398">
        <v>3000</v>
      </c>
      <c r="U4290" s="399"/>
      <c r="V4290" s="398">
        <v>3000</v>
      </c>
      <c r="W4290" s="399"/>
      <c r="X4290" s="398">
        <v>3000</v>
      </c>
      <c r="Y4290" s="399"/>
    </row>
    <row r="4291" spans="1:25" ht="15" x14ac:dyDescent="0.2">
      <c r="A4291" s="95" t="s">
        <v>993</v>
      </c>
      <c r="B4291" s="93" t="s">
        <v>997</v>
      </c>
      <c r="C4291" s="94">
        <v>43</v>
      </c>
      <c r="D4291" s="95" t="s">
        <v>101</v>
      </c>
      <c r="E4291" s="119">
        <v>3227</v>
      </c>
      <c r="F4291" s="142" t="s">
        <v>51</v>
      </c>
      <c r="H4291" s="398"/>
      <c r="I4291" s="399"/>
      <c r="J4291" s="398"/>
      <c r="K4291" s="399"/>
      <c r="L4291" s="398">
        <v>1000</v>
      </c>
      <c r="M4291" s="399"/>
      <c r="N4291" s="398">
        <v>1000</v>
      </c>
      <c r="O4291" s="399"/>
      <c r="P4291" s="398"/>
      <c r="Q4291" s="399"/>
      <c r="R4291" s="398">
        <v>1000</v>
      </c>
      <c r="S4291" s="399"/>
      <c r="T4291" s="398">
        <v>1000</v>
      </c>
      <c r="U4291" s="399"/>
      <c r="V4291" s="398">
        <v>1000</v>
      </c>
      <c r="W4291" s="399"/>
      <c r="X4291" s="398">
        <v>1000</v>
      </c>
      <c r="Y4291" s="399"/>
    </row>
    <row r="4292" spans="1:25" x14ac:dyDescent="0.2">
      <c r="A4292" s="118" t="s">
        <v>993</v>
      </c>
      <c r="B4292" s="102" t="s">
        <v>997</v>
      </c>
      <c r="C4292" s="103">
        <v>43</v>
      </c>
      <c r="D4292" s="118"/>
      <c r="E4292" s="113">
        <v>323</v>
      </c>
      <c r="F4292" s="141"/>
      <c r="G4292" s="186"/>
      <c r="H4292" s="108">
        <f t="shared" ref="H4292:Q4292" si="7134">SUM(H4293:H4298)</f>
        <v>47452</v>
      </c>
      <c r="I4292" s="108">
        <f t="shared" si="7134"/>
        <v>0</v>
      </c>
      <c r="J4292" s="108">
        <f t="shared" si="7134"/>
        <v>37161</v>
      </c>
      <c r="K4292" s="108">
        <f t="shared" si="7134"/>
        <v>0</v>
      </c>
      <c r="L4292" s="108">
        <f t="shared" ref="L4292:M4292" si="7135">SUM(L4293:L4298)</f>
        <v>41000</v>
      </c>
      <c r="M4292" s="108">
        <f t="shared" si="7135"/>
        <v>0</v>
      </c>
      <c r="N4292" s="108">
        <f t="shared" ref="N4292:O4292" si="7136">SUM(N4293:N4298)</f>
        <v>41000</v>
      </c>
      <c r="O4292" s="108">
        <f t="shared" si="7136"/>
        <v>0</v>
      </c>
      <c r="P4292" s="108">
        <f t="shared" si="7134"/>
        <v>37161</v>
      </c>
      <c r="Q4292" s="108">
        <f t="shared" si="7134"/>
        <v>0</v>
      </c>
      <c r="R4292" s="108">
        <f t="shared" ref="R4292:W4292" si="7137">SUM(R4293:R4298)</f>
        <v>41000</v>
      </c>
      <c r="S4292" s="108">
        <f t="shared" si="7137"/>
        <v>0</v>
      </c>
      <c r="T4292" s="108">
        <f t="shared" ref="T4292:U4292" si="7138">SUM(T4293:T4298)</f>
        <v>41000</v>
      </c>
      <c r="U4292" s="108">
        <f t="shared" si="7138"/>
        <v>0</v>
      </c>
      <c r="V4292" s="108">
        <f t="shared" si="7137"/>
        <v>38000</v>
      </c>
      <c r="W4292" s="108">
        <f t="shared" si="7137"/>
        <v>0</v>
      </c>
      <c r="X4292" s="108">
        <f t="shared" ref="X4292:Y4292" si="7139">SUM(X4293:X4298)</f>
        <v>38000</v>
      </c>
      <c r="Y4292" s="108">
        <f t="shared" si="7139"/>
        <v>0</v>
      </c>
    </row>
    <row r="4293" spans="1:25" ht="15" x14ac:dyDescent="0.2">
      <c r="A4293" s="95" t="s">
        <v>993</v>
      </c>
      <c r="B4293" s="93" t="s">
        <v>997</v>
      </c>
      <c r="C4293" s="94">
        <v>43</v>
      </c>
      <c r="D4293" s="95" t="s">
        <v>101</v>
      </c>
      <c r="E4293" s="119">
        <v>3231</v>
      </c>
      <c r="F4293" s="142" t="s">
        <v>52</v>
      </c>
      <c r="H4293" s="398">
        <v>6318</v>
      </c>
      <c r="I4293" s="399"/>
      <c r="J4293" s="398">
        <v>2654</v>
      </c>
      <c r="K4293" s="399"/>
      <c r="L4293" s="398">
        <v>5000</v>
      </c>
      <c r="M4293" s="399"/>
      <c r="N4293" s="398">
        <v>5000</v>
      </c>
      <c r="O4293" s="399"/>
      <c r="P4293" s="398">
        <v>2654</v>
      </c>
      <c r="Q4293" s="399"/>
      <c r="R4293" s="398">
        <v>5000</v>
      </c>
      <c r="S4293" s="399"/>
      <c r="T4293" s="398">
        <v>5000</v>
      </c>
      <c r="U4293" s="399"/>
      <c r="V4293" s="398">
        <v>5000</v>
      </c>
      <c r="W4293" s="399"/>
      <c r="X4293" s="398">
        <v>5000</v>
      </c>
      <c r="Y4293" s="399"/>
    </row>
    <row r="4294" spans="1:25" ht="15" x14ac:dyDescent="0.2">
      <c r="A4294" s="95" t="s">
        <v>993</v>
      </c>
      <c r="B4294" s="93" t="s">
        <v>997</v>
      </c>
      <c r="C4294" s="94">
        <v>43</v>
      </c>
      <c r="D4294" s="95" t="s">
        <v>101</v>
      </c>
      <c r="E4294" s="119">
        <v>3232</v>
      </c>
      <c r="F4294" s="142" t="s">
        <v>53</v>
      </c>
      <c r="H4294" s="398">
        <v>2654</v>
      </c>
      <c r="I4294" s="399"/>
      <c r="J4294" s="398">
        <v>3982</v>
      </c>
      <c r="K4294" s="399"/>
      <c r="L4294" s="398">
        <v>5000</v>
      </c>
      <c r="M4294" s="399"/>
      <c r="N4294" s="398">
        <v>5000</v>
      </c>
      <c r="O4294" s="399"/>
      <c r="P4294" s="398">
        <v>3982</v>
      </c>
      <c r="Q4294" s="399"/>
      <c r="R4294" s="398">
        <v>5000</v>
      </c>
      <c r="S4294" s="399"/>
      <c r="T4294" s="398">
        <v>5000</v>
      </c>
      <c r="U4294" s="399"/>
      <c r="V4294" s="398">
        <v>5000</v>
      </c>
      <c r="W4294" s="399"/>
      <c r="X4294" s="398">
        <v>5000</v>
      </c>
      <c r="Y4294" s="399"/>
    </row>
    <row r="4295" spans="1:25" ht="15" x14ac:dyDescent="0.2">
      <c r="A4295" s="95" t="s">
        <v>993</v>
      </c>
      <c r="B4295" s="93" t="s">
        <v>997</v>
      </c>
      <c r="C4295" s="94">
        <v>43</v>
      </c>
      <c r="D4295" s="95" t="s">
        <v>101</v>
      </c>
      <c r="E4295" s="119">
        <v>3234</v>
      </c>
      <c r="F4295" s="142" t="s">
        <v>55</v>
      </c>
      <c r="H4295" s="398">
        <v>2636</v>
      </c>
      <c r="I4295" s="399"/>
      <c r="J4295" s="398">
        <v>1327</v>
      </c>
      <c r="K4295" s="399"/>
      <c r="L4295" s="398">
        <v>3000</v>
      </c>
      <c r="M4295" s="399"/>
      <c r="N4295" s="398">
        <v>3000</v>
      </c>
      <c r="O4295" s="399"/>
      <c r="P4295" s="398">
        <v>1327</v>
      </c>
      <c r="Q4295" s="399"/>
      <c r="R4295" s="398">
        <v>3000</v>
      </c>
      <c r="S4295" s="399"/>
      <c r="T4295" s="398">
        <v>3000</v>
      </c>
      <c r="U4295" s="399"/>
      <c r="V4295" s="398">
        <v>3000</v>
      </c>
      <c r="W4295" s="399"/>
      <c r="X4295" s="398">
        <v>3000</v>
      </c>
      <c r="Y4295" s="399"/>
    </row>
    <row r="4296" spans="1:25" ht="15" x14ac:dyDescent="0.2">
      <c r="A4296" s="95" t="s">
        <v>993</v>
      </c>
      <c r="B4296" s="93" t="s">
        <v>997</v>
      </c>
      <c r="C4296" s="94">
        <v>43</v>
      </c>
      <c r="D4296" s="95" t="s">
        <v>101</v>
      </c>
      <c r="E4296" s="119">
        <v>3237</v>
      </c>
      <c r="F4296" s="142" t="s">
        <v>58</v>
      </c>
      <c r="H4296" s="398">
        <v>18272</v>
      </c>
      <c r="I4296" s="399"/>
      <c r="J4296" s="398">
        <v>13272</v>
      </c>
      <c r="K4296" s="399"/>
      <c r="L4296" s="398">
        <v>13000</v>
      </c>
      <c r="M4296" s="399"/>
      <c r="N4296" s="398">
        <v>13000</v>
      </c>
      <c r="O4296" s="399"/>
      <c r="P4296" s="398">
        <v>13272</v>
      </c>
      <c r="Q4296" s="399"/>
      <c r="R4296" s="398">
        <v>13000</v>
      </c>
      <c r="S4296" s="399"/>
      <c r="T4296" s="398">
        <v>13000</v>
      </c>
      <c r="U4296" s="399"/>
      <c r="V4296" s="398">
        <v>10000</v>
      </c>
      <c r="W4296" s="399"/>
      <c r="X4296" s="398">
        <v>10000</v>
      </c>
      <c r="Y4296" s="399"/>
    </row>
    <row r="4297" spans="1:25" ht="15" x14ac:dyDescent="0.2">
      <c r="A4297" s="95" t="s">
        <v>993</v>
      </c>
      <c r="B4297" s="93" t="s">
        <v>997</v>
      </c>
      <c r="C4297" s="94">
        <v>43</v>
      </c>
      <c r="D4297" s="95" t="s">
        <v>101</v>
      </c>
      <c r="E4297" s="119">
        <v>3238</v>
      </c>
      <c r="F4297" s="142" t="s">
        <v>59</v>
      </c>
      <c r="H4297" s="398">
        <v>7300</v>
      </c>
      <c r="I4297" s="399"/>
      <c r="J4297" s="398">
        <v>2654</v>
      </c>
      <c r="K4297" s="399"/>
      <c r="L4297" s="398">
        <v>5000</v>
      </c>
      <c r="M4297" s="399"/>
      <c r="N4297" s="398">
        <v>5000</v>
      </c>
      <c r="O4297" s="399"/>
      <c r="P4297" s="398">
        <v>2654</v>
      </c>
      <c r="Q4297" s="399"/>
      <c r="R4297" s="398">
        <v>5000</v>
      </c>
      <c r="S4297" s="399"/>
      <c r="T4297" s="398">
        <v>5000</v>
      </c>
      <c r="U4297" s="399"/>
      <c r="V4297" s="398">
        <v>5000</v>
      </c>
      <c r="W4297" s="399"/>
      <c r="X4297" s="398">
        <v>5000</v>
      </c>
      <c r="Y4297" s="399"/>
    </row>
    <row r="4298" spans="1:25" ht="15" x14ac:dyDescent="0.2">
      <c r="A4298" s="95" t="s">
        <v>993</v>
      </c>
      <c r="B4298" s="93" t="s">
        <v>997</v>
      </c>
      <c r="C4298" s="94">
        <v>43</v>
      </c>
      <c r="D4298" s="95" t="s">
        <v>101</v>
      </c>
      <c r="E4298" s="119">
        <v>3239</v>
      </c>
      <c r="F4298" s="142" t="s">
        <v>60</v>
      </c>
      <c r="H4298" s="398">
        <v>10272</v>
      </c>
      <c r="I4298" s="399"/>
      <c r="J4298" s="398">
        <v>13272</v>
      </c>
      <c r="K4298" s="399"/>
      <c r="L4298" s="398">
        <v>10000</v>
      </c>
      <c r="M4298" s="399"/>
      <c r="N4298" s="398">
        <v>10000</v>
      </c>
      <c r="O4298" s="399"/>
      <c r="P4298" s="398">
        <v>13272</v>
      </c>
      <c r="Q4298" s="399"/>
      <c r="R4298" s="398">
        <v>10000</v>
      </c>
      <c r="S4298" s="399"/>
      <c r="T4298" s="398">
        <v>10000</v>
      </c>
      <c r="U4298" s="399"/>
      <c r="V4298" s="398">
        <v>10000</v>
      </c>
      <c r="W4298" s="399"/>
      <c r="X4298" s="398">
        <v>10000</v>
      </c>
      <c r="Y4298" s="399"/>
    </row>
    <row r="4299" spans="1:25" x14ac:dyDescent="0.2">
      <c r="A4299" s="118" t="s">
        <v>993</v>
      </c>
      <c r="B4299" s="102" t="s">
        <v>997</v>
      </c>
      <c r="C4299" s="103">
        <v>43</v>
      </c>
      <c r="D4299" s="118"/>
      <c r="E4299" s="113">
        <v>329</v>
      </c>
      <c r="F4299" s="141"/>
      <c r="G4299" s="186"/>
      <c r="H4299" s="108">
        <f>SUM(H4300:H4304)</f>
        <v>31538</v>
      </c>
      <c r="I4299" s="108">
        <f t="shared" ref="I4299:W4299" si="7140">SUM(I4300:I4304)</f>
        <v>0</v>
      </c>
      <c r="J4299" s="108">
        <f t="shared" si="7140"/>
        <v>31854</v>
      </c>
      <c r="K4299" s="108">
        <f t="shared" si="7140"/>
        <v>0</v>
      </c>
      <c r="L4299" s="108">
        <f t="shared" si="7140"/>
        <v>16000</v>
      </c>
      <c r="M4299" s="108">
        <f t="shared" si="7140"/>
        <v>0</v>
      </c>
      <c r="N4299" s="108">
        <f t="shared" ref="N4299:O4299" si="7141">SUM(N4300:N4304)</f>
        <v>16000</v>
      </c>
      <c r="O4299" s="108">
        <f t="shared" si="7141"/>
        <v>0</v>
      </c>
      <c r="P4299" s="108">
        <f t="shared" si="7140"/>
        <v>31854</v>
      </c>
      <c r="Q4299" s="108">
        <f t="shared" si="7140"/>
        <v>0</v>
      </c>
      <c r="R4299" s="108">
        <f t="shared" si="7140"/>
        <v>18000</v>
      </c>
      <c r="S4299" s="108">
        <f t="shared" si="7140"/>
        <v>0</v>
      </c>
      <c r="T4299" s="108">
        <f t="shared" ref="T4299:U4299" si="7142">SUM(T4300:T4304)</f>
        <v>18000</v>
      </c>
      <c r="U4299" s="108">
        <f t="shared" si="7142"/>
        <v>0</v>
      </c>
      <c r="V4299" s="108">
        <f t="shared" si="7140"/>
        <v>18000</v>
      </c>
      <c r="W4299" s="108">
        <f t="shared" si="7140"/>
        <v>0</v>
      </c>
      <c r="X4299" s="108">
        <f t="shared" ref="X4299:Y4299" si="7143">SUM(X4300:X4304)</f>
        <v>18000</v>
      </c>
      <c r="Y4299" s="108">
        <f t="shared" si="7143"/>
        <v>0</v>
      </c>
    </row>
    <row r="4300" spans="1:25" ht="15" x14ac:dyDescent="0.2">
      <c r="A4300" s="95" t="s">
        <v>993</v>
      </c>
      <c r="B4300" s="93" t="s">
        <v>997</v>
      </c>
      <c r="C4300" s="94">
        <v>43</v>
      </c>
      <c r="D4300" s="95" t="s">
        <v>101</v>
      </c>
      <c r="E4300" s="119">
        <v>3292</v>
      </c>
      <c r="F4300" s="142" t="s">
        <v>63</v>
      </c>
      <c r="H4300" s="398">
        <v>3966</v>
      </c>
      <c r="I4300" s="399"/>
      <c r="J4300" s="398">
        <v>10618</v>
      </c>
      <c r="K4300" s="399"/>
      <c r="L4300" s="398">
        <v>2000</v>
      </c>
      <c r="M4300" s="399"/>
      <c r="N4300" s="398">
        <v>2000</v>
      </c>
      <c r="O4300" s="399"/>
      <c r="P4300" s="398">
        <v>10618</v>
      </c>
      <c r="Q4300" s="399"/>
      <c r="R4300" s="398">
        <v>3000</v>
      </c>
      <c r="S4300" s="399"/>
      <c r="T4300" s="398">
        <v>3000</v>
      </c>
      <c r="U4300" s="399"/>
      <c r="V4300" s="398">
        <v>3000</v>
      </c>
      <c r="W4300" s="399"/>
      <c r="X4300" s="398">
        <v>3000</v>
      </c>
      <c r="Y4300" s="399"/>
    </row>
    <row r="4301" spans="1:25" ht="15" x14ac:dyDescent="0.2">
      <c r="A4301" s="95" t="s">
        <v>993</v>
      </c>
      <c r="B4301" s="93" t="s">
        <v>997</v>
      </c>
      <c r="C4301" s="94">
        <v>43</v>
      </c>
      <c r="D4301" s="95" t="s">
        <v>101</v>
      </c>
      <c r="E4301" s="119">
        <v>3293</v>
      </c>
      <c r="F4301" s="142" t="s">
        <v>64</v>
      </c>
      <c r="H4301" s="398">
        <v>3318</v>
      </c>
      <c r="I4301" s="399"/>
      <c r="J4301" s="398">
        <v>3982</v>
      </c>
      <c r="K4301" s="399"/>
      <c r="L4301" s="398">
        <v>4000</v>
      </c>
      <c r="M4301" s="399"/>
      <c r="N4301" s="398">
        <v>4000</v>
      </c>
      <c r="O4301" s="399"/>
      <c r="P4301" s="398">
        <v>3982</v>
      </c>
      <c r="Q4301" s="399"/>
      <c r="R4301" s="398">
        <v>4000</v>
      </c>
      <c r="S4301" s="399"/>
      <c r="T4301" s="398">
        <v>4000</v>
      </c>
      <c r="U4301" s="399"/>
      <c r="V4301" s="398">
        <v>4000</v>
      </c>
      <c r="W4301" s="399"/>
      <c r="X4301" s="398">
        <v>4000</v>
      </c>
      <c r="Y4301" s="399"/>
    </row>
    <row r="4302" spans="1:25" ht="15" x14ac:dyDescent="0.2">
      <c r="A4302" s="95" t="s">
        <v>993</v>
      </c>
      <c r="B4302" s="93" t="s">
        <v>997</v>
      </c>
      <c r="C4302" s="94">
        <v>43</v>
      </c>
      <c r="D4302" s="95" t="s">
        <v>101</v>
      </c>
      <c r="E4302" s="119">
        <v>3294</v>
      </c>
      <c r="F4302" s="142" t="s">
        <v>619</v>
      </c>
      <c r="H4302" s="398">
        <v>13272</v>
      </c>
      <c r="I4302" s="399"/>
      <c r="J4302" s="398">
        <v>13272</v>
      </c>
      <c r="K4302" s="399"/>
      <c r="L4302" s="398">
        <v>1000</v>
      </c>
      <c r="M4302" s="399"/>
      <c r="N4302" s="398">
        <v>1000</v>
      </c>
      <c r="O4302" s="399"/>
      <c r="P4302" s="398">
        <v>13272</v>
      </c>
      <c r="Q4302" s="399"/>
      <c r="R4302" s="398">
        <v>1000</v>
      </c>
      <c r="S4302" s="399"/>
      <c r="T4302" s="398">
        <v>1000</v>
      </c>
      <c r="U4302" s="399"/>
      <c r="V4302" s="398">
        <v>1000</v>
      </c>
      <c r="W4302" s="399"/>
      <c r="X4302" s="398">
        <v>1000</v>
      </c>
      <c r="Y4302" s="399"/>
    </row>
    <row r="4303" spans="1:25" ht="15" x14ac:dyDescent="0.2">
      <c r="A4303" s="95" t="s">
        <v>993</v>
      </c>
      <c r="B4303" s="93" t="s">
        <v>997</v>
      </c>
      <c r="C4303" s="94">
        <v>43</v>
      </c>
      <c r="D4303" s="95" t="s">
        <v>101</v>
      </c>
      <c r="E4303" s="119">
        <v>3295</v>
      </c>
      <c r="F4303" s="142" t="s">
        <v>66</v>
      </c>
      <c r="H4303" s="398">
        <v>3982</v>
      </c>
      <c r="I4303" s="399"/>
      <c r="J4303" s="398">
        <v>3982</v>
      </c>
      <c r="K4303" s="399"/>
      <c r="L4303" s="398">
        <v>4000</v>
      </c>
      <c r="M4303" s="399"/>
      <c r="N4303" s="398">
        <v>4000</v>
      </c>
      <c r="O4303" s="399"/>
      <c r="P4303" s="398">
        <v>3982</v>
      </c>
      <c r="Q4303" s="399"/>
      <c r="R4303" s="398">
        <v>5000</v>
      </c>
      <c r="S4303" s="399"/>
      <c r="T4303" s="398">
        <v>5000</v>
      </c>
      <c r="U4303" s="399"/>
      <c r="V4303" s="398">
        <v>5000</v>
      </c>
      <c r="W4303" s="399"/>
      <c r="X4303" s="398">
        <v>5000</v>
      </c>
      <c r="Y4303" s="399"/>
    </row>
    <row r="4304" spans="1:25" ht="15" x14ac:dyDescent="0.2">
      <c r="A4304" s="95" t="s">
        <v>993</v>
      </c>
      <c r="B4304" s="93" t="s">
        <v>997</v>
      </c>
      <c r="C4304" s="94">
        <v>43</v>
      </c>
      <c r="D4304" s="95" t="s">
        <v>101</v>
      </c>
      <c r="E4304" s="119">
        <v>3299</v>
      </c>
      <c r="F4304" s="142" t="s">
        <v>67</v>
      </c>
      <c r="H4304" s="398">
        <v>7000</v>
      </c>
      <c r="I4304" s="399"/>
      <c r="J4304" s="398"/>
      <c r="K4304" s="399"/>
      <c r="L4304" s="398">
        <v>5000</v>
      </c>
      <c r="M4304" s="399"/>
      <c r="N4304" s="398">
        <v>5000</v>
      </c>
      <c r="O4304" s="399"/>
      <c r="P4304" s="398"/>
      <c r="Q4304" s="399"/>
      <c r="R4304" s="398">
        <v>5000</v>
      </c>
      <c r="S4304" s="399"/>
      <c r="T4304" s="398">
        <v>5000</v>
      </c>
      <c r="U4304" s="399"/>
      <c r="V4304" s="398">
        <v>5000</v>
      </c>
      <c r="W4304" s="399"/>
      <c r="X4304" s="398">
        <v>5000</v>
      </c>
      <c r="Y4304" s="399"/>
    </row>
    <row r="4305" spans="1:29" x14ac:dyDescent="0.25">
      <c r="A4305" s="188" t="s">
        <v>993</v>
      </c>
      <c r="B4305" s="166" t="s">
        <v>997</v>
      </c>
      <c r="C4305" s="190">
        <v>43</v>
      </c>
      <c r="D4305" s="166"/>
      <c r="E4305" s="168">
        <v>34</v>
      </c>
      <c r="F4305" s="169"/>
      <c r="G4305" s="169"/>
      <c r="H4305" s="185">
        <f t="shared" ref="H4305:Q4305" si="7144">H4306+H4308</f>
        <v>2420</v>
      </c>
      <c r="I4305" s="185">
        <f t="shared" si="7144"/>
        <v>0</v>
      </c>
      <c r="J4305" s="185">
        <f t="shared" si="7144"/>
        <v>2920</v>
      </c>
      <c r="K4305" s="185">
        <f t="shared" si="7144"/>
        <v>0</v>
      </c>
      <c r="L4305" s="185">
        <f t="shared" ref="L4305:M4305" si="7145">L4306+L4308</f>
        <v>2600</v>
      </c>
      <c r="M4305" s="185">
        <f t="shared" si="7145"/>
        <v>0</v>
      </c>
      <c r="N4305" s="185">
        <f t="shared" ref="N4305:O4305" si="7146">N4306+N4308</f>
        <v>2600</v>
      </c>
      <c r="O4305" s="185">
        <f t="shared" si="7146"/>
        <v>0</v>
      </c>
      <c r="P4305" s="185">
        <f t="shared" si="7144"/>
        <v>2920</v>
      </c>
      <c r="Q4305" s="185">
        <f t="shared" si="7144"/>
        <v>0</v>
      </c>
      <c r="R4305" s="185">
        <f t="shared" ref="R4305:W4305" si="7147">R4306+R4308</f>
        <v>2500</v>
      </c>
      <c r="S4305" s="185">
        <f t="shared" si="7147"/>
        <v>0</v>
      </c>
      <c r="T4305" s="185">
        <f t="shared" ref="T4305:U4305" si="7148">T4306+T4308</f>
        <v>2500</v>
      </c>
      <c r="U4305" s="185">
        <f t="shared" si="7148"/>
        <v>0</v>
      </c>
      <c r="V4305" s="185">
        <f t="shared" si="7147"/>
        <v>2500</v>
      </c>
      <c r="W4305" s="185">
        <f t="shared" si="7147"/>
        <v>0</v>
      </c>
      <c r="X4305" s="185">
        <f t="shared" ref="X4305:Y4305" si="7149">X4306+X4308</f>
        <v>2500</v>
      </c>
      <c r="Y4305" s="185">
        <f t="shared" si="7149"/>
        <v>0</v>
      </c>
    </row>
    <row r="4306" spans="1:29" x14ac:dyDescent="0.2">
      <c r="A4306" s="118" t="s">
        <v>993</v>
      </c>
      <c r="B4306" s="102" t="s">
        <v>997</v>
      </c>
      <c r="C4306" s="103">
        <v>43</v>
      </c>
      <c r="D4306" s="118"/>
      <c r="E4306" s="113">
        <v>342</v>
      </c>
      <c r="F4306" s="151"/>
      <c r="G4306" s="151"/>
      <c r="H4306" s="158">
        <f t="shared" ref="H4306:Y4306" si="7150">H4307</f>
        <v>133</v>
      </c>
      <c r="I4306" s="158">
        <f t="shared" si="7150"/>
        <v>0</v>
      </c>
      <c r="J4306" s="158">
        <f t="shared" si="7150"/>
        <v>133</v>
      </c>
      <c r="K4306" s="158">
        <f t="shared" si="7150"/>
        <v>0</v>
      </c>
      <c r="L4306" s="158">
        <f t="shared" si="7150"/>
        <v>100</v>
      </c>
      <c r="M4306" s="158">
        <f t="shared" si="7150"/>
        <v>0</v>
      </c>
      <c r="N4306" s="158">
        <f t="shared" si="7150"/>
        <v>100</v>
      </c>
      <c r="O4306" s="158">
        <f t="shared" si="7150"/>
        <v>0</v>
      </c>
      <c r="P4306" s="158">
        <f t="shared" si="7150"/>
        <v>133</v>
      </c>
      <c r="Q4306" s="158">
        <f t="shared" si="7150"/>
        <v>0</v>
      </c>
      <c r="R4306" s="158">
        <f t="shared" si="7150"/>
        <v>100</v>
      </c>
      <c r="S4306" s="158">
        <f t="shared" si="7150"/>
        <v>0</v>
      </c>
      <c r="T4306" s="158">
        <f t="shared" si="7150"/>
        <v>100</v>
      </c>
      <c r="U4306" s="158">
        <f t="shared" si="7150"/>
        <v>0</v>
      </c>
      <c r="V4306" s="158">
        <f t="shared" si="7150"/>
        <v>100</v>
      </c>
      <c r="W4306" s="158">
        <f t="shared" si="7150"/>
        <v>0</v>
      </c>
      <c r="X4306" s="158">
        <f t="shared" si="7150"/>
        <v>100</v>
      </c>
      <c r="Y4306" s="158">
        <f t="shared" si="7150"/>
        <v>0</v>
      </c>
    </row>
    <row r="4307" spans="1:29" ht="45" x14ac:dyDescent="0.2">
      <c r="A4307" s="95" t="s">
        <v>993</v>
      </c>
      <c r="B4307" s="93" t="s">
        <v>997</v>
      </c>
      <c r="C4307" s="94">
        <v>43</v>
      </c>
      <c r="D4307" s="95" t="s">
        <v>101</v>
      </c>
      <c r="E4307" s="138">
        <v>3423</v>
      </c>
      <c r="F4307" s="189" t="s">
        <v>864</v>
      </c>
      <c r="G4307" s="189"/>
      <c r="H4307" s="398">
        <v>133</v>
      </c>
      <c r="I4307" s="399"/>
      <c r="J4307" s="398">
        <v>133</v>
      </c>
      <c r="K4307" s="399"/>
      <c r="L4307" s="398">
        <v>100</v>
      </c>
      <c r="M4307" s="399"/>
      <c r="N4307" s="398">
        <v>100</v>
      </c>
      <c r="O4307" s="399"/>
      <c r="P4307" s="398">
        <v>133</v>
      </c>
      <c r="Q4307" s="399"/>
      <c r="R4307" s="398">
        <v>100</v>
      </c>
      <c r="S4307" s="399"/>
      <c r="T4307" s="398">
        <v>100</v>
      </c>
      <c r="U4307" s="399"/>
      <c r="V4307" s="398">
        <v>100</v>
      </c>
      <c r="W4307" s="399"/>
      <c r="X4307" s="398">
        <v>100</v>
      </c>
      <c r="Y4307" s="399"/>
    </row>
    <row r="4308" spans="1:29" x14ac:dyDescent="0.2">
      <c r="A4308" s="118" t="s">
        <v>993</v>
      </c>
      <c r="B4308" s="102" t="s">
        <v>997</v>
      </c>
      <c r="C4308" s="103">
        <v>43</v>
      </c>
      <c r="D4308" s="118"/>
      <c r="E4308" s="113">
        <v>343</v>
      </c>
      <c r="F4308" s="141"/>
      <c r="G4308" s="186"/>
      <c r="H4308" s="108">
        <f t="shared" ref="H4308:Q4308" si="7151">SUM(H4309:H4312)</f>
        <v>2287</v>
      </c>
      <c r="I4308" s="108">
        <f t="shared" si="7151"/>
        <v>0</v>
      </c>
      <c r="J4308" s="108">
        <f t="shared" si="7151"/>
        <v>2787</v>
      </c>
      <c r="K4308" s="108">
        <f t="shared" si="7151"/>
        <v>0</v>
      </c>
      <c r="L4308" s="108">
        <f t="shared" ref="L4308:M4308" si="7152">SUM(L4309:L4312)</f>
        <v>2500</v>
      </c>
      <c r="M4308" s="108">
        <f t="shared" si="7152"/>
        <v>0</v>
      </c>
      <c r="N4308" s="108">
        <f t="shared" ref="N4308:O4308" si="7153">SUM(N4309:N4312)</f>
        <v>2500</v>
      </c>
      <c r="O4308" s="108">
        <f t="shared" si="7153"/>
        <v>0</v>
      </c>
      <c r="P4308" s="108">
        <f t="shared" si="7151"/>
        <v>2787</v>
      </c>
      <c r="Q4308" s="108">
        <f t="shared" si="7151"/>
        <v>0</v>
      </c>
      <c r="R4308" s="108">
        <f t="shared" ref="R4308:W4308" si="7154">SUM(R4309:R4312)</f>
        <v>2400</v>
      </c>
      <c r="S4308" s="108">
        <f t="shared" si="7154"/>
        <v>0</v>
      </c>
      <c r="T4308" s="108">
        <f t="shared" ref="T4308:U4308" si="7155">SUM(T4309:T4312)</f>
        <v>2400</v>
      </c>
      <c r="U4308" s="108">
        <f t="shared" si="7155"/>
        <v>0</v>
      </c>
      <c r="V4308" s="108">
        <f t="shared" si="7154"/>
        <v>2400</v>
      </c>
      <c r="W4308" s="108">
        <f t="shared" si="7154"/>
        <v>0</v>
      </c>
      <c r="X4308" s="108">
        <f t="shared" ref="X4308:Y4308" si="7156">SUM(X4309:X4312)</f>
        <v>2400</v>
      </c>
      <c r="Y4308" s="108">
        <f t="shared" si="7156"/>
        <v>0</v>
      </c>
    </row>
    <row r="4309" spans="1:29" ht="15" x14ac:dyDescent="0.2">
      <c r="A4309" s="95" t="s">
        <v>993</v>
      </c>
      <c r="B4309" s="93" t="s">
        <v>997</v>
      </c>
      <c r="C4309" s="94">
        <v>43</v>
      </c>
      <c r="D4309" s="95" t="s">
        <v>101</v>
      </c>
      <c r="E4309" s="138">
        <v>3431</v>
      </c>
      <c r="F4309" s="143" t="s">
        <v>68</v>
      </c>
      <c r="H4309" s="398">
        <v>398</v>
      </c>
      <c r="I4309" s="399"/>
      <c r="J4309" s="398">
        <v>398</v>
      </c>
      <c r="K4309" s="399"/>
      <c r="L4309" s="398">
        <v>400</v>
      </c>
      <c r="M4309" s="399"/>
      <c r="N4309" s="398">
        <v>400</v>
      </c>
      <c r="O4309" s="399"/>
      <c r="P4309" s="398">
        <v>398</v>
      </c>
      <c r="Q4309" s="399"/>
      <c r="R4309" s="398">
        <v>300</v>
      </c>
      <c r="S4309" s="399"/>
      <c r="T4309" s="398">
        <v>300</v>
      </c>
      <c r="U4309" s="399"/>
      <c r="V4309" s="398">
        <v>300</v>
      </c>
      <c r="W4309" s="399"/>
      <c r="X4309" s="398">
        <v>300</v>
      </c>
      <c r="Y4309" s="399"/>
    </row>
    <row r="4310" spans="1:29" ht="30" x14ac:dyDescent="0.2">
      <c r="A4310" s="95" t="s">
        <v>993</v>
      </c>
      <c r="B4310" s="93" t="s">
        <v>997</v>
      </c>
      <c r="C4310" s="94">
        <v>43</v>
      </c>
      <c r="D4310" s="95" t="s">
        <v>101</v>
      </c>
      <c r="E4310" s="138">
        <v>3432</v>
      </c>
      <c r="F4310" s="143" t="s">
        <v>824</v>
      </c>
      <c r="H4310" s="398">
        <v>398</v>
      </c>
      <c r="I4310" s="399"/>
      <c r="J4310" s="398">
        <v>398</v>
      </c>
      <c r="K4310" s="399"/>
      <c r="L4310" s="398">
        <v>100</v>
      </c>
      <c r="M4310" s="399"/>
      <c r="N4310" s="398">
        <v>100</v>
      </c>
      <c r="O4310" s="399"/>
      <c r="P4310" s="398">
        <v>398</v>
      </c>
      <c r="Q4310" s="399"/>
      <c r="R4310" s="398">
        <v>100</v>
      </c>
      <c r="S4310" s="399"/>
      <c r="T4310" s="398">
        <v>100</v>
      </c>
      <c r="U4310" s="399"/>
      <c r="V4310" s="398">
        <v>100</v>
      </c>
      <c r="W4310" s="399"/>
      <c r="X4310" s="398">
        <v>100</v>
      </c>
      <c r="Y4310" s="399"/>
    </row>
    <row r="4311" spans="1:29" ht="15" x14ac:dyDescent="0.2">
      <c r="A4311" s="95" t="s">
        <v>993</v>
      </c>
      <c r="B4311" s="93" t="s">
        <v>997</v>
      </c>
      <c r="C4311" s="94">
        <v>43</v>
      </c>
      <c r="D4311" s="95" t="s">
        <v>101</v>
      </c>
      <c r="E4311" s="138">
        <v>3433</v>
      </c>
      <c r="F4311" s="143" t="s">
        <v>69</v>
      </c>
      <c r="H4311" s="398">
        <v>664</v>
      </c>
      <c r="I4311" s="399"/>
      <c r="J4311" s="398">
        <v>664</v>
      </c>
      <c r="K4311" s="399"/>
      <c r="L4311" s="398">
        <v>500</v>
      </c>
      <c r="M4311" s="399"/>
      <c r="N4311" s="398">
        <v>500</v>
      </c>
      <c r="O4311" s="399"/>
      <c r="P4311" s="398">
        <v>664</v>
      </c>
      <c r="Q4311" s="399"/>
      <c r="R4311" s="398">
        <v>500</v>
      </c>
      <c r="S4311" s="399"/>
      <c r="T4311" s="398">
        <v>500</v>
      </c>
      <c r="U4311" s="399"/>
      <c r="V4311" s="398">
        <v>500</v>
      </c>
      <c r="W4311" s="399"/>
      <c r="X4311" s="398">
        <v>500</v>
      </c>
      <c r="Y4311" s="399"/>
    </row>
    <row r="4312" spans="1:29" ht="15" x14ac:dyDescent="0.2">
      <c r="A4312" s="95" t="s">
        <v>993</v>
      </c>
      <c r="B4312" s="93" t="s">
        <v>997</v>
      </c>
      <c r="C4312" s="94">
        <v>43</v>
      </c>
      <c r="D4312" s="95" t="s">
        <v>101</v>
      </c>
      <c r="E4312" s="138">
        <v>3434</v>
      </c>
      <c r="F4312" s="143" t="s">
        <v>70</v>
      </c>
      <c r="H4312" s="398">
        <v>827</v>
      </c>
      <c r="I4312" s="399"/>
      <c r="J4312" s="398">
        <v>1327</v>
      </c>
      <c r="K4312" s="399"/>
      <c r="L4312" s="398">
        <v>1500</v>
      </c>
      <c r="M4312" s="399"/>
      <c r="N4312" s="398">
        <v>1500</v>
      </c>
      <c r="O4312" s="399"/>
      <c r="P4312" s="398">
        <v>1327</v>
      </c>
      <c r="Q4312" s="399"/>
      <c r="R4312" s="398">
        <v>1500</v>
      </c>
      <c r="S4312" s="399"/>
      <c r="T4312" s="398">
        <v>1500</v>
      </c>
      <c r="U4312" s="399"/>
      <c r="V4312" s="398">
        <v>1500</v>
      </c>
      <c r="W4312" s="399"/>
      <c r="X4312" s="398">
        <v>1500</v>
      </c>
      <c r="Y4312" s="399"/>
    </row>
    <row r="4313" spans="1:29" x14ac:dyDescent="0.25">
      <c r="A4313" s="188" t="s">
        <v>993</v>
      </c>
      <c r="B4313" s="166" t="s">
        <v>997</v>
      </c>
      <c r="C4313" s="190">
        <v>43</v>
      </c>
      <c r="D4313" s="166"/>
      <c r="E4313" s="168">
        <v>42</v>
      </c>
      <c r="F4313" s="169"/>
      <c r="G4313" s="169"/>
      <c r="H4313" s="185">
        <f t="shared" ref="H4313:Y4313" si="7157">H4314</f>
        <v>9299</v>
      </c>
      <c r="I4313" s="185">
        <f t="shared" si="7157"/>
        <v>0</v>
      </c>
      <c r="J4313" s="185">
        <f t="shared" si="7157"/>
        <v>7299</v>
      </c>
      <c r="K4313" s="185">
        <f t="shared" si="7157"/>
        <v>0</v>
      </c>
      <c r="L4313" s="185">
        <f t="shared" si="7157"/>
        <v>8000</v>
      </c>
      <c r="M4313" s="185">
        <f t="shared" si="7157"/>
        <v>0</v>
      </c>
      <c r="N4313" s="185">
        <f t="shared" si="7157"/>
        <v>8000</v>
      </c>
      <c r="O4313" s="185">
        <f t="shared" si="7157"/>
        <v>0</v>
      </c>
      <c r="P4313" s="185">
        <f t="shared" si="7157"/>
        <v>7299</v>
      </c>
      <c r="Q4313" s="185">
        <f t="shared" si="7157"/>
        <v>0</v>
      </c>
      <c r="R4313" s="185">
        <f t="shared" si="7157"/>
        <v>7000</v>
      </c>
      <c r="S4313" s="185">
        <f t="shared" si="7157"/>
        <v>0</v>
      </c>
      <c r="T4313" s="185">
        <f t="shared" si="7157"/>
        <v>7000</v>
      </c>
      <c r="U4313" s="185">
        <f t="shared" si="7157"/>
        <v>0</v>
      </c>
      <c r="V4313" s="185">
        <f t="shared" si="7157"/>
        <v>7000</v>
      </c>
      <c r="W4313" s="185">
        <f t="shared" si="7157"/>
        <v>0</v>
      </c>
      <c r="X4313" s="185">
        <f t="shared" si="7157"/>
        <v>7000</v>
      </c>
      <c r="Y4313" s="185">
        <f t="shared" si="7157"/>
        <v>0</v>
      </c>
    </row>
    <row r="4314" spans="1:29" s="139" customFormat="1" x14ac:dyDescent="0.2">
      <c r="A4314" s="118" t="s">
        <v>993</v>
      </c>
      <c r="B4314" s="102" t="s">
        <v>997</v>
      </c>
      <c r="C4314" s="103">
        <v>43</v>
      </c>
      <c r="D4314" s="118"/>
      <c r="E4314" s="113">
        <v>422</v>
      </c>
      <c r="F4314" s="151"/>
      <c r="G4314" s="151"/>
      <c r="H4314" s="158">
        <f t="shared" ref="H4314:Q4314" si="7158">H4315+H4316+H4317</f>
        <v>9299</v>
      </c>
      <c r="I4314" s="158">
        <f t="shared" si="7158"/>
        <v>0</v>
      </c>
      <c r="J4314" s="158">
        <f t="shared" si="7158"/>
        <v>7299</v>
      </c>
      <c r="K4314" s="158">
        <f t="shared" si="7158"/>
        <v>0</v>
      </c>
      <c r="L4314" s="158">
        <f t="shared" ref="L4314:M4314" si="7159">L4315+L4316+L4317</f>
        <v>8000</v>
      </c>
      <c r="M4314" s="158">
        <f t="shared" si="7159"/>
        <v>0</v>
      </c>
      <c r="N4314" s="158">
        <f t="shared" ref="N4314:O4314" si="7160">N4315+N4316+N4317</f>
        <v>8000</v>
      </c>
      <c r="O4314" s="158">
        <f t="shared" si="7160"/>
        <v>0</v>
      </c>
      <c r="P4314" s="158">
        <f t="shared" si="7158"/>
        <v>7299</v>
      </c>
      <c r="Q4314" s="158">
        <f t="shared" si="7158"/>
        <v>0</v>
      </c>
      <c r="R4314" s="158">
        <f t="shared" ref="R4314:W4314" si="7161">R4315+R4316+R4317</f>
        <v>7000</v>
      </c>
      <c r="S4314" s="158">
        <f t="shared" si="7161"/>
        <v>0</v>
      </c>
      <c r="T4314" s="158">
        <f t="shared" ref="T4314:U4314" si="7162">T4315+T4316+T4317</f>
        <v>7000</v>
      </c>
      <c r="U4314" s="158">
        <f t="shared" si="7162"/>
        <v>0</v>
      </c>
      <c r="V4314" s="158">
        <f t="shared" si="7161"/>
        <v>7000</v>
      </c>
      <c r="W4314" s="158">
        <f t="shared" si="7161"/>
        <v>0</v>
      </c>
      <c r="X4314" s="158">
        <f t="shared" ref="X4314:Y4314" si="7163">X4315+X4316+X4317</f>
        <v>7000</v>
      </c>
      <c r="Y4314" s="158">
        <f t="shared" si="7163"/>
        <v>0</v>
      </c>
      <c r="Z4314" s="112"/>
      <c r="AA4314" s="112"/>
      <c r="AB4314" s="112"/>
      <c r="AC4314" s="112"/>
    </row>
    <row r="4315" spans="1:29" s="139" customFormat="1" ht="15" x14ac:dyDescent="0.2">
      <c r="A4315" s="95" t="s">
        <v>993</v>
      </c>
      <c r="B4315" s="93" t="s">
        <v>997</v>
      </c>
      <c r="C4315" s="94">
        <v>43</v>
      </c>
      <c r="D4315" s="95" t="s">
        <v>101</v>
      </c>
      <c r="E4315" s="138">
        <v>4221</v>
      </c>
      <c r="F4315" s="189" t="s">
        <v>74</v>
      </c>
      <c r="G4315" s="189"/>
      <c r="H4315" s="398">
        <v>3654</v>
      </c>
      <c r="I4315" s="399"/>
      <c r="J4315" s="398">
        <v>2654</v>
      </c>
      <c r="K4315" s="399"/>
      <c r="L4315" s="398">
        <v>3000</v>
      </c>
      <c r="M4315" s="399"/>
      <c r="N4315" s="398">
        <v>3000</v>
      </c>
      <c r="O4315" s="399"/>
      <c r="P4315" s="398">
        <v>2654</v>
      </c>
      <c r="Q4315" s="399"/>
      <c r="R4315" s="398">
        <v>2500</v>
      </c>
      <c r="S4315" s="399"/>
      <c r="T4315" s="398">
        <v>2500</v>
      </c>
      <c r="U4315" s="399"/>
      <c r="V4315" s="398">
        <v>2500</v>
      </c>
      <c r="W4315" s="399"/>
      <c r="X4315" s="398">
        <v>2500</v>
      </c>
      <c r="Y4315" s="399"/>
      <c r="Z4315" s="112"/>
      <c r="AA4315" s="112"/>
      <c r="AB4315" s="112"/>
      <c r="AC4315" s="112"/>
    </row>
    <row r="4316" spans="1:29" x14ac:dyDescent="0.2">
      <c r="A4316" s="154" t="s">
        <v>993</v>
      </c>
      <c r="B4316" s="135" t="s">
        <v>997</v>
      </c>
      <c r="C4316" s="136">
        <v>43</v>
      </c>
      <c r="D4316" s="153" t="s">
        <v>101</v>
      </c>
      <c r="E4316" s="208">
        <v>4222</v>
      </c>
      <c r="F4316" s="143" t="s">
        <v>75</v>
      </c>
      <c r="G4316" s="210"/>
      <c r="H4316" s="398">
        <v>2991</v>
      </c>
      <c r="I4316" s="399"/>
      <c r="J4316" s="398">
        <v>1991</v>
      </c>
      <c r="K4316" s="399"/>
      <c r="L4316" s="398">
        <v>2000</v>
      </c>
      <c r="M4316" s="399"/>
      <c r="N4316" s="398">
        <v>2000</v>
      </c>
      <c r="O4316" s="399"/>
      <c r="P4316" s="398">
        <v>1991</v>
      </c>
      <c r="Q4316" s="399"/>
      <c r="R4316" s="398">
        <v>3000</v>
      </c>
      <c r="S4316" s="399"/>
      <c r="T4316" s="398">
        <v>3000</v>
      </c>
      <c r="U4316" s="399"/>
      <c r="V4316" s="398">
        <v>3000</v>
      </c>
      <c r="W4316" s="399"/>
      <c r="X4316" s="398">
        <v>3000</v>
      </c>
      <c r="Y4316" s="399"/>
      <c r="Z4316" s="139"/>
      <c r="AA4316" s="139"/>
      <c r="AB4316" s="139"/>
      <c r="AC4316" s="139"/>
    </row>
    <row r="4317" spans="1:29" x14ac:dyDescent="0.2">
      <c r="A4317" s="154" t="s">
        <v>993</v>
      </c>
      <c r="B4317" s="135" t="s">
        <v>997</v>
      </c>
      <c r="C4317" s="136">
        <v>43</v>
      </c>
      <c r="D4317" s="153" t="s">
        <v>101</v>
      </c>
      <c r="E4317" s="208">
        <v>4223</v>
      </c>
      <c r="F4317" s="143" t="s">
        <v>76</v>
      </c>
      <c r="G4317" s="210"/>
      <c r="H4317" s="398">
        <v>2654</v>
      </c>
      <c r="I4317" s="399"/>
      <c r="J4317" s="398">
        <v>2654</v>
      </c>
      <c r="K4317" s="399"/>
      <c r="L4317" s="398">
        <v>3000</v>
      </c>
      <c r="M4317" s="399"/>
      <c r="N4317" s="398">
        <v>3000</v>
      </c>
      <c r="O4317" s="399"/>
      <c r="P4317" s="398">
        <v>2654</v>
      </c>
      <c r="Q4317" s="399"/>
      <c r="R4317" s="398">
        <v>1500</v>
      </c>
      <c r="S4317" s="399"/>
      <c r="T4317" s="398">
        <v>1500</v>
      </c>
      <c r="U4317" s="399"/>
      <c r="V4317" s="398">
        <v>1500</v>
      </c>
      <c r="W4317" s="399"/>
      <c r="X4317" s="398">
        <v>1500</v>
      </c>
      <c r="Y4317" s="399"/>
      <c r="Z4317" s="139"/>
      <c r="AA4317" s="139"/>
      <c r="AB4317" s="139"/>
      <c r="AC4317" s="139"/>
    </row>
    <row r="4318" spans="1:29" ht="33.75" x14ac:dyDescent="0.2">
      <c r="A4318" s="202" t="s">
        <v>993</v>
      </c>
      <c r="B4318" s="173" t="s">
        <v>998</v>
      </c>
      <c r="C4318" s="173"/>
      <c r="D4318" s="173"/>
      <c r="E4318" s="174"/>
      <c r="F4318" s="176" t="s">
        <v>918</v>
      </c>
      <c r="G4318" s="177" t="s">
        <v>687</v>
      </c>
      <c r="H4318" s="184">
        <f>H4319++H4323+H4326+H4332+H4335+H4329</f>
        <v>2752533</v>
      </c>
      <c r="I4318" s="184">
        <f t="shared" ref="I4318:W4318" si="7164">I4319++I4323+I4326+I4332+I4335+I4329</f>
        <v>2730634</v>
      </c>
      <c r="J4318" s="184">
        <f t="shared" si="7164"/>
        <v>4130997</v>
      </c>
      <c r="K4318" s="184">
        <f t="shared" si="7164"/>
        <v>4114407</v>
      </c>
      <c r="L4318" s="184">
        <f t="shared" si="7164"/>
        <v>4029019</v>
      </c>
      <c r="M4318" s="184">
        <f t="shared" si="7164"/>
        <v>4007784</v>
      </c>
      <c r="N4318" s="184">
        <f t="shared" ref="N4318:O4318" si="7165">N4319++N4323+N4326+N4332+N4335+N4329</f>
        <v>2883019</v>
      </c>
      <c r="O4318" s="184">
        <f t="shared" si="7165"/>
        <v>2861784</v>
      </c>
      <c r="P4318" s="184">
        <f t="shared" si="7164"/>
        <v>5006967</v>
      </c>
      <c r="Q4318" s="184">
        <f t="shared" si="7164"/>
        <v>4990377</v>
      </c>
      <c r="R4318" s="184">
        <f t="shared" si="7164"/>
        <v>4862439</v>
      </c>
      <c r="S4318" s="184">
        <f t="shared" si="7164"/>
        <v>4841204</v>
      </c>
      <c r="T4318" s="184">
        <f t="shared" ref="T4318:U4318" si="7166">T4319++T4323+T4326+T4332+T4335+T4329</f>
        <v>2944439</v>
      </c>
      <c r="U4318" s="184">
        <f t="shared" si="7166"/>
        <v>2923204</v>
      </c>
      <c r="V4318" s="184">
        <f t="shared" si="7164"/>
        <v>4874235</v>
      </c>
      <c r="W4318" s="184">
        <f t="shared" si="7164"/>
        <v>4853000</v>
      </c>
      <c r="X4318" s="184">
        <f t="shared" ref="X4318:Y4318" si="7167">X4319++X4323+X4326+X4332+X4335+X4329</f>
        <v>3106235</v>
      </c>
      <c r="Y4318" s="184">
        <f t="shared" si="7167"/>
        <v>3085000</v>
      </c>
    </row>
    <row r="4319" spans="1:29" x14ac:dyDescent="0.2">
      <c r="A4319" s="188" t="s">
        <v>993</v>
      </c>
      <c r="B4319" s="166" t="s">
        <v>998</v>
      </c>
      <c r="C4319" s="167">
        <v>11</v>
      </c>
      <c r="D4319" s="166"/>
      <c r="E4319" s="168">
        <v>32</v>
      </c>
      <c r="F4319" s="169"/>
      <c r="G4319" s="169"/>
      <c r="H4319" s="185">
        <f t="shared" ref="H4319:Y4319" si="7168">H4320</f>
        <v>421441</v>
      </c>
      <c r="I4319" s="185">
        <f t="shared" si="7168"/>
        <v>421441</v>
      </c>
      <c r="J4319" s="185">
        <f t="shared" si="7168"/>
        <v>663614</v>
      </c>
      <c r="K4319" s="185">
        <f t="shared" si="7168"/>
        <v>663614</v>
      </c>
      <c r="L4319" s="185">
        <f t="shared" si="7168"/>
        <v>603491</v>
      </c>
      <c r="M4319" s="185">
        <f t="shared" si="7168"/>
        <v>603491</v>
      </c>
      <c r="N4319" s="185">
        <f t="shared" si="7168"/>
        <v>539817</v>
      </c>
      <c r="O4319" s="185">
        <f t="shared" si="7168"/>
        <v>539817</v>
      </c>
      <c r="P4319" s="185">
        <f t="shared" si="7168"/>
        <v>663614</v>
      </c>
      <c r="Q4319" s="185">
        <f t="shared" si="7168"/>
        <v>663614</v>
      </c>
      <c r="R4319" s="185">
        <f t="shared" si="7168"/>
        <v>663614</v>
      </c>
      <c r="S4319" s="185">
        <f t="shared" si="7168"/>
        <v>663614</v>
      </c>
      <c r="T4319" s="185">
        <f t="shared" si="7168"/>
        <v>589817</v>
      </c>
      <c r="U4319" s="185">
        <f t="shared" si="7168"/>
        <v>589817</v>
      </c>
      <c r="V4319" s="185">
        <f t="shared" si="7168"/>
        <v>670000</v>
      </c>
      <c r="W4319" s="185">
        <f t="shared" si="7168"/>
        <v>670000</v>
      </c>
      <c r="X4319" s="185">
        <f t="shared" si="7168"/>
        <v>590000</v>
      </c>
      <c r="Y4319" s="185">
        <f t="shared" si="7168"/>
        <v>590000</v>
      </c>
    </row>
    <row r="4320" spans="1:29" x14ac:dyDescent="0.2">
      <c r="A4320" s="118" t="s">
        <v>993</v>
      </c>
      <c r="B4320" s="102" t="s">
        <v>998</v>
      </c>
      <c r="C4320" s="103">
        <v>11</v>
      </c>
      <c r="D4320" s="118"/>
      <c r="E4320" s="113">
        <v>323</v>
      </c>
      <c r="F4320" s="141"/>
      <c r="G4320" s="186"/>
      <c r="H4320" s="108">
        <f t="shared" ref="H4320:Q4320" si="7169">SUM(H4321:H4322)</f>
        <v>421441</v>
      </c>
      <c r="I4320" s="108">
        <f t="shared" si="7169"/>
        <v>421441</v>
      </c>
      <c r="J4320" s="108">
        <f t="shared" si="7169"/>
        <v>663614</v>
      </c>
      <c r="K4320" s="108">
        <f t="shared" si="7169"/>
        <v>663614</v>
      </c>
      <c r="L4320" s="108">
        <f t="shared" ref="L4320:M4320" si="7170">SUM(L4321:L4322)</f>
        <v>603491</v>
      </c>
      <c r="M4320" s="108">
        <f t="shared" si="7170"/>
        <v>603491</v>
      </c>
      <c r="N4320" s="108">
        <f t="shared" ref="N4320:O4320" si="7171">SUM(N4321:N4322)</f>
        <v>539817</v>
      </c>
      <c r="O4320" s="108">
        <f t="shared" si="7171"/>
        <v>539817</v>
      </c>
      <c r="P4320" s="108">
        <f t="shared" si="7169"/>
        <v>663614</v>
      </c>
      <c r="Q4320" s="108">
        <f t="shared" si="7169"/>
        <v>663614</v>
      </c>
      <c r="R4320" s="108">
        <f t="shared" ref="R4320:W4320" si="7172">SUM(R4321:R4322)</f>
        <v>663614</v>
      </c>
      <c r="S4320" s="108">
        <f t="shared" si="7172"/>
        <v>663614</v>
      </c>
      <c r="T4320" s="108">
        <f t="shared" ref="T4320:U4320" si="7173">SUM(T4321:T4322)</f>
        <v>589817</v>
      </c>
      <c r="U4320" s="108">
        <f t="shared" si="7173"/>
        <v>589817</v>
      </c>
      <c r="V4320" s="108">
        <f t="shared" si="7172"/>
        <v>670000</v>
      </c>
      <c r="W4320" s="108">
        <f t="shared" si="7172"/>
        <v>670000</v>
      </c>
      <c r="X4320" s="108">
        <f t="shared" ref="X4320:Y4320" si="7174">SUM(X4321:X4322)</f>
        <v>590000</v>
      </c>
      <c r="Y4320" s="108">
        <f t="shared" si="7174"/>
        <v>590000</v>
      </c>
    </row>
    <row r="4321" spans="1:25" ht="15" x14ac:dyDescent="0.2">
      <c r="A4321" s="95" t="s">
        <v>993</v>
      </c>
      <c r="B4321" s="93" t="s">
        <v>998</v>
      </c>
      <c r="C4321" s="94">
        <v>11</v>
      </c>
      <c r="D4321" s="95" t="s">
        <v>101</v>
      </c>
      <c r="E4321" s="119">
        <v>3232</v>
      </c>
      <c r="F4321" s="142" t="s">
        <v>53</v>
      </c>
      <c r="H4321" s="398">
        <v>371624</v>
      </c>
      <c r="I4321" s="398">
        <f t="shared" ref="I4321:I4322" si="7175">H4321</f>
        <v>371624</v>
      </c>
      <c r="J4321" s="398">
        <v>623797</v>
      </c>
      <c r="K4321" s="398">
        <f t="shared" ref="K4321:K4322" si="7176">J4321</f>
        <v>623797</v>
      </c>
      <c r="L4321" s="398">
        <v>563674</v>
      </c>
      <c r="M4321" s="398">
        <f t="shared" ref="M4321:M4322" si="7177">L4321</f>
        <v>563674</v>
      </c>
      <c r="N4321" s="398">
        <v>500000</v>
      </c>
      <c r="O4321" s="398">
        <f t="shared" ref="O4321:O4322" si="7178">N4321</f>
        <v>500000</v>
      </c>
      <c r="P4321" s="398">
        <v>623797</v>
      </c>
      <c r="Q4321" s="398">
        <f t="shared" ref="Q4321:Q4322" si="7179">P4321</f>
        <v>623797</v>
      </c>
      <c r="R4321" s="398">
        <v>623797</v>
      </c>
      <c r="S4321" s="398">
        <f t="shared" ref="S4321:S4322" si="7180">R4321</f>
        <v>623797</v>
      </c>
      <c r="T4321" s="398">
        <v>550000</v>
      </c>
      <c r="U4321" s="398">
        <f t="shared" ref="U4321:U4322" si="7181">T4321</f>
        <v>550000</v>
      </c>
      <c r="V4321" s="398">
        <v>630000</v>
      </c>
      <c r="W4321" s="398">
        <f t="shared" ref="W4321:W4322" si="7182">V4321</f>
        <v>630000</v>
      </c>
      <c r="X4321" s="398">
        <v>550000</v>
      </c>
      <c r="Y4321" s="398">
        <f t="shared" ref="Y4321:Y4322" si="7183">X4321</f>
        <v>550000</v>
      </c>
    </row>
    <row r="4322" spans="1:25" ht="15" x14ac:dyDescent="0.2">
      <c r="A4322" s="95" t="s">
        <v>993</v>
      </c>
      <c r="B4322" s="93" t="s">
        <v>998</v>
      </c>
      <c r="C4322" s="94">
        <v>11</v>
      </c>
      <c r="D4322" s="95" t="s">
        <v>101</v>
      </c>
      <c r="E4322" s="119">
        <v>3237</v>
      </c>
      <c r="F4322" s="142" t="s">
        <v>58</v>
      </c>
      <c r="H4322" s="398">
        <v>49817</v>
      </c>
      <c r="I4322" s="398">
        <f t="shared" si="7175"/>
        <v>49817</v>
      </c>
      <c r="J4322" s="398">
        <v>39817</v>
      </c>
      <c r="K4322" s="398">
        <f t="shared" si="7176"/>
        <v>39817</v>
      </c>
      <c r="L4322" s="398">
        <v>39817</v>
      </c>
      <c r="M4322" s="398">
        <f t="shared" si="7177"/>
        <v>39817</v>
      </c>
      <c r="N4322" s="398">
        <v>39817</v>
      </c>
      <c r="O4322" s="398">
        <f t="shared" si="7178"/>
        <v>39817</v>
      </c>
      <c r="P4322" s="398">
        <v>39817</v>
      </c>
      <c r="Q4322" s="398">
        <f t="shared" si="7179"/>
        <v>39817</v>
      </c>
      <c r="R4322" s="398">
        <v>39817</v>
      </c>
      <c r="S4322" s="398">
        <f t="shared" si="7180"/>
        <v>39817</v>
      </c>
      <c r="T4322" s="398">
        <v>39817</v>
      </c>
      <c r="U4322" s="398">
        <f t="shared" si="7181"/>
        <v>39817</v>
      </c>
      <c r="V4322" s="398">
        <v>40000</v>
      </c>
      <c r="W4322" s="398">
        <f t="shared" si="7182"/>
        <v>40000</v>
      </c>
      <c r="X4322" s="398">
        <v>40000</v>
      </c>
      <c r="Y4322" s="398">
        <f t="shared" si="7183"/>
        <v>40000</v>
      </c>
    </row>
    <row r="4323" spans="1:25" x14ac:dyDescent="0.2">
      <c r="A4323" s="188" t="s">
        <v>993</v>
      </c>
      <c r="B4323" s="166" t="s">
        <v>998</v>
      </c>
      <c r="C4323" s="167">
        <v>11</v>
      </c>
      <c r="D4323" s="167"/>
      <c r="E4323" s="168">
        <v>41</v>
      </c>
      <c r="F4323" s="169"/>
      <c r="G4323" s="170"/>
      <c r="H4323" s="171">
        <f t="shared" ref="H4323:X4324" si="7184">H4324</f>
        <v>13272</v>
      </c>
      <c r="I4323" s="171">
        <f t="shared" si="7184"/>
        <v>13272</v>
      </c>
      <c r="J4323" s="171">
        <f t="shared" si="7184"/>
        <v>13272</v>
      </c>
      <c r="K4323" s="171">
        <f t="shared" si="7184"/>
        <v>13272</v>
      </c>
      <c r="L4323" s="171">
        <f t="shared" si="7184"/>
        <v>13272</v>
      </c>
      <c r="M4323" s="171">
        <f t="shared" si="7184"/>
        <v>13272</v>
      </c>
      <c r="N4323" s="171">
        <f t="shared" si="7184"/>
        <v>13272</v>
      </c>
      <c r="O4323" s="171">
        <f t="shared" si="7184"/>
        <v>13272</v>
      </c>
      <c r="P4323" s="171">
        <f t="shared" si="7184"/>
        <v>13272</v>
      </c>
      <c r="Q4323" s="171">
        <f t="shared" si="7184"/>
        <v>13272</v>
      </c>
      <c r="R4323" s="171">
        <f t="shared" si="7184"/>
        <v>13000</v>
      </c>
      <c r="S4323" s="171">
        <f t="shared" si="7184"/>
        <v>13000</v>
      </c>
      <c r="T4323" s="171">
        <f t="shared" si="7184"/>
        <v>13000</v>
      </c>
      <c r="U4323" s="171">
        <f t="shared" si="7184"/>
        <v>13000</v>
      </c>
      <c r="V4323" s="171">
        <f t="shared" si="7184"/>
        <v>13000</v>
      </c>
      <c r="W4323" s="171">
        <f t="shared" si="7184"/>
        <v>13000</v>
      </c>
      <c r="X4323" s="171">
        <f t="shared" si="7184"/>
        <v>13000</v>
      </c>
      <c r="Y4323" s="171">
        <f t="shared" ref="X4323:Y4324" si="7185">Y4324</f>
        <v>13000</v>
      </c>
    </row>
    <row r="4324" spans="1:25" x14ac:dyDescent="0.2">
      <c r="A4324" s="118" t="s">
        <v>993</v>
      </c>
      <c r="B4324" s="102" t="s">
        <v>998</v>
      </c>
      <c r="C4324" s="103">
        <v>11</v>
      </c>
      <c r="D4324" s="104"/>
      <c r="E4324" s="105">
        <v>411</v>
      </c>
      <c r="F4324" s="141"/>
      <c r="G4324" s="106"/>
      <c r="H4324" s="107">
        <f t="shared" si="7184"/>
        <v>13272</v>
      </c>
      <c r="I4324" s="107">
        <f t="shared" si="7184"/>
        <v>13272</v>
      </c>
      <c r="J4324" s="107">
        <f t="shared" si="7184"/>
        <v>13272</v>
      </c>
      <c r="K4324" s="107">
        <f t="shared" si="7184"/>
        <v>13272</v>
      </c>
      <c r="L4324" s="107">
        <f t="shared" si="7184"/>
        <v>13272</v>
      </c>
      <c r="M4324" s="107">
        <f t="shared" si="7184"/>
        <v>13272</v>
      </c>
      <c r="N4324" s="107">
        <f t="shared" si="7184"/>
        <v>13272</v>
      </c>
      <c r="O4324" s="107">
        <f t="shared" si="7184"/>
        <v>13272</v>
      </c>
      <c r="P4324" s="107">
        <f t="shared" si="7184"/>
        <v>13272</v>
      </c>
      <c r="Q4324" s="107">
        <f t="shared" si="7184"/>
        <v>13272</v>
      </c>
      <c r="R4324" s="107">
        <f t="shared" si="7184"/>
        <v>13000</v>
      </c>
      <c r="S4324" s="107">
        <f t="shared" si="7184"/>
        <v>13000</v>
      </c>
      <c r="T4324" s="107">
        <f t="shared" si="7184"/>
        <v>13000</v>
      </c>
      <c r="U4324" s="107">
        <f t="shared" si="7184"/>
        <v>13000</v>
      </c>
      <c r="V4324" s="107">
        <f t="shared" si="7184"/>
        <v>13000</v>
      </c>
      <c r="W4324" s="107">
        <f t="shared" si="7184"/>
        <v>13000</v>
      </c>
      <c r="X4324" s="107">
        <f t="shared" si="7185"/>
        <v>13000</v>
      </c>
      <c r="Y4324" s="107">
        <f t="shared" si="7185"/>
        <v>13000</v>
      </c>
    </row>
    <row r="4325" spans="1:25" ht="15" x14ac:dyDescent="0.2">
      <c r="A4325" s="95" t="s">
        <v>993</v>
      </c>
      <c r="B4325" s="93" t="s">
        <v>998</v>
      </c>
      <c r="C4325" s="94">
        <v>11</v>
      </c>
      <c r="D4325" s="109" t="s">
        <v>101</v>
      </c>
      <c r="E4325" s="110">
        <v>4111</v>
      </c>
      <c r="F4325" s="142" t="s">
        <v>246</v>
      </c>
      <c r="G4325" s="132"/>
      <c r="H4325" s="398">
        <v>13272</v>
      </c>
      <c r="I4325" s="398">
        <f>H4325</f>
        <v>13272</v>
      </c>
      <c r="J4325" s="398">
        <v>13272</v>
      </c>
      <c r="K4325" s="398">
        <f>J4325</f>
        <v>13272</v>
      </c>
      <c r="L4325" s="398">
        <v>13272</v>
      </c>
      <c r="M4325" s="398">
        <f>L4325</f>
        <v>13272</v>
      </c>
      <c r="N4325" s="398">
        <v>13272</v>
      </c>
      <c r="O4325" s="398">
        <f>N4325</f>
        <v>13272</v>
      </c>
      <c r="P4325" s="398">
        <v>13272</v>
      </c>
      <c r="Q4325" s="398">
        <f>P4325</f>
        <v>13272</v>
      </c>
      <c r="R4325" s="398">
        <v>13000</v>
      </c>
      <c r="S4325" s="398">
        <f>R4325</f>
        <v>13000</v>
      </c>
      <c r="T4325" s="398">
        <v>13000</v>
      </c>
      <c r="U4325" s="398">
        <f>T4325</f>
        <v>13000</v>
      </c>
      <c r="V4325" s="398">
        <v>13000</v>
      </c>
      <c r="W4325" s="398">
        <f>V4325</f>
        <v>13000</v>
      </c>
      <c r="X4325" s="398">
        <v>13000</v>
      </c>
      <c r="Y4325" s="398">
        <f>X4325</f>
        <v>13000</v>
      </c>
    </row>
    <row r="4326" spans="1:25" x14ac:dyDescent="0.2">
      <c r="A4326" s="188" t="s">
        <v>993</v>
      </c>
      <c r="B4326" s="166" t="s">
        <v>998</v>
      </c>
      <c r="C4326" s="167">
        <v>11</v>
      </c>
      <c r="D4326" s="166"/>
      <c r="E4326" s="168">
        <v>42</v>
      </c>
      <c r="F4326" s="169"/>
      <c r="G4326" s="169"/>
      <c r="H4326" s="185">
        <f>H4327</f>
        <v>2295921</v>
      </c>
      <c r="I4326" s="185">
        <f t="shared" ref="I4326:Y4326" si="7186">I4327</f>
        <v>2295921</v>
      </c>
      <c r="J4326" s="185">
        <f t="shared" si="7186"/>
        <v>3437521</v>
      </c>
      <c r="K4326" s="185">
        <f t="shared" si="7186"/>
        <v>3437521</v>
      </c>
      <c r="L4326" s="185">
        <f t="shared" si="7186"/>
        <v>3391021</v>
      </c>
      <c r="M4326" s="185">
        <f t="shared" si="7186"/>
        <v>3391021</v>
      </c>
      <c r="N4326" s="185">
        <f t="shared" si="7186"/>
        <v>2308695</v>
      </c>
      <c r="O4326" s="185">
        <f t="shared" si="7186"/>
        <v>2308695</v>
      </c>
      <c r="P4326" s="185">
        <f t="shared" si="7186"/>
        <v>4313491</v>
      </c>
      <c r="Q4326" s="185">
        <f t="shared" si="7186"/>
        <v>4313491</v>
      </c>
      <c r="R4326" s="185">
        <f t="shared" si="7186"/>
        <v>4164590</v>
      </c>
      <c r="S4326" s="185">
        <f t="shared" si="7186"/>
        <v>4164590</v>
      </c>
      <c r="T4326" s="185">
        <f>T4327</f>
        <v>2320387</v>
      </c>
      <c r="U4326" s="185">
        <f t="shared" si="7186"/>
        <v>2320387</v>
      </c>
      <c r="V4326" s="185">
        <f t="shared" si="7186"/>
        <v>4170000</v>
      </c>
      <c r="W4326" s="185">
        <f t="shared" si="7186"/>
        <v>4170000</v>
      </c>
      <c r="X4326" s="185">
        <f t="shared" si="7186"/>
        <v>2482000</v>
      </c>
      <c r="Y4326" s="185">
        <f t="shared" si="7186"/>
        <v>2482000</v>
      </c>
    </row>
    <row r="4327" spans="1:25" x14ac:dyDescent="0.2">
      <c r="A4327" s="118" t="s">
        <v>993</v>
      </c>
      <c r="B4327" s="102" t="s">
        <v>998</v>
      </c>
      <c r="C4327" s="103">
        <v>11</v>
      </c>
      <c r="D4327" s="118"/>
      <c r="E4327" s="113">
        <v>421</v>
      </c>
      <c r="F4327" s="144"/>
      <c r="G4327" s="186"/>
      <c r="H4327" s="108">
        <f t="shared" ref="H4327:Y4327" si="7187">H4328</f>
        <v>2295921</v>
      </c>
      <c r="I4327" s="108">
        <f t="shared" si="7187"/>
        <v>2295921</v>
      </c>
      <c r="J4327" s="108">
        <f t="shared" si="7187"/>
        <v>3437521</v>
      </c>
      <c r="K4327" s="108">
        <f t="shared" si="7187"/>
        <v>3437521</v>
      </c>
      <c r="L4327" s="108">
        <f t="shared" si="7187"/>
        <v>3391021</v>
      </c>
      <c r="M4327" s="108">
        <f t="shared" si="7187"/>
        <v>3391021</v>
      </c>
      <c r="N4327" s="108">
        <f t="shared" si="7187"/>
        <v>2308695</v>
      </c>
      <c r="O4327" s="108">
        <f t="shared" si="7187"/>
        <v>2308695</v>
      </c>
      <c r="P4327" s="108">
        <f t="shared" si="7187"/>
        <v>4313491</v>
      </c>
      <c r="Q4327" s="108">
        <f t="shared" si="7187"/>
        <v>4313491</v>
      </c>
      <c r="R4327" s="108">
        <f t="shared" si="7187"/>
        <v>4164590</v>
      </c>
      <c r="S4327" s="108">
        <f t="shared" si="7187"/>
        <v>4164590</v>
      </c>
      <c r="T4327" s="108">
        <f t="shared" si="7187"/>
        <v>2320387</v>
      </c>
      <c r="U4327" s="108">
        <f t="shared" si="7187"/>
        <v>2320387</v>
      </c>
      <c r="V4327" s="108">
        <f t="shared" si="7187"/>
        <v>4170000</v>
      </c>
      <c r="W4327" s="108">
        <f t="shared" si="7187"/>
        <v>4170000</v>
      </c>
      <c r="X4327" s="108">
        <f t="shared" si="7187"/>
        <v>2482000</v>
      </c>
      <c r="Y4327" s="108">
        <f t="shared" si="7187"/>
        <v>2482000</v>
      </c>
    </row>
    <row r="4328" spans="1:25" ht="15" x14ac:dyDescent="0.2">
      <c r="A4328" s="95" t="s">
        <v>993</v>
      </c>
      <c r="B4328" s="93" t="s">
        <v>998</v>
      </c>
      <c r="C4328" s="94">
        <v>11</v>
      </c>
      <c r="D4328" s="95" t="s">
        <v>101</v>
      </c>
      <c r="E4328" s="119">
        <v>4214</v>
      </c>
      <c r="F4328" s="143" t="s">
        <v>500</v>
      </c>
      <c r="H4328" s="398">
        <v>2295921</v>
      </c>
      <c r="I4328" s="398">
        <f>H4328</f>
        <v>2295921</v>
      </c>
      <c r="J4328" s="398">
        <v>3437521</v>
      </c>
      <c r="K4328" s="398">
        <f>J4328</f>
        <v>3437521</v>
      </c>
      <c r="L4328" s="398">
        <v>3391021</v>
      </c>
      <c r="M4328" s="398">
        <f>L4328</f>
        <v>3391021</v>
      </c>
      <c r="N4328" s="398">
        <v>2308695</v>
      </c>
      <c r="O4328" s="398">
        <f>N4328</f>
        <v>2308695</v>
      </c>
      <c r="P4328" s="398">
        <v>4313491</v>
      </c>
      <c r="Q4328" s="398">
        <f>P4328</f>
        <v>4313491</v>
      </c>
      <c r="R4328" s="398">
        <v>4164590</v>
      </c>
      <c r="S4328" s="398">
        <f>R4328</f>
        <v>4164590</v>
      </c>
      <c r="T4328" s="398">
        <v>2320387</v>
      </c>
      <c r="U4328" s="398">
        <f>T4328</f>
        <v>2320387</v>
      </c>
      <c r="V4328" s="398">
        <v>4170000</v>
      </c>
      <c r="W4328" s="398">
        <f>V4328</f>
        <v>4170000</v>
      </c>
      <c r="X4328" s="398">
        <v>2482000</v>
      </c>
      <c r="Y4328" s="398">
        <f>X4328</f>
        <v>2482000</v>
      </c>
    </row>
    <row r="4329" spans="1:25" x14ac:dyDescent="0.2">
      <c r="A4329" s="188" t="s">
        <v>993</v>
      </c>
      <c r="B4329" s="166" t="s">
        <v>998</v>
      </c>
      <c r="C4329" s="167">
        <v>31</v>
      </c>
      <c r="D4329" s="167"/>
      <c r="E4329" s="168">
        <v>32</v>
      </c>
      <c r="F4329" s="169"/>
      <c r="G4329" s="170"/>
      <c r="H4329" s="171">
        <f t="shared" ref="H4329:X4330" si="7188">H4330</f>
        <v>5309</v>
      </c>
      <c r="I4329" s="171">
        <f t="shared" si="7188"/>
        <v>0</v>
      </c>
      <c r="J4329" s="171">
        <f t="shared" si="7188"/>
        <v>0</v>
      </c>
      <c r="K4329" s="171">
        <f t="shared" si="7188"/>
        <v>0</v>
      </c>
      <c r="L4329" s="171">
        <f t="shared" si="7188"/>
        <v>7963</v>
      </c>
      <c r="M4329" s="171">
        <f t="shared" si="7188"/>
        <v>0</v>
      </c>
      <c r="N4329" s="171">
        <f t="shared" si="7188"/>
        <v>7963</v>
      </c>
      <c r="O4329" s="171">
        <f t="shared" si="7188"/>
        <v>0</v>
      </c>
      <c r="P4329" s="171">
        <f t="shared" si="7188"/>
        <v>0</v>
      </c>
      <c r="Q4329" s="171">
        <f t="shared" si="7188"/>
        <v>0</v>
      </c>
      <c r="R4329" s="171">
        <f t="shared" si="7188"/>
        <v>7963</v>
      </c>
      <c r="S4329" s="171">
        <f t="shared" si="7188"/>
        <v>0</v>
      </c>
      <c r="T4329" s="171">
        <f t="shared" si="7188"/>
        <v>7963</v>
      </c>
      <c r="U4329" s="171">
        <f t="shared" si="7188"/>
        <v>0</v>
      </c>
      <c r="V4329" s="171">
        <f t="shared" si="7188"/>
        <v>7963</v>
      </c>
      <c r="W4329" s="171">
        <f t="shared" si="7188"/>
        <v>0</v>
      </c>
      <c r="X4329" s="171">
        <f t="shared" si="7188"/>
        <v>7963</v>
      </c>
      <c r="Y4329" s="171">
        <f t="shared" ref="X4329:Y4330" si="7189">Y4330</f>
        <v>0</v>
      </c>
    </row>
    <row r="4330" spans="1:25" x14ac:dyDescent="0.2">
      <c r="A4330" s="118" t="s">
        <v>993</v>
      </c>
      <c r="B4330" s="102" t="s">
        <v>998</v>
      </c>
      <c r="C4330" s="103">
        <v>31</v>
      </c>
      <c r="D4330" s="104"/>
      <c r="E4330" s="105">
        <v>323</v>
      </c>
      <c r="F4330" s="141"/>
      <c r="G4330" s="106"/>
      <c r="H4330" s="107">
        <f t="shared" si="7188"/>
        <v>5309</v>
      </c>
      <c r="I4330" s="107">
        <f t="shared" si="7188"/>
        <v>0</v>
      </c>
      <c r="J4330" s="107">
        <f t="shared" si="7188"/>
        <v>0</v>
      </c>
      <c r="K4330" s="107">
        <f t="shared" si="7188"/>
        <v>0</v>
      </c>
      <c r="L4330" s="107">
        <f t="shared" si="7188"/>
        <v>7963</v>
      </c>
      <c r="M4330" s="107">
        <f t="shared" si="7188"/>
        <v>0</v>
      </c>
      <c r="N4330" s="107">
        <f t="shared" si="7188"/>
        <v>7963</v>
      </c>
      <c r="O4330" s="107">
        <f t="shared" si="7188"/>
        <v>0</v>
      </c>
      <c r="P4330" s="107">
        <f t="shared" si="7188"/>
        <v>0</v>
      </c>
      <c r="Q4330" s="107">
        <f t="shared" si="7188"/>
        <v>0</v>
      </c>
      <c r="R4330" s="107">
        <f t="shared" si="7188"/>
        <v>7963</v>
      </c>
      <c r="S4330" s="107">
        <f t="shared" si="7188"/>
        <v>0</v>
      </c>
      <c r="T4330" s="107">
        <f t="shared" si="7188"/>
        <v>7963</v>
      </c>
      <c r="U4330" s="107">
        <f t="shared" si="7188"/>
        <v>0</v>
      </c>
      <c r="V4330" s="107">
        <f t="shared" si="7188"/>
        <v>7963</v>
      </c>
      <c r="W4330" s="107">
        <f t="shared" si="7188"/>
        <v>0</v>
      </c>
      <c r="X4330" s="107">
        <f t="shared" si="7189"/>
        <v>7963</v>
      </c>
      <c r="Y4330" s="107">
        <f t="shared" si="7189"/>
        <v>0</v>
      </c>
    </row>
    <row r="4331" spans="1:25" ht="15" x14ac:dyDescent="0.2">
      <c r="A4331" s="95" t="s">
        <v>993</v>
      </c>
      <c r="B4331" s="93" t="s">
        <v>998</v>
      </c>
      <c r="C4331" s="94">
        <v>31</v>
      </c>
      <c r="D4331" s="109" t="s">
        <v>101</v>
      </c>
      <c r="E4331" s="110">
        <v>3232</v>
      </c>
      <c r="F4331" s="142" t="s">
        <v>53</v>
      </c>
      <c r="G4331" s="132"/>
      <c r="H4331" s="398">
        <v>5309</v>
      </c>
      <c r="I4331" s="399"/>
      <c r="J4331" s="398">
        <v>0</v>
      </c>
      <c r="K4331" s="399"/>
      <c r="L4331" s="398">
        <v>7963</v>
      </c>
      <c r="M4331" s="399"/>
      <c r="N4331" s="398">
        <v>7963</v>
      </c>
      <c r="O4331" s="399"/>
      <c r="P4331" s="398">
        <v>0</v>
      </c>
      <c r="Q4331" s="399"/>
      <c r="R4331" s="398">
        <v>7963</v>
      </c>
      <c r="S4331" s="399"/>
      <c r="T4331" s="398">
        <v>7963</v>
      </c>
      <c r="U4331" s="399"/>
      <c r="V4331" s="398">
        <v>7963</v>
      </c>
      <c r="W4331" s="399"/>
      <c r="X4331" s="398">
        <v>7963</v>
      </c>
      <c r="Y4331" s="399"/>
    </row>
    <row r="4332" spans="1:25" x14ac:dyDescent="0.2">
      <c r="A4332" s="188" t="s">
        <v>993</v>
      </c>
      <c r="B4332" s="166" t="s">
        <v>998</v>
      </c>
      <c r="C4332" s="167">
        <v>43</v>
      </c>
      <c r="D4332" s="167"/>
      <c r="E4332" s="168">
        <v>41</v>
      </c>
      <c r="F4332" s="169"/>
      <c r="G4332" s="170"/>
      <c r="H4332" s="171">
        <f t="shared" ref="H4332:X4336" si="7190">H4333</f>
        <v>13272</v>
      </c>
      <c r="I4332" s="171">
        <f t="shared" si="7190"/>
        <v>0</v>
      </c>
      <c r="J4332" s="171">
        <f t="shared" si="7190"/>
        <v>13272</v>
      </c>
      <c r="K4332" s="171">
        <f t="shared" si="7190"/>
        <v>0</v>
      </c>
      <c r="L4332" s="171">
        <f t="shared" si="7190"/>
        <v>13272</v>
      </c>
      <c r="M4332" s="171">
        <f t="shared" si="7190"/>
        <v>0</v>
      </c>
      <c r="N4332" s="171">
        <f t="shared" si="7190"/>
        <v>13272</v>
      </c>
      <c r="O4332" s="171">
        <f t="shared" si="7190"/>
        <v>0</v>
      </c>
      <c r="P4332" s="171">
        <f t="shared" si="7190"/>
        <v>13272</v>
      </c>
      <c r="Q4332" s="171">
        <f t="shared" si="7190"/>
        <v>0</v>
      </c>
      <c r="R4332" s="171">
        <f t="shared" si="7190"/>
        <v>13272</v>
      </c>
      <c r="S4332" s="171">
        <f t="shared" si="7190"/>
        <v>0</v>
      </c>
      <c r="T4332" s="171">
        <f t="shared" si="7190"/>
        <v>13272</v>
      </c>
      <c r="U4332" s="171">
        <f t="shared" si="7190"/>
        <v>0</v>
      </c>
      <c r="V4332" s="171">
        <f t="shared" si="7190"/>
        <v>13272</v>
      </c>
      <c r="W4332" s="171">
        <f t="shared" si="7190"/>
        <v>0</v>
      </c>
      <c r="X4332" s="171">
        <f t="shared" si="7190"/>
        <v>13272</v>
      </c>
      <c r="Y4332" s="171">
        <f t="shared" ref="X4332:Y4336" si="7191">Y4333</f>
        <v>0</v>
      </c>
    </row>
    <row r="4333" spans="1:25" x14ac:dyDescent="0.2">
      <c r="A4333" s="118" t="s">
        <v>993</v>
      </c>
      <c r="B4333" s="102" t="s">
        <v>998</v>
      </c>
      <c r="C4333" s="103">
        <v>43</v>
      </c>
      <c r="D4333" s="104"/>
      <c r="E4333" s="105">
        <v>411</v>
      </c>
      <c r="F4333" s="141"/>
      <c r="G4333" s="106"/>
      <c r="H4333" s="107">
        <f t="shared" si="7190"/>
        <v>13272</v>
      </c>
      <c r="I4333" s="107">
        <f t="shared" si="7190"/>
        <v>0</v>
      </c>
      <c r="J4333" s="107">
        <f t="shared" si="7190"/>
        <v>13272</v>
      </c>
      <c r="K4333" s="107">
        <f t="shared" si="7190"/>
        <v>0</v>
      </c>
      <c r="L4333" s="107">
        <f t="shared" si="7190"/>
        <v>13272</v>
      </c>
      <c r="M4333" s="107">
        <f t="shared" si="7190"/>
        <v>0</v>
      </c>
      <c r="N4333" s="107">
        <f t="shared" si="7190"/>
        <v>13272</v>
      </c>
      <c r="O4333" s="107">
        <f t="shared" si="7190"/>
        <v>0</v>
      </c>
      <c r="P4333" s="107">
        <f t="shared" si="7190"/>
        <v>13272</v>
      </c>
      <c r="Q4333" s="107">
        <f t="shared" si="7190"/>
        <v>0</v>
      </c>
      <c r="R4333" s="107">
        <f t="shared" si="7190"/>
        <v>13272</v>
      </c>
      <c r="S4333" s="107">
        <f t="shared" si="7190"/>
        <v>0</v>
      </c>
      <c r="T4333" s="107">
        <f t="shared" si="7190"/>
        <v>13272</v>
      </c>
      <c r="U4333" s="107">
        <f t="shared" si="7190"/>
        <v>0</v>
      </c>
      <c r="V4333" s="107">
        <f t="shared" si="7190"/>
        <v>13272</v>
      </c>
      <c r="W4333" s="107">
        <f t="shared" si="7190"/>
        <v>0</v>
      </c>
      <c r="X4333" s="107">
        <f t="shared" si="7191"/>
        <v>13272</v>
      </c>
      <c r="Y4333" s="107">
        <f t="shared" si="7191"/>
        <v>0</v>
      </c>
    </row>
    <row r="4334" spans="1:25" ht="15" x14ac:dyDescent="0.2">
      <c r="A4334" s="95" t="s">
        <v>993</v>
      </c>
      <c r="B4334" s="93" t="s">
        <v>998</v>
      </c>
      <c r="C4334" s="94">
        <v>43</v>
      </c>
      <c r="D4334" s="109" t="s">
        <v>101</v>
      </c>
      <c r="E4334" s="110">
        <v>4111</v>
      </c>
      <c r="F4334" s="142" t="s">
        <v>246</v>
      </c>
      <c r="G4334" s="132"/>
      <c r="H4334" s="398">
        <v>13272</v>
      </c>
      <c r="I4334" s="399"/>
      <c r="J4334" s="398">
        <v>13272</v>
      </c>
      <c r="K4334" s="399"/>
      <c r="L4334" s="398">
        <v>13272</v>
      </c>
      <c r="M4334" s="399"/>
      <c r="N4334" s="398">
        <v>13272</v>
      </c>
      <c r="O4334" s="399"/>
      <c r="P4334" s="398">
        <v>13272</v>
      </c>
      <c r="Q4334" s="399"/>
      <c r="R4334" s="398">
        <v>13272</v>
      </c>
      <c r="S4334" s="399"/>
      <c r="T4334" s="398">
        <v>13272</v>
      </c>
      <c r="U4334" s="399"/>
      <c r="V4334" s="398">
        <v>13272</v>
      </c>
      <c r="W4334" s="399"/>
      <c r="X4334" s="398">
        <v>13272</v>
      </c>
      <c r="Y4334" s="399"/>
    </row>
    <row r="4335" spans="1:25" x14ac:dyDescent="0.2">
      <c r="A4335" s="188" t="s">
        <v>993</v>
      </c>
      <c r="B4335" s="166" t="s">
        <v>998</v>
      </c>
      <c r="C4335" s="167">
        <v>52</v>
      </c>
      <c r="D4335" s="167"/>
      <c r="E4335" s="168">
        <v>32</v>
      </c>
      <c r="F4335" s="169"/>
      <c r="G4335" s="170"/>
      <c r="H4335" s="171">
        <f t="shared" si="7190"/>
        <v>3318</v>
      </c>
      <c r="I4335" s="171">
        <f t="shared" si="7190"/>
        <v>0</v>
      </c>
      <c r="J4335" s="171">
        <f t="shared" si="7190"/>
        <v>3318</v>
      </c>
      <c r="K4335" s="171">
        <f t="shared" si="7190"/>
        <v>0</v>
      </c>
      <c r="L4335" s="171">
        <f t="shared" si="7190"/>
        <v>0</v>
      </c>
      <c r="M4335" s="171">
        <f t="shared" si="7190"/>
        <v>0</v>
      </c>
      <c r="N4335" s="171">
        <f t="shared" si="7190"/>
        <v>0</v>
      </c>
      <c r="O4335" s="171">
        <f t="shared" si="7190"/>
        <v>0</v>
      </c>
      <c r="P4335" s="171">
        <f t="shared" si="7190"/>
        <v>3318</v>
      </c>
      <c r="Q4335" s="171">
        <f t="shared" si="7190"/>
        <v>0</v>
      </c>
      <c r="R4335" s="171">
        <f t="shared" si="7190"/>
        <v>0</v>
      </c>
      <c r="S4335" s="171">
        <f t="shared" si="7190"/>
        <v>0</v>
      </c>
      <c r="T4335" s="171">
        <f t="shared" si="7190"/>
        <v>0</v>
      </c>
      <c r="U4335" s="171">
        <f t="shared" si="7190"/>
        <v>0</v>
      </c>
      <c r="V4335" s="171">
        <f t="shared" si="7190"/>
        <v>0</v>
      </c>
      <c r="W4335" s="171">
        <f t="shared" si="7190"/>
        <v>0</v>
      </c>
      <c r="X4335" s="171">
        <f t="shared" si="7191"/>
        <v>0</v>
      </c>
      <c r="Y4335" s="171">
        <f t="shared" si="7191"/>
        <v>0</v>
      </c>
    </row>
    <row r="4336" spans="1:25" x14ac:dyDescent="0.2">
      <c r="A4336" s="118" t="s">
        <v>993</v>
      </c>
      <c r="B4336" s="102" t="s">
        <v>998</v>
      </c>
      <c r="C4336" s="103">
        <v>52</v>
      </c>
      <c r="D4336" s="104"/>
      <c r="E4336" s="105">
        <v>323</v>
      </c>
      <c r="F4336" s="141"/>
      <c r="G4336" s="106"/>
      <c r="H4336" s="107">
        <f t="shared" si="7190"/>
        <v>3318</v>
      </c>
      <c r="I4336" s="107">
        <f t="shared" si="7190"/>
        <v>0</v>
      </c>
      <c r="J4336" s="107">
        <f t="shared" si="7190"/>
        <v>3318</v>
      </c>
      <c r="K4336" s="107">
        <f t="shared" si="7190"/>
        <v>0</v>
      </c>
      <c r="L4336" s="107">
        <f t="shared" si="7190"/>
        <v>0</v>
      </c>
      <c r="M4336" s="107">
        <f t="shared" si="7190"/>
        <v>0</v>
      </c>
      <c r="N4336" s="107">
        <f t="shared" si="7190"/>
        <v>0</v>
      </c>
      <c r="O4336" s="107">
        <f t="shared" si="7190"/>
        <v>0</v>
      </c>
      <c r="P4336" s="107">
        <f t="shared" si="7190"/>
        <v>3318</v>
      </c>
      <c r="Q4336" s="107">
        <f t="shared" si="7190"/>
        <v>0</v>
      </c>
      <c r="R4336" s="107">
        <f t="shared" si="7190"/>
        <v>0</v>
      </c>
      <c r="S4336" s="107">
        <f t="shared" si="7190"/>
        <v>0</v>
      </c>
      <c r="T4336" s="107">
        <f t="shared" si="7190"/>
        <v>0</v>
      </c>
      <c r="U4336" s="107">
        <f t="shared" si="7190"/>
        <v>0</v>
      </c>
      <c r="V4336" s="107">
        <f t="shared" si="7190"/>
        <v>0</v>
      </c>
      <c r="W4336" s="107">
        <f t="shared" si="7190"/>
        <v>0</v>
      </c>
      <c r="X4336" s="107">
        <f t="shared" si="7191"/>
        <v>0</v>
      </c>
      <c r="Y4336" s="107">
        <f t="shared" si="7191"/>
        <v>0</v>
      </c>
    </row>
    <row r="4337" spans="1:25" ht="15" x14ac:dyDescent="0.2">
      <c r="A4337" s="95" t="s">
        <v>993</v>
      </c>
      <c r="B4337" s="93" t="s">
        <v>998</v>
      </c>
      <c r="C4337" s="94">
        <v>52</v>
      </c>
      <c r="D4337" s="109" t="s">
        <v>101</v>
      </c>
      <c r="E4337" s="110">
        <v>3232</v>
      </c>
      <c r="F4337" s="142" t="s">
        <v>53</v>
      </c>
      <c r="G4337" s="132"/>
      <c r="H4337" s="398">
        <v>3318</v>
      </c>
      <c r="I4337" s="399"/>
      <c r="J4337" s="398">
        <v>3318</v>
      </c>
      <c r="K4337" s="399"/>
      <c r="L4337" s="398"/>
      <c r="M4337" s="399"/>
      <c r="N4337" s="398">
        <v>0</v>
      </c>
      <c r="O4337" s="399"/>
      <c r="P4337" s="398">
        <v>3318</v>
      </c>
      <c r="Q4337" s="399"/>
      <c r="R4337" s="398"/>
      <c r="S4337" s="399"/>
      <c r="T4337" s="398"/>
      <c r="U4337" s="399"/>
      <c r="V4337" s="398"/>
      <c r="W4337" s="399"/>
      <c r="X4337" s="398"/>
      <c r="Y4337" s="399"/>
    </row>
    <row r="4338" spans="1:25" ht="63" x14ac:dyDescent="0.2">
      <c r="A4338" s="202" t="s">
        <v>993</v>
      </c>
      <c r="B4338" s="173" t="s">
        <v>999</v>
      </c>
      <c r="C4338" s="173"/>
      <c r="D4338" s="173"/>
      <c r="E4338" s="174"/>
      <c r="F4338" s="176" t="s">
        <v>1000</v>
      </c>
      <c r="G4338" s="177" t="s">
        <v>632</v>
      </c>
      <c r="H4338" s="184">
        <f>H4345+H4350+H4356+H4359+H4364+H4370+H4339+H4342</f>
        <v>11137679</v>
      </c>
      <c r="I4338" s="184">
        <f t="shared" ref="I4338:Q4338" si="7192">I4345+I4350+I4356+I4359+I4364+I4370+I4339+I4342</f>
        <v>1180528</v>
      </c>
      <c r="J4338" s="184">
        <f t="shared" si="7192"/>
        <v>0</v>
      </c>
      <c r="K4338" s="184">
        <f t="shared" si="7192"/>
        <v>0</v>
      </c>
      <c r="L4338" s="184">
        <f t="shared" ref="L4338:M4338" si="7193">L4345+L4350+L4356+L4359+L4364+L4370+L4339+L4342</f>
        <v>0</v>
      </c>
      <c r="M4338" s="184">
        <f t="shared" si="7193"/>
        <v>0</v>
      </c>
      <c r="N4338" s="184">
        <f t="shared" ref="N4338:O4338" si="7194">N4345+N4350+N4356+N4359+N4364+N4370+N4339+N4342</f>
        <v>0</v>
      </c>
      <c r="O4338" s="184">
        <f t="shared" si="7194"/>
        <v>0</v>
      </c>
      <c r="P4338" s="184">
        <f t="shared" si="7192"/>
        <v>0</v>
      </c>
      <c r="Q4338" s="184">
        <f t="shared" si="7192"/>
        <v>0</v>
      </c>
      <c r="R4338" s="184">
        <f t="shared" ref="R4338:W4338" si="7195">R4345+R4350+R4356+R4359+R4364+R4370+R4339+R4342</f>
        <v>0</v>
      </c>
      <c r="S4338" s="184">
        <f t="shared" si="7195"/>
        <v>0</v>
      </c>
      <c r="T4338" s="184">
        <f t="shared" ref="T4338:U4338" si="7196">T4345+T4350+T4356+T4359+T4364+T4370+T4339+T4342</f>
        <v>0</v>
      </c>
      <c r="U4338" s="184">
        <f t="shared" si="7196"/>
        <v>0</v>
      </c>
      <c r="V4338" s="184">
        <f t="shared" si="7195"/>
        <v>0</v>
      </c>
      <c r="W4338" s="184">
        <f t="shared" si="7195"/>
        <v>0</v>
      </c>
      <c r="X4338" s="184">
        <f t="shared" ref="X4338:Y4338" si="7197">X4345+X4350+X4356+X4359+X4364+X4370+X4339+X4342</f>
        <v>0</v>
      </c>
      <c r="Y4338" s="184">
        <f t="shared" si="7197"/>
        <v>0</v>
      </c>
    </row>
    <row r="4339" spans="1:25" x14ac:dyDescent="0.2">
      <c r="A4339" s="188" t="s">
        <v>993</v>
      </c>
      <c r="B4339" s="166" t="s">
        <v>999</v>
      </c>
      <c r="C4339" s="167">
        <v>11</v>
      </c>
      <c r="D4339" s="166"/>
      <c r="E4339" s="168">
        <v>32</v>
      </c>
      <c r="F4339" s="169"/>
      <c r="G4339" s="169"/>
      <c r="H4339" s="185">
        <f t="shared" ref="H4339:X4340" si="7198">H4340</f>
        <v>38405</v>
      </c>
      <c r="I4339" s="185">
        <f t="shared" si="7198"/>
        <v>38405</v>
      </c>
      <c r="J4339" s="185">
        <f t="shared" si="7198"/>
        <v>0</v>
      </c>
      <c r="K4339" s="185">
        <f t="shared" si="7198"/>
        <v>0</v>
      </c>
      <c r="L4339" s="185">
        <f t="shared" si="7198"/>
        <v>0</v>
      </c>
      <c r="M4339" s="185">
        <f t="shared" si="7198"/>
        <v>0</v>
      </c>
      <c r="N4339" s="185">
        <f t="shared" si="7198"/>
        <v>0</v>
      </c>
      <c r="O4339" s="185">
        <f t="shared" si="7198"/>
        <v>0</v>
      </c>
      <c r="P4339" s="185">
        <f t="shared" si="7198"/>
        <v>0</v>
      </c>
      <c r="Q4339" s="185">
        <f t="shared" si="7198"/>
        <v>0</v>
      </c>
      <c r="R4339" s="185">
        <f t="shared" si="7198"/>
        <v>0</v>
      </c>
      <c r="S4339" s="185">
        <f t="shared" si="7198"/>
        <v>0</v>
      </c>
      <c r="T4339" s="185">
        <f t="shared" si="7198"/>
        <v>0</v>
      </c>
      <c r="U4339" s="185">
        <f t="shared" si="7198"/>
        <v>0</v>
      </c>
      <c r="V4339" s="185">
        <f t="shared" si="7198"/>
        <v>0</v>
      </c>
      <c r="W4339" s="185">
        <f t="shared" si="7198"/>
        <v>0</v>
      </c>
      <c r="X4339" s="185">
        <f t="shared" si="7198"/>
        <v>0</v>
      </c>
      <c r="Y4339" s="185">
        <f t="shared" ref="X4339:Y4340" si="7199">Y4340</f>
        <v>0</v>
      </c>
    </row>
    <row r="4340" spans="1:25" x14ac:dyDescent="0.2">
      <c r="A4340" s="118" t="s">
        <v>993</v>
      </c>
      <c r="B4340" s="102" t="s">
        <v>999</v>
      </c>
      <c r="C4340" s="103">
        <v>11</v>
      </c>
      <c r="D4340" s="118"/>
      <c r="E4340" s="113">
        <v>323</v>
      </c>
      <c r="F4340" s="141"/>
      <c r="G4340" s="186"/>
      <c r="H4340" s="108">
        <f t="shared" si="7198"/>
        <v>38405</v>
      </c>
      <c r="I4340" s="108">
        <f t="shared" si="7198"/>
        <v>38405</v>
      </c>
      <c r="J4340" s="108">
        <f t="shared" si="7198"/>
        <v>0</v>
      </c>
      <c r="K4340" s="108">
        <f t="shared" si="7198"/>
        <v>0</v>
      </c>
      <c r="L4340" s="108">
        <f t="shared" si="7198"/>
        <v>0</v>
      </c>
      <c r="M4340" s="108">
        <f t="shared" si="7198"/>
        <v>0</v>
      </c>
      <c r="N4340" s="108">
        <f t="shared" si="7198"/>
        <v>0</v>
      </c>
      <c r="O4340" s="108">
        <f t="shared" si="7198"/>
        <v>0</v>
      </c>
      <c r="P4340" s="108">
        <f t="shared" si="7198"/>
        <v>0</v>
      </c>
      <c r="Q4340" s="108">
        <f t="shared" si="7198"/>
        <v>0</v>
      </c>
      <c r="R4340" s="108">
        <f t="shared" si="7198"/>
        <v>0</v>
      </c>
      <c r="S4340" s="108">
        <f t="shared" si="7198"/>
        <v>0</v>
      </c>
      <c r="T4340" s="108">
        <f t="shared" si="7198"/>
        <v>0</v>
      </c>
      <c r="U4340" s="108">
        <f t="shared" si="7198"/>
        <v>0</v>
      </c>
      <c r="V4340" s="108">
        <f t="shared" si="7198"/>
        <v>0</v>
      </c>
      <c r="W4340" s="108">
        <f t="shared" si="7198"/>
        <v>0</v>
      </c>
      <c r="X4340" s="108">
        <f t="shared" si="7199"/>
        <v>0</v>
      </c>
      <c r="Y4340" s="108">
        <f t="shared" si="7199"/>
        <v>0</v>
      </c>
    </row>
    <row r="4341" spans="1:25" ht="15" x14ac:dyDescent="0.2">
      <c r="A4341" s="95" t="s">
        <v>993</v>
      </c>
      <c r="B4341" s="93" t="s">
        <v>999</v>
      </c>
      <c r="C4341" s="94">
        <v>11</v>
      </c>
      <c r="D4341" s="109" t="s">
        <v>101</v>
      </c>
      <c r="E4341" s="110">
        <v>3237</v>
      </c>
      <c r="F4341" s="142" t="s">
        <v>58</v>
      </c>
      <c r="H4341" s="398">
        <v>38405</v>
      </c>
      <c r="I4341" s="398">
        <f>H4341</f>
        <v>38405</v>
      </c>
      <c r="J4341" s="398">
        <v>0</v>
      </c>
      <c r="K4341" s="398">
        <f>J4341</f>
        <v>0</v>
      </c>
      <c r="L4341" s="398"/>
      <c r="M4341" s="398">
        <f>L4341</f>
        <v>0</v>
      </c>
      <c r="N4341" s="398"/>
      <c r="O4341" s="398">
        <f>N4341</f>
        <v>0</v>
      </c>
      <c r="P4341" s="398">
        <v>0</v>
      </c>
      <c r="Q4341" s="398">
        <f>P4341</f>
        <v>0</v>
      </c>
      <c r="R4341" s="398"/>
      <c r="S4341" s="398">
        <f>R4341</f>
        <v>0</v>
      </c>
      <c r="T4341" s="398"/>
      <c r="U4341" s="398">
        <f>T4341</f>
        <v>0</v>
      </c>
      <c r="V4341" s="398"/>
      <c r="W4341" s="398">
        <f>V4341</f>
        <v>0</v>
      </c>
      <c r="X4341" s="398"/>
      <c r="Y4341" s="398">
        <f>X4341</f>
        <v>0</v>
      </c>
    </row>
    <row r="4342" spans="1:25" x14ac:dyDescent="0.2">
      <c r="A4342" s="188" t="s">
        <v>993</v>
      </c>
      <c r="B4342" s="166" t="s">
        <v>999</v>
      </c>
      <c r="C4342" s="167">
        <v>11</v>
      </c>
      <c r="D4342" s="166"/>
      <c r="E4342" s="168">
        <v>42</v>
      </c>
      <c r="F4342" s="169"/>
      <c r="G4342" s="169"/>
      <c r="H4342" s="185">
        <f t="shared" ref="H4342:X4343" si="7200">H4343</f>
        <v>438778</v>
      </c>
      <c r="I4342" s="185">
        <f t="shared" si="7200"/>
        <v>438778</v>
      </c>
      <c r="J4342" s="185">
        <f t="shared" si="7200"/>
        <v>0</v>
      </c>
      <c r="K4342" s="185">
        <f t="shared" si="7200"/>
        <v>0</v>
      </c>
      <c r="L4342" s="185">
        <f t="shared" si="7200"/>
        <v>0</v>
      </c>
      <c r="M4342" s="185">
        <f t="shared" si="7200"/>
        <v>0</v>
      </c>
      <c r="N4342" s="185">
        <f t="shared" si="7200"/>
        <v>0</v>
      </c>
      <c r="O4342" s="185">
        <f t="shared" si="7200"/>
        <v>0</v>
      </c>
      <c r="P4342" s="185">
        <f t="shared" si="7200"/>
        <v>0</v>
      </c>
      <c r="Q4342" s="185">
        <f t="shared" si="7200"/>
        <v>0</v>
      </c>
      <c r="R4342" s="185">
        <f t="shared" si="7200"/>
        <v>0</v>
      </c>
      <c r="S4342" s="185">
        <f t="shared" si="7200"/>
        <v>0</v>
      </c>
      <c r="T4342" s="185">
        <f t="shared" si="7200"/>
        <v>0</v>
      </c>
      <c r="U4342" s="185">
        <f t="shared" si="7200"/>
        <v>0</v>
      </c>
      <c r="V4342" s="185">
        <f t="shared" si="7200"/>
        <v>0</v>
      </c>
      <c r="W4342" s="185">
        <f t="shared" si="7200"/>
        <v>0</v>
      </c>
      <c r="X4342" s="185">
        <f t="shared" si="7200"/>
        <v>0</v>
      </c>
      <c r="Y4342" s="185">
        <f t="shared" ref="X4342:Y4343" si="7201">Y4343</f>
        <v>0</v>
      </c>
    </row>
    <row r="4343" spans="1:25" x14ac:dyDescent="0.2">
      <c r="A4343" s="118" t="s">
        <v>993</v>
      </c>
      <c r="B4343" s="102" t="s">
        <v>999</v>
      </c>
      <c r="C4343" s="103">
        <v>11</v>
      </c>
      <c r="D4343" s="118"/>
      <c r="E4343" s="113">
        <v>421</v>
      </c>
      <c r="F4343" s="141"/>
      <c r="G4343" s="186"/>
      <c r="H4343" s="108">
        <f t="shared" si="7200"/>
        <v>438778</v>
      </c>
      <c r="I4343" s="108">
        <f t="shared" si="7200"/>
        <v>438778</v>
      </c>
      <c r="J4343" s="108">
        <f t="shared" si="7200"/>
        <v>0</v>
      </c>
      <c r="K4343" s="108">
        <f t="shared" si="7200"/>
        <v>0</v>
      </c>
      <c r="L4343" s="108">
        <f t="shared" si="7200"/>
        <v>0</v>
      </c>
      <c r="M4343" s="108">
        <f t="shared" si="7200"/>
        <v>0</v>
      </c>
      <c r="N4343" s="108">
        <f t="shared" si="7200"/>
        <v>0</v>
      </c>
      <c r="O4343" s="108">
        <f t="shared" si="7200"/>
        <v>0</v>
      </c>
      <c r="P4343" s="108">
        <f t="shared" si="7200"/>
        <v>0</v>
      </c>
      <c r="Q4343" s="108">
        <f t="shared" si="7200"/>
        <v>0</v>
      </c>
      <c r="R4343" s="108">
        <f t="shared" si="7200"/>
        <v>0</v>
      </c>
      <c r="S4343" s="108">
        <f t="shared" si="7200"/>
        <v>0</v>
      </c>
      <c r="T4343" s="108">
        <f t="shared" si="7200"/>
        <v>0</v>
      </c>
      <c r="U4343" s="108">
        <f t="shared" si="7200"/>
        <v>0</v>
      </c>
      <c r="V4343" s="108">
        <f t="shared" si="7200"/>
        <v>0</v>
      </c>
      <c r="W4343" s="108">
        <f t="shared" si="7200"/>
        <v>0</v>
      </c>
      <c r="X4343" s="108">
        <f t="shared" si="7201"/>
        <v>0</v>
      </c>
      <c r="Y4343" s="108">
        <f t="shared" si="7201"/>
        <v>0</v>
      </c>
    </row>
    <row r="4344" spans="1:25" ht="15" x14ac:dyDescent="0.2">
      <c r="A4344" s="95" t="s">
        <v>993</v>
      </c>
      <c r="B4344" s="93" t="s">
        <v>999</v>
      </c>
      <c r="C4344" s="94">
        <v>11</v>
      </c>
      <c r="D4344" s="109" t="s">
        <v>101</v>
      </c>
      <c r="E4344" s="110">
        <v>4214</v>
      </c>
      <c r="F4344" s="142" t="s">
        <v>500</v>
      </c>
      <c r="H4344" s="398">
        <v>438778</v>
      </c>
      <c r="I4344" s="398">
        <f>H4344</f>
        <v>438778</v>
      </c>
      <c r="J4344" s="398">
        <v>0</v>
      </c>
      <c r="K4344" s="398">
        <f>J4344</f>
        <v>0</v>
      </c>
      <c r="L4344" s="398"/>
      <c r="M4344" s="398">
        <f>L4344</f>
        <v>0</v>
      </c>
      <c r="N4344" s="398"/>
      <c r="O4344" s="398">
        <f>N4344</f>
        <v>0</v>
      </c>
      <c r="P4344" s="398">
        <v>0</v>
      </c>
      <c r="Q4344" s="398">
        <f>P4344</f>
        <v>0</v>
      </c>
      <c r="R4344" s="398"/>
      <c r="S4344" s="398">
        <f>R4344</f>
        <v>0</v>
      </c>
      <c r="T4344" s="398"/>
      <c r="U4344" s="398">
        <f>T4344</f>
        <v>0</v>
      </c>
      <c r="V4344" s="398"/>
      <c r="W4344" s="398">
        <f>V4344</f>
        <v>0</v>
      </c>
      <c r="X4344" s="398"/>
      <c r="Y4344" s="398">
        <f>X4344</f>
        <v>0</v>
      </c>
    </row>
    <row r="4345" spans="1:25" x14ac:dyDescent="0.2">
      <c r="A4345" s="188" t="s">
        <v>993</v>
      </c>
      <c r="B4345" s="166" t="s">
        <v>999</v>
      </c>
      <c r="C4345" s="167">
        <v>12</v>
      </c>
      <c r="D4345" s="166"/>
      <c r="E4345" s="168">
        <v>31</v>
      </c>
      <c r="F4345" s="169"/>
      <c r="G4345" s="169"/>
      <c r="H4345" s="185">
        <f t="shared" ref="H4345:Q4345" si="7202">H4346+H4348</f>
        <v>3982</v>
      </c>
      <c r="I4345" s="185">
        <f t="shared" si="7202"/>
        <v>3982</v>
      </c>
      <c r="J4345" s="185">
        <f t="shared" si="7202"/>
        <v>0</v>
      </c>
      <c r="K4345" s="185">
        <f t="shared" si="7202"/>
        <v>0</v>
      </c>
      <c r="L4345" s="185">
        <f t="shared" ref="L4345:M4345" si="7203">L4346+L4348</f>
        <v>0</v>
      </c>
      <c r="M4345" s="185">
        <f t="shared" si="7203"/>
        <v>0</v>
      </c>
      <c r="N4345" s="185">
        <f t="shared" ref="N4345:O4345" si="7204">N4346+N4348</f>
        <v>0</v>
      </c>
      <c r="O4345" s="185">
        <f t="shared" si="7204"/>
        <v>0</v>
      </c>
      <c r="P4345" s="185">
        <f t="shared" si="7202"/>
        <v>0</v>
      </c>
      <c r="Q4345" s="185">
        <f t="shared" si="7202"/>
        <v>0</v>
      </c>
      <c r="R4345" s="185">
        <f t="shared" ref="R4345:W4345" si="7205">R4346+R4348</f>
        <v>0</v>
      </c>
      <c r="S4345" s="185">
        <f t="shared" si="7205"/>
        <v>0</v>
      </c>
      <c r="T4345" s="185">
        <f t="shared" ref="T4345:U4345" si="7206">T4346+T4348</f>
        <v>0</v>
      </c>
      <c r="U4345" s="185">
        <f t="shared" si="7206"/>
        <v>0</v>
      </c>
      <c r="V4345" s="185">
        <f t="shared" si="7205"/>
        <v>0</v>
      </c>
      <c r="W4345" s="185">
        <f t="shared" si="7205"/>
        <v>0</v>
      </c>
      <c r="X4345" s="185">
        <f t="shared" ref="X4345:Y4345" si="7207">X4346+X4348</f>
        <v>0</v>
      </c>
      <c r="Y4345" s="185">
        <f t="shared" si="7207"/>
        <v>0</v>
      </c>
    </row>
    <row r="4346" spans="1:25" x14ac:dyDescent="0.2">
      <c r="A4346" s="118" t="s">
        <v>993</v>
      </c>
      <c r="B4346" s="102" t="s">
        <v>999</v>
      </c>
      <c r="C4346" s="103">
        <v>12</v>
      </c>
      <c r="D4346" s="118"/>
      <c r="E4346" s="113">
        <v>311</v>
      </c>
      <c r="F4346" s="141"/>
      <c r="G4346" s="186"/>
      <c r="H4346" s="108">
        <f t="shared" ref="H4346:Y4346" si="7208">H4347</f>
        <v>3318</v>
      </c>
      <c r="I4346" s="108">
        <f t="shared" si="7208"/>
        <v>3318</v>
      </c>
      <c r="J4346" s="108">
        <f t="shared" si="7208"/>
        <v>0</v>
      </c>
      <c r="K4346" s="108">
        <f t="shared" si="7208"/>
        <v>0</v>
      </c>
      <c r="L4346" s="108">
        <f t="shared" si="7208"/>
        <v>0</v>
      </c>
      <c r="M4346" s="108">
        <f t="shared" si="7208"/>
        <v>0</v>
      </c>
      <c r="N4346" s="108">
        <f t="shared" si="7208"/>
        <v>0</v>
      </c>
      <c r="O4346" s="108">
        <f t="shared" si="7208"/>
        <v>0</v>
      </c>
      <c r="P4346" s="108">
        <f t="shared" si="7208"/>
        <v>0</v>
      </c>
      <c r="Q4346" s="108">
        <f t="shared" si="7208"/>
        <v>0</v>
      </c>
      <c r="R4346" s="108">
        <f t="shared" si="7208"/>
        <v>0</v>
      </c>
      <c r="S4346" s="108">
        <f t="shared" si="7208"/>
        <v>0</v>
      </c>
      <c r="T4346" s="108">
        <f t="shared" si="7208"/>
        <v>0</v>
      </c>
      <c r="U4346" s="108">
        <f t="shared" si="7208"/>
        <v>0</v>
      </c>
      <c r="V4346" s="108">
        <f t="shared" si="7208"/>
        <v>0</v>
      </c>
      <c r="W4346" s="108">
        <f t="shared" si="7208"/>
        <v>0</v>
      </c>
      <c r="X4346" s="108">
        <f t="shared" si="7208"/>
        <v>0</v>
      </c>
      <c r="Y4346" s="108">
        <f t="shared" si="7208"/>
        <v>0</v>
      </c>
    </row>
    <row r="4347" spans="1:25" ht="15" x14ac:dyDescent="0.2">
      <c r="A4347" s="95" t="s">
        <v>993</v>
      </c>
      <c r="B4347" s="93" t="s">
        <v>999</v>
      </c>
      <c r="C4347" s="94">
        <v>12</v>
      </c>
      <c r="D4347" s="109" t="s">
        <v>101</v>
      </c>
      <c r="E4347" s="110">
        <v>3111</v>
      </c>
      <c r="F4347" s="142" t="s">
        <v>33</v>
      </c>
      <c r="H4347" s="398">
        <v>3318</v>
      </c>
      <c r="I4347" s="398">
        <f>H4347</f>
        <v>3318</v>
      </c>
      <c r="J4347" s="398">
        <v>0</v>
      </c>
      <c r="K4347" s="398">
        <f>J4347</f>
        <v>0</v>
      </c>
      <c r="L4347" s="398"/>
      <c r="M4347" s="398">
        <f>L4347</f>
        <v>0</v>
      </c>
      <c r="N4347" s="398"/>
      <c r="O4347" s="398">
        <f>N4347</f>
        <v>0</v>
      </c>
      <c r="P4347" s="398">
        <v>0</v>
      </c>
      <c r="Q4347" s="398">
        <f>P4347</f>
        <v>0</v>
      </c>
      <c r="R4347" s="398"/>
      <c r="S4347" s="398">
        <f>R4347</f>
        <v>0</v>
      </c>
      <c r="T4347" s="398"/>
      <c r="U4347" s="398">
        <f>T4347</f>
        <v>0</v>
      </c>
      <c r="V4347" s="398"/>
      <c r="W4347" s="398">
        <f>V4347</f>
        <v>0</v>
      </c>
      <c r="X4347" s="398"/>
      <c r="Y4347" s="398">
        <f>X4347</f>
        <v>0</v>
      </c>
    </row>
    <row r="4348" spans="1:25" x14ac:dyDescent="0.2">
      <c r="A4348" s="118" t="s">
        <v>993</v>
      </c>
      <c r="B4348" s="102" t="s">
        <v>999</v>
      </c>
      <c r="C4348" s="103">
        <v>12</v>
      </c>
      <c r="D4348" s="154"/>
      <c r="E4348" s="148">
        <v>313</v>
      </c>
      <c r="F4348" s="141"/>
      <c r="G4348" s="186"/>
      <c r="H4348" s="108">
        <f t="shared" ref="H4348:Y4348" si="7209">H4349</f>
        <v>664</v>
      </c>
      <c r="I4348" s="108">
        <f t="shared" si="7209"/>
        <v>664</v>
      </c>
      <c r="J4348" s="108">
        <f t="shared" si="7209"/>
        <v>0</v>
      </c>
      <c r="K4348" s="108">
        <f t="shared" si="7209"/>
        <v>0</v>
      </c>
      <c r="L4348" s="108">
        <f t="shared" si="7209"/>
        <v>0</v>
      </c>
      <c r="M4348" s="108">
        <f t="shared" si="7209"/>
        <v>0</v>
      </c>
      <c r="N4348" s="108">
        <f t="shared" si="7209"/>
        <v>0</v>
      </c>
      <c r="O4348" s="108">
        <f t="shared" si="7209"/>
        <v>0</v>
      </c>
      <c r="P4348" s="108">
        <f t="shared" si="7209"/>
        <v>0</v>
      </c>
      <c r="Q4348" s="108">
        <f t="shared" si="7209"/>
        <v>0</v>
      </c>
      <c r="R4348" s="108">
        <f t="shared" si="7209"/>
        <v>0</v>
      </c>
      <c r="S4348" s="108">
        <f t="shared" si="7209"/>
        <v>0</v>
      </c>
      <c r="T4348" s="108">
        <f t="shared" si="7209"/>
        <v>0</v>
      </c>
      <c r="U4348" s="108">
        <f t="shared" si="7209"/>
        <v>0</v>
      </c>
      <c r="V4348" s="108">
        <f t="shared" si="7209"/>
        <v>0</v>
      </c>
      <c r="W4348" s="108">
        <f t="shared" si="7209"/>
        <v>0</v>
      </c>
      <c r="X4348" s="108">
        <f t="shared" si="7209"/>
        <v>0</v>
      </c>
      <c r="Y4348" s="108">
        <f t="shared" si="7209"/>
        <v>0</v>
      </c>
    </row>
    <row r="4349" spans="1:25" ht="15" x14ac:dyDescent="0.2">
      <c r="A4349" s="95" t="s">
        <v>993</v>
      </c>
      <c r="B4349" s="93" t="s">
        <v>999</v>
      </c>
      <c r="C4349" s="94">
        <v>12</v>
      </c>
      <c r="D4349" s="109" t="s">
        <v>101</v>
      </c>
      <c r="E4349" s="110">
        <v>3132</v>
      </c>
      <c r="F4349" s="142" t="s">
        <v>40</v>
      </c>
      <c r="H4349" s="398">
        <v>664</v>
      </c>
      <c r="I4349" s="398">
        <f>H4349</f>
        <v>664</v>
      </c>
      <c r="J4349" s="398">
        <v>0</v>
      </c>
      <c r="K4349" s="398">
        <f>J4349</f>
        <v>0</v>
      </c>
      <c r="L4349" s="398"/>
      <c r="M4349" s="398">
        <f>L4349</f>
        <v>0</v>
      </c>
      <c r="N4349" s="398"/>
      <c r="O4349" s="398">
        <f>N4349</f>
        <v>0</v>
      </c>
      <c r="P4349" s="398">
        <v>0</v>
      </c>
      <c r="Q4349" s="398">
        <f>P4349</f>
        <v>0</v>
      </c>
      <c r="R4349" s="398"/>
      <c r="S4349" s="398">
        <f>R4349</f>
        <v>0</v>
      </c>
      <c r="T4349" s="398"/>
      <c r="U4349" s="398">
        <f>T4349</f>
        <v>0</v>
      </c>
      <c r="V4349" s="398"/>
      <c r="W4349" s="398">
        <f>V4349</f>
        <v>0</v>
      </c>
      <c r="X4349" s="398"/>
      <c r="Y4349" s="398">
        <f>X4349</f>
        <v>0</v>
      </c>
    </row>
    <row r="4350" spans="1:25" x14ac:dyDescent="0.2">
      <c r="A4350" s="188" t="s">
        <v>993</v>
      </c>
      <c r="B4350" s="166" t="s">
        <v>999</v>
      </c>
      <c r="C4350" s="167">
        <v>12</v>
      </c>
      <c r="D4350" s="166"/>
      <c r="E4350" s="168">
        <v>32</v>
      </c>
      <c r="F4350" s="169"/>
      <c r="G4350" s="169"/>
      <c r="H4350" s="185">
        <f t="shared" ref="H4350:Q4350" si="7210">H4351+H4353</f>
        <v>41789</v>
      </c>
      <c r="I4350" s="185">
        <f t="shared" si="7210"/>
        <v>41789</v>
      </c>
      <c r="J4350" s="185">
        <f t="shared" si="7210"/>
        <v>0</v>
      </c>
      <c r="K4350" s="185">
        <f t="shared" si="7210"/>
        <v>0</v>
      </c>
      <c r="L4350" s="185">
        <f t="shared" ref="L4350:M4350" si="7211">L4351+L4353</f>
        <v>0</v>
      </c>
      <c r="M4350" s="185">
        <f t="shared" si="7211"/>
        <v>0</v>
      </c>
      <c r="N4350" s="185">
        <f t="shared" ref="N4350:O4350" si="7212">N4351+N4353</f>
        <v>0</v>
      </c>
      <c r="O4350" s="185">
        <f t="shared" si="7212"/>
        <v>0</v>
      </c>
      <c r="P4350" s="185">
        <f t="shared" si="7210"/>
        <v>0</v>
      </c>
      <c r="Q4350" s="185">
        <f t="shared" si="7210"/>
        <v>0</v>
      </c>
      <c r="R4350" s="185">
        <f t="shared" ref="R4350:W4350" si="7213">R4351+R4353</f>
        <v>0</v>
      </c>
      <c r="S4350" s="185">
        <f t="shared" si="7213"/>
        <v>0</v>
      </c>
      <c r="T4350" s="185">
        <f t="shared" ref="T4350:U4350" si="7214">T4351+T4353</f>
        <v>0</v>
      </c>
      <c r="U4350" s="185">
        <f t="shared" si="7214"/>
        <v>0</v>
      </c>
      <c r="V4350" s="185">
        <f t="shared" si="7213"/>
        <v>0</v>
      </c>
      <c r="W4350" s="185">
        <f t="shared" si="7213"/>
        <v>0</v>
      </c>
      <c r="X4350" s="185">
        <f t="shared" ref="X4350:Y4350" si="7215">X4351+X4353</f>
        <v>0</v>
      </c>
      <c r="Y4350" s="185">
        <f t="shared" si="7215"/>
        <v>0</v>
      </c>
    </row>
    <row r="4351" spans="1:25" x14ac:dyDescent="0.2">
      <c r="A4351" s="118" t="s">
        <v>993</v>
      </c>
      <c r="B4351" s="102" t="s">
        <v>999</v>
      </c>
      <c r="C4351" s="103">
        <v>12</v>
      </c>
      <c r="D4351" s="118"/>
      <c r="E4351" s="113">
        <v>322</v>
      </c>
      <c r="F4351" s="141"/>
      <c r="G4351" s="186"/>
      <c r="H4351" s="108">
        <f t="shared" ref="H4351:Y4351" si="7216">H4352</f>
        <v>398</v>
      </c>
      <c r="I4351" s="108">
        <f t="shared" si="7216"/>
        <v>398</v>
      </c>
      <c r="J4351" s="108">
        <f t="shared" si="7216"/>
        <v>0</v>
      </c>
      <c r="K4351" s="108">
        <f t="shared" si="7216"/>
        <v>0</v>
      </c>
      <c r="L4351" s="108">
        <f t="shared" si="7216"/>
        <v>0</v>
      </c>
      <c r="M4351" s="108">
        <f t="shared" si="7216"/>
        <v>0</v>
      </c>
      <c r="N4351" s="108">
        <f t="shared" si="7216"/>
        <v>0</v>
      </c>
      <c r="O4351" s="108">
        <f t="shared" si="7216"/>
        <v>0</v>
      </c>
      <c r="P4351" s="108">
        <f t="shared" si="7216"/>
        <v>0</v>
      </c>
      <c r="Q4351" s="108">
        <f t="shared" si="7216"/>
        <v>0</v>
      </c>
      <c r="R4351" s="108">
        <f t="shared" si="7216"/>
        <v>0</v>
      </c>
      <c r="S4351" s="108">
        <f t="shared" si="7216"/>
        <v>0</v>
      </c>
      <c r="T4351" s="108">
        <f t="shared" si="7216"/>
        <v>0</v>
      </c>
      <c r="U4351" s="108">
        <f t="shared" si="7216"/>
        <v>0</v>
      </c>
      <c r="V4351" s="108">
        <f t="shared" si="7216"/>
        <v>0</v>
      </c>
      <c r="W4351" s="108">
        <f t="shared" si="7216"/>
        <v>0</v>
      </c>
      <c r="X4351" s="108">
        <f t="shared" si="7216"/>
        <v>0</v>
      </c>
      <c r="Y4351" s="108">
        <f t="shared" si="7216"/>
        <v>0</v>
      </c>
    </row>
    <row r="4352" spans="1:25" ht="15" x14ac:dyDescent="0.2">
      <c r="A4352" s="95" t="s">
        <v>993</v>
      </c>
      <c r="B4352" s="93" t="s">
        <v>999</v>
      </c>
      <c r="C4352" s="94">
        <v>12</v>
      </c>
      <c r="D4352" s="95" t="s">
        <v>101</v>
      </c>
      <c r="E4352" s="119">
        <v>3221</v>
      </c>
      <c r="F4352" s="142" t="s">
        <v>297</v>
      </c>
      <c r="H4352" s="398">
        <v>398</v>
      </c>
      <c r="I4352" s="398">
        <f>H4352</f>
        <v>398</v>
      </c>
      <c r="J4352" s="398">
        <v>0</v>
      </c>
      <c r="K4352" s="398">
        <f>J4352</f>
        <v>0</v>
      </c>
      <c r="L4352" s="398"/>
      <c r="M4352" s="398">
        <f>L4352</f>
        <v>0</v>
      </c>
      <c r="N4352" s="398"/>
      <c r="O4352" s="398">
        <f>N4352</f>
        <v>0</v>
      </c>
      <c r="P4352" s="398">
        <v>0</v>
      </c>
      <c r="Q4352" s="398">
        <f>P4352</f>
        <v>0</v>
      </c>
      <c r="R4352" s="398"/>
      <c r="S4352" s="398">
        <f>R4352</f>
        <v>0</v>
      </c>
      <c r="T4352" s="398"/>
      <c r="U4352" s="398">
        <f>T4352</f>
        <v>0</v>
      </c>
      <c r="V4352" s="398"/>
      <c r="W4352" s="398">
        <f>V4352</f>
        <v>0</v>
      </c>
      <c r="X4352" s="398"/>
      <c r="Y4352" s="398">
        <f>X4352</f>
        <v>0</v>
      </c>
    </row>
    <row r="4353" spans="1:25" x14ac:dyDescent="0.2">
      <c r="A4353" s="118" t="s">
        <v>993</v>
      </c>
      <c r="B4353" s="102" t="s">
        <v>999</v>
      </c>
      <c r="C4353" s="103">
        <v>12</v>
      </c>
      <c r="D4353" s="118"/>
      <c r="E4353" s="113">
        <v>323</v>
      </c>
      <c r="F4353" s="141"/>
      <c r="G4353" s="186"/>
      <c r="H4353" s="108">
        <f t="shared" ref="H4353:Q4353" si="7217">SUM(H4354:H4355)</f>
        <v>41391</v>
      </c>
      <c r="I4353" s="108">
        <f t="shared" si="7217"/>
        <v>41391</v>
      </c>
      <c r="J4353" s="108">
        <f t="shared" si="7217"/>
        <v>0</v>
      </c>
      <c r="K4353" s="108">
        <f t="shared" si="7217"/>
        <v>0</v>
      </c>
      <c r="L4353" s="108">
        <f t="shared" ref="L4353:M4353" si="7218">SUM(L4354:L4355)</f>
        <v>0</v>
      </c>
      <c r="M4353" s="108">
        <f t="shared" si="7218"/>
        <v>0</v>
      </c>
      <c r="N4353" s="108">
        <f t="shared" ref="N4353:O4353" si="7219">SUM(N4354:N4355)</f>
        <v>0</v>
      </c>
      <c r="O4353" s="108">
        <f t="shared" si="7219"/>
        <v>0</v>
      </c>
      <c r="P4353" s="108">
        <f t="shared" si="7217"/>
        <v>0</v>
      </c>
      <c r="Q4353" s="108">
        <f t="shared" si="7217"/>
        <v>0</v>
      </c>
      <c r="R4353" s="108">
        <f t="shared" ref="R4353:W4353" si="7220">SUM(R4354:R4355)</f>
        <v>0</v>
      </c>
      <c r="S4353" s="108">
        <f t="shared" si="7220"/>
        <v>0</v>
      </c>
      <c r="T4353" s="108">
        <f t="shared" ref="T4353:U4353" si="7221">SUM(T4354:T4355)</f>
        <v>0</v>
      </c>
      <c r="U4353" s="108">
        <f t="shared" si="7221"/>
        <v>0</v>
      </c>
      <c r="V4353" s="108">
        <f t="shared" si="7220"/>
        <v>0</v>
      </c>
      <c r="W4353" s="108">
        <f t="shared" si="7220"/>
        <v>0</v>
      </c>
      <c r="X4353" s="108">
        <f t="shared" ref="X4353:Y4353" si="7222">SUM(X4354:X4355)</f>
        <v>0</v>
      </c>
      <c r="Y4353" s="108">
        <f t="shared" si="7222"/>
        <v>0</v>
      </c>
    </row>
    <row r="4354" spans="1:25" ht="15" x14ac:dyDescent="0.2">
      <c r="A4354" s="95" t="s">
        <v>993</v>
      </c>
      <c r="B4354" s="93" t="s">
        <v>999</v>
      </c>
      <c r="C4354" s="94">
        <v>12</v>
      </c>
      <c r="D4354" s="95" t="s">
        <v>101</v>
      </c>
      <c r="E4354" s="119">
        <v>3231</v>
      </c>
      <c r="F4354" s="142" t="s">
        <v>52</v>
      </c>
      <c r="H4354" s="398">
        <v>199</v>
      </c>
      <c r="I4354" s="398">
        <f t="shared" ref="I4354:I4355" si="7223">H4354</f>
        <v>199</v>
      </c>
      <c r="J4354" s="398">
        <v>0</v>
      </c>
      <c r="K4354" s="398">
        <f t="shared" ref="K4354:K4355" si="7224">J4354</f>
        <v>0</v>
      </c>
      <c r="L4354" s="398"/>
      <c r="M4354" s="398">
        <f t="shared" ref="M4354:M4355" si="7225">L4354</f>
        <v>0</v>
      </c>
      <c r="N4354" s="398"/>
      <c r="O4354" s="398">
        <f t="shared" ref="O4354:O4355" si="7226">N4354</f>
        <v>0</v>
      </c>
      <c r="P4354" s="398">
        <v>0</v>
      </c>
      <c r="Q4354" s="398">
        <f t="shared" ref="Q4354:Q4355" si="7227">P4354</f>
        <v>0</v>
      </c>
      <c r="R4354" s="398"/>
      <c r="S4354" s="398">
        <f t="shared" ref="S4354:S4355" si="7228">R4354</f>
        <v>0</v>
      </c>
      <c r="T4354" s="398"/>
      <c r="U4354" s="398">
        <f t="shared" ref="U4354:U4355" si="7229">T4354</f>
        <v>0</v>
      </c>
      <c r="V4354" s="398"/>
      <c r="W4354" s="398">
        <f t="shared" ref="W4354:W4355" si="7230">V4354</f>
        <v>0</v>
      </c>
      <c r="X4354" s="398"/>
      <c r="Y4354" s="398">
        <f t="shared" ref="Y4354:Y4355" si="7231">X4354</f>
        <v>0</v>
      </c>
    </row>
    <row r="4355" spans="1:25" ht="15" x14ac:dyDescent="0.2">
      <c r="A4355" s="95" t="s">
        <v>993</v>
      </c>
      <c r="B4355" s="93" t="s">
        <v>999</v>
      </c>
      <c r="C4355" s="94">
        <v>12</v>
      </c>
      <c r="D4355" s="95" t="s">
        <v>101</v>
      </c>
      <c r="E4355" s="138">
        <v>3237</v>
      </c>
      <c r="F4355" s="143" t="s">
        <v>58</v>
      </c>
      <c r="H4355" s="398">
        <v>41192</v>
      </c>
      <c r="I4355" s="398">
        <f t="shared" si="7223"/>
        <v>41192</v>
      </c>
      <c r="J4355" s="398">
        <v>0</v>
      </c>
      <c r="K4355" s="398">
        <f t="shared" si="7224"/>
        <v>0</v>
      </c>
      <c r="L4355" s="398"/>
      <c r="M4355" s="398">
        <f t="shared" si="7225"/>
        <v>0</v>
      </c>
      <c r="N4355" s="398"/>
      <c r="O4355" s="398">
        <f t="shared" si="7226"/>
        <v>0</v>
      </c>
      <c r="P4355" s="398">
        <v>0</v>
      </c>
      <c r="Q4355" s="398">
        <f t="shared" si="7227"/>
        <v>0</v>
      </c>
      <c r="R4355" s="398"/>
      <c r="S4355" s="398">
        <f t="shared" si="7228"/>
        <v>0</v>
      </c>
      <c r="T4355" s="398"/>
      <c r="U4355" s="398">
        <f t="shared" si="7229"/>
        <v>0</v>
      </c>
      <c r="V4355" s="398"/>
      <c r="W4355" s="398">
        <f t="shared" si="7230"/>
        <v>0</v>
      </c>
      <c r="X4355" s="398"/>
      <c r="Y4355" s="398">
        <f t="shared" si="7231"/>
        <v>0</v>
      </c>
    </row>
    <row r="4356" spans="1:25" x14ac:dyDescent="0.2">
      <c r="A4356" s="188" t="s">
        <v>993</v>
      </c>
      <c r="B4356" s="166" t="s">
        <v>999</v>
      </c>
      <c r="C4356" s="167">
        <v>12</v>
      </c>
      <c r="D4356" s="188"/>
      <c r="E4356" s="168">
        <v>42</v>
      </c>
      <c r="F4356" s="169"/>
      <c r="G4356" s="169"/>
      <c r="H4356" s="185">
        <f t="shared" ref="H4356:X4357" si="7232">H4357</f>
        <v>657574</v>
      </c>
      <c r="I4356" s="185">
        <f t="shared" si="7232"/>
        <v>657574</v>
      </c>
      <c r="J4356" s="185">
        <f t="shared" si="7232"/>
        <v>0</v>
      </c>
      <c r="K4356" s="185">
        <f t="shared" si="7232"/>
        <v>0</v>
      </c>
      <c r="L4356" s="185">
        <f t="shared" si="7232"/>
        <v>0</v>
      </c>
      <c r="M4356" s="185">
        <f t="shared" si="7232"/>
        <v>0</v>
      </c>
      <c r="N4356" s="185">
        <f t="shared" si="7232"/>
        <v>0</v>
      </c>
      <c r="O4356" s="185">
        <f t="shared" si="7232"/>
        <v>0</v>
      </c>
      <c r="P4356" s="185">
        <f t="shared" si="7232"/>
        <v>0</v>
      </c>
      <c r="Q4356" s="185">
        <f t="shared" si="7232"/>
        <v>0</v>
      </c>
      <c r="R4356" s="185">
        <f t="shared" si="7232"/>
        <v>0</v>
      </c>
      <c r="S4356" s="185">
        <f t="shared" si="7232"/>
        <v>0</v>
      </c>
      <c r="T4356" s="185">
        <f t="shared" si="7232"/>
        <v>0</v>
      </c>
      <c r="U4356" s="185">
        <f t="shared" si="7232"/>
        <v>0</v>
      </c>
      <c r="V4356" s="185">
        <f t="shared" si="7232"/>
        <v>0</v>
      </c>
      <c r="W4356" s="185">
        <f t="shared" si="7232"/>
        <v>0</v>
      </c>
      <c r="X4356" s="185">
        <f t="shared" si="7232"/>
        <v>0</v>
      </c>
      <c r="Y4356" s="185">
        <f t="shared" ref="X4356:Y4357" si="7233">Y4357</f>
        <v>0</v>
      </c>
    </row>
    <row r="4357" spans="1:25" x14ac:dyDescent="0.2">
      <c r="A4357" s="118" t="s">
        <v>993</v>
      </c>
      <c r="B4357" s="102" t="s">
        <v>999</v>
      </c>
      <c r="C4357" s="103">
        <v>12</v>
      </c>
      <c r="D4357" s="118"/>
      <c r="E4357" s="105">
        <v>421</v>
      </c>
      <c r="F4357" s="141"/>
      <c r="G4357" s="186"/>
      <c r="H4357" s="108">
        <f t="shared" si="7232"/>
        <v>657574</v>
      </c>
      <c r="I4357" s="108">
        <f t="shared" si="7232"/>
        <v>657574</v>
      </c>
      <c r="J4357" s="108">
        <f t="shared" si="7232"/>
        <v>0</v>
      </c>
      <c r="K4357" s="108">
        <f t="shared" si="7232"/>
        <v>0</v>
      </c>
      <c r="L4357" s="108">
        <f t="shared" si="7232"/>
        <v>0</v>
      </c>
      <c r="M4357" s="108">
        <f t="shared" si="7232"/>
        <v>0</v>
      </c>
      <c r="N4357" s="108">
        <f t="shared" si="7232"/>
        <v>0</v>
      </c>
      <c r="O4357" s="108">
        <f t="shared" si="7232"/>
        <v>0</v>
      </c>
      <c r="P4357" s="108">
        <f t="shared" si="7232"/>
        <v>0</v>
      </c>
      <c r="Q4357" s="108">
        <f t="shared" si="7232"/>
        <v>0</v>
      </c>
      <c r="R4357" s="108">
        <f t="shared" si="7232"/>
        <v>0</v>
      </c>
      <c r="S4357" s="108">
        <f t="shared" si="7232"/>
        <v>0</v>
      </c>
      <c r="T4357" s="108">
        <f t="shared" si="7232"/>
        <v>0</v>
      </c>
      <c r="U4357" s="108">
        <f t="shared" si="7232"/>
        <v>0</v>
      </c>
      <c r="V4357" s="108">
        <f t="shared" si="7232"/>
        <v>0</v>
      </c>
      <c r="W4357" s="108">
        <f t="shared" si="7232"/>
        <v>0</v>
      </c>
      <c r="X4357" s="108">
        <f t="shared" si="7233"/>
        <v>0</v>
      </c>
      <c r="Y4357" s="108">
        <f t="shared" si="7233"/>
        <v>0</v>
      </c>
    </row>
    <row r="4358" spans="1:25" ht="15" x14ac:dyDescent="0.2">
      <c r="A4358" s="95" t="s">
        <v>993</v>
      </c>
      <c r="B4358" s="93" t="s">
        <v>999</v>
      </c>
      <c r="C4358" s="94">
        <v>12</v>
      </c>
      <c r="D4358" s="95" t="s">
        <v>101</v>
      </c>
      <c r="E4358" s="110">
        <v>4214</v>
      </c>
      <c r="F4358" s="142" t="s">
        <v>500</v>
      </c>
      <c r="H4358" s="398">
        <v>657574</v>
      </c>
      <c r="I4358" s="398">
        <f>H4358</f>
        <v>657574</v>
      </c>
      <c r="J4358" s="398">
        <v>0</v>
      </c>
      <c r="K4358" s="398">
        <f>J4358</f>
        <v>0</v>
      </c>
      <c r="L4358" s="398"/>
      <c r="M4358" s="398">
        <f>L4358</f>
        <v>0</v>
      </c>
      <c r="N4358" s="398"/>
      <c r="O4358" s="398">
        <f>N4358</f>
        <v>0</v>
      </c>
      <c r="P4358" s="398">
        <v>0</v>
      </c>
      <c r="Q4358" s="398">
        <f>P4358</f>
        <v>0</v>
      </c>
      <c r="R4358" s="398"/>
      <c r="S4358" s="398">
        <f>R4358</f>
        <v>0</v>
      </c>
      <c r="T4358" s="398"/>
      <c r="U4358" s="398">
        <f>T4358</f>
        <v>0</v>
      </c>
      <c r="V4358" s="398"/>
      <c r="W4358" s="398">
        <f>V4358</f>
        <v>0</v>
      </c>
      <c r="X4358" s="398"/>
      <c r="Y4358" s="398">
        <f>X4358</f>
        <v>0</v>
      </c>
    </row>
    <row r="4359" spans="1:25" x14ac:dyDescent="0.2">
      <c r="A4359" s="188" t="s">
        <v>993</v>
      </c>
      <c r="B4359" s="166" t="s">
        <v>999</v>
      </c>
      <c r="C4359" s="167">
        <v>562</v>
      </c>
      <c r="D4359" s="166"/>
      <c r="E4359" s="168">
        <v>31</v>
      </c>
      <c r="F4359" s="169"/>
      <c r="G4359" s="169"/>
      <c r="H4359" s="185">
        <f t="shared" ref="H4359:Q4359" si="7234">H4360+H4362</f>
        <v>22563</v>
      </c>
      <c r="I4359" s="185">
        <f t="shared" si="7234"/>
        <v>0</v>
      </c>
      <c r="J4359" s="185">
        <f t="shared" si="7234"/>
        <v>0</v>
      </c>
      <c r="K4359" s="185">
        <f t="shared" si="7234"/>
        <v>0</v>
      </c>
      <c r="L4359" s="185">
        <f t="shared" ref="L4359:M4359" si="7235">L4360+L4362</f>
        <v>0</v>
      </c>
      <c r="M4359" s="185">
        <f t="shared" si="7235"/>
        <v>0</v>
      </c>
      <c r="N4359" s="185">
        <f t="shared" ref="N4359:O4359" si="7236">N4360+N4362</f>
        <v>0</v>
      </c>
      <c r="O4359" s="185">
        <f t="shared" si="7236"/>
        <v>0</v>
      </c>
      <c r="P4359" s="185">
        <f t="shared" si="7234"/>
        <v>0</v>
      </c>
      <c r="Q4359" s="185">
        <f t="shared" si="7234"/>
        <v>0</v>
      </c>
      <c r="R4359" s="185">
        <f t="shared" ref="R4359:W4359" si="7237">R4360+R4362</f>
        <v>0</v>
      </c>
      <c r="S4359" s="185">
        <f t="shared" si="7237"/>
        <v>0</v>
      </c>
      <c r="T4359" s="185">
        <f t="shared" ref="T4359:U4359" si="7238">T4360+T4362</f>
        <v>0</v>
      </c>
      <c r="U4359" s="185">
        <f t="shared" si="7238"/>
        <v>0</v>
      </c>
      <c r="V4359" s="185">
        <f t="shared" si="7237"/>
        <v>0</v>
      </c>
      <c r="W4359" s="185">
        <f t="shared" si="7237"/>
        <v>0</v>
      </c>
      <c r="X4359" s="185">
        <f t="shared" ref="X4359:Y4359" si="7239">X4360+X4362</f>
        <v>0</v>
      </c>
      <c r="Y4359" s="185">
        <f t="shared" si="7239"/>
        <v>0</v>
      </c>
    </row>
    <row r="4360" spans="1:25" x14ac:dyDescent="0.2">
      <c r="A4360" s="118" t="s">
        <v>993</v>
      </c>
      <c r="B4360" s="102" t="s">
        <v>999</v>
      </c>
      <c r="C4360" s="103">
        <v>562</v>
      </c>
      <c r="D4360" s="118"/>
      <c r="E4360" s="113">
        <v>311</v>
      </c>
      <c r="F4360" s="141"/>
      <c r="G4360" s="186"/>
      <c r="H4360" s="108">
        <f t="shared" ref="H4360:Y4360" si="7240">H4361</f>
        <v>18847</v>
      </c>
      <c r="I4360" s="108">
        <f t="shared" si="7240"/>
        <v>0</v>
      </c>
      <c r="J4360" s="108">
        <f t="shared" si="7240"/>
        <v>0</v>
      </c>
      <c r="K4360" s="108">
        <f t="shared" si="7240"/>
        <v>0</v>
      </c>
      <c r="L4360" s="108">
        <f t="shared" si="7240"/>
        <v>0</v>
      </c>
      <c r="M4360" s="108">
        <f t="shared" si="7240"/>
        <v>0</v>
      </c>
      <c r="N4360" s="108">
        <f t="shared" si="7240"/>
        <v>0</v>
      </c>
      <c r="O4360" s="108">
        <f t="shared" si="7240"/>
        <v>0</v>
      </c>
      <c r="P4360" s="108">
        <f t="shared" si="7240"/>
        <v>0</v>
      </c>
      <c r="Q4360" s="108">
        <f t="shared" si="7240"/>
        <v>0</v>
      </c>
      <c r="R4360" s="108">
        <f t="shared" si="7240"/>
        <v>0</v>
      </c>
      <c r="S4360" s="108">
        <f t="shared" si="7240"/>
        <v>0</v>
      </c>
      <c r="T4360" s="108">
        <f t="shared" si="7240"/>
        <v>0</v>
      </c>
      <c r="U4360" s="108">
        <f t="shared" si="7240"/>
        <v>0</v>
      </c>
      <c r="V4360" s="108">
        <f t="shared" si="7240"/>
        <v>0</v>
      </c>
      <c r="W4360" s="108">
        <f t="shared" si="7240"/>
        <v>0</v>
      </c>
      <c r="X4360" s="108">
        <f t="shared" si="7240"/>
        <v>0</v>
      </c>
      <c r="Y4360" s="108">
        <f t="shared" si="7240"/>
        <v>0</v>
      </c>
    </row>
    <row r="4361" spans="1:25" ht="15" x14ac:dyDescent="0.2">
      <c r="A4361" s="95" t="s">
        <v>993</v>
      </c>
      <c r="B4361" s="93" t="s">
        <v>999</v>
      </c>
      <c r="C4361" s="94">
        <v>562</v>
      </c>
      <c r="D4361" s="109" t="s">
        <v>101</v>
      </c>
      <c r="E4361" s="110">
        <v>3111</v>
      </c>
      <c r="F4361" s="142" t="s">
        <v>33</v>
      </c>
      <c r="H4361" s="398">
        <v>18847</v>
      </c>
      <c r="I4361" s="399"/>
      <c r="J4361" s="398">
        <v>0</v>
      </c>
      <c r="K4361" s="399"/>
      <c r="L4361" s="398"/>
      <c r="M4361" s="399"/>
      <c r="N4361" s="398"/>
      <c r="O4361" s="399"/>
      <c r="P4361" s="398">
        <v>0</v>
      </c>
      <c r="Q4361" s="399"/>
      <c r="R4361" s="398"/>
      <c r="S4361" s="399"/>
      <c r="T4361" s="398"/>
      <c r="U4361" s="399"/>
      <c r="V4361" s="398"/>
      <c r="W4361" s="399"/>
      <c r="X4361" s="398"/>
      <c r="Y4361" s="399"/>
    </row>
    <row r="4362" spans="1:25" x14ac:dyDescent="0.2">
      <c r="A4362" s="118" t="s">
        <v>993</v>
      </c>
      <c r="B4362" s="102" t="s">
        <v>999</v>
      </c>
      <c r="C4362" s="147">
        <v>562</v>
      </c>
      <c r="D4362" s="154"/>
      <c r="E4362" s="148">
        <v>313</v>
      </c>
      <c r="F4362" s="141"/>
      <c r="G4362" s="186"/>
      <c r="H4362" s="108">
        <f t="shared" ref="H4362:Y4362" si="7241">H4363</f>
        <v>3716</v>
      </c>
      <c r="I4362" s="108">
        <f t="shared" si="7241"/>
        <v>0</v>
      </c>
      <c r="J4362" s="108">
        <f t="shared" si="7241"/>
        <v>0</v>
      </c>
      <c r="K4362" s="108">
        <f t="shared" si="7241"/>
        <v>0</v>
      </c>
      <c r="L4362" s="108">
        <f t="shared" si="7241"/>
        <v>0</v>
      </c>
      <c r="M4362" s="108">
        <f t="shared" si="7241"/>
        <v>0</v>
      </c>
      <c r="N4362" s="108">
        <f t="shared" si="7241"/>
        <v>0</v>
      </c>
      <c r="O4362" s="108">
        <f t="shared" si="7241"/>
        <v>0</v>
      </c>
      <c r="P4362" s="108">
        <f t="shared" si="7241"/>
        <v>0</v>
      </c>
      <c r="Q4362" s="108">
        <f t="shared" si="7241"/>
        <v>0</v>
      </c>
      <c r="R4362" s="108">
        <f t="shared" si="7241"/>
        <v>0</v>
      </c>
      <c r="S4362" s="108">
        <f t="shared" si="7241"/>
        <v>0</v>
      </c>
      <c r="T4362" s="108">
        <f t="shared" si="7241"/>
        <v>0</v>
      </c>
      <c r="U4362" s="108">
        <f t="shared" si="7241"/>
        <v>0</v>
      </c>
      <c r="V4362" s="108">
        <f t="shared" si="7241"/>
        <v>0</v>
      </c>
      <c r="W4362" s="108">
        <f t="shared" si="7241"/>
        <v>0</v>
      </c>
      <c r="X4362" s="108">
        <f t="shared" si="7241"/>
        <v>0</v>
      </c>
      <c r="Y4362" s="108">
        <f t="shared" si="7241"/>
        <v>0</v>
      </c>
    </row>
    <row r="4363" spans="1:25" ht="15" x14ac:dyDescent="0.2">
      <c r="A4363" s="95" t="s">
        <v>993</v>
      </c>
      <c r="B4363" s="93" t="s">
        <v>999</v>
      </c>
      <c r="C4363" s="94">
        <v>562</v>
      </c>
      <c r="D4363" s="109" t="s">
        <v>101</v>
      </c>
      <c r="E4363" s="110">
        <v>3132</v>
      </c>
      <c r="F4363" s="142" t="s">
        <v>40</v>
      </c>
      <c r="H4363" s="398">
        <v>3716</v>
      </c>
      <c r="I4363" s="399"/>
      <c r="J4363" s="398">
        <v>0</v>
      </c>
      <c r="K4363" s="399"/>
      <c r="L4363" s="398"/>
      <c r="M4363" s="399"/>
      <c r="N4363" s="398"/>
      <c r="O4363" s="399"/>
      <c r="P4363" s="398">
        <v>0</v>
      </c>
      <c r="Q4363" s="399"/>
      <c r="R4363" s="398"/>
      <c r="S4363" s="399"/>
      <c r="T4363" s="398"/>
      <c r="U4363" s="399"/>
      <c r="V4363" s="398"/>
      <c r="W4363" s="399"/>
      <c r="X4363" s="398"/>
      <c r="Y4363" s="399"/>
    </row>
    <row r="4364" spans="1:25" x14ac:dyDescent="0.2">
      <c r="A4364" s="188" t="s">
        <v>993</v>
      </c>
      <c r="B4364" s="166" t="s">
        <v>999</v>
      </c>
      <c r="C4364" s="167">
        <v>562</v>
      </c>
      <c r="D4364" s="166"/>
      <c r="E4364" s="168">
        <v>32</v>
      </c>
      <c r="F4364" s="169"/>
      <c r="G4364" s="169"/>
      <c r="H4364" s="185">
        <f t="shared" ref="H4364:Q4364" si="7242">H4365+H4367</f>
        <v>240162</v>
      </c>
      <c r="I4364" s="185">
        <f t="shared" si="7242"/>
        <v>0</v>
      </c>
      <c r="J4364" s="185">
        <f t="shared" si="7242"/>
        <v>0</v>
      </c>
      <c r="K4364" s="185">
        <f t="shared" si="7242"/>
        <v>0</v>
      </c>
      <c r="L4364" s="185">
        <f t="shared" ref="L4364:M4364" si="7243">L4365+L4367</f>
        <v>0</v>
      </c>
      <c r="M4364" s="185">
        <f t="shared" si="7243"/>
        <v>0</v>
      </c>
      <c r="N4364" s="185">
        <f t="shared" ref="N4364:O4364" si="7244">N4365+N4367</f>
        <v>0</v>
      </c>
      <c r="O4364" s="185">
        <f t="shared" si="7244"/>
        <v>0</v>
      </c>
      <c r="P4364" s="185">
        <f t="shared" si="7242"/>
        <v>0</v>
      </c>
      <c r="Q4364" s="185">
        <f t="shared" si="7242"/>
        <v>0</v>
      </c>
      <c r="R4364" s="185">
        <f t="shared" ref="R4364:W4364" si="7245">R4365+R4367</f>
        <v>0</v>
      </c>
      <c r="S4364" s="185">
        <f t="shared" si="7245"/>
        <v>0</v>
      </c>
      <c r="T4364" s="185">
        <f t="shared" ref="T4364:U4364" si="7246">T4365+T4367</f>
        <v>0</v>
      </c>
      <c r="U4364" s="185">
        <f t="shared" si="7246"/>
        <v>0</v>
      </c>
      <c r="V4364" s="185">
        <f t="shared" si="7245"/>
        <v>0</v>
      </c>
      <c r="W4364" s="185">
        <f t="shared" si="7245"/>
        <v>0</v>
      </c>
      <c r="X4364" s="185">
        <f t="shared" ref="X4364:Y4364" si="7247">X4365+X4367</f>
        <v>0</v>
      </c>
      <c r="Y4364" s="185">
        <f t="shared" si="7247"/>
        <v>0</v>
      </c>
    </row>
    <row r="4365" spans="1:25" x14ac:dyDescent="0.2">
      <c r="A4365" s="118" t="s">
        <v>993</v>
      </c>
      <c r="B4365" s="102" t="s">
        <v>999</v>
      </c>
      <c r="C4365" s="103">
        <v>562</v>
      </c>
      <c r="D4365" s="118"/>
      <c r="E4365" s="113">
        <v>322</v>
      </c>
      <c r="F4365" s="141"/>
      <c r="G4365" s="186"/>
      <c r="H4365" s="108">
        <f t="shared" ref="H4365:Y4365" si="7248">H4366</f>
        <v>2389</v>
      </c>
      <c r="I4365" s="108">
        <f t="shared" si="7248"/>
        <v>0</v>
      </c>
      <c r="J4365" s="108">
        <f t="shared" si="7248"/>
        <v>0</v>
      </c>
      <c r="K4365" s="108">
        <f t="shared" si="7248"/>
        <v>0</v>
      </c>
      <c r="L4365" s="108">
        <f t="shared" si="7248"/>
        <v>0</v>
      </c>
      <c r="M4365" s="108">
        <f t="shared" si="7248"/>
        <v>0</v>
      </c>
      <c r="N4365" s="108">
        <f t="shared" si="7248"/>
        <v>0</v>
      </c>
      <c r="O4365" s="108">
        <f t="shared" si="7248"/>
        <v>0</v>
      </c>
      <c r="P4365" s="108">
        <f t="shared" si="7248"/>
        <v>0</v>
      </c>
      <c r="Q4365" s="108">
        <f t="shared" si="7248"/>
        <v>0</v>
      </c>
      <c r="R4365" s="108">
        <f t="shared" si="7248"/>
        <v>0</v>
      </c>
      <c r="S4365" s="108">
        <f t="shared" si="7248"/>
        <v>0</v>
      </c>
      <c r="T4365" s="108">
        <f t="shared" si="7248"/>
        <v>0</v>
      </c>
      <c r="U4365" s="108">
        <f t="shared" si="7248"/>
        <v>0</v>
      </c>
      <c r="V4365" s="108">
        <f t="shared" si="7248"/>
        <v>0</v>
      </c>
      <c r="W4365" s="108">
        <f t="shared" si="7248"/>
        <v>0</v>
      </c>
      <c r="X4365" s="108">
        <f t="shared" si="7248"/>
        <v>0</v>
      </c>
      <c r="Y4365" s="108">
        <f t="shared" si="7248"/>
        <v>0</v>
      </c>
    </row>
    <row r="4366" spans="1:25" ht="15" x14ac:dyDescent="0.2">
      <c r="A4366" s="95" t="s">
        <v>993</v>
      </c>
      <c r="B4366" s="93" t="s">
        <v>999</v>
      </c>
      <c r="C4366" s="94">
        <v>562</v>
      </c>
      <c r="D4366" s="95" t="s">
        <v>101</v>
      </c>
      <c r="E4366" s="119">
        <v>3221</v>
      </c>
      <c r="F4366" s="142" t="s">
        <v>297</v>
      </c>
      <c r="H4366" s="398">
        <v>2389</v>
      </c>
      <c r="I4366" s="399"/>
      <c r="J4366" s="398">
        <v>0</v>
      </c>
      <c r="K4366" s="399"/>
      <c r="L4366" s="398"/>
      <c r="M4366" s="399"/>
      <c r="N4366" s="398"/>
      <c r="O4366" s="399"/>
      <c r="P4366" s="398">
        <v>0</v>
      </c>
      <c r="Q4366" s="399"/>
      <c r="R4366" s="398"/>
      <c r="S4366" s="399"/>
      <c r="T4366" s="398"/>
      <c r="U4366" s="399"/>
      <c r="V4366" s="398"/>
      <c r="W4366" s="399"/>
      <c r="X4366" s="398"/>
      <c r="Y4366" s="399"/>
    </row>
    <row r="4367" spans="1:25" x14ac:dyDescent="0.2">
      <c r="A4367" s="118" t="s">
        <v>993</v>
      </c>
      <c r="B4367" s="102" t="s">
        <v>999</v>
      </c>
      <c r="C4367" s="103">
        <v>562</v>
      </c>
      <c r="D4367" s="118"/>
      <c r="E4367" s="113">
        <v>323</v>
      </c>
      <c r="F4367" s="141"/>
      <c r="G4367" s="186"/>
      <c r="H4367" s="108">
        <f t="shared" ref="H4367:Q4367" si="7249">SUM(H4368:H4369)</f>
        <v>237773</v>
      </c>
      <c r="I4367" s="108">
        <f t="shared" si="7249"/>
        <v>0</v>
      </c>
      <c r="J4367" s="108">
        <f t="shared" si="7249"/>
        <v>0</v>
      </c>
      <c r="K4367" s="108">
        <f t="shared" si="7249"/>
        <v>0</v>
      </c>
      <c r="L4367" s="108">
        <f t="shared" ref="L4367:M4367" si="7250">SUM(L4368:L4369)</f>
        <v>0</v>
      </c>
      <c r="M4367" s="108">
        <f t="shared" si="7250"/>
        <v>0</v>
      </c>
      <c r="N4367" s="108">
        <f t="shared" ref="N4367:O4367" si="7251">SUM(N4368:N4369)</f>
        <v>0</v>
      </c>
      <c r="O4367" s="108">
        <f t="shared" si="7251"/>
        <v>0</v>
      </c>
      <c r="P4367" s="108">
        <f t="shared" si="7249"/>
        <v>0</v>
      </c>
      <c r="Q4367" s="108">
        <f t="shared" si="7249"/>
        <v>0</v>
      </c>
      <c r="R4367" s="108">
        <f t="shared" ref="R4367:W4367" si="7252">SUM(R4368:R4369)</f>
        <v>0</v>
      </c>
      <c r="S4367" s="108">
        <f t="shared" si="7252"/>
        <v>0</v>
      </c>
      <c r="T4367" s="108">
        <f t="shared" ref="T4367:U4367" si="7253">SUM(T4368:T4369)</f>
        <v>0</v>
      </c>
      <c r="U4367" s="108">
        <f t="shared" si="7253"/>
        <v>0</v>
      </c>
      <c r="V4367" s="108">
        <f t="shared" si="7252"/>
        <v>0</v>
      </c>
      <c r="W4367" s="108">
        <f t="shared" si="7252"/>
        <v>0</v>
      </c>
      <c r="X4367" s="108">
        <f t="shared" ref="X4367:Y4367" si="7254">SUM(X4368:X4369)</f>
        <v>0</v>
      </c>
      <c r="Y4367" s="108">
        <f t="shared" si="7254"/>
        <v>0</v>
      </c>
    </row>
    <row r="4368" spans="1:25" ht="15" x14ac:dyDescent="0.2">
      <c r="A4368" s="95" t="s">
        <v>993</v>
      </c>
      <c r="B4368" s="93" t="s">
        <v>999</v>
      </c>
      <c r="C4368" s="94">
        <v>562</v>
      </c>
      <c r="D4368" s="95" t="s">
        <v>101</v>
      </c>
      <c r="E4368" s="119">
        <v>3231</v>
      </c>
      <c r="F4368" s="142" t="s">
        <v>52</v>
      </c>
      <c r="H4368" s="398">
        <v>1062</v>
      </c>
      <c r="I4368" s="399"/>
      <c r="J4368" s="398">
        <v>0</v>
      </c>
      <c r="K4368" s="399"/>
      <c r="L4368" s="398"/>
      <c r="M4368" s="399"/>
      <c r="N4368" s="398"/>
      <c r="O4368" s="399"/>
      <c r="P4368" s="398">
        <v>0</v>
      </c>
      <c r="Q4368" s="399"/>
      <c r="R4368" s="398"/>
      <c r="S4368" s="399"/>
      <c r="T4368" s="398"/>
      <c r="U4368" s="399"/>
      <c r="V4368" s="398"/>
      <c r="W4368" s="399"/>
      <c r="X4368" s="398"/>
      <c r="Y4368" s="399"/>
    </row>
    <row r="4369" spans="1:29" ht="15" x14ac:dyDescent="0.2">
      <c r="A4369" s="95" t="s">
        <v>993</v>
      </c>
      <c r="B4369" s="93" t="s">
        <v>999</v>
      </c>
      <c r="C4369" s="94">
        <v>562</v>
      </c>
      <c r="D4369" s="95" t="s">
        <v>101</v>
      </c>
      <c r="E4369" s="138">
        <v>3237</v>
      </c>
      <c r="F4369" s="143" t="s">
        <v>58</v>
      </c>
      <c r="H4369" s="398">
        <v>236711</v>
      </c>
      <c r="I4369" s="399"/>
      <c r="J4369" s="398">
        <v>0</v>
      </c>
      <c r="K4369" s="399"/>
      <c r="L4369" s="398"/>
      <c r="M4369" s="399"/>
      <c r="N4369" s="398"/>
      <c r="O4369" s="399"/>
      <c r="P4369" s="398">
        <v>0</v>
      </c>
      <c r="Q4369" s="399"/>
      <c r="R4369" s="398"/>
      <c r="S4369" s="399"/>
      <c r="T4369" s="398"/>
      <c r="U4369" s="399"/>
      <c r="V4369" s="398"/>
      <c r="W4369" s="399"/>
      <c r="X4369" s="398"/>
      <c r="Y4369" s="399"/>
    </row>
    <row r="4370" spans="1:29" x14ac:dyDescent="0.2">
      <c r="A4370" s="188" t="s">
        <v>993</v>
      </c>
      <c r="B4370" s="166" t="s">
        <v>999</v>
      </c>
      <c r="C4370" s="167">
        <v>562</v>
      </c>
      <c r="D4370" s="188"/>
      <c r="E4370" s="168">
        <v>42</v>
      </c>
      <c r="F4370" s="169"/>
      <c r="G4370" s="169"/>
      <c r="H4370" s="185">
        <f t="shared" ref="H4370:X4371" si="7255">H4371</f>
        <v>9694426</v>
      </c>
      <c r="I4370" s="185">
        <f t="shared" si="7255"/>
        <v>0</v>
      </c>
      <c r="J4370" s="185">
        <f t="shared" si="7255"/>
        <v>0</v>
      </c>
      <c r="K4370" s="185">
        <f t="shared" si="7255"/>
        <v>0</v>
      </c>
      <c r="L4370" s="185">
        <f t="shared" si="7255"/>
        <v>0</v>
      </c>
      <c r="M4370" s="185">
        <f t="shared" si="7255"/>
        <v>0</v>
      </c>
      <c r="N4370" s="185">
        <f t="shared" si="7255"/>
        <v>0</v>
      </c>
      <c r="O4370" s="185">
        <f t="shared" si="7255"/>
        <v>0</v>
      </c>
      <c r="P4370" s="185">
        <f t="shared" si="7255"/>
        <v>0</v>
      </c>
      <c r="Q4370" s="185">
        <f t="shared" si="7255"/>
        <v>0</v>
      </c>
      <c r="R4370" s="185">
        <f t="shared" si="7255"/>
        <v>0</v>
      </c>
      <c r="S4370" s="185">
        <f t="shared" si="7255"/>
        <v>0</v>
      </c>
      <c r="T4370" s="185">
        <f t="shared" si="7255"/>
        <v>0</v>
      </c>
      <c r="U4370" s="185">
        <f t="shared" si="7255"/>
        <v>0</v>
      </c>
      <c r="V4370" s="185">
        <f t="shared" si="7255"/>
        <v>0</v>
      </c>
      <c r="W4370" s="185">
        <f t="shared" si="7255"/>
        <v>0</v>
      </c>
      <c r="X4370" s="185">
        <f t="shared" si="7255"/>
        <v>0</v>
      </c>
      <c r="Y4370" s="185">
        <f t="shared" ref="X4370:Y4371" si="7256">Y4371</f>
        <v>0</v>
      </c>
    </row>
    <row r="4371" spans="1:29" s="229" customFormat="1" x14ac:dyDescent="0.2">
      <c r="A4371" s="118" t="s">
        <v>993</v>
      </c>
      <c r="B4371" s="102" t="s">
        <v>999</v>
      </c>
      <c r="C4371" s="103">
        <v>562</v>
      </c>
      <c r="D4371" s="118"/>
      <c r="E4371" s="105">
        <v>421</v>
      </c>
      <c r="F4371" s="141"/>
      <c r="G4371" s="134"/>
      <c r="H4371" s="108">
        <f t="shared" si="7255"/>
        <v>9694426</v>
      </c>
      <c r="I4371" s="108">
        <f t="shared" si="7255"/>
        <v>0</v>
      </c>
      <c r="J4371" s="108">
        <f t="shared" si="7255"/>
        <v>0</v>
      </c>
      <c r="K4371" s="108">
        <f t="shared" si="7255"/>
        <v>0</v>
      </c>
      <c r="L4371" s="108">
        <f t="shared" si="7255"/>
        <v>0</v>
      </c>
      <c r="M4371" s="108">
        <f t="shared" si="7255"/>
        <v>0</v>
      </c>
      <c r="N4371" s="108">
        <f t="shared" si="7255"/>
        <v>0</v>
      </c>
      <c r="O4371" s="108">
        <f t="shared" si="7255"/>
        <v>0</v>
      </c>
      <c r="P4371" s="108">
        <f t="shared" si="7255"/>
        <v>0</v>
      </c>
      <c r="Q4371" s="108">
        <f t="shared" si="7255"/>
        <v>0</v>
      </c>
      <c r="R4371" s="108">
        <f t="shared" si="7255"/>
        <v>0</v>
      </c>
      <c r="S4371" s="108">
        <f t="shared" si="7255"/>
        <v>0</v>
      </c>
      <c r="T4371" s="108">
        <f t="shared" si="7255"/>
        <v>0</v>
      </c>
      <c r="U4371" s="108">
        <f t="shared" si="7255"/>
        <v>0</v>
      </c>
      <c r="V4371" s="108">
        <f t="shared" si="7255"/>
        <v>0</v>
      </c>
      <c r="W4371" s="108">
        <f t="shared" si="7255"/>
        <v>0</v>
      </c>
      <c r="X4371" s="108">
        <f t="shared" si="7256"/>
        <v>0</v>
      </c>
      <c r="Y4371" s="108">
        <f t="shared" si="7256"/>
        <v>0</v>
      </c>
      <c r="Z4371" s="112"/>
      <c r="AA4371" s="112"/>
      <c r="AB4371" s="112"/>
      <c r="AC4371" s="112"/>
    </row>
    <row r="4372" spans="1:29" s="229" customFormat="1" ht="15" x14ac:dyDescent="0.2">
      <c r="A4372" s="95" t="s">
        <v>993</v>
      </c>
      <c r="B4372" s="93" t="s">
        <v>999</v>
      </c>
      <c r="C4372" s="94">
        <v>562</v>
      </c>
      <c r="D4372" s="95" t="s">
        <v>101</v>
      </c>
      <c r="E4372" s="110">
        <v>4214</v>
      </c>
      <c r="F4372" s="142" t="s">
        <v>500</v>
      </c>
      <c r="G4372" s="134"/>
      <c r="H4372" s="398">
        <v>9694426</v>
      </c>
      <c r="I4372" s="399"/>
      <c r="J4372" s="398">
        <v>0</v>
      </c>
      <c r="K4372" s="399"/>
      <c r="L4372" s="398"/>
      <c r="M4372" s="399"/>
      <c r="N4372" s="398"/>
      <c r="O4372" s="399"/>
      <c r="P4372" s="398">
        <v>0</v>
      </c>
      <c r="Q4372" s="399"/>
      <c r="R4372" s="398"/>
      <c r="S4372" s="399"/>
      <c r="T4372" s="398"/>
      <c r="U4372" s="399"/>
      <c r="V4372" s="398"/>
      <c r="W4372" s="399"/>
      <c r="X4372" s="398"/>
      <c r="Y4372" s="399"/>
      <c r="Z4372" s="112"/>
      <c r="AA4372" s="112"/>
      <c r="AB4372" s="112"/>
      <c r="AC4372" s="112"/>
    </row>
    <row r="4373" spans="1:29" s="229" customFormat="1" ht="56.25" x14ac:dyDescent="0.2">
      <c r="A4373" s="223" t="s">
        <v>993</v>
      </c>
      <c r="B4373" s="223" t="s">
        <v>1001</v>
      </c>
      <c r="C4373" s="224"/>
      <c r="D4373" s="224"/>
      <c r="E4373" s="225"/>
      <c r="F4373" s="226" t="s">
        <v>1002</v>
      </c>
      <c r="G4373" s="227" t="s">
        <v>632</v>
      </c>
      <c r="H4373" s="228">
        <f t="shared" ref="H4373:Q4373" si="7257">H4380+H4385+H4391+H4394+H4399+H4405+H4374+H4377</f>
        <v>0</v>
      </c>
      <c r="I4373" s="228">
        <f t="shared" si="7257"/>
        <v>0</v>
      </c>
      <c r="J4373" s="228">
        <f t="shared" si="7257"/>
        <v>12102927</v>
      </c>
      <c r="K4373" s="228">
        <f t="shared" si="7257"/>
        <v>2622271</v>
      </c>
      <c r="L4373" s="228">
        <f t="shared" ref="L4373:M4373" si="7258">L4380+L4385+L4391+L4394+L4399+L4405+L4374+L4377</f>
        <v>12102927</v>
      </c>
      <c r="M4373" s="228">
        <f t="shared" si="7258"/>
        <v>2622271</v>
      </c>
      <c r="N4373" s="228">
        <f t="shared" ref="N4373:O4373" si="7259">N4380+N4385+N4391+N4394+N4399+N4405+N4374+N4377</f>
        <v>12102927</v>
      </c>
      <c r="O4373" s="228">
        <f t="shared" si="7259"/>
        <v>2622271</v>
      </c>
      <c r="P4373" s="228">
        <f t="shared" si="7257"/>
        <v>1964298</v>
      </c>
      <c r="Q4373" s="228">
        <f t="shared" si="7257"/>
        <v>464530</v>
      </c>
      <c r="R4373" s="228">
        <f t="shared" ref="R4373:W4373" si="7260">R4380+R4385+R4391+R4394+R4399+R4405+R4374+R4377</f>
        <v>1964298</v>
      </c>
      <c r="S4373" s="228">
        <f t="shared" si="7260"/>
        <v>464530</v>
      </c>
      <c r="T4373" s="228">
        <f t="shared" ref="T4373:U4373" si="7261">T4380+T4385+T4391+T4394+T4399+T4405+T4374+T4377</f>
        <v>1964298</v>
      </c>
      <c r="U4373" s="228">
        <f t="shared" si="7261"/>
        <v>464530</v>
      </c>
      <c r="V4373" s="228">
        <f t="shared" si="7260"/>
        <v>0</v>
      </c>
      <c r="W4373" s="228">
        <f t="shared" si="7260"/>
        <v>0</v>
      </c>
      <c r="X4373" s="228">
        <f t="shared" ref="X4373:Y4373" si="7262">X4380+X4385+X4391+X4394+X4399+X4405+X4374+X4377</f>
        <v>0</v>
      </c>
      <c r="Y4373" s="228">
        <f t="shared" si="7262"/>
        <v>0</v>
      </c>
    </row>
    <row r="4374" spans="1:29" s="229" customFormat="1" x14ac:dyDescent="0.2">
      <c r="A4374" s="230" t="s">
        <v>993</v>
      </c>
      <c r="B4374" s="230" t="s">
        <v>1001</v>
      </c>
      <c r="C4374" s="231">
        <v>11</v>
      </c>
      <c r="D4374" s="232"/>
      <c r="E4374" s="233">
        <v>32</v>
      </c>
      <c r="F4374" s="234"/>
      <c r="G4374" s="234"/>
      <c r="H4374" s="235">
        <f t="shared" ref="H4374:X4375" si="7263">H4375</f>
        <v>0</v>
      </c>
      <c r="I4374" s="235">
        <f t="shared" si="7263"/>
        <v>0</v>
      </c>
      <c r="J4374" s="235">
        <f t="shared" si="7263"/>
        <v>13405</v>
      </c>
      <c r="K4374" s="235">
        <f t="shared" si="7263"/>
        <v>13405</v>
      </c>
      <c r="L4374" s="235">
        <f t="shared" si="7263"/>
        <v>13405</v>
      </c>
      <c r="M4374" s="235">
        <f t="shared" si="7263"/>
        <v>13405</v>
      </c>
      <c r="N4374" s="235">
        <f t="shared" si="7263"/>
        <v>13405</v>
      </c>
      <c r="O4374" s="235">
        <f t="shared" si="7263"/>
        <v>13405</v>
      </c>
      <c r="P4374" s="235">
        <f t="shared" si="7263"/>
        <v>17254</v>
      </c>
      <c r="Q4374" s="235">
        <f t="shared" si="7263"/>
        <v>17254</v>
      </c>
      <c r="R4374" s="235">
        <f t="shared" si="7263"/>
        <v>17254</v>
      </c>
      <c r="S4374" s="235">
        <f t="shared" si="7263"/>
        <v>17254</v>
      </c>
      <c r="T4374" s="235">
        <f t="shared" si="7263"/>
        <v>17254</v>
      </c>
      <c r="U4374" s="235">
        <f t="shared" si="7263"/>
        <v>17254</v>
      </c>
      <c r="V4374" s="235">
        <f t="shared" si="7263"/>
        <v>0</v>
      </c>
      <c r="W4374" s="235">
        <f t="shared" si="7263"/>
        <v>0</v>
      </c>
      <c r="X4374" s="235">
        <f t="shared" si="7263"/>
        <v>0</v>
      </c>
      <c r="Y4374" s="235">
        <f t="shared" ref="X4374:Y4375" si="7264">Y4375</f>
        <v>0</v>
      </c>
    </row>
    <row r="4375" spans="1:29" s="229" customFormat="1" x14ac:dyDescent="0.2">
      <c r="A4375" s="236" t="s">
        <v>993</v>
      </c>
      <c r="B4375" s="236" t="s">
        <v>1001</v>
      </c>
      <c r="C4375" s="237">
        <v>11</v>
      </c>
      <c r="D4375" s="236"/>
      <c r="E4375" s="238">
        <v>323</v>
      </c>
      <c r="F4375" s="239"/>
      <c r="G4375" s="240"/>
      <c r="H4375" s="241">
        <f t="shared" si="7263"/>
        <v>0</v>
      </c>
      <c r="I4375" s="241">
        <f t="shared" si="7263"/>
        <v>0</v>
      </c>
      <c r="J4375" s="241">
        <f t="shared" si="7263"/>
        <v>13405</v>
      </c>
      <c r="K4375" s="241">
        <f t="shared" si="7263"/>
        <v>13405</v>
      </c>
      <c r="L4375" s="241">
        <f t="shared" si="7263"/>
        <v>13405</v>
      </c>
      <c r="M4375" s="241">
        <f t="shared" si="7263"/>
        <v>13405</v>
      </c>
      <c r="N4375" s="241">
        <f t="shared" si="7263"/>
        <v>13405</v>
      </c>
      <c r="O4375" s="241">
        <f t="shared" si="7263"/>
        <v>13405</v>
      </c>
      <c r="P4375" s="241">
        <f t="shared" si="7263"/>
        <v>17254</v>
      </c>
      <c r="Q4375" s="241">
        <f t="shared" si="7263"/>
        <v>17254</v>
      </c>
      <c r="R4375" s="241">
        <f t="shared" si="7263"/>
        <v>17254</v>
      </c>
      <c r="S4375" s="241">
        <f t="shared" si="7263"/>
        <v>17254</v>
      </c>
      <c r="T4375" s="241">
        <f t="shared" si="7263"/>
        <v>17254</v>
      </c>
      <c r="U4375" s="241">
        <f t="shared" si="7263"/>
        <v>17254</v>
      </c>
      <c r="V4375" s="241">
        <f t="shared" si="7263"/>
        <v>0</v>
      </c>
      <c r="W4375" s="241">
        <f t="shared" si="7263"/>
        <v>0</v>
      </c>
      <c r="X4375" s="241">
        <f t="shared" si="7264"/>
        <v>0</v>
      </c>
      <c r="Y4375" s="241">
        <f t="shared" si="7264"/>
        <v>0</v>
      </c>
    </row>
    <row r="4376" spans="1:29" s="229" customFormat="1" ht="15" x14ac:dyDescent="0.2">
      <c r="A4376" s="242" t="s">
        <v>993</v>
      </c>
      <c r="B4376" s="242" t="s">
        <v>1001</v>
      </c>
      <c r="C4376" s="243">
        <v>11</v>
      </c>
      <c r="D4376" s="244" t="s">
        <v>101</v>
      </c>
      <c r="E4376" s="245">
        <v>3237</v>
      </c>
      <c r="F4376" s="246" t="s">
        <v>58</v>
      </c>
      <c r="G4376" s="247"/>
      <c r="H4376" s="398">
        <v>0</v>
      </c>
      <c r="I4376" s="398">
        <f>H4376</f>
        <v>0</v>
      </c>
      <c r="J4376" s="398">
        <v>13405</v>
      </c>
      <c r="K4376" s="398">
        <f>J4376</f>
        <v>13405</v>
      </c>
      <c r="L4376" s="398">
        <v>13405</v>
      </c>
      <c r="M4376" s="398">
        <f>L4376</f>
        <v>13405</v>
      </c>
      <c r="N4376" s="398">
        <v>13405</v>
      </c>
      <c r="O4376" s="398">
        <f>N4376</f>
        <v>13405</v>
      </c>
      <c r="P4376" s="398">
        <v>17254</v>
      </c>
      <c r="Q4376" s="398">
        <f>P4376</f>
        <v>17254</v>
      </c>
      <c r="R4376" s="398">
        <v>17254</v>
      </c>
      <c r="S4376" s="398">
        <f>R4376</f>
        <v>17254</v>
      </c>
      <c r="T4376" s="398">
        <v>17254</v>
      </c>
      <c r="U4376" s="398">
        <f>T4376</f>
        <v>17254</v>
      </c>
      <c r="V4376" s="398"/>
      <c r="W4376" s="398">
        <f>V4376</f>
        <v>0</v>
      </c>
      <c r="X4376" s="398"/>
      <c r="Y4376" s="398">
        <f>X4376</f>
        <v>0</v>
      </c>
    </row>
    <row r="4377" spans="1:29" s="229" customFormat="1" x14ac:dyDescent="0.2">
      <c r="A4377" s="230" t="s">
        <v>993</v>
      </c>
      <c r="B4377" s="230" t="s">
        <v>1001</v>
      </c>
      <c r="C4377" s="231">
        <v>11</v>
      </c>
      <c r="D4377" s="232"/>
      <c r="E4377" s="233">
        <v>42</v>
      </c>
      <c r="F4377" s="234"/>
      <c r="G4377" s="234"/>
      <c r="H4377" s="235">
        <f t="shared" ref="H4377:X4378" si="7265">H4378</f>
        <v>0</v>
      </c>
      <c r="I4377" s="235">
        <f t="shared" si="7265"/>
        <v>0</v>
      </c>
      <c r="J4377" s="235">
        <f t="shared" si="7265"/>
        <v>929060</v>
      </c>
      <c r="K4377" s="235">
        <f t="shared" si="7265"/>
        <v>929060</v>
      </c>
      <c r="L4377" s="235">
        <f t="shared" si="7265"/>
        <v>929060</v>
      </c>
      <c r="M4377" s="235">
        <f t="shared" si="7265"/>
        <v>929060</v>
      </c>
      <c r="N4377" s="235">
        <f t="shared" si="7265"/>
        <v>929060</v>
      </c>
      <c r="O4377" s="235">
        <f t="shared" si="7265"/>
        <v>929060</v>
      </c>
      <c r="P4377" s="235">
        <f t="shared" si="7265"/>
        <v>159267</v>
      </c>
      <c r="Q4377" s="235">
        <f t="shared" si="7265"/>
        <v>159267</v>
      </c>
      <c r="R4377" s="235">
        <f t="shared" si="7265"/>
        <v>159267</v>
      </c>
      <c r="S4377" s="235">
        <f t="shared" si="7265"/>
        <v>159267</v>
      </c>
      <c r="T4377" s="235">
        <f t="shared" si="7265"/>
        <v>159267</v>
      </c>
      <c r="U4377" s="235">
        <f t="shared" si="7265"/>
        <v>159267</v>
      </c>
      <c r="V4377" s="235">
        <f t="shared" si="7265"/>
        <v>0</v>
      </c>
      <c r="W4377" s="235">
        <f t="shared" si="7265"/>
        <v>0</v>
      </c>
      <c r="X4377" s="235">
        <f t="shared" si="7265"/>
        <v>0</v>
      </c>
      <c r="Y4377" s="235">
        <f t="shared" ref="X4377:Y4378" si="7266">Y4378</f>
        <v>0</v>
      </c>
    </row>
    <row r="4378" spans="1:29" s="229" customFormat="1" x14ac:dyDescent="0.2">
      <c r="A4378" s="236" t="s">
        <v>993</v>
      </c>
      <c r="B4378" s="236" t="s">
        <v>1001</v>
      </c>
      <c r="C4378" s="237">
        <v>11</v>
      </c>
      <c r="D4378" s="236"/>
      <c r="E4378" s="238">
        <v>421</v>
      </c>
      <c r="F4378" s="239"/>
      <c r="G4378" s="240"/>
      <c r="H4378" s="241">
        <f t="shared" si="7265"/>
        <v>0</v>
      </c>
      <c r="I4378" s="241">
        <f t="shared" si="7265"/>
        <v>0</v>
      </c>
      <c r="J4378" s="241">
        <f t="shared" si="7265"/>
        <v>929060</v>
      </c>
      <c r="K4378" s="241">
        <f t="shared" si="7265"/>
        <v>929060</v>
      </c>
      <c r="L4378" s="241">
        <f t="shared" si="7265"/>
        <v>929060</v>
      </c>
      <c r="M4378" s="241">
        <f t="shared" si="7265"/>
        <v>929060</v>
      </c>
      <c r="N4378" s="241">
        <f t="shared" si="7265"/>
        <v>929060</v>
      </c>
      <c r="O4378" s="241">
        <f t="shared" si="7265"/>
        <v>929060</v>
      </c>
      <c r="P4378" s="241">
        <f t="shared" si="7265"/>
        <v>159267</v>
      </c>
      <c r="Q4378" s="241">
        <f t="shared" si="7265"/>
        <v>159267</v>
      </c>
      <c r="R4378" s="241">
        <f t="shared" si="7265"/>
        <v>159267</v>
      </c>
      <c r="S4378" s="241">
        <f t="shared" si="7265"/>
        <v>159267</v>
      </c>
      <c r="T4378" s="241">
        <f t="shared" si="7265"/>
        <v>159267</v>
      </c>
      <c r="U4378" s="241">
        <f t="shared" si="7265"/>
        <v>159267</v>
      </c>
      <c r="V4378" s="241">
        <f t="shared" si="7265"/>
        <v>0</v>
      </c>
      <c r="W4378" s="241">
        <f t="shared" si="7265"/>
        <v>0</v>
      </c>
      <c r="X4378" s="241">
        <f t="shared" si="7266"/>
        <v>0</v>
      </c>
      <c r="Y4378" s="241">
        <f t="shared" si="7266"/>
        <v>0</v>
      </c>
    </row>
    <row r="4379" spans="1:29" s="229" customFormat="1" ht="15" x14ac:dyDescent="0.2">
      <c r="A4379" s="242" t="s">
        <v>993</v>
      </c>
      <c r="B4379" s="242" t="s">
        <v>1001</v>
      </c>
      <c r="C4379" s="243">
        <v>11</v>
      </c>
      <c r="D4379" s="244" t="s">
        <v>101</v>
      </c>
      <c r="E4379" s="245">
        <v>4214</v>
      </c>
      <c r="F4379" s="246" t="s">
        <v>500</v>
      </c>
      <c r="G4379" s="247"/>
      <c r="H4379" s="398">
        <v>0</v>
      </c>
      <c r="I4379" s="398">
        <f>H4379</f>
        <v>0</v>
      </c>
      <c r="J4379" s="398">
        <v>929060</v>
      </c>
      <c r="K4379" s="398">
        <f>J4379</f>
        <v>929060</v>
      </c>
      <c r="L4379" s="398">
        <v>929060</v>
      </c>
      <c r="M4379" s="398">
        <f>L4379</f>
        <v>929060</v>
      </c>
      <c r="N4379" s="398">
        <v>929060</v>
      </c>
      <c r="O4379" s="398">
        <f>N4379</f>
        <v>929060</v>
      </c>
      <c r="P4379" s="398">
        <v>159267</v>
      </c>
      <c r="Q4379" s="398">
        <f>P4379</f>
        <v>159267</v>
      </c>
      <c r="R4379" s="398">
        <v>159267</v>
      </c>
      <c r="S4379" s="398">
        <f>R4379</f>
        <v>159267</v>
      </c>
      <c r="T4379" s="398">
        <v>159267</v>
      </c>
      <c r="U4379" s="398">
        <f>T4379</f>
        <v>159267</v>
      </c>
      <c r="V4379" s="398"/>
      <c r="W4379" s="398">
        <f>V4379</f>
        <v>0</v>
      </c>
      <c r="X4379" s="398"/>
      <c r="Y4379" s="398">
        <f>X4379</f>
        <v>0</v>
      </c>
    </row>
    <row r="4380" spans="1:29" s="229" customFormat="1" x14ac:dyDescent="0.2">
      <c r="A4380" s="230" t="s">
        <v>993</v>
      </c>
      <c r="B4380" s="230" t="s">
        <v>1001</v>
      </c>
      <c r="C4380" s="231">
        <v>12</v>
      </c>
      <c r="D4380" s="232"/>
      <c r="E4380" s="233">
        <v>31</v>
      </c>
      <c r="F4380" s="234"/>
      <c r="G4380" s="234"/>
      <c r="H4380" s="235">
        <f t="shared" ref="H4380:Q4380" si="7267">H4381+H4383</f>
        <v>0</v>
      </c>
      <c r="I4380" s="235">
        <f t="shared" si="7267"/>
        <v>0</v>
      </c>
      <c r="J4380" s="235">
        <f t="shared" si="7267"/>
        <v>3982</v>
      </c>
      <c r="K4380" s="235">
        <f t="shared" si="7267"/>
        <v>3982</v>
      </c>
      <c r="L4380" s="235">
        <f t="shared" ref="L4380:M4380" si="7268">L4381+L4383</f>
        <v>3982</v>
      </c>
      <c r="M4380" s="235">
        <f t="shared" si="7268"/>
        <v>3982</v>
      </c>
      <c r="N4380" s="235">
        <f t="shared" ref="N4380:O4380" si="7269">N4381+N4383</f>
        <v>3982</v>
      </c>
      <c r="O4380" s="235">
        <f t="shared" si="7269"/>
        <v>3982</v>
      </c>
      <c r="P4380" s="235">
        <f t="shared" si="7267"/>
        <v>0</v>
      </c>
      <c r="Q4380" s="235">
        <f t="shared" si="7267"/>
        <v>0</v>
      </c>
      <c r="R4380" s="235">
        <f t="shared" ref="R4380:W4380" si="7270">R4381+R4383</f>
        <v>0</v>
      </c>
      <c r="S4380" s="235">
        <f t="shared" si="7270"/>
        <v>0</v>
      </c>
      <c r="T4380" s="235">
        <f t="shared" ref="T4380:U4380" si="7271">T4381+T4383</f>
        <v>0</v>
      </c>
      <c r="U4380" s="235">
        <f t="shared" si="7271"/>
        <v>0</v>
      </c>
      <c r="V4380" s="235">
        <f t="shared" si="7270"/>
        <v>0</v>
      </c>
      <c r="W4380" s="235">
        <f t="shared" si="7270"/>
        <v>0</v>
      </c>
      <c r="X4380" s="235">
        <f t="shared" ref="X4380:Y4380" si="7272">X4381+X4383</f>
        <v>0</v>
      </c>
      <c r="Y4380" s="235">
        <f t="shared" si="7272"/>
        <v>0</v>
      </c>
    </row>
    <row r="4381" spans="1:29" s="229" customFormat="1" x14ac:dyDescent="0.2">
      <c r="A4381" s="236" t="s">
        <v>993</v>
      </c>
      <c r="B4381" s="236" t="s">
        <v>1001</v>
      </c>
      <c r="C4381" s="237">
        <v>12</v>
      </c>
      <c r="D4381" s="236"/>
      <c r="E4381" s="238">
        <v>311</v>
      </c>
      <c r="F4381" s="239"/>
      <c r="G4381" s="240"/>
      <c r="H4381" s="241">
        <f t="shared" ref="H4381:Y4381" si="7273">H4382</f>
        <v>0</v>
      </c>
      <c r="I4381" s="241">
        <f t="shared" si="7273"/>
        <v>0</v>
      </c>
      <c r="J4381" s="241">
        <f t="shared" si="7273"/>
        <v>3318</v>
      </c>
      <c r="K4381" s="241">
        <f t="shared" si="7273"/>
        <v>3318</v>
      </c>
      <c r="L4381" s="241">
        <f t="shared" si="7273"/>
        <v>3318</v>
      </c>
      <c r="M4381" s="241">
        <f t="shared" si="7273"/>
        <v>3318</v>
      </c>
      <c r="N4381" s="241">
        <f t="shared" si="7273"/>
        <v>3318</v>
      </c>
      <c r="O4381" s="241">
        <f t="shared" si="7273"/>
        <v>3318</v>
      </c>
      <c r="P4381" s="241">
        <f t="shared" si="7273"/>
        <v>0</v>
      </c>
      <c r="Q4381" s="241">
        <f t="shared" si="7273"/>
        <v>0</v>
      </c>
      <c r="R4381" s="241">
        <f t="shared" si="7273"/>
        <v>0</v>
      </c>
      <c r="S4381" s="241">
        <f t="shared" si="7273"/>
        <v>0</v>
      </c>
      <c r="T4381" s="241">
        <f t="shared" si="7273"/>
        <v>0</v>
      </c>
      <c r="U4381" s="241">
        <f t="shared" si="7273"/>
        <v>0</v>
      </c>
      <c r="V4381" s="241">
        <f t="shared" si="7273"/>
        <v>0</v>
      </c>
      <c r="W4381" s="241">
        <f t="shared" si="7273"/>
        <v>0</v>
      </c>
      <c r="X4381" s="241">
        <f t="shared" si="7273"/>
        <v>0</v>
      </c>
      <c r="Y4381" s="241">
        <f t="shared" si="7273"/>
        <v>0</v>
      </c>
    </row>
    <row r="4382" spans="1:29" s="229" customFormat="1" ht="15" x14ac:dyDescent="0.2">
      <c r="A4382" s="242" t="s">
        <v>993</v>
      </c>
      <c r="B4382" s="242" t="s">
        <v>1001</v>
      </c>
      <c r="C4382" s="243">
        <v>12</v>
      </c>
      <c r="D4382" s="244" t="s">
        <v>101</v>
      </c>
      <c r="E4382" s="245">
        <v>3111</v>
      </c>
      <c r="F4382" s="246" t="s">
        <v>33</v>
      </c>
      <c r="G4382" s="247"/>
      <c r="H4382" s="398">
        <v>0</v>
      </c>
      <c r="I4382" s="398">
        <f>H4382</f>
        <v>0</v>
      </c>
      <c r="J4382" s="398">
        <v>3318</v>
      </c>
      <c r="K4382" s="398">
        <f>J4382</f>
        <v>3318</v>
      </c>
      <c r="L4382" s="398">
        <v>3318</v>
      </c>
      <c r="M4382" s="398">
        <f>L4382</f>
        <v>3318</v>
      </c>
      <c r="N4382" s="398">
        <v>3318</v>
      </c>
      <c r="O4382" s="398">
        <f>N4382</f>
        <v>3318</v>
      </c>
      <c r="P4382" s="398">
        <v>0</v>
      </c>
      <c r="Q4382" s="398">
        <f>P4382</f>
        <v>0</v>
      </c>
      <c r="R4382" s="398"/>
      <c r="S4382" s="398">
        <f>R4382</f>
        <v>0</v>
      </c>
      <c r="T4382" s="398"/>
      <c r="U4382" s="398">
        <f>T4382</f>
        <v>0</v>
      </c>
      <c r="V4382" s="398"/>
      <c r="W4382" s="398">
        <f>V4382</f>
        <v>0</v>
      </c>
      <c r="X4382" s="398"/>
      <c r="Y4382" s="398">
        <f>X4382</f>
        <v>0</v>
      </c>
    </row>
    <row r="4383" spans="1:29" s="229" customFormat="1" x14ac:dyDescent="0.2">
      <c r="A4383" s="236" t="s">
        <v>993</v>
      </c>
      <c r="B4383" s="236" t="s">
        <v>1001</v>
      </c>
      <c r="C4383" s="237">
        <v>12</v>
      </c>
      <c r="D4383" s="249"/>
      <c r="E4383" s="250">
        <v>313</v>
      </c>
      <c r="F4383" s="239"/>
      <c r="G4383" s="240"/>
      <c r="H4383" s="241">
        <f t="shared" ref="H4383:Y4383" si="7274">H4384</f>
        <v>0</v>
      </c>
      <c r="I4383" s="241">
        <f t="shared" si="7274"/>
        <v>0</v>
      </c>
      <c r="J4383" s="241">
        <f t="shared" si="7274"/>
        <v>664</v>
      </c>
      <c r="K4383" s="241">
        <f t="shared" si="7274"/>
        <v>664</v>
      </c>
      <c r="L4383" s="241">
        <f t="shared" si="7274"/>
        <v>664</v>
      </c>
      <c r="M4383" s="241">
        <f t="shared" si="7274"/>
        <v>664</v>
      </c>
      <c r="N4383" s="241">
        <f t="shared" si="7274"/>
        <v>664</v>
      </c>
      <c r="O4383" s="241">
        <f t="shared" si="7274"/>
        <v>664</v>
      </c>
      <c r="P4383" s="241">
        <f t="shared" si="7274"/>
        <v>0</v>
      </c>
      <c r="Q4383" s="241">
        <f t="shared" si="7274"/>
        <v>0</v>
      </c>
      <c r="R4383" s="241">
        <f t="shared" si="7274"/>
        <v>0</v>
      </c>
      <c r="S4383" s="241">
        <f t="shared" si="7274"/>
        <v>0</v>
      </c>
      <c r="T4383" s="241">
        <f t="shared" si="7274"/>
        <v>0</v>
      </c>
      <c r="U4383" s="241">
        <f t="shared" si="7274"/>
        <v>0</v>
      </c>
      <c r="V4383" s="241">
        <f t="shared" si="7274"/>
        <v>0</v>
      </c>
      <c r="W4383" s="241">
        <f t="shared" si="7274"/>
        <v>0</v>
      </c>
      <c r="X4383" s="241">
        <f t="shared" si="7274"/>
        <v>0</v>
      </c>
      <c r="Y4383" s="241">
        <f t="shared" si="7274"/>
        <v>0</v>
      </c>
    </row>
    <row r="4384" spans="1:29" s="229" customFormat="1" ht="15" x14ac:dyDescent="0.2">
      <c r="A4384" s="242" t="s">
        <v>993</v>
      </c>
      <c r="B4384" s="242" t="s">
        <v>1001</v>
      </c>
      <c r="C4384" s="243">
        <v>12</v>
      </c>
      <c r="D4384" s="244" t="s">
        <v>101</v>
      </c>
      <c r="E4384" s="245">
        <v>3132</v>
      </c>
      <c r="F4384" s="246" t="s">
        <v>40</v>
      </c>
      <c r="G4384" s="247"/>
      <c r="H4384" s="398">
        <v>0</v>
      </c>
      <c r="I4384" s="398">
        <f>H4384</f>
        <v>0</v>
      </c>
      <c r="J4384" s="398">
        <v>664</v>
      </c>
      <c r="K4384" s="398">
        <f>J4384</f>
        <v>664</v>
      </c>
      <c r="L4384" s="398">
        <v>664</v>
      </c>
      <c r="M4384" s="398">
        <f>L4384</f>
        <v>664</v>
      </c>
      <c r="N4384" s="398">
        <v>664</v>
      </c>
      <c r="O4384" s="398">
        <f>N4384</f>
        <v>664</v>
      </c>
      <c r="P4384" s="398">
        <v>0</v>
      </c>
      <c r="Q4384" s="398">
        <f>P4384</f>
        <v>0</v>
      </c>
      <c r="R4384" s="398"/>
      <c r="S4384" s="398">
        <f>R4384</f>
        <v>0</v>
      </c>
      <c r="T4384" s="398"/>
      <c r="U4384" s="398">
        <f>T4384</f>
        <v>0</v>
      </c>
      <c r="V4384" s="398"/>
      <c r="W4384" s="398">
        <f>V4384</f>
        <v>0</v>
      </c>
      <c r="X4384" s="398"/>
      <c r="Y4384" s="398">
        <f>X4384</f>
        <v>0</v>
      </c>
    </row>
    <row r="4385" spans="1:25" s="229" customFormat="1" x14ac:dyDescent="0.2">
      <c r="A4385" s="230" t="s">
        <v>993</v>
      </c>
      <c r="B4385" s="230" t="s">
        <v>1001</v>
      </c>
      <c r="C4385" s="231">
        <v>12</v>
      </c>
      <c r="D4385" s="232"/>
      <c r="E4385" s="233">
        <v>32</v>
      </c>
      <c r="F4385" s="234"/>
      <c r="G4385" s="234"/>
      <c r="H4385" s="235">
        <f t="shared" ref="H4385:Q4385" si="7275">H4386+H4388</f>
        <v>0</v>
      </c>
      <c r="I4385" s="235">
        <f t="shared" si="7275"/>
        <v>0</v>
      </c>
      <c r="J4385" s="235">
        <f t="shared" si="7275"/>
        <v>16789</v>
      </c>
      <c r="K4385" s="235">
        <f t="shared" si="7275"/>
        <v>16789</v>
      </c>
      <c r="L4385" s="235">
        <f t="shared" ref="L4385:M4385" si="7276">L4386+L4388</f>
        <v>16789</v>
      </c>
      <c r="M4385" s="235">
        <f t="shared" si="7276"/>
        <v>16789</v>
      </c>
      <c r="N4385" s="235">
        <f t="shared" ref="N4385:O4385" si="7277">N4386+N4388</f>
        <v>16789</v>
      </c>
      <c r="O4385" s="235">
        <f t="shared" si="7277"/>
        <v>16789</v>
      </c>
      <c r="P4385" s="235">
        <f t="shared" si="7275"/>
        <v>22563</v>
      </c>
      <c r="Q4385" s="235">
        <f t="shared" si="7275"/>
        <v>22563</v>
      </c>
      <c r="R4385" s="235">
        <f t="shared" ref="R4385:W4385" si="7278">R4386+R4388</f>
        <v>22563</v>
      </c>
      <c r="S4385" s="235">
        <f t="shared" si="7278"/>
        <v>22563</v>
      </c>
      <c r="T4385" s="235">
        <f t="shared" ref="T4385:U4385" si="7279">T4386+T4388</f>
        <v>22563</v>
      </c>
      <c r="U4385" s="235">
        <f t="shared" si="7279"/>
        <v>22563</v>
      </c>
      <c r="V4385" s="235">
        <f t="shared" si="7278"/>
        <v>0</v>
      </c>
      <c r="W4385" s="235">
        <f t="shared" si="7278"/>
        <v>0</v>
      </c>
      <c r="X4385" s="235">
        <f t="shared" ref="X4385:Y4385" si="7280">X4386+X4388</f>
        <v>0</v>
      </c>
      <c r="Y4385" s="235">
        <f t="shared" si="7280"/>
        <v>0</v>
      </c>
    </row>
    <row r="4386" spans="1:25" s="229" customFormat="1" x14ac:dyDescent="0.2">
      <c r="A4386" s="236" t="s">
        <v>993</v>
      </c>
      <c r="B4386" s="236" t="s">
        <v>1001</v>
      </c>
      <c r="C4386" s="237">
        <v>12</v>
      </c>
      <c r="D4386" s="236"/>
      <c r="E4386" s="238">
        <v>322</v>
      </c>
      <c r="F4386" s="239"/>
      <c r="G4386" s="240"/>
      <c r="H4386" s="241">
        <f t="shared" ref="H4386:Y4386" si="7281">H4387</f>
        <v>0</v>
      </c>
      <c r="I4386" s="241">
        <f t="shared" si="7281"/>
        <v>0</v>
      </c>
      <c r="J4386" s="241">
        <f t="shared" si="7281"/>
        <v>398</v>
      </c>
      <c r="K4386" s="241">
        <f t="shared" si="7281"/>
        <v>398</v>
      </c>
      <c r="L4386" s="241">
        <f t="shared" si="7281"/>
        <v>398</v>
      </c>
      <c r="M4386" s="241">
        <f t="shared" si="7281"/>
        <v>398</v>
      </c>
      <c r="N4386" s="241">
        <f t="shared" si="7281"/>
        <v>398</v>
      </c>
      <c r="O4386" s="241">
        <f t="shared" si="7281"/>
        <v>398</v>
      </c>
      <c r="P4386" s="241">
        <f t="shared" si="7281"/>
        <v>0</v>
      </c>
      <c r="Q4386" s="241">
        <f t="shared" si="7281"/>
        <v>0</v>
      </c>
      <c r="R4386" s="241">
        <f t="shared" si="7281"/>
        <v>0</v>
      </c>
      <c r="S4386" s="241">
        <f t="shared" si="7281"/>
        <v>0</v>
      </c>
      <c r="T4386" s="241">
        <f t="shared" si="7281"/>
        <v>0</v>
      </c>
      <c r="U4386" s="241">
        <f t="shared" si="7281"/>
        <v>0</v>
      </c>
      <c r="V4386" s="241">
        <f t="shared" si="7281"/>
        <v>0</v>
      </c>
      <c r="W4386" s="241">
        <f t="shared" si="7281"/>
        <v>0</v>
      </c>
      <c r="X4386" s="241">
        <f t="shared" si="7281"/>
        <v>0</v>
      </c>
      <c r="Y4386" s="241">
        <f t="shared" si="7281"/>
        <v>0</v>
      </c>
    </row>
    <row r="4387" spans="1:25" s="229" customFormat="1" ht="15" x14ac:dyDescent="0.2">
      <c r="A4387" s="242" t="s">
        <v>993</v>
      </c>
      <c r="B4387" s="242" t="s">
        <v>1001</v>
      </c>
      <c r="C4387" s="243">
        <v>12</v>
      </c>
      <c r="D4387" s="242" t="s">
        <v>101</v>
      </c>
      <c r="E4387" s="251">
        <v>3221</v>
      </c>
      <c r="F4387" s="246" t="s">
        <v>297</v>
      </c>
      <c r="G4387" s="247"/>
      <c r="H4387" s="398">
        <v>0</v>
      </c>
      <c r="I4387" s="398">
        <f>H4387</f>
        <v>0</v>
      </c>
      <c r="J4387" s="398">
        <v>398</v>
      </c>
      <c r="K4387" s="398">
        <f>J4387</f>
        <v>398</v>
      </c>
      <c r="L4387" s="398">
        <v>398</v>
      </c>
      <c r="M4387" s="398">
        <f>L4387</f>
        <v>398</v>
      </c>
      <c r="N4387" s="398">
        <v>398</v>
      </c>
      <c r="O4387" s="398">
        <f>N4387</f>
        <v>398</v>
      </c>
      <c r="P4387" s="398">
        <v>0</v>
      </c>
      <c r="Q4387" s="398">
        <f>P4387</f>
        <v>0</v>
      </c>
      <c r="R4387" s="398"/>
      <c r="S4387" s="398">
        <f>R4387</f>
        <v>0</v>
      </c>
      <c r="T4387" s="398"/>
      <c r="U4387" s="398">
        <f>T4387</f>
        <v>0</v>
      </c>
      <c r="V4387" s="398"/>
      <c r="W4387" s="398">
        <f>V4387</f>
        <v>0</v>
      </c>
      <c r="X4387" s="398"/>
      <c r="Y4387" s="398">
        <f>X4387</f>
        <v>0</v>
      </c>
    </row>
    <row r="4388" spans="1:25" s="229" customFormat="1" x14ac:dyDescent="0.2">
      <c r="A4388" s="236" t="s">
        <v>993</v>
      </c>
      <c r="B4388" s="236" t="s">
        <v>1001</v>
      </c>
      <c r="C4388" s="237">
        <v>12</v>
      </c>
      <c r="D4388" s="236"/>
      <c r="E4388" s="238">
        <v>323</v>
      </c>
      <c r="F4388" s="239"/>
      <c r="G4388" s="240"/>
      <c r="H4388" s="241">
        <f t="shared" ref="H4388:Q4388" si="7282">SUM(H4389:H4390)</f>
        <v>0</v>
      </c>
      <c r="I4388" s="241">
        <f t="shared" si="7282"/>
        <v>0</v>
      </c>
      <c r="J4388" s="241">
        <f t="shared" si="7282"/>
        <v>16391</v>
      </c>
      <c r="K4388" s="241">
        <f t="shared" si="7282"/>
        <v>16391</v>
      </c>
      <c r="L4388" s="241">
        <f t="shared" ref="L4388:M4388" si="7283">SUM(L4389:L4390)</f>
        <v>16391</v>
      </c>
      <c r="M4388" s="241">
        <f t="shared" si="7283"/>
        <v>16391</v>
      </c>
      <c r="N4388" s="241">
        <f t="shared" ref="N4388:O4388" si="7284">SUM(N4389:N4390)</f>
        <v>16391</v>
      </c>
      <c r="O4388" s="241">
        <f t="shared" si="7284"/>
        <v>16391</v>
      </c>
      <c r="P4388" s="241">
        <f t="shared" si="7282"/>
        <v>22563</v>
      </c>
      <c r="Q4388" s="241">
        <f t="shared" si="7282"/>
        <v>22563</v>
      </c>
      <c r="R4388" s="241">
        <f t="shared" ref="R4388:W4388" si="7285">SUM(R4389:R4390)</f>
        <v>22563</v>
      </c>
      <c r="S4388" s="241">
        <f t="shared" si="7285"/>
        <v>22563</v>
      </c>
      <c r="T4388" s="241">
        <f t="shared" ref="T4388:U4388" si="7286">SUM(T4389:T4390)</f>
        <v>22563</v>
      </c>
      <c r="U4388" s="241">
        <f t="shared" si="7286"/>
        <v>22563</v>
      </c>
      <c r="V4388" s="241">
        <f t="shared" si="7285"/>
        <v>0</v>
      </c>
      <c r="W4388" s="241">
        <f t="shared" si="7285"/>
        <v>0</v>
      </c>
      <c r="X4388" s="241">
        <f t="shared" ref="X4388:Y4388" si="7287">SUM(X4389:X4390)</f>
        <v>0</v>
      </c>
      <c r="Y4388" s="241">
        <f t="shared" si="7287"/>
        <v>0</v>
      </c>
    </row>
    <row r="4389" spans="1:25" s="229" customFormat="1" ht="15" x14ac:dyDescent="0.2">
      <c r="A4389" s="242" t="s">
        <v>993</v>
      </c>
      <c r="B4389" s="242" t="s">
        <v>1001</v>
      </c>
      <c r="C4389" s="243">
        <v>12</v>
      </c>
      <c r="D4389" s="242" t="s">
        <v>101</v>
      </c>
      <c r="E4389" s="251">
        <v>3231</v>
      </c>
      <c r="F4389" s="246" t="s">
        <v>52</v>
      </c>
      <c r="G4389" s="247"/>
      <c r="H4389" s="398">
        <v>0</v>
      </c>
      <c r="I4389" s="398">
        <f t="shared" ref="I4389:I4390" si="7288">H4389</f>
        <v>0</v>
      </c>
      <c r="J4389" s="398">
        <v>199</v>
      </c>
      <c r="K4389" s="398">
        <f t="shared" ref="K4389:K4390" si="7289">J4389</f>
        <v>199</v>
      </c>
      <c r="L4389" s="398">
        <v>199</v>
      </c>
      <c r="M4389" s="398">
        <f t="shared" ref="M4389:M4390" si="7290">L4389</f>
        <v>199</v>
      </c>
      <c r="N4389" s="398">
        <v>199</v>
      </c>
      <c r="O4389" s="398">
        <f t="shared" ref="O4389:O4390" si="7291">N4389</f>
        <v>199</v>
      </c>
      <c r="P4389" s="398">
        <v>0</v>
      </c>
      <c r="Q4389" s="398">
        <f t="shared" ref="Q4389:Q4390" si="7292">P4389</f>
        <v>0</v>
      </c>
      <c r="R4389" s="398"/>
      <c r="S4389" s="398">
        <f t="shared" ref="S4389:S4390" si="7293">R4389</f>
        <v>0</v>
      </c>
      <c r="T4389" s="398"/>
      <c r="U4389" s="398">
        <f t="shared" ref="U4389:U4390" si="7294">T4389</f>
        <v>0</v>
      </c>
      <c r="V4389" s="398"/>
      <c r="W4389" s="398">
        <f t="shared" ref="W4389:W4390" si="7295">V4389</f>
        <v>0</v>
      </c>
      <c r="X4389" s="398"/>
      <c r="Y4389" s="398">
        <f t="shared" ref="Y4389:Y4390" si="7296">X4389</f>
        <v>0</v>
      </c>
    </row>
    <row r="4390" spans="1:25" s="229" customFormat="1" ht="15" x14ac:dyDescent="0.2">
      <c r="A4390" s="242" t="s">
        <v>993</v>
      </c>
      <c r="B4390" s="242" t="s">
        <v>1001</v>
      </c>
      <c r="C4390" s="243">
        <v>12</v>
      </c>
      <c r="D4390" s="242" t="s">
        <v>101</v>
      </c>
      <c r="E4390" s="252">
        <v>3237</v>
      </c>
      <c r="F4390" s="253" t="s">
        <v>58</v>
      </c>
      <c r="G4390" s="247"/>
      <c r="H4390" s="398">
        <v>0</v>
      </c>
      <c r="I4390" s="398">
        <f t="shared" si="7288"/>
        <v>0</v>
      </c>
      <c r="J4390" s="398">
        <v>16192</v>
      </c>
      <c r="K4390" s="398">
        <f t="shared" si="7289"/>
        <v>16192</v>
      </c>
      <c r="L4390" s="398">
        <v>16192</v>
      </c>
      <c r="M4390" s="398">
        <f t="shared" si="7290"/>
        <v>16192</v>
      </c>
      <c r="N4390" s="398">
        <v>16192</v>
      </c>
      <c r="O4390" s="398">
        <f t="shared" si="7291"/>
        <v>16192</v>
      </c>
      <c r="P4390" s="398">
        <v>22563</v>
      </c>
      <c r="Q4390" s="398">
        <f t="shared" si="7292"/>
        <v>22563</v>
      </c>
      <c r="R4390" s="398">
        <v>22563</v>
      </c>
      <c r="S4390" s="398">
        <f t="shared" si="7293"/>
        <v>22563</v>
      </c>
      <c r="T4390" s="398">
        <v>22563</v>
      </c>
      <c r="U4390" s="398">
        <f t="shared" si="7294"/>
        <v>22563</v>
      </c>
      <c r="V4390" s="398"/>
      <c r="W4390" s="398">
        <f t="shared" si="7295"/>
        <v>0</v>
      </c>
      <c r="X4390" s="398"/>
      <c r="Y4390" s="398">
        <f t="shared" si="7296"/>
        <v>0</v>
      </c>
    </row>
    <row r="4391" spans="1:25" s="229" customFormat="1" x14ac:dyDescent="0.2">
      <c r="A4391" s="230" t="s">
        <v>993</v>
      </c>
      <c r="B4391" s="230" t="s">
        <v>1001</v>
      </c>
      <c r="C4391" s="231">
        <v>12</v>
      </c>
      <c r="D4391" s="230"/>
      <c r="E4391" s="233">
        <v>42</v>
      </c>
      <c r="F4391" s="234"/>
      <c r="G4391" s="234"/>
      <c r="H4391" s="235">
        <f t="shared" ref="H4391:Y4391" si="7297">H4392</f>
        <v>0</v>
      </c>
      <c r="I4391" s="235">
        <f t="shared" si="7297"/>
        <v>0</v>
      </c>
      <c r="J4391" s="235">
        <f t="shared" si="7297"/>
        <v>1659035</v>
      </c>
      <c r="K4391" s="235">
        <f t="shared" si="7297"/>
        <v>1659035</v>
      </c>
      <c r="L4391" s="235">
        <f t="shared" si="7297"/>
        <v>1659035</v>
      </c>
      <c r="M4391" s="235">
        <f t="shared" si="7297"/>
        <v>1659035</v>
      </c>
      <c r="N4391" s="235">
        <f t="shared" si="7297"/>
        <v>1659035</v>
      </c>
      <c r="O4391" s="235">
        <f t="shared" si="7297"/>
        <v>1659035</v>
      </c>
      <c r="P4391" s="235">
        <f t="shared" si="7297"/>
        <v>265446</v>
      </c>
      <c r="Q4391" s="235">
        <f t="shared" si="7297"/>
        <v>265446</v>
      </c>
      <c r="R4391" s="235">
        <f t="shared" si="7297"/>
        <v>265446</v>
      </c>
      <c r="S4391" s="235">
        <f t="shared" si="7297"/>
        <v>265446</v>
      </c>
      <c r="T4391" s="235">
        <f t="shared" si="7297"/>
        <v>265446</v>
      </c>
      <c r="U4391" s="235">
        <f t="shared" si="7297"/>
        <v>265446</v>
      </c>
      <c r="V4391" s="235">
        <f t="shared" si="7297"/>
        <v>0</v>
      </c>
      <c r="W4391" s="235">
        <f t="shared" si="7297"/>
        <v>0</v>
      </c>
      <c r="X4391" s="235">
        <f t="shared" si="7297"/>
        <v>0</v>
      </c>
      <c r="Y4391" s="235">
        <f t="shared" si="7297"/>
        <v>0</v>
      </c>
    </row>
    <row r="4392" spans="1:25" s="229" customFormat="1" x14ac:dyDescent="0.2">
      <c r="A4392" s="236" t="s">
        <v>993</v>
      </c>
      <c r="B4392" s="236" t="s">
        <v>1001</v>
      </c>
      <c r="C4392" s="237">
        <v>12</v>
      </c>
      <c r="D4392" s="236"/>
      <c r="E4392" s="254">
        <v>421</v>
      </c>
      <c r="F4392" s="239"/>
      <c r="G4392" s="240"/>
      <c r="H4392" s="241">
        <f t="shared" ref="H4392:Y4392" si="7298">H4393</f>
        <v>0</v>
      </c>
      <c r="I4392" s="241">
        <f t="shared" si="7298"/>
        <v>0</v>
      </c>
      <c r="J4392" s="241">
        <f t="shared" si="7298"/>
        <v>1659035</v>
      </c>
      <c r="K4392" s="241">
        <f t="shared" si="7298"/>
        <v>1659035</v>
      </c>
      <c r="L4392" s="241">
        <f t="shared" si="7298"/>
        <v>1659035</v>
      </c>
      <c r="M4392" s="241">
        <f t="shared" si="7298"/>
        <v>1659035</v>
      </c>
      <c r="N4392" s="241">
        <f t="shared" si="7298"/>
        <v>1659035</v>
      </c>
      <c r="O4392" s="241">
        <f t="shared" si="7298"/>
        <v>1659035</v>
      </c>
      <c r="P4392" s="241">
        <f t="shared" si="7298"/>
        <v>265446</v>
      </c>
      <c r="Q4392" s="241">
        <f t="shared" si="7298"/>
        <v>265446</v>
      </c>
      <c r="R4392" s="241">
        <f t="shared" si="7298"/>
        <v>265446</v>
      </c>
      <c r="S4392" s="241">
        <f t="shared" si="7298"/>
        <v>265446</v>
      </c>
      <c r="T4392" s="241">
        <f t="shared" si="7298"/>
        <v>265446</v>
      </c>
      <c r="U4392" s="241">
        <f t="shared" si="7298"/>
        <v>265446</v>
      </c>
      <c r="V4392" s="241">
        <f t="shared" si="7298"/>
        <v>0</v>
      </c>
      <c r="W4392" s="241">
        <f t="shared" si="7298"/>
        <v>0</v>
      </c>
      <c r="X4392" s="241">
        <f t="shared" si="7298"/>
        <v>0</v>
      </c>
      <c r="Y4392" s="241">
        <f t="shared" si="7298"/>
        <v>0</v>
      </c>
    </row>
    <row r="4393" spans="1:25" s="229" customFormat="1" ht="15" x14ac:dyDescent="0.2">
      <c r="A4393" s="242" t="s">
        <v>993</v>
      </c>
      <c r="B4393" s="242" t="s">
        <v>1001</v>
      </c>
      <c r="C4393" s="243">
        <v>12</v>
      </c>
      <c r="D4393" s="242" t="s">
        <v>101</v>
      </c>
      <c r="E4393" s="245">
        <v>4214</v>
      </c>
      <c r="F4393" s="246" t="s">
        <v>500</v>
      </c>
      <c r="G4393" s="247"/>
      <c r="H4393" s="398">
        <v>0</v>
      </c>
      <c r="I4393" s="398">
        <f>H4393</f>
        <v>0</v>
      </c>
      <c r="J4393" s="398">
        <v>1659035</v>
      </c>
      <c r="K4393" s="398">
        <f>J4393</f>
        <v>1659035</v>
      </c>
      <c r="L4393" s="398">
        <v>1659035</v>
      </c>
      <c r="M4393" s="398">
        <f>L4393</f>
        <v>1659035</v>
      </c>
      <c r="N4393" s="398">
        <v>1659035</v>
      </c>
      <c r="O4393" s="398">
        <f>N4393</f>
        <v>1659035</v>
      </c>
      <c r="P4393" s="398">
        <v>265446</v>
      </c>
      <c r="Q4393" s="398">
        <f>P4393</f>
        <v>265446</v>
      </c>
      <c r="R4393" s="398">
        <v>265446</v>
      </c>
      <c r="S4393" s="398">
        <f>R4393</f>
        <v>265446</v>
      </c>
      <c r="T4393" s="398">
        <v>265446</v>
      </c>
      <c r="U4393" s="398">
        <f>T4393</f>
        <v>265446</v>
      </c>
      <c r="V4393" s="398"/>
      <c r="W4393" s="398">
        <f>V4393</f>
        <v>0</v>
      </c>
      <c r="X4393" s="398"/>
      <c r="Y4393" s="398">
        <f>X4393</f>
        <v>0</v>
      </c>
    </row>
    <row r="4394" spans="1:25" s="229" customFormat="1" x14ac:dyDescent="0.2">
      <c r="A4394" s="230" t="s">
        <v>993</v>
      </c>
      <c r="B4394" s="230" t="s">
        <v>1001</v>
      </c>
      <c r="C4394" s="231">
        <v>562</v>
      </c>
      <c r="D4394" s="232"/>
      <c r="E4394" s="233">
        <v>31</v>
      </c>
      <c r="F4394" s="234"/>
      <c r="G4394" s="234"/>
      <c r="H4394" s="235">
        <f t="shared" ref="H4394:Q4394" si="7299">H4395+H4397</f>
        <v>0</v>
      </c>
      <c r="I4394" s="235">
        <f t="shared" si="7299"/>
        <v>0</v>
      </c>
      <c r="J4394" s="235">
        <f t="shared" si="7299"/>
        <v>22563</v>
      </c>
      <c r="K4394" s="235">
        <f t="shared" si="7299"/>
        <v>0</v>
      </c>
      <c r="L4394" s="235">
        <f t="shared" ref="L4394:M4394" si="7300">L4395+L4397</f>
        <v>22563</v>
      </c>
      <c r="M4394" s="235">
        <f t="shared" si="7300"/>
        <v>0</v>
      </c>
      <c r="N4394" s="235">
        <f t="shared" ref="N4394:O4394" si="7301">N4395+N4397</f>
        <v>22563</v>
      </c>
      <c r="O4394" s="235">
        <f t="shared" si="7301"/>
        <v>0</v>
      </c>
      <c r="P4394" s="235">
        <f t="shared" si="7299"/>
        <v>0</v>
      </c>
      <c r="Q4394" s="235">
        <f t="shared" si="7299"/>
        <v>0</v>
      </c>
      <c r="R4394" s="235">
        <f t="shared" ref="R4394:W4394" si="7302">R4395+R4397</f>
        <v>0</v>
      </c>
      <c r="S4394" s="235">
        <f t="shared" si="7302"/>
        <v>0</v>
      </c>
      <c r="T4394" s="235">
        <f t="shared" ref="T4394:U4394" si="7303">T4395+T4397</f>
        <v>0</v>
      </c>
      <c r="U4394" s="235">
        <f t="shared" si="7303"/>
        <v>0</v>
      </c>
      <c r="V4394" s="235">
        <f t="shared" si="7302"/>
        <v>0</v>
      </c>
      <c r="W4394" s="235">
        <f t="shared" si="7302"/>
        <v>0</v>
      </c>
      <c r="X4394" s="235">
        <f t="shared" ref="X4394:Y4394" si="7304">X4395+X4397</f>
        <v>0</v>
      </c>
      <c r="Y4394" s="235">
        <f t="shared" si="7304"/>
        <v>0</v>
      </c>
    </row>
    <row r="4395" spans="1:25" s="229" customFormat="1" x14ac:dyDescent="0.2">
      <c r="A4395" s="236" t="s">
        <v>993</v>
      </c>
      <c r="B4395" s="236" t="s">
        <v>1001</v>
      </c>
      <c r="C4395" s="237">
        <v>562</v>
      </c>
      <c r="D4395" s="236"/>
      <c r="E4395" s="238">
        <v>311</v>
      </c>
      <c r="F4395" s="239"/>
      <c r="G4395" s="240"/>
      <c r="H4395" s="241">
        <f t="shared" ref="H4395:Y4395" si="7305">H4396</f>
        <v>0</v>
      </c>
      <c r="I4395" s="241">
        <f t="shared" si="7305"/>
        <v>0</v>
      </c>
      <c r="J4395" s="241">
        <f t="shared" si="7305"/>
        <v>18847</v>
      </c>
      <c r="K4395" s="241">
        <f t="shared" si="7305"/>
        <v>0</v>
      </c>
      <c r="L4395" s="241">
        <f t="shared" si="7305"/>
        <v>18847</v>
      </c>
      <c r="M4395" s="241">
        <f t="shared" si="7305"/>
        <v>0</v>
      </c>
      <c r="N4395" s="241">
        <f t="shared" si="7305"/>
        <v>18847</v>
      </c>
      <c r="O4395" s="241">
        <f t="shared" si="7305"/>
        <v>0</v>
      </c>
      <c r="P4395" s="241">
        <f t="shared" si="7305"/>
        <v>0</v>
      </c>
      <c r="Q4395" s="241">
        <f t="shared" si="7305"/>
        <v>0</v>
      </c>
      <c r="R4395" s="241">
        <f t="shared" si="7305"/>
        <v>0</v>
      </c>
      <c r="S4395" s="241">
        <f t="shared" si="7305"/>
        <v>0</v>
      </c>
      <c r="T4395" s="241">
        <f t="shared" si="7305"/>
        <v>0</v>
      </c>
      <c r="U4395" s="241">
        <f t="shared" si="7305"/>
        <v>0</v>
      </c>
      <c r="V4395" s="241">
        <f t="shared" si="7305"/>
        <v>0</v>
      </c>
      <c r="W4395" s="241">
        <f t="shared" si="7305"/>
        <v>0</v>
      </c>
      <c r="X4395" s="241">
        <f t="shared" si="7305"/>
        <v>0</v>
      </c>
      <c r="Y4395" s="241">
        <f t="shared" si="7305"/>
        <v>0</v>
      </c>
    </row>
    <row r="4396" spans="1:25" s="229" customFormat="1" ht="15" x14ac:dyDescent="0.2">
      <c r="A4396" s="242" t="s">
        <v>993</v>
      </c>
      <c r="B4396" s="242" t="s">
        <v>1001</v>
      </c>
      <c r="C4396" s="243">
        <v>562</v>
      </c>
      <c r="D4396" s="244" t="s">
        <v>101</v>
      </c>
      <c r="E4396" s="245">
        <v>3111</v>
      </c>
      <c r="F4396" s="246" t="s">
        <v>33</v>
      </c>
      <c r="G4396" s="247"/>
      <c r="H4396" s="398">
        <v>0</v>
      </c>
      <c r="I4396" s="382"/>
      <c r="J4396" s="398">
        <v>18847</v>
      </c>
      <c r="K4396" s="382"/>
      <c r="L4396" s="398">
        <v>18847</v>
      </c>
      <c r="M4396" s="382"/>
      <c r="N4396" s="398">
        <v>18847</v>
      </c>
      <c r="O4396" s="382"/>
      <c r="P4396" s="398">
        <v>0</v>
      </c>
      <c r="Q4396" s="382"/>
      <c r="R4396" s="398"/>
      <c r="S4396" s="382"/>
      <c r="T4396" s="398"/>
      <c r="U4396" s="382"/>
      <c r="V4396" s="398"/>
      <c r="W4396" s="382"/>
      <c r="X4396" s="398"/>
      <c r="Y4396" s="382"/>
    </row>
    <row r="4397" spans="1:25" s="229" customFormat="1" x14ac:dyDescent="0.2">
      <c r="A4397" s="236" t="s">
        <v>993</v>
      </c>
      <c r="B4397" s="236" t="s">
        <v>1001</v>
      </c>
      <c r="C4397" s="256">
        <v>562</v>
      </c>
      <c r="D4397" s="249"/>
      <c r="E4397" s="250">
        <v>313</v>
      </c>
      <c r="F4397" s="239"/>
      <c r="G4397" s="240"/>
      <c r="H4397" s="241">
        <f t="shared" ref="H4397:Y4397" si="7306">H4398</f>
        <v>0</v>
      </c>
      <c r="I4397" s="241">
        <f t="shared" si="7306"/>
        <v>0</v>
      </c>
      <c r="J4397" s="241">
        <f t="shared" si="7306"/>
        <v>3716</v>
      </c>
      <c r="K4397" s="241">
        <f t="shared" si="7306"/>
        <v>0</v>
      </c>
      <c r="L4397" s="241">
        <f t="shared" si="7306"/>
        <v>3716</v>
      </c>
      <c r="M4397" s="241">
        <f t="shared" si="7306"/>
        <v>0</v>
      </c>
      <c r="N4397" s="241">
        <f t="shared" si="7306"/>
        <v>3716</v>
      </c>
      <c r="O4397" s="241">
        <f t="shared" si="7306"/>
        <v>0</v>
      </c>
      <c r="P4397" s="241">
        <f t="shared" si="7306"/>
        <v>0</v>
      </c>
      <c r="Q4397" s="241">
        <f t="shared" si="7306"/>
        <v>0</v>
      </c>
      <c r="R4397" s="241">
        <f t="shared" si="7306"/>
        <v>0</v>
      </c>
      <c r="S4397" s="241">
        <f t="shared" si="7306"/>
        <v>0</v>
      </c>
      <c r="T4397" s="241">
        <f t="shared" si="7306"/>
        <v>0</v>
      </c>
      <c r="U4397" s="241">
        <f t="shared" si="7306"/>
        <v>0</v>
      </c>
      <c r="V4397" s="241">
        <f t="shared" si="7306"/>
        <v>0</v>
      </c>
      <c r="W4397" s="241">
        <f t="shared" si="7306"/>
        <v>0</v>
      </c>
      <c r="X4397" s="241">
        <f t="shared" si="7306"/>
        <v>0</v>
      </c>
      <c r="Y4397" s="241">
        <f t="shared" si="7306"/>
        <v>0</v>
      </c>
    </row>
    <row r="4398" spans="1:25" s="229" customFormat="1" ht="15" x14ac:dyDescent="0.2">
      <c r="A4398" s="242" t="s">
        <v>993</v>
      </c>
      <c r="B4398" s="242" t="s">
        <v>1001</v>
      </c>
      <c r="C4398" s="243">
        <v>562</v>
      </c>
      <c r="D4398" s="244" t="s">
        <v>101</v>
      </c>
      <c r="E4398" s="245">
        <v>3132</v>
      </c>
      <c r="F4398" s="246" t="s">
        <v>40</v>
      </c>
      <c r="G4398" s="247"/>
      <c r="H4398" s="398">
        <v>0</v>
      </c>
      <c r="I4398" s="382"/>
      <c r="J4398" s="398">
        <v>3716</v>
      </c>
      <c r="K4398" s="382"/>
      <c r="L4398" s="398">
        <v>3716</v>
      </c>
      <c r="M4398" s="382"/>
      <c r="N4398" s="398">
        <v>3716</v>
      </c>
      <c r="O4398" s="382"/>
      <c r="P4398" s="398">
        <v>0</v>
      </c>
      <c r="Q4398" s="382"/>
      <c r="R4398" s="398"/>
      <c r="S4398" s="382"/>
      <c r="T4398" s="398"/>
      <c r="U4398" s="382"/>
      <c r="V4398" s="398"/>
      <c r="W4398" s="382"/>
      <c r="X4398" s="398"/>
      <c r="Y4398" s="382"/>
    </row>
    <row r="4399" spans="1:25" s="229" customFormat="1" x14ac:dyDescent="0.2">
      <c r="A4399" s="230" t="s">
        <v>993</v>
      </c>
      <c r="B4399" s="230" t="s">
        <v>1001</v>
      </c>
      <c r="C4399" s="231">
        <v>562</v>
      </c>
      <c r="D4399" s="232"/>
      <c r="E4399" s="233">
        <v>32</v>
      </c>
      <c r="F4399" s="234"/>
      <c r="G4399" s="234"/>
      <c r="H4399" s="235">
        <f t="shared" ref="H4399:Q4399" si="7307">H4400+H4402</f>
        <v>0</v>
      </c>
      <c r="I4399" s="235">
        <f t="shared" si="7307"/>
        <v>0</v>
      </c>
      <c r="J4399" s="235">
        <f t="shared" si="7307"/>
        <v>95162</v>
      </c>
      <c r="K4399" s="235">
        <f t="shared" si="7307"/>
        <v>0</v>
      </c>
      <c r="L4399" s="235">
        <f t="shared" ref="L4399:M4399" si="7308">L4400+L4402</f>
        <v>95162</v>
      </c>
      <c r="M4399" s="235">
        <f t="shared" si="7308"/>
        <v>0</v>
      </c>
      <c r="N4399" s="235">
        <f t="shared" ref="N4399:O4399" si="7309">N4400+N4402</f>
        <v>95162</v>
      </c>
      <c r="O4399" s="235">
        <f t="shared" si="7309"/>
        <v>0</v>
      </c>
      <c r="P4399" s="235">
        <f t="shared" si="7307"/>
        <v>0</v>
      </c>
      <c r="Q4399" s="235">
        <f t="shared" si="7307"/>
        <v>0</v>
      </c>
      <c r="R4399" s="235">
        <f t="shared" ref="R4399:W4399" si="7310">R4400+R4402</f>
        <v>0</v>
      </c>
      <c r="S4399" s="235">
        <f t="shared" si="7310"/>
        <v>0</v>
      </c>
      <c r="T4399" s="235">
        <f t="shared" ref="T4399:U4399" si="7311">T4400+T4402</f>
        <v>0</v>
      </c>
      <c r="U4399" s="235">
        <f t="shared" si="7311"/>
        <v>0</v>
      </c>
      <c r="V4399" s="235">
        <f t="shared" si="7310"/>
        <v>0</v>
      </c>
      <c r="W4399" s="235">
        <f t="shared" si="7310"/>
        <v>0</v>
      </c>
      <c r="X4399" s="235">
        <f t="shared" ref="X4399:Y4399" si="7312">X4400+X4402</f>
        <v>0</v>
      </c>
      <c r="Y4399" s="235">
        <f t="shared" si="7312"/>
        <v>0</v>
      </c>
    </row>
    <row r="4400" spans="1:25" s="229" customFormat="1" x14ac:dyDescent="0.2">
      <c r="A4400" s="236" t="s">
        <v>993</v>
      </c>
      <c r="B4400" s="236" t="s">
        <v>1001</v>
      </c>
      <c r="C4400" s="237">
        <v>562</v>
      </c>
      <c r="D4400" s="236"/>
      <c r="E4400" s="238">
        <v>322</v>
      </c>
      <c r="F4400" s="239"/>
      <c r="G4400" s="240"/>
      <c r="H4400" s="241">
        <f t="shared" ref="H4400:Y4400" si="7313">H4401</f>
        <v>0</v>
      </c>
      <c r="I4400" s="241">
        <f t="shared" si="7313"/>
        <v>0</v>
      </c>
      <c r="J4400" s="241">
        <f t="shared" si="7313"/>
        <v>2389</v>
      </c>
      <c r="K4400" s="241">
        <f t="shared" si="7313"/>
        <v>0</v>
      </c>
      <c r="L4400" s="241">
        <f t="shared" si="7313"/>
        <v>2389</v>
      </c>
      <c r="M4400" s="241">
        <f t="shared" si="7313"/>
        <v>0</v>
      </c>
      <c r="N4400" s="241">
        <f t="shared" si="7313"/>
        <v>2389</v>
      </c>
      <c r="O4400" s="241">
        <f t="shared" si="7313"/>
        <v>0</v>
      </c>
      <c r="P4400" s="241">
        <f t="shared" si="7313"/>
        <v>0</v>
      </c>
      <c r="Q4400" s="241">
        <f t="shared" si="7313"/>
        <v>0</v>
      </c>
      <c r="R4400" s="241">
        <f t="shared" si="7313"/>
        <v>0</v>
      </c>
      <c r="S4400" s="241">
        <f t="shared" si="7313"/>
        <v>0</v>
      </c>
      <c r="T4400" s="241">
        <f t="shared" si="7313"/>
        <v>0</v>
      </c>
      <c r="U4400" s="241">
        <f t="shared" si="7313"/>
        <v>0</v>
      </c>
      <c r="V4400" s="241">
        <f t="shared" si="7313"/>
        <v>0</v>
      </c>
      <c r="W4400" s="241">
        <f t="shared" si="7313"/>
        <v>0</v>
      </c>
      <c r="X4400" s="241">
        <f t="shared" si="7313"/>
        <v>0</v>
      </c>
      <c r="Y4400" s="241">
        <f t="shared" si="7313"/>
        <v>0</v>
      </c>
    </row>
    <row r="4401" spans="1:29" s="229" customFormat="1" ht="15" x14ac:dyDescent="0.2">
      <c r="A4401" s="242" t="s">
        <v>993</v>
      </c>
      <c r="B4401" s="242" t="s">
        <v>1001</v>
      </c>
      <c r="C4401" s="243">
        <v>562</v>
      </c>
      <c r="D4401" s="242" t="s">
        <v>101</v>
      </c>
      <c r="E4401" s="251">
        <v>3221</v>
      </c>
      <c r="F4401" s="246" t="s">
        <v>297</v>
      </c>
      <c r="G4401" s="247"/>
      <c r="H4401" s="398">
        <v>0</v>
      </c>
      <c r="I4401" s="382"/>
      <c r="J4401" s="398">
        <v>2389</v>
      </c>
      <c r="K4401" s="382"/>
      <c r="L4401" s="398">
        <v>2389</v>
      </c>
      <c r="M4401" s="382"/>
      <c r="N4401" s="398">
        <v>2389</v>
      </c>
      <c r="O4401" s="382"/>
      <c r="P4401" s="398">
        <v>0</v>
      </c>
      <c r="Q4401" s="382"/>
      <c r="R4401" s="398"/>
      <c r="S4401" s="382"/>
      <c r="T4401" s="398"/>
      <c r="U4401" s="382"/>
      <c r="V4401" s="398"/>
      <c r="W4401" s="382"/>
      <c r="X4401" s="398"/>
      <c r="Y4401" s="382"/>
    </row>
    <row r="4402" spans="1:29" s="229" customFormat="1" x14ac:dyDescent="0.2">
      <c r="A4402" s="236" t="s">
        <v>993</v>
      </c>
      <c r="B4402" s="236" t="s">
        <v>1001</v>
      </c>
      <c r="C4402" s="237">
        <v>562</v>
      </c>
      <c r="D4402" s="236"/>
      <c r="E4402" s="238">
        <v>323</v>
      </c>
      <c r="F4402" s="239"/>
      <c r="G4402" s="240"/>
      <c r="H4402" s="241">
        <f t="shared" ref="H4402:Q4402" si="7314">SUM(H4403:H4404)</f>
        <v>0</v>
      </c>
      <c r="I4402" s="241">
        <f t="shared" si="7314"/>
        <v>0</v>
      </c>
      <c r="J4402" s="241">
        <f t="shared" si="7314"/>
        <v>92773</v>
      </c>
      <c r="K4402" s="241">
        <f t="shared" si="7314"/>
        <v>0</v>
      </c>
      <c r="L4402" s="241">
        <f t="shared" ref="L4402:M4402" si="7315">SUM(L4403:L4404)</f>
        <v>92773</v>
      </c>
      <c r="M4402" s="241">
        <f t="shared" si="7315"/>
        <v>0</v>
      </c>
      <c r="N4402" s="241">
        <f t="shared" ref="N4402:O4402" si="7316">SUM(N4403:N4404)</f>
        <v>92773</v>
      </c>
      <c r="O4402" s="241">
        <f t="shared" si="7316"/>
        <v>0</v>
      </c>
      <c r="P4402" s="241">
        <f t="shared" si="7314"/>
        <v>0</v>
      </c>
      <c r="Q4402" s="241">
        <f t="shared" si="7314"/>
        <v>0</v>
      </c>
      <c r="R4402" s="241">
        <f t="shared" ref="R4402:W4402" si="7317">SUM(R4403:R4404)</f>
        <v>0</v>
      </c>
      <c r="S4402" s="241">
        <f t="shared" si="7317"/>
        <v>0</v>
      </c>
      <c r="T4402" s="241">
        <f t="shared" ref="T4402:U4402" si="7318">SUM(T4403:T4404)</f>
        <v>0</v>
      </c>
      <c r="U4402" s="241">
        <f t="shared" si="7318"/>
        <v>0</v>
      </c>
      <c r="V4402" s="241">
        <f t="shared" si="7317"/>
        <v>0</v>
      </c>
      <c r="W4402" s="241">
        <f t="shared" si="7317"/>
        <v>0</v>
      </c>
      <c r="X4402" s="241">
        <f t="shared" ref="X4402:Y4402" si="7319">SUM(X4403:X4404)</f>
        <v>0</v>
      </c>
      <c r="Y4402" s="241">
        <f t="shared" si="7319"/>
        <v>0</v>
      </c>
    </row>
    <row r="4403" spans="1:29" s="229" customFormat="1" ht="15" x14ac:dyDescent="0.2">
      <c r="A4403" s="242" t="s">
        <v>993</v>
      </c>
      <c r="B4403" s="242" t="s">
        <v>1001</v>
      </c>
      <c r="C4403" s="243">
        <v>562</v>
      </c>
      <c r="D4403" s="242" t="s">
        <v>101</v>
      </c>
      <c r="E4403" s="251">
        <v>3231</v>
      </c>
      <c r="F4403" s="246" t="s">
        <v>52</v>
      </c>
      <c r="G4403" s="247"/>
      <c r="H4403" s="398">
        <v>0</v>
      </c>
      <c r="I4403" s="382"/>
      <c r="J4403" s="398">
        <v>1062</v>
      </c>
      <c r="K4403" s="382"/>
      <c r="L4403" s="398">
        <v>1062</v>
      </c>
      <c r="M4403" s="382"/>
      <c r="N4403" s="398">
        <v>1062</v>
      </c>
      <c r="O4403" s="382"/>
      <c r="P4403" s="398">
        <v>0</v>
      </c>
      <c r="Q4403" s="382"/>
      <c r="R4403" s="398"/>
      <c r="S4403" s="382"/>
      <c r="T4403" s="398"/>
      <c r="U4403" s="382"/>
      <c r="V4403" s="398"/>
      <c r="W4403" s="382"/>
      <c r="X4403" s="398"/>
      <c r="Y4403" s="382"/>
    </row>
    <row r="4404" spans="1:29" s="229" customFormat="1" ht="15" x14ac:dyDescent="0.2">
      <c r="A4404" s="242" t="s">
        <v>993</v>
      </c>
      <c r="B4404" s="242" t="s">
        <v>1001</v>
      </c>
      <c r="C4404" s="243">
        <v>562</v>
      </c>
      <c r="D4404" s="242" t="s">
        <v>101</v>
      </c>
      <c r="E4404" s="252">
        <v>3237</v>
      </c>
      <c r="F4404" s="253" t="s">
        <v>58</v>
      </c>
      <c r="G4404" s="247"/>
      <c r="H4404" s="398">
        <v>0</v>
      </c>
      <c r="I4404" s="382"/>
      <c r="J4404" s="398">
        <v>91711</v>
      </c>
      <c r="K4404" s="382"/>
      <c r="L4404" s="398">
        <v>91711</v>
      </c>
      <c r="M4404" s="382"/>
      <c r="N4404" s="398">
        <v>91711</v>
      </c>
      <c r="O4404" s="382"/>
      <c r="P4404" s="398">
        <v>0</v>
      </c>
      <c r="Q4404" s="382"/>
      <c r="R4404" s="398"/>
      <c r="S4404" s="382"/>
      <c r="T4404" s="398"/>
      <c r="U4404" s="382"/>
      <c r="V4404" s="398"/>
      <c r="W4404" s="382"/>
      <c r="X4404" s="398"/>
      <c r="Y4404" s="382"/>
    </row>
    <row r="4405" spans="1:29" s="229" customFormat="1" x14ac:dyDescent="0.2">
      <c r="A4405" s="230" t="s">
        <v>993</v>
      </c>
      <c r="B4405" s="230" t="s">
        <v>1001</v>
      </c>
      <c r="C4405" s="231">
        <v>562</v>
      </c>
      <c r="D4405" s="230"/>
      <c r="E4405" s="233">
        <v>42</v>
      </c>
      <c r="F4405" s="234"/>
      <c r="G4405" s="234"/>
      <c r="H4405" s="235">
        <f t="shared" ref="H4405:X4406" si="7320">H4406</f>
        <v>0</v>
      </c>
      <c r="I4405" s="235">
        <f t="shared" si="7320"/>
        <v>0</v>
      </c>
      <c r="J4405" s="235">
        <f t="shared" si="7320"/>
        <v>9362931</v>
      </c>
      <c r="K4405" s="235">
        <f t="shared" si="7320"/>
        <v>0</v>
      </c>
      <c r="L4405" s="235">
        <f t="shared" si="7320"/>
        <v>9362931</v>
      </c>
      <c r="M4405" s="235">
        <f t="shared" si="7320"/>
        <v>0</v>
      </c>
      <c r="N4405" s="235">
        <f t="shared" si="7320"/>
        <v>9362931</v>
      </c>
      <c r="O4405" s="235">
        <f t="shared" si="7320"/>
        <v>0</v>
      </c>
      <c r="P4405" s="235">
        <f t="shared" si="7320"/>
        <v>1499768</v>
      </c>
      <c r="Q4405" s="235">
        <f t="shared" si="7320"/>
        <v>0</v>
      </c>
      <c r="R4405" s="235">
        <f t="shared" si="7320"/>
        <v>1499768</v>
      </c>
      <c r="S4405" s="235">
        <f t="shared" si="7320"/>
        <v>0</v>
      </c>
      <c r="T4405" s="235">
        <f t="shared" si="7320"/>
        <v>1499768</v>
      </c>
      <c r="U4405" s="235">
        <f t="shared" si="7320"/>
        <v>0</v>
      </c>
      <c r="V4405" s="235">
        <f t="shared" si="7320"/>
        <v>0</v>
      </c>
      <c r="W4405" s="235">
        <f t="shared" si="7320"/>
        <v>0</v>
      </c>
      <c r="X4405" s="235">
        <f t="shared" si="7320"/>
        <v>0</v>
      </c>
      <c r="Y4405" s="235">
        <f t="shared" ref="X4405:Y4406" si="7321">Y4406</f>
        <v>0</v>
      </c>
    </row>
    <row r="4406" spans="1:29" x14ac:dyDescent="0.2">
      <c r="A4406" s="236" t="s">
        <v>993</v>
      </c>
      <c r="B4406" s="236" t="s">
        <v>1001</v>
      </c>
      <c r="C4406" s="237">
        <v>562</v>
      </c>
      <c r="D4406" s="236"/>
      <c r="E4406" s="254">
        <v>421</v>
      </c>
      <c r="F4406" s="239"/>
      <c r="G4406" s="247"/>
      <c r="H4406" s="241">
        <f t="shared" si="7320"/>
        <v>0</v>
      </c>
      <c r="I4406" s="241">
        <f t="shared" si="7320"/>
        <v>0</v>
      </c>
      <c r="J4406" s="241">
        <f t="shared" si="7320"/>
        <v>9362931</v>
      </c>
      <c r="K4406" s="241">
        <f t="shared" si="7320"/>
        <v>0</v>
      </c>
      <c r="L4406" s="241">
        <f t="shared" si="7320"/>
        <v>9362931</v>
      </c>
      <c r="M4406" s="241">
        <f t="shared" si="7320"/>
        <v>0</v>
      </c>
      <c r="N4406" s="241">
        <f t="shared" si="7320"/>
        <v>9362931</v>
      </c>
      <c r="O4406" s="241">
        <f t="shared" si="7320"/>
        <v>0</v>
      </c>
      <c r="P4406" s="241">
        <f t="shared" si="7320"/>
        <v>1499768</v>
      </c>
      <c r="Q4406" s="241">
        <f t="shared" si="7320"/>
        <v>0</v>
      </c>
      <c r="R4406" s="241">
        <f t="shared" si="7320"/>
        <v>1499768</v>
      </c>
      <c r="S4406" s="241">
        <f t="shared" si="7320"/>
        <v>0</v>
      </c>
      <c r="T4406" s="241">
        <f t="shared" si="7320"/>
        <v>1499768</v>
      </c>
      <c r="U4406" s="241">
        <f t="shared" si="7320"/>
        <v>0</v>
      </c>
      <c r="V4406" s="241">
        <f t="shared" si="7320"/>
        <v>0</v>
      </c>
      <c r="W4406" s="241">
        <f t="shared" si="7320"/>
        <v>0</v>
      </c>
      <c r="X4406" s="241">
        <f t="shared" si="7321"/>
        <v>0</v>
      </c>
      <c r="Y4406" s="241">
        <f t="shared" si="7321"/>
        <v>0</v>
      </c>
      <c r="Z4406" s="229"/>
      <c r="AA4406" s="229"/>
      <c r="AB4406" s="229"/>
      <c r="AC4406" s="229"/>
    </row>
    <row r="4407" spans="1:29" ht="15" x14ac:dyDescent="0.2">
      <c r="A4407" s="242" t="s">
        <v>993</v>
      </c>
      <c r="B4407" s="242" t="s">
        <v>1001</v>
      </c>
      <c r="C4407" s="243">
        <v>562</v>
      </c>
      <c r="D4407" s="242" t="s">
        <v>101</v>
      </c>
      <c r="E4407" s="245">
        <v>4214</v>
      </c>
      <c r="F4407" s="246" t="s">
        <v>500</v>
      </c>
      <c r="G4407" s="247"/>
      <c r="H4407" s="398">
        <v>0</v>
      </c>
      <c r="I4407" s="382"/>
      <c r="J4407" s="398">
        <v>9362931</v>
      </c>
      <c r="K4407" s="382"/>
      <c r="L4407" s="398">
        <v>9362931</v>
      </c>
      <c r="M4407" s="382"/>
      <c r="N4407" s="398">
        <v>9362931</v>
      </c>
      <c r="O4407" s="382"/>
      <c r="P4407" s="398">
        <v>1499768</v>
      </c>
      <c r="Q4407" s="382"/>
      <c r="R4407" s="398">
        <v>1499768</v>
      </c>
      <c r="S4407" s="382"/>
      <c r="T4407" s="398">
        <v>1499768</v>
      </c>
      <c r="U4407" s="382"/>
      <c r="V4407" s="398"/>
      <c r="W4407" s="382"/>
      <c r="X4407" s="398"/>
      <c r="Y4407" s="382"/>
      <c r="Z4407" s="229"/>
      <c r="AA4407" s="229"/>
      <c r="AB4407" s="229"/>
      <c r="AC4407" s="229"/>
    </row>
    <row r="4408" spans="1:29" ht="56.25" x14ac:dyDescent="0.2">
      <c r="A4408" s="202" t="s">
        <v>993</v>
      </c>
      <c r="B4408" s="173" t="s">
        <v>1003</v>
      </c>
      <c r="C4408" s="173"/>
      <c r="D4408" s="173"/>
      <c r="E4408" s="174"/>
      <c r="F4408" s="176" t="s">
        <v>1004</v>
      </c>
      <c r="G4408" s="177" t="s">
        <v>632</v>
      </c>
      <c r="H4408" s="184">
        <f>H4409+H4412</f>
        <v>15100</v>
      </c>
      <c r="I4408" s="184">
        <f t="shared" ref="I4408:W4408" si="7322">I4409+I4412</f>
        <v>15000</v>
      </c>
      <c r="J4408" s="184">
        <f t="shared" si="7322"/>
        <v>0</v>
      </c>
      <c r="K4408" s="184">
        <f t="shared" si="7322"/>
        <v>0</v>
      </c>
      <c r="L4408" s="184">
        <f t="shared" si="7322"/>
        <v>193125</v>
      </c>
      <c r="M4408" s="184">
        <f t="shared" si="7322"/>
        <v>37500</v>
      </c>
      <c r="N4408" s="184">
        <f t="shared" ref="N4408:O4408" si="7323">N4409+N4412</f>
        <v>193125</v>
      </c>
      <c r="O4408" s="184">
        <f t="shared" si="7323"/>
        <v>37500</v>
      </c>
      <c r="P4408" s="184">
        <f t="shared" si="7322"/>
        <v>0</v>
      </c>
      <c r="Q4408" s="184">
        <f t="shared" si="7322"/>
        <v>0</v>
      </c>
      <c r="R4408" s="184">
        <f t="shared" si="7322"/>
        <v>163750</v>
      </c>
      <c r="S4408" s="184">
        <f t="shared" si="7322"/>
        <v>43750</v>
      </c>
      <c r="T4408" s="184">
        <f t="shared" ref="T4408:U4408" si="7324">T4409+T4412</f>
        <v>163750</v>
      </c>
      <c r="U4408" s="184">
        <f t="shared" si="7324"/>
        <v>43750</v>
      </c>
      <c r="V4408" s="184">
        <f t="shared" si="7322"/>
        <v>44375</v>
      </c>
      <c r="W4408" s="184">
        <f t="shared" si="7322"/>
        <v>10000</v>
      </c>
      <c r="X4408" s="184">
        <f t="shared" ref="X4408:Y4408" si="7325">X4409+X4412</f>
        <v>44375</v>
      </c>
      <c r="Y4408" s="184">
        <f t="shared" si="7325"/>
        <v>10000</v>
      </c>
    </row>
    <row r="4409" spans="1:29" x14ac:dyDescent="0.2">
      <c r="A4409" s="188" t="s">
        <v>993</v>
      </c>
      <c r="B4409" s="166" t="s">
        <v>1003</v>
      </c>
      <c r="C4409" s="167">
        <v>11</v>
      </c>
      <c r="D4409" s="166"/>
      <c r="E4409" s="168">
        <v>42</v>
      </c>
      <c r="F4409" s="169"/>
      <c r="G4409" s="169"/>
      <c r="H4409" s="185">
        <f t="shared" ref="H4409:Y4409" si="7326">H4410</f>
        <v>15000</v>
      </c>
      <c r="I4409" s="185">
        <f t="shared" si="7326"/>
        <v>15000</v>
      </c>
      <c r="J4409" s="185">
        <f t="shared" si="7326"/>
        <v>0</v>
      </c>
      <c r="K4409" s="185">
        <f t="shared" si="7326"/>
        <v>0</v>
      </c>
      <c r="L4409" s="185">
        <f t="shared" si="7326"/>
        <v>37500</v>
      </c>
      <c r="M4409" s="185">
        <f t="shared" si="7326"/>
        <v>37500</v>
      </c>
      <c r="N4409" s="185">
        <f t="shared" si="7326"/>
        <v>37500</v>
      </c>
      <c r="O4409" s="185">
        <f t="shared" si="7326"/>
        <v>37500</v>
      </c>
      <c r="P4409" s="185">
        <f t="shared" si="7326"/>
        <v>0</v>
      </c>
      <c r="Q4409" s="185">
        <f t="shared" si="7326"/>
        <v>0</v>
      </c>
      <c r="R4409" s="185">
        <f t="shared" si="7326"/>
        <v>43750</v>
      </c>
      <c r="S4409" s="185">
        <f t="shared" si="7326"/>
        <v>43750</v>
      </c>
      <c r="T4409" s="185">
        <f t="shared" si="7326"/>
        <v>43750</v>
      </c>
      <c r="U4409" s="185">
        <f t="shared" si="7326"/>
        <v>43750</v>
      </c>
      <c r="V4409" s="185">
        <f t="shared" si="7326"/>
        <v>10000</v>
      </c>
      <c r="W4409" s="185">
        <f t="shared" si="7326"/>
        <v>10000</v>
      </c>
      <c r="X4409" s="185">
        <f t="shared" si="7326"/>
        <v>10000</v>
      </c>
      <c r="Y4409" s="185">
        <f t="shared" si="7326"/>
        <v>10000</v>
      </c>
    </row>
    <row r="4410" spans="1:29" s="229" customFormat="1" x14ac:dyDescent="0.2">
      <c r="A4410" s="118" t="s">
        <v>993</v>
      </c>
      <c r="B4410" s="102" t="s">
        <v>1003</v>
      </c>
      <c r="C4410" s="103">
        <v>11</v>
      </c>
      <c r="D4410" s="118"/>
      <c r="E4410" s="113">
        <v>421</v>
      </c>
      <c r="F4410" s="141"/>
      <c r="G4410" s="186"/>
      <c r="H4410" s="108">
        <f>SUM(H4411)</f>
        <v>15000</v>
      </c>
      <c r="I4410" s="108">
        <f t="shared" ref="I4410:Y4410" si="7327">SUM(I4411)</f>
        <v>15000</v>
      </c>
      <c r="J4410" s="108">
        <f t="shared" si="7327"/>
        <v>0</v>
      </c>
      <c r="K4410" s="108">
        <f t="shared" si="7327"/>
        <v>0</v>
      </c>
      <c r="L4410" s="108">
        <f t="shared" si="7327"/>
        <v>37500</v>
      </c>
      <c r="M4410" s="108">
        <f t="shared" si="7327"/>
        <v>37500</v>
      </c>
      <c r="N4410" s="108">
        <f t="shared" si="7327"/>
        <v>37500</v>
      </c>
      <c r="O4410" s="108">
        <f t="shared" si="7327"/>
        <v>37500</v>
      </c>
      <c r="P4410" s="108">
        <f t="shared" si="7327"/>
        <v>0</v>
      </c>
      <c r="Q4410" s="108">
        <f t="shared" si="7327"/>
        <v>0</v>
      </c>
      <c r="R4410" s="108">
        <f t="shared" si="7327"/>
        <v>43750</v>
      </c>
      <c r="S4410" s="108">
        <f t="shared" si="7327"/>
        <v>43750</v>
      </c>
      <c r="T4410" s="108">
        <f t="shared" si="7327"/>
        <v>43750</v>
      </c>
      <c r="U4410" s="108">
        <f t="shared" si="7327"/>
        <v>43750</v>
      </c>
      <c r="V4410" s="108">
        <f t="shared" si="7327"/>
        <v>10000</v>
      </c>
      <c r="W4410" s="108">
        <f t="shared" si="7327"/>
        <v>10000</v>
      </c>
      <c r="X4410" s="108">
        <f t="shared" si="7327"/>
        <v>10000</v>
      </c>
      <c r="Y4410" s="108">
        <f t="shared" si="7327"/>
        <v>10000</v>
      </c>
      <c r="Z4410" s="112"/>
      <c r="AA4410" s="112"/>
      <c r="AB4410" s="112"/>
      <c r="AC4410" s="112"/>
    </row>
    <row r="4411" spans="1:29" s="229" customFormat="1" ht="15" x14ac:dyDescent="0.2">
      <c r="A4411" s="95" t="s">
        <v>993</v>
      </c>
      <c r="B4411" s="93" t="s">
        <v>1003</v>
      </c>
      <c r="C4411" s="94">
        <v>11</v>
      </c>
      <c r="D4411" s="95" t="s">
        <v>101</v>
      </c>
      <c r="E4411" s="119">
        <v>4214</v>
      </c>
      <c r="F4411" s="142" t="s">
        <v>500</v>
      </c>
      <c r="G4411" s="134"/>
      <c r="H4411" s="398">
        <v>15000</v>
      </c>
      <c r="I4411" s="398">
        <f t="shared" ref="I4411" si="7328">H4411</f>
        <v>15000</v>
      </c>
      <c r="J4411" s="398"/>
      <c r="K4411" s="398">
        <f t="shared" ref="K4411" si="7329">J4411</f>
        <v>0</v>
      </c>
      <c r="L4411" s="398">
        <v>37500</v>
      </c>
      <c r="M4411" s="398">
        <f t="shared" ref="M4411" si="7330">L4411</f>
        <v>37500</v>
      </c>
      <c r="N4411" s="398">
        <v>37500</v>
      </c>
      <c r="O4411" s="398">
        <f t="shared" ref="O4411" si="7331">N4411</f>
        <v>37500</v>
      </c>
      <c r="P4411" s="398"/>
      <c r="Q4411" s="398">
        <f t="shared" ref="Q4411" si="7332">P4411</f>
        <v>0</v>
      </c>
      <c r="R4411" s="398">
        <v>43750</v>
      </c>
      <c r="S4411" s="398">
        <f t="shared" ref="S4411" si="7333">R4411</f>
        <v>43750</v>
      </c>
      <c r="T4411" s="398">
        <v>43750</v>
      </c>
      <c r="U4411" s="398">
        <f t="shared" ref="U4411" si="7334">T4411</f>
        <v>43750</v>
      </c>
      <c r="V4411" s="398">
        <v>10000</v>
      </c>
      <c r="W4411" s="398">
        <f>V4411</f>
        <v>10000</v>
      </c>
      <c r="X4411" s="398">
        <v>10000</v>
      </c>
      <c r="Y4411" s="398">
        <f t="shared" ref="Y4411" si="7335">X4411</f>
        <v>10000</v>
      </c>
      <c r="Z4411" s="112"/>
      <c r="AA4411" s="112"/>
      <c r="AB4411" s="112"/>
      <c r="AC4411" s="112"/>
    </row>
    <row r="4412" spans="1:29" s="229" customFormat="1" x14ac:dyDescent="0.2">
      <c r="A4412" s="230" t="s">
        <v>993</v>
      </c>
      <c r="B4412" s="230" t="s">
        <v>1003</v>
      </c>
      <c r="C4412" s="231">
        <v>581</v>
      </c>
      <c r="D4412" s="230"/>
      <c r="E4412" s="233">
        <v>42</v>
      </c>
      <c r="F4412" s="234"/>
      <c r="G4412" s="234"/>
      <c r="H4412" s="235">
        <f t="shared" ref="H4412:X4413" si="7336">H4413</f>
        <v>100</v>
      </c>
      <c r="I4412" s="235">
        <f t="shared" si="7336"/>
        <v>0</v>
      </c>
      <c r="J4412" s="235">
        <f t="shared" si="7336"/>
        <v>0</v>
      </c>
      <c r="K4412" s="235">
        <f t="shared" si="7336"/>
        <v>0</v>
      </c>
      <c r="L4412" s="235">
        <f t="shared" si="7336"/>
        <v>155625</v>
      </c>
      <c r="M4412" s="235">
        <f t="shared" si="7336"/>
        <v>0</v>
      </c>
      <c r="N4412" s="235">
        <f t="shared" si="7336"/>
        <v>155625</v>
      </c>
      <c r="O4412" s="235">
        <f t="shared" si="7336"/>
        <v>0</v>
      </c>
      <c r="P4412" s="235">
        <f t="shared" si="7336"/>
        <v>0</v>
      </c>
      <c r="Q4412" s="235">
        <f t="shared" si="7336"/>
        <v>0</v>
      </c>
      <c r="R4412" s="235">
        <f t="shared" si="7336"/>
        <v>120000</v>
      </c>
      <c r="S4412" s="235">
        <f t="shared" si="7336"/>
        <v>0</v>
      </c>
      <c r="T4412" s="235">
        <f t="shared" si="7336"/>
        <v>120000</v>
      </c>
      <c r="U4412" s="235">
        <f t="shared" si="7336"/>
        <v>0</v>
      </c>
      <c r="V4412" s="235">
        <f t="shared" si="7336"/>
        <v>34375</v>
      </c>
      <c r="W4412" s="235">
        <f t="shared" si="7336"/>
        <v>0</v>
      </c>
      <c r="X4412" s="235">
        <f t="shared" si="7336"/>
        <v>34375</v>
      </c>
      <c r="Y4412" s="235">
        <f t="shared" ref="X4412:Y4413" si="7337">Y4413</f>
        <v>0</v>
      </c>
    </row>
    <row r="4413" spans="1:29" x14ac:dyDescent="0.2">
      <c r="A4413" s="236" t="s">
        <v>993</v>
      </c>
      <c r="B4413" s="236" t="s">
        <v>1003</v>
      </c>
      <c r="C4413" s="237">
        <v>581</v>
      </c>
      <c r="D4413" s="236"/>
      <c r="E4413" s="254">
        <v>421</v>
      </c>
      <c r="F4413" s="239"/>
      <c r="G4413" s="247"/>
      <c r="H4413" s="241">
        <f t="shared" si="7336"/>
        <v>100</v>
      </c>
      <c r="I4413" s="241">
        <f t="shared" si="7336"/>
        <v>0</v>
      </c>
      <c r="J4413" s="241">
        <f t="shared" si="7336"/>
        <v>0</v>
      </c>
      <c r="K4413" s="241">
        <f t="shared" si="7336"/>
        <v>0</v>
      </c>
      <c r="L4413" s="241">
        <f t="shared" si="7336"/>
        <v>155625</v>
      </c>
      <c r="M4413" s="241">
        <f t="shared" si="7336"/>
        <v>0</v>
      </c>
      <c r="N4413" s="241">
        <f t="shared" si="7336"/>
        <v>155625</v>
      </c>
      <c r="O4413" s="241">
        <f t="shared" si="7336"/>
        <v>0</v>
      </c>
      <c r="P4413" s="241">
        <f t="shared" si="7336"/>
        <v>0</v>
      </c>
      <c r="Q4413" s="241">
        <f t="shared" si="7336"/>
        <v>0</v>
      </c>
      <c r="R4413" s="241">
        <f t="shared" si="7336"/>
        <v>120000</v>
      </c>
      <c r="S4413" s="241">
        <f t="shared" si="7336"/>
        <v>0</v>
      </c>
      <c r="T4413" s="241">
        <f t="shared" si="7336"/>
        <v>120000</v>
      </c>
      <c r="U4413" s="241">
        <f t="shared" si="7336"/>
        <v>0</v>
      </c>
      <c r="V4413" s="241">
        <f t="shared" si="7336"/>
        <v>34375</v>
      </c>
      <c r="W4413" s="241">
        <f t="shared" si="7336"/>
        <v>0</v>
      </c>
      <c r="X4413" s="241">
        <f t="shared" si="7337"/>
        <v>34375</v>
      </c>
      <c r="Y4413" s="241">
        <f t="shared" si="7337"/>
        <v>0</v>
      </c>
      <c r="Z4413" s="229"/>
      <c r="AA4413" s="229"/>
      <c r="AB4413" s="229"/>
      <c r="AC4413" s="229"/>
    </row>
    <row r="4414" spans="1:29" s="101" customFormat="1" x14ac:dyDescent="0.2">
      <c r="A4414" s="242" t="s">
        <v>993</v>
      </c>
      <c r="B4414" s="242" t="s">
        <v>1003</v>
      </c>
      <c r="C4414" s="243">
        <v>581</v>
      </c>
      <c r="D4414" s="242" t="s">
        <v>101</v>
      </c>
      <c r="E4414" s="245">
        <v>4214</v>
      </c>
      <c r="F4414" s="246" t="s">
        <v>500</v>
      </c>
      <c r="G4414" s="247"/>
      <c r="H4414" s="398">
        <v>100</v>
      </c>
      <c r="I4414" s="382"/>
      <c r="J4414" s="398"/>
      <c r="K4414" s="382"/>
      <c r="L4414" s="398">
        <v>155625</v>
      </c>
      <c r="M4414" s="382"/>
      <c r="N4414" s="398">
        <v>155625</v>
      </c>
      <c r="O4414" s="382"/>
      <c r="P4414" s="398"/>
      <c r="Q4414" s="382"/>
      <c r="R4414" s="398">
        <v>120000</v>
      </c>
      <c r="S4414" s="382"/>
      <c r="T4414" s="398">
        <v>120000</v>
      </c>
      <c r="U4414" s="382"/>
      <c r="V4414" s="398">
        <v>34375</v>
      </c>
      <c r="W4414" s="382"/>
      <c r="X4414" s="398">
        <v>34375</v>
      </c>
      <c r="Y4414" s="382"/>
      <c r="Z4414" s="229"/>
      <c r="AA4414" s="229"/>
      <c r="AB4414" s="229"/>
      <c r="AC4414" s="229"/>
    </row>
    <row r="4415" spans="1:29" s="315" customFormat="1" ht="60" customHeight="1" x14ac:dyDescent="0.2">
      <c r="A4415" s="223" t="s">
        <v>993</v>
      </c>
      <c r="B4415" s="224" t="s">
        <v>1005</v>
      </c>
      <c r="C4415" s="224"/>
      <c r="D4415" s="224"/>
      <c r="E4415" s="225"/>
      <c r="F4415" s="226" t="s">
        <v>1006</v>
      </c>
      <c r="G4415" s="227" t="s">
        <v>632</v>
      </c>
      <c r="H4415" s="228">
        <f t="shared" ref="H4415:Y4415" si="7338">H4416+H4420+H4425+H4430+H4434+H4439+H4444+H4448+H4453+H4458+H4462</f>
        <v>0</v>
      </c>
      <c r="I4415" s="228">
        <f t="shared" si="7338"/>
        <v>0</v>
      </c>
      <c r="J4415" s="228">
        <f t="shared" si="7338"/>
        <v>0</v>
      </c>
      <c r="K4415" s="228">
        <f t="shared" si="7338"/>
        <v>0</v>
      </c>
      <c r="L4415" s="228">
        <f t="shared" si="7338"/>
        <v>0</v>
      </c>
      <c r="M4415" s="228">
        <f t="shared" si="7338"/>
        <v>0</v>
      </c>
      <c r="N4415" s="228">
        <f t="shared" si="7338"/>
        <v>1345000</v>
      </c>
      <c r="O4415" s="228">
        <f t="shared" si="7338"/>
        <v>646000</v>
      </c>
      <c r="P4415" s="228">
        <f t="shared" si="7338"/>
        <v>0</v>
      </c>
      <c r="Q4415" s="228">
        <f t="shared" si="7338"/>
        <v>0</v>
      </c>
      <c r="R4415" s="228">
        <f t="shared" si="7338"/>
        <v>0</v>
      </c>
      <c r="S4415" s="228">
        <f t="shared" si="7338"/>
        <v>0</v>
      </c>
      <c r="T4415" s="228">
        <f t="shared" si="7338"/>
        <v>1634000</v>
      </c>
      <c r="U4415" s="228">
        <f t="shared" si="7338"/>
        <v>918000</v>
      </c>
      <c r="V4415" s="228">
        <f t="shared" si="7338"/>
        <v>0</v>
      </c>
      <c r="W4415" s="228">
        <f t="shared" si="7338"/>
        <v>0</v>
      </c>
      <c r="X4415" s="228">
        <f t="shared" si="7338"/>
        <v>1284000</v>
      </c>
      <c r="Y4415" s="228">
        <f t="shared" si="7338"/>
        <v>768000</v>
      </c>
      <c r="Z4415" s="229"/>
      <c r="AA4415" s="229"/>
      <c r="AB4415" s="229"/>
      <c r="AC4415" s="307"/>
    </row>
    <row r="4416" spans="1:29" s="315" customFormat="1" x14ac:dyDescent="0.2">
      <c r="A4416" s="230" t="s">
        <v>993</v>
      </c>
      <c r="B4416" s="230" t="s">
        <v>1005</v>
      </c>
      <c r="C4416" s="231">
        <v>11</v>
      </c>
      <c r="D4416" s="232"/>
      <c r="E4416" s="233">
        <v>32</v>
      </c>
      <c r="F4416" s="234"/>
      <c r="G4416" s="234"/>
      <c r="H4416" s="235">
        <f t="shared" ref="H4416:Y4416" si="7339">H4417</f>
        <v>0</v>
      </c>
      <c r="I4416" s="235">
        <f t="shared" si="7339"/>
        <v>0</v>
      </c>
      <c r="J4416" s="235">
        <f t="shared" si="7339"/>
        <v>0</v>
      </c>
      <c r="K4416" s="235">
        <f t="shared" si="7339"/>
        <v>0</v>
      </c>
      <c r="L4416" s="235">
        <f t="shared" si="7339"/>
        <v>0</v>
      </c>
      <c r="M4416" s="235">
        <f t="shared" si="7339"/>
        <v>0</v>
      </c>
      <c r="N4416" s="235">
        <f t="shared" si="7339"/>
        <v>2000</v>
      </c>
      <c r="O4416" s="235">
        <f t="shared" si="7339"/>
        <v>2000</v>
      </c>
      <c r="P4416" s="235">
        <f t="shared" si="7339"/>
        <v>0</v>
      </c>
      <c r="Q4416" s="235">
        <f t="shared" si="7339"/>
        <v>0</v>
      </c>
      <c r="R4416" s="235">
        <f t="shared" si="7339"/>
        <v>0</v>
      </c>
      <c r="S4416" s="235">
        <f t="shared" si="7339"/>
        <v>0</v>
      </c>
      <c r="T4416" s="235">
        <f t="shared" si="7339"/>
        <v>2000</v>
      </c>
      <c r="U4416" s="235">
        <f t="shared" si="7339"/>
        <v>2000</v>
      </c>
      <c r="V4416" s="235">
        <f t="shared" si="7339"/>
        <v>0</v>
      </c>
      <c r="W4416" s="235">
        <f t="shared" si="7339"/>
        <v>0</v>
      </c>
      <c r="X4416" s="235">
        <f t="shared" si="7339"/>
        <v>2000</v>
      </c>
      <c r="Y4416" s="235">
        <f t="shared" si="7339"/>
        <v>2000</v>
      </c>
      <c r="Z4416" s="229"/>
      <c r="AA4416" s="229"/>
      <c r="AB4416" s="229"/>
      <c r="AC4416" s="307"/>
    </row>
    <row r="4417" spans="1:29" s="315" customFormat="1" x14ac:dyDescent="0.2">
      <c r="A4417" s="236" t="s">
        <v>993</v>
      </c>
      <c r="B4417" s="236" t="s">
        <v>1005</v>
      </c>
      <c r="C4417" s="237">
        <v>11</v>
      </c>
      <c r="D4417" s="236"/>
      <c r="E4417" s="238">
        <v>323</v>
      </c>
      <c r="F4417" s="239"/>
      <c r="G4417" s="240"/>
      <c r="H4417" s="241">
        <f t="shared" ref="H4417:Y4417" si="7340">H4418+H4419</f>
        <v>0</v>
      </c>
      <c r="I4417" s="241">
        <f t="shared" si="7340"/>
        <v>0</v>
      </c>
      <c r="J4417" s="241">
        <f t="shared" si="7340"/>
        <v>0</v>
      </c>
      <c r="K4417" s="241">
        <f t="shared" si="7340"/>
        <v>0</v>
      </c>
      <c r="L4417" s="241">
        <f t="shared" si="7340"/>
        <v>0</v>
      </c>
      <c r="M4417" s="241">
        <f t="shared" si="7340"/>
        <v>0</v>
      </c>
      <c r="N4417" s="241">
        <f t="shared" si="7340"/>
        <v>2000</v>
      </c>
      <c r="O4417" s="241">
        <f t="shared" si="7340"/>
        <v>2000</v>
      </c>
      <c r="P4417" s="241">
        <f t="shared" si="7340"/>
        <v>0</v>
      </c>
      <c r="Q4417" s="241">
        <f t="shared" si="7340"/>
        <v>0</v>
      </c>
      <c r="R4417" s="241">
        <f t="shared" si="7340"/>
        <v>0</v>
      </c>
      <c r="S4417" s="241">
        <f t="shared" si="7340"/>
        <v>0</v>
      </c>
      <c r="T4417" s="241">
        <f t="shared" si="7340"/>
        <v>2000</v>
      </c>
      <c r="U4417" s="241">
        <f t="shared" si="7340"/>
        <v>2000</v>
      </c>
      <c r="V4417" s="241">
        <f t="shared" si="7340"/>
        <v>0</v>
      </c>
      <c r="W4417" s="241">
        <f t="shared" si="7340"/>
        <v>0</v>
      </c>
      <c r="X4417" s="241">
        <f t="shared" si="7340"/>
        <v>2000</v>
      </c>
      <c r="Y4417" s="241">
        <f t="shared" si="7340"/>
        <v>2000</v>
      </c>
      <c r="Z4417" s="229"/>
      <c r="AA4417" s="229"/>
      <c r="AB4417" s="229"/>
      <c r="AC4417" s="307"/>
    </row>
    <row r="4418" spans="1:29" s="229" customFormat="1" ht="15" x14ac:dyDescent="0.2">
      <c r="A4418" s="242" t="s">
        <v>993</v>
      </c>
      <c r="B4418" s="242" t="s">
        <v>1005</v>
      </c>
      <c r="C4418" s="243">
        <v>11</v>
      </c>
      <c r="D4418" s="244" t="s">
        <v>101</v>
      </c>
      <c r="E4418" s="251">
        <v>3233</v>
      </c>
      <c r="F4418" s="246" t="s">
        <v>54</v>
      </c>
      <c r="G4418" s="247"/>
      <c r="H4418" s="429">
        <v>0</v>
      </c>
      <c r="I4418" s="429">
        <v>0</v>
      </c>
      <c r="J4418" s="429">
        <v>0</v>
      </c>
      <c r="K4418" s="429"/>
      <c r="L4418" s="429">
        <v>0</v>
      </c>
      <c r="M4418" s="429"/>
      <c r="N4418" s="429">
        <v>1000</v>
      </c>
      <c r="O4418" s="429">
        <f>N4418</f>
        <v>1000</v>
      </c>
      <c r="P4418" s="429"/>
      <c r="Q4418" s="429"/>
      <c r="R4418" s="429"/>
      <c r="S4418" s="429"/>
      <c r="T4418" s="429">
        <v>1000</v>
      </c>
      <c r="U4418" s="429">
        <f>T4418</f>
        <v>1000</v>
      </c>
      <c r="V4418" s="429"/>
      <c r="W4418" s="429"/>
      <c r="X4418" s="429">
        <v>1000</v>
      </c>
      <c r="Y4418" s="429">
        <f>X4418</f>
        <v>1000</v>
      </c>
      <c r="AC4418" s="307"/>
    </row>
    <row r="4419" spans="1:29" s="315" customFormat="1" x14ac:dyDescent="0.2">
      <c r="A4419" s="242" t="s">
        <v>993</v>
      </c>
      <c r="B4419" s="242" t="s">
        <v>1005</v>
      </c>
      <c r="C4419" s="243">
        <v>11</v>
      </c>
      <c r="D4419" s="244" t="s">
        <v>101</v>
      </c>
      <c r="E4419" s="245">
        <v>3237</v>
      </c>
      <c r="F4419" s="246" t="s">
        <v>58</v>
      </c>
      <c r="G4419" s="247"/>
      <c r="H4419" s="381">
        <v>0</v>
      </c>
      <c r="I4419" s="381">
        <f>H4419</f>
        <v>0</v>
      </c>
      <c r="J4419" s="381">
        <v>0</v>
      </c>
      <c r="K4419" s="381">
        <f>J4419</f>
        <v>0</v>
      </c>
      <c r="L4419" s="381">
        <v>0</v>
      </c>
      <c r="M4419" s="381">
        <f>L4419</f>
        <v>0</v>
      </c>
      <c r="N4419" s="381">
        <v>1000</v>
      </c>
      <c r="O4419" s="381">
        <f>N4419</f>
        <v>1000</v>
      </c>
      <c r="P4419" s="381"/>
      <c r="Q4419" s="381">
        <f>P4419</f>
        <v>0</v>
      </c>
      <c r="R4419" s="381"/>
      <c r="S4419" s="381">
        <f>R4419</f>
        <v>0</v>
      </c>
      <c r="T4419" s="381">
        <v>1000</v>
      </c>
      <c r="U4419" s="381">
        <f>T4419</f>
        <v>1000</v>
      </c>
      <c r="V4419" s="381"/>
      <c r="W4419" s="381">
        <f>V4419</f>
        <v>0</v>
      </c>
      <c r="X4419" s="381">
        <v>1000</v>
      </c>
      <c r="Y4419" s="381">
        <f>X4419</f>
        <v>1000</v>
      </c>
      <c r="Z4419" s="229"/>
      <c r="AA4419" s="229"/>
      <c r="AB4419" s="229"/>
      <c r="AC4419" s="307"/>
    </row>
    <row r="4420" spans="1:29" s="315" customFormat="1" x14ac:dyDescent="0.2">
      <c r="A4420" s="230" t="s">
        <v>993</v>
      </c>
      <c r="B4420" s="230" t="s">
        <v>1005</v>
      </c>
      <c r="C4420" s="231">
        <v>11</v>
      </c>
      <c r="D4420" s="232"/>
      <c r="E4420" s="233">
        <v>42</v>
      </c>
      <c r="F4420" s="234"/>
      <c r="G4420" s="234"/>
      <c r="H4420" s="235">
        <f t="shared" ref="H4420:Y4420" si="7341">H4421+H4423</f>
        <v>0</v>
      </c>
      <c r="I4420" s="235">
        <f t="shared" si="7341"/>
        <v>0</v>
      </c>
      <c r="J4420" s="235">
        <f t="shared" si="7341"/>
        <v>0</v>
      </c>
      <c r="K4420" s="235">
        <f t="shared" si="7341"/>
        <v>0</v>
      </c>
      <c r="L4420" s="235">
        <f t="shared" si="7341"/>
        <v>0</v>
      </c>
      <c r="M4420" s="235">
        <f t="shared" si="7341"/>
        <v>0</v>
      </c>
      <c r="N4420" s="235">
        <f t="shared" si="7341"/>
        <v>251000</v>
      </c>
      <c r="O4420" s="235">
        <f t="shared" si="7341"/>
        <v>251000</v>
      </c>
      <c r="P4420" s="235">
        <f t="shared" si="7341"/>
        <v>0</v>
      </c>
      <c r="Q4420" s="235">
        <f t="shared" si="7341"/>
        <v>0</v>
      </c>
      <c r="R4420" s="235">
        <f t="shared" si="7341"/>
        <v>0</v>
      </c>
      <c r="S4420" s="235">
        <f t="shared" si="7341"/>
        <v>0</v>
      </c>
      <c r="T4420" s="235">
        <f t="shared" si="7341"/>
        <v>250000</v>
      </c>
      <c r="U4420" s="235">
        <f t="shared" si="7341"/>
        <v>250000</v>
      </c>
      <c r="V4420" s="235">
        <f t="shared" si="7341"/>
        <v>0</v>
      </c>
      <c r="W4420" s="235">
        <f t="shared" si="7341"/>
        <v>0</v>
      </c>
      <c r="X4420" s="235">
        <f t="shared" si="7341"/>
        <v>250000</v>
      </c>
      <c r="Y4420" s="235">
        <f t="shared" si="7341"/>
        <v>250000</v>
      </c>
      <c r="Z4420" s="229"/>
      <c r="AA4420" s="229"/>
      <c r="AB4420" s="229"/>
      <c r="AC4420" s="307"/>
    </row>
    <row r="4421" spans="1:29" s="315" customFormat="1" x14ac:dyDescent="0.2">
      <c r="A4421" s="236" t="s">
        <v>993</v>
      </c>
      <c r="B4421" s="236" t="s">
        <v>1005</v>
      </c>
      <c r="C4421" s="237">
        <v>11</v>
      </c>
      <c r="D4421" s="236"/>
      <c r="E4421" s="238">
        <v>422</v>
      </c>
      <c r="F4421" s="376"/>
      <c r="G4421" s="376"/>
      <c r="H4421" s="339">
        <f t="shared" ref="H4421:Y4421" si="7342">H4422</f>
        <v>0</v>
      </c>
      <c r="I4421" s="339">
        <f t="shared" si="7342"/>
        <v>0</v>
      </c>
      <c r="J4421" s="339">
        <f t="shared" si="7342"/>
        <v>0</v>
      </c>
      <c r="K4421" s="339">
        <f t="shared" si="7342"/>
        <v>0</v>
      </c>
      <c r="L4421" s="339">
        <f t="shared" si="7342"/>
        <v>0</v>
      </c>
      <c r="M4421" s="339">
        <f t="shared" si="7342"/>
        <v>0</v>
      </c>
      <c r="N4421" s="339">
        <f t="shared" si="7342"/>
        <v>1000</v>
      </c>
      <c r="O4421" s="339">
        <f t="shared" si="7342"/>
        <v>1000</v>
      </c>
      <c r="P4421" s="339">
        <f t="shared" si="7342"/>
        <v>0</v>
      </c>
      <c r="Q4421" s="339">
        <f t="shared" si="7342"/>
        <v>0</v>
      </c>
      <c r="R4421" s="339">
        <f t="shared" si="7342"/>
        <v>0</v>
      </c>
      <c r="S4421" s="339">
        <f t="shared" si="7342"/>
        <v>0</v>
      </c>
      <c r="T4421" s="339">
        <f t="shared" si="7342"/>
        <v>0</v>
      </c>
      <c r="U4421" s="339">
        <f t="shared" si="7342"/>
        <v>0</v>
      </c>
      <c r="V4421" s="339">
        <f t="shared" si="7342"/>
        <v>0</v>
      </c>
      <c r="W4421" s="339">
        <f t="shared" si="7342"/>
        <v>0</v>
      </c>
      <c r="X4421" s="339">
        <f t="shared" si="7342"/>
        <v>0</v>
      </c>
      <c r="Y4421" s="339">
        <f t="shared" si="7342"/>
        <v>0</v>
      </c>
      <c r="Z4421" s="229"/>
      <c r="AA4421" s="229"/>
      <c r="AB4421" s="229"/>
      <c r="AC4421" s="307"/>
    </row>
    <row r="4422" spans="1:29" s="315" customFormat="1" x14ac:dyDescent="0.2">
      <c r="A4422" s="242" t="s">
        <v>993</v>
      </c>
      <c r="B4422" s="242" t="s">
        <v>1005</v>
      </c>
      <c r="C4422" s="243">
        <v>11</v>
      </c>
      <c r="D4422" s="244" t="s">
        <v>101</v>
      </c>
      <c r="E4422" s="252">
        <v>4221</v>
      </c>
      <c r="F4422" s="377" t="s">
        <v>74</v>
      </c>
      <c r="G4422" s="377"/>
      <c r="H4422" s="381"/>
      <c r="I4422" s="382"/>
      <c r="J4422" s="381"/>
      <c r="K4422" s="382"/>
      <c r="L4422" s="381"/>
      <c r="M4422" s="382"/>
      <c r="N4422" s="381">
        <v>1000</v>
      </c>
      <c r="O4422" s="382">
        <f>N4422</f>
        <v>1000</v>
      </c>
      <c r="P4422" s="381"/>
      <c r="Q4422" s="382"/>
      <c r="R4422" s="381"/>
      <c r="S4422" s="382"/>
      <c r="T4422" s="381"/>
      <c r="U4422" s="382"/>
      <c r="V4422" s="381"/>
      <c r="W4422" s="382"/>
      <c r="X4422" s="381"/>
      <c r="Y4422" s="382">
        <f>X4422</f>
        <v>0</v>
      </c>
      <c r="Z4422" s="229"/>
      <c r="AA4422" s="229"/>
      <c r="AB4422" s="229"/>
      <c r="AC4422" s="307"/>
    </row>
    <row r="4423" spans="1:29" s="315" customFormat="1" x14ac:dyDescent="0.2">
      <c r="A4423" s="236" t="s">
        <v>993</v>
      </c>
      <c r="B4423" s="236" t="s">
        <v>1005</v>
      </c>
      <c r="C4423" s="237">
        <v>11</v>
      </c>
      <c r="D4423" s="236"/>
      <c r="E4423" s="238">
        <v>426</v>
      </c>
      <c r="F4423" s="239"/>
      <c r="G4423" s="240"/>
      <c r="H4423" s="241">
        <f t="shared" ref="H4423:Y4423" si="7343">H4424</f>
        <v>0</v>
      </c>
      <c r="I4423" s="241">
        <f t="shared" si="7343"/>
        <v>0</v>
      </c>
      <c r="J4423" s="241">
        <f t="shared" si="7343"/>
        <v>0</v>
      </c>
      <c r="K4423" s="241">
        <f t="shared" si="7343"/>
        <v>0</v>
      </c>
      <c r="L4423" s="241">
        <f t="shared" si="7343"/>
        <v>0</v>
      </c>
      <c r="M4423" s="241">
        <f t="shared" si="7343"/>
        <v>0</v>
      </c>
      <c r="N4423" s="241">
        <f t="shared" si="7343"/>
        <v>250000</v>
      </c>
      <c r="O4423" s="241">
        <f t="shared" si="7343"/>
        <v>250000</v>
      </c>
      <c r="P4423" s="241">
        <f t="shared" si="7343"/>
        <v>0</v>
      </c>
      <c r="Q4423" s="241">
        <f t="shared" si="7343"/>
        <v>0</v>
      </c>
      <c r="R4423" s="241">
        <f t="shared" si="7343"/>
        <v>0</v>
      </c>
      <c r="S4423" s="241">
        <f t="shared" si="7343"/>
        <v>0</v>
      </c>
      <c r="T4423" s="241">
        <f t="shared" si="7343"/>
        <v>250000</v>
      </c>
      <c r="U4423" s="241">
        <f t="shared" si="7343"/>
        <v>250000</v>
      </c>
      <c r="V4423" s="241">
        <f t="shared" si="7343"/>
        <v>0</v>
      </c>
      <c r="W4423" s="241">
        <f t="shared" si="7343"/>
        <v>0</v>
      </c>
      <c r="X4423" s="241">
        <f t="shared" si="7343"/>
        <v>250000</v>
      </c>
      <c r="Y4423" s="241">
        <f t="shared" si="7343"/>
        <v>250000</v>
      </c>
      <c r="Z4423" s="229"/>
      <c r="AA4423" s="229"/>
      <c r="AB4423" s="229"/>
      <c r="AC4423" s="307"/>
    </row>
    <row r="4424" spans="1:29" s="315" customFormat="1" x14ac:dyDescent="0.2">
      <c r="A4424" s="242" t="s">
        <v>993</v>
      </c>
      <c r="B4424" s="242" t="s">
        <v>1005</v>
      </c>
      <c r="C4424" s="243">
        <v>11</v>
      </c>
      <c r="D4424" s="242" t="s">
        <v>101</v>
      </c>
      <c r="E4424" s="251">
        <v>4264</v>
      </c>
      <c r="F4424" s="246" t="s">
        <v>1007</v>
      </c>
      <c r="G4424" s="247"/>
      <c r="H4424" s="381"/>
      <c r="I4424" s="381">
        <f>H4424</f>
        <v>0</v>
      </c>
      <c r="J4424" s="381"/>
      <c r="K4424" s="381">
        <f>J4424</f>
        <v>0</v>
      </c>
      <c r="L4424" s="383"/>
      <c r="M4424" s="381">
        <f>L4424</f>
        <v>0</v>
      </c>
      <c r="N4424" s="383">
        <v>250000</v>
      </c>
      <c r="O4424" s="381">
        <f>N4424</f>
        <v>250000</v>
      </c>
      <c r="P4424" s="381">
        <v>0</v>
      </c>
      <c r="Q4424" s="381">
        <f>P4424</f>
        <v>0</v>
      </c>
      <c r="R4424" s="381"/>
      <c r="S4424" s="381">
        <f>R4424</f>
        <v>0</v>
      </c>
      <c r="T4424" s="381">
        <v>250000</v>
      </c>
      <c r="U4424" s="381">
        <f>T4424</f>
        <v>250000</v>
      </c>
      <c r="V4424" s="381"/>
      <c r="W4424" s="381">
        <f>V4424</f>
        <v>0</v>
      </c>
      <c r="X4424" s="381">
        <v>250000</v>
      </c>
      <c r="Y4424" s="381">
        <f>X4424</f>
        <v>250000</v>
      </c>
      <c r="Z4424" s="229"/>
      <c r="AA4424" s="229"/>
      <c r="AB4424" s="229"/>
      <c r="AC4424" s="307"/>
    </row>
    <row r="4425" spans="1:29" s="315" customFormat="1" x14ac:dyDescent="0.2">
      <c r="A4425" s="230" t="s">
        <v>993</v>
      </c>
      <c r="B4425" s="230" t="s">
        <v>1005</v>
      </c>
      <c r="C4425" s="231">
        <v>12</v>
      </c>
      <c r="D4425" s="232"/>
      <c r="E4425" s="233">
        <v>31</v>
      </c>
      <c r="F4425" s="234"/>
      <c r="G4425" s="234"/>
      <c r="H4425" s="235">
        <f t="shared" ref="H4425:Y4425" si="7344">H4426+H4428</f>
        <v>0</v>
      </c>
      <c r="I4425" s="235">
        <f t="shared" si="7344"/>
        <v>0</v>
      </c>
      <c r="J4425" s="235">
        <f t="shared" si="7344"/>
        <v>0</v>
      </c>
      <c r="K4425" s="235">
        <f t="shared" si="7344"/>
        <v>0</v>
      </c>
      <c r="L4425" s="235">
        <f t="shared" si="7344"/>
        <v>0</v>
      </c>
      <c r="M4425" s="235">
        <f t="shared" si="7344"/>
        <v>0</v>
      </c>
      <c r="N4425" s="235">
        <f t="shared" si="7344"/>
        <v>12000</v>
      </c>
      <c r="O4425" s="235">
        <f t="shared" si="7344"/>
        <v>12000</v>
      </c>
      <c r="P4425" s="235">
        <f t="shared" si="7344"/>
        <v>0</v>
      </c>
      <c r="Q4425" s="235">
        <f t="shared" si="7344"/>
        <v>0</v>
      </c>
      <c r="R4425" s="235">
        <f t="shared" si="7344"/>
        <v>0</v>
      </c>
      <c r="S4425" s="235">
        <f t="shared" si="7344"/>
        <v>0</v>
      </c>
      <c r="T4425" s="235">
        <f t="shared" si="7344"/>
        <v>12000</v>
      </c>
      <c r="U4425" s="235">
        <f t="shared" si="7344"/>
        <v>12000</v>
      </c>
      <c r="V4425" s="235">
        <f t="shared" si="7344"/>
        <v>0</v>
      </c>
      <c r="W4425" s="235">
        <f t="shared" si="7344"/>
        <v>0</v>
      </c>
      <c r="X4425" s="235">
        <f t="shared" si="7344"/>
        <v>12000</v>
      </c>
      <c r="Y4425" s="235">
        <f t="shared" si="7344"/>
        <v>12000</v>
      </c>
      <c r="Z4425" s="229"/>
      <c r="AA4425" s="229"/>
      <c r="AB4425" s="229"/>
      <c r="AC4425" s="307"/>
    </row>
    <row r="4426" spans="1:29" s="315" customFormat="1" x14ac:dyDescent="0.2">
      <c r="A4426" s="236" t="s">
        <v>993</v>
      </c>
      <c r="B4426" s="236" t="s">
        <v>1005</v>
      </c>
      <c r="C4426" s="237">
        <v>12</v>
      </c>
      <c r="D4426" s="236"/>
      <c r="E4426" s="238">
        <v>311</v>
      </c>
      <c r="F4426" s="239"/>
      <c r="G4426" s="240"/>
      <c r="H4426" s="241">
        <f t="shared" ref="H4426:Y4426" si="7345">H4427</f>
        <v>0</v>
      </c>
      <c r="I4426" s="241">
        <f t="shared" si="7345"/>
        <v>0</v>
      </c>
      <c r="J4426" s="241">
        <f t="shared" si="7345"/>
        <v>0</v>
      </c>
      <c r="K4426" s="241">
        <f t="shared" si="7345"/>
        <v>0</v>
      </c>
      <c r="L4426" s="241">
        <f t="shared" si="7345"/>
        <v>0</v>
      </c>
      <c r="M4426" s="241">
        <f t="shared" si="7345"/>
        <v>0</v>
      </c>
      <c r="N4426" s="241">
        <f t="shared" si="7345"/>
        <v>10000</v>
      </c>
      <c r="O4426" s="241">
        <f t="shared" si="7345"/>
        <v>10000</v>
      </c>
      <c r="P4426" s="241">
        <f t="shared" si="7345"/>
        <v>0</v>
      </c>
      <c r="Q4426" s="241">
        <f t="shared" si="7345"/>
        <v>0</v>
      </c>
      <c r="R4426" s="241">
        <f t="shared" si="7345"/>
        <v>0</v>
      </c>
      <c r="S4426" s="241">
        <f t="shared" si="7345"/>
        <v>0</v>
      </c>
      <c r="T4426" s="241">
        <f t="shared" si="7345"/>
        <v>10000</v>
      </c>
      <c r="U4426" s="241">
        <f t="shared" si="7345"/>
        <v>10000</v>
      </c>
      <c r="V4426" s="241">
        <f t="shared" si="7345"/>
        <v>0</v>
      </c>
      <c r="W4426" s="241">
        <f t="shared" si="7345"/>
        <v>0</v>
      </c>
      <c r="X4426" s="241">
        <f t="shared" si="7345"/>
        <v>10000</v>
      </c>
      <c r="Y4426" s="241">
        <f t="shared" si="7345"/>
        <v>10000</v>
      </c>
      <c r="Z4426" s="229"/>
      <c r="AA4426" s="229"/>
      <c r="AB4426" s="229"/>
      <c r="AC4426" s="307"/>
    </row>
    <row r="4427" spans="1:29" s="315" customFormat="1" x14ac:dyDescent="0.2">
      <c r="A4427" s="242" t="s">
        <v>993</v>
      </c>
      <c r="B4427" s="242" t="s">
        <v>1005</v>
      </c>
      <c r="C4427" s="243">
        <v>12</v>
      </c>
      <c r="D4427" s="242" t="s">
        <v>101</v>
      </c>
      <c r="E4427" s="251">
        <v>3111</v>
      </c>
      <c r="F4427" s="246" t="s">
        <v>33</v>
      </c>
      <c r="G4427" s="247"/>
      <c r="H4427" s="381"/>
      <c r="I4427" s="381">
        <f>H4427</f>
        <v>0</v>
      </c>
      <c r="J4427" s="381"/>
      <c r="K4427" s="381">
        <f>J4427</f>
        <v>0</v>
      </c>
      <c r="L4427" s="385"/>
      <c r="M4427" s="381">
        <f>L4427</f>
        <v>0</v>
      </c>
      <c r="N4427" s="385">
        <v>10000</v>
      </c>
      <c r="O4427" s="381">
        <f>N4427</f>
        <v>10000</v>
      </c>
      <c r="P4427" s="381">
        <v>0</v>
      </c>
      <c r="Q4427" s="381">
        <f>P4427</f>
        <v>0</v>
      </c>
      <c r="R4427" s="381"/>
      <c r="S4427" s="381">
        <f>R4427</f>
        <v>0</v>
      </c>
      <c r="T4427" s="381">
        <v>10000</v>
      </c>
      <c r="U4427" s="381">
        <f>T4427</f>
        <v>10000</v>
      </c>
      <c r="V4427" s="381"/>
      <c r="W4427" s="381">
        <f>V4427</f>
        <v>0</v>
      </c>
      <c r="X4427" s="381">
        <v>10000</v>
      </c>
      <c r="Y4427" s="381">
        <f>X4427</f>
        <v>10000</v>
      </c>
      <c r="Z4427" s="229"/>
      <c r="AA4427" s="229"/>
      <c r="AB4427" s="229"/>
      <c r="AC4427" s="307"/>
    </row>
    <row r="4428" spans="1:29" s="315" customFormat="1" x14ac:dyDescent="0.2">
      <c r="A4428" s="236" t="s">
        <v>993</v>
      </c>
      <c r="B4428" s="236" t="s">
        <v>1005</v>
      </c>
      <c r="C4428" s="237">
        <v>12</v>
      </c>
      <c r="D4428" s="236"/>
      <c r="E4428" s="238">
        <v>313</v>
      </c>
      <c r="F4428" s="239"/>
      <c r="G4428" s="240"/>
      <c r="H4428" s="241">
        <f t="shared" ref="H4428:Y4428" si="7346">H4429</f>
        <v>0</v>
      </c>
      <c r="I4428" s="241">
        <f t="shared" si="7346"/>
        <v>0</v>
      </c>
      <c r="J4428" s="241">
        <f t="shared" si="7346"/>
        <v>0</v>
      </c>
      <c r="K4428" s="241">
        <f t="shared" si="7346"/>
        <v>0</v>
      </c>
      <c r="L4428" s="241">
        <f t="shared" si="7346"/>
        <v>0</v>
      </c>
      <c r="M4428" s="241">
        <f t="shared" si="7346"/>
        <v>0</v>
      </c>
      <c r="N4428" s="241">
        <f t="shared" si="7346"/>
        <v>2000</v>
      </c>
      <c r="O4428" s="241">
        <f t="shared" si="7346"/>
        <v>2000</v>
      </c>
      <c r="P4428" s="241">
        <f t="shared" si="7346"/>
        <v>0</v>
      </c>
      <c r="Q4428" s="241">
        <f t="shared" si="7346"/>
        <v>0</v>
      </c>
      <c r="R4428" s="241">
        <f t="shared" si="7346"/>
        <v>0</v>
      </c>
      <c r="S4428" s="241">
        <f t="shared" si="7346"/>
        <v>0</v>
      </c>
      <c r="T4428" s="241">
        <f t="shared" si="7346"/>
        <v>2000</v>
      </c>
      <c r="U4428" s="241">
        <f t="shared" si="7346"/>
        <v>2000</v>
      </c>
      <c r="V4428" s="241">
        <f t="shared" si="7346"/>
        <v>0</v>
      </c>
      <c r="W4428" s="241">
        <f t="shared" si="7346"/>
        <v>0</v>
      </c>
      <c r="X4428" s="241">
        <f t="shared" si="7346"/>
        <v>2000</v>
      </c>
      <c r="Y4428" s="241">
        <f t="shared" si="7346"/>
        <v>2000</v>
      </c>
      <c r="Z4428" s="229"/>
      <c r="AA4428" s="229"/>
      <c r="AB4428" s="229"/>
      <c r="AC4428" s="307"/>
    </row>
    <row r="4429" spans="1:29" s="315" customFormat="1" x14ac:dyDescent="0.2">
      <c r="A4429" s="242" t="s">
        <v>993</v>
      </c>
      <c r="B4429" s="242" t="s">
        <v>1005</v>
      </c>
      <c r="C4429" s="243">
        <v>12</v>
      </c>
      <c r="D4429" s="242" t="s">
        <v>101</v>
      </c>
      <c r="E4429" s="251">
        <v>3132</v>
      </c>
      <c r="F4429" s="246" t="s">
        <v>40</v>
      </c>
      <c r="G4429" s="247"/>
      <c r="H4429" s="381"/>
      <c r="I4429" s="381">
        <f>H4429</f>
        <v>0</v>
      </c>
      <c r="J4429" s="381"/>
      <c r="K4429" s="381">
        <f>J4429</f>
        <v>0</v>
      </c>
      <c r="L4429" s="381"/>
      <c r="M4429" s="381">
        <f>L4429</f>
        <v>0</v>
      </c>
      <c r="N4429" s="381">
        <v>2000</v>
      </c>
      <c r="O4429" s="381">
        <f>N4429</f>
        <v>2000</v>
      </c>
      <c r="P4429" s="381">
        <v>0</v>
      </c>
      <c r="Q4429" s="381">
        <f>P4429</f>
        <v>0</v>
      </c>
      <c r="R4429" s="381"/>
      <c r="S4429" s="381">
        <f>R4429</f>
        <v>0</v>
      </c>
      <c r="T4429" s="381">
        <v>2000</v>
      </c>
      <c r="U4429" s="381">
        <f>T4429</f>
        <v>2000</v>
      </c>
      <c r="V4429" s="381"/>
      <c r="W4429" s="381">
        <f>V4429</f>
        <v>0</v>
      </c>
      <c r="X4429" s="381">
        <v>2000</v>
      </c>
      <c r="Y4429" s="381">
        <f>X4429</f>
        <v>2000</v>
      </c>
      <c r="Z4429" s="229"/>
      <c r="AA4429" s="229"/>
      <c r="AB4429" s="229"/>
      <c r="AC4429" s="307"/>
    </row>
    <row r="4430" spans="1:29" s="315" customFormat="1" x14ac:dyDescent="0.2">
      <c r="A4430" s="230" t="s">
        <v>993</v>
      </c>
      <c r="B4430" s="230" t="s">
        <v>1005</v>
      </c>
      <c r="C4430" s="231">
        <v>12</v>
      </c>
      <c r="D4430" s="232"/>
      <c r="E4430" s="233">
        <v>32</v>
      </c>
      <c r="F4430" s="234"/>
      <c r="G4430" s="234"/>
      <c r="H4430" s="235">
        <f t="shared" ref="H4430:Y4430" si="7347">H4431</f>
        <v>0</v>
      </c>
      <c r="I4430" s="235">
        <f t="shared" si="7347"/>
        <v>0</v>
      </c>
      <c r="J4430" s="235">
        <f t="shared" si="7347"/>
        <v>0</v>
      </c>
      <c r="K4430" s="235">
        <f t="shared" si="7347"/>
        <v>0</v>
      </c>
      <c r="L4430" s="235">
        <f t="shared" si="7347"/>
        <v>0</v>
      </c>
      <c r="M4430" s="235">
        <f t="shared" si="7347"/>
        <v>0</v>
      </c>
      <c r="N4430" s="235">
        <f t="shared" si="7347"/>
        <v>4000</v>
      </c>
      <c r="O4430" s="235">
        <f t="shared" si="7347"/>
        <v>4000</v>
      </c>
      <c r="P4430" s="235">
        <f t="shared" si="7347"/>
        <v>0</v>
      </c>
      <c r="Q4430" s="235">
        <f t="shared" si="7347"/>
        <v>0</v>
      </c>
      <c r="R4430" s="235">
        <f t="shared" si="7347"/>
        <v>0</v>
      </c>
      <c r="S4430" s="235">
        <f t="shared" si="7347"/>
        <v>0</v>
      </c>
      <c r="T4430" s="235">
        <f t="shared" si="7347"/>
        <v>4000</v>
      </c>
      <c r="U4430" s="235">
        <f t="shared" si="7347"/>
        <v>4000</v>
      </c>
      <c r="V4430" s="235">
        <f t="shared" si="7347"/>
        <v>0</v>
      </c>
      <c r="W4430" s="235">
        <f t="shared" si="7347"/>
        <v>0</v>
      </c>
      <c r="X4430" s="235">
        <f t="shared" si="7347"/>
        <v>4000</v>
      </c>
      <c r="Y4430" s="235">
        <f t="shared" si="7347"/>
        <v>4000</v>
      </c>
      <c r="Z4430" s="229"/>
      <c r="AA4430" s="229"/>
      <c r="AB4430" s="229"/>
      <c r="AC4430" s="307"/>
    </row>
    <row r="4431" spans="1:29" s="315" customFormat="1" x14ac:dyDescent="0.2">
      <c r="A4431" s="236" t="s">
        <v>993</v>
      </c>
      <c r="B4431" s="236" t="s">
        <v>1005</v>
      </c>
      <c r="C4431" s="237">
        <v>12</v>
      </c>
      <c r="D4431" s="236"/>
      <c r="E4431" s="238">
        <v>323</v>
      </c>
      <c r="F4431" s="239"/>
      <c r="G4431" s="240"/>
      <c r="H4431" s="241">
        <f t="shared" ref="H4431:Y4431" si="7348">SUM(H4432:H4433)</f>
        <v>0</v>
      </c>
      <c r="I4431" s="241">
        <f t="shared" si="7348"/>
        <v>0</v>
      </c>
      <c r="J4431" s="241">
        <f t="shared" si="7348"/>
        <v>0</v>
      </c>
      <c r="K4431" s="241">
        <f t="shared" si="7348"/>
        <v>0</v>
      </c>
      <c r="L4431" s="241">
        <f t="shared" si="7348"/>
        <v>0</v>
      </c>
      <c r="M4431" s="241">
        <f t="shared" si="7348"/>
        <v>0</v>
      </c>
      <c r="N4431" s="241">
        <f t="shared" si="7348"/>
        <v>4000</v>
      </c>
      <c r="O4431" s="241">
        <f t="shared" si="7348"/>
        <v>4000</v>
      </c>
      <c r="P4431" s="241">
        <f t="shared" si="7348"/>
        <v>0</v>
      </c>
      <c r="Q4431" s="241">
        <f t="shared" si="7348"/>
        <v>0</v>
      </c>
      <c r="R4431" s="241">
        <f t="shared" si="7348"/>
        <v>0</v>
      </c>
      <c r="S4431" s="241">
        <f t="shared" si="7348"/>
        <v>0</v>
      </c>
      <c r="T4431" s="241">
        <f t="shared" si="7348"/>
        <v>4000</v>
      </c>
      <c r="U4431" s="241">
        <f t="shared" si="7348"/>
        <v>4000</v>
      </c>
      <c r="V4431" s="241">
        <f t="shared" si="7348"/>
        <v>0</v>
      </c>
      <c r="W4431" s="241">
        <f t="shared" si="7348"/>
        <v>0</v>
      </c>
      <c r="X4431" s="241">
        <f t="shared" si="7348"/>
        <v>4000</v>
      </c>
      <c r="Y4431" s="241">
        <f t="shared" si="7348"/>
        <v>4000</v>
      </c>
      <c r="Z4431" s="229"/>
      <c r="AA4431" s="229"/>
      <c r="AB4431" s="229"/>
      <c r="AC4431" s="307"/>
    </row>
    <row r="4432" spans="1:29" s="315" customFormat="1" x14ac:dyDescent="0.2">
      <c r="A4432" s="242" t="s">
        <v>993</v>
      </c>
      <c r="B4432" s="242" t="s">
        <v>1005</v>
      </c>
      <c r="C4432" s="243">
        <v>12</v>
      </c>
      <c r="D4432" s="242" t="s">
        <v>101</v>
      </c>
      <c r="E4432" s="251">
        <v>3233</v>
      </c>
      <c r="F4432" s="246" t="s">
        <v>54</v>
      </c>
      <c r="G4432" s="247"/>
      <c r="H4432" s="381"/>
      <c r="I4432" s="381">
        <f>H4432</f>
        <v>0</v>
      </c>
      <c r="J4432" s="381"/>
      <c r="K4432" s="381">
        <f>J4432</f>
        <v>0</v>
      </c>
      <c r="L4432" s="385"/>
      <c r="M4432" s="381">
        <f>L4432</f>
        <v>0</v>
      </c>
      <c r="N4432" s="385">
        <v>2000</v>
      </c>
      <c r="O4432" s="381">
        <f>N4432</f>
        <v>2000</v>
      </c>
      <c r="P4432" s="381">
        <v>0</v>
      </c>
      <c r="Q4432" s="381">
        <f>P4432</f>
        <v>0</v>
      </c>
      <c r="R4432" s="381"/>
      <c r="S4432" s="381">
        <f>R4432</f>
        <v>0</v>
      </c>
      <c r="T4432" s="381">
        <v>2000</v>
      </c>
      <c r="U4432" s="381">
        <f>T4432</f>
        <v>2000</v>
      </c>
      <c r="V4432" s="381"/>
      <c r="W4432" s="381">
        <f>V4432</f>
        <v>0</v>
      </c>
      <c r="X4432" s="381">
        <v>2000</v>
      </c>
      <c r="Y4432" s="381">
        <f>X4432</f>
        <v>2000</v>
      </c>
      <c r="Z4432" s="229"/>
      <c r="AA4432" s="229"/>
      <c r="AB4432" s="229"/>
      <c r="AC4432" s="307"/>
    </row>
    <row r="4433" spans="1:29" s="315" customFormat="1" x14ac:dyDescent="0.2">
      <c r="A4433" s="242" t="s">
        <v>993</v>
      </c>
      <c r="B4433" s="242" t="s">
        <v>1005</v>
      </c>
      <c r="C4433" s="243">
        <v>12</v>
      </c>
      <c r="D4433" s="242" t="s">
        <v>101</v>
      </c>
      <c r="E4433" s="251">
        <v>3237</v>
      </c>
      <c r="F4433" s="246" t="s">
        <v>58</v>
      </c>
      <c r="G4433" s="247"/>
      <c r="H4433" s="381"/>
      <c r="I4433" s="381">
        <f>H4433</f>
        <v>0</v>
      </c>
      <c r="J4433" s="381"/>
      <c r="K4433" s="381">
        <f>J4433</f>
        <v>0</v>
      </c>
      <c r="L4433" s="384"/>
      <c r="M4433" s="381">
        <f>L4433</f>
        <v>0</v>
      </c>
      <c r="N4433" s="384">
        <v>2000</v>
      </c>
      <c r="O4433" s="381">
        <f>N4433</f>
        <v>2000</v>
      </c>
      <c r="P4433" s="381">
        <v>0</v>
      </c>
      <c r="Q4433" s="381">
        <f>P4433</f>
        <v>0</v>
      </c>
      <c r="R4433" s="381"/>
      <c r="S4433" s="381">
        <f>R4433</f>
        <v>0</v>
      </c>
      <c r="T4433" s="381">
        <v>2000</v>
      </c>
      <c r="U4433" s="381">
        <f>T4433</f>
        <v>2000</v>
      </c>
      <c r="V4433" s="381"/>
      <c r="W4433" s="381">
        <f>V4433</f>
        <v>0</v>
      </c>
      <c r="X4433" s="381">
        <v>2000</v>
      </c>
      <c r="Y4433" s="381">
        <f>X4433</f>
        <v>2000</v>
      </c>
      <c r="Z4433" s="229"/>
      <c r="AA4433" s="229"/>
      <c r="AB4433" s="229"/>
      <c r="AC4433" s="307"/>
    </row>
    <row r="4434" spans="1:29" s="315" customFormat="1" x14ac:dyDescent="0.2">
      <c r="A4434" s="230" t="s">
        <v>993</v>
      </c>
      <c r="B4434" s="230" t="s">
        <v>1005</v>
      </c>
      <c r="C4434" s="231">
        <v>12</v>
      </c>
      <c r="D4434" s="232"/>
      <c r="E4434" s="233">
        <v>42</v>
      </c>
      <c r="F4434" s="234"/>
      <c r="G4434" s="234"/>
      <c r="H4434" s="235">
        <f t="shared" ref="H4434:Y4434" si="7349">H4435+H4437</f>
        <v>0</v>
      </c>
      <c r="I4434" s="235">
        <f t="shared" si="7349"/>
        <v>0</v>
      </c>
      <c r="J4434" s="235">
        <f t="shared" si="7349"/>
        <v>0</v>
      </c>
      <c r="K4434" s="235">
        <f t="shared" si="7349"/>
        <v>0</v>
      </c>
      <c r="L4434" s="235">
        <f t="shared" si="7349"/>
        <v>0</v>
      </c>
      <c r="M4434" s="235">
        <f t="shared" si="7349"/>
        <v>0</v>
      </c>
      <c r="N4434" s="235">
        <f t="shared" si="7349"/>
        <v>377000</v>
      </c>
      <c r="O4434" s="235">
        <f t="shared" si="7349"/>
        <v>377000</v>
      </c>
      <c r="P4434" s="235">
        <f t="shared" si="7349"/>
        <v>0</v>
      </c>
      <c r="Q4434" s="235">
        <f t="shared" si="7349"/>
        <v>0</v>
      </c>
      <c r="R4434" s="235">
        <f t="shared" si="7349"/>
        <v>0</v>
      </c>
      <c r="S4434" s="235">
        <f t="shared" si="7349"/>
        <v>0</v>
      </c>
      <c r="T4434" s="235">
        <f t="shared" si="7349"/>
        <v>650000</v>
      </c>
      <c r="U4434" s="235">
        <f t="shared" si="7349"/>
        <v>650000</v>
      </c>
      <c r="V4434" s="235">
        <f t="shared" si="7349"/>
        <v>0</v>
      </c>
      <c r="W4434" s="235">
        <f t="shared" si="7349"/>
        <v>0</v>
      </c>
      <c r="X4434" s="235">
        <f t="shared" si="7349"/>
        <v>500000</v>
      </c>
      <c r="Y4434" s="235">
        <f t="shared" si="7349"/>
        <v>500000</v>
      </c>
      <c r="Z4434" s="229"/>
      <c r="AA4434" s="229"/>
      <c r="AB4434" s="229"/>
      <c r="AC4434" s="307"/>
    </row>
    <row r="4435" spans="1:29" s="315" customFormat="1" x14ac:dyDescent="0.2">
      <c r="A4435" s="236" t="s">
        <v>993</v>
      </c>
      <c r="B4435" s="236" t="s">
        <v>1005</v>
      </c>
      <c r="C4435" s="237">
        <v>12</v>
      </c>
      <c r="D4435" s="236"/>
      <c r="E4435" s="238">
        <v>422</v>
      </c>
      <c r="F4435" s="376"/>
      <c r="G4435" s="376"/>
      <c r="H4435" s="339">
        <f t="shared" ref="H4435:Y4435" si="7350">H4436</f>
        <v>0</v>
      </c>
      <c r="I4435" s="339">
        <f t="shared" si="7350"/>
        <v>0</v>
      </c>
      <c r="J4435" s="339">
        <f t="shared" si="7350"/>
        <v>0</v>
      </c>
      <c r="K4435" s="339">
        <f t="shared" si="7350"/>
        <v>0</v>
      </c>
      <c r="L4435" s="339">
        <f t="shared" si="7350"/>
        <v>0</v>
      </c>
      <c r="M4435" s="339">
        <f t="shared" si="7350"/>
        <v>0</v>
      </c>
      <c r="N4435" s="339">
        <f t="shared" si="7350"/>
        <v>2000</v>
      </c>
      <c r="O4435" s="339">
        <f t="shared" si="7350"/>
        <v>2000</v>
      </c>
      <c r="P4435" s="339">
        <f t="shared" si="7350"/>
        <v>0</v>
      </c>
      <c r="Q4435" s="339">
        <f t="shared" si="7350"/>
        <v>0</v>
      </c>
      <c r="R4435" s="339">
        <f t="shared" si="7350"/>
        <v>0</v>
      </c>
      <c r="S4435" s="339">
        <f t="shared" si="7350"/>
        <v>0</v>
      </c>
      <c r="T4435" s="339">
        <f t="shared" si="7350"/>
        <v>0</v>
      </c>
      <c r="U4435" s="339">
        <f t="shared" si="7350"/>
        <v>0</v>
      </c>
      <c r="V4435" s="339">
        <f t="shared" si="7350"/>
        <v>0</v>
      </c>
      <c r="W4435" s="339">
        <f t="shared" si="7350"/>
        <v>0</v>
      </c>
      <c r="X4435" s="339">
        <f t="shared" si="7350"/>
        <v>0</v>
      </c>
      <c r="Y4435" s="339">
        <f t="shared" si="7350"/>
        <v>0</v>
      </c>
      <c r="Z4435" s="229"/>
      <c r="AA4435" s="229"/>
      <c r="AB4435" s="229"/>
      <c r="AC4435" s="307"/>
    </row>
    <row r="4436" spans="1:29" s="315" customFormat="1" x14ac:dyDescent="0.2">
      <c r="A4436" s="242" t="s">
        <v>993</v>
      </c>
      <c r="B4436" s="242" t="s">
        <v>1005</v>
      </c>
      <c r="C4436" s="243">
        <v>12</v>
      </c>
      <c r="D4436" s="244" t="s">
        <v>101</v>
      </c>
      <c r="E4436" s="252">
        <v>4221</v>
      </c>
      <c r="F4436" s="377" t="s">
        <v>74</v>
      </c>
      <c r="G4436" s="377"/>
      <c r="H4436" s="381"/>
      <c r="I4436" s="382"/>
      <c r="J4436" s="381"/>
      <c r="K4436" s="382"/>
      <c r="L4436" s="381"/>
      <c r="M4436" s="382"/>
      <c r="N4436" s="381">
        <v>2000</v>
      </c>
      <c r="O4436" s="382">
        <f>N4436</f>
        <v>2000</v>
      </c>
      <c r="P4436" s="381"/>
      <c r="Q4436" s="382"/>
      <c r="R4436" s="381"/>
      <c r="S4436" s="382"/>
      <c r="T4436" s="381"/>
      <c r="U4436" s="382"/>
      <c r="V4436" s="381"/>
      <c r="W4436" s="382"/>
      <c r="X4436" s="381"/>
      <c r="Y4436" s="382">
        <f>X4436</f>
        <v>0</v>
      </c>
      <c r="Z4436" s="229"/>
      <c r="AA4436" s="229"/>
      <c r="AB4436" s="229"/>
      <c r="AC4436" s="307"/>
    </row>
    <row r="4437" spans="1:29" s="315" customFormat="1" x14ac:dyDescent="0.2">
      <c r="A4437" s="236" t="s">
        <v>993</v>
      </c>
      <c r="B4437" s="236" t="s">
        <v>1005</v>
      </c>
      <c r="C4437" s="237">
        <v>12</v>
      </c>
      <c r="D4437" s="236"/>
      <c r="E4437" s="238">
        <v>426</v>
      </c>
      <c r="F4437" s="239"/>
      <c r="G4437" s="240"/>
      <c r="H4437" s="241">
        <f t="shared" ref="H4437:Y4437" si="7351">H4438</f>
        <v>0</v>
      </c>
      <c r="I4437" s="241">
        <f t="shared" si="7351"/>
        <v>0</v>
      </c>
      <c r="J4437" s="241">
        <f t="shared" si="7351"/>
        <v>0</v>
      </c>
      <c r="K4437" s="241">
        <f t="shared" si="7351"/>
        <v>0</v>
      </c>
      <c r="L4437" s="241">
        <f t="shared" si="7351"/>
        <v>0</v>
      </c>
      <c r="M4437" s="241">
        <f t="shared" si="7351"/>
        <v>0</v>
      </c>
      <c r="N4437" s="241">
        <f t="shared" si="7351"/>
        <v>375000</v>
      </c>
      <c r="O4437" s="241">
        <f t="shared" si="7351"/>
        <v>375000</v>
      </c>
      <c r="P4437" s="241">
        <f t="shared" si="7351"/>
        <v>0</v>
      </c>
      <c r="Q4437" s="241">
        <f t="shared" si="7351"/>
        <v>0</v>
      </c>
      <c r="R4437" s="241">
        <f t="shared" si="7351"/>
        <v>0</v>
      </c>
      <c r="S4437" s="241">
        <f t="shared" si="7351"/>
        <v>0</v>
      </c>
      <c r="T4437" s="241">
        <f t="shared" si="7351"/>
        <v>650000</v>
      </c>
      <c r="U4437" s="241">
        <f t="shared" si="7351"/>
        <v>650000</v>
      </c>
      <c r="V4437" s="241">
        <f t="shared" si="7351"/>
        <v>0</v>
      </c>
      <c r="W4437" s="241">
        <f t="shared" si="7351"/>
        <v>0</v>
      </c>
      <c r="X4437" s="241">
        <f t="shared" si="7351"/>
        <v>500000</v>
      </c>
      <c r="Y4437" s="241">
        <f t="shared" si="7351"/>
        <v>500000</v>
      </c>
      <c r="Z4437" s="229"/>
      <c r="AA4437" s="229"/>
      <c r="AB4437" s="229"/>
      <c r="AC4437" s="307"/>
    </row>
    <row r="4438" spans="1:29" s="315" customFormat="1" x14ac:dyDescent="0.2">
      <c r="A4438" s="242" t="s">
        <v>993</v>
      </c>
      <c r="B4438" s="242" t="s">
        <v>1005</v>
      </c>
      <c r="C4438" s="243">
        <v>12</v>
      </c>
      <c r="D4438" s="242" t="s">
        <v>101</v>
      </c>
      <c r="E4438" s="251">
        <v>4264</v>
      </c>
      <c r="F4438" s="246" t="s">
        <v>1007</v>
      </c>
      <c r="G4438" s="247"/>
      <c r="H4438" s="381"/>
      <c r="I4438" s="381">
        <f>H4438</f>
        <v>0</v>
      </c>
      <c r="J4438" s="381"/>
      <c r="K4438" s="381">
        <f>J4438</f>
        <v>0</v>
      </c>
      <c r="L4438" s="383"/>
      <c r="M4438" s="381">
        <f>L4438</f>
        <v>0</v>
      </c>
      <c r="N4438" s="383">
        <v>375000</v>
      </c>
      <c r="O4438" s="381">
        <f>N4438</f>
        <v>375000</v>
      </c>
      <c r="P4438" s="381">
        <v>0</v>
      </c>
      <c r="Q4438" s="381">
        <f>P4438</f>
        <v>0</v>
      </c>
      <c r="R4438" s="381"/>
      <c r="S4438" s="381">
        <f>R4438</f>
        <v>0</v>
      </c>
      <c r="T4438" s="381">
        <v>650000</v>
      </c>
      <c r="U4438" s="381">
        <f>T4438</f>
        <v>650000</v>
      </c>
      <c r="V4438" s="381"/>
      <c r="W4438" s="381">
        <f>V4438</f>
        <v>0</v>
      </c>
      <c r="X4438" s="381">
        <v>500000</v>
      </c>
      <c r="Y4438" s="381">
        <f>X4438</f>
        <v>500000</v>
      </c>
      <c r="Z4438" s="229"/>
      <c r="AA4438" s="229"/>
      <c r="AB4438" s="229"/>
      <c r="AC4438" s="307"/>
    </row>
    <row r="4439" spans="1:29" s="315" customFormat="1" x14ac:dyDescent="0.2">
      <c r="A4439" s="230" t="s">
        <v>993</v>
      </c>
      <c r="B4439" s="230" t="s">
        <v>1005</v>
      </c>
      <c r="C4439" s="231">
        <v>51</v>
      </c>
      <c r="D4439" s="232"/>
      <c r="E4439" s="233">
        <v>31</v>
      </c>
      <c r="F4439" s="234"/>
      <c r="G4439" s="234"/>
      <c r="H4439" s="235">
        <f t="shared" ref="H4439:Y4439" si="7352">H4440+H4442</f>
        <v>0</v>
      </c>
      <c r="I4439" s="235">
        <f t="shared" si="7352"/>
        <v>0</v>
      </c>
      <c r="J4439" s="235">
        <f t="shared" si="7352"/>
        <v>0</v>
      </c>
      <c r="K4439" s="235">
        <f t="shared" si="7352"/>
        <v>0</v>
      </c>
      <c r="L4439" s="235">
        <f t="shared" si="7352"/>
        <v>0</v>
      </c>
      <c r="M4439" s="235">
        <f t="shared" si="7352"/>
        <v>0</v>
      </c>
      <c r="N4439" s="235">
        <f t="shared" si="7352"/>
        <v>6000</v>
      </c>
      <c r="O4439" s="235">
        <f t="shared" si="7352"/>
        <v>0</v>
      </c>
      <c r="P4439" s="235">
        <f t="shared" si="7352"/>
        <v>0</v>
      </c>
      <c r="Q4439" s="235">
        <f t="shared" si="7352"/>
        <v>0</v>
      </c>
      <c r="R4439" s="235">
        <f t="shared" si="7352"/>
        <v>0</v>
      </c>
      <c r="S4439" s="235">
        <f t="shared" si="7352"/>
        <v>0</v>
      </c>
      <c r="T4439" s="235">
        <f t="shared" si="7352"/>
        <v>0</v>
      </c>
      <c r="U4439" s="235">
        <f t="shared" si="7352"/>
        <v>0</v>
      </c>
      <c r="V4439" s="235">
        <f t="shared" si="7352"/>
        <v>0</v>
      </c>
      <c r="W4439" s="235">
        <f t="shared" si="7352"/>
        <v>0</v>
      </c>
      <c r="X4439" s="235">
        <f t="shared" si="7352"/>
        <v>0</v>
      </c>
      <c r="Y4439" s="235">
        <f t="shared" si="7352"/>
        <v>0</v>
      </c>
      <c r="Z4439" s="229"/>
      <c r="AA4439" s="229"/>
      <c r="AB4439" s="229"/>
      <c r="AC4439" s="307"/>
    </row>
    <row r="4440" spans="1:29" s="315" customFormat="1" x14ac:dyDescent="0.2">
      <c r="A4440" s="236" t="s">
        <v>993</v>
      </c>
      <c r="B4440" s="236" t="s">
        <v>1005</v>
      </c>
      <c r="C4440" s="237">
        <v>51</v>
      </c>
      <c r="D4440" s="236"/>
      <c r="E4440" s="238">
        <v>311</v>
      </c>
      <c r="F4440" s="239"/>
      <c r="G4440" s="240"/>
      <c r="H4440" s="241">
        <f t="shared" ref="H4440:Y4440" si="7353">H4441</f>
        <v>0</v>
      </c>
      <c r="I4440" s="241">
        <f t="shared" si="7353"/>
        <v>0</v>
      </c>
      <c r="J4440" s="241">
        <f t="shared" si="7353"/>
        <v>0</v>
      </c>
      <c r="K4440" s="241">
        <f t="shared" si="7353"/>
        <v>0</v>
      </c>
      <c r="L4440" s="241">
        <f t="shared" si="7353"/>
        <v>0</v>
      </c>
      <c r="M4440" s="241">
        <f t="shared" si="7353"/>
        <v>0</v>
      </c>
      <c r="N4440" s="241">
        <f t="shared" si="7353"/>
        <v>5000</v>
      </c>
      <c r="O4440" s="241">
        <f t="shared" si="7353"/>
        <v>0</v>
      </c>
      <c r="P4440" s="241">
        <f t="shared" si="7353"/>
        <v>0</v>
      </c>
      <c r="Q4440" s="241">
        <f t="shared" si="7353"/>
        <v>0</v>
      </c>
      <c r="R4440" s="241">
        <f t="shared" si="7353"/>
        <v>0</v>
      </c>
      <c r="S4440" s="241">
        <f t="shared" si="7353"/>
        <v>0</v>
      </c>
      <c r="T4440" s="241">
        <f t="shared" si="7353"/>
        <v>0</v>
      </c>
      <c r="U4440" s="241">
        <f t="shared" si="7353"/>
        <v>0</v>
      </c>
      <c r="V4440" s="241">
        <f t="shared" si="7353"/>
        <v>0</v>
      </c>
      <c r="W4440" s="241">
        <f t="shared" si="7353"/>
        <v>0</v>
      </c>
      <c r="X4440" s="241">
        <f t="shared" si="7353"/>
        <v>0</v>
      </c>
      <c r="Y4440" s="241">
        <f t="shared" si="7353"/>
        <v>0</v>
      </c>
      <c r="Z4440" s="229"/>
      <c r="AA4440" s="229"/>
      <c r="AB4440" s="229"/>
      <c r="AC4440" s="307"/>
    </row>
    <row r="4441" spans="1:29" s="315" customFormat="1" x14ac:dyDescent="0.2">
      <c r="A4441" s="242" t="s">
        <v>993</v>
      </c>
      <c r="B4441" s="242" t="s">
        <v>1005</v>
      </c>
      <c r="C4441" s="243">
        <v>51</v>
      </c>
      <c r="D4441" s="242" t="s">
        <v>101</v>
      </c>
      <c r="E4441" s="251">
        <v>3111</v>
      </c>
      <c r="F4441" s="246" t="s">
        <v>33</v>
      </c>
      <c r="G4441" s="247"/>
      <c r="H4441" s="381">
        <v>0</v>
      </c>
      <c r="I4441" s="397"/>
      <c r="J4441" s="381">
        <v>0</v>
      </c>
      <c r="K4441" s="397"/>
      <c r="L4441" s="381"/>
      <c r="M4441" s="397"/>
      <c r="N4441" s="381">
        <v>5000</v>
      </c>
      <c r="O4441" s="397"/>
      <c r="P4441" s="381">
        <v>0</v>
      </c>
      <c r="Q4441" s="397"/>
      <c r="R4441" s="381"/>
      <c r="S4441" s="397"/>
      <c r="T4441" s="381"/>
      <c r="U4441" s="397"/>
      <c r="V4441" s="381"/>
      <c r="W4441" s="397"/>
      <c r="X4441" s="381"/>
      <c r="Y4441" s="397"/>
      <c r="Z4441" s="229"/>
      <c r="AA4441" s="229"/>
      <c r="AB4441" s="229"/>
      <c r="AC4441" s="307"/>
    </row>
    <row r="4442" spans="1:29" s="315" customFormat="1" x14ac:dyDescent="0.2">
      <c r="A4442" s="236" t="s">
        <v>993</v>
      </c>
      <c r="B4442" s="236" t="s">
        <v>1005</v>
      </c>
      <c r="C4442" s="237">
        <v>51</v>
      </c>
      <c r="D4442" s="236"/>
      <c r="E4442" s="238">
        <v>313</v>
      </c>
      <c r="F4442" s="239"/>
      <c r="G4442" s="240"/>
      <c r="H4442" s="241">
        <f t="shared" ref="H4442:Y4442" si="7354">H4443</f>
        <v>0</v>
      </c>
      <c r="I4442" s="241">
        <f t="shared" si="7354"/>
        <v>0</v>
      </c>
      <c r="J4442" s="241">
        <f t="shared" si="7354"/>
        <v>0</v>
      </c>
      <c r="K4442" s="241">
        <f t="shared" si="7354"/>
        <v>0</v>
      </c>
      <c r="L4442" s="241">
        <f t="shared" si="7354"/>
        <v>0</v>
      </c>
      <c r="M4442" s="241">
        <f t="shared" si="7354"/>
        <v>0</v>
      </c>
      <c r="N4442" s="241">
        <f t="shared" si="7354"/>
        <v>1000</v>
      </c>
      <c r="O4442" s="241">
        <f t="shared" si="7354"/>
        <v>0</v>
      </c>
      <c r="P4442" s="241">
        <f t="shared" si="7354"/>
        <v>0</v>
      </c>
      <c r="Q4442" s="241">
        <f t="shared" si="7354"/>
        <v>0</v>
      </c>
      <c r="R4442" s="241">
        <f t="shared" si="7354"/>
        <v>0</v>
      </c>
      <c r="S4442" s="241">
        <f t="shared" si="7354"/>
        <v>0</v>
      </c>
      <c r="T4442" s="241">
        <f t="shared" si="7354"/>
        <v>0</v>
      </c>
      <c r="U4442" s="241">
        <f t="shared" si="7354"/>
        <v>0</v>
      </c>
      <c r="V4442" s="241">
        <f t="shared" si="7354"/>
        <v>0</v>
      </c>
      <c r="W4442" s="241">
        <f t="shared" si="7354"/>
        <v>0</v>
      </c>
      <c r="X4442" s="241">
        <f t="shared" si="7354"/>
        <v>0</v>
      </c>
      <c r="Y4442" s="241">
        <f t="shared" si="7354"/>
        <v>0</v>
      </c>
      <c r="Z4442" s="229"/>
      <c r="AA4442" s="229"/>
      <c r="AB4442" s="229"/>
      <c r="AC4442" s="307"/>
    </row>
    <row r="4443" spans="1:29" s="315" customFormat="1" x14ac:dyDescent="0.2">
      <c r="A4443" s="242" t="s">
        <v>993</v>
      </c>
      <c r="B4443" s="242" t="s">
        <v>1005</v>
      </c>
      <c r="C4443" s="243">
        <v>51</v>
      </c>
      <c r="D4443" s="242" t="s">
        <v>101</v>
      </c>
      <c r="E4443" s="251">
        <v>3132</v>
      </c>
      <c r="F4443" s="246" t="s">
        <v>40</v>
      </c>
      <c r="G4443" s="247"/>
      <c r="H4443" s="381">
        <v>0</v>
      </c>
      <c r="I4443" s="397"/>
      <c r="J4443" s="381">
        <v>0</v>
      </c>
      <c r="K4443" s="397"/>
      <c r="L4443" s="381"/>
      <c r="M4443" s="397"/>
      <c r="N4443" s="381">
        <v>1000</v>
      </c>
      <c r="O4443" s="397"/>
      <c r="P4443" s="381">
        <v>0</v>
      </c>
      <c r="Q4443" s="397"/>
      <c r="R4443" s="381"/>
      <c r="S4443" s="397"/>
      <c r="T4443" s="381"/>
      <c r="U4443" s="397"/>
      <c r="V4443" s="381"/>
      <c r="W4443" s="397"/>
      <c r="X4443" s="381"/>
      <c r="Y4443" s="397"/>
      <c r="Z4443" s="229"/>
      <c r="AA4443" s="229"/>
      <c r="AB4443" s="229"/>
      <c r="AC4443" s="307"/>
    </row>
    <row r="4444" spans="1:29" s="315" customFormat="1" x14ac:dyDescent="0.2">
      <c r="A4444" s="230" t="s">
        <v>993</v>
      </c>
      <c r="B4444" s="230" t="s">
        <v>1005</v>
      </c>
      <c r="C4444" s="231">
        <v>51</v>
      </c>
      <c r="D4444" s="232"/>
      <c r="E4444" s="233">
        <v>32</v>
      </c>
      <c r="F4444" s="234"/>
      <c r="G4444" s="234"/>
      <c r="H4444" s="235">
        <f t="shared" ref="H4444:Y4444" si="7355">H4445</f>
        <v>0</v>
      </c>
      <c r="I4444" s="235">
        <f t="shared" si="7355"/>
        <v>0</v>
      </c>
      <c r="J4444" s="235">
        <f t="shared" si="7355"/>
        <v>0</v>
      </c>
      <c r="K4444" s="235">
        <f t="shared" si="7355"/>
        <v>0</v>
      </c>
      <c r="L4444" s="235">
        <f t="shared" si="7355"/>
        <v>0</v>
      </c>
      <c r="M4444" s="235">
        <f t="shared" si="7355"/>
        <v>0</v>
      </c>
      <c r="N4444" s="235">
        <f t="shared" si="7355"/>
        <v>4000</v>
      </c>
      <c r="O4444" s="235">
        <f t="shared" si="7355"/>
        <v>0</v>
      </c>
      <c r="P4444" s="235">
        <f t="shared" si="7355"/>
        <v>0</v>
      </c>
      <c r="Q4444" s="235">
        <f t="shared" si="7355"/>
        <v>0</v>
      </c>
      <c r="R4444" s="235">
        <f t="shared" si="7355"/>
        <v>0</v>
      </c>
      <c r="S4444" s="235">
        <f t="shared" si="7355"/>
        <v>0</v>
      </c>
      <c r="T4444" s="235">
        <f t="shared" si="7355"/>
        <v>0</v>
      </c>
      <c r="U4444" s="235">
        <f t="shared" si="7355"/>
        <v>0</v>
      </c>
      <c r="V4444" s="235">
        <f t="shared" si="7355"/>
        <v>0</v>
      </c>
      <c r="W4444" s="235">
        <f t="shared" si="7355"/>
        <v>0</v>
      </c>
      <c r="X4444" s="235">
        <f t="shared" si="7355"/>
        <v>0</v>
      </c>
      <c r="Y4444" s="235">
        <f t="shared" si="7355"/>
        <v>0</v>
      </c>
      <c r="Z4444" s="229"/>
      <c r="AA4444" s="229"/>
      <c r="AB4444" s="229"/>
      <c r="AC4444" s="307"/>
    </row>
    <row r="4445" spans="1:29" s="315" customFormat="1" x14ac:dyDescent="0.2">
      <c r="A4445" s="236" t="s">
        <v>993</v>
      </c>
      <c r="B4445" s="236" t="s">
        <v>1005</v>
      </c>
      <c r="C4445" s="237">
        <v>51</v>
      </c>
      <c r="D4445" s="236"/>
      <c r="E4445" s="238">
        <v>323</v>
      </c>
      <c r="F4445" s="239"/>
      <c r="G4445" s="240"/>
      <c r="H4445" s="241">
        <f t="shared" ref="H4445:Y4445" si="7356">SUM(H4446:H4447)</f>
        <v>0</v>
      </c>
      <c r="I4445" s="241">
        <f t="shared" si="7356"/>
        <v>0</v>
      </c>
      <c r="J4445" s="241">
        <f t="shared" si="7356"/>
        <v>0</v>
      </c>
      <c r="K4445" s="241">
        <f t="shared" si="7356"/>
        <v>0</v>
      </c>
      <c r="L4445" s="241">
        <f t="shared" si="7356"/>
        <v>0</v>
      </c>
      <c r="M4445" s="241">
        <f t="shared" si="7356"/>
        <v>0</v>
      </c>
      <c r="N4445" s="241">
        <f t="shared" si="7356"/>
        <v>4000</v>
      </c>
      <c r="O4445" s="241">
        <f t="shared" si="7356"/>
        <v>0</v>
      </c>
      <c r="P4445" s="241">
        <f t="shared" si="7356"/>
        <v>0</v>
      </c>
      <c r="Q4445" s="241">
        <f t="shared" si="7356"/>
        <v>0</v>
      </c>
      <c r="R4445" s="241">
        <f t="shared" si="7356"/>
        <v>0</v>
      </c>
      <c r="S4445" s="241">
        <f t="shared" si="7356"/>
        <v>0</v>
      </c>
      <c r="T4445" s="241">
        <f t="shared" si="7356"/>
        <v>0</v>
      </c>
      <c r="U4445" s="241">
        <f t="shared" si="7356"/>
        <v>0</v>
      </c>
      <c r="V4445" s="241">
        <f t="shared" si="7356"/>
        <v>0</v>
      </c>
      <c r="W4445" s="241">
        <f t="shared" si="7356"/>
        <v>0</v>
      </c>
      <c r="X4445" s="241">
        <f t="shared" si="7356"/>
        <v>0</v>
      </c>
      <c r="Y4445" s="241">
        <f t="shared" si="7356"/>
        <v>0</v>
      </c>
      <c r="Z4445" s="229"/>
      <c r="AA4445" s="229"/>
      <c r="AB4445" s="229"/>
      <c r="AC4445" s="307"/>
    </row>
    <row r="4446" spans="1:29" s="315" customFormat="1" x14ac:dyDescent="0.2">
      <c r="A4446" s="242" t="s">
        <v>993</v>
      </c>
      <c r="B4446" s="242" t="s">
        <v>1005</v>
      </c>
      <c r="C4446" s="243">
        <v>51</v>
      </c>
      <c r="D4446" s="242" t="s">
        <v>101</v>
      </c>
      <c r="E4446" s="251">
        <v>3233</v>
      </c>
      <c r="F4446" s="246" t="s">
        <v>54</v>
      </c>
      <c r="G4446" s="247"/>
      <c r="H4446" s="381"/>
      <c r="I4446" s="397"/>
      <c r="J4446" s="381">
        <v>0</v>
      </c>
      <c r="K4446" s="397"/>
      <c r="L4446" s="381"/>
      <c r="M4446" s="397"/>
      <c r="N4446" s="381">
        <v>2000</v>
      </c>
      <c r="O4446" s="397"/>
      <c r="P4446" s="381">
        <v>0</v>
      </c>
      <c r="Q4446" s="397"/>
      <c r="R4446" s="381"/>
      <c r="S4446" s="397"/>
      <c r="T4446" s="381"/>
      <c r="U4446" s="397"/>
      <c r="V4446" s="381"/>
      <c r="W4446" s="397"/>
      <c r="X4446" s="381"/>
      <c r="Y4446" s="397"/>
      <c r="Z4446" s="229"/>
      <c r="AA4446" s="229"/>
      <c r="AB4446" s="229"/>
      <c r="AC4446" s="307"/>
    </row>
    <row r="4447" spans="1:29" s="315" customFormat="1" x14ac:dyDescent="0.2">
      <c r="A4447" s="242" t="s">
        <v>993</v>
      </c>
      <c r="B4447" s="242" t="s">
        <v>1005</v>
      </c>
      <c r="C4447" s="243">
        <v>51</v>
      </c>
      <c r="D4447" s="242" t="s">
        <v>101</v>
      </c>
      <c r="E4447" s="251">
        <v>3237</v>
      </c>
      <c r="F4447" s="246" t="s">
        <v>58</v>
      </c>
      <c r="G4447" s="247"/>
      <c r="H4447" s="381"/>
      <c r="I4447" s="397"/>
      <c r="J4447" s="381">
        <v>0</v>
      </c>
      <c r="K4447" s="397"/>
      <c r="L4447" s="381"/>
      <c r="M4447" s="397"/>
      <c r="N4447" s="381">
        <v>2000</v>
      </c>
      <c r="O4447" s="397"/>
      <c r="P4447" s="381">
        <v>0</v>
      </c>
      <c r="Q4447" s="397"/>
      <c r="R4447" s="381"/>
      <c r="S4447" s="397"/>
      <c r="T4447" s="381"/>
      <c r="U4447" s="397"/>
      <c r="V4447" s="381"/>
      <c r="W4447" s="397"/>
      <c r="X4447" s="381"/>
      <c r="Y4447" s="397"/>
      <c r="Z4447" s="229"/>
      <c r="AA4447" s="229"/>
      <c r="AB4447" s="229"/>
      <c r="AC4447" s="307"/>
    </row>
    <row r="4448" spans="1:29" s="315" customFormat="1" x14ac:dyDescent="0.2">
      <c r="A4448" s="230" t="s">
        <v>993</v>
      </c>
      <c r="B4448" s="230" t="s">
        <v>1005</v>
      </c>
      <c r="C4448" s="231">
        <v>51</v>
      </c>
      <c r="D4448" s="232"/>
      <c r="E4448" s="233">
        <v>42</v>
      </c>
      <c r="F4448" s="234"/>
      <c r="G4448" s="234"/>
      <c r="H4448" s="235">
        <f t="shared" ref="H4448:Y4448" si="7357">H4449+H4451</f>
        <v>0</v>
      </c>
      <c r="I4448" s="235">
        <f t="shared" si="7357"/>
        <v>0</v>
      </c>
      <c r="J4448" s="235">
        <f t="shared" si="7357"/>
        <v>0</v>
      </c>
      <c r="K4448" s="235">
        <f t="shared" si="7357"/>
        <v>0</v>
      </c>
      <c r="L4448" s="235">
        <f t="shared" si="7357"/>
        <v>0</v>
      </c>
      <c r="M4448" s="235">
        <f t="shared" si="7357"/>
        <v>0</v>
      </c>
      <c r="N4448" s="235">
        <f t="shared" si="7357"/>
        <v>377000</v>
      </c>
      <c r="O4448" s="235">
        <f t="shared" si="7357"/>
        <v>0</v>
      </c>
      <c r="P4448" s="235">
        <f t="shared" si="7357"/>
        <v>0</v>
      </c>
      <c r="Q4448" s="235">
        <f t="shared" si="7357"/>
        <v>0</v>
      </c>
      <c r="R4448" s="235">
        <f t="shared" si="7357"/>
        <v>0</v>
      </c>
      <c r="S4448" s="235">
        <f t="shared" si="7357"/>
        <v>0</v>
      </c>
      <c r="T4448" s="235">
        <f t="shared" si="7357"/>
        <v>400000</v>
      </c>
      <c r="U4448" s="235">
        <f t="shared" si="7357"/>
        <v>0</v>
      </c>
      <c r="V4448" s="235">
        <f t="shared" si="7357"/>
        <v>0</v>
      </c>
      <c r="W4448" s="235">
        <f t="shared" si="7357"/>
        <v>0</v>
      </c>
      <c r="X4448" s="235">
        <f t="shared" si="7357"/>
        <v>0</v>
      </c>
      <c r="Y4448" s="235">
        <f t="shared" si="7357"/>
        <v>0</v>
      </c>
      <c r="Z4448" s="229"/>
      <c r="AA4448" s="229"/>
      <c r="AB4448" s="229"/>
      <c r="AC4448" s="307"/>
    </row>
    <row r="4449" spans="1:29" s="315" customFormat="1" x14ac:dyDescent="0.2">
      <c r="A4449" s="236" t="s">
        <v>993</v>
      </c>
      <c r="B4449" s="236" t="s">
        <v>1005</v>
      </c>
      <c r="C4449" s="237">
        <v>51</v>
      </c>
      <c r="D4449" s="236"/>
      <c r="E4449" s="238">
        <v>422</v>
      </c>
      <c r="F4449" s="376"/>
      <c r="G4449" s="376"/>
      <c r="H4449" s="339">
        <f t="shared" ref="H4449:Y4449" si="7358">H4450</f>
        <v>0</v>
      </c>
      <c r="I4449" s="339">
        <f t="shared" si="7358"/>
        <v>0</v>
      </c>
      <c r="J4449" s="339">
        <f t="shared" si="7358"/>
        <v>0</v>
      </c>
      <c r="K4449" s="339">
        <f t="shared" si="7358"/>
        <v>0</v>
      </c>
      <c r="L4449" s="339">
        <f t="shared" si="7358"/>
        <v>0</v>
      </c>
      <c r="M4449" s="339">
        <f t="shared" si="7358"/>
        <v>0</v>
      </c>
      <c r="N4449" s="339">
        <f t="shared" si="7358"/>
        <v>2000</v>
      </c>
      <c r="O4449" s="339">
        <f t="shared" si="7358"/>
        <v>0</v>
      </c>
      <c r="P4449" s="339">
        <f t="shared" si="7358"/>
        <v>0</v>
      </c>
      <c r="Q4449" s="339">
        <f t="shared" si="7358"/>
        <v>0</v>
      </c>
      <c r="R4449" s="339">
        <f t="shared" si="7358"/>
        <v>0</v>
      </c>
      <c r="S4449" s="339">
        <f t="shared" si="7358"/>
        <v>0</v>
      </c>
      <c r="T4449" s="339">
        <f t="shared" si="7358"/>
        <v>0</v>
      </c>
      <c r="U4449" s="339">
        <f t="shared" si="7358"/>
        <v>0</v>
      </c>
      <c r="V4449" s="339">
        <f t="shared" si="7358"/>
        <v>0</v>
      </c>
      <c r="W4449" s="339">
        <f t="shared" si="7358"/>
        <v>0</v>
      </c>
      <c r="X4449" s="339">
        <f t="shared" si="7358"/>
        <v>0</v>
      </c>
      <c r="Y4449" s="339">
        <f t="shared" si="7358"/>
        <v>0</v>
      </c>
      <c r="Z4449" s="229"/>
      <c r="AA4449" s="229"/>
      <c r="AB4449" s="229"/>
      <c r="AC4449" s="307"/>
    </row>
    <row r="4450" spans="1:29" s="315" customFormat="1" x14ac:dyDescent="0.2">
      <c r="A4450" s="242" t="s">
        <v>993</v>
      </c>
      <c r="B4450" s="242" t="s">
        <v>1005</v>
      </c>
      <c r="C4450" s="243">
        <v>51</v>
      </c>
      <c r="D4450" s="244" t="s">
        <v>101</v>
      </c>
      <c r="E4450" s="252">
        <v>4221</v>
      </c>
      <c r="F4450" s="377" t="s">
        <v>74</v>
      </c>
      <c r="G4450" s="377"/>
      <c r="H4450" s="381"/>
      <c r="I4450" s="382"/>
      <c r="J4450" s="381"/>
      <c r="K4450" s="382"/>
      <c r="L4450" s="381"/>
      <c r="M4450" s="382"/>
      <c r="N4450" s="381">
        <v>2000</v>
      </c>
      <c r="O4450" s="382"/>
      <c r="P4450" s="381"/>
      <c r="Q4450" s="382"/>
      <c r="R4450" s="381"/>
      <c r="S4450" s="382"/>
      <c r="T4450" s="381"/>
      <c r="U4450" s="382"/>
      <c r="V4450" s="381"/>
      <c r="W4450" s="382"/>
      <c r="X4450" s="381"/>
      <c r="Y4450" s="382"/>
      <c r="Z4450" s="229"/>
      <c r="AA4450" s="229"/>
      <c r="AB4450" s="229"/>
      <c r="AC4450" s="307"/>
    </row>
    <row r="4451" spans="1:29" s="315" customFormat="1" x14ac:dyDescent="0.2">
      <c r="A4451" s="236" t="s">
        <v>993</v>
      </c>
      <c r="B4451" s="236" t="s">
        <v>1005</v>
      </c>
      <c r="C4451" s="237">
        <v>51</v>
      </c>
      <c r="D4451" s="236"/>
      <c r="E4451" s="238">
        <v>426</v>
      </c>
      <c r="F4451" s="239"/>
      <c r="G4451" s="240"/>
      <c r="H4451" s="241">
        <f t="shared" ref="H4451:Y4451" si="7359">H4452</f>
        <v>0</v>
      </c>
      <c r="I4451" s="241">
        <f t="shared" si="7359"/>
        <v>0</v>
      </c>
      <c r="J4451" s="241">
        <f t="shared" si="7359"/>
        <v>0</v>
      </c>
      <c r="K4451" s="241">
        <f t="shared" si="7359"/>
        <v>0</v>
      </c>
      <c r="L4451" s="241">
        <f t="shared" si="7359"/>
        <v>0</v>
      </c>
      <c r="M4451" s="241">
        <f t="shared" si="7359"/>
        <v>0</v>
      </c>
      <c r="N4451" s="241">
        <f t="shared" si="7359"/>
        <v>375000</v>
      </c>
      <c r="O4451" s="241">
        <f t="shared" si="7359"/>
        <v>0</v>
      </c>
      <c r="P4451" s="241">
        <f t="shared" si="7359"/>
        <v>0</v>
      </c>
      <c r="Q4451" s="241">
        <f t="shared" si="7359"/>
        <v>0</v>
      </c>
      <c r="R4451" s="241">
        <f t="shared" si="7359"/>
        <v>0</v>
      </c>
      <c r="S4451" s="241">
        <f t="shared" si="7359"/>
        <v>0</v>
      </c>
      <c r="T4451" s="241">
        <f t="shared" si="7359"/>
        <v>400000</v>
      </c>
      <c r="U4451" s="241">
        <f t="shared" si="7359"/>
        <v>0</v>
      </c>
      <c r="V4451" s="241">
        <f t="shared" si="7359"/>
        <v>0</v>
      </c>
      <c r="W4451" s="241">
        <f t="shared" si="7359"/>
        <v>0</v>
      </c>
      <c r="X4451" s="241">
        <f t="shared" si="7359"/>
        <v>0</v>
      </c>
      <c r="Y4451" s="241">
        <f t="shared" si="7359"/>
        <v>0</v>
      </c>
      <c r="Z4451" s="229"/>
      <c r="AA4451" s="229"/>
      <c r="AB4451" s="229"/>
      <c r="AC4451" s="307"/>
    </row>
    <row r="4452" spans="1:29" s="315" customFormat="1" x14ac:dyDescent="0.2">
      <c r="A4452" s="242" t="s">
        <v>993</v>
      </c>
      <c r="B4452" s="242" t="s">
        <v>1005</v>
      </c>
      <c r="C4452" s="243">
        <v>51</v>
      </c>
      <c r="D4452" s="242" t="s">
        <v>101</v>
      </c>
      <c r="E4452" s="251">
        <v>4264</v>
      </c>
      <c r="F4452" s="246" t="s">
        <v>1007</v>
      </c>
      <c r="G4452" s="247"/>
      <c r="H4452" s="381"/>
      <c r="I4452" s="397"/>
      <c r="J4452" s="381">
        <v>0</v>
      </c>
      <c r="K4452" s="397"/>
      <c r="L4452" s="381"/>
      <c r="M4452" s="397"/>
      <c r="N4452" s="381">
        <v>375000</v>
      </c>
      <c r="O4452" s="397"/>
      <c r="P4452" s="381">
        <v>0</v>
      </c>
      <c r="Q4452" s="397"/>
      <c r="R4452" s="381"/>
      <c r="S4452" s="397"/>
      <c r="T4452" s="381">
        <v>400000</v>
      </c>
      <c r="U4452" s="397"/>
      <c r="V4452" s="381"/>
      <c r="W4452" s="397"/>
      <c r="X4452" s="381"/>
      <c r="Y4452" s="397"/>
      <c r="Z4452" s="229"/>
      <c r="AA4452" s="229"/>
      <c r="AB4452" s="229"/>
      <c r="AC4452" s="307"/>
    </row>
    <row r="4453" spans="1:29" s="315" customFormat="1" x14ac:dyDescent="0.2">
      <c r="A4453" s="230" t="s">
        <v>993</v>
      </c>
      <c r="B4453" s="230" t="s">
        <v>1005</v>
      </c>
      <c r="C4453" s="231">
        <v>559</v>
      </c>
      <c r="D4453" s="232"/>
      <c r="E4453" s="233">
        <v>31</v>
      </c>
      <c r="F4453" s="234"/>
      <c r="G4453" s="234"/>
      <c r="H4453" s="235">
        <f t="shared" ref="H4453:Y4453" si="7360">H4454+H4456</f>
        <v>0</v>
      </c>
      <c r="I4453" s="235">
        <f t="shared" si="7360"/>
        <v>0</v>
      </c>
      <c r="J4453" s="235">
        <f t="shared" si="7360"/>
        <v>0</v>
      </c>
      <c r="K4453" s="235">
        <f t="shared" si="7360"/>
        <v>0</v>
      </c>
      <c r="L4453" s="235">
        <f t="shared" si="7360"/>
        <v>0</v>
      </c>
      <c r="M4453" s="235">
        <f t="shared" si="7360"/>
        <v>0</v>
      </c>
      <c r="N4453" s="235">
        <f t="shared" si="7360"/>
        <v>6000</v>
      </c>
      <c r="O4453" s="235">
        <f t="shared" si="7360"/>
        <v>0</v>
      </c>
      <c r="P4453" s="235">
        <f t="shared" si="7360"/>
        <v>0</v>
      </c>
      <c r="Q4453" s="235">
        <f t="shared" si="7360"/>
        <v>0</v>
      </c>
      <c r="R4453" s="235">
        <f t="shared" si="7360"/>
        <v>0</v>
      </c>
      <c r="S4453" s="235">
        <f t="shared" si="7360"/>
        <v>0</v>
      </c>
      <c r="T4453" s="235">
        <f t="shared" si="7360"/>
        <v>12000</v>
      </c>
      <c r="U4453" s="235">
        <f t="shared" si="7360"/>
        <v>0</v>
      </c>
      <c r="V4453" s="235">
        <f t="shared" si="7360"/>
        <v>0</v>
      </c>
      <c r="W4453" s="235">
        <f t="shared" si="7360"/>
        <v>0</v>
      </c>
      <c r="X4453" s="235">
        <f t="shared" si="7360"/>
        <v>12000</v>
      </c>
      <c r="Y4453" s="235">
        <f t="shared" si="7360"/>
        <v>0</v>
      </c>
      <c r="Z4453" s="229"/>
      <c r="AA4453" s="229"/>
      <c r="AB4453" s="229"/>
      <c r="AC4453" s="307"/>
    </row>
    <row r="4454" spans="1:29" s="315" customFormat="1" x14ac:dyDescent="0.2">
      <c r="A4454" s="236" t="s">
        <v>993</v>
      </c>
      <c r="B4454" s="236" t="s">
        <v>1005</v>
      </c>
      <c r="C4454" s="237">
        <v>559</v>
      </c>
      <c r="D4454" s="236"/>
      <c r="E4454" s="238">
        <v>311</v>
      </c>
      <c r="F4454" s="239"/>
      <c r="G4454" s="240"/>
      <c r="H4454" s="241">
        <f t="shared" ref="H4454:Y4454" si="7361">H4455</f>
        <v>0</v>
      </c>
      <c r="I4454" s="241">
        <f t="shared" si="7361"/>
        <v>0</v>
      </c>
      <c r="J4454" s="241">
        <f t="shared" si="7361"/>
        <v>0</v>
      </c>
      <c r="K4454" s="241">
        <f t="shared" si="7361"/>
        <v>0</v>
      </c>
      <c r="L4454" s="241">
        <f t="shared" si="7361"/>
        <v>0</v>
      </c>
      <c r="M4454" s="241">
        <f t="shared" si="7361"/>
        <v>0</v>
      </c>
      <c r="N4454" s="241">
        <f t="shared" si="7361"/>
        <v>5000</v>
      </c>
      <c r="O4454" s="241">
        <f t="shared" si="7361"/>
        <v>0</v>
      </c>
      <c r="P4454" s="241">
        <f t="shared" si="7361"/>
        <v>0</v>
      </c>
      <c r="Q4454" s="241">
        <f t="shared" si="7361"/>
        <v>0</v>
      </c>
      <c r="R4454" s="241">
        <f t="shared" si="7361"/>
        <v>0</v>
      </c>
      <c r="S4454" s="241">
        <f t="shared" si="7361"/>
        <v>0</v>
      </c>
      <c r="T4454" s="241">
        <f t="shared" si="7361"/>
        <v>10000</v>
      </c>
      <c r="U4454" s="241">
        <f t="shared" si="7361"/>
        <v>0</v>
      </c>
      <c r="V4454" s="241">
        <f t="shared" si="7361"/>
        <v>0</v>
      </c>
      <c r="W4454" s="241">
        <f t="shared" si="7361"/>
        <v>0</v>
      </c>
      <c r="X4454" s="241">
        <f t="shared" si="7361"/>
        <v>10000</v>
      </c>
      <c r="Y4454" s="241">
        <f t="shared" si="7361"/>
        <v>0</v>
      </c>
      <c r="Z4454" s="229"/>
      <c r="AA4454" s="229"/>
      <c r="AB4454" s="229"/>
      <c r="AC4454" s="307"/>
    </row>
    <row r="4455" spans="1:29" s="315" customFormat="1" x14ac:dyDescent="0.2">
      <c r="A4455" s="242" t="s">
        <v>993</v>
      </c>
      <c r="B4455" s="242" t="s">
        <v>1005</v>
      </c>
      <c r="C4455" s="243">
        <v>559</v>
      </c>
      <c r="D4455" s="242" t="s">
        <v>101</v>
      </c>
      <c r="E4455" s="251">
        <v>3111</v>
      </c>
      <c r="F4455" s="246" t="s">
        <v>33</v>
      </c>
      <c r="G4455" s="247"/>
      <c r="H4455" s="381">
        <v>0</v>
      </c>
      <c r="I4455" s="397"/>
      <c r="J4455" s="381"/>
      <c r="K4455" s="397"/>
      <c r="L4455" s="385"/>
      <c r="M4455" s="397"/>
      <c r="N4455" s="385">
        <v>5000</v>
      </c>
      <c r="O4455" s="397"/>
      <c r="P4455" s="381">
        <v>0</v>
      </c>
      <c r="Q4455" s="397"/>
      <c r="R4455" s="381"/>
      <c r="S4455" s="397"/>
      <c r="T4455" s="381">
        <v>10000</v>
      </c>
      <c r="U4455" s="397"/>
      <c r="V4455" s="381"/>
      <c r="W4455" s="397"/>
      <c r="X4455" s="381">
        <v>10000</v>
      </c>
      <c r="Y4455" s="397"/>
      <c r="Z4455" s="229"/>
      <c r="AA4455" s="229"/>
      <c r="AB4455" s="229"/>
      <c r="AC4455" s="307"/>
    </row>
    <row r="4456" spans="1:29" s="315" customFormat="1" x14ac:dyDescent="0.2">
      <c r="A4456" s="236" t="s">
        <v>993</v>
      </c>
      <c r="B4456" s="236" t="s">
        <v>1005</v>
      </c>
      <c r="C4456" s="237">
        <v>559</v>
      </c>
      <c r="D4456" s="236"/>
      <c r="E4456" s="238">
        <v>313</v>
      </c>
      <c r="F4456" s="239"/>
      <c r="G4456" s="240"/>
      <c r="H4456" s="241">
        <f t="shared" ref="H4456:Y4456" si="7362">H4457</f>
        <v>0</v>
      </c>
      <c r="I4456" s="241">
        <f t="shared" si="7362"/>
        <v>0</v>
      </c>
      <c r="J4456" s="241">
        <f t="shared" si="7362"/>
        <v>0</v>
      </c>
      <c r="K4456" s="241">
        <f t="shared" si="7362"/>
        <v>0</v>
      </c>
      <c r="L4456" s="241">
        <f t="shared" si="7362"/>
        <v>0</v>
      </c>
      <c r="M4456" s="241">
        <f t="shared" si="7362"/>
        <v>0</v>
      </c>
      <c r="N4456" s="241">
        <f t="shared" si="7362"/>
        <v>1000</v>
      </c>
      <c r="O4456" s="241">
        <f t="shared" si="7362"/>
        <v>0</v>
      </c>
      <c r="P4456" s="241">
        <f t="shared" si="7362"/>
        <v>0</v>
      </c>
      <c r="Q4456" s="241">
        <f t="shared" si="7362"/>
        <v>0</v>
      </c>
      <c r="R4456" s="241">
        <f t="shared" si="7362"/>
        <v>0</v>
      </c>
      <c r="S4456" s="241">
        <f t="shared" si="7362"/>
        <v>0</v>
      </c>
      <c r="T4456" s="241">
        <f t="shared" si="7362"/>
        <v>2000</v>
      </c>
      <c r="U4456" s="241">
        <f t="shared" si="7362"/>
        <v>0</v>
      </c>
      <c r="V4456" s="241">
        <f t="shared" si="7362"/>
        <v>0</v>
      </c>
      <c r="W4456" s="241">
        <f t="shared" si="7362"/>
        <v>0</v>
      </c>
      <c r="X4456" s="241">
        <f t="shared" si="7362"/>
        <v>2000</v>
      </c>
      <c r="Y4456" s="241">
        <f t="shared" si="7362"/>
        <v>0</v>
      </c>
      <c r="Z4456" s="229"/>
      <c r="AA4456" s="229"/>
      <c r="AB4456" s="229"/>
      <c r="AC4456" s="307"/>
    </row>
    <row r="4457" spans="1:29" s="315" customFormat="1" x14ac:dyDescent="0.2">
      <c r="A4457" s="242" t="s">
        <v>993</v>
      </c>
      <c r="B4457" s="242" t="s">
        <v>1005</v>
      </c>
      <c r="C4457" s="243">
        <v>559</v>
      </c>
      <c r="D4457" s="242" t="s">
        <v>101</v>
      </c>
      <c r="E4457" s="251">
        <v>3132</v>
      </c>
      <c r="F4457" s="246" t="s">
        <v>40</v>
      </c>
      <c r="G4457" s="247"/>
      <c r="H4457" s="381">
        <v>0</v>
      </c>
      <c r="I4457" s="397"/>
      <c r="J4457" s="381"/>
      <c r="K4457" s="397"/>
      <c r="L4457" s="381"/>
      <c r="M4457" s="397"/>
      <c r="N4457" s="381">
        <v>1000</v>
      </c>
      <c r="O4457" s="397"/>
      <c r="P4457" s="381">
        <v>0</v>
      </c>
      <c r="Q4457" s="397"/>
      <c r="R4457" s="381"/>
      <c r="S4457" s="397"/>
      <c r="T4457" s="381">
        <v>2000</v>
      </c>
      <c r="U4457" s="397"/>
      <c r="V4457" s="381"/>
      <c r="W4457" s="397"/>
      <c r="X4457" s="381">
        <v>2000</v>
      </c>
      <c r="Y4457" s="397"/>
      <c r="Z4457" s="229"/>
      <c r="AA4457" s="229"/>
      <c r="AB4457" s="229"/>
      <c r="AC4457" s="307"/>
    </row>
    <row r="4458" spans="1:29" s="315" customFormat="1" x14ac:dyDescent="0.2">
      <c r="A4458" s="230" t="s">
        <v>993</v>
      </c>
      <c r="B4458" s="230" t="s">
        <v>1005</v>
      </c>
      <c r="C4458" s="231">
        <v>559</v>
      </c>
      <c r="D4458" s="232"/>
      <c r="E4458" s="233">
        <v>32</v>
      </c>
      <c r="F4458" s="234"/>
      <c r="G4458" s="234"/>
      <c r="H4458" s="235">
        <f t="shared" ref="H4458:Y4458" si="7363">H4459</f>
        <v>0</v>
      </c>
      <c r="I4458" s="235">
        <f t="shared" si="7363"/>
        <v>0</v>
      </c>
      <c r="J4458" s="235">
        <f t="shared" si="7363"/>
        <v>0</v>
      </c>
      <c r="K4458" s="235">
        <f t="shared" si="7363"/>
        <v>0</v>
      </c>
      <c r="L4458" s="235">
        <f t="shared" si="7363"/>
        <v>0</v>
      </c>
      <c r="M4458" s="235">
        <f t="shared" si="7363"/>
        <v>0</v>
      </c>
      <c r="N4458" s="235">
        <f t="shared" si="7363"/>
        <v>4000</v>
      </c>
      <c r="O4458" s="235">
        <f t="shared" si="7363"/>
        <v>0</v>
      </c>
      <c r="P4458" s="235">
        <f t="shared" si="7363"/>
        <v>0</v>
      </c>
      <c r="Q4458" s="235">
        <f t="shared" si="7363"/>
        <v>0</v>
      </c>
      <c r="R4458" s="235">
        <f t="shared" si="7363"/>
        <v>0</v>
      </c>
      <c r="S4458" s="235">
        <f t="shared" si="7363"/>
        <v>0</v>
      </c>
      <c r="T4458" s="235">
        <f t="shared" si="7363"/>
        <v>4000</v>
      </c>
      <c r="U4458" s="235">
        <f t="shared" si="7363"/>
        <v>0</v>
      </c>
      <c r="V4458" s="235">
        <f t="shared" si="7363"/>
        <v>0</v>
      </c>
      <c r="W4458" s="235">
        <f t="shared" si="7363"/>
        <v>0</v>
      </c>
      <c r="X4458" s="235">
        <f t="shared" si="7363"/>
        <v>4000</v>
      </c>
      <c r="Y4458" s="235">
        <f t="shared" si="7363"/>
        <v>0</v>
      </c>
      <c r="Z4458" s="229"/>
      <c r="AA4458" s="229"/>
      <c r="AB4458" s="229"/>
      <c r="AC4458" s="307"/>
    </row>
    <row r="4459" spans="1:29" s="315" customFormat="1" x14ac:dyDescent="0.2">
      <c r="A4459" s="236" t="s">
        <v>993</v>
      </c>
      <c r="B4459" s="236" t="s">
        <v>1005</v>
      </c>
      <c r="C4459" s="237">
        <v>559</v>
      </c>
      <c r="D4459" s="236"/>
      <c r="E4459" s="238">
        <v>323</v>
      </c>
      <c r="F4459" s="239"/>
      <c r="G4459" s="240"/>
      <c r="H4459" s="241">
        <f t="shared" ref="H4459:Y4459" si="7364">SUM(H4460:H4461)</f>
        <v>0</v>
      </c>
      <c r="I4459" s="241">
        <f t="shared" si="7364"/>
        <v>0</v>
      </c>
      <c r="J4459" s="241">
        <f t="shared" si="7364"/>
        <v>0</v>
      </c>
      <c r="K4459" s="241">
        <f t="shared" si="7364"/>
        <v>0</v>
      </c>
      <c r="L4459" s="241">
        <f t="shared" si="7364"/>
        <v>0</v>
      </c>
      <c r="M4459" s="241">
        <f t="shared" si="7364"/>
        <v>0</v>
      </c>
      <c r="N4459" s="241">
        <f t="shared" si="7364"/>
        <v>4000</v>
      </c>
      <c r="O4459" s="241">
        <f t="shared" si="7364"/>
        <v>0</v>
      </c>
      <c r="P4459" s="241">
        <f t="shared" si="7364"/>
        <v>0</v>
      </c>
      <c r="Q4459" s="241">
        <f t="shared" si="7364"/>
        <v>0</v>
      </c>
      <c r="R4459" s="241">
        <f t="shared" si="7364"/>
        <v>0</v>
      </c>
      <c r="S4459" s="241">
        <f t="shared" si="7364"/>
        <v>0</v>
      </c>
      <c r="T4459" s="241">
        <f t="shared" si="7364"/>
        <v>4000</v>
      </c>
      <c r="U4459" s="241">
        <f t="shared" si="7364"/>
        <v>0</v>
      </c>
      <c r="V4459" s="241">
        <f t="shared" si="7364"/>
        <v>0</v>
      </c>
      <c r="W4459" s="241">
        <f t="shared" si="7364"/>
        <v>0</v>
      </c>
      <c r="X4459" s="241">
        <f t="shared" si="7364"/>
        <v>4000</v>
      </c>
      <c r="Y4459" s="241">
        <f t="shared" si="7364"/>
        <v>0</v>
      </c>
      <c r="Z4459" s="229"/>
      <c r="AA4459" s="229"/>
      <c r="AB4459" s="229"/>
      <c r="AC4459" s="307"/>
    </row>
    <row r="4460" spans="1:29" s="315" customFormat="1" x14ac:dyDescent="0.2">
      <c r="A4460" s="242" t="s">
        <v>993</v>
      </c>
      <c r="B4460" s="242" t="s">
        <v>1005</v>
      </c>
      <c r="C4460" s="243">
        <v>559</v>
      </c>
      <c r="D4460" s="242" t="s">
        <v>101</v>
      </c>
      <c r="E4460" s="251">
        <v>3233</v>
      </c>
      <c r="F4460" s="246" t="s">
        <v>54</v>
      </c>
      <c r="G4460" s="247"/>
      <c r="H4460" s="381"/>
      <c r="I4460" s="397"/>
      <c r="J4460" s="381"/>
      <c r="K4460" s="397"/>
      <c r="L4460" s="383"/>
      <c r="M4460" s="397"/>
      <c r="N4460" s="383">
        <v>2000</v>
      </c>
      <c r="O4460" s="397"/>
      <c r="P4460" s="381">
        <v>0</v>
      </c>
      <c r="Q4460" s="397"/>
      <c r="R4460" s="381"/>
      <c r="S4460" s="397"/>
      <c r="T4460" s="381">
        <v>2000</v>
      </c>
      <c r="U4460" s="397"/>
      <c r="V4460" s="381"/>
      <c r="W4460" s="397"/>
      <c r="X4460" s="381">
        <v>2000</v>
      </c>
      <c r="Y4460" s="397"/>
      <c r="Z4460" s="229"/>
      <c r="AA4460" s="229"/>
      <c r="AB4460" s="229"/>
      <c r="AC4460" s="307"/>
    </row>
    <row r="4461" spans="1:29" s="315" customFormat="1" x14ac:dyDescent="0.2">
      <c r="A4461" s="242" t="s">
        <v>993</v>
      </c>
      <c r="B4461" s="242" t="s">
        <v>1005</v>
      </c>
      <c r="C4461" s="243">
        <v>559</v>
      </c>
      <c r="D4461" s="242" t="s">
        <v>101</v>
      </c>
      <c r="E4461" s="251">
        <v>3237</v>
      </c>
      <c r="F4461" s="246" t="s">
        <v>58</v>
      </c>
      <c r="G4461" s="247"/>
      <c r="H4461" s="381"/>
      <c r="I4461" s="397"/>
      <c r="J4461" s="381"/>
      <c r="K4461" s="397"/>
      <c r="L4461" s="384"/>
      <c r="M4461" s="397"/>
      <c r="N4461" s="384">
        <v>2000</v>
      </c>
      <c r="O4461" s="397"/>
      <c r="P4461" s="381">
        <v>0</v>
      </c>
      <c r="Q4461" s="397"/>
      <c r="R4461" s="381"/>
      <c r="S4461" s="397"/>
      <c r="T4461" s="381">
        <v>2000</v>
      </c>
      <c r="U4461" s="397"/>
      <c r="V4461" s="381"/>
      <c r="W4461" s="397"/>
      <c r="X4461" s="381">
        <v>2000</v>
      </c>
      <c r="Y4461" s="397"/>
      <c r="Z4461" s="229"/>
      <c r="AA4461" s="229"/>
      <c r="AB4461" s="229"/>
      <c r="AC4461" s="307"/>
    </row>
    <row r="4462" spans="1:29" s="315" customFormat="1" x14ac:dyDescent="0.2">
      <c r="A4462" s="230" t="s">
        <v>993</v>
      </c>
      <c r="B4462" s="230" t="s">
        <v>1005</v>
      </c>
      <c r="C4462" s="231">
        <v>559</v>
      </c>
      <c r="D4462" s="232"/>
      <c r="E4462" s="233">
        <v>42</v>
      </c>
      <c r="F4462" s="234"/>
      <c r="G4462" s="234"/>
      <c r="H4462" s="235">
        <f t="shared" ref="H4462:Y4462" si="7365">H4463+H4465</f>
        <v>0</v>
      </c>
      <c r="I4462" s="235">
        <f t="shared" si="7365"/>
        <v>0</v>
      </c>
      <c r="J4462" s="235">
        <f t="shared" si="7365"/>
        <v>0</v>
      </c>
      <c r="K4462" s="235">
        <f t="shared" si="7365"/>
        <v>0</v>
      </c>
      <c r="L4462" s="235">
        <f t="shared" si="7365"/>
        <v>0</v>
      </c>
      <c r="M4462" s="235">
        <f t="shared" si="7365"/>
        <v>0</v>
      </c>
      <c r="N4462" s="235">
        <f t="shared" si="7365"/>
        <v>302000</v>
      </c>
      <c r="O4462" s="235">
        <f t="shared" si="7365"/>
        <v>0</v>
      </c>
      <c r="P4462" s="235">
        <f t="shared" si="7365"/>
        <v>0</v>
      </c>
      <c r="Q4462" s="235">
        <f t="shared" si="7365"/>
        <v>0</v>
      </c>
      <c r="R4462" s="235">
        <f t="shared" si="7365"/>
        <v>0</v>
      </c>
      <c r="S4462" s="235">
        <f t="shared" si="7365"/>
        <v>0</v>
      </c>
      <c r="T4462" s="235">
        <f t="shared" si="7365"/>
        <v>300000</v>
      </c>
      <c r="U4462" s="235">
        <f t="shared" si="7365"/>
        <v>0</v>
      </c>
      <c r="V4462" s="235">
        <f t="shared" si="7365"/>
        <v>0</v>
      </c>
      <c r="W4462" s="235">
        <f t="shared" si="7365"/>
        <v>0</v>
      </c>
      <c r="X4462" s="235">
        <f t="shared" si="7365"/>
        <v>500000</v>
      </c>
      <c r="Y4462" s="235">
        <f t="shared" si="7365"/>
        <v>0</v>
      </c>
      <c r="Z4462" s="229"/>
      <c r="AA4462" s="229"/>
      <c r="AB4462" s="229"/>
      <c r="AC4462" s="307"/>
    </row>
    <row r="4463" spans="1:29" s="315" customFormat="1" x14ac:dyDescent="0.2">
      <c r="A4463" s="236" t="s">
        <v>993</v>
      </c>
      <c r="B4463" s="236" t="s">
        <v>1005</v>
      </c>
      <c r="C4463" s="237">
        <v>559</v>
      </c>
      <c r="D4463" s="236"/>
      <c r="E4463" s="238">
        <v>422</v>
      </c>
      <c r="F4463" s="376"/>
      <c r="G4463" s="376"/>
      <c r="H4463" s="339">
        <f t="shared" ref="H4463:Y4463" si="7366">H4464</f>
        <v>0</v>
      </c>
      <c r="I4463" s="339">
        <f t="shared" si="7366"/>
        <v>0</v>
      </c>
      <c r="J4463" s="339">
        <f t="shared" si="7366"/>
        <v>0</v>
      </c>
      <c r="K4463" s="339">
        <f t="shared" si="7366"/>
        <v>0</v>
      </c>
      <c r="L4463" s="339">
        <f t="shared" si="7366"/>
        <v>0</v>
      </c>
      <c r="M4463" s="339">
        <f t="shared" si="7366"/>
        <v>0</v>
      </c>
      <c r="N4463" s="339">
        <f t="shared" si="7366"/>
        <v>2000</v>
      </c>
      <c r="O4463" s="339">
        <f t="shared" si="7366"/>
        <v>0</v>
      </c>
      <c r="P4463" s="339">
        <f t="shared" si="7366"/>
        <v>0</v>
      </c>
      <c r="Q4463" s="339">
        <f t="shared" si="7366"/>
        <v>0</v>
      </c>
      <c r="R4463" s="339">
        <f t="shared" si="7366"/>
        <v>0</v>
      </c>
      <c r="S4463" s="339">
        <f t="shared" si="7366"/>
        <v>0</v>
      </c>
      <c r="T4463" s="339">
        <f t="shared" si="7366"/>
        <v>0</v>
      </c>
      <c r="U4463" s="339">
        <f t="shared" si="7366"/>
        <v>0</v>
      </c>
      <c r="V4463" s="339">
        <f t="shared" si="7366"/>
        <v>0</v>
      </c>
      <c r="W4463" s="339">
        <f t="shared" si="7366"/>
        <v>0</v>
      </c>
      <c r="X4463" s="339">
        <f t="shared" si="7366"/>
        <v>0</v>
      </c>
      <c r="Y4463" s="339">
        <f t="shared" si="7366"/>
        <v>0</v>
      </c>
      <c r="Z4463" s="229"/>
      <c r="AA4463" s="229"/>
      <c r="AB4463" s="229"/>
      <c r="AC4463" s="307"/>
    </row>
    <row r="4464" spans="1:29" s="315" customFormat="1" x14ac:dyDescent="0.2">
      <c r="A4464" s="242" t="s">
        <v>993</v>
      </c>
      <c r="B4464" s="242" t="s">
        <v>1005</v>
      </c>
      <c r="C4464" s="243">
        <v>559</v>
      </c>
      <c r="D4464" s="244" t="s">
        <v>101</v>
      </c>
      <c r="E4464" s="252">
        <v>4221</v>
      </c>
      <c r="F4464" s="377" t="s">
        <v>74</v>
      </c>
      <c r="G4464" s="377"/>
      <c r="H4464" s="381"/>
      <c r="I4464" s="382"/>
      <c r="J4464" s="381"/>
      <c r="K4464" s="382"/>
      <c r="L4464" s="381"/>
      <c r="M4464" s="382"/>
      <c r="N4464" s="381">
        <v>2000</v>
      </c>
      <c r="O4464" s="382"/>
      <c r="P4464" s="381"/>
      <c r="Q4464" s="382"/>
      <c r="R4464" s="381"/>
      <c r="S4464" s="382"/>
      <c r="T4464" s="381"/>
      <c r="U4464" s="382"/>
      <c r="V4464" s="381"/>
      <c r="W4464" s="382"/>
      <c r="X4464" s="381"/>
      <c r="Y4464" s="382"/>
      <c r="Z4464" s="229"/>
      <c r="AA4464" s="229"/>
      <c r="AB4464" s="229"/>
      <c r="AC4464" s="307"/>
    </row>
    <row r="4465" spans="1:29" s="315" customFormat="1" x14ac:dyDescent="0.2">
      <c r="A4465" s="236" t="s">
        <v>993</v>
      </c>
      <c r="B4465" s="236" t="s">
        <v>1005</v>
      </c>
      <c r="C4465" s="237">
        <v>559</v>
      </c>
      <c r="D4465" s="236"/>
      <c r="E4465" s="238">
        <v>426</v>
      </c>
      <c r="F4465" s="239"/>
      <c r="G4465" s="240"/>
      <c r="H4465" s="241">
        <f t="shared" ref="H4465:Y4465" si="7367">H4466</f>
        <v>0</v>
      </c>
      <c r="I4465" s="241">
        <f t="shared" si="7367"/>
        <v>0</v>
      </c>
      <c r="J4465" s="241">
        <f t="shared" si="7367"/>
        <v>0</v>
      </c>
      <c r="K4465" s="241">
        <f t="shared" si="7367"/>
        <v>0</v>
      </c>
      <c r="L4465" s="241">
        <f t="shared" si="7367"/>
        <v>0</v>
      </c>
      <c r="M4465" s="241">
        <f t="shared" si="7367"/>
        <v>0</v>
      </c>
      <c r="N4465" s="241">
        <f t="shared" si="7367"/>
        <v>300000</v>
      </c>
      <c r="O4465" s="241">
        <f t="shared" si="7367"/>
        <v>0</v>
      </c>
      <c r="P4465" s="241">
        <f t="shared" si="7367"/>
        <v>0</v>
      </c>
      <c r="Q4465" s="241">
        <f t="shared" si="7367"/>
        <v>0</v>
      </c>
      <c r="R4465" s="241">
        <f t="shared" si="7367"/>
        <v>0</v>
      </c>
      <c r="S4465" s="241">
        <f t="shared" si="7367"/>
        <v>0</v>
      </c>
      <c r="T4465" s="241">
        <f t="shared" si="7367"/>
        <v>300000</v>
      </c>
      <c r="U4465" s="241">
        <f t="shared" si="7367"/>
        <v>0</v>
      </c>
      <c r="V4465" s="241">
        <f t="shared" si="7367"/>
        <v>0</v>
      </c>
      <c r="W4465" s="241">
        <f t="shared" si="7367"/>
        <v>0</v>
      </c>
      <c r="X4465" s="241">
        <f t="shared" si="7367"/>
        <v>500000</v>
      </c>
      <c r="Y4465" s="241">
        <f t="shared" si="7367"/>
        <v>0</v>
      </c>
      <c r="Z4465" s="229"/>
      <c r="AA4465" s="229"/>
      <c r="AB4465" s="229"/>
      <c r="AC4465" s="307"/>
    </row>
    <row r="4466" spans="1:29" s="315" customFormat="1" x14ac:dyDescent="0.2">
      <c r="A4466" s="242" t="s">
        <v>993</v>
      </c>
      <c r="B4466" s="242" t="s">
        <v>1005</v>
      </c>
      <c r="C4466" s="243">
        <v>559</v>
      </c>
      <c r="D4466" s="242" t="s">
        <v>101</v>
      </c>
      <c r="E4466" s="251">
        <v>4264</v>
      </c>
      <c r="F4466" s="246" t="s">
        <v>1007</v>
      </c>
      <c r="G4466" s="247"/>
      <c r="H4466" s="381"/>
      <c r="I4466" s="397"/>
      <c r="J4466" s="381">
        <v>0</v>
      </c>
      <c r="K4466" s="397"/>
      <c r="L4466" s="381"/>
      <c r="M4466" s="397"/>
      <c r="N4466" s="381">
        <v>300000</v>
      </c>
      <c r="O4466" s="397"/>
      <c r="P4466" s="381">
        <v>0</v>
      </c>
      <c r="Q4466" s="397"/>
      <c r="R4466" s="381"/>
      <c r="S4466" s="397"/>
      <c r="T4466" s="381">
        <v>300000</v>
      </c>
      <c r="U4466" s="397"/>
      <c r="V4466" s="381"/>
      <c r="W4466" s="397"/>
      <c r="X4466" s="381">
        <v>500000</v>
      </c>
      <c r="Y4466" s="397"/>
      <c r="Z4466" s="229"/>
      <c r="AA4466" s="229"/>
      <c r="AB4466" s="229"/>
      <c r="AC4466" s="307"/>
    </row>
    <row r="4467" spans="1:29" x14ac:dyDescent="0.2">
      <c r="A4467" s="205" t="s">
        <v>1008</v>
      </c>
      <c r="B4467" s="455" t="s">
        <v>1009</v>
      </c>
      <c r="C4467" s="455"/>
      <c r="D4467" s="455"/>
      <c r="E4467" s="455"/>
      <c r="F4467" s="145" t="s">
        <v>1010</v>
      </c>
      <c r="G4467" s="117"/>
      <c r="H4467" s="100">
        <f>H4468+H4545+H4560+H4571+H4623+H4672+H4679</f>
        <v>5095863</v>
      </c>
      <c r="I4467" s="100">
        <f t="shared" ref="I4467:Y4467" si="7368">I4468+I4545+I4560+I4571+I4623+I4672+I4679</f>
        <v>3609526</v>
      </c>
      <c r="J4467" s="100">
        <f t="shared" si="7368"/>
        <v>5802858</v>
      </c>
      <c r="K4467" s="100">
        <f t="shared" si="7368"/>
        <v>5151304</v>
      </c>
      <c r="L4467" s="100">
        <f t="shared" si="7368"/>
        <v>6962359</v>
      </c>
      <c r="M4467" s="100">
        <f t="shared" si="7368"/>
        <v>6147248</v>
      </c>
      <c r="N4467" s="100">
        <f t="shared" si="7368"/>
        <v>7617148</v>
      </c>
      <c r="O4467" s="100">
        <f t="shared" si="7368"/>
        <v>6147248</v>
      </c>
      <c r="P4467" s="100">
        <f t="shared" si="7368"/>
        <v>4899864</v>
      </c>
      <c r="Q4467" s="100">
        <f t="shared" si="7368"/>
        <v>4281240</v>
      </c>
      <c r="R4467" s="100">
        <f t="shared" si="7368"/>
        <v>6886830</v>
      </c>
      <c r="S4467" s="100">
        <f t="shared" si="7368"/>
        <v>5762480</v>
      </c>
      <c r="T4467" s="100">
        <f t="shared" si="7368"/>
        <v>5777730</v>
      </c>
      <c r="U4467" s="100">
        <f t="shared" si="7368"/>
        <v>4548880</v>
      </c>
      <c r="V4467" s="100">
        <f t="shared" si="7368"/>
        <v>5410980</v>
      </c>
      <c r="W4467" s="100">
        <f t="shared" si="7368"/>
        <v>4767880</v>
      </c>
      <c r="X4467" s="100">
        <f t="shared" si="7368"/>
        <v>5507980</v>
      </c>
      <c r="Y4467" s="100">
        <f t="shared" si="7368"/>
        <v>4767880</v>
      </c>
      <c r="Z4467" s="107">
        <v>6147248</v>
      </c>
      <c r="AA4467" s="107">
        <v>4548880</v>
      </c>
      <c r="AB4467" s="107">
        <v>4767880</v>
      </c>
      <c r="AC4467" s="474" t="s">
        <v>1011</v>
      </c>
    </row>
    <row r="4468" spans="1:29" s="101" customFormat="1" ht="33.75" x14ac:dyDescent="0.2">
      <c r="A4468" s="202" t="s">
        <v>1008</v>
      </c>
      <c r="B4468" s="173" t="s">
        <v>1012</v>
      </c>
      <c r="C4468" s="173"/>
      <c r="D4468" s="173"/>
      <c r="E4468" s="174"/>
      <c r="F4468" s="176" t="s">
        <v>887</v>
      </c>
      <c r="G4468" s="177" t="s">
        <v>687</v>
      </c>
      <c r="H4468" s="178">
        <f t="shared" ref="H4468:Q4468" si="7369">H4469+H4477+H4483+H4491+H4522+H4527+H4530+H4533+H4542+H4480</f>
        <v>640738</v>
      </c>
      <c r="I4468" s="178">
        <f t="shared" si="7369"/>
        <v>20836</v>
      </c>
      <c r="J4468" s="178">
        <f t="shared" si="7369"/>
        <v>631628</v>
      </c>
      <c r="K4468" s="178">
        <f t="shared" si="7369"/>
        <v>20835</v>
      </c>
      <c r="L4468" s="178">
        <f t="shared" ref="L4468:M4468" si="7370">L4469+L4477+L4483+L4491+L4522+L4527+L4530+L4533+L4542+L4480</f>
        <v>648980</v>
      </c>
      <c r="M4468" s="178">
        <f t="shared" si="7370"/>
        <v>15880</v>
      </c>
      <c r="N4468" s="178">
        <f t="shared" ref="N4468:O4468" si="7371">N4469+N4477+N4483+N4491+N4522+N4527+N4530+N4533+N4542+N4480</f>
        <v>643480</v>
      </c>
      <c r="O4468" s="178">
        <f t="shared" si="7371"/>
        <v>880</v>
      </c>
      <c r="P4468" s="178">
        <f t="shared" si="7369"/>
        <v>639462</v>
      </c>
      <c r="Q4468" s="178">
        <f t="shared" si="7369"/>
        <v>20838</v>
      </c>
      <c r="R4468" s="178">
        <f t="shared" ref="R4468:W4468" si="7372">R4469+R4477+R4483+R4491+R4522+R4527+R4530+R4533+R4542+R4480</f>
        <v>651480</v>
      </c>
      <c r="S4468" s="178">
        <f t="shared" si="7372"/>
        <v>15880</v>
      </c>
      <c r="T4468" s="178">
        <f t="shared" ref="T4468:U4468" si="7373">T4469+T4477+T4483+T4491+T4522+T4527+T4530+T4533+T4542+T4480</f>
        <v>644480</v>
      </c>
      <c r="U4468" s="178">
        <f t="shared" si="7373"/>
        <v>880</v>
      </c>
      <c r="V4468" s="178">
        <f t="shared" si="7372"/>
        <v>658980</v>
      </c>
      <c r="W4468" s="178">
        <f t="shared" si="7372"/>
        <v>15880</v>
      </c>
      <c r="X4468" s="178">
        <f t="shared" ref="X4468:Y4468" si="7374">X4469+X4477+X4483+X4491+X4522+X4527+X4530+X4533+X4542+X4480</f>
        <v>644480</v>
      </c>
      <c r="Y4468" s="178">
        <f t="shared" si="7374"/>
        <v>880</v>
      </c>
      <c r="Z4468" s="284">
        <f>Z4467-O4467</f>
        <v>0</v>
      </c>
      <c r="AA4468" s="284">
        <f>AA4467-U4467</f>
        <v>0</v>
      </c>
      <c r="AB4468" s="284">
        <f>AB4467-Y4467</f>
        <v>0</v>
      </c>
      <c r="AC4468" s="475"/>
    </row>
    <row r="4469" spans="1:29" x14ac:dyDescent="0.2">
      <c r="A4469" s="188" t="s">
        <v>1008</v>
      </c>
      <c r="B4469" s="166" t="s">
        <v>1012</v>
      </c>
      <c r="C4469" s="167">
        <v>11</v>
      </c>
      <c r="D4469" s="166"/>
      <c r="E4469" s="168">
        <v>31</v>
      </c>
      <c r="F4469" s="169"/>
      <c r="G4469" s="169"/>
      <c r="H4469" s="185">
        <f t="shared" ref="H4469:Q4469" si="7375">H4470+H4473+H4475</f>
        <v>928</v>
      </c>
      <c r="I4469" s="185">
        <f t="shared" si="7375"/>
        <v>928</v>
      </c>
      <c r="J4469" s="185">
        <f t="shared" si="7375"/>
        <v>927</v>
      </c>
      <c r="K4469" s="185">
        <f t="shared" si="7375"/>
        <v>927</v>
      </c>
      <c r="L4469" s="185">
        <f t="shared" ref="L4469:M4469" si="7376">L4470+L4473+L4475</f>
        <v>880</v>
      </c>
      <c r="M4469" s="185">
        <f t="shared" si="7376"/>
        <v>880</v>
      </c>
      <c r="N4469" s="185">
        <f t="shared" ref="N4469:O4469" si="7377">N4470+N4473+N4475</f>
        <v>880</v>
      </c>
      <c r="O4469" s="185">
        <f t="shared" si="7377"/>
        <v>880</v>
      </c>
      <c r="P4469" s="185">
        <f t="shared" si="7375"/>
        <v>930</v>
      </c>
      <c r="Q4469" s="185">
        <f t="shared" si="7375"/>
        <v>930</v>
      </c>
      <c r="R4469" s="185">
        <f t="shared" ref="R4469:W4469" si="7378">R4470+R4473+R4475</f>
        <v>880</v>
      </c>
      <c r="S4469" s="185">
        <f t="shared" si="7378"/>
        <v>880</v>
      </c>
      <c r="T4469" s="185">
        <f t="shared" ref="T4469:U4469" si="7379">T4470+T4473+T4475</f>
        <v>880</v>
      </c>
      <c r="U4469" s="185">
        <f t="shared" si="7379"/>
        <v>880</v>
      </c>
      <c r="V4469" s="185">
        <f t="shared" si="7378"/>
        <v>880</v>
      </c>
      <c r="W4469" s="185">
        <f t="shared" si="7378"/>
        <v>880</v>
      </c>
      <c r="X4469" s="185">
        <f t="shared" ref="X4469:Y4469" si="7380">X4470+X4473+X4475</f>
        <v>880</v>
      </c>
      <c r="Y4469" s="185">
        <f t="shared" si="7380"/>
        <v>880</v>
      </c>
    </row>
    <row r="4470" spans="1:29" x14ac:dyDescent="0.2">
      <c r="A4470" s="118" t="s">
        <v>1008</v>
      </c>
      <c r="B4470" s="102" t="s">
        <v>1012</v>
      </c>
      <c r="C4470" s="103">
        <v>11</v>
      </c>
      <c r="D4470" s="118"/>
      <c r="E4470" s="113">
        <v>311</v>
      </c>
      <c r="F4470" s="141"/>
      <c r="G4470" s="186"/>
      <c r="H4470" s="108">
        <f t="shared" ref="H4470:Q4470" si="7381">H4471+H4472</f>
        <v>398</v>
      </c>
      <c r="I4470" s="108">
        <f t="shared" si="7381"/>
        <v>398</v>
      </c>
      <c r="J4470" s="108">
        <f t="shared" si="7381"/>
        <v>398</v>
      </c>
      <c r="K4470" s="108">
        <f t="shared" si="7381"/>
        <v>398</v>
      </c>
      <c r="L4470" s="108">
        <f t="shared" ref="L4470:M4470" si="7382">L4471+L4472</f>
        <v>380</v>
      </c>
      <c r="M4470" s="108">
        <f t="shared" si="7382"/>
        <v>380</v>
      </c>
      <c r="N4470" s="108">
        <f t="shared" ref="N4470:O4470" si="7383">N4471+N4472</f>
        <v>380</v>
      </c>
      <c r="O4470" s="108">
        <f t="shared" si="7383"/>
        <v>380</v>
      </c>
      <c r="P4470" s="108">
        <f t="shared" si="7381"/>
        <v>398</v>
      </c>
      <c r="Q4470" s="108">
        <f t="shared" si="7381"/>
        <v>398</v>
      </c>
      <c r="R4470" s="108">
        <f t="shared" ref="R4470:W4470" si="7384">R4471+R4472</f>
        <v>380</v>
      </c>
      <c r="S4470" s="108">
        <f t="shared" si="7384"/>
        <v>380</v>
      </c>
      <c r="T4470" s="108">
        <f t="shared" ref="T4470:U4470" si="7385">T4471+T4472</f>
        <v>380</v>
      </c>
      <c r="U4470" s="108">
        <f t="shared" si="7385"/>
        <v>380</v>
      </c>
      <c r="V4470" s="108">
        <f t="shared" si="7384"/>
        <v>380</v>
      </c>
      <c r="W4470" s="108">
        <f t="shared" si="7384"/>
        <v>380</v>
      </c>
      <c r="X4470" s="108">
        <f t="shared" ref="X4470:Y4470" si="7386">X4471+X4472</f>
        <v>380</v>
      </c>
      <c r="Y4470" s="108">
        <f t="shared" si="7386"/>
        <v>380</v>
      </c>
      <c r="Z4470" s="101"/>
      <c r="AA4470" s="101"/>
      <c r="AB4470" s="101"/>
      <c r="AC4470" s="101"/>
    </row>
    <row r="4471" spans="1:29" s="101" customFormat="1" x14ac:dyDescent="0.2">
      <c r="A4471" s="95" t="s">
        <v>1008</v>
      </c>
      <c r="B4471" s="93" t="s">
        <v>1012</v>
      </c>
      <c r="C4471" s="94">
        <v>11</v>
      </c>
      <c r="D4471" s="95" t="s">
        <v>101</v>
      </c>
      <c r="E4471" s="119">
        <v>3111</v>
      </c>
      <c r="F4471" s="142" t="s">
        <v>33</v>
      </c>
      <c r="G4471" s="134"/>
      <c r="H4471" s="398">
        <v>265</v>
      </c>
      <c r="I4471" s="398">
        <f t="shared" ref="I4471:I4472" si="7387">H4471</f>
        <v>265</v>
      </c>
      <c r="J4471" s="398">
        <v>265</v>
      </c>
      <c r="K4471" s="398">
        <f t="shared" ref="K4471:K4472" si="7388">J4471</f>
        <v>265</v>
      </c>
      <c r="L4471" s="398">
        <v>250</v>
      </c>
      <c r="M4471" s="398">
        <f t="shared" ref="M4471:M4472" si="7389">L4471</f>
        <v>250</v>
      </c>
      <c r="N4471" s="398">
        <v>250</v>
      </c>
      <c r="O4471" s="398">
        <f t="shared" ref="O4471:O4472" si="7390">N4471</f>
        <v>250</v>
      </c>
      <c r="P4471" s="398">
        <v>265</v>
      </c>
      <c r="Q4471" s="398">
        <f t="shared" ref="Q4471:Q4472" si="7391">P4471</f>
        <v>265</v>
      </c>
      <c r="R4471" s="398">
        <v>250</v>
      </c>
      <c r="S4471" s="398">
        <f t="shared" ref="S4471:S4472" si="7392">R4471</f>
        <v>250</v>
      </c>
      <c r="T4471" s="398">
        <v>250</v>
      </c>
      <c r="U4471" s="398">
        <f t="shared" ref="U4471:U4472" si="7393">T4471</f>
        <v>250</v>
      </c>
      <c r="V4471" s="398">
        <v>250</v>
      </c>
      <c r="W4471" s="398">
        <f t="shared" ref="W4471:W4472" si="7394">V4471</f>
        <v>250</v>
      </c>
      <c r="X4471" s="398">
        <v>250</v>
      </c>
      <c r="Y4471" s="398">
        <f t="shared" ref="Y4471:Y4472" si="7395">X4471</f>
        <v>250</v>
      </c>
      <c r="Z4471" s="112"/>
      <c r="AA4471" s="112"/>
      <c r="AB4471" s="112"/>
      <c r="AC4471" s="112"/>
    </row>
    <row r="4472" spans="1:29" ht="15" x14ac:dyDescent="0.2">
      <c r="A4472" s="95" t="s">
        <v>1008</v>
      </c>
      <c r="B4472" s="93" t="s">
        <v>1012</v>
      </c>
      <c r="C4472" s="94">
        <v>11</v>
      </c>
      <c r="D4472" s="95" t="s">
        <v>101</v>
      </c>
      <c r="E4472" s="119">
        <v>3113</v>
      </c>
      <c r="F4472" s="142" t="s">
        <v>35</v>
      </c>
      <c r="H4472" s="398">
        <v>133</v>
      </c>
      <c r="I4472" s="398">
        <f t="shared" si="7387"/>
        <v>133</v>
      </c>
      <c r="J4472" s="398">
        <v>133</v>
      </c>
      <c r="K4472" s="398">
        <f t="shared" si="7388"/>
        <v>133</v>
      </c>
      <c r="L4472" s="398">
        <v>130</v>
      </c>
      <c r="M4472" s="398">
        <f t="shared" si="7389"/>
        <v>130</v>
      </c>
      <c r="N4472" s="398">
        <v>130</v>
      </c>
      <c r="O4472" s="398">
        <f t="shared" si="7390"/>
        <v>130</v>
      </c>
      <c r="P4472" s="398">
        <v>133</v>
      </c>
      <c r="Q4472" s="398">
        <f t="shared" si="7391"/>
        <v>133</v>
      </c>
      <c r="R4472" s="398">
        <v>130</v>
      </c>
      <c r="S4472" s="398">
        <f t="shared" si="7392"/>
        <v>130</v>
      </c>
      <c r="T4472" s="398">
        <v>130</v>
      </c>
      <c r="U4472" s="398">
        <f t="shared" si="7393"/>
        <v>130</v>
      </c>
      <c r="V4472" s="398">
        <v>130</v>
      </c>
      <c r="W4472" s="398">
        <f t="shared" si="7394"/>
        <v>130</v>
      </c>
      <c r="X4472" s="398">
        <v>130</v>
      </c>
      <c r="Y4472" s="398">
        <f t="shared" si="7395"/>
        <v>130</v>
      </c>
    </row>
    <row r="4473" spans="1:29" x14ac:dyDescent="0.2">
      <c r="A4473" s="118" t="s">
        <v>1008</v>
      </c>
      <c r="B4473" s="102" t="s">
        <v>1012</v>
      </c>
      <c r="C4473" s="103">
        <v>11</v>
      </c>
      <c r="D4473" s="118"/>
      <c r="E4473" s="113">
        <v>312</v>
      </c>
      <c r="F4473" s="141"/>
      <c r="G4473" s="186"/>
      <c r="H4473" s="108">
        <f t="shared" ref="H4473:Y4473" si="7396">H4474</f>
        <v>265</v>
      </c>
      <c r="I4473" s="108">
        <f t="shared" si="7396"/>
        <v>265</v>
      </c>
      <c r="J4473" s="108">
        <f t="shared" si="7396"/>
        <v>264</v>
      </c>
      <c r="K4473" s="108">
        <f t="shared" si="7396"/>
        <v>264</v>
      </c>
      <c r="L4473" s="108">
        <f t="shared" si="7396"/>
        <v>250</v>
      </c>
      <c r="M4473" s="108">
        <f t="shared" si="7396"/>
        <v>250</v>
      </c>
      <c r="N4473" s="108">
        <f t="shared" si="7396"/>
        <v>250</v>
      </c>
      <c r="O4473" s="108">
        <f t="shared" si="7396"/>
        <v>250</v>
      </c>
      <c r="P4473" s="108">
        <f t="shared" si="7396"/>
        <v>267</v>
      </c>
      <c r="Q4473" s="108">
        <f t="shared" si="7396"/>
        <v>267</v>
      </c>
      <c r="R4473" s="108">
        <f t="shared" si="7396"/>
        <v>250</v>
      </c>
      <c r="S4473" s="108">
        <f t="shared" si="7396"/>
        <v>250</v>
      </c>
      <c r="T4473" s="108">
        <f t="shared" si="7396"/>
        <v>250</v>
      </c>
      <c r="U4473" s="108">
        <f t="shared" si="7396"/>
        <v>250</v>
      </c>
      <c r="V4473" s="108">
        <f t="shared" si="7396"/>
        <v>250</v>
      </c>
      <c r="W4473" s="108">
        <f t="shared" si="7396"/>
        <v>250</v>
      </c>
      <c r="X4473" s="108">
        <f t="shared" si="7396"/>
        <v>250</v>
      </c>
      <c r="Y4473" s="108">
        <f t="shared" si="7396"/>
        <v>250</v>
      </c>
      <c r="Z4473" s="101"/>
      <c r="AA4473" s="101"/>
      <c r="AB4473" s="101"/>
      <c r="AC4473" s="101"/>
    </row>
    <row r="4474" spans="1:29" ht="15" x14ac:dyDescent="0.2">
      <c r="A4474" s="95" t="s">
        <v>1008</v>
      </c>
      <c r="B4474" s="93" t="s">
        <v>1012</v>
      </c>
      <c r="C4474" s="94">
        <v>11</v>
      </c>
      <c r="D4474" s="95" t="s">
        <v>101</v>
      </c>
      <c r="E4474" s="119">
        <v>3121</v>
      </c>
      <c r="F4474" s="142" t="s">
        <v>471</v>
      </c>
      <c r="H4474" s="398">
        <v>265</v>
      </c>
      <c r="I4474" s="398">
        <f>H4474</f>
        <v>265</v>
      </c>
      <c r="J4474" s="398">
        <v>264</v>
      </c>
      <c r="K4474" s="398">
        <f>J4474</f>
        <v>264</v>
      </c>
      <c r="L4474" s="398">
        <v>250</v>
      </c>
      <c r="M4474" s="398">
        <f>L4474</f>
        <v>250</v>
      </c>
      <c r="N4474" s="398">
        <v>250</v>
      </c>
      <c r="O4474" s="398">
        <f>N4474</f>
        <v>250</v>
      </c>
      <c r="P4474" s="398">
        <v>267</v>
      </c>
      <c r="Q4474" s="398">
        <f>P4474</f>
        <v>267</v>
      </c>
      <c r="R4474" s="398">
        <v>250</v>
      </c>
      <c r="S4474" s="398">
        <f>R4474</f>
        <v>250</v>
      </c>
      <c r="T4474" s="398">
        <v>250</v>
      </c>
      <c r="U4474" s="398">
        <f>T4474</f>
        <v>250</v>
      </c>
      <c r="V4474" s="398">
        <v>250</v>
      </c>
      <c r="W4474" s="398">
        <f>V4474</f>
        <v>250</v>
      </c>
      <c r="X4474" s="398">
        <v>250</v>
      </c>
      <c r="Y4474" s="398">
        <f>X4474</f>
        <v>250</v>
      </c>
    </row>
    <row r="4475" spans="1:29" x14ac:dyDescent="0.2">
      <c r="A4475" s="118" t="s">
        <v>1008</v>
      </c>
      <c r="B4475" s="102" t="s">
        <v>1012</v>
      </c>
      <c r="C4475" s="147">
        <v>11</v>
      </c>
      <c r="D4475" s="133"/>
      <c r="E4475" s="130">
        <v>313</v>
      </c>
      <c r="F4475" s="144"/>
      <c r="G4475" s="186"/>
      <c r="H4475" s="108">
        <f t="shared" ref="H4475:Y4475" si="7397">H4476</f>
        <v>265</v>
      </c>
      <c r="I4475" s="108">
        <f t="shared" si="7397"/>
        <v>265</v>
      </c>
      <c r="J4475" s="108">
        <f t="shared" si="7397"/>
        <v>265</v>
      </c>
      <c r="K4475" s="108">
        <f t="shared" si="7397"/>
        <v>265</v>
      </c>
      <c r="L4475" s="108">
        <f t="shared" si="7397"/>
        <v>250</v>
      </c>
      <c r="M4475" s="108">
        <f t="shared" si="7397"/>
        <v>250</v>
      </c>
      <c r="N4475" s="108">
        <f>N4476</f>
        <v>250</v>
      </c>
      <c r="O4475" s="108">
        <f t="shared" si="7397"/>
        <v>250</v>
      </c>
      <c r="P4475" s="108">
        <f t="shared" si="7397"/>
        <v>265</v>
      </c>
      <c r="Q4475" s="108">
        <f t="shared" si="7397"/>
        <v>265</v>
      </c>
      <c r="R4475" s="108">
        <f t="shared" si="7397"/>
        <v>250</v>
      </c>
      <c r="S4475" s="108">
        <f t="shared" si="7397"/>
        <v>250</v>
      </c>
      <c r="T4475" s="108">
        <f t="shared" si="7397"/>
        <v>250</v>
      </c>
      <c r="U4475" s="108">
        <f t="shared" si="7397"/>
        <v>250</v>
      </c>
      <c r="V4475" s="108">
        <f t="shared" si="7397"/>
        <v>250</v>
      </c>
      <c r="W4475" s="108">
        <f t="shared" si="7397"/>
        <v>250</v>
      </c>
      <c r="X4475" s="108">
        <f t="shared" si="7397"/>
        <v>250</v>
      </c>
      <c r="Y4475" s="108">
        <f t="shared" si="7397"/>
        <v>250</v>
      </c>
    </row>
    <row r="4476" spans="1:29" s="101" customFormat="1" x14ac:dyDescent="0.2">
      <c r="A4476" s="95" t="s">
        <v>1008</v>
      </c>
      <c r="B4476" s="93" t="s">
        <v>1012</v>
      </c>
      <c r="C4476" s="94">
        <v>11</v>
      </c>
      <c r="D4476" s="95" t="s">
        <v>101</v>
      </c>
      <c r="E4476" s="119">
        <v>3132</v>
      </c>
      <c r="F4476" s="142" t="s">
        <v>40</v>
      </c>
      <c r="G4476" s="134"/>
      <c r="H4476" s="398">
        <v>265</v>
      </c>
      <c r="I4476" s="398">
        <f>H4476</f>
        <v>265</v>
      </c>
      <c r="J4476" s="398">
        <v>265</v>
      </c>
      <c r="K4476" s="398">
        <f>J4476</f>
        <v>265</v>
      </c>
      <c r="L4476" s="398">
        <v>250</v>
      </c>
      <c r="M4476" s="398">
        <f>L4476</f>
        <v>250</v>
      </c>
      <c r="N4476" s="398">
        <v>250</v>
      </c>
      <c r="O4476" s="398">
        <f>N4476</f>
        <v>250</v>
      </c>
      <c r="P4476" s="398">
        <v>265</v>
      </c>
      <c r="Q4476" s="398">
        <f>P4476</f>
        <v>265</v>
      </c>
      <c r="R4476" s="398">
        <v>250</v>
      </c>
      <c r="S4476" s="398">
        <f>R4476</f>
        <v>250</v>
      </c>
      <c r="T4476" s="398">
        <v>250</v>
      </c>
      <c r="U4476" s="398">
        <f>T4476</f>
        <v>250</v>
      </c>
      <c r="V4476" s="398">
        <v>250</v>
      </c>
      <c r="W4476" s="398">
        <f>V4476</f>
        <v>250</v>
      </c>
      <c r="X4476" s="398">
        <v>250</v>
      </c>
      <c r="Y4476" s="398">
        <f>X4476</f>
        <v>250</v>
      </c>
      <c r="Z4476" s="112"/>
      <c r="AA4476" s="112"/>
      <c r="AB4476" s="112"/>
      <c r="AC4476" s="112"/>
    </row>
    <row r="4477" spans="1:29" x14ac:dyDescent="0.2">
      <c r="A4477" s="188" t="s">
        <v>1008</v>
      </c>
      <c r="B4477" s="166" t="s">
        <v>1012</v>
      </c>
      <c r="C4477" s="167">
        <v>11</v>
      </c>
      <c r="D4477" s="166"/>
      <c r="E4477" s="168">
        <v>45</v>
      </c>
      <c r="F4477" s="169"/>
      <c r="G4477" s="169"/>
      <c r="H4477" s="185">
        <f t="shared" ref="H4477:X4478" si="7398">H4478</f>
        <v>19908</v>
      </c>
      <c r="I4477" s="185">
        <f t="shared" si="7398"/>
        <v>19908</v>
      </c>
      <c r="J4477" s="185">
        <f t="shared" si="7398"/>
        <v>19908</v>
      </c>
      <c r="K4477" s="185">
        <f t="shared" si="7398"/>
        <v>19908</v>
      </c>
      <c r="L4477" s="185">
        <f t="shared" si="7398"/>
        <v>15000</v>
      </c>
      <c r="M4477" s="185">
        <f t="shared" si="7398"/>
        <v>15000</v>
      </c>
      <c r="N4477" s="185">
        <f t="shared" si="7398"/>
        <v>0</v>
      </c>
      <c r="O4477" s="185">
        <f t="shared" si="7398"/>
        <v>0</v>
      </c>
      <c r="P4477" s="185">
        <f t="shared" si="7398"/>
        <v>19908</v>
      </c>
      <c r="Q4477" s="185">
        <f t="shared" si="7398"/>
        <v>19908</v>
      </c>
      <c r="R4477" s="185">
        <f t="shared" si="7398"/>
        <v>15000</v>
      </c>
      <c r="S4477" s="185">
        <f t="shared" si="7398"/>
        <v>15000</v>
      </c>
      <c r="T4477" s="185">
        <f t="shared" si="7398"/>
        <v>0</v>
      </c>
      <c r="U4477" s="185">
        <f t="shared" si="7398"/>
        <v>0</v>
      </c>
      <c r="V4477" s="185">
        <f t="shared" si="7398"/>
        <v>15000</v>
      </c>
      <c r="W4477" s="185">
        <f t="shared" si="7398"/>
        <v>15000</v>
      </c>
      <c r="X4477" s="185">
        <f t="shared" si="7398"/>
        <v>0</v>
      </c>
      <c r="Y4477" s="185">
        <f t="shared" ref="X4477:Y4478" si="7399">Y4478</f>
        <v>0</v>
      </c>
    </row>
    <row r="4478" spans="1:29" x14ac:dyDescent="0.2">
      <c r="A4478" s="118" t="s">
        <v>1008</v>
      </c>
      <c r="B4478" s="102" t="s">
        <v>1012</v>
      </c>
      <c r="C4478" s="103">
        <v>11</v>
      </c>
      <c r="D4478" s="118"/>
      <c r="E4478" s="113">
        <v>451</v>
      </c>
      <c r="F4478" s="141"/>
      <c r="G4478" s="186"/>
      <c r="H4478" s="108">
        <f t="shared" si="7398"/>
        <v>19908</v>
      </c>
      <c r="I4478" s="108">
        <f t="shared" si="7398"/>
        <v>19908</v>
      </c>
      <c r="J4478" s="108">
        <f t="shared" si="7398"/>
        <v>19908</v>
      </c>
      <c r="K4478" s="108">
        <f t="shared" si="7398"/>
        <v>19908</v>
      </c>
      <c r="L4478" s="108">
        <f t="shared" si="7398"/>
        <v>15000</v>
      </c>
      <c r="M4478" s="108">
        <f t="shared" si="7398"/>
        <v>15000</v>
      </c>
      <c r="N4478" s="108">
        <f t="shared" si="7398"/>
        <v>0</v>
      </c>
      <c r="O4478" s="108">
        <f t="shared" si="7398"/>
        <v>0</v>
      </c>
      <c r="P4478" s="108">
        <f t="shared" si="7398"/>
        <v>19908</v>
      </c>
      <c r="Q4478" s="108">
        <f t="shared" si="7398"/>
        <v>19908</v>
      </c>
      <c r="R4478" s="108">
        <f t="shared" si="7398"/>
        <v>15000</v>
      </c>
      <c r="S4478" s="108">
        <f t="shared" si="7398"/>
        <v>15000</v>
      </c>
      <c r="T4478" s="108">
        <f t="shared" si="7398"/>
        <v>0</v>
      </c>
      <c r="U4478" s="108">
        <f t="shared" si="7398"/>
        <v>0</v>
      </c>
      <c r="V4478" s="108">
        <f t="shared" si="7398"/>
        <v>15000</v>
      </c>
      <c r="W4478" s="108">
        <f t="shared" si="7398"/>
        <v>15000</v>
      </c>
      <c r="X4478" s="108">
        <f t="shared" si="7399"/>
        <v>0</v>
      </c>
      <c r="Y4478" s="108">
        <f t="shared" si="7399"/>
        <v>0</v>
      </c>
      <c r="Z4478" s="101"/>
      <c r="AA4478" s="101"/>
      <c r="AB4478" s="101"/>
      <c r="AC4478" s="101"/>
    </row>
    <row r="4479" spans="1:29" ht="15" x14ac:dyDescent="0.2">
      <c r="A4479" s="95" t="s">
        <v>1008</v>
      </c>
      <c r="B4479" s="93" t="s">
        <v>1012</v>
      </c>
      <c r="C4479" s="94">
        <v>11</v>
      </c>
      <c r="D4479" s="95" t="s">
        <v>101</v>
      </c>
      <c r="E4479" s="119">
        <v>4511</v>
      </c>
      <c r="F4479" s="142" t="s">
        <v>91</v>
      </c>
      <c r="H4479" s="398">
        <v>19908</v>
      </c>
      <c r="I4479" s="398">
        <f>H4479</f>
        <v>19908</v>
      </c>
      <c r="J4479" s="398">
        <v>19908</v>
      </c>
      <c r="K4479" s="398">
        <f>J4479</f>
        <v>19908</v>
      </c>
      <c r="L4479" s="398">
        <v>15000</v>
      </c>
      <c r="M4479" s="398">
        <f>L4479</f>
        <v>15000</v>
      </c>
      <c r="N4479" s="398">
        <v>0</v>
      </c>
      <c r="O4479" s="398"/>
      <c r="P4479" s="398">
        <v>19908</v>
      </c>
      <c r="Q4479" s="398">
        <f>P4479</f>
        <v>19908</v>
      </c>
      <c r="R4479" s="398">
        <v>15000</v>
      </c>
      <c r="S4479" s="398">
        <f>R4479</f>
        <v>15000</v>
      </c>
      <c r="T4479" s="398">
        <v>0</v>
      </c>
      <c r="U4479" s="398">
        <f>T4479</f>
        <v>0</v>
      </c>
      <c r="V4479" s="398">
        <v>15000</v>
      </c>
      <c r="W4479" s="398">
        <f>V4479</f>
        <v>15000</v>
      </c>
      <c r="X4479" s="398">
        <v>0</v>
      </c>
      <c r="Y4479" s="398">
        <f>X4479</f>
        <v>0</v>
      </c>
    </row>
    <row r="4480" spans="1:29" x14ac:dyDescent="0.2">
      <c r="A4480" s="188" t="s">
        <v>1008</v>
      </c>
      <c r="B4480" s="166" t="s">
        <v>1012</v>
      </c>
      <c r="C4480" s="167">
        <v>31</v>
      </c>
      <c r="D4480" s="166"/>
      <c r="E4480" s="168">
        <v>31</v>
      </c>
      <c r="F4480" s="169"/>
      <c r="G4480" s="169"/>
      <c r="H4480" s="185">
        <f t="shared" ref="H4480:X4481" si="7400">H4481</f>
        <v>12000</v>
      </c>
      <c r="I4480" s="185">
        <f t="shared" si="7400"/>
        <v>0</v>
      </c>
      <c r="J4480" s="185">
        <f t="shared" si="7400"/>
        <v>3982</v>
      </c>
      <c r="K4480" s="185">
        <f t="shared" si="7400"/>
        <v>0</v>
      </c>
      <c r="L4480" s="185">
        <f t="shared" si="7400"/>
        <v>4000</v>
      </c>
      <c r="M4480" s="185">
        <f t="shared" si="7400"/>
        <v>0</v>
      </c>
      <c r="N4480" s="185">
        <f t="shared" si="7400"/>
        <v>12000</v>
      </c>
      <c r="O4480" s="185">
        <f t="shared" si="7400"/>
        <v>0</v>
      </c>
      <c r="P4480" s="185">
        <f t="shared" si="7400"/>
        <v>3982</v>
      </c>
      <c r="Q4480" s="185">
        <f t="shared" si="7400"/>
        <v>0</v>
      </c>
      <c r="R4480" s="185">
        <f t="shared" si="7400"/>
        <v>4000</v>
      </c>
      <c r="S4480" s="185">
        <f t="shared" si="7400"/>
        <v>0</v>
      </c>
      <c r="T4480" s="185">
        <f t="shared" si="7400"/>
        <v>12000</v>
      </c>
      <c r="U4480" s="185">
        <f t="shared" si="7400"/>
        <v>0</v>
      </c>
      <c r="V4480" s="185">
        <f t="shared" si="7400"/>
        <v>4000</v>
      </c>
      <c r="W4480" s="185">
        <f t="shared" si="7400"/>
        <v>0</v>
      </c>
      <c r="X4480" s="185">
        <f t="shared" si="7400"/>
        <v>12000</v>
      </c>
      <c r="Y4480" s="185">
        <f t="shared" ref="X4480:Y4481" si="7401">Y4481</f>
        <v>0</v>
      </c>
    </row>
    <row r="4481" spans="1:29" x14ac:dyDescent="0.2">
      <c r="A4481" s="118" t="s">
        <v>1008</v>
      </c>
      <c r="B4481" s="102" t="s">
        <v>1012</v>
      </c>
      <c r="C4481" s="103">
        <v>31</v>
      </c>
      <c r="D4481" s="118"/>
      <c r="E4481" s="113">
        <v>312</v>
      </c>
      <c r="F4481" s="141"/>
      <c r="G4481" s="186"/>
      <c r="H4481" s="108">
        <f t="shared" si="7400"/>
        <v>12000</v>
      </c>
      <c r="I4481" s="108">
        <f t="shared" si="7400"/>
        <v>0</v>
      </c>
      <c r="J4481" s="108">
        <f t="shared" si="7400"/>
        <v>3982</v>
      </c>
      <c r="K4481" s="108">
        <f t="shared" si="7400"/>
        <v>0</v>
      </c>
      <c r="L4481" s="108">
        <f t="shared" si="7400"/>
        <v>4000</v>
      </c>
      <c r="M4481" s="108">
        <f t="shared" si="7400"/>
        <v>0</v>
      </c>
      <c r="N4481" s="108">
        <f t="shared" si="7400"/>
        <v>12000</v>
      </c>
      <c r="O4481" s="108">
        <f t="shared" si="7400"/>
        <v>0</v>
      </c>
      <c r="P4481" s="108">
        <f t="shared" si="7400"/>
        <v>3982</v>
      </c>
      <c r="Q4481" s="108">
        <f t="shared" si="7400"/>
        <v>0</v>
      </c>
      <c r="R4481" s="108">
        <f t="shared" si="7400"/>
        <v>4000</v>
      </c>
      <c r="S4481" s="108">
        <f t="shared" si="7400"/>
        <v>0</v>
      </c>
      <c r="T4481" s="108">
        <f t="shared" si="7400"/>
        <v>12000</v>
      </c>
      <c r="U4481" s="108">
        <f t="shared" si="7400"/>
        <v>0</v>
      </c>
      <c r="V4481" s="108">
        <f t="shared" si="7400"/>
        <v>4000</v>
      </c>
      <c r="W4481" s="108">
        <f t="shared" si="7400"/>
        <v>0</v>
      </c>
      <c r="X4481" s="108">
        <f t="shared" si="7401"/>
        <v>12000</v>
      </c>
      <c r="Y4481" s="108">
        <f t="shared" si="7401"/>
        <v>0</v>
      </c>
    </row>
    <row r="4482" spans="1:29" ht="15" x14ac:dyDescent="0.2">
      <c r="A4482" s="95" t="s">
        <v>1008</v>
      </c>
      <c r="B4482" s="93" t="s">
        <v>1012</v>
      </c>
      <c r="C4482" s="94">
        <v>31</v>
      </c>
      <c r="D4482" s="95" t="s">
        <v>101</v>
      </c>
      <c r="E4482" s="119">
        <v>3121</v>
      </c>
      <c r="F4482" s="142" t="s">
        <v>471</v>
      </c>
      <c r="H4482" s="398">
        <v>12000</v>
      </c>
      <c r="I4482" s="399"/>
      <c r="J4482" s="398">
        <v>3982</v>
      </c>
      <c r="K4482" s="399"/>
      <c r="L4482" s="398">
        <v>4000</v>
      </c>
      <c r="M4482" s="399"/>
      <c r="N4482" s="398">
        <v>12000</v>
      </c>
      <c r="O4482" s="399"/>
      <c r="P4482" s="398">
        <v>3982</v>
      </c>
      <c r="Q4482" s="399"/>
      <c r="R4482" s="398">
        <v>4000</v>
      </c>
      <c r="S4482" s="399"/>
      <c r="T4482" s="398">
        <v>12000</v>
      </c>
      <c r="U4482" s="399"/>
      <c r="V4482" s="398">
        <v>4000</v>
      </c>
      <c r="W4482" s="399"/>
      <c r="X4482" s="398">
        <v>12000</v>
      </c>
      <c r="Y4482" s="399"/>
    </row>
    <row r="4483" spans="1:29" s="101" customFormat="1" x14ac:dyDescent="0.2">
      <c r="A4483" s="188" t="s">
        <v>1008</v>
      </c>
      <c r="B4483" s="166" t="s">
        <v>1012</v>
      </c>
      <c r="C4483" s="167">
        <v>43</v>
      </c>
      <c r="D4483" s="166"/>
      <c r="E4483" s="168">
        <v>31</v>
      </c>
      <c r="F4483" s="169"/>
      <c r="G4483" s="169"/>
      <c r="H4483" s="185">
        <f t="shared" ref="H4483:Q4483" si="7402">H4484+H4487+H4489</f>
        <v>319964</v>
      </c>
      <c r="I4483" s="185">
        <f t="shared" si="7402"/>
        <v>0</v>
      </c>
      <c r="J4483" s="185">
        <f t="shared" si="7402"/>
        <v>325835</v>
      </c>
      <c r="K4483" s="185">
        <f t="shared" si="7402"/>
        <v>0</v>
      </c>
      <c r="L4483" s="185">
        <f t="shared" ref="L4483:M4483" si="7403">L4484+L4487+L4489</f>
        <v>325700</v>
      </c>
      <c r="M4483" s="185">
        <f t="shared" si="7403"/>
        <v>0</v>
      </c>
      <c r="N4483" s="185">
        <f t="shared" ref="N4483:O4483" si="7404">N4484+N4487+N4489</f>
        <v>327300</v>
      </c>
      <c r="O4483" s="185">
        <f t="shared" si="7404"/>
        <v>0</v>
      </c>
      <c r="P4483" s="185">
        <f t="shared" si="7402"/>
        <v>325835</v>
      </c>
      <c r="Q4483" s="185">
        <f t="shared" si="7402"/>
        <v>0</v>
      </c>
      <c r="R4483" s="185">
        <f t="shared" ref="R4483:W4483" si="7405">R4484+R4487+R4489</f>
        <v>325700</v>
      </c>
      <c r="S4483" s="185">
        <f t="shared" si="7405"/>
        <v>0</v>
      </c>
      <c r="T4483" s="185">
        <f t="shared" ref="T4483:U4483" si="7406">T4484+T4487+T4489</f>
        <v>327300</v>
      </c>
      <c r="U4483" s="185">
        <f t="shared" si="7406"/>
        <v>0</v>
      </c>
      <c r="V4483" s="185">
        <f t="shared" si="7405"/>
        <v>325700</v>
      </c>
      <c r="W4483" s="185">
        <f t="shared" si="7405"/>
        <v>0</v>
      </c>
      <c r="X4483" s="185">
        <f t="shared" ref="X4483:Y4483" si="7407">X4484+X4487+X4489</f>
        <v>327300</v>
      </c>
      <c r="Y4483" s="185">
        <f t="shared" si="7407"/>
        <v>0</v>
      </c>
      <c r="Z4483" s="112"/>
      <c r="AA4483" s="112"/>
      <c r="AB4483" s="112"/>
      <c r="AC4483" s="112"/>
    </row>
    <row r="4484" spans="1:29" x14ac:dyDescent="0.2">
      <c r="A4484" s="118" t="s">
        <v>1008</v>
      </c>
      <c r="B4484" s="102" t="s">
        <v>1012</v>
      </c>
      <c r="C4484" s="103">
        <v>43</v>
      </c>
      <c r="D4484" s="118"/>
      <c r="E4484" s="113">
        <v>311</v>
      </c>
      <c r="F4484" s="141"/>
      <c r="G4484" s="186"/>
      <c r="H4484" s="108">
        <f t="shared" ref="H4484:Q4484" si="7408">H4485+H4486</f>
        <v>249620</v>
      </c>
      <c r="I4484" s="108">
        <f t="shared" si="7408"/>
        <v>0</v>
      </c>
      <c r="J4484" s="108">
        <f t="shared" si="7408"/>
        <v>255491</v>
      </c>
      <c r="K4484" s="108">
        <f t="shared" si="7408"/>
        <v>0</v>
      </c>
      <c r="L4484" s="108">
        <f t="shared" ref="L4484:M4484" si="7409">L4485+L4486</f>
        <v>255400</v>
      </c>
      <c r="M4484" s="108">
        <f t="shared" si="7409"/>
        <v>0</v>
      </c>
      <c r="N4484" s="108">
        <f t="shared" ref="N4484:O4484" si="7410">N4485+N4486</f>
        <v>257000</v>
      </c>
      <c r="O4484" s="108">
        <f t="shared" si="7410"/>
        <v>0</v>
      </c>
      <c r="P4484" s="108">
        <f t="shared" si="7408"/>
        <v>255491</v>
      </c>
      <c r="Q4484" s="108">
        <f t="shared" si="7408"/>
        <v>0</v>
      </c>
      <c r="R4484" s="108">
        <f t="shared" ref="R4484:W4484" si="7411">R4485+R4486</f>
        <v>255400</v>
      </c>
      <c r="S4484" s="108">
        <f t="shared" si="7411"/>
        <v>0</v>
      </c>
      <c r="T4484" s="108">
        <f t="shared" ref="T4484:U4484" si="7412">T4485+T4486</f>
        <v>257000</v>
      </c>
      <c r="U4484" s="108">
        <f t="shared" si="7412"/>
        <v>0</v>
      </c>
      <c r="V4484" s="108">
        <f t="shared" si="7411"/>
        <v>255400</v>
      </c>
      <c r="W4484" s="108">
        <f t="shared" si="7411"/>
        <v>0</v>
      </c>
      <c r="X4484" s="108">
        <f t="shared" ref="X4484:Y4484" si="7413">X4485+X4486</f>
        <v>257000</v>
      </c>
      <c r="Y4484" s="108">
        <f t="shared" si="7413"/>
        <v>0</v>
      </c>
    </row>
    <row r="4485" spans="1:29" x14ac:dyDescent="0.2">
      <c r="A4485" s="95" t="s">
        <v>1008</v>
      </c>
      <c r="B4485" s="93" t="s">
        <v>1012</v>
      </c>
      <c r="C4485" s="94">
        <v>43</v>
      </c>
      <c r="D4485" s="95" t="s">
        <v>101</v>
      </c>
      <c r="E4485" s="119">
        <v>3111</v>
      </c>
      <c r="F4485" s="142" t="s">
        <v>33</v>
      </c>
      <c r="H4485" s="398">
        <v>244210</v>
      </c>
      <c r="I4485" s="399"/>
      <c r="J4485" s="398">
        <v>252173</v>
      </c>
      <c r="K4485" s="399"/>
      <c r="L4485" s="398">
        <v>252000</v>
      </c>
      <c r="M4485" s="399"/>
      <c r="N4485" s="398">
        <v>252000</v>
      </c>
      <c r="O4485" s="399"/>
      <c r="P4485" s="398">
        <v>252173</v>
      </c>
      <c r="Q4485" s="399"/>
      <c r="R4485" s="398">
        <v>252000</v>
      </c>
      <c r="S4485" s="399"/>
      <c r="T4485" s="398">
        <v>252000</v>
      </c>
      <c r="U4485" s="399"/>
      <c r="V4485" s="398">
        <v>252000</v>
      </c>
      <c r="W4485" s="399"/>
      <c r="X4485" s="398">
        <v>252000</v>
      </c>
      <c r="Y4485" s="399"/>
      <c r="Z4485" s="101"/>
      <c r="AA4485" s="101"/>
      <c r="AB4485" s="101"/>
      <c r="AC4485" s="101"/>
    </row>
    <row r="4486" spans="1:29" ht="15" x14ac:dyDescent="0.2">
      <c r="A4486" s="95" t="s">
        <v>1008</v>
      </c>
      <c r="B4486" s="93" t="s">
        <v>1012</v>
      </c>
      <c r="C4486" s="94">
        <v>43</v>
      </c>
      <c r="D4486" s="95" t="s">
        <v>101</v>
      </c>
      <c r="E4486" s="119">
        <v>3113</v>
      </c>
      <c r="F4486" s="142" t="s">
        <v>35</v>
      </c>
      <c r="H4486" s="398">
        <v>5410</v>
      </c>
      <c r="I4486" s="399"/>
      <c r="J4486" s="398">
        <v>3318</v>
      </c>
      <c r="K4486" s="399"/>
      <c r="L4486" s="398">
        <v>3400</v>
      </c>
      <c r="M4486" s="399"/>
      <c r="N4486" s="398">
        <v>5000</v>
      </c>
      <c r="O4486" s="399"/>
      <c r="P4486" s="398">
        <v>3318</v>
      </c>
      <c r="Q4486" s="399"/>
      <c r="R4486" s="398">
        <v>3400</v>
      </c>
      <c r="S4486" s="399"/>
      <c r="T4486" s="398">
        <v>5000</v>
      </c>
      <c r="U4486" s="399"/>
      <c r="V4486" s="398">
        <v>3400</v>
      </c>
      <c r="W4486" s="399"/>
      <c r="X4486" s="398">
        <v>5000</v>
      </c>
      <c r="Y4486" s="399"/>
    </row>
    <row r="4487" spans="1:29" x14ac:dyDescent="0.2">
      <c r="A4487" s="118" t="s">
        <v>1008</v>
      </c>
      <c r="B4487" s="102" t="s">
        <v>1012</v>
      </c>
      <c r="C4487" s="103">
        <v>43</v>
      </c>
      <c r="D4487" s="118"/>
      <c r="E4487" s="113">
        <v>312</v>
      </c>
      <c r="F4487" s="141"/>
      <c r="G4487" s="186"/>
      <c r="H4487" s="108">
        <f t="shared" ref="H4487:Y4487" si="7414">H4488</f>
        <v>26545</v>
      </c>
      <c r="I4487" s="108">
        <f t="shared" si="7414"/>
        <v>0</v>
      </c>
      <c r="J4487" s="108">
        <f t="shared" si="7414"/>
        <v>26545</v>
      </c>
      <c r="K4487" s="108">
        <f t="shared" si="7414"/>
        <v>0</v>
      </c>
      <c r="L4487" s="108">
        <f t="shared" si="7414"/>
        <v>26500</v>
      </c>
      <c r="M4487" s="108">
        <f t="shared" si="7414"/>
        <v>0</v>
      </c>
      <c r="N4487" s="108">
        <f t="shared" si="7414"/>
        <v>26500</v>
      </c>
      <c r="O4487" s="108">
        <f t="shared" si="7414"/>
        <v>0</v>
      </c>
      <c r="P4487" s="108">
        <f t="shared" si="7414"/>
        <v>26545</v>
      </c>
      <c r="Q4487" s="108">
        <f t="shared" si="7414"/>
        <v>0</v>
      </c>
      <c r="R4487" s="108">
        <f t="shared" si="7414"/>
        <v>26500</v>
      </c>
      <c r="S4487" s="108">
        <f t="shared" si="7414"/>
        <v>0</v>
      </c>
      <c r="T4487" s="108">
        <f t="shared" si="7414"/>
        <v>26500</v>
      </c>
      <c r="U4487" s="108">
        <f t="shared" si="7414"/>
        <v>0</v>
      </c>
      <c r="V4487" s="108">
        <f t="shared" si="7414"/>
        <v>26500</v>
      </c>
      <c r="W4487" s="108">
        <f t="shared" si="7414"/>
        <v>0</v>
      </c>
      <c r="X4487" s="108">
        <f t="shared" si="7414"/>
        <v>26500</v>
      </c>
      <c r="Y4487" s="108">
        <f t="shared" si="7414"/>
        <v>0</v>
      </c>
    </row>
    <row r="4488" spans="1:29" ht="15" x14ac:dyDescent="0.2">
      <c r="A4488" s="95" t="s">
        <v>1008</v>
      </c>
      <c r="B4488" s="93" t="s">
        <v>1012</v>
      </c>
      <c r="C4488" s="94">
        <v>43</v>
      </c>
      <c r="D4488" s="95" t="s">
        <v>101</v>
      </c>
      <c r="E4488" s="119">
        <v>3121</v>
      </c>
      <c r="F4488" s="142" t="s">
        <v>471</v>
      </c>
      <c r="H4488" s="398">
        <v>26545</v>
      </c>
      <c r="I4488" s="399"/>
      <c r="J4488" s="398">
        <v>26545</v>
      </c>
      <c r="K4488" s="399"/>
      <c r="L4488" s="398">
        <v>26500</v>
      </c>
      <c r="M4488" s="399"/>
      <c r="N4488" s="398">
        <v>26500</v>
      </c>
      <c r="O4488" s="399"/>
      <c r="P4488" s="398">
        <v>26545</v>
      </c>
      <c r="Q4488" s="399"/>
      <c r="R4488" s="398">
        <v>26500</v>
      </c>
      <c r="S4488" s="399"/>
      <c r="T4488" s="398">
        <v>26500</v>
      </c>
      <c r="U4488" s="399"/>
      <c r="V4488" s="398">
        <v>26500</v>
      </c>
      <c r="W4488" s="399"/>
      <c r="X4488" s="398">
        <v>26500</v>
      </c>
      <c r="Y4488" s="399"/>
    </row>
    <row r="4489" spans="1:29" x14ac:dyDescent="0.2">
      <c r="A4489" s="118" t="s">
        <v>1008</v>
      </c>
      <c r="B4489" s="102" t="s">
        <v>1012</v>
      </c>
      <c r="C4489" s="147">
        <v>43</v>
      </c>
      <c r="D4489" s="133"/>
      <c r="E4489" s="130">
        <v>313</v>
      </c>
      <c r="F4489" s="144"/>
      <c r="G4489" s="186"/>
      <c r="H4489" s="108">
        <f t="shared" ref="H4489:Y4489" si="7415">H4490</f>
        <v>43799</v>
      </c>
      <c r="I4489" s="108">
        <f t="shared" si="7415"/>
        <v>0</v>
      </c>
      <c r="J4489" s="108">
        <f t="shared" si="7415"/>
        <v>43799</v>
      </c>
      <c r="K4489" s="108">
        <f t="shared" si="7415"/>
        <v>0</v>
      </c>
      <c r="L4489" s="108">
        <f t="shared" si="7415"/>
        <v>43800</v>
      </c>
      <c r="M4489" s="108">
        <f t="shared" si="7415"/>
        <v>0</v>
      </c>
      <c r="N4489" s="108">
        <f t="shared" si="7415"/>
        <v>43800</v>
      </c>
      <c r="O4489" s="108">
        <f t="shared" si="7415"/>
        <v>0</v>
      </c>
      <c r="P4489" s="108">
        <f t="shared" si="7415"/>
        <v>43799</v>
      </c>
      <c r="Q4489" s="108">
        <f t="shared" si="7415"/>
        <v>0</v>
      </c>
      <c r="R4489" s="108">
        <f t="shared" si="7415"/>
        <v>43800</v>
      </c>
      <c r="S4489" s="108">
        <f t="shared" si="7415"/>
        <v>0</v>
      </c>
      <c r="T4489" s="108">
        <f t="shared" si="7415"/>
        <v>43800</v>
      </c>
      <c r="U4489" s="108">
        <f t="shared" si="7415"/>
        <v>0</v>
      </c>
      <c r="V4489" s="108">
        <f t="shared" si="7415"/>
        <v>43800</v>
      </c>
      <c r="W4489" s="108">
        <f t="shared" si="7415"/>
        <v>0</v>
      </c>
      <c r="X4489" s="108">
        <f t="shared" si="7415"/>
        <v>43800</v>
      </c>
      <c r="Y4489" s="108">
        <f t="shared" si="7415"/>
        <v>0</v>
      </c>
    </row>
    <row r="4490" spans="1:29" ht="15" x14ac:dyDescent="0.2">
      <c r="A4490" s="95" t="s">
        <v>1008</v>
      </c>
      <c r="B4490" s="93" t="s">
        <v>1012</v>
      </c>
      <c r="C4490" s="94">
        <v>43</v>
      </c>
      <c r="D4490" s="95" t="s">
        <v>101</v>
      </c>
      <c r="E4490" s="119">
        <v>3132</v>
      </c>
      <c r="F4490" s="142" t="s">
        <v>40</v>
      </c>
      <c r="H4490" s="398">
        <v>43799</v>
      </c>
      <c r="I4490" s="399"/>
      <c r="J4490" s="398">
        <v>43799</v>
      </c>
      <c r="K4490" s="399"/>
      <c r="L4490" s="398">
        <v>43800</v>
      </c>
      <c r="M4490" s="399"/>
      <c r="N4490" s="398">
        <v>43800</v>
      </c>
      <c r="O4490" s="399"/>
      <c r="P4490" s="398">
        <v>43799</v>
      </c>
      <c r="Q4490" s="399"/>
      <c r="R4490" s="398">
        <v>43800</v>
      </c>
      <c r="S4490" s="399"/>
      <c r="T4490" s="398">
        <v>43800</v>
      </c>
      <c r="U4490" s="399"/>
      <c r="V4490" s="398">
        <v>43800</v>
      </c>
      <c r="W4490" s="399"/>
      <c r="X4490" s="398">
        <v>43800</v>
      </c>
      <c r="Y4490" s="399"/>
    </row>
    <row r="4491" spans="1:29" x14ac:dyDescent="0.2">
      <c r="A4491" s="188" t="s">
        <v>1008</v>
      </c>
      <c r="B4491" s="166" t="s">
        <v>1012</v>
      </c>
      <c r="C4491" s="167">
        <v>43</v>
      </c>
      <c r="D4491" s="166"/>
      <c r="E4491" s="168">
        <v>32</v>
      </c>
      <c r="F4491" s="169"/>
      <c r="G4491" s="169"/>
      <c r="H4491" s="185">
        <f t="shared" ref="H4491:Q4491" si="7416">H4492+H4497+H4504+H4514</f>
        <v>258718</v>
      </c>
      <c r="I4491" s="185">
        <f t="shared" si="7416"/>
        <v>0</v>
      </c>
      <c r="J4491" s="185">
        <f t="shared" si="7416"/>
        <v>252573</v>
      </c>
      <c r="K4491" s="185">
        <f t="shared" si="7416"/>
        <v>0</v>
      </c>
      <c r="L4491" s="185">
        <f t="shared" ref="L4491:M4491" si="7417">L4492+L4497+L4504+L4514</f>
        <v>282100</v>
      </c>
      <c r="M4491" s="185">
        <f t="shared" si="7417"/>
        <v>0</v>
      </c>
      <c r="N4491" s="185">
        <f t="shared" ref="N4491:O4491" si="7418">N4492+N4497+N4504+N4514</f>
        <v>269500</v>
      </c>
      <c r="O4491" s="185">
        <f t="shared" si="7418"/>
        <v>0</v>
      </c>
      <c r="P4491" s="185">
        <f t="shared" si="7416"/>
        <v>260404</v>
      </c>
      <c r="Q4491" s="185">
        <f t="shared" si="7416"/>
        <v>0</v>
      </c>
      <c r="R4491" s="185">
        <f t="shared" ref="R4491:W4491" si="7419">R4492+R4497+R4504+R4514</f>
        <v>283100</v>
      </c>
      <c r="S4491" s="185">
        <f t="shared" si="7419"/>
        <v>0</v>
      </c>
      <c r="T4491" s="185">
        <f t="shared" ref="T4491:U4491" si="7420">T4492+T4497+T4504+T4514</f>
        <v>270500</v>
      </c>
      <c r="U4491" s="185">
        <f t="shared" si="7420"/>
        <v>0</v>
      </c>
      <c r="V4491" s="185">
        <f t="shared" si="7419"/>
        <v>292100</v>
      </c>
      <c r="W4491" s="185">
        <f t="shared" si="7419"/>
        <v>0</v>
      </c>
      <c r="X4491" s="185">
        <f t="shared" ref="X4491:Y4491" si="7421">X4492+X4497+X4504+X4514</f>
        <v>270500</v>
      </c>
      <c r="Y4491" s="185">
        <f t="shared" si="7421"/>
        <v>0</v>
      </c>
    </row>
    <row r="4492" spans="1:29" s="101" customFormat="1" x14ac:dyDescent="0.2">
      <c r="A4492" s="118" t="s">
        <v>1008</v>
      </c>
      <c r="B4492" s="102" t="s">
        <v>1012</v>
      </c>
      <c r="C4492" s="103">
        <v>43</v>
      </c>
      <c r="D4492" s="118"/>
      <c r="E4492" s="113">
        <v>321</v>
      </c>
      <c r="F4492" s="141"/>
      <c r="G4492" s="186"/>
      <c r="H4492" s="108">
        <f t="shared" ref="H4492:Q4492" si="7422">H4493+H4494+H4495+H4496</f>
        <v>30792</v>
      </c>
      <c r="I4492" s="108">
        <f t="shared" si="7422"/>
        <v>0</v>
      </c>
      <c r="J4492" s="108">
        <f t="shared" si="7422"/>
        <v>23492</v>
      </c>
      <c r="K4492" s="108">
        <f t="shared" si="7422"/>
        <v>0</v>
      </c>
      <c r="L4492" s="108">
        <f t="shared" ref="L4492:M4492" si="7423">L4493+L4494+L4495+L4496</f>
        <v>33900</v>
      </c>
      <c r="M4492" s="108">
        <f t="shared" si="7423"/>
        <v>0</v>
      </c>
      <c r="N4492" s="108">
        <f t="shared" ref="N4492:O4492" si="7424">N4493+N4494+N4495+N4496</f>
        <v>34000</v>
      </c>
      <c r="O4492" s="108">
        <f t="shared" si="7424"/>
        <v>0</v>
      </c>
      <c r="P4492" s="108">
        <f t="shared" si="7422"/>
        <v>27607</v>
      </c>
      <c r="Q4492" s="108">
        <f t="shared" si="7422"/>
        <v>0</v>
      </c>
      <c r="R4492" s="108">
        <f t="shared" ref="R4492:W4492" si="7425">R4493+R4494+R4495+R4496</f>
        <v>33900</v>
      </c>
      <c r="S4492" s="108">
        <f t="shared" si="7425"/>
        <v>0</v>
      </c>
      <c r="T4492" s="108">
        <f t="shared" ref="T4492:U4492" si="7426">T4493+T4494+T4495+T4496</f>
        <v>34000</v>
      </c>
      <c r="U4492" s="108">
        <f t="shared" si="7426"/>
        <v>0</v>
      </c>
      <c r="V4492" s="108">
        <f t="shared" si="7425"/>
        <v>33900</v>
      </c>
      <c r="W4492" s="108">
        <f t="shared" si="7425"/>
        <v>0</v>
      </c>
      <c r="X4492" s="108">
        <f t="shared" ref="X4492:Y4492" si="7427">X4493+X4494+X4495+X4496</f>
        <v>34000</v>
      </c>
      <c r="Y4492" s="108">
        <f t="shared" si="7427"/>
        <v>0</v>
      </c>
      <c r="Z4492" s="112"/>
      <c r="AA4492" s="112"/>
      <c r="AB4492" s="112"/>
      <c r="AC4492" s="112"/>
    </row>
    <row r="4493" spans="1:29" ht="15" x14ac:dyDescent="0.2">
      <c r="A4493" s="95" t="s">
        <v>1008</v>
      </c>
      <c r="B4493" s="93" t="s">
        <v>1012</v>
      </c>
      <c r="C4493" s="94">
        <v>43</v>
      </c>
      <c r="D4493" s="95" t="s">
        <v>101</v>
      </c>
      <c r="E4493" s="119">
        <v>3211</v>
      </c>
      <c r="F4493" s="142" t="s">
        <v>42</v>
      </c>
      <c r="H4493" s="398">
        <v>9291</v>
      </c>
      <c r="I4493" s="399"/>
      <c r="J4493" s="398">
        <v>9291</v>
      </c>
      <c r="K4493" s="399"/>
      <c r="L4493" s="398">
        <v>15000</v>
      </c>
      <c r="M4493" s="399"/>
      <c r="N4493" s="398">
        <v>15000</v>
      </c>
      <c r="O4493" s="399"/>
      <c r="P4493" s="398">
        <v>10618</v>
      </c>
      <c r="Q4493" s="399"/>
      <c r="R4493" s="398">
        <v>15000</v>
      </c>
      <c r="S4493" s="399"/>
      <c r="T4493" s="398">
        <v>15000</v>
      </c>
      <c r="U4493" s="399"/>
      <c r="V4493" s="398">
        <v>15000</v>
      </c>
      <c r="W4493" s="399"/>
      <c r="X4493" s="398">
        <v>15000</v>
      </c>
      <c r="Y4493" s="399"/>
    </row>
    <row r="4494" spans="1:29" ht="30" x14ac:dyDescent="0.2">
      <c r="A4494" s="95" t="s">
        <v>1008</v>
      </c>
      <c r="B4494" s="93" t="s">
        <v>1012</v>
      </c>
      <c r="C4494" s="94">
        <v>43</v>
      </c>
      <c r="D4494" s="95" t="s">
        <v>101</v>
      </c>
      <c r="E4494" s="119">
        <v>3212</v>
      </c>
      <c r="F4494" s="142" t="s">
        <v>43</v>
      </c>
      <c r="H4494" s="398">
        <v>12609</v>
      </c>
      <c r="I4494" s="399"/>
      <c r="J4494" s="398">
        <v>10618</v>
      </c>
      <c r="K4494" s="399"/>
      <c r="L4494" s="398">
        <v>10000</v>
      </c>
      <c r="M4494" s="399"/>
      <c r="N4494" s="398">
        <v>10000</v>
      </c>
      <c r="O4494" s="399"/>
      <c r="P4494" s="398">
        <v>11945</v>
      </c>
      <c r="Q4494" s="399"/>
      <c r="R4494" s="398">
        <v>10000</v>
      </c>
      <c r="S4494" s="399"/>
      <c r="T4494" s="398">
        <v>10000</v>
      </c>
      <c r="U4494" s="399"/>
      <c r="V4494" s="398">
        <v>10000</v>
      </c>
      <c r="W4494" s="399"/>
      <c r="X4494" s="398">
        <v>10000</v>
      </c>
      <c r="Y4494" s="399"/>
      <c r="Z4494" s="101"/>
      <c r="AA4494" s="101"/>
      <c r="AB4494" s="101"/>
      <c r="AC4494" s="101"/>
    </row>
    <row r="4495" spans="1:29" ht="15" x14ac:dyDescent="0.2">
      <c r="A4495" s="95" t="s">
        <v>1008</v>
      </c>
      <c r="B4495" s="93" t="s">
        <v>1012</v>
      </c>
      <c r="C4495" s="94">
        <v>43</v>
      </c>
      <c r="D4495" s="95" t="s">
        <v>101</v>
      </c>
      <c r="E4495" s="119">
        <v>3213</v>
      </c>
      <c r="F4495" s="142" t="s">
        <v>44</v>
      </c>
      <c r="H4495" s="398">
        <v>7963</v>
      </c>
      <c r="I4495" s="399"/>
      <c r="J4495" s="398">
        <v>2654</v>
      </c>
      <c r="K4495" s="399"/>
      <c r="L4495" s="398">
        <v>7900</v>
      </c>
      <c r="M4495" s="399"/>
      <c r="N4495" s="398">
        <v>8000</v>
      </c>
      <c r="O4495" s="399"/>
      <c r="P4495" s="398">
        <v>3982</v>
      </c>
      <c r="Q4495" s="399"/>
      <c r="R4495" s="398">
        <v>7900</v>
      </c>
      <c r="S4495" s="399"/>
      <c r="T4495" s="398">
        <v>8000</v>
      </c>
      <c r="U4495" s="399"/>
      <c r="V4495" s="398">
        <v>7900</v>
      </c>
      <c r="W4495" s="399"/>
      <c r="X4495" s="398">
        <v>8000</v>
      </c>
      <c r="Y4495" s="399"/>
    </row>
    <row r="4496" spans="1:29" ht="15" x14ac:dyDescent="0.2">
      <c r="A4496" s="95" t="s">
        <v>1008</v>
      </c>
      <c r="B4496" s="93" t="s">
        <v>1012</v>
      </c>
      <c r="C4496" s="94">
        <v>43</v>
      </c>
      <c r="D4496" s="95" t="s">
        <v>101</v>
      </c>
      <c r="E4496" s="119">
        <v>3214</v>
      </c>
      <c r="F4496" s="142" t="s">
        <v>45</v>
      </c>
      <c r="H4496" s="398">
        <v>929</v>
      </c>
      <c r="I4496" s="399"/>
      <c r="J4496" s="398">
        <v>929</v>
      </c>
      <c r="K4496" s="399"/>
      <c r="L4496" s="398">
        <v>1000</v>
      </c>
      <c r="M4496" s="399"/>
      <c r="N4496" s="398">
        <v>1000</v>
      </c>
      <c r="O4496" s="399"/>
      <c r="P4496" s="398">
        <v>1062</v>
      </c>
      <c r="Q4496" s="399"/>
      <c r="R4496" s="398">
        <v>1000</v>
      </c>
      <c r="S4496" s="399"/>
      <c r="T4496" s="398">
        <v>1000</v>
      </c>
      <c r="U4496" s="399"/>
      <c r="V4496" s="398">
        <v>1000</v>
      </c>
      <c r="W4496" s="399"/>
      <c r="X4496" s="398">
        <v>1000</v>
      </c>
      <c r="Y4496" s="399"/>
    </row>
    <row r="4497" spans="1:29" x14ac:dyDescent="0.2">
      <c r="A4497" s="118" t="s">
        <v>1008</v>
      </c>
      <c r="B4497" s="102" t="s">
        <v>1012</v>
      </c>
      <c r="C4497" s="103">
        <v>43</v>
      </c>
      <c r="D4497" s="118"/>
      <c r="E4497" s="113">
        <v>322</v>
      </c>
      <c r="F4497" s="141"/>
      <c r="G4497" s="186"/>
      <c r="H4497" s="108">
        <f t="shared" ref="H4497:Q4497" si="7428">H4498+H4499+H4500+H4501+H4502+H4503</f>
        <v>36188</v>
      </c>
      <c r="I4497" s="108">
        <f t="shared" si="7428"/>
        <v>0</v>
      </c>
      <c r="J4497" s="108">
        <f t="shared" si="7428"/>
        <v>36233</v>
      </c>
      <c r="K4497" s="108">
        <f t="shared" si="7428"/>
        <v>0</v>
      </c>
      <c r="L4497" s="108">
        <f t="shared" ref="L4497:M4497" si="7429">L4498+L4499+L4500+L4501+L4502+L4503</f>
        <v>37800</v>
      </c>
      <c r="M4497" s="108">
        <f t="shared" si="7429"/>
        <v>0</v>
      </c>
      <c r="N4497" s="108">
        <f t="shared" ref="N4497:O4497" si="7430">N4498+N4499+N4500+N4501+N4502+N4503</f>
        <v>38700</v>
      </c>
      <c r="O4497" s="108">
        <f t="shared" si="7430"/>
        <v>0</v>
      </c>
      <c r="P4497" s="108">
        <f t="shared" si="7428"/>
        <v>39949</v>
      </c>
      <c r="Q4497" s="108">
        <f t="shared" si="7428"/>
        <v>0</v>
      </c>
      <c r="R4497" s="108">
        <f t="shared" ref="R4497:W4497" si="7431">R4498+R4499+R4500+R4501+R4502+R4503</f>
        <v>37800</v>
      </c>
      <c r="S4497" s="108">
        <f t="shared" si="7431"/>
        <v>0</v>
      </c>
      <c r="T4497" s="108">
        <f t="shared" ref="T4497:U4497" si="7432">T4498+T4499+T4500+T4501+T4502+T4503</f>
        <v>38700</v>
      </c>
      <c r="U4497" s="108">
        <f t="shared" si="7432"/>
        <v>0</v>
      </c>
      <c r="V4497" s="108">
        <f t="shared" si="7431"/>
        <v>37800</v>
      </c>
      <c r="W4497" s="108">
        <f t="shared" si="7431"/>
        <v>0</v>
      </c>
      <c r="X4497" s="108">
        <f t="shared" ref="X4497:Y4497" si="7433">X4498+X4499+X4500+X4501+X4502+X4503</f>
        <v>38700</v>
      </c>
      <c r="Y4497" s="108">
        <f t="shared" si="7433"/>
        <v>0</v>
      </c>
    </row>
    <row r="4498" spans="1:29" ht="15" x14ac:dyDescent="0.2">
      <c r="A4498" s="95" t="s">
        <v>1008</v>
      </c>
      <c r="B4498" s="93" t="s">
        <v>1012</v>
      </c>
      <c r="C4498" s="94">
        <v>43</v>
      </c>
      <c r="D4498" s="95" t="s">
        <v>101</v>
      </c>
      <c r="E4498" s="119">
        <v>3221</v>
      </c>
      <c r="F4498" s="142" t="s">
        <v>297</v>
      </c>
      <c r="H4498" s="398">
        <v>7963</v>
      </c>
      <c r="I4498" s="399"/>
      <c r="J4498" s="398">
        <v>8627</v>
      </c>
      <c r="K4498" s="399"/>
      <c r="L4498" s="398">
        <v>8500</v>
      </c>
      <c r="M4498" s="399"/>
      <c r="N4498" s="398">
        <v>9000</v>
      </c>
      <c r="O4498" s="399"/>
      <c r="P4498" s="398">
        <v>9291</v>
      </c>
      <c r="Q4498" s="399"/>
      <c r="R4498" s="398">
        <v>8500</v>
      </c>
      <c r="S4498" s="399"/>
      <c r="T4498" s="398">
        <v>9000</v>
      </c>
      <c r="U4498" s="399"/>
      <c r="V4498" s="398">
        <v>8500</v>
      </c>
      <c r="W4498" s="399"/>
      <c r="X4498" s="398">
        <v>9000</v>
      </c>
      <c r="Y4498" s="399"/>
    </row>
    <row r="4499" spans="1:29" ht="15" x14ac:dyDescent="0.2">
      <c r="A4499" s="95" t="s">
        <v>1008</v>
      </c>
      <c r="B4499" s="93" t="s">
        <v>1012</v>
      </c>
      <c r="C4499" s="94">
        <v>43</v>
      </c>
      <c r="D4499" s="95" t="s">
        <v>101</v>
      </c>
      <c r="E4499" s="119">
        <v>3222</v>
      </c>
      <c r="F4499" s="142" t="s">
        <v>47</v>
      </c>
      <c r="H4499" s="398">
        <v>133</v>
      </c>
      <c r="I4499" s="399"/>
      <c r="J4499" s="398">
        <v>133</v>
      </c>
      <c r="K4499" s="399"/>
      <c r="L4499" s="398">
        <v>100</v>
      </c>
      <c r="M4499" s="399"/>
      <c r="N4499" s="398">
        <v>200</v>
      </c>
      <c r="O4499" s="399"/>
      <c r="P4499" s="398">
        <v>133</v>
      </c>
      <c r="Q4499" s="399"/>
      <c r="R4499" s="398">
        <v>100</v>
      </c>
      <c r="S4499" s="399"/>
      <c r="T4499" s="398">
        <v>200</v>
      </c>
      <c r="U4499" s="399"/>
      <c r="V4499" s="398">
        <v>100</v>
      </c>
      <c r="W4499" s="399"/>
      <c r="X4499" s="398">
        <v>200</v>
      </c>
      <c r="Y4499" s="399"/>
    </row>
    <row r="4500" spans="1:29" ht="15" x14ac:dyDescent="0.2">
      <c r="A4500" s="95" t="s">
        <v>1008</v>
      </c>
      <c r="B4500" s="93" t="s">
        <v>1012</v>
      </c>
      <c r="C4500" s="94">
        <v>43</v>
      </c>
      <c r="D4500" s="95" t="s">
        <v>101</v>
      </c>
      <c r="E4500" s="119">
        <v>3223</v>
      </c>
      <c r="F4500" s="142" t="s">
        <v>48</v>
      </c>
      <c r="H4500" s="398">
        <v>18581</v>
      </c>
      <c r="I4500" s="399"/>
      <c r="J4500" s="398">
        <v>17254</v>
      </c>
      <c r="K4500" s="399"/>
      <c r="L4500" s="398">
        <v>21000</v>
      </c>
      <c r="M4500" s="399"/>
      <c r="N4500" s="398">
        <v>21000</v>
      </c>
      <c r="O4500" s="399"/>
      <c r="P4500" s="398">
        <v>19908</v>
      </c>
      <c r="Q4500" s="399"/>
      <c r="R4500" s="398">
        <v>21000</v>
      </c>
      <c r="S4500" s="399"/>
      <c r="T4500" s="398">
        <v>21000</v>
      </c>
      <c r="U4500" s="399"/>
      <c r="V4500" s="398">
        <v>21000</v>
      </c>
      <c r="W4500" s="399"/>
      <c r="X4500" s="398">
        <v>21000</v>
      </c>
      <c r="Y4500" s="399"/>
    </row>
    <row r="4501" spans="1:29" s="101" customFormat="1" ht="30" x14ac:dyDescent="0.2">
      <c r="A4501" s="95" t="s">
        <v>1008</v>
      </c>
      <c r="B4501" s="93" t="s">
        <v>1012</v>
      </c>
      <c r="C4501" s="94">
        <v>43</v>
      </c>
      <c r="D4501" s="95" t="s">
        <v>101</v>
      </c>
      <c r="E4501" s="119">
        <v>3224</v>
      </c>
      <c r="F4501" s="142" t="s">
        <v>155</v>
      </c>
      <c r="G4501" s="134"/>
      <c r="H4501" s="398">
        <v>3982</v>
      </c>
      <c r="I4501" s="399"/>
      <c r="J4501" s="398">
        <v>6636</v>
      </c>
      <c r="K4501" s="399"/>
      <c r="L4501" s="398">
        <v>4000</v>
      </c>
      <c r="M4501" s="399"/>
      <c r="N4501" s="398">
        <v>4000</v>
      </c>
      <c r="O4501" s="399"/>
      <c r="P4501" s="398">
        <v>6636</v>
      </c>
      <c r="Q4501" s="399"/>
      <c r="R4501" s="398">
        <v>4000</v>
      </c>
      <c r="S4501" s="399"/>
      <c r="T4501" s="398">
        <v>4000</v>
      </c>
      <c r="U4501" s="399"/>
      <c r="V4501" s="398">
        <v>4000</v>
      </c>
      <c r="W4501" s="399"/>
      <c r="X4501" s="398">
        <v>4000</v>
      </c>
      <c r="Y4501" s="399"/>
      <c r="Z4501" s="112"/>
      <c r="AA4501" s="112"/>
      <c r="AB4501" s="112"/>
      <c r="AC4501" s="112"/>
    </row>
    <row r="4502" spans="1:29" ht="15" x14ac:dyDescent="0.2">
      <c r="A4502" s="95" t="s">
        <v>1008</v>
      </c>
      <c r="B4502" s="93" t="s">
        <v>1012</v>
      </c>
      <c r="C4502" s="94">
        <v>43</v>
      </c>
      <c r="D4502" s="95" t="s">
        <v>101</v>
      </c>
      <c r="E4502" s="119">
        <v>3225</v>
      </c>
      <c r="F4502" s="142" t="s">
        <v>473</v>
      </c>
      <c r="H4502" s="398">
        <v>4600</v>
      </c>
      <c r="I4502" s="399"/>
      <c r="J4502" s="398">
        <v>2654</v>
      </c>
      <c r="K4502" s="399"/>
      <c r="L4502" s="398">
        <v>2700</v>
      </c>
      <c r="M4502" s="399"/>
      <c r="N4502" s="398">
        <v>3000</v>
      </c>
      <c r="O4502" s="399"/>
      <c r="P4502" s="398">
        <v>2654</v>
      </c>
      <c r="Q4502" s="399"/>
      <c r="R4502" s="398">
        <v>2700</v>
      </c>
      <c r="S4502" s="399"/>
      <c r="T4502" s="398">
        <v>3000</v>
      </c>
      <c r="U4502" s="399"/>
      <c r="V4502" s="398">
        <v>2700</v>
      </c>
      <c r="W4502" s="399"/>
      <c r="X4502" s="398">
        <v>3000</v>
      </c>
      <c r="Y4502" s="399"/>
    </row>
    <row r="4503" spans="1:29" x14ac:dyDescent="0.2">
      <c r="A4503" s="95" t="s">
        <v>1008</v>
      </c>
      <c r="B4503" s="93" t="s">
        <v>1012</v>
      </c>
      <c r="C4503" s="94">
        <v>43</v>
      </c>
      <c r="D4503" s="95" t="s">
        <v>101</v>
      </c>
      <c r="E4503" s="119">
        <v>3227</v>
      </c>
      <c r="F4503" s="142" t="s">
        <v>51</v>
      </c>
      <c r="H4503" s="398">
        <v>929</v>
      </c>
      <c r="I4503" s="399"/>
      <c r="J4503" s="398">
        <v>929</v>
      </c>
      <c r="K4503" s="399"/>
      <c r="L4503" s="398">
        <v>1500</v>
      </c>
      <c r="M4503" s="399"/>
      <c r="N4503" s="398">
        <v>1500</v>
      </c>
      <c r="O4503" s="399"/>
      <c r="P4503" s="398">
        <v>1327</v>
      </c>
      <c r="Q4503" s="399"/>
      <c r="R4503" s="398">
        <v>1500</v>
      </c>
      <c r="S4503" s="399"/>
      <c r="T4503" s="398">
        <v>1500</v>
      </c>
      <c r="U4503" s="399"/>
      <c r="V4503" s="398">
        <v>1500</v>
      </c>
      <c r="W4503" s="399"/>
      <c r="X4503" s="398">
        <v>1500</v>
      </c>
      <c r="Y4503" s="399"/>
      <c r="Z4503" s="101"/>
      <c r="AA4503" s="101"/>
      <c r="AB4503" s="101"/>
      <c r="AC4503" s="101"/>
    </row>
    <row r="4504" spans="1:29" x14ac:dyDescent="0.2">
      <c r="A4504" s="118" t="s">
        <v>1008</v>
      </c>
      <c r="B4504" s="102" t="s">
        <v>1012</v>
      </c>
      <c r="C4504" s="103">
        <v>43</v>
      </c>
      <c r="D4504" s="118"/>
      <c r="E4504" s="113">
        <v>323</v>
      </c>
      <c r="F4504" s="141"/>
      <c r="G4504" s="186"/>
      <c r="H4504" s="108">
        <f t="shared" ref="H4504:Q4504" si="7434">SUM(H4505:H4513)</f>
        <v>132328</v>
      </c>
      <c r="I4504" s="108">
        <f t="shared" si="7434"/>
        <v>0</v>
      </c>
      <c r="J4504" s="108">
        <f t="shared" si="7434"/>
        <v>131529</v>
      </c>
      <c r="K4504" s="108">
        <f t="shared" si="7434"/>
        <v>0</v>
      </c>
      <c r="L4504" s="108">
        <f t="shared" ref="L4504:M4504" si="7435">SUM(L4505:L4513)</f>
        <v>151700</v>
      </c>
      <c r="M4504" s="108">
        <f t="shared" si="7435"/>
        <v>0</v>
      </c>
      <c r="N4504" s="108">
        <f t="shared" ref="N4504:O4504" si="7436">SUM(N4505:N4513)</f>
        <v>133300</v>
      </c>
      <c r="O4504" s="108">
        <f t="shared" si="7436"/>
        <v>0</v>
      </c>
      <c r="P4504" s="108">
        <f t="shared" si="7434"/>
        <v>131529</v>
      </c>
      <c r="Q4504" s="108">
        <f t="shared" si="7434"/>
        <v>0</v>
      </c>
      <c r="R4504" s="108">
        <f t="shared" ref="R4504:W4504" si="7437">SUM(R4505:R4513)</f>
        <v>152700</v>
      </c>
      <c r="S4504" s="108">
        <f t="shared" si="7437"/>
        <v>0</v>
      </c>
      <c r="T4504" s="108">
        <f t="shared" ref="T4504:U4504" si="7438">SUM(T4505:T4513)</f>
        <v>134300</v>
      </c>
      <c r="U4504" s="108">
        <f t="shared" si="7438"/>
        <v>0</v>
      </c>
      <c r="V4504" s="108">
        <f t="shared" si="7437"/>
        <v>153700</v>
      </c>
      <c r="W4504" s="108">
        <f t="shared" si="7437"/>
        <v>0</v>
      </c>
      <c r="X4504" s="108">
        <f t="shared" ref="X4504:Y4504" si="7439">SUM(X4505:X4513)</f>
        <v>134300</v>
      </c>
      <c r="Y4504" s="108">
        <f t="shared" si="7439"/>
        <v>0</v>
      </c>
    </row>
    <row r="4505" spans="1:29" ht="15" x14ac:dyDescent="0.2">
      <c r="A4505" s="95" t="s">
        <v>1008</v>
      </c>
      <c r="B4505" s="93" t="s">
        <v>1012</v>
      </c>
      <c r="C4505" s="94">
        <v>43</v>
      </c>
      <c r="D4505" s="95" t="s">
        <v>101</v>
      </c>
      <c r="E4505" s="119">
        <v>3231</v>
      </c>
      <c r="F4505" s="142" t="s">
        <v>52</v>
      </c>
      <c r="H4505" s="398">
        <v>10618</v>
      </c>
      <c r="I4505" s="399"/>
      <c r="J4505" s="398">
        <v>10618</v>
      </c>
      <c r="K4505" s="399"/>
      <c r="L4505" s="398">
        <v>10600</v>
      </c>
      <c r="M4505" s="399"/>
      <c r="N4505" s="398">
        <v>11000</v>
      </c>
      <c r="O4505" s="399"/>
      <c r="P4505" s="398">
        <v>10618</v>
      </c>
      <c r="Q4505" s="399"/>
      <c r="R4505" s="398">
        <v>10600</v>
      </c>
      <c r="S4505" s="399"/>
      <c r="T4505" s="398">
        <v>11000</v>
      </c>
      <c r="U4505" s="399"/>
      <c r="V4505" s="398">
        <v>10600</v>
      </c>
      <c r="W4505" s="399"/>
      <c r="X4505" s="398">
        <v>11000</v>
      </c>
      <c r="Y4505" s="399"/>
    </row>
    <row r="4506" spans="1:29" s="101" customFormat="1" x14ac:dyDescent="0.2">
      <c r="A4506" s="95" t="s">
        <v>1008</v>
      </c>
      <c r="B4506" s="93" t="s">
        <v>1012</v>
      </c>
      <c r="C4506" s="94">
        <v>43</v>
      </c>
      <c r="D4506" s="95" t="s">
        <v>101</v>
      </c>
      <c r="E4506" s="119">
        <v>3232</v>
      </c>
      <c r="F4506" s="142" t="s">
        <v>53</v>
      </c>
      <c r="G4506" s="134"/>
      <c r="H4506" s="398">
        <v>24000</v>
      </c>
      <c r="I4506" s="399"/>
      <c r="J4506" s="398">
        <v>26545</v>
      </c>
      <c r="K4506" s="399"/>
      <c r="L4506" s="398">
        <v>26500</v>
      </c>
      <c r="M4506" s="399"/>
      <c r="N4506" s="398">
        <v>15000</v>
      </c>
      <c r="O4506" s="399"/>
      <c r="P4506" s="398">
        <v>26545</v>
      </c>
      <c r="Q4506" s="399"/>
      <c r="R4506" s="398">
        <v>26500</v>
      </c>
      <c r="S4506" s="399"/>
      <c r="T4506" s="398">
        <v>15000</v>
      </c>
      <c r="U4506" s="399"/>
      <c r="V4506" s="398">
        <v>26500</v>
      </c>
      <c r="W4506" s="399"/>
      <c r="X4506" s="398">
        <v>15000</v>
      </c>
      <c r="Y4506" s="399"/>
      <c r="Z4506" s="112"/>
      <c r="AA4506" s="112"/>
      <c r="AB4506" s="112"/>
      <c r="AC4506" s="112"/>
    </row>
    <row r="4507" spans="1:29" ht="15" x14ac:dyDescent="0.2">
      <c r="A4507" s="95" t="s">
        <v>1008</v>
      </c>
      <c r="B4507" s="93" t="s">
        <v>1012</v>
      </c>
      <c r="C4507" s="94">
        <v>43</v>
      </c>
      <c r="D4507" s="95" t="s">
        <v>101</v>
      </c>
      <c r="E4507" s="119">
        <v>3233</v>
      </c>
      <c r="F4507" s="142" t="s">
        <v>54</v>
      </c>
      <c r="H4507" s="398">
        <v>6636</v>
      </c>
      <c r="I4507" s="399"/>
      <c r="J4507" s="398">
        <v>7963</v>
      </c>
      <c r="K4507" s="399"/>
      <c r="L4507" s="398">
        <v>7000</v>
      </c>
      <c r="M4507" s="399"/>
      <c r="N4507" s="398">
        <v>7000</v>
      </c>
      <c r="O4507" s="399"/>
      <c r="P4507" s="398">
        <v>7963</v>
      </c>
      <c r="Q4507" s="399"/>
      <c r="R4507" s="398">
        <v>7000</v>
      </c>
      <c r="S4507" s="399"/>
      <c r="T4507" s="398">
        <v>7000</v>
      </c>
      <c r="U4507" s="399"/>
      <c r="V4507" s="398">
        <v>7000</v>
      </c>
      <c r="W4507" s="399"/>
      <c r="X4507" s="398">
        <v>7000</v>
      </c>
      <c r="Y4507" s="399"/>
    </row>
    <row r="4508" spans="1:29" x14ac:dyDescent="0.2">
      <c r="A4508" s="95" t="s">
        <v>1008</v>
      </c>
      <c r="B4508" s="93" t="s">
        <v>1012</v>
      </c>
      <c r="C4508" s="94">
        <v>43</v>
      </c>
      <c r="D4508" s="95" t="s">
        <v>101</v>
      </c>
      <c r="E4508" s="119">
        <v>3234</v>
      </c>
      <c r="F4508" s="142" t="s">
        <v>55</v>
      </c>
      <c r="H4508" s="398">
        <v>22000</v>
      </c>
      <c r="I4508" s="399"/>
      <c r="J4508" s="398">
        <v>6636</v>
      </c>
      <c r="K4508" s="399"/>
      <c r="L4508" s="398">
        <v>18000</v>
      </c>
      <c r="M4508" s="399"/>
      <c r="N4508" s="398">
        <v>18000</v>
      </c>
      <c r="O4508" s="399"/>
      <c r="P4508" s="398">
        <v>6636</v>
      </c>
      <c r="Q4508" s="399"/>
      <c r="R4508" s="398">
        <v>19000</v>
      </c>
      <c r="S4508" s="399"/>
      <c r="T4508" s="398">
        <v>19000</v>
      </c>
      <c r="U4508" s="399"/>
      <c r="V4508" s="398">
        <v>20000</v>
      </c>
      <c r="W4508" s="399"/>
      <c r="X4508" s="398">
        <v>19000</v>
      </c>
      <c r="Y4508" s="399"/>
      <c r="Z4508" s="101"/>
      <c r="AA4508" s="101"/>
      <c r="AB4508" s="101"/>
      <c r="AC4508" s="101"/>
    </row>
    <row r="4509" spans="1:29" ht="15" x14ac:dyDescent="0.2">
      <c r="A4509" s="95" t="s">
        <v>1008</v>
      </c>
      <c r="B4509" s="93" t="s">
        <v>1012</v>
      </c>
      <c r="C4509" s="94">
        <v>43</v>
      </c>
      <c r="D4509" s="95" t="s">
        <v>101</v>
      </c>
      <c r="E4509" s="119">
        <v>3235</v>
      </c>
      <c r="F4509" s="142" t="s">
        <v>56</v>
      </c>
      <c r="H4509" s="398">
        <v>33181</v>
      </c>
      <c r="I4509" s="399"/>
      <c r="J4509" s="398">
        <v>33181</v>
      </c>
      <c r="K4509" s="399"/>
      <c r="L4509" s="398">
        <v>35000</v>
      </c>
      <c r="M4509" s="399"/>
      <c r="N4509" s="398">
        <v>37000</v>
      </c>
      <c r="O4509" s="399"/>
      <c r="P4509" s="398">
        <v>33181</v>
      </c>
      <c r="Q4509" s="399"/>
      <c r="R4509" s="398">
        <v>35000</v>
      </c>
      <c r="S4509" s="399"/>
      <c r="T4509" s="398">
        <v>37000</v>
      </c>
      <c r="U4509" s="399"/>
      <c r="V4509" s="398">
        <v>35000</v>
      </c>
      <c r="W4509" s="399"/>
      <c r="X4509" s="398">
        <v>37000</v>
      </c>
      <c r="Y4509" s="399"/>
    </row>
    <row r="4510" spans="1:29" s="101" customFormat="1" x14ac:dyDescent="0.2">
      <c r="A4510" s="95" t="s">
        <v>1008</v>
      </c>
      <c r="B4510" s="93" t="s">
        <v>1012</v>
      </c>
      <c r="C4510" s="94">
        <v>43</v>
      </c>
      <c r="D4510" s="95" t="s">
        <v>101</v>
      </c>
      <c r="E4510" s="119">
        <v>3236</v>
      </c>
      <c r="F4510" s="142" t="s">
        <v>57</v>
      </c>
      <c r="G4510" s="134"/>
      <c r="H4510" s="398">
        <v>133</v>
      </c>
      <c r="I4510" s="399"/>
      <c r="J4510" s="398">
        <v>133</v>
      </c>
      <c r="K4510" s="399"/>
      <c r="L4510" s="398">
        <v>100</v>
      </c>
      <c r="M4510" s="399"/>
      <c r="N4510" s="398">
        <v>300</v>
      </c>
      <c r="O4510" s="399"/>
      <c r="P4510" s="398">
        <v>133</v>
      </c>
      <c r="Q4510" s="399"/>
      <c r="R4510" s="398">
        <v>100</v>
      </c>
      <c r="S4510" s="399"/>
      <c r="T4510" s="398">
        <v>300</v>
      </c>
      <c r="U4510" s="399"/>
      <c r="V4510" s="398">
        <v>100</v>
      </c>
      <c r="W4510" s="399"/>
      <c r="X4510" s="398">
        <v>300</v>
      </c>
      <c r="Y4510" s="399"/>
      <c r="Z4510" s="112"/>
      <c r="AA4510" s="112"/>
      <c r="AB4510" s="112"/>
      <c r="AC4510" s="112"/>
    </row>
    <row r="4511" spans="1:29" ht="15" x14ac:dyDescent="0.2">
      <c r="A4511" s="95" t="s">
        <v>1008</v>
      </c>
      <c r="B4511" s="93" t="s">
        <v>1012</v>
      </c>
      <c r="C4511" s="94">
        <v>43</v>
      </c>
      <c r="D4511" s="95" t="s">
        <v>101</v>
      </c>
      <c r="E4511" s="119">
        <v>3237</v>
      </c>
      <c r="F4511" s="142" t="s">
        <v>58</v>
      </c>
      <c r="H4511" s="398">
        <v>10000</v>
      </c>
      <c r="I4511" s="399"/>
      <c r="J4511" s="398">
        <v>26545</v>
      </c>
      <c r="K4511" s="399"/>
      <c r="L4511" s="398">
        <v>26500</v>
      </c>
      <c r="M4511" s="399"/>
      <c r="N4511" s="398">
        <v>15000</v>
      </c>
      <c r="O4511" s="399"/>
      <c r="P4511" s="398">
        <v>26545</v>
      </c>
      <c r="Q4511" s="399"/>
      <c r="R4511" s="398">
        <v>26500</v>
      </c>
      <c r="S4511" s="399"/>
      <c r="T4511" s="398">
        <v>15000</v>
      </c>
      <c r="U4511" s="399"/>
      <c r="V4511" s="398">
        <v>26500</v>
      </c>
      <c r="W4511" s="399"/>
      <c r="X4511" s="398">
        <v>15000</v>
      </c>
      <c r="Y4511" s="399"/>
    </row>
    <row r="4512" spans="1:29" x14ac:dyDescent="0.2">
      <c r="A4512" s="95" t="s">
        <v>1008</v>
      </c>
      <c r="B4512" s="93" t="s">
        <v>1012</v>
      </c>
      <c r="C4512" s="94">
        <v>43</v>
      </c>
      <c r="D4512" s="95" t="s">
        <v>101</v>
      </c>
      <c r="E4512" s="119">
        <v>3238</v>
      </c>
      <c r="F4512" s="142" t="s">
        <v>59</v>
      </c>
      <c r="H4512" s="398">
        <v>15000</v>
      </c>
      <c r="I4512" s="399"/>
      <c r="J4512" s="398">
        <v>13272</v>
      </c>
      <c r="K4512" s="399"/>
      <c r="L4512" s="398">
        <v>14000</v>
      </c>
      <c r="M4512" s="399"/>
      <c r="N4512" s="398">
        <v>15000</v>
      </c>
      <c r="O4512" s="399"/>
      <c r="P4512" s="398">
        <v>13272</v>
      </c>
      <c r="Q4512" s="399"/>
      <c r="R4512" s="398">
        <v>14000</v>
      </c>
      <c r="S4512" s="399"/>
      <c r="T4512" s="398">
        <v>15000</v>
      </c>
      <c r="U4512" s="399"/>
      <c r="V4512" s="398">
        <v>14000</v>
      </c>
      <c r="W4512" s="399"/>
      <c r="X4512" s="398">
        <v>15000</v>
      </c>
      <c r="Y4512" s="399"/>
      <c r="Z4512" s="101"/>
      <c r="AA4512" s="101"/>
      <c r="AB4512" s="101"/>
      <c r="AC4512" s="101"/>
    </row>
    <row r="4513" spans="1:29" s="101" customFormat="1" x14ac:dyDescent="0.2">
      <c r="A4513" s="95" t="s">
        <v>1008</v>
      </c>
      <c r="B4513" s="93" t="s">
        <v>1012</v>
      </c>
      <c r="C4513" s="94">
        <v>43</v>
      </c>
      <c r="D4513" s="95" t="s">
        <v>101</v>
      </c>
      <c r="E4513" s="119">
        <v>3239</v>
      </c>
      <c r="F4513" s="142" t="s">
        <v>60</v>
      </c>
      <c r="G4513" s="134"/>
      <c r="H4513" s="398">
        <v>10760</v>
      </c>
      <c r="I4513" s="399"/>
      <c r="J4513" s="398">
        <v>6636</v>
      </c>
      <c r="K4513" s="399"/>
      <c r="L4513" s="398">
        <v>14000</v>
      </c>
      <c r="M4513" s="399"/>
      <c r="N4513" s="398">
        <v>15000</v>
      </c>
      <c r="O4513" s="399"/>
      <c r="P4513" s="398">
        <v>6636</v>
      </c>
      <c r="Q4513" s="399"/>
      <c r="R4513" s="398">
        <v>14000</v>
      </c>
      <c r="S4513" s="399"/>
      <c r="T4513" s="398">
        <v>15000</v>
      </c>
      <c r="U4513" s="399"/>
      <c r="V4513" s="398">
        <v>14000</v>
      </c>
      <c r="W4513" s="399"/>
      <c r="X4513" s="398">
        <v>15000</v>
      </c>
      <c r="Y4513" s="399"/>
      <c r="Z4513" s="112"/>
      <c r="AA4513" s="112"/>
      <c r="AB4513" s="112"/>
      <c r="AC4513" s="112"/>
    </row>
    <row r="4514" spans="1:29" x14ac:dyDescent="0.2">
      <c r="A4514" s="118" t="s">
        <v>1008</v>
      </c>
      <c r="B4514" s="102" t="s">
        <v>1012</v>
      </c>
      <c r="C4514" s="103">
        <v>43</v>
      </c>
      <c r="D4514" s="118"/>
      <c r="E4514" s="113">
        <v>329</v>
      </c>
      <c r="F4514" s="141"/>
      <c r="G4514" s="186"/>
      <c r="H4514" s="108">
        <f t="shared" ref="H4514:Q4514" si="7440">H4515+H4516+H4517+H4518+H4519+H4520+H4521</f>
        <v>59410</v>
      </c>
      <c r="I4514" s="108">
        <f t="shared" si="7440"/>
        <v>0</v>
      </c>
      <c r="J4514" s="108">
        <f t="shared" si="7440"/>
        <v>61319</v>
      </c>
      <c r="K4514" s="108">
        <f t="shared" si="7440"/>
        <v>0</v>
      </c>
      <c r="L4514" s="108">
        <f t="shared" ref="L4514:M4514" si="7441">L4515+L4516+L4517+L4518+L4519+L4520+L4521</f>
        <v>58700</v>
      </c>
      <c r="M4514" s="108">
        <f t="shared" si="7441"/>
        <v>0</v>
      </c>
      <c r="N4514" s="108">
        <f t="shared" ref="N4514:O4514" si="7442">N4515+N4516+N4517+N4518+N4519+N4520+N4521</f>
        <v>63500</v>
      </c>
      <c r="O4514" s="108">
        <f t="shared" si="7442"/>
        <v>0</v>
      </c>
      <c r="P4514" s="108">
        <f t="shared" si="7440"/>
        <v>61319</v>
      </c>
      <c r="Q4514" s="108">
        <f t="shared" si="7440"/>
        <v>0</v>
      </c>
      <c r="R4514" s="108">
        <f t="shared" ref="R4514:W4514" si="7443">R4515+R4516+R4517+R4518+R4519+R4520+R4521</f>
        <v>58700</v>
      </c>
      <c r="S4514" s="108">
        <f t="shared" si="7443"/>
        <v>0</v>
      </c>
      <c r="T4514" s="108">
        <f t="shared" ref="T4514:U4514" si="7444">T4515+T4516+T4517+T4518+T4519+T4520+T4521</f>
        <v>63500</v>
      </c>
      <c r="U4514" s="108">
        <f t="shared" si="7444"/>
        <v>0</v>
      </c>
      <c r="V4514" s="108">
        <f t="shared" si="7443"/>
        <v>66700</v>
      </c>
      <c r="W4514" s="108">
        <f t="shared" si="7443"/>
        <v>0</v>
      </c>
      <c r="X4514" s="108">
        <f t="shared" ref="X4514:Y4514" si="7445">X4515+X4516+X4517+X4518+X4519+X4520+X4521</f>
        <v>63500</v>
      </c>
      <c r="Y4514" s="108">
        <f t="shared" si="7445"/>
        <v>0</v>
      </c>
    </row>
    <row r="4515" spans="1:29" ht="30" x14ac:dyDescent="0.2">
      <c r="A4515" s="95" t="s">
        <v>1008</v>
      </c>
      <c r="B4515" s="93" t="s">
        <v>1012</v>
      </c>
      <c r="C4515" s="94">
        <v>43</v>
      </c>
      <c r="D4515" s="191" t="s">
        <v>101</v>
      </c>
      <c r="E4515" s="192">
        <v>3291</v>
      </c>
      <c r="F4515" s="142" t="s">
        <v>474</v>
      </c>
      <c r="H4515" s="398">
        <v>22563</v>
      </c>
      <c r="I4515" s="399"/>
      <c r="J4515" s="398">
        <v>23492</v>
      </c>
      <c r="K4515" s="399"/>
      <c r="L4515" s="398">
        <v>23000</v>
      </c>
      <c r="M4515" s="399"/>
      <c r="N4515" s="398">
        <v>23000</v>
      </c>
      <c r="O4515" s="399"/>
      <c r="P4515" s="398">
        <v>23492</v>
      </c>
      <c r="Q4515" s="399"/>
      <c r="R4515" s="398">
        <v>23000</v>
      </c>
      <c r="S4515" s="399"/>
      <c r="T4515" s="398">
        <v>23000</v>
      </c>
      <c r="U4515" s="399"/>
      <c r="V4515" s="398">
        <v>23000</v>
      </c>
      <c r="W4515" s="399"/>
      <c r="X4515" s="398">
        <v>23000</v>
      </c>
      <c r="Y4515" s="399"/>
      <c r="Z4515" s="101"/>
      <c r="AA4515" s="101"/>
      <c r="AB4515" s="101"/>
      <c r="AC4515" s="101"/>
    </row>
    <row r="4516" spans="1:29" ht="15" x14ac:dyDescent="0.2">
      <c r="A4516" s="95" t="s">
        <v>1008</v>
      </c>
      <c r="B4516" s="93" t="s">
        <v>1012</v>
      </c>
      <c r="C4516" s="94">
        <v>43</v>
      </c>
      <c r="D4516" s="191" t="s">
        <v>101</v>
      </c>
      <c r="E4516" s="192">
        <v>3292</v>
      </c>
      <c r="F4516" s="142" t="s">
        <v>63</v>
      </c>
      <c r="H4516" s="398">
        <v>9291</v>
      </c>
      <c r="I4516" s="399"/>
      <c r="J4516" s="398">
        <v>9291</v>
      </c>
      <c r="K4516" s="399"/>
      <c r="L4516" s="398">
        <v>9300</v>
      </c>
      <c r="M4516" s="399"/>
      <c r="N4516" s="398">
        <v>12000</v>
      </c>
      <c r="O4516" s="399"/>
      <c r="P4516" s="398">
        <v>9291</v>
      </c>
      <c r="Q4516" s="399"/>
      <c r="R4516" s="398">
        <v>9300</v>
      </c>
      <c r="S4516" s="399"/>
      <c r="T4516" s="398">
        <v>12000</v>
      </c>
      <c r="U4516" s="399"/>
      <c r="V4516" s="398">
        <v>9300</v>
      </c>
      <c r="W4516" s="399"/>
      <c r="X4516" s="398">
        <v>12000</v>
      </c>
      <c r="Y4516" s="399"/>
    </row>
    <row r="4517" spans="1:29" s="101" customFormat="1" x14ac:dyDescent="0.2">
      <c r="A4517" s="95" t="s">
        <v>1008</v>
      </c>
      <c r="B4517" s="93" t="s">
        <v>1012</v>
      </c>
      <c r="C4517" s="94">
        <v>43</v>
      </c>
      <c r="D4517" s="191" t="s">
        <v>101</v>
      </c>
      <c r="E4517" s="192">
        <v>3293</v>
      </c>
      <c r="F4517" s="142" t="s">
        <v>64</v>
      </c>
      <c r="G4517" s="134"/>
      <c r="H4517" s="398">
        <v>7963</v>
      </c>
      <c r="I4517" s="399"/>
      <c r="J4517" s="398">
        <v>7963</v>
      </c>
      <c r="K4517" s="399"/>
      <c r="L4517" s="398">
        <v>8000</v>
      </c>
      <c r="M4517" s="399"/>
      <c r="N4517" s="398">
        <v>10000</v>
      </c>
      <c r="O4517" s="399"/>
      <c r="P4517" s="398">
        <v>7963</v>
      </c>
      <c r="Q4517" s="399"/>
      <c r="R4517" s="398">
        <v>8000</v>
      </c>
      <c r="S4517" s="399"/>
      <c r="T4517" s="398">
        <v>10000</v>
      </c>
      <c r="U4517" s="399"/>
      <c r="V4517" s="398">
        <v>16000</v>
      </c>
      <c r="W4517" s="399"/>
      <c r="X4517" s="398">
        <v>10000</v>
      </c>
      <c r="Y4517" s="399"/>
      <c r="Z4517" s="112"/>
      <c r="AA4517" s="112"/>
      <c r="AB4517" s="112"/>
      <c r="AC4517" s="112"/>
    </row>
    <row r="4518" spans="1:29" ht="15" x14ac:dyDescent="0.2">
      <c r="A4518" s="95" t="s">
        <v>1008</v>
      </c>
      <c r="B4518" s="93" t="s">
        <v>1012</v>
      </c>
      <c r="C4518" s="94">
        <v>43</v>
      </c>
      <c r="D4518" s="191" t="s">
        <v>101</v>
      </c>
      <c r="E4518" s="192">
        <v>3294</v>
      </c>
      <c r="F4518" s="142" t="s">
        <v>619</v>
      </c>
      <c r="H4518" s="398">
        <v>17918</v>
      </c>
      <c r="I4518" s="399"/>
      <c r="J4518" s="398">
        <v>17918</v>
      </c>
      <c r="K4518" s="399"/>
      <c r="L4518" s="398">
        <v>16000</v>
      </c>
      <c r="M4518" s="399"/>
      <c r="N4518" s="398">
        <v>16000</v>
      </c>
      <c r="O4518" s="399"/>
      <c r="P4518" s="398">
        <v>17918</v>
      </c>
      <c r="Q4518" s="399"/>
      <c r="R4518" s="398">
        <v>16000</v>
      </c>
      <c r="S4518" s="399"/>
      <c r="T4518" s="398">
        <v>16000</v>
      </c>
      <c r="U4518" s="399"/>
      <c r="V4518" s="398">
        <v>16000</v>
      </c>
      <c r="W4518" s="399"/>
      <c r="X4518" s="398">
        <v>16000</v>
      </c>
      <c r="Y4518" s="399"/>
    </row>
    <row r="4519" spans="1:29" x14ac:dyDescent="0.2">
      <c r="A4519" s="95" t="s">
        <v>1008</v>
      </c>
      <c r="B4519" s="93" t="s">
        <v>1012</v>
      </c>
      <c r="C4519" s="94">
        <v>43</v>
      </c>
      <c r="D4519" s="191" t="s">
        <v>101</v>
      </c>
      <c r="E4519" s="192">
        <v>3295</v>
      </c>
      <c r="F4519" s="142" t="s">
        <v>66</v>
      </c>
      <c r="H4519" s="398">
        <v>1075</v>
      </c>
      <c r="I4519" s="399"/>
      <c r="J4519" s="398">
        <v>1327</v>
      </c>
      <c r="K4519" s="399"/>
      <c r="L4519" s="398">
        <v>1400</v>
      </c>
      <c r="M4519" s="399"/>
      <c r="N4519" s="398">
        <v>1500</v>
      </c>
      <c r="O4519" s="399"/>
      <c r="P4519" s="398">
        <v>1327</v>
      </c>
      <c r="Q4519" s="399"/>
      <c r="R4519" s="398">
        <v>1400</v>
      </c>
      <c r="S4519" s="399"/>
      <c r="T4519" s="398">
        <v>1500</v>
      </c>
      <c r="U4519" s="399"/>
      <c r="V4519" s="398">
        <v>1400</v>
      </c>
      <c r="W4519" s="399"/>
      <c r="X4519" s="398">
        <v>1500</v>
      </c>
      <c r="Y4519" s="399"/>
      <c r="Z4519" s="101"/>
      <c r="AA4519" s="101"/>
      <c r="AB4519" s="101"/>
      <c r="AC4519" s="101"/>
    </row>
    <row r="4520" spans="1:29" s="101" customFormat="1" x14ac:dyDescent="0.2">
      <c r="A4520" s="95" t="s">
        <v>1008</v>
      </c>
      <c r="B4520" s="93" t="s">
        <v>1012</v>
      </c>
      <c r="C4520" s="94">
        <v>43</v>
      </c>
      <c r="D4520" s="191" t="s">
        <v>101</v>
      </c>
      <c r="E4520" s="192">
        <v>3296</v>
      </c>
      <c r="F4520" s="142" t="s">
        <v>621</v>
      </c>
      <c r="G4520" s="134"/>
      <c r="H4520" s="398">
        <v>100</v>
      </c>
      <c r="I4520" s="399"/>
      <c r="J4520" s="398">
        <v>664</v>
      </c>
      <c r="K4520" s="399"/>
      <c r="L4520" s="398">
        <v>500</v>
      </c>
      <c r="M4520" s="399"/>
      <c r="N4520" s="398">
        <v>500</v>
      </c>
      <c r="O4520" s="399"/>
      <c r="P4520" s="398">
        <v>664</v>
      </c>
      <c r="Q4520" s="399"/>
      <c r="R4520" s="398">
        <v>500</v>
      </c>
      <c r="S4520" s="399"/>
      <c r="T4520" s="398">
        <v>500</v>
      </c>
      <c r="U4520" s="399"/>
      <c r="V4520" s="398">
        <v>500</v>
      </c>
      <c r="W4520" s="399"/>
      <c r="X4520" s="398">
        <v>500</v>
      </c>
      <c r="Y4520" s="399"/>
      <c r="Z4520" s="112"/>
      <c r="AA4520" s="112"/>
      <c r="AB4520" s="112"/>
      <c r="AC4520" s="112"/>
    </row>
    <row r="4521" spans="1:29" ht="15" x14ac:dyDescent="0.2">
      <c r="A4521" s="95" t="s">
        <v>1008</v>
      </c>
      <c r="B4521" s="93" t="s">
        <v>1012</v>
      </c>
      <c r="C4521" s="94">
        <v>43</v>
      </c>
      <c r="D4521" s="191" t="s">
        <v>101</v>
      </c>
      <c r="E4521" s="192">
        <v>3299</v>
      </c>
      <c r="F4521" s="142" t="s">
        <v>67</v>
      </c>
      <c r="H4521" s="398">
        <v>500</v>
      </c>
      <c r="I4521" s="399"/>
      <c r="J4521" s="398">
        <v>664</v>
      </c>
      <c r="K4521" s="399"/>
      <c r="L4521" s="398">
        <v>500</v>
      </c>
      <c r="M4521" s="399"/>
      <c r="N4521" s="398">
        <v>500</v>
      </c>
      <c r="O4521" s="399"/>
      <c r="P4521" s="398">
        <v>664</v>
      </c>
      <c r="Q4521" s="399"/>
      <c r="R4521" s="398">
        <v>500</v>
      </c>
      <c r="S4521" s="399"/>
      <c r="T4521" s="398">
        <v>500</v>
      </c>
      <c r="U4521" s="399"/>
      <c r="V4521" s="398">
        <v>500</v>
      </c>
      <c r="W4521" s="399"/>
      <c r="X4521" s="398">
        <v>500</v>
      </c>
      <c r="Y4521" s="399"/>
    </row>
    <row r="4522" spans="1:29" s="101" customFormat="1" x14ac:dyDescent="0.2">
      <c r="A4522" s="188" t="s">
        <v>1008</v>
      </c>
      <c r="B4522" s="166" t="s">
        <v>1012</v>
      </c>
      <c r="C4522" s="167">
        <v>43</v>
      </c>
      <c r="D4522" s="166"/>
      <c r="E4522" s="168">
        <v>34</v>
      </c>
      <c r="F4522" s="169"/>
      <c r="G4522" s="169"/>
      <c r="H4522" s="185">
        <f t="shared" ref="H4522:Y4522" si="7446">H4523</f>
        <v>366</v>
      </c>
      <c r="I4522" s="185">
        <f t="shared" si="7446"/>
        <v>0</v>
      </c>
      <c r="J4522" s="185">
        <f t="shared" si="7446"/>
        <v>531</v>
      </c>
      <c r="K4522" s="185">
        <f t="shared" si="7446"/>
        <v>0</v>
      </c>
      <c r="L4522" s="185">
        <f t="shared" si="7446"/>
        <v>300</v>
      </c>
      <c r="M4522" s="185">
        <f t="shared" si="7446"/>
        <v>0</v>
      </c>
      <c r="N4522" s="185">
        <f t="shared" si="7446"/>
        <v>300</v>
      </c>
      <c r="O4522" s="185">
        <f t="shared" si="7446"/>
        <v>0</v>
      </c>
      <c r="P4522" s="185">
        <f t="shared" si="7446"/>
        <v>531</v>
      </c>
      <c r="Q4522" s="185">
        <f t="shared" si="7446"/>
        <v>0</v>
      </c>
      <c r="R4522" s="185">
        <f t="shared" si="7446"/>
        <v>300</v>
      </c>
      <c r="S4522" s="185">
        <f t="shared" si="7446"/>
        <v>0</v>
      </c>
      <c r="T4522" s="185">
        <f t="shared" si="7446"/>
        <v>300</v>
      </c>
      <c r="U4522" s="185">
        <f t="shared" si="7446"/>
        <v>0</v>
      </c>
      <c r="V4522" s="185">
        <f t="shared" si="7446"/>
        <v>300</v>
      </c>
      <c r="W4522" s="185">
        <f t="shared" si="7446"/>
        <v>0</v>
      </c>
      <c r="X4522" s="185">
        <f t="shared" si="7446"/>
        <v>300</v>
      </c>
      <c r="Y4522" s="185">
        <f t="shared" si="7446"/>
        <v>0</v>
      </c>
    </row>
    <row r="4523" spans="1:29" x14ac:dyDescent="0.2">
      <c r="A4523" s="118" t="s">
        <v>1008</v>
      </c>
      <c r="B4523" s="102" t="s">
        <v>1012</v>
      </c>
      <c r="C4523" s="103">
        <v>43</v>
      </c>
      <c r="D4523" s="118"/>
      <c r="E4523" s="113">
        <v>343</v>
      </c>
      <c r="F4523" s="141"/>
      <c r="G4523" s="186"/>
      <c r="H4523" s="108">
        <f t="shared" ref="H4523:Q4523" si="7447">H4524+H4525+H4526</f>
        <v>366</v>
      </c>
      <c r="I4523" s="108">
        <f t="shared" si="7447"/>
        <v>0</v>
      </c>
      <c r="J4523" s="108">
        <f t="shared" si="7447"/>
        <v>531</v>
      </c>
      <c r="K4523" s="108">
        <f t="shared" si="7447"/>
        <v>0</v>
      </c>
      <c r="L4523" s="108">
        <f t="shared" ref="L4523:M4523" si="7448">L4524+L4525+L4526</f>
        <v>300</v>
      </c>
      <c r="M4523" s="108">
        <f t="shared" si="7448"/>
        <v>0</v>
      </c>
      <c r="N4523" s="108">
        <f>N4524+N4525+N4526</f>
        <v>300</v>
      </c>
      <c r="O4523" s="108">
        <f t="shared" ref="O4523" si="7449">O4524+O4525+O4526</f>
        <v>0</v>
      </c>
      <c r="P4523" s="108">
        <f t="shared" si="7447"/>
        <v>531</v>
      </c>
      <c r="Q4523" s="108">
        <f t="shared" si="7447"/>
        <v>0</v>
      </c>
      <c r="R4523" s="108">
        <f t="shared" ref="R4523:W4523" si="7450">R4524+R4525+R4526</f>
        <v>300</v>
      </c>
      <c r="S4523" s="108">
        <f t="shared" si="7450"/>
        <v>0</v>
      </c>
      <c r="T4523" s="108">
        <f t="shared" ref="T4523:U4523" si="7451">T4524+T4525+T4526</f>
        <v>300</v>
      </c>
      <c r="U4523" s="108">
        <f t="shared" si="7451"/>
        <v>0</v>
      </c>
      <c r="V4523" s="108">
        <f t="shared" si="7450"/>
        <v>300</v>
      </c>
      <c r="W4523" s="108">
        <f t="shared" si="7450"/>
        <v>0</v>
      </c>
      <c r="X4523" s="108">
        <f t="shared" ref="X4523:Y4523" si="7452">X4524+X4525+X4526</f>
        <v>300</v>
      </c>
      <c r="Y4523" s="108">
        <f t="shared" si="7452"/>
        <v>0</v>
      </c>
    </row>
    <row r="4524" spans="1:29" s="101" customFormat="1" x14ac:dyDescent="0.2">
      <c r="A4524" s="95" t="s">
        <v>1008</v>
      </c>
      <c r="B4524" s="93" t="s">
        <v>1012</v>
      </c>
      <c r="C4524" s="94">
        <v>43</v>
      </c>
      <c r="D4524" s="95" t="s">
        <v>101</v>
      </c>
      <c r="E4524" s="119">
        <v>3431</v>
      </c>
      <c r="F4524" s="142" t="s">
        <v>68</v>
      </c>
      <c r="G4524" s="134"/>
      <c r="H4524" s="398">
        <v>133</v>
      </c>
      <c r="I4524" s="399"/>
      <c r="J4524" s="398">
        <v>133</v>
      </c>
      <c r="K4524" s="399"/>
      <c r="L4524" s="398">
        <v>100</v>
      </c>
      <c r="M4524" s="399"/>
      <c r="N4524" s="398">
        <v>100</v>
      </c>
      <c r="O4524" s="399"/>
      <c r="P4524" s="398">
        <v>133</v>
      </c>
      <c r="Q4524" s="399"/>
      <c r="R4524" s="398">
        <v>100</v>
      </c>
      <c r="S4524" s="399"/>
      <c r="T4524" s="398">
        <v>100</v>
      </c>
      <c r="U4524" s="399"/>
      <c r="V4524" s="398">
        <v>100</v>
      </c>
      <c r="W4524" s="399"/>
      <c r="X4524" s="398">
        <v>100</v>
      </c>
      <c r="Y4524" s="399"/>
    </row>
    <row r="4525" spans="1:29" ht="15" x14ac:dyDescent="0.2">
      <c r="A4525" s="95" t="s">
        <v>1008</v>
      </c>
      <c r="B4525" s="93" t="s">
        <v>1012</v>
      </c>
      <c r="C4525" s="94">
        <v>43</v>
      </c>
      <c r="D4525" s="95" t="s">
        <v>101</v>
      </c>
      <c r="E4525" s="119">
        <v>3433</v>
      </c>
      <c r="F4525" s="142" t="s">
        <v>69</v>
      </c>
      <c r="H4525" s="398">
        <v>133</v>
      </c>
      <c r="I4525" s="399"/>
      <c r="J4525" s="398">
        <v>133</v>
      </c>
      <c r="K4525" s="399"/>
      <c r="L4525" s="398">
        <v>50</v>
      </c>
      <c r="M4525" s="399"/>
      <c r="N4525" s="398">
        <v>50</v>
      </c>
      <c r="O4525" s="399"/>
      <c r="P4525" s="398">
        <v>133</v>
      </c>
      <c r="Q4525" s="399"/>
      <c r="R4525" s="398">
        <v>50</v>
      </c>
      <c r="S4525" s="399"/>
      <c r="T4525" s="398">
        <v>50</v>
      </c>
      <c r="U4525" s="399"/>
      <c r="V4525" s="398">
        <v>50</v>
      </c>
      <c r="W4525" s="399"/>
      <c r="X4525" s="398">
        <v>50</v>
      </c>
      <c r="Y4525" s="399"/>
    </row>
    <row r="4526" spans="1:29" x14ac:dyDescent="0.2">
      <c r="A4526" s="95" t="s">
        <v>1008</v>
      </c>
      <c r="B4526" s="93" t="s">
        <v>1012</v>
      </c>
      <c r="C4526" s="94">
        <v>43</v>
      </c>
      <c r="D4526" s="95" t="s">
        <v>101</v>
      </c>
      <c r="E4526" s="119">
        <v>3434</v>
      </c>
      <c r="F4526" s="142" t="s">
        <v>70</v>
      </c>
      <c r="H4526" s="398">
        <v>100</v>
      </c>
      <c r="I4526" s="399"/>
      <c r="J4526" s="398">
        <v>265</v>
      </c>
      <c r="K4526" s="399"/>
      <c r="L4526" s="398">
        <v>150</v>
      </c>
      <c r="M4526" s="399"/>
      <c r="N4526" s="398">
        <v>150</v>
      </c>
      <c r="O4526" s="399"/>
      <c r="P4526" s="398">
        <v>265</v>
      </c>
      <c r="Q4526" s="399"/>
      <c r="R4526" s="398">
        <v>150</v>
      </c>
      <c r="S4526" s="399"/>
      <c r="T4526" s="398">
        <v>150</v>
      </c>
      <c r="U4526" s="399"/>
      <c r="V4526" s="398">
        <v>150</v>
      </c>
      <c r="W4526" s="399"/>
      <c r="X4526" s="398">
        <v>150</v>
      </c>
      <c r="Y4526" s="399"/>
      <c r="Z4526" s="101"/>
      <c r="AA4526" s="101"/>
      <c r="AB4526" s="101"/>
      <c r="AC4526" s="101"/>
    </row>
    <row r="4527" spans="1:29" s="101" customFormat="1" x14ac:dyDescent="0.2">
      <c r="A4527" s="188" t="s">
        <v>1008</v>
      </c>
      <c r="B4527" s="166" t="s">
        <v>1012</v>
      </c>
      <c r="C4527" s="167">
        <v>43</v>
      </c>
      <c r="D4527" s="166"/>
      <c r="E4527" s="168">
        <v>38</v>
      </c>
      <c r="F4527" s="169"/>
      <c r="G4527" s="169"/>
      <c r="H4527" s="185">
        <f t="shared" ref="H4527:X4528" si="7453">H4528</f>
        <v>500</v>
      </c>
      <c r="I4527" s="185">
        <f t="shared" si="7453"/>
        <v>0</v>
      </c>
      <c r="J4527" s="185">
        <f t="shared" si="7453"/>
        <v>664</v>
      </c>
      <c r="K4527" s="185">
        <f t="shared" si="7453"/>
        <v>0</v>
      </c>
      <c r="L4527" s="185">
        <f t="shared" si="7453"/>
        <v>500</v>
      </c>
      <c r="M4527" s="185">
        <f t="shared" si="7453"/>
        <v>0</v>
      </c>
      <c r="N4527" s="185">
        <f t="shared" si="7453"/>
        <v>500</v>
      </c>
      <c r="O4527" s="185">
        <f t="shared" si="7453"/>
        <v>0</v>
      </c>
      <c r="P4527" s="185">
        <f t="shared" si="7453"/>
        <v>664</v>
      </c>
      <c r="Q4527" s="185">
        <f t="shared" si="7453"/>
        <v>0</v>
      </c>
      <c r="R4527" s="185">
        <f t="shared" si="7453"/>
        <v>500</v>
      </c>
      <c r="S4527" s="185">
        <f t="shared" si="7453"/>
        <v>0</v>
      </c>
      <c r="T4527" s="185">
        <f t="shared" si="7453"/>
        <v>500</v>
      </c>
      <c r="U4527" s="185">
        <f t="shared" si="7453"/>
        <v>0</v>
      </c>
      <c r="V4527" s="185">
        <f t="shared" si="7453"/>
        <v>500</v>
      </c>
      <c r="W4527" s="185">
        <f t="shared" si="7453"/>
        <v>0</v>
      </c>
      <c r="X4527" s="185">
        <f t="shared" si="7453"/>
        <v>500</v>
      </c>
      <c r="Y4527" s="185">
        <f t="shared" ref="X4527:Y4528" si="7454">Y4528</f>
        <v>0</v>
      </c>
      <c r="Z4527" s="112"/>
      <c r="AA4527" s="112"/>
      <c r="AB4527" s="112"/>
      <c r="AC4527" s="112"/>
    </row>
    <row r="4528" spans="1:29" x14ac:dyDescent="0.2">
      <c r="A4528" s="118" t="s">
        <v>1008</v>
      </c>
      <c r="B4528" s="102" t="s">
        <v>1012</v>
      </c>
      <c r="C4528" s="103">
        <v>43</v>
      </c>
      <c r="D4528" s="118"/>
      <c r="E4528" s="113">
        <v>383</v>
      </c>
      <c r="F4528" s="141"/>
      <c r="G4528" s="186"/>
      <c r="H4528" s="108">
        <f t="shared" si="7453"/>
        <v>500</v>
      </c>
      <c r="I4528" s="108">
        <f t="shared" si="7453"/>
        <v>0</v>
      </c>
      <c r="J4528" s="108">
        <f t="shared" si="7453"/>
        <v>664</v>
      </c>
      <c r="K4528" s="108">
        <f t="shared" si="7453"/>
        <v>0</v>
      </c>
      <c r="L4528" s="108">
        <f t="shared" si="7453"/>
        <v>500</v>
      </c>
      <c r="M4528" s="108">
        <f t="shared" si="7453"/>
        <v>0</v>
      </c>
      <c r="N4528" s="108">
        <f t="shared" si="7453"/>
        <v>500</v>
      </c>
      <c r="O4528" s="108">
        <f t="shared" si="7453"/>
        <v>0</v>
      </c>
      <c r="P4528" s="108">
        <f t="shared" si="7453"/>
        <v>664</v>
      </c>
      <c r="Q4528" s="108">
        <f t="shared" si="7453"/>
        <v>0</v>
      </c>
      <c r="R4528" s="108">
        <f t="shared" si="7453"/>
        <v>500</v>
      </c>
      <c r="S4528" s="108">
        <f t="shared" si="7453"/>
        <v>0</v>
      </c>
      <c r="T4528" s="108">
        <f t="shared" si="7453"/>
        <v>500</v>
      </c>
      <c r="U4528" s="108">
        <f t="shared" si="7453"/>
        <v>0</v>
      </c>
      <c r="V4528" s="108">
        <f t="shared" si="7453"/>
        <v>500</v>
      </c>
      <c r="W4528" s="108">
        <f t="shared" si="7453"/>
        <v>0</v>
      </c>
      <c r="X4528" s="108">
        <f t="shared" si="7454"/>
        <v>500</v>
      </c>
      <c r="Y4528" s="108">
        <f t="shared" si="7454"/>
        <v>0</v>
      </c>
    </row>
    <row r="4529" spans="1:29" x14ac:dyDescent="0.2">
      <c r="A4529" s="95" t="s">
        <v>1008</v>
      </c>
      <c r="B4529" s="93" t="s">
        <v>1012</v>
      </c>
      <c r="C4529" s="94">
        <v>43</v>
      </c>
      <c r="D4529" s="95" t="s">
        <v>101</v>
      </c>
      <c r="E4529" s="119">
        <v>3831</v>
      </c>
      <c r="F4529" s="142" t="s">
        <v>131</v>
      </c>
      <c r="H4529" s="398">
        <v>500</v>
      </c>
      <c r="I4529" s="399"/>
      <c r="J4529" s="398">
        <v>664</v>
      </c>
      <c r="K4529" s="399"/>
      <c r="L4529" s="398">
        <v>500</v>
      </c>
      <c r="M4529" s="399"/>
      <c r="N4529" s="398">
        <v>500</v>
      </c>
      <c r="O4529" s="399"/>
      <c r="P4529" s="398">
        <v>664</v>
      </c>
      <c r="Q4529" s="399"/>
      <c r="R4529" s="398">
        <v>500</v>
      </c>
      <c r="S4529" s="399"/>
      <c r="T4529" s="398">
        <v>500</v>
      </c>
      <c r="U4529" s="399"/>
      <c r="V4529" s="398">
        <v>500</v>
      </c>
      <c r="W4529" s="399"/>
      <c r="X4529" s="398">
        <v>500</v>
      </c>
      <c r="Y4529" s="399"/>
      <c r="Z4529" s="101"/>
      <c r="AA4529" s="101"/>
      <c r="AB4529" s="101"/>
      <c r="AC4529" s="101"/>
    </row>
    <row r="4530" spans="1:29" s="101" customFormat="1" x14ac:dyDescent="0.2">
      <c r="A4530" s="188" t="s">
        <v>1008</v>
      </c>
      <c r="B4530" s="166" t="s">
        <v>1012</v>
      </c>
      <c r="C4530" s="167">
        <v>43</v>
      </c>
      <c r="D4530" s="166"/>
      <c r="E4530" s="168">
        <v>41</v>
      </c>
      <c r="F4530" s="169"/>
      <c r="G4530" s="169"/>
      <c r="H4530" s="185">
        <f t="shared" ref="H4530:X4531" si="7455">H4531</f>
        <v>1327</v>
      </c>
      <c r="I4530" s="185">
        <f t="shared" si="7455"/>
        <v>0</v>
      </c>
      <c r="J4530" s="185">
        <f t="shared" si="7455"/>
        <v>2654</v>
      </c>
      <c r="K4530" s="185">
        <f t="shared" si="7455"/>
        <v>0</v>
      </c>
      <c r="L4530" s="185">
        <f t="shared" si="7455"/>
        <v>1000</v>
      </c>
      <c r="M4530" s="185">
        <f t="shared" si="7455"/>
        <v>0</v>
      </c>
      <c r="N4530" s="185">
        <f t="shared" si="7455"/>
        <v>1000</v>
      </c>
      <c r="O4530" s="185">
        <f t="shared" si="7455"/>
        <v>0</v>
      </c>
      <c r="P4530" s="185">
        <f t="shared" si="7455"/>
        <v>2654</v>
      </c>
      <c r="Q4530" s="185">
        <f t="shared" si="7455"/>
        <v>0</v>
      </c>
      <c r="R4530" s="185">
        <f t="shared" si="7455"/>
        <v>1000</v>
      </c>
      <c r="S4530" s="185">
        <f t="shared" si="7455"/>
        <v>0</v>
      </c>
      <c r="T4530" s="185">
        <f t="shared" si="7455"/>
        <v>1000</v>
      </c>
      <c r="U4530" s="185">
        <f t="shared" si="7455"/>
        <v>0</v>
      </c>
      <c r="V4530" s="185">
        <f t="shared" si="7455"/>
        <v>1000</v>
      </c>
      <c r="W4530" s="185">
        <f t="shared" si="7455"/>
        <v>0</v>
      </c>
      <c r="X4530" s="185">
        <f t="shared" si="7455"/>
        <v>1000</v>
      </c>
      <c r="Y4530" s="185">
        <f t="shared" ref="X4530:Y4531" si="7456">Y4531</f>
        <v>0</v>
      </c>
      <c r="Z4530" s="112"/>
      <c r="AA4530" s="112"/>
      <c r="AB4530" s="112"/>
      <c r="AC4530" s="112"/>
    </row>
    <row r="4531" spans="1:29" x14ac:dyDescent="0.2">
      <c r="A4531" s="118" t="s">
        <v>1008</v>
      </c>
      <c r="B4531" s="102" t="s">
        <v>1012</v>
      </c>
      <c r="C4531" s="103">
        <v>43</v>
      </c>
      <c r="D4531" s="118"/>
      <c r="E4531" s="113">
        <v>412</v>
      </c>
      <c r="F4531" s="141"/>
      <c r="G4531" s="186"/>
      <c r="H4531" s="108">
        <f t="shared" si="7455"/>
        <v>1327</v>
      </c>
      <c r="I4531" s="108">
        <f t="shared" si="7455"/>
        <v>0</v>
      </c>
      <c r="J4531" s="108">
        <f t="shared" si="7455"/>
        <v>2654</v>
      </c>
      <c r="K4531" s="108">
        <f t="shared" si="7455"/>
        <v>0</v>
      </c>
      <c r="L4531" s="108">
        <f t="shared" si="7455"/>
        <v>1000</v>
      </c>
      <c r="M4531" s="108">
        <f t="shared" si="7455"/>
        <v>0</v>
      </c>
      <c r="N4531" s="108">
        <f t="shared" si="7455"/>
        <v>1000</v>
      </c>
      <c r="O4531" s="108">
        <f t="shared" si="7455"/>
        <v>0</v>
      </c>
      <c r="P4531" s="108">
        <f t="shared" si="7455"/>
        <v>2654</v>
      </c>
      <c r="Q4531" s="108">
        <f t="shared" si="7455"/>
        <v>0</v>
      </c>
      <c r="R4531" s="108">
        <f t="shared" si="7455"/>
        <v>1000</v>
      </c>
      <c r="S4531" s="108">
        <f t="shared" si="7455"/>
        <v>0</v>
      </c>
      <c r="T4531" s="108">
        <f t="shared" si="7455"/>
        <v>1000</v>
      </c>
      <c r="U4531" s="108">
        <f t="shared" si="7455"/>
        <v>0</v>
      </c>
      <c r="V4531" s="108">
        <f t="shared" si="7455"/>
        <v>1000</v>
      </c>
      <c r="W4531" s="108">
        <f t="shared" si="7455"/>
        <v>0</v>
      </c>
      <c r="X4531" s="108">
        <f t="shared" si="7456"/>
        <v>1000</v>
      </c>
      <c r="Y4531" s="108">
        <f t="shared" si="7456"/>
        <v>0</v>
      </c>
    </row>
    <row r="4532" spans="1:29" x14ac:dyDescent="0.2">
      <c r="A4532" s="95" t="s">
        <v>1008</v>
      </c>
      <c r="B4532" s="93" t="s">
        <v>1012</v>
      </c>
      <c r="C4532" s="94">
        <v>43</v>
      </c>
      <c r="D4532" s="95" t="s">
        <v>101</v>
      </c>
      <c r="E4532" s="119">
        <v>4123</v>
      </c>
      <c r="F4532" s="142" t="s">
        <v>83</v>
      </c>
      <c r="H4532" s="398">
        <v>1327</v>
      </c>
      <c r="I4532" s="399"/>
      <c r="J4532" s="398">
        <v>2654</v>
      </c>
      <c r="K4532" s="399"/>
      <c r="L4532" s="398">
        <v>1000</v>
      </c>
      <c r="M4532" s="399"/>
      <c r="N4532" s="398">
        <v>1000</v>
      </c>
      <c r="O4532" s="399"/>
      <c r="P4532" s="398">
        <v>2654</v>
      </c>
      <c r="Q4532" s="399"/>
      <c r="R4532" s="398">
        <v>1000</v>
      </c>
      <c r="S4532" s="399"/>
      <c r="T4532" s="398">
        <v>1000</v>
      </c>
      <c r="U4532" s="399"/>
      <c r="V4532" s="398">
        <v>1000</v>
      </c>
      <c r="W4532" s="399"/>
      <c r="X4532" s="398">
        <v>1000</v>
      </c>
      <c r="Y4532" s="399"/>
      <c r="Z4532" s="101"/>
      <c r="AA4532" s="101"/>
      <c r="AB4532" s="101"/>
      <c r="AC4532" s="101"/>
    </row>
    <row r="4533" spans="1:29" s="101" customFormat="1" x14ac:dyDescent="0.2">
      <c r="A4533" s="188" t="s">
        <v>1008</v>
      </c>
      <c r="B4533" s="166" t="s">
        <v>1012</v>
      </c>
      <c r="C4533" s="167">
        <v>43</v>
      </c>
      <c r="D4533" s="166"/>
      <c r="E4533" s="168">
        <v>42</v>
      </c>
      <c r="F4533" s="169"/>
      <c r="G4533" s="169"/>
      <c r="H4533" s="185">
        <f t="shared" ref="H4533:Q4533" si="7457">H4534+H4540+H4538</f>
        <v>18027</v>
      </c>
      <c r="I4533" s="185">
        <f t="shared" si="7457"/>
        <v>0</v>
      </c>
      <c r="J4533" s="185">
        <f t="shared" si="7457"/>
        <v>11282</v>
      </c>
      <c r="K4533" s="185">
        <f t="shared" si="7457"/>
        <v>0</v>
      </c>
      <c r="L4533" s="185">
        <f t="shared" ref="L4533:M4533" si="7458">L4534+L4540+L4538</f>
        <v>9500</v>
      </c>
      <c r="M4533" s="185">
        <f t="shared" si="7458"/>
        <v>0</v>
      </c>
      <c r="N4533" s="185">
        <f t="shared" ref="N4533:O4533" si="7459">N4534+N4540+N4538</f>
        <v>22000</v>
      </c>
      <c r="O4533" s="185">
        <f t="shared" si="7459"/>
        <v>0</v>
      </c>
      <c r="P4533" s="185">
        <f t="shared" si="7457"/>
        <v>11282</v>
      </c>
      <c r="Q4533" s="185">
        <f t="shared" si="7457"/>
        <v>0</v>
      </c>
      <c r="R4533" s="185">
        <f t="shared" ref="R4533:W4533" si="7460">R4534+R4540+R4538</f>
        <v>11000</v>
      </c>
      <c r="S4533" s="185">
        <f t="shared" si="7460"/>
        <v>0</v>
      </c>
      <c r="T4533" s="185">
        <f t="shared" ref="T4533:U4533" si="7461">T4534+T4540+T4538</f>
        <v>22000</v>
      </c>
      <c r="U4533" s="185">
        <f t="shared" si="7461"/>
        <v>0</v>
      </c>
      <c r="V4533" s="185">
        <f t="shared" si="7460"/>
        <v>9500</v>
      </c>
      <c r="W4533" s="185">
        <f t="shared" si="7460"/>
        <v>0</v>
      </c>
      <c r="X4533" s="185">
        <f t="shared" ref="X4533:Y4533" si="7462">X4534+X4540+X4538</f>
        <v>22000</v>
      </c>
      <c r="Y4533" s="185">
        <f t="shared" si="7462"/>
        <v>0</v>
      </c>
      <c r="Z4533" s="112"/>
      <c r="AA4533" s="112"/>
      <c r="AB4533" s="112"/>
      <c r="AC4533" s="112"/>
    </row>
    <row r="4534" spans="1:29" x14ac:dyDescent="0.2">
      <c r="A4534" s="118" t="s">
        <v>1008</v>
      </c>
      <c r="B4534" s="102" t="s">
        <v>1012</v>
      </c>
      <c r="C4534" s="103">
        <v>43</v>
      </c>
      <c r="D4534" s="118"/>
      <c r="E4534" s="113">
        <v>422</v>
      </c>
      <c r="F4534" s="141"/>
      <c r="G4534" s="186"/>
      <c r="H4534" s="108">
        <f t="shared" ref="H4534:Q4534" si="7463">H4535+H4536+H4537</f>
        <v>6409</v>
      </c>
      <c r="I4534" s="108">
        <f t="shared" si="7463"/>
        <v>0</v>
      </c>
      <c r="J4534" s="108">
        <f t="shared" si="7463"/>
        <v>9291</v>
      </c>
      <c r="K4534" s="108">
        <f t="shared" si="7463"/>
        <v>0</v>
      </c>
      <c r="L4534" s="108">
        <f t="shared" ref="L4534:M4534" si="7464">L4535+L4536+L4537</f>
        <v>8000</v>
      </c>
      <c r="M4534" s="108">
        <f t="shared" si="7464"/>
        <v>0</v>
      </c>
      <c r="N4534" s="108">
        <f t="shared" ref="N4534:O4534" si="7465">N4535+N4536+N4537</f>
        <v>9000</v>
      </c>
      <c r="O4534" s="108">
        <f t="shared" si="7465"/>
        <v>0</v>
      </c>
      <c r="P4534" s="108">
        <f t="shared" si="7463"/>
        <v>9291</v>
      </c>
      <c r="Q4534" s="108">
        <f t="shared" si="7463"/>
        <v>0</v>
      </c>
      <c r="R4534" s="108">
        <f t="shared" ref="R4534:W4534" si="7466">R4535+R4536+R4537</f>
        <v>9500</v>
      </c>
      <c r="S4534" s="108">
        <f t="shared" si="7466"/>
        <v>0</v>
      </c>
      <c r="T4534" s="108">
        <f t="shared" ref="T4534:U4534" si="7467">T4535+T4536+T4537</f>
        <v>9000</v>
      </c>
      <c r="U4534" s="108">
        <f t="shared" si="7467"/>
        <v>0</v>
      </c>
      <c r="V4534" s="108">
        <f t="shared" si="7466"/>
        <v>8000</v>
      </c>
      <c r="W4534" s="108">
        <f t="shared" si="7466"/>
        <v>0</v>
      </c>
      <c r="X4534" s="108">
        <f t="shared" ref="X4534:Y4534" si="7468">X4535+X4536+X4537</f>
        <v>9000</v>
      </c>
      <c r="Y4534" s="108">
        <f t="shared" si="7468"/>
        <v>0</v>
      </c>
    </row>
    <row r="4535" spans="1:29" s="150" customFormat="1" x14ac:dyDescent="0.2">
      <c r="A4535" s="153" t="s">
        <v>1008</v>
      </c>
      <c r="B4535" s="135" t="s">
        <v>1012</v>
      </c>
      <c r="C4535" s="136">
        <v>43</v>
      </c>
      <c r="D4535" s="153" t="s">
        <v>101</v>
      </c>
      <c r="E4535" s="208">
        <v>4221</v>
      </c>
      <c r="F4535" s="143" t="s">
        <v>74</v>
      </c>
      <c r="G4535" s="210"/>
      <c r="H4535" s="398">
        <v>4909</v>
      </c>
      <c r="I4535" s="399"/>
      <c r="J4535" s="398">
        <v>5309</v>
      </c>
      <c r="K4535" s="399"/>
      <c r="L4535" s="398">
        <v>5000</v>
      </c>
      <c r="M4535" s="399"/>
      <c r="N4535" s="398">
        <v>5000</v>
      </c>
      <c r="O4535" s="399"/>
      <c r="P4535" s="398">
        <v>5309</v>
      </c>
      <c r="Q4535" s="399"/>
      <c r="R4535" s="398">
        <v>5000</v>
      </c>
      <c r="S4535" s="399"/>
      <c r="T4535" s="398">
        <v>5000</v>
      </c>
      <c r="U4535" s="399"/>
      <c r="V4535" s="398">
        <v>5000</v>
      </c>
      <c r="W4535" s="399"/>
      <c r="X4535" s="398">
        <v>5000</v>
      </c>
      <c r="Y4535" s="399"/>
    </row>
    <row r="4536" spans="1:29" ht="15" x14ac:dyDescent="0.2">
      <c r="A4536" s="95" t="s">
        <v>1008</v>
      </c>
      <c r="B4536" s="93" t="s">
        <v>1012</v>
      </c>
      <c r="C4536" s="94">
        <v>43</v>
      </c>
      <c r="D4536" s="95" t="s">
        <v>101</v>
      </c>
      <c r="E4536" s="119">
        <v>4222</v>
      </c>
      <c r="F4536" s="142" t="s">
        <v>75</v>
      </c>
      <c r="H4536" s="398">
        <v>500</v>
      </c>
      <c r="I4536" s="399"/>
      <c r="J4536" s="398">
        <v>1991</v>
      </c>
      <c r="K4536" s="399"/>
      <c r="L4536" s="398">
        <v>1500</v>
      </c>
      <c r="M4536" s="399"/>
      <c r="N4536" s="398">
        <v>2000</v>
      </c>
      <c r="O4536" s="399"/>
      <c r="P4536" s="398">
        <v>1991</v>
      </c>
      <c r="Q4536" s="399"/>
      <c r="R4536" s="398">
        <v>3000</v>
      </c>
      <c r="S4536" s="399"/>
      <c r="T4536" s="398">
        <v>2000</v>
      </c>
      <c r="U4536" s="399"/>
      <c r="V4536" s="398">
        <v>1500</v>
      </c>
      <c r="W4536" s="399"/>
      <c r="X4536" s="398">
        <v>2000</v>
      </c>
      <c r="Y4536" s="399"/>
    </row>
    <row r="4537" spans="1:29" s="101" customFormat="1" x14ac:dyDescent="0.2">
      <c r="A4537" s="95" t="s">
        <v>1008</v>
      </c>
      <c r="B4537" s="93" t="s">
        <v>1012</v>
      </c>
      <c r="C4537" s="94">
        <v>43</v>
      </c>
      <c r="D4537" s="95" t="s">
        <v>101</v>
      </c>
      <c r="E4537" s="119">
        <v>4223</v>
      </c>
      <c r="F4537" s="142" t="s">
        <v>76</v>
      </c>
      <c r="G4537" s="134"/>
      <c r="H4537" s="398">
        <v>1000</v>
      </c>
      <c r="I4537" s="399"/>
      <c r="J4537" s="398">
        <v>1991</v>
      </c>
      <c r="K4537" s="399"/>
      <c r="L4537" s="398">
        <v>1500</v>
      </c>
      <c r="M4537" s="399"/>
      <c r="N4537" s="398">
        <v>2000</v>
      </c>
      <c r="O4537" s="399"/>
      <c r="P4537" s="398">
        <v>1991</v>
      </c>
      <c r="Q4537" s="399"/>
      <c r="R4537" s="398">
        <v>1500</v>
      </c>
      <c r="S4537" s="399"/>
      <c r="T4537" s="398">
        <v>2000</v>
      </c>
      <c r="U4537" s="399"/>
      <c r="V4537" s="398">
        <v>1500</v>
      </c>
      <c r="W4537" s="399"/>
      <c r="X4537" s="398">
        <v>2000</v>
      </c>
      <c r="Y4537" s="399"/>
    </row>
    <row r="4538" spans="1:29" x14ac:dyDescent="0.2">
      <c r="A4538" s="118" t="s">
        <v>1008</v>
      </c>
      <c r="B4538" s="102" t="s">
        <v>1012</v>
      </c>
      <c r="C4538" s="103">
        <v>43</v>
      </c>
      <c r="D4538" s="118"/>
      <c r="E4538" s="113">
        <v>423</v>
      </c>
      <c r="F4538" s="141"/>
      <c r="G4538" s="186"/>
      <c r="H4538" s="108">
        <f t="shared" ref="H4538:Y4538" si="7469">H4539</f>
        <v>10618</v>
      </c>
      <c r="I4538" s="108">
        <f t="shared" si="7469"/>
        <v>0</v>
      </c>
      <c r="J4538" s="108">
        <f t="shared" si="7469"/>
        <v>0</v>
      </c>
      <c r="K4538" s="108">
        <f t="shared" si="7469"/>
        <v>0</v>
      </c>
      <c r="L4538" s="108">
        <f t="shared" si="7469"/>
        <v>500</v>
      </c>
      <c r="M4538" s="108">
        <f t="shared" si="7469"/>
        <v>0</v>
      </c>
      <c r="N4538" s="108">
        <f t="shared" si="7469"/>
        <v>12000</v>
      </c>
      <c r="O4538" s="108">
        <f t="shared" si="7469"/>
        <v>0</v>
      </c>
      <c r="P4538" s="108">
        <f t="shared" si="7469"/>
        <v>0</v>
      </c>
      <c r="Q4538" s="108">
        <f t="shared" si="7469"/>
        <v>0</v>
      </c>
      <c r="R4538" s="108">
        <f t="shared" si="7469"/>
        <v>500</v>
      </c>
      <c r="S4538" s="108">
        <f t="shared" si="7469"/>
        <v>0</v>
      </c>
      <c r="T4538" s="108">
        <f t="shared" si="7469"/>
        <v>12000</v>
      </c>
      <c r="U4538" s="108">
        <f t="shared" si="7469"/>
        <v>0</v>
      </c>
      <c r="V4538" s="108">
        <f t="shared" si="7469"/>
        <v>500</v>
      </c>
      <c r="W4538" s="108">
        <f t="shared" si="7469"/>
        <v>0</v>
      </c>
      <c r="X4538" s="108">
        <f t="shared" si="7469"/>
        <v>12000</v>
      </c>
      <c r="Y4538" s="108">
        <f t="shared" si="7469"/>
        <v>0</v>
      </c>
    </row>
    <row r="4539" spans="1:29" s="101" customFormat="1" x14ac:dyDescent="0.2">
      <c r="A4539" s="95" t="s">
        <v>1008</v>
      </c>
      <c r="B4539" s="93" t="s">
        <v>1012</v>
      </c>
      <c r="C4539" s="94">
        <v>43</v>
      </c>
      <c r="D4539" s="95" t="s">
        <v>101</v>
      </c>
      <c r="E4539" s="119">
        <v>4231</v>
      </c>
      <c r="F4539" s="142" t="s">
        <v>241</v>
      </c>
      <c r="G4539" s="134"/>
      <c r="H4539" s="398">
        <v>10618</v>
      </c>
      <c r="I4539" s="399"/>
      <c r="J4539" s="398">
        <v>0</v>
      </c>
      <c r="K4539" s="399"/>
      <c r="L4539" s="398">
        <v>500</v>
      </c>
      <c r="M4539" s="399"/>
      <c r="N4539" s="398">
        <v>12000</v>
      </c>
      <c r="O4539" s="399"/>
      <c r="P4539" s="398">
        <v>0</v>
      </c>
      <c r="Q4539" s="399"/>
      <c r="R4539" s="398">
        <v>500</v>
      </c>
      <c r="S4539" s="399"/>
      <c r="T4539" s="398">
        <v>12000</v>
      </c>
      <c r="U4539" s="399"/>
      <c r="V4539" s="398">
        <v>500</v>
      </c>
      <c r="W4539" s="399"/>
      <c r="X4539" s="398">
        <v>12000</v>
      </c>
      <c r="Y4539" s="399"/>
    </row>
    <row r="4540" spans="1:29" x14ac:dyDescent="0.2">
      <c r="A4540" s="118" t="s">
        <v>1008</v>
      </c>
      <c r="B4540" s="102" t="s">
        <v>1012</v>
      </c>
      <c r="C4540" s="103">
        <v>43</v>
      </c>
      <c r="D4540" s="118"/>
      <c r="E4540" s="113">
        <v>426</v>
      </c>
      <c r="F4540" s="141"/>
      <c r="G4540" s="186"/>
      <c r="H4540" s="108">
        <f t="shared" ref="H4540:Y4540" si="7470">H4541</f>
        <v>1000</v>
      </c>
      <c r="I4540" s="108">
        <f t="shared" si="7470"/>
        <v>0</v>
      </c>
      <c r="J4540" s="108">
        <f t="shared" si="7470"/>
        <v>1991</v>
      </c>
      <c r="K4540" s="108">
        <f t="shared" si="7470"/>
        <v>0</v>
      </c>
      <c r="L4540" s="108">
        <f t="shared" si="7470"/>
        <v>1000</v>
      </c>
      <c r="M4540" s="108">
        <f t="shared" si="7470"/>
        <v>0</v>
      </c>
      <c r="N4540" s="108">
        <f t="shared" si="7470"/>
        <v>1000</v>
      </c>
      <c r="O4540" s="108">
        <f t="shared" si="7470"/>
        <v>0</v>
      </c>
      <c r="P4540" s="108">
        <f t="shared" si="7470"/>
        <v>1991</v>
      </c>
      <c r="Q4540" s="108">
        <f t="shared" si="7470"/>
        <v>0</v>
      </c>
      <c r="R4540" s="108">
        <f t="shared" si="7470"/>
        <v>1000</v>
      </c>
      <c r="S4540" s="108">
        <f t="shared" si="7470"/>
        <v>0</v>
      </c>
      <c r="T4540" s="108">
        <f t="shared" si="7470"/>
        <v>1000</v>
      </c>
      <c r="U4540" s="108">
        <f t="shared" si="7470"/>
        <v>0</v>
      </c>
      <c r="V4540" s="108">
        <f t="shared" si="7470"/>
        <v>1000</v>
      </c>
      <c r="W4540" s="108">
        <f t="shared" si="7470"/>
        <v>0</v>
      </c>
      <c r="X4540" s="108">
        <f t="shared" si="7470"/>
        <v>1000</v>
      </c>
      <c r="Y4540" s="108">
        <f t="shared" si="7470"/>
        <v>0</v>
      </c>
    </row>
    <row r="4541" spans="1:29" s="101" customFormat="1" x14ac:dyDescent="0.2">
      <c r="A4541" s="95" t="s">
        <v>1008</v>
      </c>
      <c r="B4541" s="93" t="s">
        <v>1012</v>
      </c>
      <c r="C4541" s="94">
        <v>43</v>
      </c>
      <c r="D4541" s="95" t="s">
        <v>101</v>
      </c>
      <c r="E4541" s="119">
        <v>4262</v>
      </c>
      <c r="F4541" s="142" t="s">
        <v>86</v>
      </c>
      <c r="G4541" s="134"/>
      <c r="H4541" s="398">
        <v>1000</v>
      </c>
      <c r="I4541" s="399"/>
      <c r="J4541" s="398">
        <v>1991</v>
      </c>
      <c r="K4541" s="399"/>
      <c r="L4541" s="398">
        <v>1000</v>
      </c>
      <c r="M4541" s="399"/>
      <c r="N4541" s="398">
        <v>1000</v>
      </c>
      <c r="O4541" s="399"/>
      <c r="P4541" s="398">
        <v>1991</v>
      </c>
      <c r="Q4541" s="399"/>
      <c r="R4541" s="398">
        <v>1000</v>
      </c>
      <c r="S4541" s="399"/>
      <c r="T4541" s="398">
        <v>1000</v>
      </c>
      <c r="U4541" s="399"/>
      <c r="V4541" s="398">
        <v>1000</v>
      </c>
      <c r="W4541" s="399"/>
      <c r="X4541" s="398">
        <v>1000</v>
      </c>
      <c r="Y4541" s="399"/>
    </row>
    <row r="4542" spans="1:29" x14ac:dyDescent="0.2">
      <c r="A4542" s="188" t="s">
        <v>1008</v>
      </c>
      <c r="B4542" s="166" t="s">
        <v>1012</v>
      </c>
      <c r="C4542" s="167">
        <v>43</v>
      </c>
      <c r="D4542" s="166"/>
      <c r="E4542" s="168">
        <v>45</v>
      </c>
      <c r="F4542" s="169"/>
      <c r="G4542" s="169"/>
      <c r="H4542" s="185">
        <f t="shared" ref="H4542:X4543" si="7471">H4543</f>
        <v>9000</v>
      </c>
      <c r="I4542" s="185">
        <f t="shared" si="7471"/>
        <v>0</v>
      </c>
      <c r="J4542" s="185">
        <f t="shared" si="7471"/>
        <v>13272</v>
      </c>
      <c r="K4542" s="185">
        <f t="shared" si="7471"/>
        <v>0</v>
      </c>
      <c r="L4542" s="185">
        <f t="shared" si="7471"/>
        <v>10000</v>
      </c>
      <c r="M4542" s="185">
        <f t="shared" si="7471"/>
        <v>0</v>
      </c>
      <c r="N4542" s="185">
        <f t="shared" si="7471"/>
        <v>10000</v>
      </c>
      <c r="O4542" s="185">
        <f t="shared" si="7471"/>
        <v>0</v>
      </c>
      <c r="P4542" s="185">
        <f t="shared" si="7471"/>
        <v>13272</v>
      </c>
      <c r="Q4542" s="185">
        <f t="shared" si="7471"/>
        <v>0</v>
      </c>
      <c r="R4542" s="185">
        <f t="shared" si="7471"/>
        <v>10000</v>
      </c>
      <c r="S4542" s="185">
        <f t="shared" si="7471"/>
        <v>0</v>
      </c>
      <c r="T4542" s="185">
        <f t="shared" si="7471"/>
        <v>10000</v>
      </c>
      <c r="U4542" s="185">
        <f t="shared" si="7471"/>
        <v>0</v>
      </c>
      <c r="V4542" s="185">
        <f t="shared" si="7471"/>
        <v>10000</v>
      </c>
      <c r="W4542" s="185">
        <f t="shared" si="7471"/>
        <v>0</v>
      </c>
      <c r="X4542" s="185">
        <f t="shared" si="7471"/>
        <v>10000</v>
      </c>
      <c r="Y4542" s="185">
        <f t="shared" ref="X4542:Y4543" si="7472">Y4543</f>
        <v>0</v>
      </c>
    </row>
    <row r="4543" spans="1:29" x14ac:dyDescent="0.2">
      <c r="A4543" s="118" t="s">
        <v>1008</v>
      </c>
      <c r="B4543" s="102" t="s">
        <v>1012</v>
      </c>
      <c r="C4543" s="103">
        <v>43</v>
      </c>
      <c r="D4543" s="118"/>
      <c r="E4543" s="113">
        <v>451</v>
      </c>
      <c r="F4543" s="141"/>
      <c r="G4543" s="186"/>
      <c r="H4543" s="108">
        <f t="shared" si="7471"/>
        <v>9000</v>
      </c>
      <c r="I4543" s="108">
        <f t="shared" si="7471"/>
        <v>0</v>
      </c>
      <c r="J4543" s="108">
        <f t="shared" si="7471"/>
        <v>13272</v>
      </c>
      <c r="K4543" s="108">
        <f t="shared" si="7471"/>
        <v>0</v>
      </c>
      <c r="L4543" s="108">
        <f t="shared" si="7471"/>
        <v>10000</v>
      </c>
      <c r="M4543" s="108">
        <f t="shared" si="7471"/>
        <v>0</v>
      </c>
      <c r="N4543" s="108">
        <f t="shared" si="7471"/>
        <v>10000</v>
      </c>
      <c r="O4543" s="108">
        <f t="shared" si="7471"/>
        <v>0</v>
      </c>
      <c r="P4543" s="108">
        <f t="shared" si="7471"/>
        <v>13272</v>
      </c>
      <c r="Q4543" s="108">
        <f t="shared" si="7471"/>
        <v>0</v>
      </c>
      <c r="R4543" s="108">
        <f t="shared" si="7471"/>
        <v>10000</v>
      </c>
      <c r="S4543" s="108">
        <f t="shared" si="7471"/>
        <v>0</v>
      </c>
      <c r="T4543" s="108">
        <f t="shared" si="7471"/>
        <v>10000</v>
      </c>
      <c r="U4543" s="108">
        <f t="shared" si="7471"/>
        <v>0</v>
      </c>
      <c r="V4543" s="108">
        <f t="shared" si="7471"/>
        <v>10000</v>
      </c>
      <c r="W4543" s="108">
        <f t="shared" si="7471"/>
        <v>0</v>
      </c>
      <c r="X4543" s="108">
        <f t="shared" si="7472"/>
        <v>10000</v>
      </c>
      <c r="Y4543" s="108">
        <f t="shared" si="7472"/>
        <v>0</v>
      </c>
      <c r="Z4543" s="101"/>
      <c r="AA4543" s="101"/>
      <c r="AB4543" s="101"/>
      <c r="AC4543" s="101"/>
    </row>
    <row r="4544" spans="1:29" s="101" customFormat="1" x14ac:dyDescent="0.2">
      <c r="A4544" s="95" t="s">
        <v>1008</v>
      </c>
      <c r="B4544" s="93" t="s">
        <v>1012</v>
      </c>
      <c r="C4544" s="94">
        <v>43</v>
      </c>
      <c r="D4544" s="95" t="s">
        <v>101</v>
      </c>
      <c r="E4544" s="119">
        <v>4511</v>
      </c>
      <c r="F4544" s="142" t="s">
        <v>91</v>
      </c>
      <c r="G4544" s="134"/>
      <c r="H4544" s="398">
        <v>9000</v>
      </c>
      <c r="I4544" s="399"/>
      <c r="J4544" s="398">
        <v>13272</v>
      </c>
      <c r="K4544" s="399"/>
      <c r="L4544" s="398">
        <v>10000</v>
      </c>
      <c r="M4544" s="399"/>
      <c r="N4544" s="398">
        <v>10000</v>
      </c>
      <c r="O4544" s="399"/>
      <c r="P4544" s="398">
        <v>13272</v>
      </c>
      <c r="Q4544" s="399"/>
      <c r="R4544" s="398">
        <v>10000</v>
      </c>
      <c r="S4544" s="399"/>
      <c r="T4544" s="398">
        <v>10000</v>
      </c>
      <c r="U4544" s="399"/>
      <c r="V4544" s="398">
        <v>10000</v>
      </c>
      <c r="W4544" s="399"/>
      <c r="X4544" s="398">
        <v>10000</v>
      </c>
      <c r="Y4544" s="399"/>
      <c r="Z4544" s="112"/>
      <c r="AA4544" s="112"/>
      <c r="AB4544" s="112"/>
      <c r="AC4544" s="112"/>
    </row>
    <row r="4545" spans="1:29" ht="33.75" x14ac:dyDescent="0.2">
      <c r="A4545" s="202" t="s">
        <v>1008</v>
      </c>
      <c r="B4545" s="173" t="s">
        <v>1013</v>
      </c>
      <c r="C4545" s="173"/>
      <c r="D4545" s="173"/>
      <c r="E4545" s="174"/>
      <c r="F4545" s="176" t="s">
        <v>918</v>
      </c>
      <c r="G4545" s="177" t="s">
        <v>687</v>
      </c>
      <c r="H4545" s="178">
        <f t="shared" ref="H4545:Q4545" si="7473">H4546+H4550+H4553+H4557</f>
        <v>3411775</v>
      </c>
      <c r="I4545" s="178">
        <f t="shared" si="7473"/>
        <v>3411775</v>
      </c>
      <c r="J4545" s="178">
        <f t="shared" si="7473"/>
        <v>5123101</v>
      </c>
      <c r="K4545" s="178">
        <f t="shared" si="7473"/>
        <v>5123101</v>
      </c>
      <c r="L4545" s="178">
        <f t="shared" ref="L4545:M4545" si="7474">L4546+L4550+L4553+L4557</f>
        <v>6123000</v>
      </c>
      <c r="M4545" s="178">
        <f t="shared" si="7474"/>
        <v>6123000</v>
      </c>
      <c r="N4545" s="178">
        <f t="shared" ref="N4545:O4545" si="7475">N4546+N4550+N4553+N4557</f>
        <v>5995428</v>
      </c>
      <c r="O4545" s="178">
        <f t="shared" si="7475"/>
        <v>5995428</v>
      </c>
      <c r="P4545" s="178">
        <f t="shared" si="7473"/>
        <v>4260402</v>
      </c>
      <c r="Q4545" s="178">
        <f t="shared" si="7473"/>
        <v>4260402</v>
      </c>
      <c r="R4545" s="178">
        <f t="shared" ref="R4545:W4545" si="7476">R4546+R4550+R4553+R4557</f>
        <v>5745600</v>
      </c>
      <c r="S4545" s="178">
        <f t="shared" si="7476"/>
        <v>5745600</v>
      </c>
      <c r="T4545" s="178">
        <f t="shared" ref="T4545:U4545" si="7477">T4546+T4550+T4553+T4557</f>
        <v>4429250</v>
      </c>
      <c r="U4545" s="178">
        <f t="shared" si="7477"/>
        <v>4429250</v>
      </c>
      <c r="V4545" s="178">
        <f t="shared" si="7476"/>
        <v>4752000</v>
      </c>
      <c r="W4545" s="178">
        <f t="shared" si="7476"/>
        <v>4752000</v>
      </c>
      <c r="X4545" s="178">
        <f t="shared" ref="X4545:Y4545" si="7478">X4546+X4550+X4553+X4557</f>
        <v>4649250</v>
      </c>
      <c r="Y4545" s="178">
        <f t="shared" si="7478"/>
        <v>4649250</v>
      </c>
    </row>
    <row r="4546" spans="1:29" x14ac:dyDescent="0.2">
      <c r="A4546" s="188" t="s">
        <v>1008</v>
      </c>
      <c r="B4546" s="166" t="s">
        <v>1013</v>
      </c>
      <c r="C4546" s="167">
        <v>11</v>
      </c>
      <c r="D4546" s="166"/>
      <c r="E4546" s="168">
        <v>32</v>
      </c>
      <c r="F4546" s="169"/>
      <c r="G4546" s="169"/>
      <c r="H4546" s="185">
        <f t="shared" ref="H4546:Y4546" si="7479">H4547</f>
        <v>979686</v>
      </c>
      <c r="I4546" s="185">
        <f t="shared" si="7479"/>
        <v>979686</v>
      </c>
      <c r="J4546" s="185">
        <f t="shared" si="7479"/>
        <v>743248</v>
      </c>
      <c r="K4546" s="185">
        <f t="shared" si="7479"/>
        <v>743248</v>
      </c>
      <c r="L4546" s="185">
        <f t="shared" si="7479"/>
        <v>1248000</v>
      </c>
      <c r="M4546" s="185">
        <f t="shared" si="7479"/>
        <v>1248000</v>
      </c>
      <c r="N4546" s="185">
        <f t="shared" si="7479"/>
        <v>1253000</v>
      </c>
      <c r="O4546" s="185">
        <f t="shared" si="7479"/>
        <v>1253000</v>
      </c>
      <c r="P4546" s="185">
        <f t="shared" si="7479"/>
        <v>809609</v>
      </c>
      <c r="Q4546" s="185">
        <f t="shared" si="7479"/>
        <v>809609</v>
      </c>
      <c r="R4546" s="185">
        <f t="shared" si="7479"/>
        <v>1309600</v>
      </c>
      <c r="S4546" s="185">
        <f t="shared" si="7479"/>
        <v>1309600</v>
      </c>
      <c r="T4546" s="185">
        <f t="shared" si="7479"/>
        <v>1014000</v>
      </c>
      <c r="U4546" s="185">
        <f t="shared" si="7479"/>
        <v>1014000</v>
      </c>
      <c r="V4546" s="185">
        <f t="shared" si="7479"/>
        <v>746000</v>
      </c>
      <c r="W4546" s="185">
        <f t="shared" si="7479"/>
        <v>746000</v>
      </c>
      <c r="X4546" s="185">
        <f t="shared" si="7479"/>
        <v>751000</v>
      </c>
      <c r="Y4546" s="185">
        <f t="shared" si="7479"/>
        <v>751000</v>
      </c>
      <c r="Z4546" s="101"/>
      <c r="AA4546" s="101"/>
      <c r="AB4546" s="101"/>
      <c r="AC4546" s="101"/>
    </row>
    <row r="4547" spans="1:29" x14ac:dyDescent="0.2">
      <c r="A4547" s="118" t="s">
        <v>1008</v>
      </c>
      <c r="B4547" s="102" t="s">
        <v>1013</v>
      </c>
      <c r="C4547" s="103">
        <v>11</v>
      </c>
      <c r="D4547" s="118"/>
      <c r="E4547" s="113">
        <v>323</v>
      </c>
      <c r="F4547" s="141"/>
      <c r="G4547" s="186"/>
      <c r="H4547" s="108">
        <f t="shared" ref="H4547:Q4547" si="7480">SUM(H4548:H4549)</f>
        <v>979686</v>
      </c>
      <c r="I4547" s="108">
        <f t="shared" si="7480"/>
        <v>979686</v>
      </c>
      <c r="J4547" s="108">
        <f t="shared" si="7480"/>
        <v>743248</v>
      </c>
      <c r="K4547" s="108">
        <f t="shared" si="7480"/>
        <v>743248</v>
      </c>
      <c r="L4547" s="108">
        <f t="shared" ref="L4547:M4547" si="7481">SUM(L4548:L4549)</f>
        <v>1248000</v>
      </c>
      <c r="M4547" s="108">
        <f t="shared" si="7481"/>
        <v>1248000</v>
      </c>
      <c r="N4547" s="108">
        <f t="shared" ref="N4547:O4547" si="7482">SUM(N4548:N4549)</f>
        <v>1253000</v>
      </c>
      <c r="O4547" s="108">
        <f t="shared" si="7482"/>
        <v>1253000</v>
      </c>
      <c r="P4547" s="108">
        <f t="shared" si="7480"/>
        <v>809609</v>
      </c>
      <c r="Q4547" s="108">
        <f t="shared" si="7480"/>
        <v>809609</v>
      </c>
      <c r="R4547" s="108">
        <f t="shared" ref="R4547:W4547" si="7483">SUM(R4548:R4549)</f>
        <v>1309600</v>
      </c>
      <c r="S4547" s="108">
        <f t="shared" si="7483"/>
        <v>1309600</v>
      </c>
      <c r="T4547" s="108">
        <f t="shared" ref="T4547:U4547" si="7484">SUM(T4548:T4549)</f>
        <v>1014000</v>
      </c>
      <c r="U4547" s="108">
        <f t="shared" si="7484"/>
        <v>1014000</v>
      </c>
      <c r="V4547" s="108">
        <f t="shared" si="7483"/>
        <v>746000</v>
      </c>
      <c r="W4547" s="108">
        <f t="shared" si="7483"/>
        <v>746000</v>
      </c>
      <c r="X4547" s="108">
        <f t="shared" ref="X4547:Y4547" si="7485">SUM(X4548:X4549)</f>
        <v>751000</v>
      </c>
      <c r="Y4547" s="108">
        <f t="shared" si="7485"/>
        <v>751000</v>
      </c>
    </row>
    <row r="4548" spans="1:29" s="101" customFormat="1" x14ac:dyDescent="0.2">
      <c r="A4548" s="95" t="s">
        <v>1008</v>
      </c>
      <c r="B4548" s="93" t="s">
        <v>1013</v>
      </c>
      <c r="C4548" s="94">
        <v>11</v>
      </c>
      <c r="D4548" s="95" t="s">
        <v>101</v>
      </c>
      <c r="E4548" s="119">
        <v>3232</v>
      </c>
      <c r="F4548" s="142" t="s">
        <v>53</v>
      </c>
      <c r="G4548" s="134"/>
      <c r="H4548" s="398">
        <v>763360</v>
      </c>
      <c r="I4548" s="398">
        <f t="shared" ref="I4548:I4549" si="7486">H4548</f>
        <v>763360</v>
      </c>
      <c r="J4548" s="398">
        <v>597253</v>
      </c>
      <c r="K4548" s="398">
        <f t="shared" ref="K4548:K4549" si="7487">J4548</f>
        <v>597253</v>
      </c>
      <c r="L4548" s="398">
        <v>1102000</v>
      </c>
      <c r="M4548" s="398">
        <f t="shared" ref="M4548:M4549" si="7488">L4548</f>
        <v>1102000</v>
      </c>
      <c r="N4548" s="398">
        <v>1102000</v>
      </c>
      <c r="O4548" s="398">
        <f t="shared" ref="O4548:O4549" si="7489">N4548</f>
        <v>1102000</v>
      </c>
      <c r="P4548" s="398">
        <v>663614</v>
      </c>
      <c r="Q4548" s="398">
        <f t="shared" ref="Q4548:Q4549" si="7490">P4548</f>
        <v>663614</v>
      </c>
      <c r="R4548" s="398">
        <v>1163600</v>
      </c>
      <c r="S4548" s="398">
        <f t="shared" ref="S4548:S4549" si="7491">R4548</f>
        <v>1163600</v>
      </c>
      <c r="T4548" s="398">
        <v>863000</v>
      </c>
      <c r="U4548" s="398">
        <f t="shared" ref="U4548:U4549" si="7492">T4548</f>
        <v>863000</v>
      </c>
      <c r="V4548" s="398">
        <v>600000</v>
      </c>
      <c r="W4548" s="398">
        <f t="shared" ref="W4548:W4549" si="7493">V4548</f>
        <v>600000</v>
      </c>
      <c r="X4548" s="398">
        <v>600000</v>
      </c>
      <c r="Y4548" s="398">
        <f t="shared" ref="Y4548:Y4549" si="7494">X4548</f>
        <v>600000</v>
      </c>
      <c r="Z4548" s="112"/>
      <c r="AA4548" s="112"/>
      <c r="AB4548" s="112"/>
      <c r="AC4548" s="112"/>
    </row>
    <row r="4549" spans="1:29" ht="15" x14ac:dyDescent="0.2">
      <c r="A4549" s="95" t="s">
        <v>1008</v>
      </c>
      <c r="B4549" s="93" t="s">
        <v>1013</v>
      </c>
      <c r="C4549" s="94">
        <v>11</v>
      </c>
      <c r="D4549" s="95" t="s">
        <v>101</v>
      </c>
      <c r="E4549" s="119">
        <v>3237</v>
      </c>
      <c r="F4549" s="142" t="s">
        <v>58</v>
      </c>
      <c r="H4549" s="398">
        <v>216326</v>
      </c>
      <c r="I4549" s="398">
        <f t="shared" si="7486"/>
        <v>216326</v>
      </c>
      <c r="J4549" s="398">
        <v>145995</v>
      </c>
      <c r="K4549" s="398">
        <f t="shared" si="7487"/>
        <v>145995</v>
      </c>
      <c r="L4549" s="398">
        <v>146000</v>
      </c>
      <c r="M4549" s="398">
        <f t="shared" si="7488"/>
        <v>146000</v>
      </c>
      <c r="N4549" s="398">
        <v>151000</v>
      </c>
      <c r="O4549" s="398">
        <f t="shared" si="7489"/>
        <v>151000</v>
      </c>
      <c r="P4549" s="398">
        <v>145995</v>
      </c>
      <c r="Q4549" s="398">
        <f t="shared" si="7490"/>
        <v>145995</v>
      </c>
      <c r="R4549" s="398">
        <v>146000</v>
      </c>
      <c r="S4549" s="398">
        <f t="shared" si="7491"/>
        <v>146000</v>
      </c>
      <c r="T4549" s="398">
        <v>151000</v>
      </c>
      <c r="U4549" s="398">
        <f t="shared" si="7492"/>
        <v>151000</v>
      </c>
      <c r="V4549" s="398">
        <v>146000</v>
      </c>
      <c r="W4549" s="398">
        <f t="shared" si="7493"/>
        <v>146000</v>
      </c>
      <c r="X4549" s="398">
        <v>151000</v>
      </c>
      <c r="Y4549" s="398">
        <f t="shared" si="7494"/>
        <v>151000</v>
      </c>
    </row>
    <row r="4550" spans="1:29" s="101" customFormat="1" x14ac:dyDescent="0.2">
      <c r="A4550" s="188" t="s">
        <v>1008</v>
      </c>
      <c r="B4550" s="166" t="s">
        <v>1013</v>
      </c>
      <c r="C4550" s="167">
        <v>11</v>
      </c>
      <c r="D4550" s="166"/>
      <c r="E4550" s="168">
        <v>41</v>
      </c>
      <c r="F4550" s="169"/>
      <c r="G4550" s="169"/>
      <c r="H4550" s="185">
        <f t="shared" ref="H4550:X4551" si="7495">H4551</f>
        <v>0</v>
      </c>
      <c r="I4550" s="185">
        <f t="shared" si="7495"/>
        <v>0</v>
      </c>
      <c r="J4550" s="185">
        <f t="shared" si="7495"/>
        <v>1990842</v>
      </c>
      <c r="K4550" s="185">
        <f t="shared" si="7495"/>
        <v>1990842</v>
      </c>
      <c r="L4550" s="185">
        <f t="shared" si="7495"/>
        <v>1990000</v>
      </c>
      <c r="M4550" s="185">
        <f t="shared" si="7495"/>
        <v>1990000</v>
      </c>
      <c r="N4550" s="185">
        <f t="shared" si="7495"/>
        <v>1850428</v>
      </c>
      <c r="O4550" s="185">
        <f t="shared" si="7495"/>
        <v>1850428</v>
      </c>
      <c r="P4550" s="185">
        <f t="shared" si="7495"/>
        <v>663614</v>
      </c>
      <c r="Q4550" s="185">
        <f t="shared" si="7495"/>
        <v>663614</v>
      </c>
      <c r="R4550" s="185">
        <f t="shared" si="7495"/>
        <v>1150000</v>
      </c>
      <c r="S4550" s="185">
        <f t="shared" si="7495"/>
        <v>1150000</v>
      </c>
      <c r="T4550" s="185">
        <f t="shared" si="7495"/>
        <v>800000</v>
      </c>
      <c r="U4550" s="185">
        <f t="shared" si="7495"/>
        <v>800000</v>
      </c>
      <c r="V4550" s="185">
        <f t="shared" si="7495"/>
        <v>1150000</v>
      </c>
      <c r="W4550" s="185">
        <f t="shared" si="7495"/>
        <v>1150000</v>
      </c>
      <c r="X4550" s="185">
        <f t="shared" si="7495"/>
        <v>1150000</v>
      </c>
      <c r="Y4550" s="185">
        <f t="shared" ref="X4550:Y4551" si="7496">Y4551</f>
        <v>1150000</v>
      </c>
    </row>
    <row r="4551" spans="1:29" x14ac:dyDescent="0.2">
      <c r="A4551" s="118" t="s">
        <v>1008</v>
      </c>
      <c r="B4551" s="102" t="s">
        <v>1013</v>
      </c>
      <c r="C4551" s="103">
        <v>11</v>
      </c>
      <c r="D4551" s="118"/>
      <c r="E4551" s="113">
        <v>411</v>
      </c>
      <c r="F4551" s="141"/>
      <c r="G4551" s="186"/>
      <c r="H4551" s="108">
        <f t="shared" si="7495"/>
        <v>0</v>
      </c>
      <c r="I4551" s="108">
        <f t="shared" si="7495"/>
        <v>0</v>
      </c>
      <c r="J4551" s="108">
        <f t="shared" si="7495"/>
        <v>1990842</v>
      </c>
      <c r="K4551" s="108">
        <f t="shared" si="7495"/>
        <v>1990842</v>
      </c>
      <c r="L4551" s="108">
        <f t="shared" si="7495"/>
        <v>1990000</v>
      </c>
      <c r="M4551" s="108">
        <f t="shared" si="7495"/>
        <v>1990000</v>
      </c>
      <c r="N4551" s="108">
        <f t="shared" si="7495"/>
        <v>1850428</v>
      </c>
      <c r="O4551" s="108">
        <f t="shared" si="7495"/>
        <v>1850428</v>
      </c>
      <c r="P4551" s="108">
        <f t="shared" si="7495"/>
        <v>663614</v>
      </c>
      <c r="Q4551" s="108">
        <f t="shared" si="7495"/>
        <v>663614</v>
      </c>
      <c r="R4551" s="108">
        <f t="shared" si="7495"/>
        <v>1150000</v>
      </c>
      <c r="S4551" s="108">
        <f t="shared" si="7495"/>
        <v>1150000</v>
      </c>
      <c r="T4551" s="108">
        <f t="shared" si="7495"/>
        <v>800000</v>
      </c>
      <c r="U4551" s="108">
        <f t="shared" si="7495"/>
        <v>800000</v>
      </c>
      <c r="V4551" s="108">
        <f t="shared" si="7495"/>
        <v>1150000</v>
      </c>
      <c r="W4551" s="108">
        <f t="shared" si="7495"/>
        <v>1150000</v>
      </c>
      <c r="X4551" s="108">
        <f t="shared" si="7496"/>
        <v>1150000</v>
      </c>
      <c r="Y4551" s="108">
        <f t="shared" si="7496"/>
        <v>1150000</v>
      </c>
    </row>
    <row r="4552" spans="1:29" x14ac:dyDescent="0.2">
      <c r="A4552" s="95" t="s">
        <v>1008</v>
      </c>
      <c r="B4552" s="93" t="s">
        <v>1013</v>
      </c>
      <c r="C4552" s="94">
        <v>11</v>
      </c>
      <c r="D4552" s="95" t="s">
        <v>101</v>
      </c>
      <c r="E4552" s="119">
        <v>4111</v>
      </c>
      <c r="F4552" s="142" t="s">
        <v>246</v>
      </c>
      <c r="H4552" s="398">
        <v>0</v>
      </c>
      <c r="I4552" s="398">
        <f>H4552</f>
        <v>0</v>
      </c>
      <c r="J4552" s="398">
        <v>1990842</v>
      </c>
      <c r="K4552" s="398">
        <f>J4552</f>
        <v>1990842</v>
      </c>
      <c r="L4552" s="398">
        <v>1990000</v>
      </c>
      <c r="M4552" s="398">
        <f>L4552</f>
        <v>1990000</v>
      </c>
      <c r="N4552" s="398">
        <v>1850428</v>
      </c>
      <c r="O4552" s="398">
        <f>N4552</f>
        <v>1850428</v>
      </c>
      <c r="P4552" s="398">
        <v>663614</v>
      </c>
      <c r="Q4552" s="398">
        <f>P4552</f>
        <v>663614</v>
      </c>
      <c r="R4552" s="398">
        <v>1150000</v>
      </c>
      <c r="S4552" s="398">
        <f>R4552</f>
        <v>1150000</v>
      </c>
      <c r="T4552" s="398">
        <v>800000</v>
      </c>
      <c r="U4552" s="398">
        <f>T4552</f>
        <v>800000</v>
      </c>
      <c r="V4552" s="398">
        <v>1150000</v>
      </c>
      <c r="W4552" s="398">
        <f>V4552</f>
        <v>1150000</v>
      </c>
      <c r="X4552" s="398">
        <v>1150000</v>
      </c>
      <c r="Y4552" s="398">
        <f>X4552</f>
        <v>1150000</v>
      </c>
      <c r="Z4552" s="101"/>
      <c r="AA4552" s="101"/>
      <c r="AB4552" s="101"/>
      <c r="AC4552" s="101"/>
    </row>
    <row r="4553" spans="1:29" x14ac:dyDescent="0.2">
      <c r="A4553" s="188" t="s">
        <v>1008</v>
      </c>
      <c r="B4553" s="166" t="s">
        <v>1013</v>
      </c>
      <c r="C4553" s="167">
        <v>11</v>
      </c>
      <c r="D4553" s="166"/>
      <c r="E4553" s="168">
        <v>42</v>
      </c>
      <c r="F4553" s="169"/>
      <c r="G4553" s="169"/>
      <c r="H4553" s="185">
        <f t="shared" ref="H4553:Y4553" si="7497">H4554</f>
        <v>2250586</v>
      </c>
      <c r="I4553" s="185">
        <f t="shared" si="7497"/>
        <v>2250586</v>
      </c>
      <c r="J4553" s="185">
        <f t="shared" si="7497"/>
        <v>1725397</v>
      </c>
      <c r="K4553" s="185">
        <f t="shared" si="7497"/>
        <v>1725397</v>
      </c>
      <c r="L4553" s="185">
        <f t="shared" si="7497"/>
        <v>2225000</v>
      </c>
      <c r="M4553" s="185">
        <f t="shared" si="7497"/>
        <v>2225000</v>
      </c>
      <c r="N4553" s="185">
        <f t="shared" si="7497"/>
        <v>2232000</v>
      </c>
      <c r="O4553" s="185">
        <f t="shared" si="7497"/>
        <v>2232000</v>
      </c>
      <c r="P4553" s="185">
        <f t="shared" si="7497"/>
        <v>2123565</v>
      </c>
      <c r="Q4553" s="185">
        <f t="shared" si="7497"/>
        <v>2123565</v>
      </c>
      <c r="R4553" s="185">
        <f t="shared" si="7497"/>
        <v>2626000</v>
      </c>
      <c r="S4553" s="185">
        <f t="shared" si="7497"/>
        <v>2626000</v>
      </c>
      <c r="T4553" s="185">
        <f t="shared" si="7497"/>
        <v>1955250</v>
      </c>
      <c r="U4553" s="185">
        <f t="shared" si="7497"/>
        <v>1955250</v>
      </c>
      <c r="V4553" s="185">
        <f t="shared" si="7497"/>
        <v>2196000</v>
      </c>
      <c r="W4553" s="185">
        <f t="shared" si="7497"/>
        <v>2196000</v>
      </c>
      <c r="X4553" s="185">
        <f t="shared" si="7497"/>
        <v>2088250</v>
      </c>
      <c r="Y4553" s="185">
        <f t="shared" si="7497"/>
        <v>2088250</v>
      </c>
    </row>
    <row r="4554" spans="1:29" x14ac:dyDescent="0.2">
      <c r="A4554" s="118" t="s">
        <v>1008</v>
      </c>
      <c r="B4554" s="102" t="s">
        <v>1013</v>
      </c>
      <c r="C4554" s="103">
        <v>11</v>
      </c>
      <c r="D4554" s="118"/>
      <c r="E4554" s="113">
        <v>421</v>
      </c>
      <c r="F4554" s="141"/>
      <c r="G4554" s="186"/>
      <c r="H4554" s="108">
        <f t="shared" ref="H4554:Q4554" si="7498">SUM(H4555:H4556)</f>
        <v>2250586</v>
      </c>
      <c r="I4554" s="108">
        <f t="shared" si="7498"/>
        <v>2250586</v>
      </c>
      <c r="J4554" s="108">
        <f t="shared" si="7498"/>
        <v>1725397</v>
      </c>
      <c r="K4554" s="108">
        <f t="shared" si="7498"/>
        <v>1725397</v>
      </c>
      <c r="L4554" s="108">
        <f t="shared" ref="L4554:M4554" si="7499">SUM(L4555:L4556)</f>
        <v>2225000</v>
      </c>
      <c r="M4554" s="108">
        <f t="shared" si="7499"/>
        <v>2225000</v>
      </c>
      <c r="N4554" s="108">
        <f t="shared" ref="N4554:O4554" si="7500">SUM(N4555:N4556)</f>
        <v>2232000</v>
      </c>
      <c r="O4554" s="108">
        <f t="shared" si="7500"/>
        <v>2232000</v>
      </c>
      <c r="P4554" s="108">
        <f t="shared" si="7498"/>
        <v>2123565</v>
      </c>
      <c r="Q4554" s="108">
        <f t="shared" si="7498"/>
        <v>2123565</v>
      </c>
      <c r="R4554" s="108">
        <f t="shared" ref="R4554:W4554" si="7501">SUM(R4555:R4556)</f>
        <v>2626000</v>
      </c>
      <c r="S4554" s="108">
        <f t="shared" si="7501"/>
        <v>2626000</v>
      </c>
      <c r="T4554" s="108">
        <f t="shared" ref="T4554:U4554" si="7502">SUM(T4555:T4556)</f>
        <v>1955250</v>
      </c>
      <c r="U4554" s="108">
        <f t="shared" si="7502"/>
        <v>1955250</v>
      </c>
      <c r="V4554" s="108">
        <f t="shared" si="7501"/>
        <v>2196000</v>
      </c>
      <c r="W4554" s="108">
        <f t="shared" si="7501"/>
        <v>2196000</v>
      </c>
      <c r="X4554" s="108">
        <f t="shared" ref="X4554:Y4554" si="7503">SUM(X4555:X4556)</f>
        <v>2088250</v>
      </c>
      <c r="Y4554" s="108">
        <f t="shared" si="7503"/>
        <v>2088250</v>
      </c>
    </row>
    <row r="4555" spans="1:29" s="101" customFormat="1" x14ac:dyDescent="0.2">
      <c r="A4555" s="95" t="s">
        <v>1008</v>
      </c>
      <c r="B4555" s="93" t="s">
        <v>1013</v>
      </c>
      <c r="C4555" s="94">
        <v>11</v>
      </c>
      <c r="D4555" s="95" t="s">
        <v>101</v>
      </c>
      <c r="E4555" s="119">
        <v>4212</v>
      </c>
      <c r="F4555" s="142" t="s">
        <v>840</v>
      </c>
      <c r="G4555" s="134"/>
      <c r="H4555" s="398">
        <v>76243</v>
      </c>
      <c r="I4555" s="398">
        <f t="shared" ref="I4555:I4556" si="7504">H4555</f>
        <v>76243</v>
      </c>
      <c r="J4555" s="398">
        <v>796337</v>
      </c>
      <c r="K4555" s="398">
        <f t="shared" ref="K4555:K4556" si="7505">J4555</f>
        <v>796337</v>
      </c>
      <c r="L4555" s="398">
        <v>796000</v>
      </c>
      <c r="M4555" s="398">
        <f t="shared" ref="M4555:M4556" si="7506">L4555</f>
        <v>796000</v>
      </c>
      <c r="N4555" s="398">
        <v>796000</v>
      </c>
      <c r="O4555" s="398">
        <f t="shared" ref="O4555:O4556" si="7507">N4555</f>
        <v>796000</v>
      </c>
      <c r="P4555" s="398">
        <v>796337</v>
      </c>
      <c r="Q4555" s="398">
        <f t="shared" ref="Q4555:Q4556" si="7508">P4555</f>
        <v>796337</v>
      </c>
      <c r="R4555" s="398">
        <v>796000</v>
      </c>
      <c r="S4555" s="398">
        <f t="shared" ref="S4555:S4556" si="7509">R4555</f>
        <v>796000</v>
      </c>
      <c r="T4555" s="398">
        <v>520000</v>
      </c>
      <c r="U4555" s="398">
        <f t="shared" ref="U4555:U4556" si="7510">T4555</f>
        <v>520000</v>
      </c>
      <c r="V4555" s="398">
        <v>796000</v>
      </c>
      <c r="W4555" s="398">
        <f t="shared" ref="W4555:W4556" si="7511">V4555</f>
        <v>796000</v>
      </c>
      <c r="X4555" s="398">
        <v>660370</v>
      </c>
      <c r="Y4555" s="398">
        <f t="shared" ref="Y4555:Y4556" si="7512">X4555</f>
        <v>660370</v>
      </c>
      <c r="Z4555" s="112"/>
      <c r="AA4555" s="112"/>
      <c r="AB4555" s="112"/>
      <c r="AC4555" s="112"/>
    </row>
    <row r="4556" spans="1:29" ht="15" x14ac:dyDescent="0.2">
      <c r="A4556" s="95" t="s">
        <v>1008</v>
      </c>
      <c r="B4556" s="93" t="s">
        <v>1013</v>
      </c>
      <c r="C4556" s="94">
        <v>11</v>
      </c>
      <c r="D4556" s="95" t="s">
        <v>101</v>
      </c>
      <c r="E4556" s="119">
        <v>4214</v>
      </c>
      <c r="F4556" s="142" t="s">
        <v>500</v>
      </c>
      <c r="H4556" s="398">
        <v>2174343</v>
      </c>
      <c r="I4556" s="398">
        <f t="shared" si="7504"/>
        <v>2174343</v>
      </c>
      <c r="J4556" s="398">
        <v>929060</v>
      </c>
      <c r="K4556" s="398">
        <f t="shared" si="7505"/>
        <v>929060</v>
      </c>
      <c r="L4556" s="398">
        <v>1429000</v>
      </c>
      <c r="M4556" s="398">
        <f t="shared" si="7506"/>
        <v>1429000</v>
      </c>
      <c r="N4556" s="398">
        <v>1436000</v>
      </c>
      <c r="O4556" s="398">
        <f t="shared" si="7507"/>
        <v>1436000</v>
      </c>
      <c r="P4556" s="398">
        <v>1327228</v>
      </c>
      <c r="Q4556" s="398">
        <f t="shared" si="7508"/>
        <v>1327228</v>
      </c>
      <c r="R4556" s="398">
        <v>1830000</v>
      </c>
      <c r="S4556" s="398">
        <f t="shared" si="7509"/>
        <v>1830000</v>
      </c>
      <c r="T4556" s="398">
        <v>1435250</v>
      </c>
      <c r="U4556" s="398">
        <f t="shared" si="7510"/>
        <v>1435250</v>
      </c>
      <c r="V4556" s="398">
        <v>1400000</v>
      </c>
      <c r="W4556" s="398">
        <f t="shared" si="7511"/>
        <v>1400000</v>
      </c>
      <c r="X4556" s="398">
        <v>1427880</v>
      </c>
      <c r="Y4556" s="398">
        <f t="shared" si="7512"/>
        <v>1427880</v>
      </c>
    </row>
    <row r="4557" spans="1:29" x14ac:dyDescent="0.2">
      <c r="A4557" s="188" t="s">
        <v>1008</v>
      </c>
      <c r="B4557" s="166" t="s">
        <v>1013</v>
      </c>
      <c r="C4557" s="167">
        <v>11</v>
      </c>
      <c r="D4557" s="166"/>
      <c r="E4557" s="168">
        <v>45</v>
      </c>
      <c r="F4557" s="169"/>
      <c r="G4557" s="169"/>
      <c r="H4557" s="185">
        <f t="shared" ref="H4557:X4558" si="7513">H4558</f>
        <v>181503</v>
      </c>
      <c r="I4557" s="185">
        <f t="shared" si="7513"/>
        <v>181503</v>
      </c>
      <c r="J4557" s="185">
        <f t="shared" si="7513"/>
        <v>663614</v>
      </c>
      <c r="K4557" s="185">
        <f t="shared" si="7513"/>
        <v>663614</v>
      </c>
      <c r="L4557" s="185">
        <f t="shared" si="7513"/>
        <v>660000</v>
      </c>
      <c r="M4557" s="185">
        <f t="shared" si="7513"/>
        <v>660000</v>
      </c>
      <c r="N4557" s="185">
        <f t="shared" si="7513"/>
        <v>660000</v>
      </c>
      <c r="O4557" s="185">
        <f t="shared" si="7513"/>
        <v>660000</v>
      </c>
      <c r="P4557" s="185">
        <f t="shared" si="7513"/>
        <v>663614</v>
      </c>
      <c r="Q4557" s="185">
        <f t="shared" si="7513"/>
        <v>663614</v>
      </c>
      <c r="R4557" s="185">
        <f t="shared" si="7513"/>
        <v>660000</v>
      </c>
      <c r="S4557" s="185">
        <f t="shared" si="7513"/>
        <v>660000</v>
      </c>
      <c r="T4557" s="185">
        <f t="shared" si="7513"/>
        <v>660000</v>
      </c>
      <c r="U4557" s="185">
        <f t="shared" si="7513"/>
        <v>660000</v>
      </c>
      <c r="V4557" s="185">
        <f t="shared" si="7513"/>
        <v>660000</v>
      </c>
      <c r="W4557" s="185">
        <f t="shared" si="7513"/>
        <v>660000</v>
      </c>
      <c r="X4557" s="185">
        <f t="shared" si="7513"/>
        <v>660000</v>
      </c>
      <c r="Y4557" s="185">
        <f t="shared" ref="X4557:Y4558" si="7514">Y4558</f>
        <v>660000</v>
      </c>
      <c r="Z4557" s="101"/>
      <c r="AA4557" s="101"/>
      <c r="AB4557" s="101"/>
      <c r="AC4557" s="101"/>
    </row>
    <row r="4558" spans="1:29" s="101" customFormat="1" x14ac:dyDescent="0.2">
      <c r="A4558" s="118" t="s">
        <v>1008</v>
      </c>
      <c r="B4558" s="102" t="s">
        <v>1013</v>
      </c>
      <c r="C4558" s="103">
        <v>11</v>
      </c>
      <c r="D4558" s="118"/>
      <c r="E4558" s="113">
        <v>451</v>
      </c>
      <c r="F4558" s="141"/>
      <c r="G4558" s="186"/>
      <c r="H4558" s="108">
        <f t="shared" si="7513"/>
        <v>181503</v>
      </c>
      <c r="I4558" s="108">
        <f t="shared" si="7513"/>
        <v>181503</v>
      </c>
      <c r="J4558" s="108">
        <f t="shared" si="7513"/>
        <v>663614</v>
      </c>
      <c r="K4558" s="108">
        <f t="shared" si="7513"/>
        <v>663614</v>
      </c>
      <c r="L4558" s="108">
        <f t="shared" si="7513"/>
        <v>660000</v>
      </c>
      <c r="M4558" s="108">
        <f t="shared" si="7513"/>
        <v>660000</v>
      </c>
      <c r="N4558" s="108">
        <f t="shared" si="7513"/>
        <v>660000</v>
      </c>
      <c r="O4558" s="108">
        <f t="shared" si="7513"/>
        <v>660000</v>
      </c>
      <c r="P4558" s="108">
        <f t="shared" si="7513"/>
        <v>663614</v>
      </c>
      <c r="Q4558" s="108">
        <f t="shared" si="7513"/>
        <v>663614</v>
      </c>
      <c r="R4558" s="108">
        <f t="shared" si="7513"/>
        <v>660000</v>
      </c>
      <c r="S4558" s="108">
        <f t="shared" si="7513"/>
        <v>660000</v>
      </c>
      <c r="T4558" s="108">
        <f t="shared" si="7513"/>
        <v>660000</v>
      </c>
      <c r="U4558" s="108">
        <f t="shared" si="7513"/>
        <v>660000</v>
      </c>
      <c r="V4558" s="108">
        <f t="shared" si="7513"/>
        <v>660000</v>
      </c>
      <c r="W4558" s="108">
        <f t="shared" si="7513"/>
        <v>660000</v>
      </c>
      <c r="X4558" s="108">
        <f t="shared" si="7514"/>
        <v>660000</v>
      </c>
      <c r="Y4558" s="108">
        <f t="shared" si="7514"/>
        <v>660000</v>
      </c>
      <c r="Z4558" s="112"/>
      <c r="AA4558" s="112"/>
      <c r="AB4558" s="112"/>
      <c r="AC4558" s="112"/>
    </row>
    <row r="4559" spans="1:29" ht="15" x14ac:dyDescent="0.2">
      <c r="A4559" s="95" t="s">
        <v>1008</v>
      </c>
      <c r="B4559" s="93" t="s">
        <v>1013</v>
      </c>
      <c r="C4559" s="94">
        <v>11</v>
      </c>
      <c r="D4559" s="95" t="s">
        <v>101</v>
      </c>
      <c r="E4559" s="119">
        <v>4511</v>
      </c>
      <c r="F4559" s="142" t="s">
        <v>91</v>
      </c>
      <c r="H4559" s="398">
        <v>181503</v>
      </c>
      <c r="I4559" s="398">
        <f>H4559</f>
        <v>181503</v>
      </c>
      <c r="J4559" s="398">
        <v>663614</v>
      </c>
      <c r="K4559" s="398">
        <f>J4559</f>
        <v>663614</v>
      </c>
      <c r="L4559" s="398">
        <v>660000</v>
      </c>
      <c r="M4559" s="398">
        <f>L4559</f>
        <v>660000</v>
      </c>
      <c r="N4559" s="398">
        <v>660000</v>
      </c>
      <c r="O4559" s="398">
        <f>N4559</f>
        <v>660000</v>
      </c>
      <c r="P4559" s="398">
        <v>663614</v>
      </c>
      <c r="Q4559" s="398">
        <f>P4559</f>
        <v>663614</v>
      </c>
      <c r="R4559" s="398">
        <v>660000</v>
      </c>
      <c r="S4559" s="398">
        <f>R4559</f>
        <v>660000</v>
      </c>
      <c r="T4559" s="398">
        <v>660000</v>
      </c>
      <c r="U4559" s="398">
        <f>T4559</f>
        <v>660000</v>
      </c>
      <c r="V4559" s="398">
        <v>660000</v>
      </c>
      <c r="W4559" s="398">
        <f>V4559</f>
        <v>660000</v>
      </c>
      <c r="X4559" s="398">
        <v>660000</v>
      </c>
      <c r="Y4559" s="398">
        <f>X4559</f>
        <v>660000</v>
      </c>
    </row>
    <row r="4560" spans="1:29" s="101" customFormat="1" ht="63" x14ac:dyDescent="0.2">
      <c r="A4560" s="202" t="s">
        <v>1008</v>
      </c>
      <c r="B4560" s="173" t="s">
        <v>1014</v>
      </c>
      <c r="C4560" s="173"/>
      <c r="D4560" s="173"/>
      <c r="E4560" s="174"/>
      <c r="F4560" s="176" t="s">
        <v>1015</v>
      </c>
      <c r="G4560" s="177" t="s">
        <v>687</v>
      </c>
      <c r="H4560" s="178">
        <f>H4561+H4566</f>
        <v>329</v>
      </c>
      <c r="I4560" s="178">
        <f t="shared" ref="I4560:Q4560" si="7515">I4561+I4566</f>
        <v>50</v>
      </c>
      <c r="J4560" s="178">
        <f t="shared" si="7515"/>
        <v>0</v>
      </c>
      <c r="K4560" s="178">
        <f t="shared" si="7515"/>
        <v>0</v>
      </c>
      <c r="L4560" s="178">
        <f t="shared" ref="L4560:M4560" si="7516">L4561+L4566</f>
        <v>0</v>
      </c>
      <c r="M4560" s="178">
        <f t="shared" si="7516"/>
        <v>0</v>
      </c>
      <c r="N4560" s="178">
        <f t="shared" ref="N4560:O4560" si="7517">N4561+N4566</f>
        <v>0</v>
      </c>
      <c r="O4560" s="178">
        <f t="shared" si="7517"/>
        <v>0</v>
      </c>
      <c r="P4560" s="178">
        <f t="shared" si="7515"/>
        <v>0</v>
      </c>
      <c r="Q4560" s="178">
        <f t="shared" si="7515"/>
        <v>0</v>
      </c>
      <c r="R4560" s="178">
        <f t="shared" ref="R4560:W4560" si="7518">R4561+R4566</f>
        <v>0</v>
      </c>
      <c r="S4560" s="178">
        <f t="shared" si="7518"/>
        <v>0</v>
      </c>
      <c r="T4560" s="178">
        <f t="shared" ref="T4560:U4560" si="7519">T4561+T4566</f>
        <v>0</v>
      </c>
      <c r="U4560" s="178">
        <f t="shared" si="7519"/>
        <v>0</v>
      </c>
      <c r="V4560" s="178">
        <f t="shared" si="7518"/>
        <v>0</v>
      </c>
      <c r="W4560" s="178">
        <f t="shared" si="7518"/>
        <v>0</v>
      </c>
      <c r="X4560" s="178">
        <f t="shared" ref="X4560:Y4560" si="7520">X4561+X4566</f>
        <v>0</v>
      </c>
      <c r="Y4560" s="178">
        <f t="shared" si="7520"/>
        <v>0</v>
      </c>
    </row>
    <row r="4561" spans="1:29" x14ac:dyDescent="0.2">
      <c r="A4561" s="188" t="s">
        <v>1008</v>
      </c>
      <c r="B4561" s="166" t="s">
        <v>1014</v>
      </c>
      <c r="C4561" s="167">
        <v>12</v>
      </c>
      <c r="D4561" s="166"/>
      <c r="E4561" s="168">
        <v>31</v>
      </c>
      <c r="F4561" s="169"/>
      <c r="G4561" s="169"/>
      <c r="H4561" s="185">
        <f t="shared" ref="H4561:Q4561" si="7521">H4562+H4564</f>
        <v>50</v>
      </c>
      <c r="I4561" s="185">
        <f t="shared" si="7521"/>
        <v>50</v>
      </c>
      <c r="J4561" s="185">
        <f t="shared" si="7521"/>
        <v>0</v>
      </c>
      <c r="K4561" s="185">
        <f t="shared" si="7521"/>
        <v>0</v>
      </c>
      <c r="L4561" s="185">
        <f t="shared" ref="L4561:M4561" si="7522">L4562+L4564</f>
        <v>0</v>
      </c>
      <c r="M4561" s="185">
        <f t="shared" si="7522"/>
        <v>0</v>
      </c>
      <c r="N4561" s="185">
        <f t="shared" ref="N4561:O4561" si="7523">N4562+N4564</f>
        <v>0</v>
      </c>
      <c r="O4561" s="185">
        <f t="shared" si="7523"/>
        <v>0</v>
      </c>
      <c r="P4561" s="185">
        <f t="shared" si="7521"/>
        <v>0</v>
      </c>
      <c r="Q4561" s="185">
        <f t="shared" si="7521"/>
        <v>0</v>
      </c>
      <c r="R4561" s="185">
        <f t="shared" ref="R4561:W4561" si="7524">R4562+R4564</f>
        <v>0</v>
      </c>
      <c r="S4561" s="185">
        <f t="shared" si="7524"/>
        <v>0</v>
      </c>
      <c r="T4561" s="185">
        <f t="shared" ref="T4561:U4561" si="7525">T4562+T4564</f>
        <v>0</v>
      </c>
      <c r="U4561" s="185">
        <f t="shared" si="7525"/>
        <v>0</v>
      </c>
      <c r="V4561" s="185">
        <f t="shared" si="7524"/>
        <v>0</v>
      </c>
      <c r="W4561" s="185">
        <f t="shared" si="7524"/>
        <v>0</v>
      </c>
      <c r="X4561" s="185">
        <f t="shared" ref="X4561:Y4561" si="7526">X4562+X4564</f>
        <v>0</v>
      </c>
      <c r="Y4561" s="185">
        <f t="shared" si="7526"/>
        <v>0</v>
      </c>
    </row>
    <row r="4562" spans="1:29" x14ac:dyDescent="0.2">
      <c r="A4562" s="118" t="s">
        <v>1008</v>
      </c>
      <c r="B4562" s="102" t="s">
        <v>1014</v>
      </c>
      <c r="C4562" s="103">
        <v>12</v>
      </c>
      <c r="D4562" s="118"/>
      <c r="E4562" s="113">
        <v>311</v>
      </c>
      <c r="F4562" s="141"/>
      <c r="G4562" s="186"/>
      <c r="H4562" s="108">
        <f t="shared" ref="H4562:Y4562" si="7527">H4563</f>
        <v>43</v>
      </c>
      <c r="I4562" s="108">
        <f t="shared" si="7527"/>
        <v>43</v>
      </c>
      <c r="J4562" s="108">
        <f t="shared" si="7527"/>
        <v>0</v>
      </c>
      <c r="K4562" s="108">
        <f t="shared" si="7527"/>
        <v>0</v>
      </c>
      <c r="L4562" s="108">
        <f t="shared" si="7527"/>
        <v>0</v>
      </c>
      <c r="M4562" s="108">
        <f t="shared" si="7527"/>
        <v>0</v>
      </c>
      <c r="N4562" s="108">
        <f t="shared" si="7527"/>
        <v>0</v>
      </c>
      <c r="O4562" s="108">
        <f t="shared" si="7527"/>
        <v>0</v>
      </c>
      <c r="P4562" s="108">
        <f t="shared" si="7527"/>
        <v>0</v>
      </c>
      <c r="Q4562" s="108">
        <f t="shared" si="7527"/>
        <v>0</v>
      </c>
      <c r="R4562" s="108">
        <f t="shared" si="7527"/>
        <v>0</v>
      </c>
      <c r="S4562" s="108">
        <f t="shared" si="7527"/>
        <v>0</v>
      </c>
      <c r="T4562" s="108">
        <f t="shared" si="7527"/>
        <v>0</v>
      </c>
      <c r="U4562" s="108">
        <f t="shared" si="7527"/>
        <v>0</v>
      </c>
      <c r="V4562" s="108">
        <f t="shared" si="7527"/>
        <v>0</v>
      </c>
      <c r="W4562" s="108">
        <f t="shared" si="7527"/>
        <v>0</v>
      </c>
      <c r="X4562" s="108">
        <f t="shared" si="7527"/>
        <v>0</v>
      </c>
      <c r="Y4562" s="108">
        <f t="shared" si="7527"/>
        <v>0</v>
      </c>
      <c r="Z4562" s="101"/>
      <c r="AA4562" s="101"/>
      <c r="AB4562" s="101"/>
      <c r="AC4562" s="101"/>
    </row>
    <row r="4563" spans="1:29" s="101" customFormat="1" x14ac:dyDescent="0.2">
      <c r="A4563" s="95" t="s">
        <v>1008</v>
      </c>
      <c r="B4563" s="93" t="s">
        <v>1014</v>
      </c>
      <c r="C4563" s="94">
        <v>12</v>
      </c>
      <c r="D4563" s="95" t="s">
        <v>101</v>
      </c>
      <c r="E4563" s="119">
        <v>3111</v>
      </c>
      <c r="F4563" s="142" t="s">
        <v>33</v>
      </c>
      <c r="G4563" s="134"/>
      <c r="H4563" s="398">
        <v>43</v>
      </c>
      <c r="I4563" s="398">
        <f>H4563</f>
        <v>43</v>
      </c>
      <c r="J4563" s="398">
        <v>0</v>
      </c>
      <c r="K4563" s="398">
        <f>J4563</f>
        <v>0</v>
      </c>
      <c r="L4563" s="398"/>
      <c r="M4563" s="398">
        <f>L4563</f>
        <v>0</v>
      </c>
      <c r="N4563" s="398"/>
      <c r="O4563" s="398">
        <f>N4563</f>
        <v>0</v>
      </c>
      <c r="P4563" s="398">
        <v>0</v>
      </c>
      <c r="Q4563" s="398">
        <f>P4563</f>
        <v>0</v>
      </c>
      <c r="R4563" s="398"/>
      <c r="S4563" s="398">
        <f>R4563</f>
        <v>0</v>
      </c>
      <c r="T4563" s="398"/>
      <c r="U4563" s="398">
        <f>T4563</f>
        <v>0</v>
      </c>
      <c r="V4563" s="398"/>
      <c r="W4563" s="398">
        <f>V4563</f>
        <v>0</v>
      </c>
      <c r="X4563" s="398"/>
      <c r="Y4563" s="398">
        <f>X4563</f>
        <v>0</v>
      </c>
      <c r="Z4563" s="112"/>
      <c r="AA4563" s="112"/>
      <c r="AB4563" s="112"/>
      <c r="AC4563" s="112"/>
    </row>
    <row r="4564" spans="1:29" s="101" customFormat="1" x14ac:dyDescent="0.2">
      <c r="A4564" s="118" t="s">
        <v>1008</v>
      </c>
      <c r="B4564" s="102" t="s">
        <v>1014</v>
      </c>
      <c r="C4564" s="103">
        <v>12</v>
      </c>
      <c r="D4564" s="118"/>
      <c r="E4564" s="113">
        <v>313</v>
      </c>
      <c r="F4564" s="141"/>
      <c r="G4564" s="186"/>
      <c r="H4564" s="108">
        <f t="shared" ref="H4564:Y4564" si="7528">H4565</f>
        <v>7</v>
      </c>
      <c r="I4564" s="108">
        <f t="shared" si="7528"/>
        <v>7</v>
      </c>
      <c r="J4564" s="108">
        <f t="shared" si="7528"/>
        <v>0</v>
      </c>
      <c r="K4564" s="108">
        <f t="shared" si="7528"/>
        <v>0</v>
      </c>
      <c r="L4564" s="108">
        <f t="shared" si="7528"/>
        <v>0</v>
      </c>
      <c r="M4564" s="108">
        <f t="shared" si="7528"/>
        <v>0</v>
      </c>
      <c r="N4564" s="108">
        <f t="shared" si="7528"/>
        <v>0</v>
      </c>
      <c r="O4564" s="108">
        <f t="shared" si="7528"/>
        <v>0</v>
      </c>
      <c r="P4564" s="108">
        <f t="shared" si="7528"/>
        <v>0</v>
      </c>
      <c r="Q4564" s="108">
        <f t="shared" si="7528"/>
        <v>0</v>
      </c>
      <c r="R4564" s="108">
        <f t="shared" si="7528"/>
        <v>0</v>
      </c>
      <c r="S4564" s="108">
        <f t="shared" si="7528"/>
        <v>0</v>
      </c>
      <c r="T4564" s="108">
        <f t="shared" si="7528"/>
        <v>0</v>
      </c>
      <c r="U4564" s="108">
        <f t="shared" si="7528"/>
        <v>0</v>
      </c>
      <c r="V4564" s="108">
        <f t="shared" si="7528"/>
        <v>0</v>
      </c>
      <c r="W4564" s="108">
        <f t="shared" si="7528"/>
        <v>0</v>
      </c>
      <c r="X4564" s="108">
        <f t="shared" si="7528"/>
        <v>0</v>
      </c>
      <c r="Y4564" s="108">
        <f t="shared" si="7528"/>
        <v>0</v>
      </c>
      <c r="Z4564" s="112"/>
      <c r="AA4564" s="112"/>
      <c r="AB4564" s="112"/>
      <c r="AC4564" s="112"/>
    </row>
    <row r="4565" spans="1:29" x14ac:dyDescent="0.2">
      <c r="A4565" s="95" t="s">
        <v>1008</v>
      </c>
      <c r="B4565" s="93" t="s">
        <v>1014</v>
      </c>
      <c r="C4565" s="94">
        <v>12</v>
      </c>
      <c r="D4565" s="95" t="s">
        <v>101</v>
      </c>
      <c r="E4565" s="119">
        <v>3132</v>
      </c>
      <c r="F4565" s="142" t="s">
        <v>40</v>
      </c>
      <c r="H4565" s="398">
        <v>7</v>
      </c>
      <c r="I4565" s="398">
        <f>H4565</f>
        <v>7</v>
      </c>
      <c r="J4565" s="398">
        <v>0</v>
      </c>
      <c r="K4565" s="398">
        <f>J4565</f>
        <v>0</v>
      </c>
      <c r="L4565" s="398"/>
      <c r="M4565" s="398">
        <f>L4565</f>
        <v>0</v>
      </c>
      <c r="N4565" s="398"/>
      <c r="O4565" s="398">
        <f>N4565</f>
        <v>0</v>
      </c>
      <c r="P4565" s="398">
        <v>0</v>
      </c>
      <c r="Q4565" s="398">
        <f>P4565</f>
        <v>0</v>
      </c>
      <c r="R4565" s="398"/>
      <c r="S4565" s="398">
        <f>R4565</f>
        <v>0</v>
      </c>
      <c r="T4565" s="398"/>
      <c r="U4565" s="398">
        <f>T4565</f>
        <v>0</v>
      </c>
      <c r="V4565" s="398"/>
      <c r="W4565" s="398">
        <f>V4565</f>
        <v>0</v>
      </c>
      <c r="X4565" s="398"/>
      <c r="Y4565" s="398">
        <f>X4565</f>
        <v>0</v>
      </c>
      <c r="Z4565" s="101"/>
      <c r="AA4565" s="101"/>
      <c r="AB4565" s="101"/>
      <c r="AC4565" s="101"/>
    </row>
    <row r="4566" spans="1:29" s="101" customFormat="1" x14ac:dyDescent="0.2">
      <c r="A4566" s="188" t="s">
        <v>1008</v>
      </c>
      <c r="B4566" s="166" t="s">
        <v>1014</v>
      </c>
      <c r="C4566" s="167">
        <v>559</v>
      </c>
      <c r="D4566" s="166"/>
      <c r="E4566" s="168">
        <v>31</v>
      </c>
      <c r="F4566" s="169"/>
      <c r="G4566" s="169"/>
      <c r="H4566" s="185">
        <f t="shared" ref="H4566:Q4566" si="7529">H4567+H4569</f>
        <v>279</v>
      </c>
      <c r="I4566" s="185">
        <f t="shared" si="7529"/>
        <v>0</v>
      </c>
      <c r="J4566" s="185">
        <f t="shared" si="7529"/>
        <v>0</v>
      </c>
      <c r="K4566" s="185">
        <f t="shared" si="7529"/>
        <v>0</v>
      </c>
      <c r="L4566" s="185">
        <f t="shared" ref="L4566:M4566" si="7530">L4567+L4569</f>
        <v>0</v>
      </c>
      <c r="M4566" s="185">
        <f t="shared" si="7530"/>
        <v>0</v>
      </c>
      <c r="N4566" s="185">
        <f t="shared" ref="N4566:O4566" si="7531">N4567+N4569</f>
        <v>0</v>
      </c>
      <c r="O4566" s="185">
        <f t="shared" si="7531"/>
        <v>0</v>
      </c>
      <c r="P4566" s="185">
        <f t="shared" si="7529"/>
        <v>0</v>
      </c>
      <c r="Q4566" s="185">
        <f t="shared" si="7529"/>
        <v>0</v>
      </c>
      <c r="R4566" s="185">
        <f t="shared" ref="R4566:W4566" si="7532">R4567+R4569</f>
        <v>0</v>
      </c>
      <c r="S4566" s="185">
        <f t="shared" si="7532"/>
        <v>0</v>
      </c>
      <c r="T4566" s="185">
        <f t="shared" ref="T4566:U4566" si="7533">T4567+T4569</f>
        <v>0</v>
      </c>
      <c r="U4566" s="185">
        <f t="shared" si="7533"/>
        <v>0</v>
      </c>
      <c r="V4566" s="185">
        <f t="shared" si="7532"/>
        <v>0</v>
      </c>
      <c r="W4566" s="185">
        <f t="shared" si="7532"/>
        <v>0</v>
      </c>
      <c r="X4566" s="185">
        <f t="shared" ref="X4566:Y4566" si="7534">X4567+X4569</f>
        <v>0</v>
      </c>
      <c r="Y4566" s="185">
        <f t="shared" si="7534"/>
        <v>0</v>
      </c>
    </row>
    <row r="4567" spans="1:29" x14ac:dyDescent="0.2">
      <c r="A4567" s="118" t="s">
        <v>1008</v>
      </c>
      <c r="B4567" s="102" t="s">
        <v>1014</v>
      </c>
      <c r="C4567" s="103">
        <v>559</v>
      </c>
      <c r="D4567" s="118"/>
      <c r="E4567" s="113">
        <v>311</v>
      </c>
      <c r="F4567" s="141"/>
      <c r="G4567" s="186"/>
      <c r="H4567" s="108">
        <f t="shared" ref="H4567:Y4567" si="7535">H4568</f>
        <v>239</v>
      </c>
      <c r="I4567" s="108">
        <f t="shared" si="7535"/>
        <v>0</v>
      </c>
      <c r="J4567" s="108">
        <f t="shared" si="7535"/>
        <v>0</v>
      </c>
      <c r="K4567" s="108">
        <f t="shared" si="7535"/>
        <v>0</v>
      </c>
      <c r="L4567" s="108">
        <f t="shared" si="7535"/>
        <v>0</v>
      </c>
      <c r="M4567" s="108">
        <f t="shared" si="7535"/>
        <v>0</v>
      </c>
      <c r="N4567" s="108">
        <f t="shared" si="7535"/>
        <v>0</v>
      </c>
      <c r="O4567" s="108">
        <f t="shared" si="7535"/>
        <v>0</v>
      </c>
      <c r="P4567" s="108">
        <f t="shared" si="7535"/>
        <v>0</v>
      </c>
      <c r="Q4567" s="108">
        <f t="shared" si="7535"/>
        <v>0</v>
      </c>
      <c r="R4567" s="108">
        <f t="shared" si="7535"/>
        <v>0</v>
      </c>
      <c r="S4567" s="108">
        <f t="shared" si="7535"/>
        <v>0</v>
      </c>
      <c r="T4567" s="108">
        <f t="shared" si="7535"/>
        <v>0</v>
      </c>
      <c r="U4567" s="108">
        <f t="shared" si="7535"/>
        <v>0</v>
      </c>
      <c r="V4567" s="108">
        <f t="shared" si="7535"/>
        <v>0</v>
      </c>
      <c r="W4567" s="108">
        <f t="shared" si="7535"/>
        <v>0</v>
      </c>
      <c r="X4567" s="108">
        <f t="shared" si="7535"/>
        <v>0</v>
      </c>
      <c r="Y4567" s="108">
        <f t="shared" si="7535"/>
        <v>0</v>
      </c>
    </row>
    <row r="4568" spans="1:29" x14ac:dyDescent="0.2">
      <c r="A4568" s="95" t="s">
        <v>1008</v>
      </c>
      <c r="B4568" s="93" t="s">
        <v>1014</v>
      </c>
      <c r="C4568" s="94">
        <v>559</v>
      </c>
      <c r="D4568" s="95" t="s">
        <v>101</v>
      </c>
      <c r="E4568" s="119">
        <v>3111</v>
      </c>
      <c r="F4568" s="142" t="s">
        <v>33</v>
      </c>
      <c r="H4568" s="398">
        <v>239</v>
      </c>
      <c r="I4568" s="399"/>
      <c r="J4568" s="398">
        <v>0</v>
      </c>
      <c r="K4568" s="399"/>
      <c r="L4568" s="398"/>
      <c r="M4568" s="399"/>
      <c r="N4568" s="398"/>
      <c r="O4568" s="399"/>
      <c r="P4568" s="398">
        <v>0</v>
      </c>
      <c r="Q4568" s="399"/>
      <c r="R4568" s="398"/>
      <c r="S4568" s="399"/>
      <c r="T4568" s="398"/>
      <c r="U4568" s="399"/>
      <c r="V4568" s="398"/>
      <c r="W4568" s="399"/>
      <c r="X4568" s="398"/>
      <c r="Y4568" s="399"/>
      <c r="Z4568" s="101"/>
      <c r="AA4568" s="101"/>
      <c r="AB4568" s="101"/>
      <c r="AC4568" s="101"/>
    </row>
    <row r="4569" spans="1:29" s="101" customFormat="1" x14ac:dyDescent="0.2">
      <c r="A4569" s="118" t="s">
        <v>1008</v>
      </c>
      <c r="B4569" s="102" t="s">
        <v>1014</v>
      </c>
      <c r="C4569" s="103">
        <v>559</v>
      </c>
      <c r="D4569" s="118"/>
      <c r="E4569" s="113">
        <v>313</v>
      </c>
      <c r="F4569" s="141"/>
      <c r="G4569" s="186"/>
      <c r="H4569" s="108">
        <f t="shared" ref="H4569:Y4569" si="7536">H4570</f>
        <v>40</v>
      </c>
      <c r="I4569" s="108">
        <f t="shared" si="7536"/>
        <v>0</v>
      </c>
      <c r="J4569" s="108">
        <f t="shared" si="7536"/>
        <v>0</v>
      </c>
      <c r="K4569" s="108">
        <f t="shared" si="7536"/>
        <v>0</v>
      </c>
      <c r="L4569" s="108">
        <f t="shared" si="7536"/>
        <v>0</v>
      </c>
      <c r="M4569" s="108">
        <f t="shared" si="7536"/>
        <v>0</v>
      </c>
      <c r="N4569" s="108">
        <f t="shared" si="7536"/>
        <v>0</v>
      </c>
      <c r="O4569" s="108">
        <f t="shared" si="7536"/>
        <v>0</v>
      </c>
      <c r="P4569" s="108">
        <f t="shared" si="7536"/>
        <v>0</v>
      </c>
      <c r="Q4569" s="108">
        <f t="shared" si="7536"/>
        <v>0</v>
      </c>
      <c r="R4569" s="108">
        <f t="shared" si="7536"/>
        <v>0</v>
      </c>
      <c r="S4569" s="108">
        <f t="shared" si="7536"/>
        <v>0</v>
      </c>
      <c r="T4569" s="108">
        <f t="shared" si="7536"/>
        <v>0</v>
      </c>
      <c r="U4569" s="108">
        <f t="shared" si="7536"/>
        <v>0</v>
      </c>
      <c r="V4569" s="108">
        <f t="shared" si="7536"/>
        <v>0</v>
      </c>
      <c r="W4569" s="108">
        <f t="shared" si="7536"/>
        <v>0</v>
      </c>
      <c r="X4569" s="108">
        <f t="shared" si="7536"/>
        <v>0</v>
      </c>
      <c r="Y4569" s="108">
        <f t="shared" si="7536"/>
        <v>0</v>
      </c>
      <c r="Z4569" s="112"/>
      <c r="AA4569" s="112"/>
      <c r="AB4569" s="112"/>
      <c r="AC4569" s="112"/>
    </row>
    <row r="4570" spans="1:29" ht="15" x14ac:dyDescent="0.2">
      <c r="A4570" s="95" t="s">
        <v>1008</v>
      </c>
      <c r="B4570" s="93" t="s">
        <v>1014</v>
      </c>
      <c r="C4570" s="94">
        <v>559</v>
      </c>
      <c r="D4570" s="95" t="s">
        <v>101</v>
      </c>
      <c r="E4570" s="119">
        <v>3132</v>
      </c>
      <c r="F4570" s="142" t="s">
        <v>40</v>
      </c>
      <c r="H4570" s="398">
        <v>40</v>
      </c>
      <c r="I4570" s="399"/>
      <c r="J4570" s="398">
        <v>0</v>
      </c>
      <c r="K4570" s="399"/>
      <c r="L4570" s="398"/>
      <c r="M4570" s="399"/>
      <c r="N4570" s="398"/>
      <c r="O4570" s="399"/>
      <c r="P4570" s="398">
        <v>0</v>
      </c>
      <c r="Q4570" s="399"/>
      <c r="R4570" s="398"/>
      <c r="S4570" s="399"/>
      <c r="T4570" s="398"/>
      <c r="U4570" s="399"/>
      <c r="V4570" s="398"/>
      <c r="W4570" s="399"/>
      <c r="X4570" s="398"/>
      <c r="Y4570" s="399"/>
    </row>
    <row r="4571" spans="1:29" s="101" customFormat="1" ht="47.25" x14ac:dyDescent="0.2">
      <c r="A4571" s="202" t="s">
        <v>1008</v>
      </c>
      <c r="B4571" s="173" t="s">
        <v>1016</v>
      </c>
      <c r="C4571" s="173"/>
      <c r="D4571" s="173"/>
      <c r="E4571" s="174"/>
      <c r="F4571" s="176" t="s">
        <v>1017</v>
      </c>
      <c r="G4571" s="177" t="s">
        <v>687</v>
      </c>
      <c r="H4571" s="178">
        <f t="shared" ref="H4571:Q4571" si="7537">H4572+H4577+H4586+H4589+H4594+H4603+H4606+H4611+H4620</f>
        <v>64050</v>
      </c>
      <c r="I4571" s="178">
        <f t="shared" si="7537"/>
        <v>9982</v>
      </c>
      <c r="J4571" s="178">
        <f t="shared" si="7537"/>
        <v>13764</v>
      </c>
      <c r="K4571" s="178">
        <f t="shared" si="7537"/>
        <v>2085</v>
      </c>
      <c r="L4571" s="178">
        <f t="shared" ref="L4571:M4571" si="7538">L4572+L4577+L4586+L4589+L4594+L4603+L4606+L4611+L4620</f>
        <v>13764</v>
      </c>
      <c r="M4571" s="178">
        <f t="shared" si="7538"/>
        <v>2085</v>
      </c>
      <c r="N4571" s="178">
        <f t="shared" ref="N4571:O4571" si="7539">N4572+N4577+N4586+N4589+N4594+N4603+N4606+N4611+N4620</f>
        <v>24840</v>
      </c>
      <c r="O4571" s="178">
        <f t="shared" si="7539"/>
        <v>3940</v>
      </c>
      <c r="P4571" s="178">
        <f t="shared" si="7537"/>
        <v>0</v>
      </c>
      <c r="Q4571" s="178">
        <f t="shared" si="7537"/>
        <v>0</v>
      </c>
      <c r="R4571" s="178">
        <f t="shared" ref="R4571:W4571" si="7540">R4572+R4577+R4586+R4589+R4594+R4603+R4606+R4611+R4620</f>
        <v>0</v>
      </c>
      <c r="S4571" s="178">
        <f t="shared" si="7540"/>
        <v>0</v>
      </c>
      <c r="T4571" s="178">
        <f t="shared" ref="T4571:U4571" si="7541">T4572+T4577+T4586+T4589+T4594+T4603+T4606+T4611+T4620</f>
        <v>0</v>
      </c>
      <c r="U4571" s="178">
        <f t="shared" si="7541"/>
        <v>0</v>
      </c>
      <c r="V4571" s="178">
        <f t="shared" si="7540"/>
        <v>0</v>
      </c>
      <c r="W4571" s="178">
        <f t="shared" si="7540"/>
        <v>0</v>
      </c>
      <c r="X4571" s="178">
        <f t="shared" ref="X4571:Y4571" si="7542">X4572+X4577+X4586+X4589+X4594+X4603+X4606+X4611+X4620</f>
        <v>0</v>
      </c>
      <c r="Y4571" s="178">
        <f t="shared" si="7542"/>
        <v>0</v>
      </c>
    </row>
    <row r="4572" spans="1:29" x14ac:dyDescent="0.2">
      <c r="A4572" s="188" t="s">
        <v>1008</v>
      </c>
      <c r="B4572" s="166" t="s">
        <v>1016</v>
      </c>
      <c r="C4572" s="167">
        <v>12</v>
      </c>
      <c r="D4572" s="166"/>
      <c r="E4572" s="168">
        <v>31</v>
      </c>
      <c r="F4572" s="169"/>
      <c r="G4572" s="169"/>
      <c r="H4572" s="185">
        <f t="shared" ref="H4572:Q4572" si="7543">H4573+H4575</f>
        <v>3345</v>
      </c>
      <c r="I4572" s="185">
        <f t="shared" si="7543"/>
        <v>3345</v>
      </c>
      <c r="J4572" s="185">
        <f t="shared" si="7543"/>
        <v>1062</v>
      </c>
      <c r="K4572" s="185">
        <f t="shared" si="7543"/>
        <v>1062</v>
      </c>
      <c r="L4572" s="185">
        <f t="shared" ref="L4572:M4572" si="7544">L4573+L4575</f>
        <v>1062</v>
      </c>
      <c r="M4572" s="185">
        <f t="shared" si="7544"/>
        <v>1062</v>
      </c>
      <c r="N4572" s="185">
        <f t="shared" ref="N4572:O4572" si="7545">N4573+N4575</f>
        <v>2700</v>
      </c>
      <c r="O4572" s="185">
        <f t="shared" si="7545"/>
        <v>2700</v>
      </c>
      <c r="P4572" s="185">
        <f t="shared" si="7543"/>
        <v>0</v>
      </c>
      <c r="Q4572" s="185">
        <f t="shared" si="7543"/>
        <v>0</v>
      </c>
      <c r="R4572" s="185">
        <f t="shared" ref="R4572:W4572" si="7546">R4573+R4575</f>
        <v>0</v>
      </c>
      <c r="S4572" s="185">
        <f t="shared" si="7546"/>
        <v>0</v>
      </c>
      <c r="T4572" s="185">
        <f t="shared" ref="T4572:U4572" si="7547">T4573+T4575</f>
        <v>0</v>
      </c>
      <c r="U4572" s="185">
        <f t="shared" si="7547"/>
        <v>0</v>
      </c>
      <c r="V4572" s="185">
        <f t="shared" si="7546"/>
        <v>0</v>
      </c>
      <c r="W4572" s="185">
        <f t="shared" si="7546"/>
        <v>0</v>
      </c>
      <c r="X4572" s="185">
        <f t="shared" ref="X4572:Y4572" si="7548">X4573+X4575</f>
        <v>0</v>
      </c>
      <c r="Y4572" s="185">
        <f t="shared" si="7548"/>
        <v>0</v>
      </c>
    </row>
    <row r="4573" spans="1:29" x14ac:dyDescent="0.2">
      <c r="A4573" s="118" t="s">
        <v>1008</v>
      </c>
      <c r="B4573" s="102" t="s">
        <v>1016</v>
      </c>
      <c r="C4573" s="103">
        <v>12</v>
      </c>
      <c r="D4573" s="118"/>
      <c r="E4573" s="113">
        <v>311</v>
      </c>
      <c r="F4573" s="141"/>
      <c r="G4573" s="186"/>
      <c r="H4573" s="108">
        <f t="shared" ref="H4573:Y4573" si="7549">H4574</f>
        <v>2734</v>
      </c>
      <c r="I4573" s="108">
        <f t="shared" si="7549"/>
        <v>2734</v>
      </c>
      <c r="J4573" s="108">
        <f t="shared" si="7549"/>
        <v>929</v>
      </c>
      <c r="K4573" s="108">
        <f t="shared" si="7549"/>
        <v>929</v>
      </c>
      <c r="L4573" s="108">
        <f t="shared" si="7549"/>
        <v>929</v>
      </c>
      <c r="M4573" s="108">
        <f t="shared" si="7549"/>
        <v>929</v>
      </c>
      <c r="N4573" s="108">
        <f t="shared" si="7549"/>
        <v>2200</v>
      </c>
      <c r="O4573" s="108">
        <f t="shared" si="7549"/>
        <v>2200</v>
      </c>
      <c r="P4573" s="108">
        <f t="shared" si="7549"/>
        <v>0</v>
      </c>
      <c r="Q4573" s="108">
        <f t="shared" si="7549"/>
        <v>0</v>
      </c>
      <c r="R4573" s="108">
        <f t="shared" si="7549"/>
        <v>0</v>
      </c>
      <c r="S4573" s="108">
        <f t="shared" si="7549"/>
        <v>0</v>
      </c>
      <c r="T4573" s="108">
        <f t="shared" si="7549"/>
        <v>0</v>
      </c>
      <c r="U4573" s="108">
        <f t="shared" si="7549"/>
        <v>0</v>
      </c>
      <c r="V4573" s="108">
        <f t="shared" si="7549"/>
        <v>0</v>
      </c>
      <c r="W4573" s="108">
        <f t="shared" si="7549"/>
        <v>0</v>
      </c>
      <c r="X4573" s="108">
        <f t="shared" si="7549"/>
        <v>0</v>
      </c>
      <c r="Y4573" s="108">
        <f t="shared" si="7549"/>
        <v>0</v>
      </c>
      <c r="Z4573" s="101"/>
      <c r="AA4573" s="101"/>
      <c r="AB4573" s="101"/>
      <c r="AC4573" s="101"/>
    </row>
    <row r="4574" spans="1:29" s="101" customFormat="1" x14ac:dyDescent="0.2">
      <c r="A4574" s="95" t="s">
        <v>1008</v>
      </c>
      <c r="B4574" s="93" t="s">
        <v>1016</v>
      </c>
      <c r="C4574" s="94">
        <v>12</v>
      </c>
      <c r="D4574" s="95" t="s">
        <v>101</v>
      </c>
      <c r="E4574" s="119">
        <v>3111</v>
      </c>
      <c r="F4574" s="142" t="s">
        <v>33</v>
      </c>
      <c r="G4574" s="134"/>
      <c r="H4574" s="398">
        <v>2734</v>
      </c>
      <c r="I4574" s="398">
        <f>H4574</f>
        <v>2734</v>
      </c>
      <c r="J4574" s="398">
        <v>929</v>
      </c>
      <c r="K4574" s="398">
        <f>J4574</f>
        <v>929</v>
      </c>
      <c r="L4574" s="398">
        <v>929</v>
      </c>
      <c r="M4574" s="398">
        <f>L4574</f>
        <v>929</v>
      </c>
      <c r="N4574" s="398">
        <v>2200</v>
      </c>
      <c r="O4574" s="398">
        <f>N4574</f>
        <v>2200</v>
      </c>
      <c r="P4574" s="398">
        <v>0</v>
      </c>
      <c r="Q4574" s="398">
        <f>P4574</f>
        <v>0</v>
      </c>
      <c r="R4574" s="398"/>
      <c r="S4574" s="398">
        <f>R4574</f>
        <v>0</v>
      </c>
      <c r="T4574" s="398"/>
      <c r="U4574" s="398">
        <f>T4574</f>
        <v>0</v>
      </c>
      <c r="V4574" s="398"/>
      <c r="W4574" s="398">
        <f>V4574</f>
        <v>0</v>
      </c>
      <c r="X4574" s="398"/>
      <c r="Y4574" s="398">
        <f>X4574</f>
        <v>0</v>
      </c>
      <c r="Z4574" s="112"/>
      <c r="AA4574" s="112"/>
      <c r="AB4574" s="112"/>
      <c r="AC4574" s="112"/>
    </row>
    <row r="4575" spans="1:29" x14ac:dyDescent="0.2">
      <c r="A4575" s="118" t="s">
        <v>1008</v>
      </c>
      <c r="B4575" s="102" t="s">
        <v>1016</v>
      </c>
      <c r="C4575" s="103">
        <v>12</v>
      </c>
      <c r="D4575" s="118"/>
      <c r="E4575" s="113">
        <v>313</v>
      </c>
      <c r="F4575" s="141"/>
      <c r="G4575" s="186"/>
      <c r="H4575" s="108">
        <f t="shared" ref="H4575:Y4575" si="7550">H4576</f>
        <v>611</v>
      </c>
      <c r="I4575" s="108">
        <f t="shared" si="7550"/>
        <v>611</v>
      </c>
      <c r="J4575" s="108">
        <f t="shared" si="7550"/>
        <v>133</v>
      </c>
      <c r="K4575" s="108">
        <f t="shared" si="7550"/>
        <v>133</v>
      </c>
      <c r="L4575" s="108">
        <f t="shared" si="7550"/>
        <v>133</v>
      </c>
      <c r="M4575" s="108">
        <f t="shared" si="7550"/>
        <v>133</v>
      </c>
      <c r="N4575" s="108">
        <f t="shared" si="7550"/>
        <v>500</v>
      </c>
      <c r="O4575" s="108">
        <f t="shared" si="7550"/>
        <v>500</v>
      </c>
      <c r="P4575" s="108">
        <f t="shared" si="7550"/>
        <v>0</v>
      </c>
      <c r="Q4575" s="108">
        <f t="shared" si="7550"/>
        <v>0</v>
      </c>
      <c r="R4575" s="108">
        <f t="shared" si="7550"/>
        <v>0</v>
      </c>
      <c r="S4575" s="108">
        <f t="shared" si="7550"/>
        <v>0</v>
      </c>
      <c r="T4575" s="108">
        <f t="shared" si="7550"/>
        <v>0</v>
      </c>
      <c r="U4575" s="108">
        <f t="shared" si="7550"/>
        <v>0</v>
      </c>
      <c r="V4575" s="108">
        <f t="shared" si="7550"/>
        <v>0</v>
      </c>
      <c r="W4575" s="108">
        <f t="shared" si="7550"/>
        <v>0</v>
      </c>
      <c r="X4575" s="108">
        <f t="shared" si="7550"/>
        <v>0</v>
      </c>
      <c r="Y4575" s="108">
        <f t="shared" si="7550"/>
        <v>0</v>
      </c>
    </row>
    <row r="4576" spans="1:29" s="101" customFormat="1" x14ac:dyDescent="0.2">
      <c r="A4576" s="95" t="s">
        <v>1008</v>
      </c>
      <c r="B4576" s="93" t="s">
        <v>1016</v>
      </c>
      <c r="C4576" s="94">
        <v>12</v>
      </c>
      <c r="D4576" s="95" t="s">
        <v>101</v>
      </c>
      <c r="E4576" s="119">
        <v>3132</v>
      </c>
      <c r="F4576" s="142" t="s">
        <v>40</v>
      </c>
      <c r="G4576" s="134"/>
      <c r="H4576" s="398">
        <v>611</v>
      </c>
      <c r="I4576" s="398">
        <f>H4576</f>
        <v>611</v>
      </c>
      <c r="J4576" s="398">
        <v>133</v>
      </c>
      <c r="K4576" s="398">
        <f>J4576</f>
        <v>133</v>
      </c>
      <c r="L4576" s="398">
        <v>133</v>
      </c>
      <c r="M4576" s="398">
        <f>L4576</f>
        <v>133</v>
      </c>
      <c r="N4576" s="398">
        <v>500</v>
      </c>
      <c r="O4576" s="398">
        <f>N4576</f>
        <v>500</v>
      </c>
      <c r="P4576" s="398">
        <v>0</v>
      </c>
      <c r="Q4576" s="398">
        <f>P4576</f>
        <v>0</v>
      </c>
      <c r="R4576" s="398"/>
      <c r="S4576" s="398">
        <f>R4576</f>
        <v>0</v>
      </c>
      <c r="T4576" s="398"/>
      <c r="U4576" s="398">
        <f>T4576</f>
        <v>0</v>
      </c>
      <c r="V4576" s="398"/>
      <c r="W4576" s="398">
        <f>V4576</f>
        <v>0</v>
      </c>
      <c r="X4576" s="398"/>
      <c r="Y4576" s="398">
        <f>X4576</f>
        <v>0</v>
      </c>
    </row>
    <row r="4577" spans="1:29" x14ac:dyDescent="0.2">
      <c r="A4577" s="188" t="s">
        <v>1008</v>
      </c>
      <c r="B4577" s="166" t="s">
        <v>1016</v>
      </c>
      <c r="C4577" s="167">
        <v>12</v>
      </c>
      <c r="D4577" s="166"/>
      <c r="E4577" s="168">
        <v>32</v>
      </c>
      <c r="F4577" s="169"/>
      <c r="G4577" s="169"/>
      <c r="H4577" s="185">
        <f t="shared" ref="H4577:Q4577" si="7551">H4578+H4580+H4584</f>
        <v>6637</v>
      </c>
      <c r="I4577" s="185">
        <f t="shared" si="7551"/>
        <v>6637</v>
      </c>
      <c r="J4577" s="185">
        <f t="shared" si="7551"/>
        <v>983</v>
      </c>
      <c r="K4577" s="185">
        <f t="shared" si="7551"/>
        <v>983</v>
      </c>
      <c r="L4577" s="185">
        <f t="shared" ref="L4577:M4577" si="7552">L4578+L4580+L4584</f>
        <v>983</v>
      </c>
      <c r="M4577" s="185">
        <f t="shared" si="7552"/>
        <v>983</v>
      </c>
      <c r="N4577" s="185">
        <f t="shared" ref="N4577:O4577" si="7553">N4578+N4580+N4584</f>
        <v>1240</v>
      </c>
      <c r="O4577" s="185">
        <f t="shared" si="7553"/>
        <v>1240</v>
      </c>
      <c r="P4577" s="185">
        <f t="shared" si="7551"/>
        <v>0</v>
      </c>
      <c r="Q4577" s="185">
        <f t="shared" si="7551"/>
        <v>0</v>
      </c>
      <c r="R4577" s="185">
        <f t="shared" ref="R4577:W4577" si="7554">R4578+R4580+R4584</f>
        <v>0</v>
      </c>
      <c r="S4577" s="185">
        <f t="shared" si="7554"/>
        <v>0</v>
      </c>
      <c r="T4577" s="185">
        <f t="shared" ref="T4577:U4577" si="7555">T4578+T4580+T4584</f>
        <v>0</v>
      </c>
      <c r="U4577" s="185">
        <f t="shared" si="7555"/>
        <v>0</v>
      </c>
      <c r="V4577" s="185">
        <f t="shared" si="7554"/>
        <v>0</v>
      </c>
      <c r="W4577" s="185">
        <f t="shared" si="7554"/>
        <v>0</v>
      </c>
      <c r="X4577" s="185">
        <f t="shared" ref="X4577:Y4577" si="7556">X4578+X4580+X4584</f>
        <v>0</v>
      </c>
      <c r="Y4577" s="185">
        <f t="shared" si="7556"/>
        <v>0</v>
      </c>
    </row>
    <row r="4578" spans="1:29" x14ac:dyDescent="0.2">
      <c r="A4578" s="118" t="s">
        <v>1008</v>
      </c>
      <c r="B4578" s="102" t="s">
        <v>1016</v>
      </c>
      <c r="C4578" s="103">
        <v>12</v>
      </c>
      <c r="D4578" s="118"/>
      <c r="E4578" s="113">
        <v>321</v>
      </c>
      <c r="F4578" s="141"/>
      <c r="G4578" s="186"/>
      <c r="H4578" s="108">
        <f t="shared" ref="H4578:Y4578" si="7557">H4579</f>
        <v>0</v>
      </c>
      <c r="I4578" s="108">
        <f t="shared" si="7557"/>
        <v>0</v>
      </c>
      <c r="J4578" s="108">
        <f t="shared" si="7557"/>
        <v>332</v>
      </c>
      <c r="K4578" s="108">
        <f t="shared" si="7557"/>
        <v>332</v>
      </c>
      <c r="L4578" s="108">
        <f t="shared" si="7557"/>
        <v>332</v>
      </c>
      <c r="M4578" s="108">
        <f t="shared" si="7557"/>
        <v>332</v>
      </c>
      <c r="N4578" s="108">
        <f t="shared" si="7557"/>
        <v>600</v>
      </c>
      <c r="O4578" s="108">
        <f t="shared" si="7557"/>
        <v>600</v>
      </c>
      <c r="P4578" s="108">
        <f t="shared" si="7557"/>
        <v>0</v>
      </c>
      <c r="Q4578" s="108">
        <f t="shared" si="7557"/>
        <v>0</v>
      </c>
      <c r="R4578" s="108">
        <f t="shared" si="7557"/>
        <v>0</v>
      </c>
      <c r="S4578" s="108">
        <f t="shared" si="7557"/>
        <v>0</v>
      </c>
      <c r="T4578" s="108">
        <f t="shared" si="7557"/>
        <v>0</v>
      </c>
      <c r="U4578" s="108">
        <f t="shared" si="7557"/>
        <v>0</v>
      </c>
      <c r="V4578" s="108">
        <f t="shared" si="7557"/>
        <v>0</v>
      </c>
      <c r="W4578" s="108">
        <f t="shared" si="7557"/>
        <v>0</v>
      </c>
      <c r="X4578" s="108">
        <f t="shared" si="7557"/>
        <v>0</v>
      </c>
      <c r="Y4578" s="108">
        <f t="shared" si="7557"/>
        <v>0</v>
      </c>
      <c r="Z4578" s="101"/>
      <c r="AA4578" s="101"/>
      <c r="AB4578" s="101"/>
      <c r="AC4578" s="101"/>
    </row>
    <row r="4579" spans="1:29" ht="15" x14ac:dyDescent="0.2">
      <c r="A4579" s="95" t="s">
        <v>1008</v>
      </c>
      <c r="B4579" s="93" t="s">
        <v>1016</v>
      </c>
      <c r="C4579" s="94">
        <v>12</v>
      </c>
      <c r="D4579" s="95" t="s">
        <v>101</v>
      </c>
      <c r="E4579" s="119">
        <v>3211</v>
      </c>
      <c r="F4579" s="142" t="s">
        <v>42</v>
      </c>
      <c r="H4579" s="398">
        <v>0</v>
      </c>
      <c r="I4579" s="398">
        <f>H4579</f>
        <v>0</v>
      </c>
      <c r="J4579" s="398">
        <v>332</v>
      </c>
      <c r="K4579" s="398">
        <f>J4579</f>
        <v>332</v>
      </c>
      <c r="L4579" s="398">
        <v>332</v>
      </c>
      <c r="M4579" s="398">
        <f>L4579</f>
        <v>332</v>
      </c>
      <c r="N4579" s="398">
        <v>600</v>
      </c>
      <c r="O4579" s="398">
        <f>N4579</f>
        <v>600</v>
      </c>
      <c r="P4579" s="398">
        <v>0</v>
      </c>
      <c r="Q4579" s="398">
        <f>P4579</f>
        <v>0</v>
      </c>
      <c r="R4579" s="398"/>
      <c r="S4579" s="398">
        <f>R4579</f>
        <v>0</v>
      </c>
      <c r="T4579" s="398"/>
      <c r="U4579" s="398">
        <f>T4579</f>
        <v>0</v>
      </c>
      <c r="V4579" s="398"/>
      <c r="W4579" s="398">
        <f>V4579</f>
        <v>0</v>
      </c>
      <c r="X4579" s="398"/>
      <c r="Y4579" s="398">
        <f>X4579</f>
        <v>0</v>
      </c>
    </row>
    <row r="4580" spans="1:29" s="101" customFormat="1" x14ac:dyDescent="0.2">
      <c r="A4580" s="118" t="s">
        <v>1008</v>
      </c>
      <c r="B4580" s="102" t="s">
        <v>1016</v>
      </c>
      <c r="C4580" s="103">
        <v>12</v>
      </c>
      <c r="D4580" s="118"/>
      <c r="E4580" s="113">
        <v>323</v>
      </c>
      <c r="F4580" s="141"/>
      <c r="G4580" s="186"/>
      <c r="H4580" s="108">
        <f t="shared" ref="H4580:Q4580" si="7558">H4581+H4582+H4583</f>
        <v>6637</v>
      </c>
      <c r="I4580" s="108">
        <f t="shared" si="7558"/>
        <v>6637</v>
      </c>
      <c r="J4580" s="108">
        <f t="shared" si="7558"/>
        <v>611</v>
      </c>
      <c r="K4580" s="108">
        <f t="shared" si="7558"/>
        <v>611</v>
      </c>
      <c r="L4580" s="108">
        <f t="shared" ref="L4580:M4580" si="7559">L4581+L4582+L4583</f>
        <v>611</v>
      </c>
      <c r="M4580" s="108">
        <f t="shared" si="7559"/>
        <v>611</v>
      </c>
      <c r="N4580" s="108">
        <f t="shared" ref="N4580:O4580" si="7560">N4581+N4582+N4583</f>
        <v>640</v>
      </c>
      <c r="O4580" s="108">
        <f t="shared" si="7560"/>
        <v>640</v>
      </c>
      <c r="P4580" s="108">
        <f t="shared" si="7558"/>
        <v>0</v>
      </c>
      <c r="Q4580" s="108">
        <f t="shared" si="7558"/>
        <v>0</v>
      </c>
      <c r="R4580" s="108">
        <f t="shared" ref="R4580:W4580" si="7561">R4581+R4582+R4583</f>
        <v>0</v>
      </c>
      <c r="S4580" s="108">
        <f t="shared" si="7561"/>
        <v>0</v>
      </c>
      <c r="T4580" s="108">
        <f t="shared" ref="T4580:U4580" si="7562">T4581+T4582+T4583</f>
        <v>0</v>
      </c>
      <c r="U4580" s="108">
        <f t="shared" si="7562"/>
        <v>0</v>
      </c>
      <c r="V4580" s="108">
        <f t="shared" si="7561"/>
        <v>0</v>
      </c>
      <c r="W4580" s="108">
        <f t="shared" si="7561"/>
        <v>0</v>
      </c>
      <c r="X4580" s="108">
        <f t="shared" ref="X4580:Y4580" si="7563">X4581+X4582+X4583</f>
        <v>0</v>
      </c>
      <c r="Y4580" s="108">
        <f t="shared" si="7563"/>
        <v>0</v>
      </c>
      <c r="Z4580" s="112"/>
      <c r="AA4580" s="112"/>
      <c r="AB4580" s="112"/>
      <c r="AC4580" s="112"/>
    </row>
    <row r="4581" spans="1:29" ht="15" x14ac:dyDescent="0.2">
      <c r="A4581" s="95" t="s">
        <v>1008</v>
      </c>
      <c r="B4581" s="93" t="s">
        <v>1016</v>
      </c>
      <c r="C4581" s="94">
        <v>12</v>
      </c>
      <c r="D4581" s="95" t="s">
        <v>101</v>
      </c>
      <c r="E4581" s="119">
        <v>3233</v>
      </c>
      <c r="F4581" s="142" t="s">
        <v>54</v>
      </c>
      <c r="H4581" s="398">
        <v>0</v>
      </c>
      <c r="I4581" s="398">
        <f t="shared" ref="I4581:I4583" si="7564">H4581</f>
        <v>0</v>
      </c>
      <c r="J4581" s="398">
        <v>40</v>
      </c>
      <c r="K4581" s="398">
        <f t="shared" ref="K4581:K4583" si="7565">J4581</f>
        <v>40</v>
      </c>
      <c r="L4581" s="398">
        <v>40</v>
      </c>
      <c r="M4581" s="398">
        <f t="shared" ref="M4581:M4583" si="7566">L4581</f>
        <v>40</v>
      </c>
      <c r="N4581" s="398">
        <v>40</v>
      </c>
      <c r="O4581" s="398">
        <f t="shared" ref="O4581:O4583" si="7567">N4581</f>
        <v>40</v>
      </c>
      <c r="P4581" s="398">
        <v>0</v>
      </c>
      <c r="Q4581" s="398">
        <f t="shared" ref="Q4581:Q4583" si="7568">P4581</f>
        <v>0</v>
      </c>
      <c r="R4581" s="398"/>
      <c r="S4581" s="398">
        <f t="shared" ref="S4581:S4583" si="7569">R4581</f>
        <v>0</v>
      </c>
      <c r="T4581" s="398"/>
      <c r="U4581" s="398">
        <f t="shared" ref="U4581:U4583" si="7570">T4581</f>
        <v>0</v>
      </c>
      <c r="V4581" s="398"/>
      <c r="W4581" s="398">
        <f t="shared" ref="W4581:W4583" si="7571">V4581</f>
        <v>0</v>
      </c>
      <c r="X4581" s="398"/>
      <c r="Y4581" s="398">
        <f t="shared" ref="Y4581:Y4583" si="7572">X4581</f>
        <v>0</v>
      </c>
    </row>
    <row r="4582" spans="1:29" x14ac:dyDescent="0.2">
      <c r="A4582" s="95" t="s">
        <v>1008</v>
      </c>
      <c r="B4582" s="93" t="s">
        <v>1016</v>
      </c>
      <c r="C4582" s="94">
        <v>12</v>
      </c>
      <c r="D4582" s="95" t="s">
        <v>101</v>
      </c>
      <c r="E4582" s="119">
        <v>3235</v>
      </c>
      <c r="F4582" s="142" t="s">
        <v>56</v>
      </c>
      <c r="H4582" s="398">
        <v>0</v>
      </c>
      <c r="I4582" s="398">
        <f t="shared" si="7564"/>
        <v>0</v>
      </c>
      <c r="J4582" s="398">
        <v>40</v>
      </c>
      <c r="K4582" s="398">
        <f t="shared" si="7565"/>
        <v>40</v>
      </c>
      <c r="L4582" s="398">
        <v>40</v>
      </c>
      <c r="M4582" s="398">
        <f t="shared" si="7566"/>
        <v>40</v>
      </c>
      <c r="N4582" s="398">
        <v>0</v>
      </c>
      <c r="O4582" s="398">
        <f t="shared" si="7567"/>
        <v>0</v>
      </c>
      <c r="P4582" s="398">
        <v>0</v>
      </c>
      <c r="Q4582" s="398">
        <f t="shared" si="7568"/>
        <v>0</v>
      </c>
      <c r="R4582" s="398"/>
      <c r="S4582" s="398">
        <f t="shared" si="7569"/>
        <v>0</v>
      </c>
      <c r="T4582" s="398"/>
      <c r="U4582" s="398">
        <f t="shared" si="7570"/>
        <v>0</v>
      </c>
      <c r="V4582" s="398"/>
      <c r="W4582" s="398">
        <f t="shared" si="7571"/>
        <v>0</v>
      </c>
      <c r="X4582" s="398"/>
      <c r="Y4582" s="398">
        <f t="shared" si="7572"/>
        <v>0</v>
      </c>
      <c r="Z4582" s="101"/>
      <c r="AA4582" s="101"/>
      <c r="AB4582" s="101"/>
      <c r="AC4582" s="101"/>
    </row>
    <row r="4583" spans="1:29" s="101" customFormat="1" x14ac:dyDescent="0.2">
      <c r="A4583" s="95" t="s">
        <v>1008</v>
      </c>
      <c r="B4583" s="93" t="s">
        <v>1016</v>
      </c>
      <c r="C4583" s="94">
        <v>12</v>
      </c>
      <c r="D4583" s="95" t="s">
        <v>101</v>
      </c>
      <c r="E4583" s="119">
        <v>3237</v>
      </c>
      <c r="F4583" s="142" t="s">
        <v>58</v>
      </c>
      <c r="G4583" s="134"/>
      <c r="H4583" s="398">
        <v>6637</v>
      </c>
      <c r="I4583" s="398">
        <f t="shared" si="7564"/>
        <v>6637</v>
      </c>
      <c r="J4583" s="398">
        <v>531</v>
      </c>
      <c r="K4583" s="398">
        <f t="shared" si="7565"/>
        <v>531</v>
      </c>
      <c r="L4583" s="398">
        <v>531</v>
      </c>
      <c r="M4583" s="398">
        <f t="shared" si="7566"/>
        <v>531</v>
      </c>
      <c r="N4583" s="398">
        <v>600</v>
      </c>
      <c r="O4583" s="398">
        <f t="shared" si="7567"/>
        <v>600</v>
      </c>
      <c r="P4583" s="398">
        <v>0</v>
      </c>
      <c r="Q4583" s="398">
        <f t="shared" si="7568"/>
        <v>0</v>
      </c>
      <c r="R4583" s="398"/>
      <c r="S4583" s="398">
        <f t="shared" si="7569"/>
        <v>0</v>
      </c>
      <c r="T4583" s="398"/>
      <c r="U4583" s="398">
        <f t="shared" si="7570"/>
        <v>0</v>
      </c>
      <c r="V4583" s="398"/>
      <c r="W4583" s="398">
        <f t="shared" si="7571"/>
        <v>0</v>
      </c>
      <c r="X4583" s="398"/>
      <c r="Y4583" s="398">
        <f t="shared" si="7572"/>
        <v>0</v>
      </c>
      <c r="Z4583" s="112"/>
      <c r="AA4583" s="112"/>
      <c r="AB4583" s="112"/>
      <c r="AC4583" s="112"/>
    </row>
    <row r="4584" spans="1:29" x14ac:dyDescent="0.2">
      <c r="A4584" s="118" t="s">
        <v>1008</v>
      </c>
      <c r="B4584" s="102" t="s">
        <v>1016</v>
      </c>
      <c r="C4584" s="103">
        <v>12</v>
      </c>
      <c r="D4584" s="118"/>
      <c r="E4584" s="113">
        <v>329</v>
      </c>
      <c r="F4584" s="141"/>
      <c r="G4584" s="186"/>
      <c r="H4584" s="108">
        <f t="shared" ref="H4584:Y4584" si="7573">H4585</f>
        <v>0</v>
      </c>
      <c r="I4584" s="108">
        <f t="shared" si="7573"/>
        <v>0</v>
      </c>
      <c r="J4584" s="108">
        <f t="shared" si="7573"/>
        <v>40</v>
      </c>
      <c r="K4584" s="108">
        <f t="shared" si="7573"/>
        <v>40</v>
      </c>
      <c r="L4584" s="108">
        <f t="shared" si="7573"/>
        <v>40</v>
      </c>
      <c r="M4584" s="108">
        <f t="shared" si="7573"/>
        <v>40</v>
      </c>
      <c r="N4584" s="108">
        <f t="shared" si="7573"/>
        <v>0</v>
      </c>
      <c r="O4584" s="108">
        <f t="shared" si="7573"/>
        <v>0</v>
      </c>
      <c r="P4584" s="108">
        <f t="shared" si="7573"/>
        <v>0</v>
      </c>
      <c r="Q4584" s="108">
        <f t="shared" si="7573"/>
        <v>0</v>
      </c>
      <c r="R4584" s="108">
        <f t="shared" si="7573"/>
        <v>0</v>
      </c>
      <c r="S4584" s="108">
        <f t="shared" si="7573"/>
        <v>0</v>
      </c>
      <c r="T4584" s="108">
        <f t="shared" si="7573"/>
        <v>0</v>
      </c>
      <c r="U4584" s="108">
        <f t="shared" si="7573"/>
        <v>0</v>
      </c>
      <c r="V4584" s="108">
        <f t="shared" si="7573"/>
        <v>0</v>
      </c>
      <c r="W4584" s="108">
        <f t="shared" si="7573"/>
        <v>0</v>
      </c>
      <c r="X4584" s="108">
        <f t="shared" si="7573"/>
        <v>0</v>
      </c>
      <c r="Y4584" s="108">
        <f t="shared" si="7573"/>
        <v>0</v>
      </c>
    </row>
    <row r="4585" spans="1:29" x14ac:dyDescent="0.2">
      <c r="A4585" s="95" t="s">
        <v>1008</v>
      </c>
      <c r="B4585" s="93" t="s">
        <v>1016</v>
      </c>
      <c r="C4585" s="94">
        <v>12</v>
      </c>
      <c r="D4585" s="95" t="s">
        <v>101</v>
      </c>
      <c r="E4585" s="119">
        <v>3293</v>
      </c>
      <c r="F4585" s="142" t="s">
        <v>64</v>
      </c>
      <c r="H4585" s="398">
        <v>0</v>
      </c>
      <c r="I4585" s="398">
        <f>H4585</f>
        <v>0</v>
      </c>
      <c r="J4585" s="398">
        <v>40</v>
      </c>
      <c r="K4585" s="398">
        <f>J4585</f>
        <v>40</v>
      </c>
      <c r="L4585" s="398">
        <v>40</v>
      </c>
      <c r="M4585" s="398">
        <f>L4585</f>
        <v>40</v>
      </c>
      <c r="N4585" s="398">
        <v>0</v>
      </c>
      <c r="O4585" s="398">
        <f>N4585</f>
        <v>0</v>
      </c>
      <c r="P4585" s="398">
        <v>0</v>
      </c>
      <c r="Q4585" s="398">
        <f>P4585</f>
        <v>0</v>
      </c>
      <c r="R4585" s="398"/>
      <c r="S4585" s="398">
        <f>R4585</f>
        <v>0</v>
      </c>
      <c r="T4585" s="398"/>
      <c r="U4585" s="398">
        <f>T4585</f>
        <v>0</v>
      </c>
      <c r="V4585" s="398"/>
      <c r="W4585" s="398">
        <f>V4585</f>
        <v>0</v>
      </c>
      <c r="X4585" s="398"/>
      <c r="Y4585" s="398">
        <f>X4585</f>
        <v>0</v>
      </c>
      <c r="Z4585" s="101"/>
      <c r="AA4585" s="101"/>
      <c r="AB4585" s="101"/>
      <c r="AC4585" s="101"/>
    </row>
    <row r="4586" spans="1:29" s="101" customFormat="1" x14ac:dyDescent="0.2">
      <c r="A4586" s="188" t="s">
        <v>1008</v>
      </c>
      <c r="B4586" s="166" t="s">
        <v>1016</v>
      </c>
      <c r="C4586" s="167">
        <v>12</v>
      </c>
      <c r="D4586" s="166"/>
      <c r="E4586" s="168">
        <v>41</v>
      </c>
      <c r="F4586" s="169"/>
      <c r="G4586" s="169"/>
      <c r="H4586" s="185">
        <f t="shared" ref="H4586:X4587" si="7574">H4587</f>
        <v>0</v>
      </c>
      <c r="I4586" s="185">
        <f t="shared" si="7574"/>
        <v>0</v>
      </c>
      <c r="J4586" s="185">
        <f t="shared" si="7574"/>
        <v>40</v>
      </c>
      <c r="K4586" s="185">
        <f t="shared" si="7574"/>
        <v>40</v>
      </c>
      <c r="L4586" s="185">
        <f t="shared" si="7574"/>
        <v>40</v>
      </c>
      <c r="M4586" s="185">
        <f t="shared" si="7574"/>
        <v>40</v>
      </c>
      <c r="N4586" s="185">
        <f t="shared" si="7574"/>
        <v>0</v>
      </c>
      <c r="O4586" s="185">
        <f t="shared" si="7574"/>
        <v>0</v>
      </c>
      <c r="P4586" s="185">
        <f t="shared" si="7574"/>
        <v>0</v>
      </c>
      <c r="Q4586" s="185">
        <f t="shared" si="7574"/>
        <v>0</v>
      </c>
      <c r="R4586" s="185">
        <f t="shared" si="7574"/>
        <v>0</v>
      </c>
      <c r="S4586" s="185">
        <f t="shared" si="7574"/>
        <v>0</v>
      </c>
      <c r="T4586" s="185">
        <f t="shared" si="7574"/>
        <v>0</v>
      </c>
      <c r="U4586" s="185">
        <f t="shared" si="7574"/>
        <v>0</v>
      </c>
      <c r="V4586" s="185">
        <f t="shared" si="7574"/>
        <v>0</v>
      </c>
      <c r="W4586" s="185">
        <f t="shared" si="7574"/>
        <v>0</v>
      </c>
      <c r="X4586" s="185">
        <f t="shared" si="7574"/>
        <v>0</v>
      </c>
      <c r="Y4586" s="185">
        <f t="shared" ref="X4586:Y4587" si="7575">Y4587</f>
        <v>0</v>
      </c>
      <c r="Z4586" s="112"/>
      <c r="AA4586" s="112"/>
      <c r="AB4586" s="112"/>
      <c r="AC4586" s="112"/>
    </row>
    <row r="4587" spans="1:29" x14ac:dyDescent="0.2">
      <c r="A4587" s="118" t="s">
        <v>1008</v>
      </c>
      <c r="B4587" s="102" t="s">
        <v>1016</v>
      </c>
      <c r="C4587" s="103">
        <v>12</v>
      </c>
      <c r="D4587" s="118"/>
      <c r="E4587" s="113">
        <v>412</v>
      </c>
      <c r="F4587" s="141"/>
      <c r="G4587" s="186"/>
      <c r="H4587" s="108">
        <f t="shared" si="7574"/>
        <v>0</v>
      </c>
      <c r="I4587" s="108">
        <f t="shared" si="7574"/>
        <v>0</v>
      </c>
      <c r="J4587" s="108">
        <f t="shared" si="7574"/>
        <v>40</v>
      </c>
      <c r="K4587" s="108">
        <f t="shared" si="7574"/>
        <v>40</v>
      </c>
      <c r="L4587" s="108">
        <f t="shared" si="7574"/>
        <v>40</v>
      </c>
      <c r="M4587" s="108">
        <f t="shared" si="7574"/>
        <v>40</v>
      </c>
      <c r="N4587" s="108">
        <f t="shared" si="7574"/>
        <v>0</v>
      </c>
      <c r="O4587" s="108">
        <f t="shared" si="7574"/>
        <v>0</v>
      </c>
      <c r="P4587" s="108">
        <f t="shared" si="7574"/>
        <v>0</v>
      </c>
      <c r="Q4587" s="108">
        <f t="shared" si="7574"/>
        <v>0</v>
      </c>
      <c r="R4587" s="108">
        <f t="shared" si="7574"/>
        <v>0</v>
      </c>
      <c r="S4587" s="108">
        <f t="shared" si="7574"/>
        <v>0</v>
      </c>
      <c r="T4587" s="108">
        <f t="shared" si="7574"/>
        <v>0</v>
      </c>
      <c r="U4587" s="108">
        <f t="shared" si="7574"/>
        <v>0</v>
      </c>
      <c r="V4587" s="108">
        <f t="shared" si="7574"/>
        <v>0</v>
      </c>
      <c r="W4587" s="108">
        <f t="shared" si="7574"/>
        <v>0</v>
      </c>
      <c r="X4587" s="108">
        <f t="shared" si="7575"/>
        <v>0</v>
      </c>
      <c r="Y4587" s="108">
        <f t="shared" si="7575"/>
        <v>0</v>
      </c>
    </row>
    <row r="4588" spans="1:29" s="101" customFormat="1" x14ac:dyDescent="0.2">
      <c r="A4588" s="95" t="s">
        <v>1008</v>
      </c>
      <c r="B4588" s="93" t="s">
        <v>1016</v>
      </c>
      <c r="C4588" s="94">
        <v>12</v>
      </c>
      <c r="D4588" s="95" t="s">
        <v>101</v>
      </c>
      <c r="E4588" s="119">
        <v>4126</v>
      </c>
      <c r="F4588" s="142" t="s">
        <v>84</v>
      </c>
      <c r="G4588" s="134"/>
      <c r="H4588" s="398">
        <v>0</v>
      </c>
      <c r="I4588" s="398">
        <f>H4588</f>
        <v>0</v>
      </c>
      <c r="J4588" s="398">
        <v>40</v>
      </c>
      <c r="K4588" s="398">
        <f>J4588</f>
        <v>40</v>
      </c>
      <c r="L4588" s="398">
        <v>40</v>
      </c>
      <c r="M4588" s="398">
        <f>L4588</f>
        <v>40</v>
      </c>
      <c r="N4588" s="398">
        <v>0</v>
      </c>
      <c r="O4588" s="398">
        <f>N4588</f>
        <v>0</v>
      </c>
      <c r="P4588" s="398">
        <v>0</v>
      </c>
      <c r="Q4588" s="398">
        <f>P4588</f>
        <v>0</v>
      </c>
      <c r="R4588" s="398"/>
      <c r="S4588" s="398">
        <f>R4588</f>
        <v>0</v>
      </c>
      <c r="T4588" s="398"/>
      <c r="U4588" s="398">
        <f>T4588</f>
        <v>0</v>
      </c>
      <c r="V4588" s="398"/>
      <c r="W4588" s="398">
        <f>V4588</f>
        <v>0</v>
      </c>
      <c r="X4588" s="398"/>
      <c r="Y4588" s="398">
        <f>X4588</f>
        <v>0</v>
      </c>
    </row>
    <row r="4589" spans="1:29" x14ac:dyDescent="0.2">
      <c r="A4589" s="188" t="s">
        <v>1008</v>
      </c>
      <c r="B4589" s="166" t="s">
        <v>1016</v>
      </c>
      <c r="C4589" s="167">
        <v>51</v>
      </c>
      <c r="D4589" s="166"/>
      <c r="E4589" s="168">
        <v>31</v>
      </c>
      <c r="F4589" s="169"/>
      <c r="G4589" s="169"/>
      <c r="H4589" s="185">
        <f t="shared" ref="H4589:Q4589" si="7576">H4590+H4592</f>
        <v>0</v>
      </c>
      <c r="I4589" s="185">
        <f t="shared" si="7576"/>
        <v>0</v>
      </c>
      <c r="J4589" s="185">
        <f t="shared" si="7576"/>
        <v>199</v>
      </c>
      <c r="K4589" s="185">
        <f t="shared" si="7576"/>
        <v>0</v>
      </c>
      <c r="L4589" s="185">
        <f t="shared" ref="L4589:M4589" si="7577">L4590+L4592</f>
        <v>199</v>
      </c>
      <c r="M4589" s="185">
        <f t="shared" si="7577"/>
        <v>0</v>
      </c>
      <c r="N4589" s="185">
        <f t="shared" ref="N4589:O4589" si="7578">N4590+N4592</f>
        <v>0</v>
      </c>
      <c r="O4589" s="185">
        <f t="shared" si="7578"/>
        <v>0</v>
      </c>
      <c r="P4589" s="185">
        <f t="shared" si="7576"/>
        <v>0</v>
      </c>
      <c r="Q4589" s="185">
        <f t="shared" si="7576"/>
        <v>0</v>
      </c>
      <c r="R4589" s="185">
        <f t="shared" ref="R4589:W4589" si="7579">R4590+R4592</f>
        <v>0</v>
      </c>
      <c r="S4589" s="185">
        <f t="shared" si="7579"/>
        <v>0</v>
      </c>
      <c r="T4589" s="185">
        <f t="shared" ref="T4589:U4589" si="7580">T4590+T4592</f>
        <v>0</v>
      </c>
      <c r="U4589" s="185">
        <f t="shared" si="7580"/>
        <v>0</v>
      </c>
      <c r="V4589" s="185">
        <f t="shared" si="7579"/>
        <v>0</v>
      </c>
      <c r="W4589" s="185">
        <f t="shared" si="7579"/>
        <v>0</v>
      </c>
      <c r="X4589" s="185">
        <f t="shared" ref="X4589:Y4589" si="7581">X4590+X4592</f>
        <v>0</v>
      </c>
      <c r="Y4589" s="185">
        <f t="shared" si="7581"/>
        <v>0</v>
      </c>
    </row>
    <row r="4590" spans="1:29" x14ac:dyDescent="0.2">
      <c r="A4590" s="118" t="s">
        <v>1008</v>
      </c>
      <c r="B4590" s="102" t="s">
        <v>1016</v>
      </c>
      <c r="C4590" s="103">
        <v>51</v>
      </c>
      <c r="D4590" s="118"/>
      <c r="E4590" s="113">
        <v>311</v>
      </c>
      <c r="F4590" s="141"/>
      <c r="G4590" s="186"/>
      <c r="H4590" s="108">
        <f t="shared" ref="H4590:Y4590" si="7582">H4591</f>
        <v>0</v>
      </c>
      <c r="I4590" s="108">
        <f t="shared" si="7582"/>
        <v>0</v>
      </c>
      <c r="J4590" s="108">
        <f t="shared" si="7582"/>
        <v>133</v>
      </c>
      <c r="K4590" s="108">
        <f t="shared" si="7582"/>
        <v>0</v>
      </c>
      <c r="L4590" s="108">
        <f t="shared" si="7582"/>
        <v>133</v>
      </c>
      <c r="M4590" s="108">
        <f t="shared" si="7582"/>
        <v>0</v>
      </c>
      <c r="N4590" s="108">
        <f t="shared" si="7582"/>
        <v>0</v>
      </c>
      <c r="O4590" s="108">
        <f t="shared" si="7582"/>
        <v>0</v>
      </c>
      <c r="P4590" s="108">
        <f t="shared" si="7582"/>
        <v>0</v>
      </c>
      <c r="Q4590" s="108">
        <f t="shared" si="7582"/>
        <v>0</v>
      </c>
      <c r="R4590" s="108">
        <f t="shared" si="7582"/>
        <v>0</v>
      </c>
      <c r="S4590" s="108">
        <f t="shared" si="7582"/>
        <v>0</v>
      </c>
      <c r="T4590" s="108">
        <f t="shared" si="7582"/>
        <v>0</v>
      </c>
      <c r="U4590" s="108">
        <f t="shared" si="7582"/>
        <v>0</v>
      </c>
      <c r="V4590" s="108">
        <f t="shared" si="7582"/>
        <v>0</v>
      </c>
      <c r="W4590" s="108">
        <f t="shared" si="7582"/>
        <v>0</v>
      </c>
      <c r="X4590" s="108">
        <f t="shared" si="7582"/>
        <v>0</v>
      </c>
      <c r="Y4590" s="108">
        <f t="shared" si="7582"/>
        <v>0</v>
      </c>
      <c r="Z4590" s="101"/>
      <c r="AA4590" s="101"/>
      <c r="AB4590" s="101"/>
      <c r="AC4590" s="101"/>
    </row>
    <row r="4591" spans="1:29" s="101" customFormat="1" x14ac:dyDescent="0.2">
      <c r="A4591" s="95" t="s">
        <v>1008</v>
      </c>
      <c r="B4591" s="93" t="s">
        <v>1016</v>
      </c>
      <c r="C4591" s="94">
        <v>51</v>
      </c>
      <c r="D4591" s="95" t="s">
        <v>101</v>
      </c>
      <c r="E4591" s="119">
        <v>3111</v>
      </c>
      <c r="F4591" s="142" t="s">
        <v>33</v>
      </c>
      <c r="G4591" s="134"/>
      <c r="H4591" s="398">
        <v>0</v>
      </c>
      <c r="I4591" s="399"/>
      <c r="J4591" s="398">
        <v>133</v>
      </c>
      <c r="K4591" s="399"/>
      <c r="L4591" s="398">
        <v>133</v>
      </c>
      <c r="M4591" s="399"/>
      <c r="N4591" s="398">
        <v>0</v>
      </c>
      <c r="O4591" s="399"/>
      <c r="P4591" s="398">
        <v>0</v>
      </c>
      <c r="Q4591" s="399"/>
      <c r="R4591" s="398"/>
      <c r="S4591" s="399"/>
      <c r="T4591" s="398"/>
      <c r="U4591" s="399"/>
      <c r="V4591" s="398"/>
      <c r="W4591" s="399"/>
      <c r="X4591" s="398"/>
      <c r="Y4591" s="399"/>
      <c r="Z4591" s="112"/>
      <c r="AA4591" s="112"/>
      <c r="AB4591" s="112"/>
      <c r="AC4591" s="112"/>
    </row>
    <row r="4592" spans="1:29" x14ac:dyDescent="0.2">
      <c r="A4592" s="118" t="s">
        <v>1008</v>
      </c>
      <c r="B4592" s="102" t="s">
        <v>1016</v>
      </c>
      <c r="C4592" s="103">
        <v>51</v>
      </c>
      <c r="D4592" s="118"/>
      <c r="E4592" s="113">
        <v>313</v>
      </c>
      <c r="F4592" s="141"/>
      <c r="G4592" s="186"/>
      <c r="H4592" s="108">
        <f t="shared" ref="H4592:Y4592" si="7583">H4593</f>
        <v>0</v>
      </c>
      <c r="I4592" s="108">
        <f t="shared" si="7583"/>
        <v>0</v>
      </c>
      <c r="J4592" s="108">
        <f t="shared" si="7583"/>
        <v>66</v>
      </c>
      <c r="K4592" s="108">
        <f t="shared" si="7583"/>
        <v>0</v>
      </c>
      <c r="L4592" s="108">
        <f t="shared" si="7583"/>
        <v>66</v>
      </c>
      <c r="M4592" s="108">
        <f t="shared" si="7583"/>
        <v>0</v>
      </c>
      <c r="N4592" s="108">
        <f t="shared" si="7583"/>
        <v>0</v>
      </c>
      <c r="O4592" s="108">
        <f t="shared" si="7583"/>
        <v>0</v>
      </c>
      <c r="P4592" s="108">
        <f t="shared" si="7583"/>
        <v>0</v>
      </c>
      <c r="Q4592" s="108">
        <f t="shared" si="7583"/>
        <v>0</v>
      </c>
      <c r="R4592" s="108">
        <f t="shared" si="7583"/>
        <v>0</v>
      </c>
      <c r="S4592" s="108">
        <f t="shared" si="7583"/>
        <v>0</v>
      </c>
      <c r="T4592" s="108">
        <f t="shared" si="7583"/>
        <v>0</v>
      </c>
      <c r="U4592" s="108">
        <f t="shared" si="7583"/>
        <v>0</v>
      </c>
      <c r="V4592" s="108">
        <f t="shared" si="7583"/>
        <v>0</v>
      </c>
      <c r="W4592" s="108">
        <f t="shared" si="7583"/>
        <v>0</v>
      </c>
      <c r="X4592" s="108">
        <f t="shared" si="7583"/>
        <v>0</v>
      </c>
      <c r="Y4592" s="108">
        <f t="shared" si="7583"/>
        <v>0</v>
      </c>
    </row>
    <row r="4593" spans="1:29" s="101" customFormat="1" x14ac:dyDescent="0.2">
      <c r="A4593" s="95" t="s">
        <v>1008</v>
      </c>
      <c r="B4593" s="93" t="s">
        <v>1016</v>
      </c>
      <c r="C4593" s="94">
        <v>51</v>
      </c>
      <c r="D4593" s="95" t="s">
        <v>101</v>
      </c>
      <c r="E4593" s="119">
        <v>3132</v>
      </c>
      <c r="F4593" s="142" t="s">
        <v>40</v>
      </c>
      <c r="G4593" s="134"/>
      <c r="H4593" s="398">
        <v>0</v>
      </c>
      <c r="I4593" s="399"/>
      <c r="J4593" s="398">
        <v>66</v>
      </c>
      <c r="K4593" s="399"/>
      <c r="L4593" s="398">
        <v>66</v>
      </c>
      <c r="M4593" s="399"/>
      <c r="N4593" s="398">
        <v>0</v>
      </c>
      <c r="O4593" s="399"/>
      <c r="P4593" s="398">
        <v>0</v>
      </c>
      <c r="Q4593" s="399"/>
      <c r="R4593" s="398"/>
      <c r="S4593" s="399"/>
      <c r="T4593" s="398"/>
      <c r="U4593" s="399"/>
      <c r="V4593" s="398"/>
      <c r="W4593" s="399"/>
      <c r="X4593" s="398"/>
      <c r="Y4593" s="399"/>
    </row>
    <row r="4594" spans="1:29" x14ac:dyDescent="0.2">
      <c r="A4594" s="188" t="s">
        <v>1008</v>
      </c>
      <c r="B4594" s="166" t="s">
        <v>1016</v>
      </c>
      <c r="C4594" s="167">
        <v>51</v>
      </c>
      <c r="D4594" s="166"/>
      <c r="E4594" s="168">
        <v>32</v>
      </c>
      <c r="F4594" s="169"/>
      <c r="G4594" s="169"/>
      <c r="H4594" s="185">
        <f t="shared" ref="H4594:Q4594" si="7584">H4595+H4597+H4601</f>
        <v>0</v>
      </c>
      <c r="I4594" s="185">
        <f t="shared" si="7584"/>
        <v>0</v>
      </c>
      <c r="J4594" s="185">
        <f t="shared" si="7584"/>
        <v>598</v>
      </c>
      <c r="K4594" s="185">
        <f t="shared" si="7584"/>
        <v>0</v>
      </c>
      <c r="L4594" s="185">
        <f t="shared" ref="L4594:M4594" si="7585">L4595+L4597+L4601</f>
        <v>598</v>
      </c>
      <c r="M4594" s="185">
        <f t="shared" si="7585"/>
        <v>0</v>
      </c>
      <c r="N4594" s="185">
        <f t="shared" ref="N4594:O4594" si="7586">N4595+N4597+N4601</f>
        <v>0</v>
      </c>
      <c r="O4594" s="185">
        <f t="shared" si="7586"/>
        <v>0</v>
      </c>
      <c r="P4594" s="185">
        <f t="shared" si="7584"/>
        <v>0</v>
      </c>
      <c r="Q4594" s="185">
        <f t="shared" si="7584"/>
        <v>0</v>
      </c>
      <c r="R4594" s="185">
        <f t="shared" ref="R4594:W4594" si="7587">R4595+R4597+R4601</f>
        <v>0</v>
      </c>
      <c r="S4594" s="185">
        <f t="shared" si="7587"/>
        <v>0</v>
      </c>
      <c r="T4594" s="185">
        <f t="shared" ref="T4594:U4594" si="7588">T4595+T4597+T4601</f>
        <v>0</v>
      </c>
      <c r="U4594" s="185">
        <f t="shared" si="7588"/>
        <v>0</v>
      </c>
      <c r="V4594" s="185">
        <f t="shared" si="7587"/>
        <v>0</v>
      </c>
      <c r="W4594" s="185">
        <f t="shared" si="7587"/>
        <v>0</v>
      </c>
      <c r="X4594" s="185">
        <f t="shared" ref="X4594:Y4594" si="7589">X4595+X4597+X4601</f>
        <v>0</v>
      </c>
      <c r="Y4594" s="185">
        <f t="shared" si="7589"/>
        <v>0</v>
      </c>
    </row>
    <row r="4595" spans="1:29" x14ac:dyDescent="0.2">
      <c r="A4595" s="118" t="s">
        <v>1008</v>
      </c>
      <c r="B4595" s="102" t="s">
        <v>1016</v>
      </c>
      <c r="C4595" s="103">
        <v>51</v>
      </c>
      <c r="D4595" s="118"/>
      <c r="E4595" s="113">
        <v>321</v>
      </c>
      <c r="F4595" s="141"/>
      <c r="G4595" s="186"/>
      <c r="H4595" s="108">
        <f t="shared" ref="H4595:Y4595" si="7590">H4596</f>
        <v>0</v>
      </c>
      <c r="I4595" s="108">
        <f t="shared" si="7590"/>
        <v>0</v>
      </c>
      <c r="J4595" s="108">
        <f t="shared" si="7590"/>
        <v>133</v>
      </c>
      <c r="K4595" s="108">
        <f t="shared" si="7590"/>
        <v>0</v>
      </c>
      <c r="L4595" s="108">
        <f t="shared" si="7590"/>
        <v>133</v>
      </c>
      <c r="M4595" s="108">
        <f t="shared" si="7590"/>
        <v>0</v>
      </c>
      <c r="N4595" s="108">
        <f t="shared" si="7590"/>
        <v>0</v>
      </c>
      <c r="O4595" s="108">
        <f t="shared" si="7590"/>
        <v>0</v>
      </c>
      <c r="P4595" s="108">
        <f t="shared" si="7590"/>
        <v>0</v>
      </c>
      <c r="Q4595" s="108">
        <f t="shared" si="7590"/>
        <v>0</v>
      </c>
      <c r="R4595" s="108">
        <f t="shared" si="7590"/>
        <v>0</v>
      </c>
      <c r="S4595" s="108">
        <f t="shared" si="7590"/>
        <v>0</v>
      </c>
      <c r="T4595" s="108">
        <f t="shared" si="7590"/>
        <v>0</v>
      </c>
      <c r="U4595" s="108">
        <f t="shared" si="7590"/>
        <v>0</v>
      </c>
      <c r="V4595" s="108">
        <f t="shared" si="7590"/>
        <v>0</v>
      </c>
      <c r="W4595" s="108">
        <f t="shared" si="7590"/>
        <v>0</v>
      </c>
      <c r="X4595" s="108">
        <f t="shared" si="7590"/>
        <v>0</v>
      </c>
      <c r="Y4595" s="108">
        <f t="shared" si="7590"/>
        <v>0</v>
      </c>
      <c r="Z4595" s="101"/>
      <c r="AA4595" s="101"/>
      <c r="AB4595" s="101"/>
      <c r="AC4595" s="101"/>
    </row>
    <row r="4596" spans="1:29" ht="15" x14ac:dyDescent="0.2">
      <c r="A4596" s="95" t="s">
        <v>1008</v>
      </c>
      <c r="B4596" s="93" t="s">
        <v>1016</v>
      </c>
      <c r="C4596" s="94">
        <v>51</v>
      </c>
      <c r="D4596" s="95" t="s">
        <v>101</v>
      </c>
      <c r="E4596" s="119">
        <v>3211</v>
      </c>
      <c r="F4596" s="142" t="s">
        <v>42</v>
      </c>
      <c r="H4596" s="398">
        <v>0</v>
      </c>
      <c r="I4596" s="399"/>
      <c r="J4596" s="398">
        <v>133</v>
      </c>
      <c r="K4596" s="399"/>
      <c r="L4596" s="398">
        <v>133</v>
      </c>
      <c r="M4596" s="399"/>
      <c r="N4596" s="398">
        <v>0</v>
      </c>
      <c r="O4596" s="399"/>
      <c r="P4596" s="398">
        <v>0</v>
      </c>
      <c r="Q4596" s="399"/>
      <c r="R4596" s="398"/>
      <c r="S4596" s="399"/>
      <c r="T4596" s="398"/>
      <c r="U4596" s="399"/>
      <c r="V4596" s="398"/>
      <c r="W4596" s="399"/>
      <c r="X4596" s="398"/>
      <c r="Y4596" s="399"/>
    </row>
    <row r="4597" spans="1:29" s="101" customFormat="1" x14ac:dyDescent="0.2">
      <c r="A4597" s="118" t="s">
        <v>1008</v>
      </c>
      <c r="B4597" s="102" t="s">
        <v>1016</v>
      </c>
      <c r="C4597" s="103">
        <v>51</v>
      </c>
      <c r="D4597" s="118"/>
      <c r="E4597" s="113">
        <v>323</v>
      </c>
      <c r="F4597" s="141"/>
      <c r="G4597" s="186"/>
      <c r="H4597" s="108">
        <f t="shared" ref="H4597:Q4597" si="7591">H4598+H4599+H4600</f>
        <v>0</v>
      </c>
      <c r="I4597" s="108">
        <f t="shared" si="7591"/>
        <v>0</v>
      </c>
      <c r="J4597" s="108">
        <f t="shared" si="7591"/>
        <v>399</v>
      </c>
      <c r="K4597" s="108">
        <f t="shared" si="7591"/>
        <v>0</v>
      </c>
      <c r="L4597" s="108">
        <f t="shared" ref="L4597:M4597" si="7592">L4598+L4599+L4600</f>
        <v>399</v>
      </c>
      <c r="M4597" s="108">
        <f t="shared" si="7592"/>
        <v>0</v>
      </c>
      <c r="N4597" s="108">
        <f t="shared" ref="N4597:O4597" si="7593">N4598+N4599+N4600</f>
        <v>0</v>
      </c>
      <c r="O4597" s="108">
        <f t="shared" si="7593"/>
        <v>0</v>
      </c>
      <c r="P4597" s="108">
        <f t="shared" si="7591"/>
        <v>0</v>
      </c>
      <c r="Q4597" s="108">
        <f t="shared" si="7591"/>
        <v>0</v>
      </c>
      <c r="R4597" s="108">
        <f t="shared" ref="R4597:W4597" si="7594">R4598+R4599+R4600</f>
        <v>0</v>
      </c>
      <c r="S4597" s="108">
        <f t="shared" si="7594"/>
        <v>0</v>
      </c>
      <c r="T4597" s="108">
        <f t="shared" ref="T4597:U4597" si="7595">T4598+T4599+T4600</f>
        <v>0</v>
      </c>
      <c r="U4597" s="108">
        <f t="shared" si="7595"/>
        <v>0</v>
      </c>
      <c r="V4597" s="108">
        <f t="shared" si="7594"/>
        <v>0</v>
      </c>
      <c r="W4597" s="108">
        <f t="shared" si="7594"/>
        <v>0</v>
      </c>
      <c r="X4597" s="108">
        <f t="shared" ref="X4597:Y4597" si="7596">X4598+X4599+X4600</f>
        <v>0</v>
      </c>
      <c r="Y4597" s="108">
        <f t="shared" si="7596"/>
        <v>0</v>
      </c>
      <c r="Z4597" s="112"/>
      <c r="AA4597" s="112"/>
      <c r="AB4597" s="112"/>
      <c r="AC4597" s="112"/>
    </row>
    <row r="4598" spans="1:29" ht="15" x14ac:dyDescent="0.2">
      <c r="A4598" s="95" t="s">
        <v>1008</v>
      </c>
      <c r="B4598" s="93" t="s">
        <v>1016</v>
      </c>
      <c r="C4598" s="94">
        <v>51</v>
      </c>
      <c r="D4598" s="95" t="s">
        <v>101</v>
      </c>
      <c r="E4598" s="119">
        <v>3233</v>
      </c>
      <c r="F4598" s="142" t="s">
        <v>54</v>
      </c>
      <c r="H4598" s="398">
        <v>0</v>
      </c>
      <c r="I4598" s="399"/>
      <c r="J4598" s="398">
        <v>133</v>
      </c>
      <c r="K4598" s="399"/>
      <c r="L4598" s="398">
        <v>133</v>
      </c>
      <c r="M4598" s="399"/>
      <c r="N4598" s="398">
        <v>0</v>
      </c>
      <c r="O4598" s="399"/>
      <c r="P4598" s="398">
        <v>0</v>
      </c>
      <c r="Q4598" s="399"/>
      <c r="R4598" s="398"/>
      <c r="S4598" s="399"/>
      <c r="T4598" s="398"/>
      <c r="U4598" s="399"/>
      <c r="V4598" s="398"/>
      <c r="W4598" s="399"/>
      <c r="X4598" s="398"/>
      <c r="Y4598" s="399"/>
    </row>
    <row r="4599" spans="1:29" x14ac:dyDescent="0.2">
      <c r="A4599" s="95" t="s">
        <v>1008</v>
      </c>
      <c r="B4599" s="93" t="s">
        <v>1016</v>
      </c>
      <c r="C4599" s="94">
        <v>51</v>
      </c>
      <c r="D4599" s="95" t="s">
        <v>101</v>
      </c>
      <c r="E4599" s="119">
        <v>3235</v>
      </c>
      <c r="F4599" s="142" t="s">
        <v>56</v>
      </c>
      <c r="H4599" s="398">
        <v>0</v>
      </c>
      <c r="I4599" s="399"/>
      <c r="J4599" s="398">
        <v>133</v>
      </c>
      <c r="K4599" s="399"/>
      <c r="L4599" s="398">
        <v>133</v>
      </c>
      <c r="M4599" s="399"/>
      <c r="N4599" s="398">
        <v>0</v>
      </c>
      <c r="O4599" s="399"/>
      <c r="P4599" s="398">
        <v>0</v>
      </c>
      <c r="Q4599" s="399"/>
      <c r="R4599" s="398"/>
      <c r="S4599" s="399"/>
      <c r="T4599" s="398"/>
      <c r="U4599" s="399"/>
      <c r="V4599" s="398"/>
      <c r="W4599" s="399"/>
      <c r="X4599" s="398"/>
      <c r="Y4599" s="399"/>
      <c r="Z4599" s="101"/>
      <c r="AA4599" s="101"/>
      <c r="AB4599" s="101"/>
      <c r="AC4599" s="101"/>
    </row>
    <row r="4600" spans="1:29" s="101" customFormat="1" x14ac:dyDescent="0.2">
      <c r="A4600" s="95" t="s">
        <v>1008</v>
      </c>
      <c r="B4600" s="93" t="s">
        <v>1016</v>
      </c>
      <c r="C4600" s="94">
        <v>51</v>
      </c>
      <c r="D4600" s="95" t="s">
        <v>101</v>
      </c>
      <c r="E4600" s="119">
        <v>3237</v>
      </c>
      <c r="F4600" s="142" t="s">
        <v>58</v>
      </c>
      <c r="G4600" s="134"/>
      <c r="H4600" s="398">
        <v>0</v>
      </c>
      <c r="I4600" s="399"/>
      <c r="J4600" s="398">
        <v>133</v>
      </c>
      <c r="K4600" s="399"/>
      <c r="L4600" s="398">
        <v>133</v>
      </c>
      <c r="M4600" s="399"/>
      <c r="N4600" s="398">
        <v>0</v>
      </c>
      <c r="O4600" s="399"/>
      <c r="P4600" s="398">
        <v>0</v>
      </c>
      <c r="Q4600" s="399"/>
      <c r="R4600" s="398"/>
      <c r="S4600" s="399"/>
      <c r="T4600" s="398"/>
      <c r="U4600" s="399"/>
      <c r="V4600" s="398"/>
      <c r="W4600" s="399"/>
      <c r="X4600" s="398"/>
      <c r="Y4600" s="399"/>
      <c r="Z4600" s="112"/>
      <c r="AA4600" s="112"/>
      <c r="AB4600" s="112"/>
      <c r="AC4600" s="112"/>
    </row>
    <row r="4601" spans="1:29" x14ac:dyDescent="0.2">
      <c r="A4601" s="118" t="s">
        <v>1008</v>
      </c>
      <c r="B4601" s="102" t="s">
        <v>1016</v>
      </c>
      <c r="C4601" s="103">
        <v>51</v>
      </c>
      <c r="D4601" s="118"/>
      <c r="E4601" s="113">
        <v>329</v>
      </c>
      <c r="F4601" s="141"/>
      <c r="G4601" s="186"/>
      <c r="H4601" s="108">
        <f t="shared" ref="H4601:Y4601" si="7597">H4602</f>
        <v>0</v>
      </c>
      <c r="I4601" s="108">
        <f t="shared" si="7597"/>
        <v>0</v>
      </c>
      <c r="J4601" s="108">
        <f t="shared" si="7597"/>
        <v>66</v>
      </c>
      <c r="K4601" s="108">
        <f t="shared" si="7597"/>
        <v>0</v>
      </c>
      <c r="L4601" s="108">
        <f t="shared" si="7597"/>
        <v>66</v>
      </c>
      <c r="M4601" s="108">
        <f t="shared" si="7597"/>
        <v>0</v>
      </c>
      <c r="N4601" s="108">
        <f t="shared" si="7597"/>
        <v>0</v>
      </c>
      <c r="O4601" s="108">
        <f t="shared" si="7597"/>
        <v>0</v>
      </c>
      <c r="P4601" s="108">
        <f t="shared" si="7597"/>
        <v>0</v>
      </c>
      <c r="Q4601" s="108">
        <f t="shared" si="7597"/>
        <v>0</v>
      </c>
      <c r="R4601" s="108">
        <f t="shared" si="7597"/>
        <v>0</v>
      </c>
      <c r="S4601" s="108">
        <f t="shared" si="7597"/>
        <v>0</v>
      </c>
      <c r="T4601" s="108">
        <f t="shared" si="7597"/>
        <v>0</v>
      </c>
      <c r="U4601" s="108">
        <f t="shared" si="7597"/>
        <v>0</v>
      </c>
      <c r="V4601" s="108">
        <f t="shared" si="7597"/>
        <v>0</v>
      </c>
      <c r="W4601" s="108">
        <f t="shared" si="7597"/>
        <v>0</v>
      </c>
      <c r="X4601" s="108">
        <f t="shared" si="7597"/>
        <v>0</v>
      </c>
      <c r="Y4601" s="108">
        <f t="shared" si="7597"/>
        <v>0</v>
      </c>
    </row>
    <row r="4602" spans="1:29" s="101" customFormat="1" x14ac:dyDescent="0.2">
      <c r="A4602" s="95" t="s">
        <v>1008</v>
      </c>
      <c r="B4602" s="93" t="s">
        <v>1016</v>
      </c>
      <c r="C4602" s="94">
        <v>51</v>
      </c>
      <c r="D4602" s="95" t="s">
        <v>101</v>
      </c>
      <c r="E4602" s="119">
        <v>3293</v>
      </c>
      <c r="F4602" s="142" t="s">
        <v>64</v>
      </c>
      <c r="G4602" s="134"/>
      <c r="H4602" s="398">
        <v>0</v>
      </c>
      <c r="I4602" s="399"/>
      <c r="J4602" s="398">
        <v>66</v>
      </c>
      <c r="K4602" s="399"/>
      <c r="L4602" s="398">
        <v>66</v>
      </c>
      <c r="M4602" s="399"/>
      <c r="N4602" s="398">
        <v>0</v>
      </c>
      <c r="O4602" s="399"/>
      <c r="P4602" s="398">
        <v>0</v>
      </c>
      <c r="Q4602" s="399"/>
      <c r="R4602" s="398"/>
      <c r="S4602" s="399"/>
      <c r="T4602" s="398"/>
      <c r="U4602" s="399"/>
      <c r="V4602" s="398"/>
      <c r="W4602" s="399"/>
      <c r="X4602" s="398"/>
      <c r="Y4602" s="399"/>
    </row>
    <row r="4603" spans="1:29" x14ac:dyDescent="0.2">
      <c r="A4603" s="188" t="s">
        <v>1008</v>
      </c>
      <c r="B4603" s="166" t="s">
        <v>1016</v>
      </c>
      <c r="C4603" s="167">
        <v>51</v>
      </c>
      <c r="D4603" s="166"/>
      <c r="E4603" s="168">
        <v>41</v>
      </c>
      <c r="F4603" s="169"/>
      <c r="G4603" s="169"/>
      <c r="H4603" s="185">
        <f t="shared" ref="H4603:X4604" si="7598">H4604</f>
        <v>0</v>
      </c>
      <c r="I4603" s="185">
        <f t="shared" si="7598"/>
        <v>0</v>
      </c>
      <c r="J4603" s="185">
        <f t="shared" si="7598"/>
        <v>66</v>
      </c>
      <c r="K4603" s="185">
        <f t="shared" si="7598"/>
        <v>0</v>
      </c>
      <c r="L4603" s="185">
        <f t="shared" si="7598"/>
        <v>66</v>
      </c>
      <c r="M4603" s="185">
        <f t="shared" si="7598"/>
        <v>0</v>
      </c>
      <c r="N4603" s="185">
        <f t="shared" si="7598"/>
        <v>0</v>
      </c>
      <c r="O4603" s="185">
        <f t="shared" si="7598"/>
        <v>0</v>
      </c>
      <c r="P4603" s="185">
        <f t="shared" si="7598"/>
        <v>0</v>
      </c>
      <c r="Q4603" s="185">
        <f t="shared" si="7598"/>
        <v>0</v>
      </c>
      <c r="R4603" s="185">
        <f t="shared" si="7598"/>
        <v>0</v>
      </c>
      <c r="S4603" s="185">
        <f t="shared" si="7598"/>
        <v>0</v>
      </c>
      <c r="T4603" s="185">
        <f t="shared" si="7598"/>
        <v>0</v>
      </c>
      <c r="U4603" s="185">
        <f t="shared" si="7598"/>
        <v>0</v>
      </c>
      <c r="V4603" s="185">
        <f t="shared" si="7598"/>
        <v>0</v>
      </c>
      <c r="W4603" s="185">
        <f t="shared" si="7598"/>
        <v>0</v>
      </c>
      <c r="X4603" s="185">
        <f t="shared" si="7598"/>
        <v>0</v>
      </c>
      <c r="Y4603" s="185">
        <f t="shared" ref="X4603:Y4604" si="7599">Y4604</f>
        <v>0</v>
      </c>
    </row>
    <row r="4604" spans="1:29" s="101" customFormat="1" x14ac:dyDescent="0.2">
      <c r="A4604" s="118" t="s">
        <v>1008</v>
      </c>
      <c r="B4604" s="102" t="s">
        <v>1016</v>
      </c>
      <c r="C4604" s="103">
        <v>51</v>
      </c>
      <c r="D4604" s="118"/>
      <c r="E4604" s="113">
        <v>412</v>
      </c>
      <c r="F4604" s="141"/>
      <c r="G4604" s="186"/>
      <c r="H4604" s="108">
        <f t="shared" si="7598"/>
        <v>0</v>
      </c>
      <c r="I4604" s="108">
        <f t="shared" si="7598"/>
        <v>0</v>
      </c>
      <c r="J4604" s="108">
        <f t="shared" si="7598"/>
        <v>66</v>
      </c>
      <c r="K4604" s="108">
        <f t="shared" si="7598"/>
        <v>0</v>
      </c>
      <c r="L4604" s="108">
        <f t="shared" si="7598"/>
        <v>66</v>
      </c>
      <c r="M4604" s="108">
        <f t="shared" si="7598"/>
        <v>0</v>
      </c>
      <c r="N4604" s="108">
        <f t="shared" si="7598"/>
        <v>0</v>
      </c>
      <c r="O4604" s="108">
        <f t="shared" si="7598"/>
        <v>0</v>
      </c>
      <c r="P4604" s="108">
        <f t="shared" si="7598"/>
        <v>0</v>
      </c>
      <c r="Q4604" s="108">
        <f t="shared" si="7598"/>
        <v>0</v>
      </c>
      <c r="R4604" s="108">
        <f t="shared" si="7598"/>
        <v>0</v>
      </c>
      <c r="S4604" s="108">
        <f t="shared" si="7598"/>
        <v>0</v>
      </c>
      <c r="T4604" s="108">
        <f t="shared" si="7598"/>
        <v>0</v>
      </c>
      <c r="U4604" s="108">
        <f t="shared" si="7598"/>
        <v>0</v>
      </c>
      <c r="V4604" s="108">
        <f t="shared" si="7598"/>
        <v>0</v>
      </c>
      <c r="W4604" s="108">
        <f t="shared" si="7598"/>
        <v>0</v>
      </c>
      <c r="X4604" s="108">
        <f t="shared" si="7599"/>
        <v>0</v>
      </c>
      <c r="Y4604" s="108">
        <f t="shared" si="7599"/>
        <v>0</v>
      </c>
    </row>
    <row r="4605" spans="1:29" ht="15" x14ac:dyDescent="0.2">
      <c r="A4605" s="95" t="s">
        <v>1008</v>
      </c>
      <c r="B4605" s="93" t="s">
        <v>1016</v>
      </c>
      <c r="C4605" s="94">
        <v>51</v>
      </c>
      <c r="D4605" s="95" t="s">
        <v>101</v>
      </c>
      <c r="E4605" s="119">
        <v>4126</v>
      </c>
      <c r="F4605" s="142" t="s">
        <v>84</v>
      </c>
      <c r="H4605" s="398">
        <v>0</v>
      </c>
      <c r="I4605" s="399"/>
      <c r="J4605" s="398">
        <v>66</v>
      </c>
      <c r="K4605" s="399"/>
      <c r="L4605" s="398">
        <v>66</v>
      </c>
      <c r="M4605" s="399"/>
      <c r="N4605" s="398">
        <v>0</v>
      </c>
      <c r="O4605" s="399"/>
      <c r="P4605" s="398">
        <v>0</v>
      </c>
      <c r="Q4605" s="399"/>
      <c r="R4605" s="398"/>
      <c r="S4605" s="399"/>
      <c r="T4605" s="398"/>
      <c r="U4605" s="399"/>
      <c r="V4605" s="398"/>
      <c r="W4605" s="399"/>
      <c r="X4605" s="398"/>
      <c r="Y4605" s="399"/>
    </row>
    <row r="4606" spans="1:29" s="101" customFormat="1" x14ac:dyDescent="0.2">
      <c r="A4606" s="188" t="s">
        <v>1008</v>
      </c>
      <c r="B4606" s="166" t="s">
        <v>1016</v>
      </c>
      <c r="C4606" s="167">
        <v>559</v>
      </c>
      <c r="D4606" s="166"/>
      <c r="E4606" s="168">
        <v>31</v>
      </c>
      <c r="F4606" s="169"/>
      <c r="G4606" s="169"/>
      <c r="H4606" s="185">
        <f t="shared" ref="H4606:Q4606" si="7600">H4607+H4609</f>
        <v>16458</v>
      </c>
      <c r="I4606" s="185">
        <f t="shared" si="7600"/>
        <v>0</v>
      </c>
      <c r="J4606" s="185">
        <f t="shared" si="7600"/>
        <v>5574</v>
      </c>
      <c r="K4606" s="185">
        <f t="shared" si="7600"/>
        <v>0</v>
      </c>
      <c r="L4606" s="185">
        <f t="shared" ref="L4606:M4606" si="7601">L4607+L4609</f>
        <v>5574</v>
      </c>
      <c r="M4606" s="185">
        <f t="shared" si="7601"/>
        <v>0</v>
      </c>
      <c r="N4606" s="185">
        <f t="shared" ref="N4606:O4606" si="7602">N4607+N4609</f>
        <v>14000</v>
      </c>
      <c r="O4606" s="185">
        <f t="shared" si="7602"/>
        <v>0</v>
      </c>
      <c r="P4606" s="185">
        <f t="shared" si="7600"/>
        <v>0</v>
      </c>
      <c r="Q4606" s="185">
        <f t="shared" si="7600"/>
        <v>0</v>
      </c>
      <c r="R4606" s="185">
        <f t="shared" ref="R4606:W4606" si="7603">R4607+R4609</f>
        <v>0</v>
      </c>
      <c r="S4606" s="185">
        <f t="shared" si="7603"/>
        <v>0</v>
      </c>
      <c r="T4606" s="185">
        <f t="shared" ref="T4606:U4606" si="7604">T4607+T4609</f>
        <v>0</v>
      </c>
      <c r="U4606" s="185">
        <f t="shared" si="7604"/>
        <v>0</v>
      </c>
      <c r="V4606" s="185">
        <f t="shared" si="7603"/>
        <v>0</v>
      </c>
      <c r="W4606" s="185">
        <f t="shared" si="7603"/>
        <v>0</v>
      </c>
      <c r="X4606" s="185">
        <f t="shared" ref="X4606:Y4606" si="7605">X4607+X4609</f>
        <v>0</v>
      </c>
      <c r="Y4606" s="185">
        <f t="shared" si="7605"/>
        <v>0</v>
      </c>
    </row>
    <row r="4607" spans="1:29" x14ac:dyDescent="0.2">
      <c r="A4607" s="118" t="s">
        <v>1008</v>
      </c>
      <c r="B4607" s="102" t="s">
        <v>1016</v>
      </c>
      <c r="C4607" s="103">
        <v>559</v>
      </c>
      <c r="D4607" s="118"/>
      <c r="E4607" s="113">
        <v>311</v>
      </c>
      <c r="F4607" s="141"/>
      <c r="G4607" s="186"/>
      <c r="H4607" s="108">
        <f t="shared" ref="H4607:Y4607" si="7606">H4608</f>
        <v>13672</v>
      </c>
      <c r="I4607" s="108">
        <f t="shared" si="7606"/>
        <v>0</v>
      </c>
      <c r="J4607" s="108">
        <f t="shared" si="7606"/>
        <v>4645</v>
      </c>
      <c r="K4607" s="108">
        <f t="shared" si="7606"/>
        <v>0</v>
      </c>
      <c r="L4607" s="108">
        <f t="shared" si="7606"/>
        <v>4645</v>
      </c>
      <c r="M4607" s="108">
        <f t="shared" si="7606"/>
        <v>0</v>
      </c>
      <c r="N4607" s="108">
        <f t="shared" si="7606"/>
        <v>12000</v>
      </c>
      <c r="O4607" s="108">
        <f t="shared" si="7606"/>
        <v>0</v>
      </c>
      <c r="P4607" s="108">
        <f t="shared" si="7606"/>
        <v>0</v>
      </c>
      <c r="Q4607" s="108">
        <f t="shared" si="7606"/>
        <v>0</v>
      </c>
      <c r="R4607" s="108">
        <f t="shared" si="7606"/>
        <v>0</v>
      </c>
      <c r="S4607" s="108">
        <f t="shared" si="7606"/>
        <v>0</v>
      </c>
      <c r="T4607" s="108">
        <f t="shared" si="7606"/>
        <v>0</v>
      </c>
      <c r="U4607" s="108">
        <f t="shared" si="7606"/>
        <v>0</v>
      </c>
      <c r="V4607" s="108">
        <f t="shared" si="7606"/>
        <v>0</v>
      </c>
      <c r="W4607" s="108">
        <f t="shared" si="7606"/>
        <v>0</v>
      </c>
      <c r="X4607" s="108">
        <f t="shared" si="7606"/>
        <v>0</v>
      </c>
      <c r="Y4607" s="108">
        <f t="shared" si="7606"/>
        <v>0</v>
      </c>
    </row>
    <row r="4608" spans="1:29" x14ac:dyDescent="0.2">
      <c r="A4608" s="95" t="s">
        <v>1008</v>
      </c>
      <c r="B4608" s="93" t="s">
        <v>1016</v>
      </c>
      <c r="C4608" s="94">
        <v>559</v>
      </c>
      <c r="D4608" s="95" t="s">
        <v>101</v>
      </c>
      <c r="E4608" s="119">
        <v>3111</v>
      </c>
      <c r="F4608" s="142" t="s">
        <v>33</v>
      </c>
      <c r="H4608" s="398">
        <v>13672</v>
      </c>
      <c r="I4608" s="399"/>
      <c r="J4608" s="398">
        <v>4645</v>
      </c>
      <c r="K4608" s="399"/>
      <c r="L4608" s="398">
        <v>4645</v>
      </c>
      <c r="M4608" s="399"/>
      <c r="N4608" s="398">
        <v>12000</v>
      </c>
      <c r="O4608" s="399"/>
      <c r="P4608" s="398">
        <v>0</v>
      </c>
      <c r="Q4608" s="399"/>
      <c r="R4608" s="398"/>
      <c r="S4608" s="399"/>
      <c r="T4608" s="398"/>
      <c r="U4608" s="399"/>
      <c r="V4608" s="398"/>
      <c r="W4608" s="399"/>
      <c r="X4608" s="398"/>
      <c r="Y4608" s="399"/>
      <c r="Z4608" s="101"/>
      <c r="AA4608" s="101"/>
      <c r="AB4608" s="101"/>
      <c r="AC4608" s="101"/>
    </row>
    <row r="4609" spans="1:29" s="101" customFormat="1" x14ac:dyDescent="0.2">
      <c r="A4609" s="118" t="s">
        <v>1008</v>
      </c>
      <c r="B4609" s="102" t="s">
        <v>1016</v>
      </c>
      <c r="C4609" s="103">
        <v>559</v>
      </c>
      <c r="D4609" s="118"/>
      <c r="E4609" s="113">
        <v>313</v>
      </c>
      <c r="F4609" s="141"/>
      <c r="G4609" s="186"/>
      <c r="H4609" s="108">
        <f t="shared" ref="H4609:Y4609" si="7607">H4610</f>
        <v>2786</v>
      </c>
      <c r="I4609" s="108">
        <f t="shared" si="7607"/>
        <v>0</v>
      </c>
      <c r="J4609" s="108">
        <f t="shared" si="7607"/>
        <v>929</v>
      </c>
      <c r="K4609" s="108">
        <f t="shared" si="7607"/>
        <v>0</v>
      </c>
      <c r="L4609" s="108">
        <f t="shared" si="7607"/>
        <v>929</v>
      </c>
      <c r="M4609" s="108">
        <f t="shared" si="7607"/>
        <v>0</v>
      </c>
      <c r="N4609" s="108">
        <f t="shared" si="7607"/>
        <v>2000</v>
      </c>
      <c r="O4609" s="108">
        <f t="shared" si="7607"/>
        <v>0</v>
      </c>
      <c r="P4609" s="108">
        <f t="shared" si="7607"/>
        <v>0</v>
      </c>
      <c r="Q4609" s="108">
        <f t="shared" si="7607"/>
        <v>0</v>
      </c>
      <c r="R4609" s="108">
        <f t="shared" si="7607"/>
        <v>0</v>
      </c>
      <c r="S4609" s="108">
        <f t="shared" si="7607"/>
        <v>0</v>
      </c>
      <c r="T4609" s="108">
        <f t="shared" si="7607"/>
        <v>0</v>
      </c>
      <c r="U4609" s="108">
        <f t="shared" si="7607"/>
        <v>0</v>
      </c>
      <c r="V4609" s="108">
        <f t="shared" si="7607"/>
        <v>0</v>
      </c>
      <c r="W4609" s="108">
        <f t="shared" si="7607"/>
        <v>0</v>
      </c>
      <c r="X4609" s="108">
        <f t="shared" si="7607"/>
        <v>0</v>
      </c>
      <c r="Y4609" s="108">
        <f t="shared" si="7607"/>
        <v>0</v>
      </c>
      <c r="Z4609" s="112"/>
      <c r="AA4609" s="112"/>
      <c r="AB4609" s="112"/>
      <c r="AC4609" s="112"/>
    </row>
    <row r="4610" spans="1:29" ht="15" x14ac:dyDescent="0.2">
      <c r="A4610" s="95" t="s">
        <v>1008</v>
      </c>
      <c r="B4610" s="93" t="s">
        <v>1016</v>
      </c>
      <c r="C4610" s="94">
        <v>559</v>
      </c>
      <c r="D4610" s="95" t="s">
        <v>101</v>
      </c>
      <c r="E4610" s="119">
        <v>3132</v>
      </c>
      <c r="F4610" s="142" t="s">
        <v>40</v>
      </c>
      <c r="H4610" s="398">
        <v>2786</v>
      </c>
      <c r="I4610" s="399"/>
      <c r="J4610" s="398">
        <v>929</v>
      </c>
      <c r="K4610" s="399"/>
      <c r="L4610" s="398">
        <v>929</v>
      </c>
      <c r="M4610" s="399"/>
      <c r="N4610" s="398">
        <v>2000</v>
      </c>
      <c r="O4610" s="399"/>
      <c r="P4610" s="398">
        <v>0</v>
      </c>
      <c r="Q4610" s="399"/>
      <c r="R4610" s="398"/>
      <c r="S4610" s="399"/>
      <c r="T4610" s="398"/>
      <c r="U4610" s="399"/>
      <c r="V4610" s="398"/>
      <c r="W4610" s="399"/>
      <c r="X4610" s="398"/>
      <c r="Y4610" s="399"/>
    </row>
    <row r="4611" spans="1:29" x14ac:dyDescent="0.2">
      <c r="A4611" s="188" t="s">
        <v>1008</v>
      </c>
      <c r="B4611" s="166" t="s">
        <v>1016</v>
      </c>
      <c r="C4611" s="167">
        <v>559</v>
      </c>
      <c r="D4611" s="166"/>
      <c r="E4611" s="168">
        <v>32</v>
      </c>
      <c r="F4611" s="169"/>
      <c r="G4611" s="169"/>
      <c r="H4611" s="185">
        <f t="shared" ref="H4611:Q4611" si="7608">H4612+H4614+H4618</f>
        <v>37610</v>
      </c>
      <c r="I4611" s="185">
        <f t="shared" si="7608"/>
        <v>0</v>
      </c>
      <c r="J4611" s="185">
        <f t="shared" si="7608"/>
        <v>5109</v>
      </c>
      <c r="K4611" s="185">
        <f t="shared" si="7608"/>
        <v>0</v>
      </c>
      <c r="L4611" s="185">
        <f t="shared" ref="L4611:M4611" si="7609">L4612+L4614+L4618</f>
        <v>5109</v>
      </c>
      <c r="M4611" s="185">
        <f t="shared" si="7609"/>
        <v>0</v>
      </c>
      <c r="N4611" s="185">
        <f t="shared" ref="N4611:O4611" si="7610">N4612+N4614+N4618</f>
        <v>6900</v>
      </c>
      <c r="O4611" s="185">
        <f t="shared" si="7610"/>
        <v>0</v>
      </c>
      <c r="P4611" s="185">
        <f t="shared" si="7608"/>
        <v>0</v>
      </c>
      <c r="Q4611" s="185">
        <f t="shared" si="7608"/>
        <v>0</v>
      </c>
      <c r="R4611" s="185">
        <f t="shared" ref="R4611:W4611" si="7611">R4612+R4614+R4618</f>
        <v>0</v>
      </c>
      <c r="S4611" s="185">
        <f t="shared" si="7611"/>
        <v>0</v>
      </c>
      <c r="T4611" s="185">
        <f t="shared" ref="T4611:U4611" si="7612">T4612+T4614+T4618</f>
        <v>0</v>
      </c>
      <c r="U4611" s="185">
        <f t="shared" si="7612"/>
        <v>0</v>
      </c>
      <c r="V4611" s="185">
        <f t="shared" si="7611"/>
        <v>0</v>
      </c>
      <c r="W4611" s="185">
        <f t="shared" si="7611"/>
        <v>0</v>
      </c>
      <c r="X4611" s="185">
        <f t="shared" ref="X4611:Y4611" si="7613">X4612+X4614+X4618</f>
        <v>0</v>
      </c>
      <c r="Y4611" s="185">
        <f t="shared" si="7613"/>
        <v>0</v>
      </c>
      <c r="Z4611" s="101"/>
      <c r="AA4611" s="101"/>
      <c r="AB4611" s="101"/>
      <c r="AC4611" s="101"/>
    </row>
    <row r="4612" spans="1:29" x14ac:dyDescent="0.2">
      <c r="A4612" s="118" t="s">
        <v>1008</v>
      </c>
      <c r="B4612" s="102" t="s">
        <v>1016</v>
      </c>
      <c r="C4612" s="103">
        <v>559</v>
      </c>
      <c r="D4612" s="118"/>
      <c r="E4612" s="113">
        <v>321</v>
      </c>
      <c r="F4612" s="141"/>
      <c r="G4612" s="186"/>
      <c r="H4612" s="108">
        <f t="shared" ref="H4612:Y4612" si="7614">H4613</f>
        <v>0</v>
      </c>
      <c r="I4612" s="108">
        <f t="shared" si="7614"/>
        <v>0</v>
      </c>
      <c r="J4612" s="108">
        <f t="shared" si="7614"/>
        <v>1526</v>
      </c>
      <c r="K4612" s="108">
        <f t="shared" si="7614"/>
        <v>0</v>
      </c>
      <c r="L4612" s="108">
        <f t="shared" si="7614"/>
        <v>1526</v>
      </c>
      <c r="M4612" s="108">
        <f t="shared" si="7614"/>
        <v>0</v>
      </c>
      <c r="N4612" s="108">
        <f t="shared" si="7614"/>
        <v>3400</v>
      </c>
      <c r="O4612" s="108">
        <f t="shared" si="7614"/>
        <v>0</v>
      </c>
      <c r="P4612" s="108">
        <f t="shared" si="7614"/>
        <v>0</v>
      </c>
      <c r="Q4612" s="108">
        <f t="shared" si="7614"/>
        <v>0</v>
      </c>
      <c r="R4612" s="108">
        <f t="shared" si="7614"/>
        <v>0</v>
      </c>
      <c r="S4612" s="108">
        <f t="shared" si="7614"/>
        <v>0</v>
      </c>
      <c r="T4612" s="108">
        <f t="shared" si="7614"/>
        <v>0</v>
      </c>
      <c r="U4612" s="108">
        <f t="shared" si="7614"/>
        <v>0</v>
      </c>
      <c r="V4612" s="108">
        <f t="shared" si="7614"/>
        <v>0</v>
      </c>
      <c r="W4612" s="108">
        <f t="shared" si="7614"/>
        <v>0</v>
      </c>
      <c r="X4612" s="108">
        <f t="shared" si="7614"/>
        <v>0</v>
      </c>
      <c r="Y4612" s="108">
        <f t="shared" si="7614"/>
        <v>0</v>
      </c>
    </row>
    <row r="4613" spans="1:29" ht="15" x14ac:dyDescent="0.2">
      <c r="A4613" s="95" t="s">
        <v>1008</v>
      </c>
      <c r="B4613" s="93" t="s">
        <v>1016</v>
      </c>
      <c r="C4613" s="94">
        <v>559</v>
      </c>
      <c r="D4613" s="95" t="s">
        <v>101</v>
      </c>
      <c r="E4613" s="119">
        <v>3211</v>
      </c>
      <c r="F4613" s="142" t="s">
        <v>42</v>
      </c>
      <c r="H4613" s="398">
        <v>0</v>
      </c>
      <c r="I4613" s="399"/>
      <c r="J4613" s="398">
        <v>1526</v>
      </c>
      <c r="K4613" s="399"/>
      <c r="L4613" s="398">
        <v>1526</v>
      </c>
      <c r="M4613" s="399"/>
      <c r="N4613" s="398">
        <v>3400</v>
      </c>
      <c r="O4613" s="399"/>
      <c r="P4613" s="398">
        <v>0</v>
      </c>
      <c r="Q4613" s="399"/>
      <c r="R4613" s="398"/>
      <c r="S4613" s="399"/>
      <c r="T4613" s="398"/>
      <c r="U4613" s="399"/>
      <c r="V4613" s="398"/>
      <c r="W4613" s="399"/>
      <c r="X4613" s="398"/>
      <c r="Y4613" s="399"/>
    </row>
    <row r="4614" spans="1:29" s="101" customFormat="1" x14ac:dyDescent="0.2">
      <c r="A4614" s="118" t="s">
        <v>1008</v>
      </c>
      <c r="B4614" s="102" t="s">
        <v>1016</v>
      </c>
      <c r="C4614" s="103">
        <v>559</v>
      </c>
      <c r="D4614" s="118"/>
      <c r="E4614" s="113">
        <v>323</v>
      </c>
      <c r="F4614" s="141"/>
      <c r="G4614" s="186"/>
      <c r="H4614" s="108">
        <f t="shared" ref="H4614:Q4614" si="7615">H4615+H4616+H4617</f>
        <v>37610</v>
      </c>
      <c r="I4614" s="108">
        <f t="shared" si="7615"/>
        <v>0</v>
      </c>
      <c r="J4614" s="108">
        <f t="shared" si="7615"/>
        <v>3517</v>
      </c>
      <c r="K4614" s="108">
        <f t="shared" si="7615"/>
        <v>0</v>
      </c>
      <c r="L4614" s="108">
        <f t="shared" ref="L4614:M4614" si="7616">L4615+L4616+L4617</f>
        <v>3517</v>
      </c>
      <c r="M4614" s="108">
        <f t="shared" si="7616"/>
        <v>0</v>
      </c>
      <c r="N4614" s="108">
        <f t="shared" ref="N4614:O4614" si="7617">N4615+N4616+N4617</f>
        <v>3500</v>
      </c>
      <c r="O4614" s="108">
        <f t="shared" si="7617"/>
        <v>0</v>
      </c>
      <c r="P4614" s="108">
        <f t="shared" si="7615"/>
        <v>0</v>
      </c>
      <c r="Q4614" s="108">
        <f t="shared" si="7615"/>
        <v>0</v>
      </c>
      <c r="R4614" s="108">
        <f t="shared" ref="R4614:W4614" si="7618">R4615+R4616+R4617</f>
        <v>0</v>
      </c>
      <c r="S4614" s="108">
        <f t="shared" si="7618"/>
        <v>0</v>
      </c>
      <c r="T4614" s="108">
        <f t="shared" ref="T4614:U4614" si="7619">T4615+T4616+T4617</f>
        <v>0</v>
      </c>
      <c r="U4614" s="108">
        <f t="shared" si="7619"/>
        <v>0</v>
      </c>
      <c r="V4614" s="108">
        <f t="shared" si="7618"/>
        <v>0</v>
      </c>
      <c r="W4614" s="108">
        <f t="shared" si="7618"/>
        <v>0</v>
      </c>
      <c r="X4614" s="108">
        <f t="shared" ref="X4614:Y4614" si="7620">X4615+X4616+X4617</f>
        <v>0</v>
      </c>
      <c r="Y4614" s="108">
        <f t="shared" si="7620"/>
        <v>0</v>
      </c>
      <c r="Z4614" s="112"/>
      <c r="AA4614" s="112"/>
      <c r="AB4614" s="112"/>
      <c r="AC4614" s="112"/>
    </row>
    <row r="4615" spans="1:29" ht="15" x14ac:dyDescent="0.2">
      <c r="A4615" s="95" t="s">
        <v>1008</v>
      </c>
      <c r="B4615" s="93" t="s">
        <v>1016</v>
      </c>
      <c r="C4615" s="94">
        <v>559</v>
      </c>
      <c r="D4615" s="95" t="s">
        <v>101</v>
      </c>
      <c r="E4615" s="119">
        <v>3233</v>
      </c>
      <c r="F4615" s="142" t="s">
        <v>54</v>
      </c>
      <c r="H4615" s="398">
        <v>0</v>
      </c>
      <c r="I4615" s="399"/>
      <c r="J4615" s="398">
        <v>133</v>
      </c>
      <c r="K4615" s="399"/>
      <c r="L4615" s="398">
        <v>133</v>
      </c>
      <c r="M4615" s="399"/>
      <c r="N4615" s="398">
        <v>100</v>
      </c>
      <c r="O4615" s="399"/>
      <c r="P4615" s="398">
        <v>0</v>
      </c>
      <c r="Q4615" s="399"/>
      <c r="R4615" s="398"/>
      <c r="S4615" s="399"/>
      <c r="T4615" s="398"/>
      <c r="U4615" s="399"/>
      <c r="V4615" s="398"/>
      <c r="W4615" s="399"/>
      <c r="X4615" s="398"/>
      <c r="Y4615" s="399"/>
    </row>
    <row r="4616" spans="1:29" x14ac:dyDescent="0.2">
      <c r="A4616" s="95" t="s">
        <v>1008</v>
      </c>
      <c r="B4616" s="93" t="s">
        <v>1016</v>
      </c>
      <c r="C4616" s="94">
        <v>559</v>
      </c>
      <c r="D4616" s="95" t="s">
        <v>101</v>
      </c>
      <c r="E4616" s="119">
        <v>3235</v>
      </c>
      <c r="F4616" s="142" t="s">
        <v>56</v>
      </c>
      <c r="H4616" s="398">
        <v>0</v>
      </c>
      <c r="I4616" s="399"/>
      <c r="J4616" s="398">
        <v>66</v>
      </c>
      <c r="K4616" s="399"/>
      <c r="L4616" s="398">
        <v>66</v>
      </c>
      <c r="M4616" s="399"/>
      <c r="N4616" s="398">
        <v>0</v>
      </c>
      <c r="O4616" s="399"/>
      <c r="P4616" s="398">
        <v>0</v>
      </c>
      <c r="Q4616" s="399"/>
      <c r="R4616" s="398"/>
      <c r="S4616" s="399"/>
      <c r="T4616" s="398"/>
      <c r="U4616" s="399"/>
      <c r="V4616" s="398"/>
      <c r="W4616" s="399"/>
      <c r="X4616" s="398"/>
      <c r="Y4616" s="399"/>
      <c r="Z4616" s="101"/>
      <c r="AA4616" s="101"/>
      <c r="AB4616" s="101"/>
      <c r="AC4616" s="101"/>
    </row>
    <row r="4617" spans="1:29" s="101" customFormat="1" x14ac:dyDescent="0.2">
      <c r="A4617" s="95" t="s">
        <v>1008</v>
      </c>
      <c r="B4617" s="93" t="s">
        <v>1016</v>
      </c>
      <c r="C4617" s="94">
        <v>559</v>
      </c>
      <c r="D4617" s="95" t="s">
        <v>101</v>
      </c>
      <c r="E4617" s="119">
        <v>3237</v>
      </c>
      <c r="F4617" s="142" t="s">
        <v>58</v>
      </c>
      <c r="G4617" s="134"/>
      <c r="H4617" s="398">
        <v>37610</v>
      </c>
      <c r="I4617" s="399"/>
      <c r="J4617" s="398">
        <v>3318</v>
      </c>
      <c r="K4617" s="399"/>
      <c r="L4617" s="398">
        <v>3318</v>
      </c>
      <c r="M4617" s="399"/>
      <c r="N4617" s="398">
        <v>3400</v>
      </c>
      <c r="O4617" s="399"/>
      <c r="P4617" s="398">
        <v>0</v>
      </c>
      <c r="Q4617" s="399"/>
      <c r="R4617" s="398"/>
      <c r="S4617" s="399"/>
      <c r="T4617" s="398"/>
      <c r="U4617" s="399"/>
      <c r="V4617" s="398"/>
      <c r="W4617" s="399"/>
      <c r="X4617" s="398"/>
      <c r="Y4617" s="399"/>
      <c r="Z4617" s="112"/>
      <c r="AA4617" s="112"/>
      <c r="AB4617" s="112"/>
      <c r="AC4617" s="112"/>
    </row>
    <row r="4618" spans="1:29" x14ac:dyDescent="0.2">
      <c r="A4618" s="118" t="s">
        <v>1008</v>
      </c>
      <c r="B4618" s="102" t="s">
        <v>1016</v>
      </c>
      <c r="C4618" s="103">
        <v>559</v>
      </c>
      <c r="D4618" s="118"/>
      <c r="E4618" s="113">
        <v>329</v>
      </c>
      <c r="F4618" s="141"/>
      <c r="G4618" s="186"/>
      <c r="H4618" s="108">
        <f t="shared" ref="H4618:Y4618" si="7621">H4619</f>
        <v>0</v>
      </c>
      <c r="I4618" s="108">
        <f t="shared" si="7621"/>
        <v>0</v>
      </c>
      <c r="J4618" s="108">
        <f t="shared" si="7621"/>
        <v>66</v>
      </c>
      <c r="K4618" s="108">
        <f t="shared" si="7621"/>
        <v>0</v>
      </c>
      <c r="L4618" s="108">
        <f t="shared" si="7621"/>
        <v>66</v>
      </c>
      <c r="M4618" s="108">
        <f t="shared" si="7621"/>
        <v>0</v>
      </c>
      <c r="N4618" s="108">
        <f t="shared" si="7621"/>
        <v>0</v>
      </c>
      <c r="O4618" s="108">
        <f t="shared" si="7621"/>
        <v>0</v>
      </c>
      <c r="P4618" s="108">
        <f t="shared" si="7621"/>
        <v>0</v>
      </c>
      <c r="Q4618" s="108">
        <f t="shared" si="7621"/>
        <v>0</v>
      </c>
      <c r="R4618" s="108">
        <f t="shared" si="7621"/>
        <v>0</v>
      </c>
      <c r="S4618" s="108">
        <f t="shared" si="7621"/>
        <v>0</v>
      </c>
      <c r="T4618" s="108">
        <f t="shared" si="7621"/>
        <v>0</v>
      </c>
      <c r="U4618" s="108">
        <f t="shared" si="7621"/>
        <v>0</v>
      </c>
      <c r="V4618" s="108">
        <f t="shared" si="7621"/>
        <v>0</v>
      </c>
      <c r="W4618" s="108">
        <f t="shared" si="7621"/>
        <v>0</v>
      </c>
      <c r="X4618" s="108">
        <f t="shared" si="7621"/>
        <v>0</v>
      </c>
      <c r="Y4618" s="108">
        <f t="shared" si="7621"/>
        <v>0</v>
      </c>
    </row>
    <row r="4619" spans="1:29" x14ac:dyDescent="0.2">
      <c r="A4619" s="95" t="s">
        <v>1008</v>
      </c>
      <c r="B4619" s="93" t="s">
        <v>1016</v>
      </c>
      <c r="C4619" s="94">
        <v>559</v>
      </c>
      <c r="D4619" s="95" t="s">
        <v>101</v>
      </c>
      <c r="E4619" s="119">
        <v>3293</v>
      </c>
      <c r="F4619" s="142" t="s">
        <v>64</v>
      </c>
      <c r="H4619" s="398">
        <v>0</v>
      </c>
      <c r="I4619" s="399"/>
      <c r="J4619" s="398">
        <v>66</v>
      </c>
      <c r="K4619" s="399"/>
      <c r="L4619" s="398">
        <v>66</v>
      </c>
      <c r="M4619" s="399"/>
      <c r="N4619" s="398">
        <v>0</v>
      </c>
      <c r="O4619" s="399"/>
      <c r="P4619" s="398">
        <v>0</v>
      </c>
      <c r="Q4619" s="399"/>
      <c r="R4619" s="398"/>
      <c r="S4619" s="399"/>
      <c r="T4619" s="398"/>
      <c r="U4619" s="399"/>
      <c r="V4619" s="398"/>
      <c r="W4619" s="399"/>
      <c r="X4619" s="398"/>
      <c r="Y4619" s="399"/>
      <c r="Z4619" s="101"/>
      <c r="AA4619" s="101"/>
      <c r="AB4619" s="101"/>
      <c r="AC4619" s="101"/>
    </row>
    <row r="4620" spans="1:29" s="101" customFormat="1" x14ac:dyDescent="0.2">
      <c r="A4620" s="188" t="s">
        <v>1008</v>
      </c>
      <c r="B4620" s="166" t="s">
        <v>1016</v>
      </c>
      <c r="C4620" s="167">
        <v>559</v>
      </c>
      <c r="D4620" s="166"/>
      <c r="E4620" s="168">
        <v>41</v>
      </c>
      <c r="F4620" s="169"/>
      <c r="G4620" s="169"/>
      <c r="H4620" s="185">
        <f t="shared" ref="H4620:X4621" si="7622">H4621</f>
        <v>0</v>
      </c>
      <c r="I4620" s="185">
        <f t="shared" si="7622"/>
        <v>0</v>
      </c>
      <c r="J4620" s="185">
        <f t="shared" si="7622"/>
        <v>133</v>
      </c>
      <c r="K4620" s="185">
        <f t="shared" si="7622"/>
        <v>0</v>
      </c>
      <c r="L4620" s="185">
        <f t="shared" si="7622"/>
        <v>133</v>
      </c>
      <c r="M4620" s="185">
        <f t="shared" si="7622"/>
        <v>0</v>
      </c>
      <c r="N4620" s="185">
        <f t="shared" si="7622"/>
        <v>0</v>
      </c>
      <c r="O4620" s="185">
        <f t="shared" si="7622"/>
        <v>0</v>
      </c>
      <c r="P4620" s="185">
        <f t="shared" si="7622"/>
        <v>0</v>
      </c>
      <c r="Q4620" s="185">
        <f t="shared" si="7622"/>
        <v>0</v>
      </c>
      <c r="R4620" s="185">
        <f t="shared" si="7622"/>
        <v>0</v>
      </c>
      <c r="S4620" s="185">
        <f t="shared" si="7622"/>
        <v>0</v>
      </c>
      <c r="T4620" s="185">
        <f t="shared" si="7622"/>
        <v>0</v>
      </c>
      <c r="U4620" s="185">
        <f t="shared" si="7622"/>
        <v>0</v>
      </c>
      <c r="V4620" s="185">
        <f t="shared" si="7622"/>
        <v>0</v>
      </c>
      <c r="W4620" s="185">
        <f t="shared" si="7622"/>
        <v>0</v>
      </c>
      <c r="X4620" s="185">
        <f t="shared" si="7622"/>
        <v>0</v>
      </c>
      <c r="Y4620" s="185">
        <f t="shared" ref="X4620:Y4621" si="7623">Y4621</f>
        <v>0</v>
      </c>
      <c r="Z4620" s="112"/>
      <c r="AA4620" s="112"/>
      <c r="AB4620" s="112"/>
      <c r="AC4620" s="112"/>
    </row>
    <row r="4621" spans="1:29" x14ac:dyDescent="0.2">
      <c r="A4621" s="118" t="s">
        <v>1008</v>
      </c>
      <c r="B4621" s="102" t="s">
        <v>1016</v>
      </c>
      <c r="C4621" s="103">
        <v>559</v>
      </c>
      <c r="D4621" s="118"/>
      <c r="E4621" s="113">
        <v>412</v>
      </c>
      <c r="F4621" s="141"/>
      <c r="G4621" s="186"/>
      <c r="H4621" s="108">
        <f t="shared" si="7622"/>
        <v>0</v>
      </c>
      <c r="I4621" s="108">
        <f t="shared" si="7622"/>
        <v>0</v>
      </c>
      <c r="J4621" s="108">
        <f t="shared" si="7622"/>
        <v>133</v>
      </c>
      <c r="K4621" s="108">
        <f t="shared" si="7622"/>
        <v>0</v>
      </c>
      <c r="L4621" s="108">
        <f t="shared" si="7622"/>
        <v>133</v>
      </c>
      <c r="M4621" s="108">
        <f t="shared" si="7622"/>
        <v>0</v>
      </c>
      <c r="N4621" s="108">
        <f t="shared" si="7622"/>
        <v>0</v>
      </c>
      <c r="O4621" s="108">
        <f t="shared" si="7622"/>
        <v>0</v>
      </c>
      <c r="P4621" s="108">
        <f t="shared" si="7622"/>
        <v>0</v>
      </c>
      <c r="Q4621" s="108">
        <f t="shared" si="7622"/>
        <v>0</v>
      </c>
      <c r="R4621" s="108">
        <f t="shared" si="7622"/>
        <v>0</v>
      </c>
      <c r="S4621" s="108">
        <f t="shared" si="7622"/>
        <v>0</v>
      </c>
      <c r="T4621" s="108">
        <f t="shared" si="7622"/>
        <v>0</v>
      </c>
      <c r="U4621" s="108">
        <f t="shared" si="7622"/>
        <v>0</v>
      </c>
      <c r="V4621" s="108">
        <f t="shared" si="7622"/>
        <v>0</v>
      </c>
      <c r="W4621" s="108">
        <f t="shared" si="7622"/>
        <v>0</v>
      </c>
      <c r="X4621" s="108">
        <f t="shared" si="7623"/>
        <v>0</v>
      </c>
      <c r="Y4621" s="108">
        <f t="shared" si="7623"/>
        <v>0</v>
      </c>
    </row>
    <row r="4622" spans="1:29" s="101" customFormat="1" x14ac:dyDescent="0.2">
      <c r="A4622" s="95" t="s">
        <v>1008</v>
      </c>
      <c r="B4622" s="93" t="s">
        <v>1016</v>
      </c>
      <c r="C4622" s="94">
        <v>559</v>
      </c>
      <c r="D4622" s="95" t="s">
        <v>101</v>
      </c>
      <c r="E4622" s="119">
        <v>4126</v>
      </c>
      <c r="F4622" s="142" t="s">
        <v>84</v>
      </c>
      <c r="G4622" s="134"/>
      <c r="H4622" s="398">
        <v>0</v>
      </c>
      <c r="I4622" s="399"/>
      <c r="J4622" s="398">
        <v>133</v>
      </c>
      <c r="K4622" s="399"/>
      <c r="L4622" s="398">
        <v>133</v>
      </c>
      <c r="M4622" s="399"/>
      <c r="N4622" s="398">
        <v>0</v>
      </c>
      <c r="O4622" s="399"/>
      <c r="P4622" s="398">
        <v>0</v>
      </c>
      <c r="Q4622" s="399"/>
      <c r="R4622" s="398"/>
      <c r="S4622" s="399"/>
      <c r="T4622" s="398"/>
      <c r="U4622" s="399"/>
      <c r="V4622" s="398"/>
      <c r="W4622" s="399"/>
      <c r="X4622" s="398"/>
      <c r="Y4622" s="399"/>
    </row>
    <row r="4623" spans="1:29" ht="47.25" x14ac:dyDescent="0.2">
      <c r="A4623" s="202" t="s">
        <v>1008</v>
      </c>
      <c r="B4623" s="173" t="s">
        <v>1018</v>
      </c>
      <c r="C4623" s="173"/>
      <c r="D4623" s="173"/>
      <c r="E4623" s="174"/>
      <c r="F4623" s="176" t="s">
        <v>1019</v>
      </c>
      <c r="G4623" s="177" t="s">
        <v>687</v>
      </c>
      <c r="H4623" s="178">
        <f t="shared" ref="H4623:Q4623" si="7624">H4624+H4629+H4637+H4640+H4645+H4653+H4656+H4661+H4669</f>
        <v>955096</v>
      </c>
      <c r="I4623" s="178">
        <f t="shared" si="7624"/>
        <v>155758</v>
      </c>
      <c r="J4623" s="178">
        <f t="shared" si="7624"/>
        <v>34365</v>
      </c>
      <c r="K4623" s="178">
        <f t="shared" si="7624"/>
        <v>5283</v>
      </c>
      <c r="L4623" s="178">
        <f t="shared" ref="L4623:M4623" si="7625">L4624+L4629+L4637+L4640+L4645+L4653+L4656+L4661+L4669</f>
        <v>34365</v>
      </c>
      <c r="M4623" s="178">
        <f t="shared" si="7625"/>
        <v>5283</v>
      </c>
      <c r="N4623" s="178">
        <f t="shared" ref="N4623:O4623" si="7626">N4624+N4629+N4637+N4640+N4645+N4653+N4656+N4661+N4669</f>
        <v>734150</v>
      </c>
      <c r="O4623" s="178">
        <f t="shared" si="7626"/>
        <v>111000</v>
      </c>
      <c r="P4623" s="178">
        <f t="shared" si="7624"/>
        <v>0</v>
      </c>
      <c r="Q4623" s="178">
        <f t="shared" si="7624"/>
        <v>0</v>
      </c>
      <c r="R4623" s="178">
        <f t="shared" ref="R4623:W4623" si="7627">R4624+R4629+R4637+R4640+R4645+R4653+R4656+R4661+R4669</f>
        <v>0</v>
      </c>
      <c r="S4623" s="178">
        <f t="shared" si="7627"/>
        <v>0</v>
      </c>
      <c r="T4623" s="178">
        <f t="shared" ref="T4623:U4623" si="7628">T4624+T4629+T4637+T4640+T4645+T4653+T4656+T4661+T4669</f>
        <v>0</v>
      </c>
      <c r="U4623" s="178">
        <f t="shared" si="7628"/>
        <v>0</v>
      </c>
      <c r="V4623" s="178">
        <f t="shared" si="7627"/>
        <v>0</v>
      </c>
      <c r="W4623" s="178">
        <f t="shared" si="7627"/>
        <v>0</v>
      </c>
      <c r="X4623" s="178">
        <f t="shared" ref="X4623:Y4623" si="7629">X4624+X4629+X4637+X4640+X4645+X4653+X4656+X4661+X4669</f>
        <v>0</v>
      </c>
      <c r="Y4623" s="178">
        <f t="shared" si="7629"/>
        <v>0</v>
      </c>
    </row>
    <row r="4624" spans="1:29" x14ac:dyDescent="0.2">
      <c r="A4624" s="188" t="s">
        <v>1008</v>
      </c>
      <c r="B4624" s="166" t="s">
        <v>1018</v>
      </c>
      <c r="C4624" s="167">
        <v>12</v>
      </c>
      <c r="D4624" s="166"/>
      <c r="E4624" s="168">
        <v>31</v>
      </c>
      <c r="F4624" s="169"/>
      <c r="G4624" s="169"/>
      <c r="H4624" s="185">
        <f t="shared" ref="H4624:Q4624" si="7630">H4625+H4627</f>
        <v>4115</v>
      </c>
      <c r="I4624" s="185">
        <f t="shared" si="7630"/>
        <v>4115</v>
      </c>
      <c r="J4624" s="185">
        <f t="shared" si="7630"/>
        <v>1062</v>
      </c>
      <c r="K4624" s="185">
        <f t="shared" si="7630"/>
        <v>1062</v>
      </c>
      <c r="L4624" s="185">
        <f t="shared" ref="L4624:M4624" si="7631">L4625+L4627</f>
        <v>1062</v>
      </c>
      <c r="M4624" s="185">
        <f t="shared" si="7631"/>
        <v>1062</v>
      </c>
      <c r="N4624" s="185">
        <f t="shared" ref="N4624:O4624" si="7632">N4625+N4627</f>
        <v>4000</v>
      </c>
      <c r="O4624" s="185">
        <f t="shared" si="7632"/>
        <v>4000</v>
      </c>
      <c r="P4624" s="185">
        <f t="shared" si="7630"/>
        <v>0</v>
      </c>
      <c r="Q4624" s="185">
        <f t="shared" si="7630"/>
        <v>0</v>
      </c>
      <c r="R4624" s="185">
        <f t="shared" ref="R4624:W4624" si="7633">R4625+R4627</f>
        <v>0</v>
      </c>
      <c r="S4624" s="185">
        <f t="shared" si="7633"/>
        <v>0</v>
      </c>
      <c r="T4624" s="185">
        <f t="shared" ref="T4624:U4624" si="7634">T4625+T4627</f>
        <v>0</v>
      </c>
      <c r="U4624" s="185">
        <f t="shared" si="7634"/>
        <v>0</v>
      </c>
      <c r="V4624" s="185">
        <f t="shared" si="7633"/>
        <v>0</v>
      </c>
      <c r="W4624" s="185">
        <f t="shared" si="7633"/>
        <v>0</v>
      </c>
      <c r="X4624" s="185">
        <f t="shared" ref="X4624:Y4624" si="7635">X4625+X4627</f>
        <v>0</v>
      </c>
      <c r="Y4624" s="185">
        <f t="shared" si="7635"/>
        <v>0</v>
      </c>
      <c r="Z4624" s="101"/>
      <c r="AA4624" s="101"/>
      <c r="AB4624" s="101"/>
      <c r="AC4624" s="101"/>
    </row>
    <row r="4625" spans="1:29" s="101" customFormat="1" x14ac:dyDescent="0.2">
      <c r="A4625" s="118" t="s">
        <v>1008</v>
      </c>
      <c r="B4625" s="102" t="s">
        <v>1018</v>
      </c>
      <c r="C4625" s="103">
        <v>12</v>
      </c>
      <c r="D4625" s="118"/>
      <c r="E4625" s="113">
        <v>311</v>
      </c>
      <c r="F4625" s="141"/>
      <c r="G4625" s="186"/>
      <c r="H4625" s="108">
        <f t="shared" ref="H4625:Y4625" si="7636">H4626</f>
        <v>3584</v>
      </c>
      <c r="I4625" s="108">
        <f t="shared" si="7636"/>
        <v>3584</v>
      </c>
      <c r="J4625" s="108">
        <f t="shared" si="7636"/>
        <v>929</v>
      </c>
      <c r="K4625" s="108">
        <f t="shared" si="7636"/>
        <v>929</v>
      </c>
      <c r="L4625" s="108">
        <f t="shared" si="7636"/>
        <v>929</v>
      </c>
      <c r="M4625" s="108">
        <f t="shared" si="7636"/>
        <v>929</v>
      </c>
      <c r="N4625" s="108">
        <f t="shared" si="7636"/>
        <v>3500</v>
      </c>
      <c r="O4625" s="108">
        <f t="shared" si="7636"/>
        <v>3500</v>
      </c>
      <c r="P4625" s="108">
        <f t="shared" si="7636"/>
        <v>0</v>
      </c>
      <c r="Q4625" s="108">
        <f t="shared" si="7636"/>
        <v>0</v>
      </c>
      <c r="R4625" s="108">
        <f t="shared" si="7636"/>
        <v>0</v>
      </c>
      <c r="S4625" s="108">
        <f t="shared" si="7636"/>
        <v>0</v>
      </c>
      <c r="T4625" s="108">
        <f t="shared" si="7636"/>
        <v>0</v>
      </c>
      <c r="U4625" s="108">
        <f t="shared" si="7636"/>
        <v>0</v>
      </c>
      <c r="V4625" s="108">
        <f t="shared" si="7636"/>
        <v>0</v>
      </c>
      <c r="W4625" s="108">
        <f t="shared" si="7636"/>
        <v>0</v>
      </c>
      <c r="X4625" s="108">
        <f t="shared" si="7636"/>
        <v>0</v>
      </c>
      <c r="Y4625" s="108">
        <f t="shared" si="7636"/>
        <v>0</v>
      </c>
      <c r="Z4625" s="112"/>
      <c r="AA4625" s="112"/>
      <c r="AB4625" s="112"/>
      <c r="AC4625" s="112"/>
    </row>
    <row r="4626" spans="1:29" ht="15" x14ac:dyDescent="0.2">
      <c r="A4626" s="95" t="s">
        <v>1008</v>
      </c>
      <c r="B4626" s="93" t="s">
        <v>1018</v>
      </c>
      <c r="C4626" s="94">
        <v>12</v>
      </c>
      <c r="D4626" s="95" t="s">
        <v>101</v>
      </c>
      <c r="E4626" s="119">
        <v>3111</v>
      </c>
      <c r="F4626" s="142" t="s">
        <v>33</v>
      </c>
      <c r="H4626" s="398">
        <v>3584</v>
      </c>
      <c r="I4626" s="398">
        <f>H4626</f>
        <v>3584</v>
      </c>
      <c r="J4626" s="398">
        <v>929</v>
      </c>
      <c r="K4626" s="398">
        <f>J4626</f>
        <v>929</v>
      </c>
      <c r="L4626" s="398">
        <v>929</v>
      </c>
      <c r="M4626" s="398">
        <f>L4626</f>
        <v>929</v>
      </c>
      <c r="N4626" s="398">
        <v>3500</v>
      </c>
      <c r="O4626" s="398">
        <f>N4626</f>
        <v>3500</v>
      </c>
      <c r="P4626" s="398">
        <v>0</v>
      </c>
      <c r="Q4626" s="398">
        <f>P4626</f>
        <v>0</v>
      </c>
      <c r="R4626" s="398"/>
      <c r="S4626" s="398">
        <f>R4626</f>
        <v>0</v>
      </c>
      <c r="T4626" s="398"/>
      <c r="U4626" s="398">
        <f>T4626</f>
        <v>0</v>
      </c>
      <c r="V4626" s="398"/>
      <c r="W4626" s="398">
        <f>V4626</f>
        <v>0</v>
      </c>
      <c r="X4626" s="398"/>
      <c r="Y4626" s="398">
        <f>X4626</f>
        <v>0</v>
      </c>
    </row>
    <row r="4627" spans="1:29" x14ac:dyDescent="0.2">
      <c r="A4627" s="118" t="s">
        <v>1008</v>
      </c>
      <c r="B4627" s="102" t="s">
        <v>1018</v>
      </c>
      <c r="C4627" s="103">
        <v>12</v>
      </c>
      <c r="D4627" s="118"/>
      <c r="E4627" s="113">
        <v>313</v>
      </c>
      <c r="F4627" s="141"/>
      <c r="G4627" s="186"/>
      <c r="H4627" s="108">
        <f>H4628</f>
        <v>531</v>
      </c>
      <c r="I4627" s="108">
        <f t="shared" ref="I4627:Y4627" si="7637">I4628</f>
        <v>531</v>
      </c>
      <c r="J4627" s="108">
        <f t="shared" si="7637"/>
        <v>133</v>
      </c>
      <c r="K4627" s="108">
        <f t="shared" si="7637"/>
        <v>133</v>
      </c>
      <c r="L4627" s="108">
        <f t="shared" si="7637"/>
        <v>133</v>
      </c>
      <c r="M4627" s="108">
        <f t="shared" si="7637"/>
        <v>133</v>
      </c>
      <c r="N4627" s="108">
        <f t="shared" si="7637"/>
        <v>500</v>
      </c>
      <c r="O4627" s="108">
        <f t="shared" si="7637"/>
        <v>500</v>
      </c>
      <c r="P4627" s="108">
        <f t="shared" si="7637"/>
        <v>0</v>
      </c>
      <c r="Q4627" s="108">
        <f t="shared" si="7637"/>
        <v>0</v>
      </c>
      <c r="R4627" s="108">
        <f t="shared" si="7637"/>
        <v>0</v>
      </c>
      <c r="S4627" s="108">
        <f t="shared" si="7637"/>
        <v>0</v>
      </c>
      <c r="T4627" s="108">
        <f t="shared" si="7637"/>
        <v>0</v>
      </c>
      <c r="U4627" s="108">
        <f t="shared" si="7637"/>
        <v>0</v>
      </c>
      <c r="V4627" s="108">
        <f t="shared" si="7637"/>
        <v>0</v>
      </c>
      <c r="W4627" s="108">
        <f t="shared" si="7637"/>
        <v>0</v>
      </c>
      <c r="X4627" s="108">
        <f t="shared" si="7637"/>
        <v>0</v>
      </c>
      <c r="Y4627" s="108">
        <f t="shared" si="7637"/>
        <v>0</v>
      </c>
      <c r="Z4627" s="101"/>
      <c r="AA4627" s="101"/>
      <c r="AB4627" s="101"/>
      <c r="AC4627" s="101"/>
    </row>
    <row r="4628" spans="1:29" ht="15" x14ac:dyDescent="0.2">
      <c r="A4628" s="95" t="s">
        <v>1008</v>
      </c>
      <c r="B4628" s="93" t="s">
        <v>1018</v>
      </c>
      <c r="C4628" s="94">
        <v>12</v>
      </c>
      <c r="D4628" s="95" t="s">
        <v>101</v>
      </c>
      <c r="E4628" s="119">
        <v>3132</v>
      </c>
      <c r="F4628" s="142" t="s">
        <v>40</v>
      </c>
      <c r="H4628" s="398">
        <v>531</v>
      </c>
      <c r="I4628" s="398">
        <f t="shared" ref="I4628" si="7638">H4628</f>
        <v>531</v>
      </c>
      <c r="J4628" s="398">
        <v>133</v>
      </c>
      <c r="K4628" s="398">
        <f t="shared" ref="K4628" si="7639">J4628</f>
        <v>133</v>
      </c>
      <c r="L4628" s="398">
        <v>133</v>
      </c>
      <c r="M4628" s="398">
        <f t="shared" ref="M4628" si="7640">L4628</f>
        <v>133</v>
      </c>
      <c r="N4628" s="398">
        <v>500</v>
      </c>
      <c r="O4628" s="398">
        <f t="shared" ref="O4628" si="7641">N4628</f>
        <v>500</v>
      </c>
      <c r="P4628" s="398">
        <v>0</v>
      </c>
      <c r="Q4628" s="398">
        <f t="shared" ref="Q4628" si="7642">P4628</f>
        <v>0</v>
      </c>
      <c r="R4628" s="398"/>
      <c r="S4628" s="398">
        <f t="shared" ref="S4628" si="7643">R4628</f>
        <v>0</v>
      </c>
      <c r="T4628" s="398"/>
      <c r="U4628" s="398">
        <f t="shared" ref="U4628" si="7644">T4628</f>
        <v>0</v>
      </c>
      <c r="V4628" s="398"/>
      <c r="W4628" s="398">
        <f t="shared" ref="W4628" si="7645">V4628</f>
        <v>0</v>
      </c>
      <c r="X4628" s="398"/>
      <c r="Y4628" s="398">
        <f t="shared" ref="Y4628" si="7646">X4628</f>
        <v>0</v>
      </c>
    </row>
    <row r="4629" spans="1:29" x14ac:dyDescent="0.2">
      <c r="A4629" s="188" t="s">
        <v>1008</v>
      </c>
      <c r="B4629" s="166" t="s">
        <v>1018</v>
      </c>
      <c r="C4629" s="167">
        <v>12</v>
      </c>
      <c r="D4629" s="166"/>
      <c r="E4629" s="168">
        <v>32</v>
      </c>
      <c r="F4629" s="169"/>
      <c r="G4629" s="169"/>
      <c r="H4629" s="185">
        <f t="shared" ref="H4629:Q4629" si="7647">H4630+H4635</f>
        <v>18681</v>
      </c>
      <c r="I4629" s="185">
        <f t="shared" si="7647"/>
        <v>18681</v>
      </c>
      <c r="J4629" s="185">
        <f t="shared" si="7647"/>
        <v>1832</v>
      </c>
      <c r="K4629" s="185">
        <f t="shared" si="7647"/>
        <v>1832</v>
      </c>
      <c r="L4629" s="185">
        <f t="shared" ref="L4629:M4629" si="7648">L4630+L4635</f>
        <v>1832</v>
      </c>
      <c r="M4629" s="185">
        <f t="shared" si="7648"/>
        <v>1832</v>
      </c>
      <c r="N4629" s="185">
        <f t="shared" ref="N4629:O4629" si="7649">N4630+N4635</f>
        <v>5000</v>
      </c>
      <c r="O4629" s="185">
        <f t="shared" si="7649"/>
        <v>5000</v>
      </c>
      <c r="P4629" s="185">
        <f t="shared" si="7647"/>
        <v>0</v>
      </c>
      <c r="Q4629" s="185">
        <f t="shared" si="7647"/>
        <v>0</v>
      </c>
      <c r="R4629" s="185">
        <f t="shared" ref="R4629:W4629" si="7650">R4630+R4635</f>
        <v>0</v>
      </c>
      <c r="S4629" s="185">
        <f t="shared" si="7650"/>
        <v>0</v>
      </c>
      <c r="T4629" s="185">
        <f t="shared" ref="T4629:U4629" si="7651">T4630+T4635</f>
        <v>0</v>
      </c>
      <c r="U4629" s="185">
        <f t="shared" si="7651"/>
        <v>0</v>
      </c>
      <c r="V4629" s="185">
        <f t="shared" si="7650"/>
        <v>0</v>
      </c>
      <c r="W4629" s="185">
        <f t="shared" si="7650"/>
        <v>0</v>
      </c>
      <c r="X4629" s="185">
        <f t="shared" ref="X4629:Y4629" si="7652">X4630+X4635</f>
        <v>0</v>
      </c>
      <c r="Y4629" s="185">
        <f t="shared" si="7652"/>
        <v>0</v>
      </c>
    </row>
    <row r="4630" spans="1:29" s="101" customFormat="1" x14ac:dyDescent="0.2">
      <c r="A4630" s="118" t="s">
        <v>1008</v>
      </c>
      <c r="B4630" s="102" t="s">
        <v>1018</v>
      </c>
      <c r="C4630" s="103">
        <v>12</v>
      </c>
      <c r="D4630" s="118"/>
      <c r="E4630" s="113">
        <v>323</v>
      </c>
      <c r="F4630" s="141"/>
      <c r="G4630" s="186"/>
      <c r="H4630" s="108">
        <f t="shared" ref="H4630:Q4630" si="7653">H4631+H4632+H4633+H4634</f>
        <v>18681</v>
      </c>
      <c r="I4630" s="108">
        <f t="shared" si="7653"/>
        <v>18681</v>
      </c>
      <c r="J4630" s="108">
        <f t="shared" si="7653"/>
        <v>1713</v>
      </c>
      <c r="K4630" s="108">
        <f t="shared" si="7653"/>
        <v>1713</v>
      </c>
      <c r="L4630" s="108">
        <f t="shared" ref="L4630:M4630" si="7654">L4631+L4632+L4633+L4634</f>
        <v>1713</v>
      </c>
      <c r="M4630" s="108">
        <f t="shared" si="7654"/>
        <v>1713</v>
      </c>
      <c r="N4630" s="108">
        <f t="shared" ref="N4630:O4630" si="7655">N4631+N4632+N4633+N4634</f>
        <v>5000</v>
      </c>
      <c r="O4630" s="108">
        <f t="shared" si="7655"/>
        <v>5000</v>
      </c>
      <c r="P4630" s="108">
        <f t="shared" si="7653"/>
        <v>0</v>
      </c>
      <c r="Q4630" s="108">
        <f t="shared" si="7653"/>
        <v>0</v>
      </c>
      <c r="R4630" s="108">
        <f t="shared" ref="R4630:W4630" si="7656">R4631+R4632+R4633+R4634</f>
        <v>0</v>
      </c>
      <c r="S4630" s="108">
        <f t="shared" si="7656"/>
        <v>0</v>
      </c>
      <c r="T4630" s="108">
        <f t="shared" ref="T4630:U4630" si="7657">T4631+T4632+T4633+T4634</f>
        <v>0</v>
      </c>
      <c r="U4630" s="108">
        <f t="shared" si="7657"/>
        <v>0</v>
      </c>
      <c r="V4630" s="108">
        <f t="shared" si="7656"/>
        <v>0</v>
      </c>
      <c r="W4630" s="108">
        <f t="shared" si="7656"/>
        <v>0</v>
      </c>
      <c r="X4630" s="108">
        <f t="shared" ref="X4630:Y4630" si="7658">X4631+X4632+X4633+X4634</f>
        <v>0</v>
      </c>
      <c r="Y4630" s="108">
        <f t="shared" si="7658"/>
        <v>0</v>
      </c>
      <c r="Z4630" s="112"/>
      <c r="AA4630" s="112"/>
      <c r="AB4630" s="112"/>
      <c r="AC4630" s="112"/>
    </row>
    <row r="4631" spans="1:29" ht="15" x14ac:dyDescent="0.2">
      <c r="A4631" s="95" t="s">
        <v>1008</v>
      </c>
      <c r="B4631" s="93" t="s">
        <v>1018</v>
      </c>
      <c r="C4631" s="94">
        <v>12</v>
      </c>
      <c r="D4631" s="95" t="s">
        <v>101</v>
      </c>
      <c r="E4631" s="119">
        <v>3233</v>
      </c>
      <c r="F4631" s="142" t="s">
        <v>54</v>
      </c>
      <c r="H4631" s="398">
        <v>100</v>
      </c>
      <c r="I4631" s="398">
        <f t="shared" ref="I4631:I4634" si="7659">H4631</f>
        <v>100</v>
      </c>
      <c r="J4631" s="398">
        <v>40</v>
      </c>
      <c r="K4631" s="398">
        <f t="shared" ref="K4631:K4634" si="7660">J4631</f>
        <v>40</v>
      </c>
      <c r="L4631" s="398">
        <v>40</v>
      </c>
      <c r="M4631" s="398">
        <f t="shared" ref="M4631:M4634" si="7661">L4631</f>
        <v>40</v>
      </c>
      <c r="N4631" s="398">
        <v>0</v>
      </c>
      <c r="O4631" s="398">
        <f t="shared" ref="O4631:O4634" si="7662">N4631</f>
        <v>0</v>
      </c>
      <c r="P4631" s="398">
        <v>0</v>
      </c>
      <c r="Q4631" s="398">
        <f t="shared" ref="Q4631:Q4634" si="7663">P4631</f>
        <v>0</v>
      </c>
      <c r="R4631" s="398"/>
      <c r="S4631" s="398">
        <f t="shared" ref="S4631:S4634" si="7664">R4631</f>
        <v>0</v>
      </c>
      <c r="T4631" s="398"/>
      <c r="U4631" s="398">
        <f t="shared" ref="U4631:U4634" si="7665">T4631</f>
        <v>0</v>
      </c>
      <c r="V4631" s="398"/>
      <c r="W4631" s="398">
        <f t="shared" ref="W4631:W4634" si="7666">V4631</f>
        <v>0</v>
      </c>
      <c r="X4631" s="398"/>
      <c r="Y4631" s="398">
        <f t="shared" ref="Y4631:Y4634" si="7667">X4631</f>
        <v>0</v>
      </c>
    </row>
    <row r="4632" spans="1:29" x14ac:dyDescent="0.2">
      <c r="A4632" s="95" t="s">
        <v>1008</v>
      </c>
      <c r="B4632" s="93" t="s">
        <v>1018</v>
      </c>
      <c r="C4632" s="94">
        <v>12</v>
      </c>
      <c r="D4632" s="95" t="s">
        <v>101</v>
      </c>
      <c r="E4632" s="119">
        <v>3235</v>
      </c>
      <c r="F4632" s="142" t="s">
        <v>56</v>
      </c>
      <c r="H4632" s="398">
        <v>0</v>
      </c>
      <c r="I4632" s="398">
        <f t="shared" si="7659"/>
        <v>0</v>
      </c>
      <c r="J4632" s="398">
        <v>40</v>
      </c>
      <c r="K4632" s="398">
        <f t="shared" si="7660"/>
        <v>40</v>
      </c>
      <c r="L4632" s="398">
        <v>40</v>
      </c>
      <c r="M4632" s="398">
        <f t="shared" si="7661"/>
        <v>40</v>
      </c>
      <c r="N4632" s="398">
        <v>0</v>
      </c>
      <c r="O4632" s="398">
        <f t="shared" si="7662"/>
        <v>0</v>
      </c>
      <c r="P4632" s="398">
        <v>0</v>
      </c>
      <c r="Q4632" s="398">
        <f t="shared" si="7663"/>
        <v>0</v>
      </c>
      <c r="R4632" s="398"/>
      <c r="S4632" s="398">
        <f t="shared" si="7664"/>
        <v>0</v>
      </c>
      <c r="T4632" s="398"/>
      <c r="U4632" s="398">
        <f t="shared" si="7665"/>
        <v>0</v>
      </c>
      <c r="V4632" s="398"/>
      <c r="W4632" s="398">
        <f t="shared" si="7666"/>
        <v>0</v>
      </c>
      <c r="X4632" s="398"/>
      <c r="Y4632" s="398">
        <f t="shared" si="7667"/>
        <v>0</v>
      </c>
      <c r="Z4632" s="101"/>
      <c r="AA4632" s="101"/>
      <c r="AB4632" s="101"/>
      <c r="AC4632" s="101"/>
    </row>
    <row r="4633" spans="1:29" s="101" customFormat="1" x14ac:dyDescent="0.2">
      <c r="A4633" s="95" t="s">
        <v>1008</v>
      </c>
      <c r="B4633" s="93" t="s">
        <v>1018</v>
      </c>
      <c r="C4633" s="94">
        <v>12</v>
      </c>
      <c r="D4633" s="95" t="s">
        <v>101</v>
      </c>
      <c r="E4633" s="119">
        <v>3237</v>
      </c>
      <c r="F4633" s="142" t="s">
        <v>58</v>
      </c>
      <c r="G4633" s="134"/>
      <c r="H4633" s="398">
        <v>18581</v>
      </c>
      <c r="I4633" s="398">
        <f t="shared" si="7659"/>
        <v>18581</v>
      </c>
      <c r="J4633" s="398">
        <v>1593</v>
      </c>
      <c r="K4633" s="398">
        <f t="shared" si="7660"/>
        <v>1593</v>
      </c>
      <c r="L4633" s="398">
        <v>1593</v>
      </c>
      <c r="M4633" s="398">
        <f t="shared" si="7661"/>
        <v>1593</v>
      </c>
      <c r="N4633" s="398">
        <v>5000</v>
      </c>
      <c r="O4633" s="398">
        <f t="shared" si="7662"/>
        <v>5000</v>
      </c>
      <c r="P4633" s="398">
        <v>0</v>
      </c>
      <c r="Q4633" s="398">
        <f t="shared" si="7663"/>
        <v>0</v>
      </c>
      <c r="R4633" s="398"/>
      <c r="S4633" s="398">
        <f t="shared" si="7664"/>
        <v>0</v>
      </c>
      <c r="T4633" s="398"/>
      <c r="U4633" s="398">
        <f t="shared" si="7665"/>
        <v>0</v>
      </c>
      <c r="V4633" s="398"/>
      <c r="W4633" s="398">
        <f t="shared" si="7666"/>
        <v>0</v>
      </c>
      <c r="X4633" s="398"/>
      <c r="Y4633" s="398">
        <f t="shared" si="7667"/>
        <v>0</v>
      </c>
      <c r="Z4633" s="112"/>
      <c r="AA4633" s="112"/>
      <c r="AB4633" s="112"/>
      <c r="AC4633" s="112"/>
    </row>
    <row r="4634" spans="1:29" ht="15" x14ac:dyDescent="0.2">
      <c r="A4634" s="95" t="s">
        <v>1008</v>
      </c>
      <c r="B4634" s="93" t="s">
        <v>1018</v>
      </c>
      <c r="C4634" s="94">
        <v>12</v>
      </c>
      <c r="D4634" s="95" t="s">
        <v>101</v>
      </c>
      <c r="E4634" s="119">
        <v>3239</v>
      </c>
      <c r="F4634" s="142" t="s">
        <v>60</v>
      </c>
      <c r="H4634" s="398">
        <v>0</v>
      </c>
      <c r="I4634" s="398">
        <f t="shared" si="7659"/>
        <v>0</v>
      </c>
      <c r="J4634" s="398">
        <v>40</v>
      </c>
      <c r="K4634" s="398">
        <f t="shared" si="7660"/>
        <v>40</v>
      </c>
      <c r="L4634" s="398">
        <v>40</v>
      </c>
      <c r="M4634" s="398">
        <f t="shared" si="7661"/>
        <v>40</v>
      </c>
      <c r="N4634" s="398">
        <v>0</v>
      </c>
      <c r="O4634" s="398">
        <f t="shared" si="7662"/>
        <v>0</v>
      </c>
      <c r="P4634" s="398">
        <v>0</v>
      </c>
      <c r="Q4634" s="398">
        <f t="shared" si="7663"/>
        <v>0</v>
      </c>
      <c r="R4634" s="398"/>
      <c r="S4634" s="398">
        <f t="shared" si="7664"/>
        <v>0</v>
      </c>
      <c r="T4634" s="398"/>
      <c r="U4634" s="398">
        <f t="shared" si="7665"/>
        <v>0</v>
      </c>
      <c r="V4634" s="398"/>
      <c r="W4634" s="398">
        <f t="shared" si="7666"/>
        <v>0</v>
      </c>
      <c r="X4634" s="398"/>
      <c r="Y4634" s="398">
        <f t="shared" si="7667"/>
        <v>0</v>
      </c>
    </row>
    <row r="4635" spans="1:29" x14ac:dyDescent="0.2">
      <c r="A4635" s="118" t="s">
        <v>1008</v>
      </c>
      <c r="B4635" s="102" t="s">
        <v>1018</v>
      </c>
      <c r="C4635" s="103">
        <v>12</v>
      </c>
      <c r="D4635" s="118"/>
      <c r="E4635" s="113">
        <v>329</v>
      </c>
      <c r="F4635" s="141"/>
      <c r="G4635" s="186"/>
      <c r="H4635" s="108">
        <f t="shared" ref="H4635:Y4635" si="7668">H4636</f>
        <v>0</v>
      </c>
      <c r="I4635" s="108">
        <f t="shared" si="7668"/>
        <v>0</v>
      </c>
      <c r="J4635" s="108">
        <f t="shared" si="7668"/>
        <v>119</v>
      </c>
      <c r="K4635" s="108">
        <f t="shared" si="7668"/>
        <v>119</v>
      </c>
      <c r="L4635" s="108">
        <f t="shared" si="7668"/>
        <v>119</v>
      </c>
      <c r="M4635" s="108">
        <f t="shared" si="7668"/>
        <v>119</v>
      </c>
      <c r="N4635" s="108">
        <f t="shared" si="7668"/>
        <v>0</v>
      </c>
      <c r="O4635" s="108">
        <f t="shared" si="7668"/>
        <v>0</v>
      </c>
      <c r="P4635" s="108">
        <f t="shared" si="7668"/>
        <v>0</v>
      </c>
      <c r="Q4635" s="108">
        <f t="shared" si="7668"/>
        <v>0</v>
      </c>
      <c r="R4635" s="108">
        <f t="shared" si="7668"/>
        <v>0</v>
      </c>
      <c r="S4635" s="108">
        <f t="shared" si="7668"/>
        <v>0</v>
      </c>
      <c r="T4635" s="108">
        <f t="shared" si="7668"/>
        <v>0</v>
      </c>
      <c r="U4635" s="108">
        <f t="shared" si="7668"/>
        <v>0</v>
      </c>
      <c r="V4635" s="108">
        <f t="shared" si="7668"/>
        <v>0</v>
      </c>
      <c r="W4635" s="108">
        <f t="shared" si="7668"/>
        <v>0</v>
      </c>
      <c r="X4635" s="108">
        <f t="shared" si="7668"/>
        <v>0</v>
      </c>
      <c r="Y4635" s="108">
        <f t="shared" si="7668"/>
        <v>0</v>
      </c>
      <c r="Z4635" s="101"/>
      <c r="AA4635" s="101"/>
      <c r="AB4635" s="101"/>
      <c r="AC4635" s="101"/>
    </row>
    <row r="4636" spans="1:29" s="101" customFormat="1" x14ac:dyDescent="0.2">
      <c r="A4636" s="95" t="s">
        <v>1008</v>
      </c>
      <c r="B4636" s="93" t="s">
        <v>1018</v>
      </c>
      <c r="C4636" s="94">
        <v>12</v>
      </c>
      <c r="D4636" s="95" t="s">
        <v>101</v>
      </c>
      <c r="E4636" s="119">
        <v>3293</v>
      </c>
      <c r="F4636" s="142" t="s">
        <v>64</v>
      </c>
      <c r="G4636" s="134"/>
      <c r="H4636" s="398">
        <v>0</v>
      </c>
      <c r="I4636" s="398">
        <f>H4636</f>
        <v>0</v>
      </c>
      <c r="J4636" s="398">
        <v>119</v>
      </c>
      <c r="K4636" s="398">
        <f>J4636</f>
        <v>119</v>
      </c>
      <c r="L4636" s="398">
        <v>119</v>
      </c>
      <c r="M4636" s="398">
        <f>L4636</f>
        <v>119</v>
      </c>
      <c r="N4636" s="398">
        <v>0</v>
      </c>
      <c r="O4636" s="398">
        <f>N4636</f>
        <v>0</v>
      </c>
      <c r="P4636" s="398">
        <v>0</v>
      </c>
      <c r="Q4636" s="398">
        <f>P4636</f>
        <v>0</v>
      </c>
      <c r="R4636" s="398"/>
      <c r="S4636" s="398">
        <f>R4636</f>
        <v>0</v>
      </c>
      <c r="T4636" s="398"/>
      <c r="U4636" s="398">
        <f>T4636</f>
        <v>0</v>
      </c>
      <c r="V4636" s="398"/>
      <c r="W4636" s="398">
        <f>V4636</f>
        <v>0</v>
      </c>
      <c r="X4636" s="398"/>
      <c r="Y4636" s="398">
        <f>X4636</f>
        <v>0</v>
      </c>
      <c r="Z4636" s="112"/>
      <c r="AA4636" s="112"/>
      <c r="AB4636" s="112"/>
      <c r="AC4636" s="112"/>
    </row>
    <row r="4637" spans="1:29" x14ac:dyDescent="0.2">
      <c r="A4637" s="188" t="s">
        <v>1008</v>
      </c>
      <c r="B4637" s="166" t="s">
        <v>1018</v>
      </c>
      <c r="C4637" s="167">
        <v>12</v>
      </c>
      <c r="D4637" s="166"/>
      <c r="E4637" s="168">
        <v>42</v>
      </c>
      <c r="F4637" s="169"/>
      <c r="G4637" s="169"/>
      <c r="H4637" s="185">
        <f t="shared" ref="H4637:X4638" si="7669">H4638</f>
        <v>132962</v>
      </c>
      <c r="I4637" s="185">
        <f t="shared" si="7669"/>
        <v>132962</v>
      </c>
      <c r="J4637" s="185">
        <f t="shared" si="7669"/>
        <v>2389</v>
      </c>
      <c r="K4637" s="185">
        <f t="shared" si="7669"/>
        <v>2389</v>
      </c>
      <c r="L4637" s="185">
        <f t="shared" si="7669"/>
        <v>2389</v>
      </c>
      <c r="M4637" s="185">
        <f t="shared" si="7669"/>
        <v>2389</v>
      </c>
      <c r="N4637" s="185">
        <f t="shared" si="7669"/>
        <v>102000</v>
      </c>
      <c r="O4637" s="185">
        <f t="shared" si="7669"/>
        <v>102000</v>
      </c>
      <c r="P4637" s="185">
        <f t="shared" si="7669"/>
        <v>0</v>
      </c>
      <c r="Q4637" s="185">
        <f t="shared" si="7669"/>
        <v>0</v>
      </c>
      <c r="R4637" s="185">
        <f t="shared" si="7669"/>
        <v>0</v>
      </c>
      <c r="S4637" s="185">
        <f t="shared" si="7669"/>
        <v>0</v>
      </c>
      <c r="T4637" s="185">
        <f t="shared" si="7669"/>
        <v>0</v>
      </c>
      <c r="U4637" s="185">
        <f t="shared" si="7669"/>
        <v>0</v>
      </c>
      <c r="V4637" s="185">
        <f t="shared" si="7669"/>
        <v>0</v>
      </c>
      <c r="W4637" s="185">
        <f t="shared" si="7669"/>
        <v>0</v>
      </c>
      <c r="X4637" s="185">
        <f t="shared" si="7669"/>
        <v>0</v>
      </c>
      <c r="Y4637" s="185">
        <f t="shared" ref="X4637:Y4638" si="7670">Y4638</f>
        <v>0</v>
      </c>
    </row>
    <row r="4638" spans="1:29" s="101" customFormat="1" x14ac:dyDescent="0.2">
      <c r="A4638" s="118" t="s">
        <v>1008</v>
      </c>
      <c r="B4638" s="102" t="s">
        <v>1018</v>
      </c>
      <c r="C4638" s="103">
        <v>12</v>
      </c>
      <c r="D4638" s="118"/>
      <c r="E4638" s="113">
        <v>421</v>
      </c>
      <c r="F4638" s="141"/>
      <c r="G4638" s="186"/>
      <c r="H4638" s="108">
        <f t="shared" si="7669"/>
        <v>132962</v>
      </c>
      <c r="I4638" s="108">
        <f t="shared" si="7669"/>
        <v>132962</v>
      </c>
      <c r="J4638" s="108">
        <f t="shared" si="7669"/>
        <v>2389</v>
      </c>
      <c r="K4638" s="108">
        <f t="shared" si="7669"/>
        <v>2389</v>
      </c>
      <c r="L4638" s="108">
        <f t="shared" si="7669"/>
        <v>2389</v>
      </c>
      <c r="M4638" s="108">
        <f t="shared" si="7669"/>
        <v>2389</v>
      </c>
      <c r="N4638" s="108">
        <f t="shared" si="7669"/>
        <v>102000</v>
      </c>
      <c r="O4638" s="108">
        <f t="shared" si="7669"/>
        <v>102000</v>
      </c>
      <c r="P4638" s="108">
        <f t="shared" si="7669"/>
        <v>0</v>
      </c>
      <c r="Q4638" s="108">
        <f t="shared" si="7669"/>
        <v>0</v>
      </c>
      <c r="R4638" s="108">
        <f t="shared" si="7669"/>
        <v>0</v>
      </c>
      <c r="S4638" s="108">
        <f t="shared" si="7669"/>
        <v>0</v>
      </c>
      <c r="T4638" s="108">
        <f t="shared" si="7669"/>
        <v>0</v>
      </c>
      <c r="U4638" s="108">
        <f t="shared" si="7669"/>
        <v>0</v>
      </c>
      <c r="V4638" s="108">
        <f t="shared" si="7669"/>
        <v>0</v>
      </c>
      <c r="W4638" s="108">
        <f t="shared" si="7669"/>
        <v>0</v>
      </c>
      <c r="X4638" s="108">
        <f t="shared" si="7670"/>
        <v>0</v>
      </c>
      <c r="Y4638" s="108">
        <f t="shared" si="7670"/>
        <v>0</v>
      </c>
    </row>
    <row r="4639" spans="1:29" ht="15" x14ac:dyDescent="0.2">
      <c r="A4639" s="95" t="s">
        <v>1008</v>
      </c>
      <c r="B4639" s="93" t="s">
        <v>1018</v>
      </c>
      <c r="C4639" s="94">
        <v>12</v>
      </c>
      <c r="D4639" s="95" t="s">
        <v>101</v>
      </c>
      <c r="E4639" s="119">
        <v>4214</v>
      </c>
      <c r="F4639" s="142" t="s">
        <v>500</v>
      </c>
      <c r="H4639" s="398">
        <v>132962</v>
      </c>
      <c r="I4639" s="398">
        <f>H4639</f>
        <v>132962</v>
      </c>
      <c r="J4639" s="398">
        <v>2389</v>
      </c>
      <c r="K4639" s="398">
        <f>J4639</f>
        <v>2389</v>
      </c>
      <c r="L4639" s="398">
        <v>2389</v>
      </c>
      <c r="M4639" s="398">
        <f>L4639</f>
        <v>2389</v>
      </c>
      <c r="N4639" s="398">
        <v>102000</v>
      </c>
      <c r="O4639" s="398">
        <f>N4639</f>
        <v>102000</v>
      </c>
      <c r="P4639" s="398">
        <v>0</v>
      </c>
      <c r="Q4639" s="398">
        <f>P4639</f>
        <v>0</v>
      </c>
      <c r="R4639" s="398"/>
      <c r="S4639" s="398">
        <f>R4639</f>
        <v>0</v>
      </c>
      <c r="T4639" s="398"/>
      <c r="U4639" s="398">
        <f>T4639</f>
        <v>0</v>
      </c>
      <c r="V4639" s="398"/>
      <c r="W4639" s="398">
        <f>V4639</f>
        <v>0</v>
      </c>
      <c r="X4639" s="398"/>
      <c r="Y4639" s="398">
        <f>X4639</f>
        <v>0</v>
      </c>
    </row>
    <row r="4640" spans="1:29" x14ac:dyDescent="0.2">
      <c r="A4640" s="188" t="s">
        <v>1008</v>
      </c>
      <c r="B4640" s="166" t="s">
        <v>1018</v>
      </c>
      <c r="C4640" s="167">
        <v>51</v>
      </c>
      <c r="D4640" s="166"/>
      <c r="E4640" s="168">
        <v>31</v>
      </c>
      <c r="F4640" s="169"/>
      <c r="G4640" s="169"/>
      <c r="H4640" s="185">
        <f t="shared" ref="H4640:Q4640" si="7671">H4641+H4643</f>
        <v>27634</v>
      </c>
      <c r="I4640" s="185">
        <f t="shared" si="7671"/>
        <v>0</v>
      </c>
      <c r="J4640" s="185">
        <f t="shared" si="7671"/>
        <v>266</v>
      </c>
      <c r="K4640" s="185">
        <f t="shared" si="7671"/>
        <v>0</v>
      </c>
      <c r="L4640" s="185">
        <f t="shared" ref="L4640:M4640" si="7672">L4641+L4643</f>
        <v>266</v>
      </c>
      <c r="M4640" s="185">
        <f t="shared" si="7672"/>
        <v>0</v>
      </c>
      <c r="N4640" s="185">
        <f t="shared" ref="N4640:O4640" si="7673">N4641+N4643</f>
        <v>250</v>
      </c>
      <c r="O4640" s="185">
        <f t="shared" si="7673"/>
        <v>0</v>
      </c>
      <c r="P4640" s="185">
        <f t="shared" si="7671"/>
        <v>0</v>
      </c>
      <c r="Q4640" s="185">
        <f t="shared" si="7671"/>
        <v>0</v>
      </c>
      <c r="R4640" s="185">
        <f t="shared" ref="R4640:W4640" si="7674">R4641+R4643</f>
        <v>0</v>
      </c>
      <c r="S4640" s="185">
        <f t="shared" si="7674"/>
        <v>0</v>
      </c>
      <c r="T4640" s="185">
        <f t="shared" ref="T4640:U4640" si="7675">T4641+T4643</f>
        <v>0</v>
      </c>
      <c r="U4640" s="185">
        <f t="shared" si="7675"/>
        <v>0</v>
      </c>
      <c r="V4640" s="185">
        <f t="shared" si="7674"/>
        <v>0</v>
      </c>
      <c r="W4640" s="185">
        <f t="shared" si="7674"/>
        <v>0</v>
      </c>
      <c r="X4640" s="185">
        <f t="shared" ref="X4640:Y4640" si="7676">X4641+X4643</f>
        <v>0</v>
      </c>
      <c r="Y4640" s="185">
        <f t="shared" si="7676"/>
        <v>0</v>
      </c>
      <c r="Z4640" s="101"/>
      <c r="AA4640" s="101"/>
      <c r="AB4640" s="101"/>
      <c r="AC4640" s="101"/>
    </row>
    <row r="4641" spans="1:29" s="101" customFormat="1" x14ac:dyDescent="0.2">
      <c r="A4641" s="118" t="s">
        <v>1008</v>
      </c>
      <c r="B4641" s="102" t="s">
        <v>1018</v>
      </c>
      <c r="C4641" s="103">
        <v>51</v>
      </c>
      <c r="D4641" s="118"/>
      <c r="E4641" s="113">
        <v>311</v>
      </c>
      <c r="F4641" s="141"/>
      <c r="G4641" s="186"/>
      <c r="H4641" s="108">
        <f t="shared" ref="H4641:Y4641" si="7677">H4642</f>
        <v>23860</v>
      </c>
      <c r="I4641" s="108">
        <f t="shared" si="7677"/>
        <v>0</v>
      </c>
      <c r="J4641" s="108">
        <f t="shared" si="7677"/>
        <v>133</v>
      </c>
      <c r="K4641" s="108">
        <f t="shared" si="7677"/>
        <v>0</v>
      </c>
      <c r="L4641" s="108">
        <f t="shared" si="7677"/>
        <v>133</v>
      </c>
      <c r="M4641" s="108">
        <f t="shared" si="7677"/>
        <v>0</v>
      </c>
      <c r="N4641" s="108">
        <f t="shared" si="7677"/>
        <v>200</v>
      </c>
      <c r="O4641" s="108">
        <f t="shared" si="7677"/>
        <v>0</v>
      </c>
      <c r="P4641" s="108">
        <f t="shared" si="7677"/>
        <v>0</v>
      </c>
      <c r="Q4641" s="108">
        <f t="shared" si="7677"/>
        <v>0</v>
      </c>
      <c r="R4641" s="108">
        <f t="shared" si="7677"/>
        <v>0</v>
      </c>
      <c r="S4641" s="108">
        <f t="shared" si="7677"/>
        <v>0</v>
      </c>
      <c r="T4641" s="108">
        <f t="shared" si="7677"/>
        <v>0</v>
      </c>
      <c r="U4641" s="108">
        <f t="shared" si="7677"/>
        <v>0</v>
      </c>
      <c r="V4641" s="108">
        <f t="shared" si="7677"/>
        <v>0</v>
      </c>
      <c r="W4641" s="108">
        <f t="shared" si="7677"/>
        <v>0</v>
      </c>
      <c r="X4641" s="108">
        <f t="shared" si="7677"/>
        <v>0</v>
      </c>
      <c r="Y4641" s="108">
        <f t="shared" si="7677"/>
        <v>0</v>
      </c>
      <c r="Z4641" s="112"/>
      <c r="AA4641" s="112"/>
      <c r="AB4641" s="112"/>
      <c r="AC4641" s="112"/>
    </row>
    <row r="4642" spans="1:29" ht="15" x14ac:dyDescent="0.2">
      <c r="A4642" s="95" t="s">
        <v>1008</v>
      </c>
      <c r="B4642" s="93" t="s">
        <v>1018</v>
      </c>
      <c r="C4642" s="94">
        <v>51</v>
      </c>
      <c r="D4642" s="95" t="s">
        <v>101</v>
      </c>
      <c r="E4642" s="119">
        <v>3111</v>
      </c>
      <c r="F4642" s="142" t="s">
        <v>33</v>
      </c>
      <c r="H4642" s="398">
        <v>23860</v>
      </c>
      <c r="I4642" s="399"/>
      <c r="J4642" s="398">
        <v>133</v>
      </c>
      <c r="K4642" s="399"/>
      <c r="L4642" s="398">
        <v>133</v>
      </c>
      <c r="M4642" s="399"/>
      <c r="N4642" s="398">
        <v>200</v>
      </c>
      <c r="O4642" s="399"/>
      <c r="P4642" s="398">
        <v>0</v>
      </c>
      <c r="Q4642" s="399"/>
      <c r="R4642" s="398"/>
      <c r="S4642" s="399"/>
      <c r="T4642" s="398"/>
      <c r="U4642" s="399"/>
      <c r="V4642" s="398"/>
      <c r="W4642" s="399"/>
      <c r="X4642" s="398"/>
      <c r="Y4642" s="399"/>
    </row>
    <row r="4643" spans="1:29" x14ac:dyDescent="0.2">
      <c r="A4643" s="118" t="s">
        <v>1008</v>
      </c>
      <c r="B4643" s="102" t="s">
        <v>1018</v>
      </c>
      <c r="C4643" s="103">
        <v>51</v>
      </c>
      <c r="D4643" s="118"/>
      <c r="E4643" s="113">
        <v>313</v>
      </c>
      <c r="F4643" s="141"/>
      <c r="G4643" s="186"/>
      <c r="H4643" s="108">
        <f t="shared" ref="H4643:Y4643" si="7678">H4644</f>
        <v>3774</v>
      </c>
      <c r="I4643" s="108">
        <f t="shared" si="7678"/>
        <v>0</v>
      </c>
      <c r="J4643" s="108">
        <f t="shared" si="7678"/>
        <v>133</v>
      </c>
      <c r="K4643" s="108">
        <f t="shared" si="7678"/>
        <v>0</v>
      </c>
      <c r="L4643" s="108">
        <f t="shared" si="7678"/>
        <v>133</v>
      </c>
      <c r="M4643" s="108">
        <f t="shared" si="7678"/>
        <v>0</v>
      </c>
      <c r="N4643" s="108">
        <f t="shared" si="7678"/>
        <v>50</v>
      </c>
      <c r="O4643" s="108">
        <f t="shared" si="7678"/>
        <v>0</v>
      </c>
      <c r="P4643" s="108">
        <f t="shared" si="7678"/>
        <v>0</v>
      </c>
      <c r="Q4643" s="108">
        <f t="shared" si="7678"/>
        <v>0</v>
      </c>
      <c r="R4643" s="108">
        <f t="shared" si="7678"/>
        <v>0</v>
      </c>
      <c r="S4643" s="108">
        <f t="shared" si="7678"/>
        <v>0</v>
      </c>
      <c r="T4643" s="108">
        <f t="shared" si="7678"/>
        <v>0</v>
      </c>
      <c r="U4643" s="108">
        <f t="shared" si="7678"/>
        <v>0</v>
      </c>
      <c r="V4643" s="108">
        <f t="shared" si="7678"/>
        <v>0</v>
      </c>
      <c r="W4643" s="108">
        <f t="shared" si="7678"/>
        <v>0</v>
      </c>
      <c r="X4643" s="108">
        <f t="shared" si="7678"/>
        <v>0</v>
      </c>
      <c r="Y4643" s="108">
        <f t="shared" si="7678"/>
        <v>0</v>
      </c>
      <c r="Z4643" s="101"/>
      <c r="AA4643" s="101"/>
      <c r="AB4643" s="101"/>
      <c r="AC4643" s="101"/>
    </row>
    <row r="4644" spans="1:29" ht="15" x14ac:dyDescent="0.2">
      <c r="A4644" s="95" t="s">
        <v>1008</v>
      </c>
      <c r="B4644" s="93" t="s">
        <v>1018</v>
      </c>
      <c r="C4644" s="94">
        <v>51</v>
      </c>
      <c r="D4644" s="95" t="s">
        <v>101</v>
      </c>
      <c r="E4644" s="119">
        <v>3132</v>
      </c>
      <c r="F4644" s="142" t="s">
        <v>40</v>
      </c>
      <c r="H4644" s="398">
        <v>3774</v>
      </c>
      <c r="I4644" s="399"/>
      <c r="J4644" s="398">
        <v>133</v>
      </c>
      <c r="K4644" s="399"/>
      <c r="L4644" s="398">
        <v>133</v>
      </c>
      <c r="M4644" s="399"/>
      <c r="N4644" s="398">
        <v>50</v>
      </c>
      <c r="O4644" s="399"/>
      <c r="P4644" s="398">
        <v>0</v>
      </c>
      <c r="Q4644" s="399"/>
      <c r="R4644" s="398"/>
      <c r="S4644" s="399"/>
      <c r="T4644" s="398"/>
      <c r="U4644" s="399"/>
      <c r="V4644" s="398"/>
      <c r="W4644" s="399"/>
      <c r="X4644" s="398"/>
      <c r="Y4644" s="399"/>
    </row>
    <row r="4645" spans="1:29" x14ac:dyDescent="0.2">
      <c r="A4645" s="188" t="s">
        <v>1008</v>
      </c>
      <c r="B4645" s="166" t="s">
        <v>1018</v>
      </c>
      <c r="C4645" s="167">
        <v>51</v>
      </c>
      <c r="D4645" s="166"/>
      <c r="E4645" s="168">
        <v>32</v>
      </c>
      <c r="F4645" s="169"/>
      <c r="G4645" s="169"/>
      <c r="H4645" s="185">
        <f t="shared" ref="H4645:Q4645" si="7679">H4646+H4651</f>
        <v>37160</v>
      </c>
      <c r="I4645" s="185">
        <f t="shared" si="7679"/>
        <v>0</v>
      </c>
      <c r="J4645" s="185">
        <f t="shared" si="7679"/>
        <v>665</v>
      </c>
      <c r="K4645" s="185">
        <f t="shared" si="7679"/>
        <v>0</v>
      </c>
      <c r="L4645" s="185">
        <f t="shared" ref="L4645:M4645" si="7680">L4646+L4651</f>
        <v>665</v>
      </c>
      <c r="M4645" s="185">
        <f t="shared" si="7680"/>
        <v>0</v>
      </c>
      <c r="N4645" s="185">
        <f t="shared" ref="N4645:O4645" si="7681">N4646+N4651</f>
        <v>200</v>
      </c>
      <c r="O4645" s="185">
        <f t="shared" si="7681"/>
        <v>0</v>
      </c>
      <c r="P4645" s="185">
        <f t="shared" si="7679"/>
        <v>0</v>
      </c>
      <c r="Q4645" s="185">
        <f t="shared" si="7679"/>
        <v>0</v>
      </c>
      <c r="R4645" s="185">
        <f t="shared" ref="R4645:W4645" si="7682">R4646+R4651</f>
        <v>0</v>
      </c>
      <c r="S4645" s="185">
        <f t="shared" si="7682"/>
        <v>0</v>
      </c>
      <c r="T4645" s="185">
        <f t="shared" ref="T4645:U4645" si="7683">T4646+T4651</f>
        <v>0</v>
      </c>
      <c r="U4645" s="185">
        <f t="shared" si="7683"/>
        <v>0</v>
      </c>
      <c r="V4645" s="185">
        <f t="shared" si="7682"/>
        <v>0</v>
      </c>
      <c r="W4645" s="185">
        <f t="shared" si="7682"/>
        <v>0</v>
      </c>
      <c r="X4645" s="185">
        <f t="shared" ref="X4645:Y4645" si="7684">X4646+X4651</f>
        <v>0</v>
      </c>
      <c r="Y4645" s="185">
        <f t="shared" si="7684"/>
        <v>0</v>
      </c>
    </row>
    <row r="4646" spans="1:29" s="101" customFormat="1" x14ac:dyDescent="0.2">
      <c r="A4646" s="118" t="s">
        <v>1008</v>
      </c>
      <c r="B4646" s="102" t="s">
        <v>1018</v>
      </c>
      <c r="C4646" s="103">
        <v>51</v>
      </c>
      <c r="D4646" s="118"/>
      <c r="E4646" s="113">
        <v>323</v>
      </c>
      <c r="F4646" s="141"/>
      <c r="G4646" s="186"/>
      <c r="H4646" s="108">
        <f t="shared" ref="H4646:Q4646" si="7685">H4647+H4648+H4649+H4650</f>
        <v>37027</v>
      </c>
      <c r="I4646" s="108">
        <f t="shared" si="7685"/>
        <v>0</v>
      </c>
      <c r="J4646" s="108">
        <f t="shared" si="7685"/>
        <v>532</v>
      </c>
      <c r="K4646" s="108">
        <f t="shared" si="7685"/>
        <v>0</v>
      </c>
      <c r="L4646" s="108">
        <f t="shared" ref="L4646:M4646" si="7686">L4647+L4648+L4649+L4650</f>
        <v>532</v>
      </c>
      <c r="M4646" s="108">
        <f t="shared" si="7686"/>
        <v>0</v>
      </c>
      <c r="N4646" s="108">
        <f t="shared" ref="N4646:O4646" si="7687">N4647+N4648+N4649+N4650</f>
        <v>200</v>
      </c>
      <c r="O4646" s="108">
        <f t="shared" si="7687"/>
        <v>0</v>
      </c>
      <c r="P4646" s="108">
        <f t="shared" si="7685"/>
        <v>0</v>
      </c>
      <c r="Q4646" s="108">
        <f t="shared" si="7685"/>
        <v>0</v>
      </c>
      <c r="R4646" s="108">
        <f t="shared" ref="R4646:W4646" si="7688">R4647+R4648+R4649+R4650</f>
        <v>0</v>
      </c>
      <c r="S4646" s="108">
        <f t="shared" si="7688"/>
        <v>0</v>
      </c>
      <c r="T4646" s="108">
        <f t="shared" ref="T4646:U4646" si="7689">T4647+T4648+T4649+T4650</f>
        <v>0</v>
      </c>
      <c r="U4646" s="108">
        <f t="shared" si="7689"/>
        <v>0</v>
      </c>
      <c r="V4646" s="108">
        <f t="shared" si="7688"/>
        <v>0</v>
      </c>
      <c r="W4646" s="108">
        <f t="shared" si="7688"/>
        <v>0</v>
      </c>
      <c r="X4646" s="108">
        <f t="shared" ref="X4646:Y4646" si="7690">X4647+X4648+X4649+X4650</f>
        <v>0</v>
      </c>
      <c r="Y4646" s="108">
        <f t="shared" si="7690"/>
        <v>0</v>
      </c>
      <c r="Z4646" s="112"/>
      <c r="AA4646" s="112"/>
      <c r="AB4646" s="112"/>
      <c r="AC4646" s="112"/>
    </row>
    <row r="4647" spans="1:29" ht="15" x14ac:dyDescent="0.2">
      <c r="A4647" s="95" t="s">
        <v>1008</v>
      </c>
      <c r="B4647" s="93" t="s">
        <v>1018</v>
      </c>
      <c r="C4647" s="94">
        <v>51</v>
      </c>
      <c r="D4647" s="95" t="s">
        <v>101</v>
      </c>
      <c r="E4647" s="119">
        <v>3233</v>
      </c>
      <c r="F4647" s="142" t="s">
        <v>54</v>
      </c>
      <c r="H4647" s="398">
        <v>540</v>
      </c>
      <c r="I4647" s="399"/>
      <c r="J4647" s="398">
        <v>133</v>
      </c>
      <c r="K4647" s="399"/>
      <c r="L4647" s="398">
        <v>133</v>
      </c>
      <c r="M4647" s="399"/>
      <c r="N4647" s="398">
        <v>0</v>
      </c>
      <c r="O4647" s="399"/>
      <c r="P4647" s="398">
        <v>0</v>
      </c>
      <c r="Q4647" s="399"/>
      <c r="R4647" s="398"/>
      <c r="S4647" s="399"/>
      <c r="T4647" s="398"/>
      <c r="U4647" s="399"/>
      <c r="V4647" s="398"/>
      <c r="W4647" s="399"/>
      <c r="X4647" s="398"/>
      <c r="Y4647" s="399"/>
    </row>
    <row r="4648" spans="1:29" x14ac:dyDescent="0.2">
      <c r="A4648" s="95" t="s">
        <v>1008</v>
      </c>
      <c r="B4648" s="93" t="s">
        <v>1018</v>
      </c>
      <c r="C4648" s="94">
        <v>51</v>
      </c>
      <c r="D4648" s="95" t="s">
        <v>101</v>
      </c>
      <c r="E4648" s="119">
        <v>3235</v>
      </c>
      <c r="F4648" s="142" t="s">
        <v>56</v>
      </c>
      <c r="H4648" s="398">
        <v>133</v>
      </c>
      <c r="I4648" s="399"/>
      <c r="J4648" s="398">
        <v>133</v>
      </c>
      <c r="K4648" s="399"/>
      <c r="L4648" s="398">
        <v>133</v>
      </c>
      <c r="M4648" s="399"/>
      <c r="N4648" s="398">
        <v>0</v>
      </c>
      <c r="O4648" s="399"/>
      <c r="P4648" s="398">
        <v>0</v>
      </c>
      <c r="Q4648" s="399"/>
      <c r="R4648" s="398"/>
      <c r="S4648" s="399"/>
      <c r="T4648" s="398"/>
      <c r="U4648" s="399"/>
      <c r="V4648" s="398"/>
      <c r="W4648" s="399"/>
      <c r="X4648" s="398"/>
      <c r="Y4648" s="399"/>
      <c r="Z4648" s="101"/>
      <c r="AA4648" s="101"/>
      <c r="AB4648" s="101"/>
      <c r="AC4648" s="101"/>
    </row>
    <row r="4649" spans="1:29" s="101" customFormat="1" x14ac:dyDescent="0.2">
      <c r="A4649" s="95" t="s">
        <v>1008</v>
      </c>
      <c r="B4649" s="93" t="s">
        <v>1018</v>
      </c>
      <c r="C4649" s="94">
        <v>51</v>
      </c>
      <c r="D4649" s="95" t="s">
        <v>101</v>
      </c>
      <c r="E4649" s="119">
        <v>3237</v>
      </c>
      <c r="F4649" s="142" t="s">
        <v>58</v>
      </c>
      <c r="G4649" s="134"/>
      <c r="H4649" s="398">
        <v>36221</v>
      </c>
      <c r="I4649" s="399"/>
      <c r="J4649" s="398">
        <v>133</v>
      </c>
      <c r="K4649" s="399"/>
      <c r="L4649" s="398">
        <v>133</v>
      </c>
      <c r="M4649" s="399"/>
      <c r="N4649" s="398">
        <v>200</v>
      </c>
      <c r="O4649" s="399"/>
      <c r="P4649" s="398">
        <v>0</v>
      </c>
      <c r="Q4649" s="399"/>
      <c r="R4649" s="398"/>
      <c r="S4649" s="399"/>
      <c r="T4649" s="398"/>
      <c r="U4649" s="399"/>
      <c r="V4649" s="398"/>
      <c r="W4649" s="399"/>
      <c r="X4649" s="398"/>
      <c r="Y4649" s="399"/>
      <c r="Z4649" s="112"/>
      <c r="AA4649" s="112"/>
      <c r="AB4649" s="112"/>
      <c r="AC4649" s="112"/>
    </row>
    <row r="4650" spans="1:29" ht="15" x14ac:dyDescent="0.2">
      <c r="A4650" s="95" t="s">
        <v>1008</v>
      </c>
      <c r="B4650" s="93" t="s">
        <v>1018</v>
      </c>
      <c r="C4650" s="94">
        <v>51</v>
      </c>
      <c r="D4650" s="95" t="s">
        <v>101</v>
      </c>
      <c r="E4650" s="119">
        <v>3239</v>
      </c>
      <c r="F4650" s="142" t="s">
        <v>60</v>
      </c>
      <c r="H4650" s="398">
        <v>133</v>
      </c>
      <c r="I4650" s="399"/>
      <c r="J4650" s="398">
        <v>133</v>
      </c>
      <c r="K4650" s="399"/>
      <c r="L4650" s="398">
        <v>133</v>
      </c>
      <c r="M4650" s="399"/>
      <c r="N4650" s="398">
        <v>0</v>
      </c>
      <c r="O4650" s="399"/>
      <c r="P4650" s="398">
        <v>0</v>
      </c>
      <c r="Q4650" s="399"/>
      <c r="R4650" s="398"/>
      <c r="S4650" s="399"/>
      <c r="T4650" s="398"/>
      <c r="U4650" s="399"/>
      <c r="V4650" s="398"/>
      <c r="W4650" s="399"/>
      <c r="X4650" s="398"/>
      <c r="Y4650" s="399"/>
    </row>
    <row r="4651" spans="1:29" x14ac:dyDescent="0.2">
      <c r="A4651" s="118" t="s">
        <v>1008</v>
      </c>
      <c r="B4651" s="102" t="s">
        <v>1018</v>
      </c>
      <c r="C4651" s="103">
        <v>51</v>
      </c>
      <c r="D4651" s="118"/>
      <c r="E4651" s="113">
        <v>329</v>
      </c>
      <c r="F4651" s="141"/>
      <c r="G4651" s="186"/>
      <c r="H4651" s="108">
        <f t="shared" ref="H4651:Y4651" si="7691">H4652</f>
        <v>133</v>
      </c>
      <c r="I4651" s="108">
        <f t="shared" si="7691"/>
        <v>0</v>
      </c>
      <c r="J4651" s="108">
        <f t="shared" si="7691"/>
        <v>133</v>
      </c>
      <c r="K4651" s="108">
        <f t="shared" si="7691"/>
        <v>0</v>
      </c>
      <c r="L4651" s="108">
        <f t="shared" si="7691"/>
        <v>133</v>
      </c>
      <c r="M4651" s="108">
        <f t="shared" si="7691"/>
        <v>0</v>
      </c>
      <c r="N4651" s="108">
        <f t="shared" si="7691"/>
        <v>0</v>
      </c>
      <c r="O4651" s="108">
        <f t="shared" si="7691"/>
        <v>0</v>
      </c>
      <c r="P4651" s="108">
        <f t="shared" si="7691"/>
        <v>0</v>
      </c>
      <c r="Q4651" s="108">
        <f t="shared" si="7691"/>
        <v>0</v>
      </c>
      <c r="R4651" s="108">
        <f t="shared" si="7691"/>
        <v>0</v>
      </c>
      <c r="S4651" s="108">
        <f t="shared" si="7691"/>
        <v>0</v>
      </c>
      <c r="T4651" s="108">
        <f t="shared" si="7691"/>
        <v>0</v>
      </c>
      <c r="U4651" s="108">
        <f t="shared" si="7691"/>
        <v>0</v>
      </c>
      <c r="V4651" s="108">
        <f t="shared" si="7691"/>
        <v>0</v>
      </c>
      <c r="W4651" s="108">
        <f t="shared" si="7691"/>
        <v>0</v>
      </c>
      <c r="X4651" s="108">
        <f t="shared" si="7691"/>
        <v>0</v>
      </c>
      <c r="Y4651" s="108">
        <f t="shared" si="7691"/>
        <v>0</v>
      </c>
      <c r="Z4651" s="101"/>
      <c r="AA4651" s="101"/>
      <c r="AB4651" s="101"/>
      <c r="AC4651" s="101"/>
    </row>
    <row r="4652" spans="1:29" s="101" customFormat="1" x14ac:dyDescent="0.2">
      <c r="A4652" s="95" t="s">
        <v>1008</v>
      </c>
      <c r="B4652" s="93" t="s">
        <v>1018</v>
      </c>
      <c r="C4652" s="94">
        <v>51</v>
      </c>
      <c r="D4652" s="95" t="s">
        <v>101</v>
      </c>
      <c r="E4652" s="119">
        <v>3293</v>
      </c>
      <c r="F4652" s="142" t="s">
        <v>64</v>
      </c>
      <c r="G4652" s="134"/>
      <c r="H4652" s="398">
        <v>133</v>
      </c>
      <c r="I4652" s="399"/>
      <c r="J4652" s="398">
        <v>133</v>
      </c>
      <c r="K4652" s="399"/>
      <c r="L4652" s="398">
        <v>133</v>
      </c>
      <c r="M4652" s="399"/>
      <c r="N4652" s="398">
        <v>0</v>
      </c>
      <c r="O4652" s="399"/>
      <c r="P4652" s="398">
        <v>0</v>
      </c>
      <c r="Q4652" s="399"/>
      <c r="R4652" s="398"/>
      <c r="S4652" s="399"/>
      <c r="T4652" s="398"/>
      <c r="U4652" s="399"/>
      <c r="V4652" s="398"/>
      <c r="W4652" s="399"/>
      <c r="X4652" s="398"/>
      <c r="Y4652" s="399"/>
      <c r="Z4652" s="112"/>
      <c r="AA4652" s="112"/>
      <c r="AB4652" s="112"/>
      <c r="AC4652" s="112"/>
    </row>
    <row r="4653" spans="1:29" x14ac:dyDescent="0.2">
      <c r="A4653" s="188" t="s">
        <v>1008</v>
      </c>
      <c r="B4653" s="166" t="s">
        <v>1018</v>
      </c>
      <c r="C4653" s="167">
        <v>51</v>
      </c>
      <c r="D4653" s="166"/>
      <c r="E4653" s="168">
        <v>42</v>
      </c>
      <c r="F4653" s="169"/>
      <c r="G4653" s="169"/>
      <c r="H4653" s="185">
        <f t="shared" ref="H4653:X4654" si="7692">H4654</f>
        <v>500000</v>
      </c>
      <c r="I4653" s="185">
        <f t="shared" si="7692"/>
        <v>0</v>
      </c>
      <c r="J4653" s="185">
        <f t="shared" si="7692"/>
        <v>133</v>
      </c>
      <c r="K4653" s="185">
        <f t="shared" si="7692"/>
        <v>0</v>
      </c>
      <c r="L4653" s="185">
        <f t="shared" si="7692"/>
        <v>133</v>
      </c>
      <c r="M4653" s="185">
        <f t="shared" si="7692"/>
        <v>0</v>
      </c>
      <c r="N4653" s="185">
        <f t="shared" si="7692"/>
        <v>200</v>
      </c>
      <c r="O4653" s="185">
        <f t="shared" si="7692"/>
        <v>0</v>
      </c>
      <c r="P4653" s="185">
        <f t="shared" si="7692"/>
        <v>0</v>
      </c>
      <c r="Q4653" s="185">
        <f t="shared" si="7692"/>
        <v>0</v>
      </c>
      <c r="R4653" s="185">
        <f t="shared" si="7692"/>
        <v>0</v>
      </c>
      <c r="S4653" s="185">
        <f t="shared" si="7692"/>
        <v>0</v>
      </c>
      <c r="T4653" s="185">
        <f t="shared" si="7692"/>
        <v>0</v>
      </c>
      <c r="U4653" s="185">
        <f t="shared" si="7692"/>
        <v>0</v>
      </c>
      <c r="V4653" s="185">
        <f t="shared" si="7692"/>
        <v>0</v>
      </c>
      <c r="W4653" s="185">
        <f t="shared" si="7692"/>
        <v>0</v>
      </c>
      <c r="X4653" s="185">
        <f t="shared" si="7692"/>
        <v>0</v>
      </c>
      <c r="Y4653" s="185">
        <f t="shared" ref="X4653:Y4654" si="7693">Y4654</f>
        <v>0</v>
      </c>
    </row>
    <row r="4654" spans="1:29" s="101" customFormat="1" x14ac:dyDescent="0.2">
      <c r="A4654" s="118" t="s">
        <v>1008</v>
      </c>
      <c r="B4654" s="102" t="s">
        <v>1018</v>
      </c>
      <c r="C4654" s="103">
        <v>51</v>
      </c>
      <c r="D4654" s="118"/>
      <c r="E4654" s="113">
        <v>421</v>
      </c>
      <c r="F4654" s="141"/>
      <c r="G4654" s="186"/>
      <c r="H4654" s="108">
        <f t="shared" si="7692"/>
        <v>500000</v>
      </c>
      <c r="I4654" s="108">
        <f t="shared" si="7692"/>
        <v>0</v>
      </c>
      <c r="J4654" s="108">
        <f t="shared" si="7692"/>
        <v>133</v>
      </c>
      <c r="K4654" s="108">
        <f t="shared" si="7692"/>
        <v>0</v>
      </c>
      <c r="L4654" s="108">
        <f t="shared" si="7692"/>
        <v>133</v>
      </c>
      <c r="M4654" s="108">
        <f t="shared" si="7692"/>
        <v>0</v>
      </c>
      <c r="N4654" s="108">
        <f t="shared" si="7692"/>
        <v>200</v>
      </c>
      <c r="O4654" s="108">
        <f t="shared" si="7692"/>
        <v>0</v>
      </c>
      <c r="P4654" s="108">
        <f t="shared" si="7692"/>
        <v>0</v>
      </c>
      <c r="Q4654" s="108">
        <f t="shared" si="7692"/>
        <v>0</v>
      </c>
      <c r="R4654" s="108">
        <f t="shared" si="7692"/>
        <v>0</v>
      </c>
      <c r="S4654" s="108">
        <f t="shared" si="7692"/>
        <v>0</v>
      </c>
      <c r="T4654" s="108">
        <f t="shared" si="7692"/>
        <v>0</v>
      </c>
      <c r="U4654" s="108">
        <f t="shared" si="7692"/>
        <v>0</v>
      </c>
      <c r="V4654" s="108">
        <f t="shared" si="7692"/>
        <v>0</v>
      </c>
      <c r="W4654" s="108">
        <f t="shared" si="7692"/>
        <v>0</v>
      </c>
      <c r="X4654" s="108">
        <f t="shared" si="7693"/>
        <v>0</v>
      </c>
      <c r="Y4654" s="108">
        <f t="shared" si="7693"/>
        <v>0</v>
      </c>
    </row>
    <row r="4655" spans="1:29" ht="15" x14ac:dyDescent="0.2">
      <c r="A4655" s="95" t="s">
        <v>1008</v>
      </c>
      <c r="B4655" s="93" t="s">
        <v>1018</v>
      </c>
      <c r="C4655" s="94">
        <v>51</v>
      </c>
      <c r="D4655" s="95" t="s">
        <v>101</v>
      </c>
      <c r="E4655" s="119">
        <v>4214</v>
      </c>
      <c r="F4655" s="142" t="s">
        <v>500</v>
      </c>
      <c r="H4655" s="398">
        <v>500000</v>
      </c>
      <c r="I4655" s="399"/>
      <c r="J4655" s="398">
        <v>133</v>
      </c>
      <c r="K4655" s="399"/>
      <c r="L4655" s="398">
        <v>133</v>
      </c>
      <c r="M4655" s="399"/>
      <c r="N4655" s="398">
        <v>200</v>
      </c>
      <c r="O4655" s="399"/>
      <c r="P4655" s="398">
        <v>0</v>
      </c>
      <c r="Q4655" s="399"/>
      <c r="R4655" s="398"/>
      <c r="S4655" s="399"/>
      <c r="T4655" s="398"/>
      <c r="U4655" s="399"/>
      <c r="V4655" s="398"/>
      <c r="W4655" s="399"/>
      <c r="X4655" s="398"/>
      <c r="Y4655" s="399"/>
    </row>
    <row r="4656" spans="1:29" s="101" customFormat="1" x14ac:dyDescent="0.2">
      <c r="A4656" s="188" t="s">
        <v>1008</v>
      </c>
      <c r="B4656" s="166" t="s">
        <v>1018</v>
      </c>
      <c r="C4656" s="167">
        <v>559</v>
      </c>
      <c r="D4656" s="166"/>
      <c r="E4656" s="168">
        <v>31</v>
      </c>
      <c r="F4656" s="169"/>
      <c r="G4656" s="169"/>
      <c r="H4656" s="185">
        <f t="shared" ref="H4656:Q4656" si="7694">H4657+H4659</f>
        <v>11030</v>
      </c>
      <c r="I4656" s="185">
        <f t="shared" si="7694"/>
        <v>0</v>
      </c>
      <c r="J4656" s="185">
        <f t="shared" si="7694"/>
        <v>5176</v>
      </c>
      <c r="K4656" s="185">
        <f t="shared" si="7694"/>
        <v>0</v>
      </c>
      <c r="L4656" s="185">
        <f t="shared" ref="L4656:M4656" si="7695">L4657+L4659</f>
        <v>5176</v>
      </c>
      <c r="M4656" s="185">
        <f t="shared" si="7695"/>
        <v>0</v>
      </c>
      <c r="N4656" s="185">
        <f t="shared" ref="N4656:O4656" si="7696">N4657+N4659</f>
        <v>22000</v>
      </c>
      <c r="O4656" s="185">
        <f t="shared" si="7696"/>
        <v>0</v>
      </c>
      <c r="P4656" s="185">
        <f t="shared" si="7694"/>
        <v>0</v>
      </c>
      <c r="Q4656" s="185">
        <f t="shared" si="7694"/>
        <v>0</v>
      </c>
      <c r="R4656" s="185">
        <f t="shared" ref="R4656:W4656" si="7697">R4657+R4659</f>
        <v>0</v>
      </c>
      <c r="S4656" s="185">
        <f t="shared" si="7697"/>
        <v>0</v>
      </c>
      <c r="T4656" s="185">
        <f t="shared" ref="T4656:U4656" si="7698">T4657+T4659</f>
        <v>0</v>
      </c>
      <c r="U4656" s="185">
        <f t="shared" si="7698"/>
        <v>0</v>
      </c>
      <c r="V4656" s="185">
        <f t="shared" si="7697"/>
        <v>0</v>
      </c>
      <c r="W4656" s="185">
        <f t="shared" si="7697"/>
        <v>0</v>
      </c>
      <c r="X4656" s="185">
        <f t="shared" ref="X4656:Y4656" si="7699">X4657+X4659</f>
        <v>0</v>
      </c>
      <c r="Y4656" s="185">
        <f t="shared" si="7699"/>
        <v>0</v>
      </c>
    </row>
    <row r="4657" spans="1:29" x14ac:dyDescent="0.2">
      <c r="A4657" s="118" t="s">
        <v>1008</v>
      </c>
      <c r="B4657" s="102" t="s">
        <v>1018</v>
      </c>
      <c r="C4657" s="103">
        <v>559</v>
      </c>
      <c r="D4657" s="118"/>
      <c r="E4657" s="113">
        <v>311</v>
      </c>
      <c r="F4657" s="141"/>
      <c r="G4657" s="186"/>
      <c r="H4657" s="108">
        <f t="shared" ref="H4657:Y4657" si="7700">H4658</f>
        <v>10000</v>
      </c>
      <c r="I4657" s="108">
        <f t="shared" si="7700"/>
        <v>0</v>
      </c>
      <c r="J4657" s="108">
        <f t="shared" si="7700"/>
        <v>4645</v>
      </c>
      <c r="K4657" s="108">
        <f t="shared" si="7700"/>
        <v>0</v>
      </c>
      <c r="L4657" s="108">
        <f t="shared" si="7700"/>
        <v>4645</v>
      </c>
      <c r="M4657" s="108">
        <f t="shared" si="7700"/>
        <v>0</v>
      </c>
      <c r="N4657" s="108">
        <f t="shared" si="7700"/>
        <v>19700</v>
      </c>
      <c r="O4657" s="108">
        <f t="shared" si="7700"/>
        <v>0</v>
      </c>
      <c r="P4657" s="108">
        <f t="shared" si="7700"/>
        <v>0</v>
      </c>
      <c r="Q4657" s="108">
        <f t="shared" si="7700"/>
        <v>0</v>
      </c>
      <c r="R4657" s="108">
        <f t="shared" si="7700"/>
        <v>0</v>
      </c>
      <c r="S4657" s="108">
        <f t="shared" si="7700"/>
        <v>0</v>
      </c>
      <c r="T4657" s="108">
        <f t="shared" si="7700"/>
        <v>0</v>
      </c>
      <c r="U4657" s="108">
        <f t="shared" si="7700"/>
        <v>0</v>
      </c>
      <c r="V4657" s="108">
        <f t="shared" si="7700"/>
        <v>0</v>
      </c>
      <c r="W4657" s="108">
        <f t="shared" si="7700"/>
        <v>0</v>
      </c>
      <c r="X4657" s="108">
        <f t="shared" si="7700"/>
        <v>0</v>
      </c>
      <c r="Y4657" s="108">
        <f t="shared" si="7700"/>
        <v>0</v>
      </c>
    </row>
    <row r="4658" spans="1:29" s="101" customFormat="1" x14ac:dyDescent="0.2">
      <c r="A4658" s="95" t="s">
        <v>1008</v>
      </c>
      <c r="B4658" s="93" t="s">
        <v>1018</v>
      </c>
      <c r="C4658" s="94">
        <v>559</v>
      </c>
      <c r="D4658" s="95" t="s">
        <v>101</v>
      </c>
      <c r="E4658" s="119">
        <v>3111</v>
      </c>
      <c r="F4658" s="142" t="s">
        <v>33</v>
      </c>
      <c r="G4658" s="134"/>
      <c r="H4658" s="398">
        <v>10000</v>
      </c>
      <c r="I4658" s="399"/>
      <c r="J4658" s="398">
        <v>4645</v>
      </c>
      <c r="K4658" s="399"/>
      <c r="L4658" s="398">
        <v>4645</v>
      </c>
      <c r="M4658" s="399"/>
      <c r="N4658" s="398">
        <v>19700</v>
      </c>
      <c r="O4658" s="399"/>
      <c r="P4658" s="398">
        <v>0</v>
      </c>
      <c r="Q4658" s="399"/>
      <c r="R4658" s="398"/>
      <c r="S4658" s="399"/>
      <c r="T4658" s="398"/>
      <c r="U4658" s="399"/>
      <c r="V4658" s="398"/>
      <c r="W4658" s="399"/>
      <c r="X4658" s="398"/>
      <c r="Y4658" s="399"/>
    </row>
    <row r="4659" spans="1:29" x14ac:dyDescent="0.2">
      <c r="A4659" s="118" t="s">
        <v>1008</v>
      </c>
      <c r="B4659" s="102" t="s">
        <v>1018</v>
      </c>
      <c r="C4659" s="103">
        <v>559</v>
      </c>
      <c r="D4659" s="118"/>
      <c r="E4659" s="113">
        <v>313</v>
      </c>
      <c r="F4659" s="141"/>
      <c r="G4659" s="186"/>
      <c r="H4659" s="108">
        <f t="shared" ref="H4659:Y4659" si="7701">H4660</f>
        <v>1030</v>
      </c>
      <c r="I4659" s="108">
        <f t="shared" si="7701"/>
        <v>0</v>
      </c>
      <c r="J4659" s="108">
        <f t="shared" si="7701"/>
        <v>531</v>
      </c>
      <c r="K4659" s="108">
        <f t="shared" si="7701"/>
        <v>0</v>
      </c>
      <c r="L4659" s="108">
        <f t="shared" si="7701"/>
        <v>531</v>
      </c>
      <c r="M4659" s="108">
        <f t="shared" si="7701"/>
        <v>0</v>
      </c>
      <c r="N4659" s="108">
        <f t="shared" si="7701"/>
        <v>2300</v>
      </c>
      <c r="O4659" s="108">
        <f t="shared" si="7701"/>
        <v>0</v>
      </c>
      <c r="P4659" s="108">
        <f t="shared" si="7701"/>
        <v>0</v>
      </c>
      <c r="Q4659" s="108">
        <f t="shared" si="7701"/>
        <v>0</v>
      </c>
      <c r="R4659" s="108">
        <f t="shared" si="7701"/>
        <v>0</v>
      </c>
      <c r="S4659" s="108">
        <f t="shared" si="7701"/>
        <v>0</v>
      </c>
      <c r="T4659" s="108">
        <f t="shared" si="7701"/>
        <v>0</v>
      </c>
      <c r="U4659" s="108">
        <f t="shared" si="7701"/>
        <v>0</v>
      </c>
      <c r="V4659" s="108">
        <f t="shared" si="7701"/>
        <v>0</v>
      </c>
      <c r="W4659" s="108">
        <f t="shared" si="7701"/>
        <v>0</v>
      </c>
      <c r="X4659" s="108">
        <f t="shared" si="7701"/>
        <v>0</v>
      </c>
      <c r="Y4659" s="108">
        <f t="shared" si="7701"/>
        <v>0</v>
      </c>
    </row>
    <row r="4660" spans="1:29" x14ac:dyDescent="0.2">
      <c r="A4660" s="95" t="s">
        <v>1008</v>
      </c>
      <c r="B4660" s="93" t="s">
        <v>1018</v>
      </c>
      <c r="C4660" s="94">
        <v>559</v>
      </c>
      <c r="D4660" s="95" t="s">
        <v>101</v>
      </c>
      <c r="E4660" s="119">
        <v>3132</v>
      </c>
      <c r="F4660" s="142" t="s">
        <v>40</v>
      </c>
      <c r="H4660" s="398">
        <v>1030</v>
      </c>
      <c r="I4660" s="399"/>
      <c r="J4660" s="398">
        <v>531</v>
      </c>
      <c r="K4660" s="399"/>
      <c r="L4660" s="398">
        <v>531</v>
      </c>
      <c r="M4660" s="399"/>
      <c r="N4660" s="398">
        <v>2300</v>
      </c>
      <c r="O4660" s="399"/>
      <c r="P4660" s="398">
        <v>0</v>
      </c>
      <c r="Q4660" s="399"/>
      <c r="R4660" s="398"/>
      <c r="S4660" s="399"/>
      <c r="T4660" s="398"/>
      <c r="U4660" s="399"/>
      <c r="V4660" s="398"/>
      <c r="W4660" s="399"/>
      <c r="X4660" s="398"/>
      <c r="Y4660" s="399"/>
      <c r="Z4660" s="101"/>
      <c r="AA4660" s="101"/>
      <c r="AB4660" s="101"/>
      <c r="AC4660" s="101"/>
    </row>
    <row r="4661" spans="1:29" s="101" customFormat="1" x14ac:dyDescent="0.2">
      <c r="A4661" s="188" t="s">
        <v>1008</v>
      </c>
      <c r="B4661" s="166" t="s">
        <v>1018</v>
      </c>
      <c r="C4661" s="167">
        <v>559</v>
      </c>
      <c r="D4661" s="166"/>
      <c r="E4661" s="168">
        <v>32</v>
      </c>
      <c r="F4661" s="169"/>
      <c r="G4661" s="169"/>
      <c r="H4661" s="185">
        <f t="shared" ref="H4661:Q4661" si="7702">H4662+H4667</f>
        <v>23514</v>
      </c>
      <c r="I4661" s="185">
        <f t="shared" si="7702"/>
        <v>0</v>
      </c>
      <c r="J4661" s="185">
        <f t="shared" si="7702"/>
        <v>9570</v>
      </c>
      <c r="K4661" s="185">
        <f t="shared" si="7702"/>
        <v>0</v>
      </c>
      <c r="L4661" s="185">
        <f t="shared" ref="L4661:M4661" si="7703">L4662+L4667</f>
        <v>9570</v>
      </c>
      <c r="M4661" s="185">
        <f t="shared" si="7703"/>
        <v>0</v>
      </c>
      <c r="N4661" s="185">
        <f t="shared" ref="N4661:O4661" si="7704">N4662+N4667</f>
        <v>26500</v>
      </c>
      <c r="O4661" s="185">
        <f t="shared" si="7704"/>
        <v>0</v>
      </c>
      <c r="P4661" s="185">
        <f t="shared" si="7702"/>
        <v>0</v>
      </c>
      <c r="Q4661" s="185">
        <f t="shared" si="7702"/>
        <v>0</v>
      </c>
      <c r="R4661" s="185">
        <f t="shared" ref="R4661:W4661" si="7705">R4662+R4667</f>
        <v>0</v>
      </c>
      <c r="S4661" s="185">
        <f t="shared" si="7705"/>
        <v>0</v>
      </c>
      <c r="T4661" s="185">
        <f t="shared" ref="T4661:U4661" si="7706">T4662+T4667</f>
        <v>0</v>
      </c>
      <c r="U4661" s="185">
        <f t="shared" si="7706"/>
        <v>0</v>
      </c>
      <c r="V4661" s="185">
        <f t="shared" si="7705"/>
        <v>0</v>
      </c>
      <c r="W4661" s="185">
        <f t="shared" si="7705"/>
        <v>0</v>
      </c>
      <c r="X4661" s="185">
        <f t="shared" ref="X4661:Y4661" si="7707">X4662+X4667</f>
        <v>0</v>
      </c>
      <c r="Y4661" s="185">
        <f t="shared" si="7707"/>
        <v>0</v>
      </c>
      <c r="Z4661" s="112"/>
      <c r="AA4661" s="112"/>
      <c r="AB4661" s="112"/>
      <c r="AC4661" s="112"/>
    </row>
    <row r="4662" spans="1:29" x14ac:dyDescent="0.2">
      <c r="A4662" s="118" t="s">
        <v>1008</v>
      </c>
      <c r="B4662" s="102" t="s">
        <v>1018</v>
      </c>
      <c r="C4662" s="103">
        <v>559</v>
      </c>
      <c r="D4662" s="118"/>
      <c r="E4662" s="113">
        <v>323</v>
      </c>
      <c r="F4662" s="141"/>
      <c r="G4662" s="186"/>
      <c r="H4662" s="108">
        <f t="shared" ref="H4662:Q4662" si="7708">H4663+H4664+H4665+H4666</f>
        <v>23514</v>
      </c>
      <c r="I4662" s="108">
        <f t="shared" si="7708"/>
        <v>0</v>
      </c>
      <c r="J4662" s="108">
        <f t="shared" si="7708"/>
        <v>9026</v>
      </c>
      <c r="K4662" s="108">
        <f t="shared" si="7708"/>
        <v>0</v>
      </c>
      <c r="L4662" s="108">
        <f t="shared" ref="L4662:M4662" si="7709">L4663+L4664+L4665+L4666</f>
        <v>9026</v>
      </c>
      <c r="M4662" s="108">
        <f t="shared" si="7709"/>
        <v>0</v>
      </c>
      <c r="N4662" s="108">
        <f t="shared" ref="N4662:O4662" si="7710">N4663+N4664+N4665+N4666</f>
        <v>26500</v>
      </c>
      <c r="O4662" s="108">
        <f t="shared" si="7710"/>
        <v>0</v>
      </c>
      <c r="P4662" s="108">
        <f t="shared" si="7708"/>
        <v>0</v>
      </c>
      <c r="Q4662" s="108">
        <f t="shared" si="7708"/>
        <v>0</v>
      </c>
      <c r="R4662" s="108">
        <f t="shared" ref="R4662:W4662" si="7711">R4663+R4664+R4665+R4666</f>
        <v>0</v>
      </c>
      <c r="S4662" s="108">
        <f t="shared" si="7711"/>
        <v>0</v>
      </c>
      <c r="T4662" s="108">
        <f t="shared" ref="T4662:U4662" si="7712">T4663+T4664+T4665+T4666</f>
        <v>0</v>
      </c>
      <c r="U4662" s="108">
        <f t="shared" si="7712"/>
        <v>0</v>
      </c>
      <c r="V4662" s="108">
        <f t="shared" si="7711"/>
        <v>0</v>
      </c>
      <c r="W4662" s="108">
        <f t="shared" si="7711"/>
        <v>0</v>
      </c>
      <c r="X4662" s="108">
        <f t="shared" ref="X4662:Y4662" si="7713">X4663+X4664+X4665+X4666</f>
        <v>0</v>
      </c>
      <c r="Y4662" s="108">
        <f t="shared" si="7713"/>
        <v>0</v>
      </c>
    </row>
    <row r="4663" spans="1:29" x14ac:dyDescent="0.2">
      <c r="A4663" s="95" t="s">
        <v>1008</v>
      </c>
      <c r="B4663" s="93" t="s">
        <v>1018</v>
      </c>
      <c r="C4663" s="94">
        <v>559</v>
      </c>
      <c r="D4663" s="95" t="s">
        <v>101</v>
      </c>
      <c r="E4663" s="119">
        <v>3233</v>
      </c>
      <c r="F4663" s="142" t="s">
        <v>54</v>
      </c>
      <c r="H4663" s="398">
        <v>0</v>
      </c>
      <c r="I4663" s="399"/>
      <c r="J4663" s="398">
        <v>133</v>
      </c>
      <c r="K4663" s="399"/>
      <c r="L4663" s="398">
        <v>133</v>
      </c>
      <c r="M4663" s="399"/>
      <c r="N4663" s="398">
        <v>0</v>
      </c>
      <c r="O4663" s="399"/>
      <c r="P4663" s="398">
        <v>0</v>
      </c>
      <c r="Q4663" s="399"/>
      <c r="R4663" s="398"/>
      <c r="S4663" s="399"/>
      <c r="T4663" s="398"/>
      <c r="U4663" s="399"/>
      <c r="V4663" s="398"/>
      <c r="W4663" s="399"/>
      <c r="X4663" s="398"/>
      <c r="Y4663" s="399"/>
      <c r="Z4663" s="101"/>
      <c r="AA4663" s="101"/>
      <c r="AB4663" s="101"/>
      <c r="AC4663" s="101"/>
    </row>
    <row r="4664" spans="1:29" s="101" customFormat="1" x14ac:dyDescent="0.2">
      <c r="A4664" s="95" t="s">
        <v>1008</v>
      </c>
      <c r="B4664" s="93" t="s">
        <v>1018</v>
      </c>
      <c r="C4664" s="94">
        <v>559</v>
      </c>
      <c r="D4664" s="95" t="s">
        <v>101</v>
      </c>
      <c r="E4664" s="119">
        <v>3235</v>
      </c>
      <c r="F4664" s="142" t="s">
        <v>56</v>
      </c>
      <c r="G4664" s="134"/>
      <c r="H4664" s="398">
        <v>0</v>
      </c>
      <c r="I4664" s="399"/>
      <c r="J4664" s="398">
        <v>133</v>
      </c>
      <c r="K4664" s="399"/>
      <c r="L4664" s="398">
        <v>133</v>
      </c>
      <c r="M4664" s="399"/>
      <c r="N4664" s="398">
        <v>0</v>
      </c>
      <c r="O4664" s="399"/>
      <c r="P4664" s="398">
        <v>0</v>
      </c>
      <c r="Q4664" s="399"/>
      <c r="R4664" s="398"/>
      <c r="S4664" s="399"/>
      <c r="T4664" s="398"/>
      <c r="U4664" s="399"/>
      <c r="V4664" s="398"/>
      <c r="W4664" s="399"/>
      <c r="X4664" s="398"/>
      <c r="Y4664" s="399"/>
      <c r="Z4664" s="112"/>
      <c r="AA4664" s="112"/>
      <c r="AB4664" s="112"/>
      <c r="AC4664" s="112"/>
    </row>
    <row r="4665" spans="1:29" ht="15" x14ac:dyDescent="0.2">
      <c r="A4665" s="95" t="s">
        <v>1008</v>
      </c>
      <c r="B4665" s="93" t="s">
        <v>1018</v>
      </c>
      <c r="C4665" s="94">
        <v>559</v>
      </c>
      <c r="D4665" s="95" t="s">
        <v>101</v>
      </c>
      <c r="E4665" s="119">
        <v>3237</v>
      </c>
      <c r="F4665" s="142" t="s">
        <v>58</v>
      </c>
      <c r="H4665" s="398">
        <v>23514</v>
      </c>
      <c r="I4665" s="399"/>
      <c r="J4665" s="398">
        <v>8627</v>
      </c>
      <c r="K4665" s="399"/>
      <c r="L4665" s="398">
        <v>8627</v>
      </c>
      <c r="M4665" s="399"/>
      <c r="N4665" s="398">
        <v>26500</v>
      </c>
      <c r="O4665" s="399"/>
      <c r="P4665" s="398">
        <v>0</v>
      </c>
      <c r="Q4665" s="399"/>
      <c r="R4665" s="398"/>
      <c r="S4665" s="399"/>
      <c r="T4665" s="398"/>
      <c r="U4665" s="399"/>
      <c r="V4665" s="398"/>
      <c r="W4665" s="399"/>
      <c r="X4665" s="398"/>
      <c r="Y4665" s="399"/>
    </row>
    <row r="4666" spans="1:29" x14ac:dyDescent="0.2">
      <c r="A4666" s="95" t="s">
        <v>1008</v>
      </c>
      <c r="B4666" s="93" t="s">
        <v>1018</v>
      </c>
      <c r="C4666" s="94">
        <v>559</v>
      </c>
      <c r="D4666" s="95" t="s">
        <v>101</v>
      </c>
      <c r="E4666" s="119">
        <v>3239</v>
      </c>
      <c r="F4666" s="142" t="s">
        <v>60</v>
      </c>
      <c r="H4666" s="398">
        <v>0</v>
      </c>
      <c r="I4666" s="399"/>
      <c r="J4666" s="398">
        <v>133</v>
      </c>
      <c r="K4666" s="399"/>
      <c r="L4666" s="398">
        <v>133</v>
      </c>
      <c r="M4666" s="399"/>
      <c r="N4666" s="398">
        <v>0</v>
      </c>
      <c r="O4666" s="399"/>
      <c r="P4666" s="398">
        <v>0</v>
      </c>
      <c r="Q4666" s="399"/>
      <c r="R4666" s="398"/>
      <c r="S4666" s="399"/>
      <c r="T4666" s="398"/>
      <c r="U4666" s="399"/>
      <c r="V4666" s="398"/>
      <c r="W4666" s="399"/>
      <c r="X4666" s="398"/>
      <c r="Y4666" s="399"/>
      <c r="Z4666" s="101"/>
      <c r="AA4666" s="101"/>
      <c r="AB4666" s="101"/>
      <c r="AC4666" s="101"/>
    </row>
    <row r="4667" spans="1:29" s="101" customFormat="1" x14ac:dyDescent="0.2">
      <c r="A4667" s="118" t="s">
        <v>1008</v>
      </c>
      <c r="B4667" s="102" t="s">
        <v>1018</v>
      </c>
      <c r="C4667" s="103">
        <v>559</v>
      </c>
      <c r="D4667" s="118"/>
      <c r="E4667" s="113">
        <v>329</v>
      </c>
      <c r="F4667" s="141"/>
      <c r="G4667" s="186"/>
      <c r="H4667" s="108">
        <f t="shared" ref="H4667:Y4667" si="7714">H4668</f>
        <v>0</v>
      </c>
      <c r="I4667" s="108">
        <f t="shared" si="7714"/>
        <v>0</v>
      </c>
      <c r="J4667" s="108">
        <f t="shared" si="7714"/>
        <v>544</v>
      </c>
      <c r="K4667" s="108">
        <f t="shared" si="7714"/>
        <v>0</v>
      </c>
      <c r="L4667" s="108">
        <f t="shared" si="7714"/>
        <v>544</v>
      </c>
      <c r="M4667" s="108">
        <f t="shared" si="7714"/>
        <v>0</v>
      </c>
      <c r="N4667" s="108">
        <f t="shared" si="7714"/>
        <v>0</v>
      </c>
      <c r="O4667" s="108">
        <f t="shared" si="7714"/>
        <v>0</v>
      </c>
      <c r="P4667" s="108">
        <f t="shared" si="7714"/>
        <v>0</v>
      </c>
      <c r="Q4667" s="108">
        <f t="shared" si="7714"/>
        <v>0</v>
      </c>
      <c r="R4667" s="108">
        <f t="shared" si="7714"/>
        <v>0</v>
      </c>
      <c r="S4667" s="108">
        <f t="shared" si="7714"/>
        <v>0</v>
      </c>
      <c r="T4667" s="108">
        <f t="shared" si="7714"/>
        <v>0</v>
      </c>
      <c r="U4667" s="108">
        <f t="shared" si="7714"/>
        <v>0</v>
      </c>
      <c r="V4667" s="108">
        <f t="shared" si="7714"/>
        <v>0</v>
      </c>
      <c r="W4667" s="108">
        <f t="shared" si="7714"/>
        <v>0</v>
      </c>
      <c r="X4667" s="108">
        <f t="shared" si="7714"/>
        <v>0</v>
      </c>
      <c r="Y4667" s="108">
        <f t="shared" si="7714"/>
        <v>0</v>
      </c>
      <c r="Z4667" s="112"/>
      <c r="AA4667" s="112"/>
      <c r="AB4667" s="112"/>
      <c r="AC4667" s="112"/>
    </row>
    <row r="4668" spans="1:29" ht="15" x14ac:dyDescent="0.2">
      <c r="A4668" s="95" t="s">
        <v>1008</v>
      </c>
      <c r="B4668" s="93" t="s">
        <v>1018</v>
      </c>
      <c r="C4668" s="94">
        <v>559</v>
      </c>
      <c r="D4668" s="95" t="s">
        <v>101</v>
      </c>
      <c r="E4668" s="119">
        <v>3293</v>
      </c>
      <c r="F4668" s="142" t="s">
        <v>64</v>
      </c>
      <c r="H4668" s="398">
        <v>0</v>
      </c>
      <c r="I4668" s="399"/>
      <c r="J4668" s="398">
        <v>544</v>
      </c>
      <c r="K4668" s="399"/>
      <c r="L4668" s="398">
        <v>544</v>
      </c>
      <c r="M4668" s="399"/>
      <c r="N4668" s="398">
        <v>0</v>
      </c>
      <c r="O4668" s="399"/>
      <c r="P4668" s="398">
        <v>0</v>
      </c>
      <c r="Q4668" s="399"/>
      <c r="R4668" s="398"/>
      <c r="S4668" s="399"/>
      <c r="T4668" s="398"/>
      <c r="U4668" s="399"/>
      <c r="V4668" s="398"/>
      <c r="W4668" s="399"/>
      <c r="X4668" s="398"/>
      <c r="Y4668" s="399"/>
    </row>
    <row r="4669" spans="1:29" s="101" customFormat="1" x14ac:dyDescent="0.2">
      <c r="A4669" s="188" t="s">
        <v>1008</v>
      </c>
      <c r="B4669" s="166" t="s">
        <v>1018</v>
      </c>
      <c r="C4669" s="167">
        <v>559</v>
      </c>
      <c r="D4669" s="166"/>
      <c r="E4669" s="168">
        <v>42</v>
      </c>
      <c r="F4669" s="169"/>
      <c r="G4669" s="169"/>
      <c r="H4669" s="185">
        <f t="shared" ref="H4669:X4670" si="7715">H4670</f>
        <v>200000</v>
      </c>
      <c r="I4669" s="185">
        <f t="shared" si="7715"/>
        <v>0</v>
      </c>
      <c r="J4669" s="185">
        <f t="shared" si="7715"/>
        <v>13272</v>
      </c>
      <c r="K4669" s="185">
        <f t="shared" si="7715"/>
        <v>0</v>
      </c>
      <c r="L4669" s="185">
        <f t="shared" si="7715"/>
        <v>13272</v>
      </c>
      <c r="M4669" s="185">
        <f t="shared" si="7715"/>
        <v>0</v>
      </c>
      <c r="N4669" s="185">
        <f t="shared" si="7715"/>
        <v>574000</v>
      </c>
      <c r="O4669" s="185">
        <f t="shared" si="7715"/>
        <v>0</v>
      </c>
      <c r="P4669" s="185">
        <f t="shared" si="7715"/>
        <v>0</v>
      </c>
      <c r="Q4669" s="185">
        <f t="shared" si="7715"/>
        <v>0</v>
      </c>
      <c r="R4669" s="185">
        <f t="shared" si="7715"/>
        <v>0</v>
      </c>
      <c r="S4669" s="185">
        <f t="shared" si="7715"/>
        <v>0</v>
      </c>
      <c r="T4669" s="185">
        <f t="shared" si="7715"/>
        <v>0</v>
      </c>
      <c r="U4669" s="185">
        <f t="shared" si="7715"/>
        <v>0</v>
      </c>
      <c r="V4669" s="185">
        <f t="shared" si="7715"/>
        <v>0</v>
      </c>
      <c r="W4669" s="185">
        <f t="shared" si="7715"/>
        <v>0</v>
      </c>
      <c r="X4669" s="185">
        <f t="shared" si="7715"/>
        <v>0</v>
      </c>
      <c r="Y4669" s="185">
        <f t="shared" ref="X4669:Y4670" si="7716">Y4670</f>
        <v>0</v>
      </c>
    </row>
    <row r="4670" spans="1:29" x14ac:dyDescent="0.2">
      <c r="A4670" s="118" t="s">
        <v>1008</v>
      </c>
      <c r="B4670" s="102" t="s">
        <v>1018</v>
      </c>
      <c r="C4670" s="103">
        <v>559</v>
      </c>
      <c r="D4670" s="118"/>
      <c r="E4670" s="113">
        <v>421</v>
      </c>
      <c r="F4670" s="141"/>
      <c r="G4670" s="186"/>
      <c r="H4670" s="108">
        <f t="shared" si="7715"/>
        <v>200000</v>
      </c>
      <c r="I4670" s="108">
        <f t="shared" si="7715"/>
        <v>0</v>
      </c>
      <c r="J4670" s="108">
        <f t="shared" si="7715"/>
        <v>13272</v>
      </c>
      <c r="K4670" s="108">
        <f t="shared" si="7715"/>
        <v>0</v>
      </c>
      <c r="L4670" s="108">
        <f t="shared" si="7715"/>
        <v>13272</v>
      </c>
      <c r="M4670" s="108">
        <f t="shared" si="7715"/>
        <v>0</v>
      </c>
      <c r="N4670" s="108">
        <f t="shared" si="7715"/>
        <v>574000</v>
      </c>
      <c r="O4670" s="108">
        <f t="shared" si="7715"/>
        <v>0</v>
      </c>
      <c r="P4670" s="108">
        <f t="shared" si="7715"/>
        <v>0</v>
      </c>
      <c r="Q4670" s="108">
        <f t="shared" si="7715"/>
        <v>0</v>
      </c>
      <c r="R4670" s="108">
        <f t="shared" si="7715"/>
        <v>0</v>
      </c>
      <c r="S4670" s="108">
        <f t="shared" si="7715"/>
        <v>0</v>
      </c>
      <c r="T4670" s="108">
        <f t="shared" si="7715"/>
        <v>0</v>
      </c>
      <c r="U4670" s="108">
        <f t="shared" si="7715"/>
        <v>0</v>
      </c>
      <c r="V4670" s="108">
        <f t="shared" si="7715"/>
        <v>0</v>
      </c>
      <c r="W4670" s="108">
        <f t="shared" si="7715"/>
        <v>0</v>
      </c>
      <c r="X4670" s="108">
        <f t="shared" si="7716"/>
        <v>0</v>
      </c>
      <c r="Y4670" s="108">
        <f t="shared" si="7716"/>
        <v>0</v>
      </c>
    </row>
    <row r="4671" spans="1:29" x14ac:dyDescent="0.2">
      <c r="A4671" s="95" t="s">
        <v>1008</v>
      </c>
      <c r="B4671" s="93" t="s">
        <v>1018</v>
      </c>
      <c r="C4671" s="94">
        <v>559</v>
      </c>
      <c r="D4671" s="95" t="s">
        <v>101</v>
      </c>
      <c r="E4671" s="119">
        <v>4214</v>
      </c>
      <c r="F4671" s="142" t="s">
        <v>500</v>
      </c>
      <c r="H4671" s="398">
        <v>200000</v>
      </c>
      <c r="I4671" s="399"/>
      <c r="J4671" s="398">
        <v>13272</v>
      </c>
      <c r="K4671" s="399"/>
      <c r="L4671" s="398">
        <v>13272</v>
      </c>
      <c r="M4671" s="399"/>
      <c r="N4671" s="398">
        <v>574000</v>
      </c>
      <c r="O4671" s="399"/>
      <c r="P4671" s="398">
        <v>0</v>
      </c>
      <c r="Q4671" s="399"/>
      <c r="R4671" s="398"/>
      <c r="S4671" s="399"/>
      <c r="T4671" s="398"/>
      <c r="U4671" s="399"/>
      <c r="V4671" s="398"/>
      <c r="W4671" s="399"/>
      <c r="X4671" s="398"/>
      <c r="Y4671" s="399"/>
      <c r="Z4671" s="101"/>
      <c r="AA4671" s="101"/>
      <c r="AB4671" s="101"/>
      <c r="AC4671" s="101"/>
    </row>
    <row r="4672" spans="1:29" ht="56.25" x14ac:dyDescent="0.2">
      <c r="A4672" s="202" t="s">
        <v>1008</v>
      </c>
      <c r="B4672" s="173" t="s">
        <v>1020</v>
      </c>
      <c r="C4672" s="173"/>
      <c r="D4672" s="173"/>
      <c r="E4672" s="174"/>
      <c r="F4672" s="176" t="s">
        <v>1021</v>
      </c>
      <c r="G4672" s="177" t="s">
        <v>632</v>
      </c>
      <c r="H4672" s="184">
        <f>H4673+H4676</f>
        <v>6000</v>
      </c>
      <c r="I4672" s="184">
        <f t="shared" ref="I4672" si="7717">I4673+I4676</f>
        <v>1000</v>
      </c>
      <c r="J4672" s="184">
        <f t="shared" ref="J4672" si="7718">J4673+J4676</f>
        <v>0</v>
      </c>
      <c r="K4672" s="184">
        <f t="shared" ref="K4672" si="7719">K4673+K4676</f>
        <v>0</v>
      </c>
      <c r="L4672" s="184">
        <f t="shared" ref="L4672:N4672" si="7720">L4673+L4676</f>
        <v>142250</v>
      </c>
      <c r="M4672" s="184">
        <f t="shared" ref="M4672:O4672" si="7721">M4673+M4676</f>
        <v>1000</v>
      </c>
      <c r="N4672" s="184">
        <f t="shared" si="7720"/>
        <v>142250</v>
      </c>
      <c r="O4672" s="184">
        <f t="shared" si="7721"/>
        <v>1000</v>
      </c>
      <c r="P4672" s="184">
        <f t="shared" ref="P4672" si="7722">P4673+P4676</f>
        <v>0</v>
      </c>
      <c r="Q4672" s="184">
        <f t="shared" ref="Q4672" si="7723">Q4673+Q4676</f>
        <v>0</v>
      </c>
      <c r="R4672" s="184">
        <f t="shared" ref="R4672:T4672" si="7724">R4673+R4676</f>
        <v>489750</v>
      </c>
      <c r="S4672" s="184">
        <f t="shared" ref="S4672:U4672" si="7725">S4673+S4676</f>
        <v>1000</v>
      </c>
      <c r="T4672" s="184">
        <f t="shared" si="7724"/>
        <v>489750</v>
      </c>
      <c r="U4672" s="184">
        <f t="shared" si="7725"/>
        <v>1000</v>
      </c>
      <c r="V4672" s="184">
        <f t="shared" ref="V4672:X4672" si="7726">V4673+V4676</f>
        <v>0</v>
      </c>
      <c r="W4672" s="184">
        <f t="shared" ref="W4672:Y4672" si="7727">W4673+W4676</f>
        <v>0</v>
      </c>
      <c r="X4672" s="184">
        <f t="shared" si="7726"/>
        <v>0</v>
      </c>
      <c r="Y4672" s="184">
        <f t="shared" si="7727"/>
        <v>0</v>
      </c>
    </row>
    <row r="4673" spans="1:29" x14ac:dyDescent="0.2">
      <c r="A4673" s="188" t="s">
        <v>1008</v>
      </c>
      <c r="B4673" s="166" t="s">
        <v>1020</v>
      </c>
      <c r="C4673" s="167">
        <v>11</v>
      </c>
      <c r="D4673" s="166"/>
      <c r="E4673" s="168">
        <v>42</v>
      </c>
      <c r="F4673" s="169"/>
      <c r="G4673" s="169"/>
      <c r="H4673" s="185">
        <f t="shared" ref="H4673:Y4673" si="7728">H4674</f>
        <v>1000</v>
      </c>
      <c r="I4673" s="185">
        <f t="shared" si="7728"/>
        <v>1000</v>
      </c>
      <c r="J4673" s="185">
        <f t="shared" si="7728"/>
        <v>0</v>
      </c>
      <c r="K4673" s="185">
        <f t="shared" si="7728"/>
        <v>0</v>
      </c>
      <c r="L4673" s="185">
        <f t="shared" si="7728"/>
        <v>1000</v>
      </c>
      <c r="M4673" s="185">
        <f t="shared" si="7728"/>
        <v>1000</v>
      </c>
      <c r="N4673" s="185">
        <f t="shared" si="7728"/>
        <v>1000</v>
      </c>
      <c r="O4673" s="185">
        <f t="shared" si="7728"/>
        <v>1000</v>
      </c>
      <c r="P4673" s="185">
        <f t="shared" si="7728"/>
        <v>0</v>
      </c>
      <c r="Q4673" s="185">
        <f t="shared" si="7728"/>
        <v>0</v>
      </c>
      <c r="R4673" s="185">
        <f t="shared" si="7728"/>
        <v>1000</v>
      </c>
      <c r="S4673" s="185">
        <f t="shared" si="7728"/>
        <v>1000</v>
      </c>
      <c r="T4673" s="185">
        <f t="shared" si="7728"/>
        <v>1000</v>
      </c>
      <c r="U4673" s="185">
        <f t="shared" si="7728"/>
        <v>1000</v>
      </c>
      <c r="V4673" s="185">
        <f t="shared" si="7728"/>
        <v>0</v>
      </c>
      <c r="W4673" s="185">
        <f t="shared" si="7728"/>
        <v>0</v>
      </c>
      <c r="X4673" s="185">
        <f t="shared" si="7728"/>
        <v>0</v>
      </c>
      <c r="Y4673" s="185">
        <f t="shared" si="7728"/>
        <v>0</v>
      </c>
    </row>
    <row r="4674" spans="1:29" s="229" customFormat="1" x14ac:dyDescent="0.2">
      <c r="A4674" s="118" t="s">
        <v>1008</v>
      </c>
      <c r="B4674" s="102" t="s">
        <v>1020</v>
      </c>
      <c r="C4674" s="103">
        <v>11</v>
      </c>
      <c r="D4674" s="118"/>
      <c r="E4674" s="113">
        <v>421</v>
      </c>
      <c r="F4674" s="141"/>
      <c r="G4674" s="186"/>
      <c r="H4674" s="108">
        <f>SUM(H4675)</f>
        <v>1000</v>
      </c>
      <c r="I4674" s="108">
        <f t="shared" ref="I4674" si="7729">SUM(I4675)</f>
        <v>1000</v>
      </c>
      <c r="J4674" s="108">
        <f t="shared" ref="J4674" si="7730">SUM(J4675)</f>
        <v>0</v>
      </c>
      <c r="K4674" s="108">
        <f t="shared" ref="K4674" si="7731">SUM(K4675)</f>
        <v>0</v>
      </c>
      <c r="L4674" s="108">
        <f t="shared" ref="L4674:N4674" si="7732">SUM(L4675)</f>
        <v>1000</v>
      </c>
      <c r="M4674" s="108">
        <f t="shared" ref="M4674:O4674" si="7733">SUM(M4675)</f>
        <v>1000</v>
      </c>
      <c r="N4674" s="108">
        <f t="shared" si="7732"/>
        <v>1000</v>
      </c>
      <c r="O4674" s="108">
        <f t="shared" si="7733"/>
        <v>1000</v>
      </c>
      <c r="P4674" s="108">
        <f t="shared" ref="P4674" si="7734">SUM(P4675)</f>
        <v>0</v>
      </c>
      <c r="Q4674" s="108">
        <f t="shared" ref="Q4674" si="7735">SUM(Q4675)</f>
        <v>0</v>
      </c>
      <c r="R4674" s="108">
        <f t="shared" ref="R4674:T4674" si="7736">SUM(R4675)</f>
        <v>1000</v>
      </c>
      <c r="S4674" s="108">
        <f t="shared" ref="S4674:U4674" si="7737">SUM(S4675)</f>
        <v>1000</v>
      </c>
      <c r="T4674" s="108">
        <f t="shared" si="7736"/>
        <v>1000</v>
      </c>
      <c r="U4674" s="108">
        <f t="shared" si="7737"/>
        <v>1000</v>
      </c>
      <c r="V4674" s="108">
        <f t="shared" ref="V4674:X4674" si="7738">SUM(V4675)</f>
        <v>0</v>
      </c>
      <c r="W4674" s="108">
        <f t="shared" ref="W4674:Y4674" si="7739">SUM(W4675)</f>
        <v>0</v>
      </c>
      <c r="X4674" s="108">
        <f t="shared" si="7738"/>
        <v>0</v>
      </c>
      <c r="Y4674" s="108">
        <f t="shared" si="7739"/>
        <v>0</v>
      </c>
      <c r="Z4674" s="112"/>
      <c r="AA4674" s="112"/>
      <c r="AB4674" s="112"/>
      <c r="AC4674" s="112"/>
    </row>
    <row r="4675" spans="1:29" s="229" customFormat="1" ht="15" x14ac:dyDescent="0.2">
      <c r="A4675" s="95" t="s">
        <v>1008</v>
      </c>
      <c r="B4675" s="93" t="s">
        <v>1020</v>
      </c>
      <c r="C4675" s="94">
        <v>11</v>
      </c>
      <c r="D4675" s="95" t="s">
        <v>101</v>
      </c>
      <c r="E4675" s="119">
        <v>4214</v>
      </c>
      <c r="F4675" s="142" t="s">
        <v>500</v>
      </c>
      <c r="G4675" s="134"/>
      <c r="H4675" s="398">
        <v>1000</v>
      </c>
      <c r="I4675" s="398">
        <f t="shared" ref="I4675" si="7740">H4675</f>
        <v>1000</v>
      </c>
      <c r="J4675" s="398"/>
      <c r="K4675" s="398">
        <f t="shared" ref="K4675" si="7741">J4675</f>
        <v>0</v>
      </c>
      <c r="L4675" s="398">
        <v>1000</v>
      </c>
      <c r="M4675" s="398">
        <f t="shared" ref="M4675" si="7742">L4675</f>
        <v>1000</v>
      </c>
      <c r="N4675" s="398">
        <v>1000</v>
      </c>
      <c r="O4675" s="398">
        <f t="shared" ref="O4675" si="7743">N4675</f>
        <v>1000</v>
      </c>
      <c r="P4675" s="398"/>
      <c r="Q4675" s="398">
        <f t="shared" ref="Q4675" si="7744">P4675</f>
        <v>0</v>
      </c>
      <c r="R4675" s="398">
        <v>1000</v>
      </c>
      <c r="S4675" s="398">
        <f t="shared" ref="S4675" si="7745">R4675</f>
        <v>1000</v>
      </c>
      <c r="T4675" s="398">
        <v>1000</v>
      </c>
      <c r="U4675" s="398">
        <f t="shared" ref="U4675" si="7746">T4675</f>
        <v>1000</v>
      </c>
      <c r="V4675" s="398"/>
      <c r="W4675" s="398">
        <f t="shared" ref="W4675" si="7747">V4675</f>
        <v>0</v>
      </c>
      <c r="X4675" s="398"/>
      <c r="Y4675" s="398">
        <f t="shared" ref="Y4675" si="7748">X4675</f>
        <v>0</v>
      </c>
      <c r="Z4675" s="112"/>
      <c r="AA4675" s="112"/>
      <c r="AB4675" s="112"/>
      <c r="AC4675" s="112"/>
    </row>
    <row r="4676" spans="1:29" s="229" customFormat="1" x14ac:dyDescent="0.2">
      <c r="A4676" s="230" t="s">
        <v>1008</v>
      </c>
      <c r="B4676" s="230" t="s">
        <v>1020</v>
      </c>
      <c r="C4676" s="231">
        <v>581</v>
      </c>
      <c r="D4676" s="230"/>
      <c r="E4676" s="233">
        <v>42</v>
      </c>
      <c r="F4676" s="234"/>
      <c r="G4676" s="234"/>
      <c r="H4676" s="235">
        <f t="shared" ref="H4676:X4677" si="7749">H4677</f>
        <v>5000</v>
      </c>
      <c r="I4676" s="235">
        <f t="shared" si="7749"/>
        <v>0</v>
      </c>
      <c r="J4676" s="235">
        <f t="shared" si="7749"/>
        <v>0</v>
      </c>
      <c r="K4676" s="235">
        <f t="shared" si="7749"/>
        <v>0</v>
      </c>
      <c r="L4676" s="235">
        <f t="shared" si="7749"/>
        <v>141250</v>
      </c>
      <c r="M4676" s="235">
        <f t="shared" si="7749"/>
        <v>0</v>
      </c>
      <c r="N4676" s="235">
        <f t="shared" si="7749"/>
        <v>141250</v>
      </c>
      <c r="O4676" s="235">
        <f t="shared" si="7749"/>
        <v>0</v>
      </c>
      <c r="P4676" s="235">
        <f t="shared" si="7749"/>
        <v>0</v>
      </c>
      <c r="Q4676" s="235">
        <f t="shared" si="7749"/>
        <v>0</v>
      </c>
      <c r="R4676" s="235">
        <f t="shared" si="7749"/>
        <v>488750</v>
      </c>
      <c r="S4676" s="235">
        <f t="shared" si="7749"/>
        <v>0</v>
      </c>
      <c r="T4676" s="235">
        <f t="shared" si="7749"/>
        <v>488750</v>
      </c>
      <c r="U4676" s="235">
        <f t="shared" si="7749"/>
        <v>0</v>
      </c>
      <c r="V4676" s="235">
        <f t="shared" si="7749"/>
        <v>0</v>
      </c>
      <c r="W4676" s="235">
        <f t="shared" si="7749"/>
        <v>0</v>
      </c>
      <c r="X4676" s="235">
        <f t="shared" si="7749"/>
        <v>0</v>
      </c>
      <c r="Y4676" s="235">
        <f t="shared" ref="X4676:Y4677" si="7750">Y4677</f>
        <v>0</v>
      </c>
    </row>
    <row r="4677" spans="1:29" x14ac:dyDescent="0.2">
      <c r="A4677" s="236" t="s">
        <v>1008</v>
      </c>
      <c r="B4677" s="236" t="s">
        <v>1020</v>
      </c>
      <c r="C4677" s="237">
        <v>581</v>
      </c>
      <c r="D4677" s="236"/>
      <c r="E4677" s="254">
        <v>421</v>
      </c>
      <c r="F4677" s="239"/>
      <c r="G4677" s="247"/>
      <c r="H4677" s="241">
        <f t="shared" si="7749"/>
        <v>5000</v>
      </c>
      <c r="I4677" s="241">
        <f t="shared" si="7749"/>
        <v>0</v>
      </c>
      <c r="J4677" s="241">
        <f t="shared" si="7749"/>
        <v>0</v>
      </c>
      <c r="K4677" s="241">
        <f t="shared" si="7749"/>
        <v>0</v>
      </c>
      <c r="L4677" s="241">
        <f t="shared" si="7749"/>
        <v>141250</v>
      </c>
      <c r="M4677" s="241">
        <f t="shared" si="7749"/>
        <v>0</v>
      </c>
      <c r="N4677" s="241">
        <f t="shared" si="7749"/>
        <v>141250</v>
      </c>
      <c r="O4677" s="241">
        <f t="shared" si="7749"/>
        <v>0</v>
      </c>
      <c r="P4677" s="241">
        <f t="shared" si="7749"/>
        <v>0</v>
      </c>
      <c r="Q4677" s="241">
        <f t="shared" si="7749"/>
        <v>0</v>
      </c>
      <c r="R4677" s="241">
        <f t="shared" si="7749"/>
        <v>488750</v>
      </c>
      <c r="S4677" s="241">
        <f t="shared" si="7749"/>
        <v>0</v>
      </c>
      <c r="T4677" s="241">
        <f t="shared" si="7749"/>
        <v>488750</v>
      </c>
      <c r="U4677" s="241">
        <f t="shared" si="7749"/>
        <v>0</v>
      </c>
      <c r="V4677" s="241">
        <f t="shared" si="7749"/>
        <v>0</v>
      </c>
      <c r="W4677" s="241">
        <f t="shared" si="7749"/>
        <v>0</v>
      </c>
      <c r="X4677" s="241">
        <f t="shared" si="7750"/>
        <v>0</v>
      </c>
      <c r="Y4677" s="241">
        <f t="shared" si="7750"/>
        <v>0</v>
      </c>
      <c r="Z4677" s="229"/>
      <c r="AA4677" s="229"/>
      <c r="AB4677" s="229"/>
      <c r="AC4677" s="229"/>
    </row>
    <row r="4678" spans="1:29" ht="15" x14ac:dyDescent="0.2">
      <c r="A4678" s="242" t="s">
        <v>1008</v>
      </c>
      <c r="B4678" s="242" t="s">
        <v>1020</v>
      </c>
      <c r="C4678" s="243">
        <v>581</v>
      </c>
      <c r="D4678" s="242" t="s">
        <v>101</v>
      </c>
      <c r="E4678" s="245">
        <v>4214</v>
      </c>
      <c r="F4678" s="246" t="s">
        <v>500</v>
      </c>
      <c r="G4678" s="247"/>
      <c r="H4678" s="398">
        <v>5000</v>
      </c>
      <c r="I4678" s="382"/>
      <c r="J4678" s="398"/>
      <c r="K4678" s="382"/>
      <c r="L4678" s="398">
        <v>141250</v>
      </c>
      <c r="M4678" s="382"/>
      <c r="N4678" s="398">
        <v>141250</v>
      </c>
      <c r="O4678" s="382"/>
      <c r="P4678" s="398"/>
      <c r="Q4678" s="382"/>
      <c r="R4678" s="398">
        <v>488750</v>
      </c>
      <c r="S4678" s="382"/>
      <c r="T4678" s="398">
        <v>488750</v>
      </c>
      <c r="U4678" s="382"/>
      <c r="V4678" s="398"/>
      <c r="W4678" s="382"/>
      <c r="X4678" s="398"/>
      <c r="Y4678" s="382"/>
      <c r="Z4678" s="229"/>
      <c r="AA4678" s="229"/>
      <c r="AB4678" s="229"/>
      <c r="AC4678" s="229"/>
    </row>
    <row r="4679" spans="1:29" s="315" customFormat="1" ht="33.75" x14ac:dyDescent="0.2">
      <c r="A4679" s="223" t="s">
        <v>1008</v>
      </c>
      <c r="B4679" s="224" t="s">
        <v>1022</v>
      </c>
      <c r="C4679" s="224"/>
      <c r="D4679" s="224"/>
      <c r="E4679" s="225"/>
      <c r="F4679" s="226" t="s">
        <v>1023</v>
      </c>
      <c r="G4679" s="227" t="s">
        <v>687</v>
      </c>
      <c r="H4679" s="259">
        <f>H4680+H4684+H4687+H4692+H4698+H4701+H4706+H4712+H4715+H4720+H4726</f>
        <v>17875</v>
      </c>
      <c r="I4679" s="259">
        <f t="shared" ref="I4679:Y4679" si="7751">I4680+I4684+I4687+I4692+I4698+I4701+I4706+I4712+I4715+I4720+I4726</f>
        <v>10125</v>
      </c>
      <c r="J4679" s="259">
        <f t="shared" si="7751"/>
        <v>0</v>
      </c>
      <c r="K4679" s="259">
        <f t="shared" si="7751"/>
        <v>0</v>
      </c>
      <c r="L4679" s="259">
        <f t="shared" si="7751"/>
        <v>0</v>
      </c>
      <c r="M4679" s="259">
        <f t="shared" si="7751"/>
        <v>0</v>
      </c>
      <c r="N4679" s="259">
        <f>N4680+N4684+N4687+N4692+N4698+N4701+N4706+N4712+N4715+N4720+N4726</f>
        <v>77000</v>
      </c>
      <c r="O4679" s="259">
        <f>O4680+O4684+O4687+O4692+O4698+O4701+O4706+O4712+O4715+O4720+O4726</f>
        <v>35000</v>
      </c>
      <c r="P4679" s="259">
        <f t="shared" si="7751"/>
        <v>0</v>
      </c>
      <c r="Q4679" s="259">
        <f t="shared" si="7751"/>
        <v>0</v>
      </c>
      <c r="R4679" s="259">
        <f t="shared" si="7751"/>
        <v>0</v>
      </c>
      <c r="S4679" s="259">
        <f t="shared" si="7751"/>
        <v>0</v>
      </c>
      <c r="T4679" s="259">
        <f t="shared" si="7751"/>
        <v>214250</v>
      </c>
      <c r="U4679" s="259">
        <f t="shared" si="7751"/>
        <v>117750</v>
      </c>
      <c r="V4679" s="259">
        <f t="shared" si="7751"/>
        <v>0</v>
      </c>
      <c r="W4679" s="259">
        <f t="shared" si="7751"/>
        <v>0</v>
      </c>
      <c r="X4679" s="259">
        <f t="shared" si="7751"/>
        <v>214250</v>
      </c>
      <c r="Y4679" s="259">
        <f t="shared" si="7751"/>
        <v>117750</v>
      </c>
      <c r="Z4679" s="314"/>
      <c r="AA4679" s="314"/>
      <c r="AB4679" s="314"/>
    </row>
    <row r="4680" spans="1:29" s="229" customFormat="1" x14ac:dyDescent="0.2">
      <c r="A4680" s="230" t="s">
        <v>1008</v>
      </c>
      <c r="B4680" s="232" t="s">
        <v>1022</v>
      </c>
      <c r="C4680" s="231">
        <v>11</v>
      </c>
      <c r="D4680" s="232"/>
      <c r="E4680" s="233">
        <v>32</v>
      </c>
      <c r="F4680" s="234"/>
      <c r="G4680" s="234"/>
      <c r="H4680" s="235">
        <f>H4681</f>
        <v>0</v>
      </c>
      <c r="I4680" s="235">
        <f t="shared" ref="I4680:Y4680" si="7752">I4681</f>
        <v>0</v>
      </c>
      <c r="J4680" s="235">
        <f t="shared" si="7752"/>
        <v>0</v>
      </c>
      <c r="K4680" s="235">
        <f t="shared" si="7752"/>
        <v>0</v>
      </c>
      <c r="L4680" s="235">
        <f t="shared" si="7752"/>
        <v>0</v>
      </c>
      <c r="M4680" s="235">
        <f t="shared" si="7752"/>
        <v>0</v>
      </c>
      <c r="N4680" s="235">
        <f t="shared" si="7752"/>
        <v>5000</v>
      </c>
      <c r="O4680" s="235">
        <f t="shared" si="7752"/>
        <v>5000</v>
      </c>
      <c r="P4680" s="235">
        <f t="shared" si="7752"/>
        <v>0</v>
      </c>
      <c r="Q4680" s="235">
        <f t="shared" si="7752"/>
        <v>0</v>
      </c>
      <c r="R4680" s="235">
        <f t="shared" si="7752"/>
        <v>0</v>
      </c>
      <c r="S4680" s="235">
        <f t="shared" si="7752"/>
        <v>0</v>
      </c>
      <c r="T4680" s="235">
        <f t="shared" si="7752"/>
        <v>2500</v>
      </c>
      <c r="U4680" s="235">
        <f t="shared" si="7752"/>
        <v>2500</v>
      </c>
      <c r="V4680" s="235">
        <f t="shared" si="7752"/>
        <v>0</v>
      </c>
      <c r="W4680" s="235">
        <f t="shared" si="7752"/>
        <v>0</v>
      </c>
      <c r="X4680" s="235">
        <f t="shared" si="7752"/>
        <v>2500</v>
      </c>
      <c r="Y4680" s="235">
        <f t="shared" si="7752"/>
        <v>2500</v>
      </c>
      <c r="Z4680" s="314"/>
      <c r="AA4680" s="314"/>
      <c r="AB4680" s="314"/>
    </row>
    <row r="4681" spans="1:29" s="229" customFormat="1" x14ac:dyDescent="0.2">
      <c r="A4681" s="236" t="s">
        <v>1008</v>
      </c>
      <c r="B4681" s="322" t="s">
        <v>1022</v>
      </c>
      <c r="C4681" s="237">
        <v>11</v>
      </c>
      <c r="D4681" s="236"/>
      <c r="E4681" s="238">
        <v>323</v>
      </c>
      <c r="F4681" s="239"/>
      <c r="G4681" s="240"/>
      <c r="H4681" s="241">
        <f>H4682+H4683</f>
        <v>0</v>
      </c>
      <c r="I4681" s="241">
        <f t="shared" ref="I4681:Y4681" si="7753">I4682+I4683</f>
        <v>0</v>
      </c>
      <c r="J4681" s="241">
        <f t="shared" si="7753"/>
        <v>0</v>
      </c>
      <c r="K4681" s="241">
        <f t="shared" si="7753"/>
        <v>0</v>
      </c>
      <c r="L4681" s="241">
        <f t="shared" si="7753"/>
        <v>0</v>
      </c>
      <c r="M4681" s="241">
        <f t="shared" si="7753"/>
        <v>0</v>
      </c>
      <c r="N4681" s="241">
        <f t="shared" si="7753"/>
        <v>5000</v>
      </c>
      <c r="O4681" s="241">
        <f t="shared" si="7753"/>
        <v>5000</v>
      </c>
      <c r="P4681" s="241">
        <f t="shared" si="7753"/>
        <v>0</v>
      </c>
      <c r="Q4681" s="241">
        <f t="shared" si="7753"/>
        <v>0</v>
      </c>
      <c r="R4681" s="241">
        <f t="shared" si="7753"/>
        <v>0</v>
      </c>
      <c r="S4681" s="241">
        <f t="shared" si="7753"/>
        <v>0</v>
      </c>
      <c r="T4681" s="241">
        <f t="shared" si="7753"/>
        <v>2500</v>
      </c>
      <c r="U4681" s="241">
        <f t="shared" si="7753"/>
        <v>2500</v>
      </c>
      <c r="V4681" s="241">
        <f t="shared" si="7753"/>
        <v>0</v>
      </c>
      <c r="W4681" s="241">
        <f t="shared" si="7753"/>
        <v>0</v>
      </c>
      <c r="X4681" s="241">
        <f t="shared" si="7753"/>
        <v>2500</v>
      </c>
      <c r="Y4681" s="241">
        <f t="shared" si="7753"/>
        <v>2500</v>
      </c>
      <c r="Z4681" s="315"/>
      <c r="AA4681" s="315"/>
      <c r="AB4681" s="315"/>
    </row>
    <row r="4682" spans="1:29" s="229" customFormat="1" ht="15" x14ac:dyDescent="0.2">
      <c r="A4682" s="242" t="s">
        <v>1008</v>
      </c>
      <c r="B4682" s="331" t="s">
        <v>1022</v>
      </c>
      <c r="C4682" s="243">
        <v>11</v>
      </c>
      <c r="D4682" s="242" t="s">
        <v>101</v>
      </c>
      <c r="E4682" s="251">
        <v>3233</v>
      </c>
      <c r="F4682" s="246" t="s">
        <v>54</v>
      </c>
      <c r="G4682" s="247"/>
      <c r="H4682" s="381"/>
      <c r="I4682" s="381">
        <f>H4682</f>
        <v>0</v>
      </c>
      <c r="J4682" s="381"/>
      <c r="K4682" s="381">
        <f>J4682</f>
        <v>0</v>
      </c>
      <c r="L4682" s="381"/>
      <c r="M4682" s="381">
        <f>L4682</f>
        <v>0</v>
      </c>
      <c r="N4682" s="381">
        <v>0</v>
      </c>
      <c r="O4682" s="381">
        <f>N4682</f>
        <v>0</v>
      </c>
      <c r="P4682" s="381">
        <v>0</v>
      </c>
      <c r="Q4682" s="381">
        <f>P4682</f>
        <v>0</v>
      </c>
      <c r="R4682" s="381"/>
      <c r="S4682" s="381">
        <f>R4682</f>
        <v>0</v>
      </c>
      <c r="T4682" s="381">
        <v>500</v>
      </c>
      <c r="U4682" s="381">
        <f>T4682</f>
        <v>500</v>
      </c>
      <c r="V4682" s="381"/>
      <c r="W4682" s="381">
        <f>V4682</f>
        <v>0</v>
      </c>
      <c r="X4682" s="381">
        <v>500</v>
      </c>
      <c r="Y4682" s="381">
        <f>X4682</f>
        <v>500</v>
      </c>
    </row>
    <row r="4683" spans="1:29" s="229" customFormat="1" ht="15" x14ac:dyDescent="0.2">
      <c r="A4683" s="242" t="s">
        <v>1008</v>
      </c>
      <c r="B4683" s="331" t="s">
        <v>1022</v>
      </c>
      <c r="C4683" s="243">
        <v>11</v>
      </c>
      <c r="D4683" s="242" t="s">
        <v>101</v>
      </c>
      <c r="E4683" s="251">
        <v>3237</v>
      </c>
      <c r="F4683" s="246" t="s">
        <v>58</v>
      </c>
      <c r="G4683" s="247"/>
      <c r="H4683" s="381"/>
      <c r="I4683" s="381">
        <f>H4683</f>
        <v>0</v>
      </c>
      <c r="J4683" s="381"/>
      <c r="K4683" s="381">
        <f>J4683</f>
        <v>0</v>
      </c>
      <c r="L4683" s="381"/>
      <c r="M4683" s="381">
        <f>L4683</f>
        <v>0</v>
      </c>
      <c r="N4683" s="381">
        <v>5000</v>
      </c>
      <c r="O4683" s="381">
        <f>N4683</f>
        <v>5000</v>
      </c>
      <c r="P4683" s="381">
        <v>0</v>
      </c>
      <c r="Q4683" s="381">
        <f>P4683</f>
        <v>0</v>
      </c>
      <c r="R4683" s="381"/>
      <c r="S4683" s="381">
        <f>R4683</f>
        <v>0</v>
      </c>
      <c r="T4683" s="381">
        <v>2000</v>
      </c>
      <c r="U4683" s="381">
        <f>T4683</f>
        <v>2000</v>
      </c>
      <c r="V4683" s="381"/>
      <c r="W4683" s="381">
        <f>V4683</f>
        <v>0</v>
      </c>
      <c r="X4683" s="381">
        <v>2000</v>
      </c>
      <c r="Y4683" s="381">
        <f>X4683</f>
        <v>2000</v>
      </c>
    </row>
    <row r="4684" spans="1:29" s="229" customFormat="1" x14ac:dyDescent="0.2">
      <c r="A4684" s="230" t="s">
        <v>1008</v>
      </c>
      <c r="B4684" s="232" t="s">
        <v>1022</v>
      </c>
      <c r="C4684" s="231">
        <v>11</v>
      </c>
      <c r="D4684" s="232"/>
      <c r="E4684" s="233">
        <v>42</v>
      </c>
      <c r="F4684" s="234"/>
      <c r="G4684" s="234"/>
      <c r="H4684" s="235">
        <f>H4685</f>
        <v>2375</v>
      </c>
      <c r="I4684" s="235">
        <f t="shared" ref="I4684:Y4684" si="7754">I4685</f>
        <v>2375</v>
      </c>
      <c r="J4684" s="235">
        <f t="shared" si="7754"/>
        <v>0</v>
      </c>
      <c r="K4684" s="235">
        <f t="shared" si="7754"/>
        <v>0</v>
      </c>
      <c r="L4684" s="235">
        <f t="shared" si="7754"/>
        <v>0</v>
      </c>
      <c r="M4684" s="235">
        <f t="shared" si="7754"/>
        <v>0</v>
      </c>
      <c r="N4684" s="235">
        <f t="shared" si="7754"/>
        <v>2500</v>
      </c>
      <c r="O4684" s="235">
        <f t="shared" si="7754"/>
        <v>2500</v>
      </c>
      <c r="P4684" s="235">
        <f t="shared" si="7754"/>
        <v>0</v>
      </c>
      <c r="Q4684" s="235">
        <f t="shared" si="7754"/>
        <v>0</v>
      </c>
      <c r="R4684" s="235">
        <f t="shared" si="7754"/>
        <v>0</v>
      </c>
      <c r="S4684" s="235">
        <f t="shared" si="7754"/>
        <v>0</v>
      </c>
      <c r="T4684" s="235">
        <f t="shared" si="7754"/>
        <v>18750</v>
      </c>
      <c r="U4684" s="235">
        <f t="shared" si="7754"/>
        <v>18750</v>
      </c>
      <c r="V4684" s="235">
        <f t="shared" si="7754"/>
        <v>0</v>
      </c>
      <c r="W4684" s="235">
        <f t="shared" si="7754"/>
        <v>0</v>
      </c>
      <c r="X4684" s="235">
        <f t="shared" si="7754"/>
        <v>18750</v>
      </c>
      <c r="Y4684" s="235">
        <f t="shared" si="7754"/>
        <v>18750</v>
      </c>
      <c r="Z4684" s="314"/>
      <c r="AA4684" s="314"/>
      <c r="AB4684" s="314"/>
    </row>
    <row r="4685" spans="1:29" s="229" customFormat="1" x14ac:dyDescent="0.2">
      <c r="A4685" s="236" t="s">
        <v>1008</v>
      </c>
      <c r="B4685" s="322" t="s">
        <v>1022</v>
      </c>
      <c r="C4685" s="237">
        <v>11</v>
      </c>
      <c r="D4685" s="236"/>
      <c r="E4685" s="238">
        <v>421</v>
      </c>
      <c r="F4685" s="239"/>
      <c r="G4685" s="240"/>
      <c r="H4685" s="241">
        <f>H4686</f>
        <v>2375</v>
      </c>
      <c r="I4685" s="241">
        <f t="shared" ref="I4685:Y4685" si="7755">I4686</f>
        <v>2375</v>
      </c>
      <c r="J4685" s="241">
        <f t="shared" si="7755"/>
        <v>0</v>
      </c>
      <c r="K4685" s="241">
        <f t="shared" si="7755"/>
        <v>0</v>
      </c>
      <c r="L4685" s="241">
        <f t="shared" si="7755"/>
        <v>0</v>
      </c>
      <c r="M4685" s="241">
        <f t="shared" si="7755"/>
        <v>0</v>
      </c>
      <c r="N4685" s="241">
        <f t="shared" si="7755"/>
        <v>2500</v>
      </c>
      <c r="O4685" s="241">
        <f t="shared" si="7755"/>
        <v>2500</v>
      </c>
      <c r="P4685" s="241">
        <f t="shared" si="7755"/>
        <v>0</v>
      </c>
      <c r="Q4685" s="241">
        <f t="shared" si="7755"/>
        <v>0</v>
      </c>
      <c r="R4685" s="241">
        <f t="shared" si="7755"/>
        <v>0</v>
      </c>
      <c r="S4685" s="241">
        <f t="shared" si="7755"/>
        <v>0</v>
      </c>
      <c r="T4685" s="241">
        <f t="shared" si="7755"/>
        <v>18750</v>
      </c>
      <c r="U4685" s="241">
        <f t="shared" si="7755"/>
        <v>18750</v>
      </c>
      <c r="V4685" s="241">
        <f t="shared" si="7755"/>
        <v>0</v>
      </c>
      <c r="W4685" s="241">
        <f t="shared" si="7755"/>
        <v>0</v>
      </c>
      <c r="X4685" s="241">
        <f t="shared" si="7755"/>
        <v>18750</v>
      </c>
      <c r="Y4685" s="241">
        <f t="shared" si="7755"/>
        <v>18750</v>
      </c>
    </row>
    <row r="4686" spans="1:29" s="229" customFormat="1" ht="15" x14ac:dyDescent="0.2">
      <c r="A4686" s="242" t="s">
        <v>1008</v>
      </c>
      <c r="B4686" s="331" t="s">
        <v>1022</v>
      </c>
      <c r="C4686" s="243">
        <v>11</v>
      </c>
      <c r="D4686" s="242" t="s">
        <v>101</v>
      </c>
      <c r="E4686" s="251">
        <v>4214</v>
      </c>
      <c r="F4686" s="246" t="s">
        <v>500</v>
      </c>
      <c r="G4686" s="247"/>
      <c r="H4686" s="381">
        <v>2375</v>
      </c>
      <c r="I4686" s="381">
        <f t="shared" ref="I4686" si="7756">H4686</f>
        <v>2375</v>
      </c>
      <c r="J4686" s="381"/>
      <c r="K4686" s="381">
        <f t="shared" ref="K4686" si="7757">J4686</f>
        <v>0</v>
      </c>
      <c r="L4686" s="381"/>
      <c r="M4686" s="381">
        <f t="shared" ref="M4686" si="7758">L4686</f>
        <v>0</v>
      </c>
      <c r="N4686" s="381">
        <v>2500</v>
      </c>
      <c r="O4686" s="381">
        <f t="shared" ref="O4686" si="7759">N4686</f>
        <v>2500</v>
      </c>
      <c r="P4686" s="381">
        <v>0</v>
      </c>
      <c r="Q4686" s="381">
        <f t="shared" ref="Q4686" si="7760">P4686</f>
        <v>0</v>
      </c>
      <c r="R4686" s="381"/>
      <c r="S4686" s="381">
        <f t="shared" ref="S4686" si="7761">R4686</f>
        <v>0</v>
      </c>
      <c r="T4686" s="381">
        <v>18750</v>
      </c>
      <c r="U4686" s="381">
        <f t="shared" ref="U4686" si="7762">T4686</f>
        <v>18750</v>
      </c>
      <c r="V4686" s="381"/>
      <c r="W4686" s="381">
        <f t="shared" ref="W4686" si="7763">V4686</f>
        <v>0</v>
      </c>
      <c r="X4686" s="381">
        <v>18750</v>
      </c>
      <c r="Y4686" s="381">
        <f t="shared" ref="Y4686" si="7764">X4686</f>
        <v>18750</v>
      </c>
    </row>
    <row r="4687" spans="1:29" s="229" customFormat="1" x14ac:dyDescent="0.2">
      <c r="A4687" s="230" t="s">
        <v>1008</v>
      </c>
      <c r="B4687" s="232" t="s">
        <v>1022</v>
      </c>
      <c r="C4687" s="231">
        <v>12</v>
      </c>
      <c r="D4687" s="232"/>
      <c r="E4687" s="233">
        <v>31</v>
      </c>
      <c r="F4687" s="234"/>
      <c r="G4687" s="234"/>
      <c r="H4687" s="235">
        <f>H4688+H4690</f>
        <v>0</v>
      </c>
      <c r="I4687" s="235">
        <f t="shared" ref="I4687:Y4687" si="7765">I4688+I4690</f>
        <v>0</v>
      </c>
      <c r="J4687" s="235">
        <f t="shared" si="7765"/>
        <v>0</v>
      </c>
      <c r="K4687" s="235">
        <f t="shared" si="7765"/>
        <v>0</v>
      </c>
      <c r="L4687" s="235">
        <f t="shared" si="7765"/>
        <v>0</v>
      </c>
      <c r="M4687" s="235">
        <f t="shared" si="7765"/>
        <v>0</v>
      </c>
      <c r="N4687" s="235">
        <f t="shared" si="7765"/>
        <v>12000</v>
      </c>
      <c r="O4687" s="235">
        <f t="shared" si="7765"/>
        <v>12000</v>
      </c>
      <c r="P4687" s="235">
        <f t="shared" si="7765"/>
        <v>0</v>
      </c>
      <c r="Q4687" s="235">
        <f t="shared" si="7765"/>
        <v>0</v>
      </c>
      <c r="R4687" s="235">
        <f t="shared" si="7765"/>
        <v>0</v>
      </c>
      <c r="S4687" s="235">
        <f t="shared" si="7765"/>
        <v>0</v>
      </c>
      <c r="T4687" s="235">
        <f t="shared" si="7765"/>
        <v>12000</v>
      </c>
      <c r="U4687" s="235">
        <f t="shared" si="7765"/>
        <v>12000</v>
      </c>
      <c r="V4687" s="235">
        <f t="shared" si="7765"/>
        <v>0</v>
      </c>
      <c r="W4687" s="235">
        <f t="shared" si="7765"/>
        <v>0</v>
      </c>
      <c r="X4687" s="235">
        <f t="shared" si="7765"/>
        <v>12000</v>
      </c>
      <c r="Y4687" s="235">
        <f t="shared" si="7765"/>
        <v>12000</v>
      </c>
      <c r="Z4687" s="314"/>
      <c r="AA4687" s="314"/>
      <c r="AB4687" s="314"/>
    </row>
    <row r="4688" spans="1:29" s="229" customFormat="1" x14ac:dyDescent="0.2">
      <c r="A4688" s="236" t="s">
        <v>1008</v>
      </c>
      <c r="B4688" s="322" t="s">
        <v>1022</v>
      </c>
      <c r="C4688" s="237">
        <v>12</v>
      </c>
      <c r="D4688" s="236"/>
      <c r="E4688" s="238">
        <v>311</v>
      </c>
      <c r="F4688" s="239"/>
      <c r="G4688" s="240"/>
      <c r="H4688" s="241">
        <f>H4689</f>
        <v>0</v>
      </c>
      <c r="I4688" s="241">
        <f t="shared" ref="I4688:Y4688" si="7766">I4689</f>
        <v>0</v>
      </c>
      <c r="J4688" s="241">
        <f t="shared" si="7766"/>
        <v>0</v>
      </c>
      <c r="K4688" s="241">
        <f t="shared" si="7766"/>
        <v>0</v>
      </c>
      <c r="L4688" s="241">
        <f t="shared" si="7766"/>
        <v>0</v>
      </c>
      <c r="M4688" s="241">
        <f t="shared" si="7766"/>
        <v>0</v>
      </c>
      <c r="N4688" s="241">
        <f t="shared" si="7766"/>
        <v>10000</v>
      </c>
      <c r="O4688" s="241">
        <f t="shared" si="7766"/>
        <v>10000</v>
      </c>
      <c r="P4688" s="241">
        <f t="shared" si="7766"/>
        <v>0</v>
      </c>
      <c r="Q4688" s="241">
        <f t="shared" si="7766"/>
        <v>0</v>
      </c>
      <c r="R4688" s="241">
        <f t="shared" si="7766"/>
        <v>0</v>
      </c>
      <c r="S4688" s="241">
        <f t="shared" si="7766"/>
        <v>0</v>
      </c>
      <c r="T4688" s="241">
        <f t="shared" si="7766"/>
        <v>10000</v>
      </c>
      <c r="U4688" s="241">
        <f t="shared" si="7766"/>
        <v>10000</v>
      </c>
      <c r="V4688" s="241">
        <f t="shared" si="7766"/>
        <v>0</v>
      </c>
      <c r="W4688" s="241">
        <f t="shared" si="7766"/>
        <v>0</v>
      </c>
      <c r="X4688" s="241">
        <f t="shared" si="7766"/>
        <v>10000</v>
      </c>
      <c r="Y4688" s="241">
        <f t="shared" si="7766"/>
        <v>10000</v>
      </c>
      <c r="Z4688" s="315"/>
      <c r="AA4688" s="315"/>
      <c r="AB4688" s="315"/>
      <c r="AC4688" s="315"/>
    </row>
    <row r="4689" spans="1:29" s="229" customFormat="1" ht="15" x14ac:dyDescent="0.2">
      <c r="A4689" s="242" t="s">
        <v>1008</v>
      </c>
      <c r="B4689" s="331" t="s">
        <v>1022</v>
      </c>
      <c r="C4689" s="243">
        <v>12</v>
      </c>
      <c r="D4689" s="242" t="s">
        <v>101</v>
      </c>
      <c r="E4689" s="251">
        <v>3111</v>
      </c>
      <c r="F4689" s="246" t="s">
        <v>33</v>
      </c>
      <c r="G4689" s="247"/>
      <c r="H4689" s="381"/>
      <c r="I4689" s="381">
        <f>H4689</f>
        <v>0</v>
      </c>
      <c r="J4689" s="381"/>
      <c r="K4689" s="381">
        <f>J4689</f>
        <v>0</v>
      </c>
      <c r="L4689" s="381"/>
      <c r="M4689" s="381">
        <f>L4689</f>
        <v>0</v>
      </c>
      <c r="N4689" s="381">
        <v>10000</v>
      </c>
      <c r="O4689" s="381">
        <f>N4689</f>
        <v>10000</v>
      </c>
      <c r="P4689" s="381">
        <v>0</v>
      </c>
      <c r="Q4689" s="381">
        <f>P4689</f>
        <v>0</v>
      </c>
      <c r="R4689" s="381"/>
      <c r="S4689" s="381">
        <f>R4689</f>
        <v>0</v>
      </c>
      <c r="T4689" s="381">
        <v>10000</v>
      </c>
      <c r="U4689" s="381">
        <f>T4689</f>
        <v>10000</v>
      </c>
      <c r="V4689" s="381"/>
      <c r="W4689" s="381">
        <f>V4689</f>
        <v>0</v>
      </c>
      <c r="X4689" s="381">
        <v>10000</v>
      </c>
      <c r="Y4689" s="381">
        <f>X4689</f>
        <v>10000</v>
      </c>
    </row>
    <row r="4690" spans="1:29" s="229" customFormat="1" x14ac:dyDescent="0.2">
      <c r="A4690" s="236" t="s">
        <v>1008</v>
      </c>
      <c r="B4690" s="322" t="s">
        <v>1022</v>
      </c>
      <c r="C4690" s="237">
        <v>12</v>
      </c>
      <c r="D4690" s="236"/>
      <c r="E4690" s="238">
        <v>313</v>
      </c>
      <c r="F4690" s="239"/>
      <c r="G4690" s="240"/>
      <c r="H4690" s="241">
        <f>H4691</f>
        <v>0</v>
      </c>
      <c r="I4690" s="241">
        <f t="shared" ref="I4690:Y4690" si="7767">I4691</f>
        <v>0</v>
      </c>
      <c r="J4690" s="241">
        <f t="shared" si="7767"/>
        <v>0</v>
      </c>
      <c r="K4690" s="241">
        <f t="shared" si="7767"/>
        <v>0</v>
      </c>
      <c r="L4690" s="241">
        <f t="shared" si="7767"/>
        <v>0</v>
      </c>
      <c r="M4690" s="241">
        <f t="shared" si="7767"/>
        <v>0</v>
      </c>
      <c r="N4690" s="241">
        <f t="shared" si="7767"/>
        <v>2000</v>
      </c>
      <c r="O4690" s="241">
        <f t="shared" si="7767"/>
        <v>2000</v>
      </c>
      <c r="P4690" s="241">
        <f t="shared" si="7767"/>
        <v>0</v>
      </c>
      <c r="Q4690" s="241">
        <f t="shared" si="7767"/>
        <v>0</v>
      </c>
      <c r="R4690" s="241">
        <f t="shared" si="7767"/>
        <v>0</v>
      </c>
      <c r="S4690" s="241">
        <f t="shared" si="7767"/>
        <v>0</v>
      </c>
      <c r="T4690" s="241">
        <f t="shared" si="7767"/>
        <v>2000</v>
      </c>
      <c r="U4690" s="241">
        <f t="shared" si="7767"/>
        <v>2000</v>
      </c>
      <c r="V4690" s="241">
        <f t="shared" si="7767"/>
        <v>0</v>
      </c>
      <c r="W4690" s="241">
        <f t="shared" si="7767"/>
        <v>0</v>
      </c>
      <c r="X4690" s="241">
        <f t="shared" si="7767"/>
        <v>2000</v>
      </c>
      <c r="Y4690" s="241">
        <f t="shared" si="7767"/>
        <v>2000</v>
      </c>
    </row>
    <row r="4691" spans="1:29" s="229" customFormat="1" ht="15" x14ac:dyDescent="0.2">
      <c r="A4691" s="242" t="s">
        <v>1008</v>
      </c>
      <c r="B4691" s="331" t="s">
        <v>1022</v>
      </c>
      <c r="C4691" s="243">
        <v>12</v>
      </c>
      <c r="D4691" s="242" t="s">
        <v>101</v>
      </c>
      <c r="E4691" s="251">
        <v>3132</v>
      </c>
      <c r="F4691" s="246" t="s">
        <v>40</v>
      </c>
      <c r="G4691" s="247"/>
      <c r="H4691" s="381"/>
      <c r="I4691" s="381">
        <f t="shared" ref="I4691" si="7768">H4691</f>
        <v>0</v>
      </c>
      <c r="J4691" s="381"/>
      <c r="K4691" s="381">
        <f t="shared" ref="K4691" si="7769">J4691</f>
        <v>0</v>
      </c>
      <c r="L4691" s="381"/>
      <c r="M4691" s="381">
        <f t="shared" ref="M4691" si="7770">L4691</f>
        <v>0</v>
      </c>
      <c r="N4691" s="381">
        <v>2000</v>
      </c>
      <c r="O4691" s="381">
        <f t="shared" ref="O4691" si="7771">N4691</f>
        <v>2000</v>
      </c>
      <c r="P4691" s="381">
        <v>0</v>
      </c>
      <c r="Q4691" s="381">
        <f t="shared" ref="Q4691" si="7772">P4691</f>
        <v>0</v>
      </c>
      <c r="R4691" s="381"/>
      <c r="S4691" s="381">
        <f t="shared" ref="S4691" si="7773">R4691</f>
        <v>0</v>
      </c>
      <c r="T4691" s="381">
        <v>2000</v>
      </c>
      <c r="U4691" s="381">
        <f t="shared" ref="U4691" si="7774">T4691</f>
        <v>2000</v>
      </c>
      <c r="V4691" s="381"/>
      <c r="W4691" s="381">
        <f t="shared" ref="W4691" si="7775">V4691</f>
        <v>0</v>
      </c>
      <c r="X4691" s="381">
        <v>2000</v>
      </c>
      <c r="Y4691" s="381">
        <f t="shared" ref="Y4691" si="7776">X4691</f>
        <v>2000</v>
      </c>
    </row>
    <row r="4692" spans="1:29" s="315" customFormat="1" x14ac:dyDescent="0.2">
      <c r="A4692" s="230" t="s">
        <v>1008</v>
      </c>
      <c r="B4692" s="232" t="s">
        <v>1022</v>
      </c>
      <c r="C4692" s="231">
        <v>12</v>
      </c>
      <c r="D4692" s="232"/>
      <c r="E4692" s="233">
        <v>32</v>
      </c>
      <c r="F4692" s="234"/>
      <c r="G4692" s="234"/>
      <c r="H4692" s="235">
        <f>H4693+H4695</f>
        <v>3000</v>
      </c>
      <c r="I4692" s="235">
        <f>I4693+I4695</f>
        <v>3000</v>
      </c>
      <c r="J4692" s="235">
        <f>J4693+J4695</f>
        <v>0</v>
      </c>
      <c r="K4692" s="235">
        <f t="shared" ref="K4692:Y4692" si="7777">K4693+K4695</f>
        <v>0</v>
      </c>
      <c r="L4692" s="235">
        <f t="shared" si="7777"/>
        <v>0</v>
      </c>
      <c r="M4692" s="235">
        <f t="shared" si="7777"/>
        <v>0</v>
      </c>
      <c r="N4692" s="235">
        <f t="shared" si="7777"/>
        <v>10500</v>
      </c>
      <c r="O4692" s="235">
        <f t="shared" si="7777"/>
        <v>10500</v>
      </c>
      <c r="P4692" s="235">
        <f>P4693+P4695</f>
        <v>0</v>
      </c>
      <c r="Q4692" s="235">
        <f t="shared" si="7777"/>
        <v>0</v>
      </c>
      <c r="R4692" s="235">
        <f t="shared" si="7777"/>
        <v>0</v>
      </c>
      <c r="S4692" s="235">
        <f t="shared" si="7777"/>
        <v>0</v>
      </c>
      <c r="T4692" s="235">
        <f t="shared" si="7777"/>
        <v>9500</v>
      </c>
      <c r="U4692" s="235">
        <f t="shared" si="7777"/>
        <v>9500</v>
      </c>
      <c r="V4692" s="235">
        <f t="shared" si="7777"/>
        <v>0</v>
      </c>
      <c r="W4692" s="235">
        <f t="shared" si="7777"/>
        <v>0</v>
      </c>
      <c r="X4692" s="235">
        <f t="shared" si="7777"/>
        <v>9500</v>
      </c>
      <c r="Y4692" s="235">
        <f t="shared" si="7777"/>
        <v>9500</v>
      </c>
      <c r="Z4692" s="229"/>
      <c r="AA4692" s="229"/>
      <c r="AB4692" s="229"/>
      <c r="AC4692" s="229"/>
    </row>
    <row r="4693" spans="1:29" s="229" customFormat="1" x14ac:dyDescent="0.2">
      <c r="A4693" s="236" t="s">
        <v>1008</v>
      </c>
      <c r="B4693" s="322" t="s">
        <v>1022</v>
      </c>
      <c r="C4693" s="237">
        <v>12</v>
      </c>
      <c r="D4693" s="236"/>
      <c r="E4693" s="238">
        <v>321</v>
      </c>
      <c r="F4693" s="239"/>
      <c r="G4693" s="240"/>
      <c r="H4693" s="241">
        <f>H4694</f>
        <v>3000</v>
      </c>
      <c r="I4693" s="241">
        <f t="shared" ref="I4693:Y4693" si="7778">I4694</f>
        <v>3000</v>
      </c>
      <c r="J4693" s="241">
        <f t="shared" si="7778"/>
        <v>0</v>
      </c>
      <c r="K4693" s="241">
        <f t="shared" si="7778"/>
        <v>0</v>
      </c>
      <c r="L4693" s="241">
        <f t="shared" si="7778"/>
        <v>0</v>
      </c>
      <c r="M4693" s="241">
        <f t="shared" si="7778"/>
        <v>0</v>
      </c>
      <c r="N4693" s="241">
        <f t="shared" si="7778"/>
        <v>5500</v>
      </c>
      <c r="O4693" s="241">
        <f t="shared" si="7778"/>
        <v>5500</v>
      </c>
      <c r="P4693" s="241">
        <f t="shared" si="7778"/>
        <v>0</v>
      </c>
      <c r="Q4693" s="241">
        <f t="shared" si="7778"/>
        <v>0</v>
      </c>
      <c r="R4693" s="241">
        <f t="shared" si="7778"/>
        <v>0</v>
      </c>
      <c r="S4693" s="241">
        <f t="shared" si="7778"/>
        <v>0</v>
      </c>
      <c r="T4693" s="241">
        <f t="shared" si="7778"/>
        <v>5500</v>
      </c>
      <c r="U4693" s="241">
        <f t="shared" si="7778"/>
        <v>5500</v>
      </c>
      <c r="V4693" s="241">
        <f t="shared" si="7778"/>
        <v>0</v>
      </c>
      <c r="W4693" s="241">
        <f t="shared" si="7778"/>
        <v>0</v>
      </c>
      <c r="X4693" s="241">
        <f t="shared" si="7778"/>
        <v>5500</v>
      </c>
      <c r="Y4693" s="241">
        <f t="shared" si="7778"/>
        <v>5500</v>
      </c>
    </row>
    <row r="4694" spans="1:29" s="229" customFormat="1" x14ac:dyDescent="0.2">
      <c r="A4694" s="242" t="s">
        <v>1008</v>
      </c>
      <c r="B4694" s="331" t="s">
        <v>1022</v>
      </c>
      <c r="C4694" s="243">
        <v>12</v>
      </c>
      <c r="D4694" s="242" t="s">
        <v>101</v>
      </c>
      <c r="E4694" s="251">
        <v>3211</v>
      </c>
      <c r="F4694" s="246" t="s">
        <v>42</v>
      </c>
      <c r="G4694" s="247"/>
      <c r="H4694" s="381">
        <v>3000</v>
      </c>
      <c r="I4694" s="381">
        <f t="shared" ref="I4694:I4696" si="7779">H4694</f>
        <v>3000</v>
      </c>
      <c r="J4694" s="381"/>
      <c r="K4694" s="381">
        <f t="shared" ref="K4694:K4696" si="7780">J4694</f>
        <v>0</v>
      </c>
      <c r="L4694" s="381"/>
      <c r="M4694" s="381">
        <f t="shared" ref="M4694:M4696" si="7781">L4694</f>
        <v>0</v>
      </c>
      <c r="N4694" s="381">
        <v>5500</v>
      </c>
      <c r="O4694" s="381">
        <f t="shared" ref="O4694:O4696" si="7782">N4694</f>
        <v>5500</v>
      </c>
      <c r="P4694" s="381">
        <v>0</v>
      </c>
      <c r="Q4694" s="381">
        <f t="shared" ref="Q4694:Q4696" si="7783">P4694</f>
        <v>0</v>
      </c>
      <c r="R4694" s="381"/>
      <c r="S4694" s="381">
        <f t="shared" ref="S4694:S4696" si="7784">R4694</f>
        <v>0</v>
      </c>
      <c r="T4694" s="381">
        <v>5500</v>
      </c>
      <c r="U4694" s="381">
        <f t="shared" ref="U4694:U4696" si="7785">T4694</f>
        <v>5500</v>
      </c>
      <c r="V4694" s="381"/>
      <c r="W4694" s="381">
        <f t="shared" ref="W4694:W4696" si="7786">V4694</f>
        <v>0</v>
      </c>
      <c r="X4694" s="381">
        <v>5500</v>
      </c>
      <c r="Y4694" s="381">
        <f t="shared" ref="Y4694:Y4696" si="7787">X4694</f>
        <v>5500</v>
      </c>
      <c r="Z4694" s="315"/>
      <c r="AA4694" s="315"/>
      <c r="AB4694" s="315"/>
      <c r="AC4694" s="315"/>
    </row>
    <row r="4695" spans="1:29" s="315" customFormat="1" x14ac:dyDescent="0.2">
      <c r="A4695" s="236" t="s">
        <v>1008</v>
      </c>
      <c r="B4695" s="322" t="s">
        <v>1022</v>
      </c>
      <c r="C4695" s="237">
        <v>12</v>
      </c>
      <c r="D4695" s="236"/>
      <c r="E4695" s="238">
        <v>323</v>
      </c>
      <c r="F4695" s="239"/>
      <c r="G4695" s="240"/>
      <c r="H4695" s="339">
        <f>H4696+H4697</f>
        <v>0</v>
      </c>
      <c r="I4695" s="339">
        <f t="shared" ref="I4695:Y4695" si="7788">I4696+I4697</f>
        <v>0</v>
      </c>
      <c r="J4695" s="339">
        <f t="shared" si="7788"/>
        <v>0</v>
      </c>
      <c r="K4695" s="339">
        <f t="shared" si="7788"/>
        <v>0</v>
      </c>
      <c r="L4695" s="339">
        <f t="shared" si="7788"/>
        <v>0</v>
      </c>
      <c r="M4695" s="339">
        <f t="shared" si="7788"/>
        <v>0</v>
      </c>
      <c r="N4695" s="339">
        <f t="shared" si="7788"/>
        <v>5000</v>
      </c>
      <c r="O4695" s="339">
        <f t="shared" si="7788"/>
        <v>5000</v>
      </c>
      <c r="P4695" s="339">
        <f t="shared" si="7788"/>
        <v>0</v>
      </c>
      <c r="Q4695" s="339">
        <f t="shared" si="7788"/>
        <v>0</v>
      </c>
      <c r="R4695" s="339">
        <f t="shared" si="7788"/>
        <v>0</v>
      </c>
      <c r="S4695" s="339">
        <f t="shared" si="7788"/>
        <v>0</v>
      </c>
      <c r="T4695" s="339">
        <f t="shared" si="7788"/>
        <v>4000</v>
      </c>
      <c r="U4695" s="339">
        <f t="shared" si="7788"/>
        <v>4000</v>
      </c>
      <c r="V4695" s="339">
        <f t="shared" si="7788"/>
        <v>0</v>
      </c>
      <c r="W4695" s="339">
        <f t="shared" si="7788"/>
        <v>0</v>
      </c>
      <c r="X4695" s="339">
        <f t="shared" si="7788"/>
        <v>4000</v>
      </c>
      <c r="Y4695" s="339">
        <f t="shared" si="7788"/>
        <v>4000</v>
      </c>
    </row>
    <row r="4696" spans="1:29" s="315" customFormat="1" x14ac:dyDescent="0.2">
      <c r="A4696" s="242" t="s">
        <v>1008</v>
      </c>
      <c r="B4696" s="331" t="s">
        <v>1022</v>
      </c>
      <c r="C4696" s="243">
        <v>12</v>
      </c>
      <c r="D4696" s="242" t="s">
        <v>101</v>
      </c>
      <c r="E4696" s="251">
        <v>3233</v>
      </c>
      <c r="F4696" s="246" t="s">
        <v>54</v>
      </c>
      <c r="G4696" s="247"/>
      <c r="H4696" s="381">
        <v>0</v>
      </c>
      <c r="I4696" s="381">
        <f t="shared" si="7779"/>
        <v>0</v>
      </c>
      <c r="J4696" s="381"/>
      <c r="K4696" s="381">
        <f t="shared" si="7780"/>
        <v>0</v>
      </c>
      <c r="L4696" s="381"/>
      <c r="M4696" s="381">
        <f t="shared" si="7781"/>
        <v>0</v>
      </c>
      <c r="N4696" s="381">
        <v>0</v>
      </c>
      <c r="O4696" s="381">
        <f t="shared" si="7782"/>
        <v>0</v>
      </c>
      <c r="P4696" s="381">
        <v>0</v>
      </c>
      <c r="Q4696" s="381">
        <f t="shared" si="7783"/>
        <v>0</v>
      </c>
      <c r="R4696" s="381"/>
      <c r="S4696" s="381">
        <f t="shared" si="7784"/>
        <v>0</v>
      </c>
      <c r="T4696" s="381">
        <v>1000</v>
      </c>
      <c r="U4696" s="381">
        <f t="shared" si="7785"/>
        <v>1000</v>
      </c>
      <c r="V4696" s="381"/>
      <c r="W4696" s="381">
        <f t="shared" si="7786"/>
        <v>0</v>
      </c>
      <c r="X4696" s="381">
        <v>1000</v>
      </c>
      <c r="Y4696" s="381">
        <f t="shared" si="7787"/>
        <v>1000</v>
      </c>
      <c r="Z4696" s="229"/>
      <c r="AA4696" s="229"/>
      <c r="AB4696" s="229"/>
      <c r="AC4696" s="229"/>
    </row>
    <row r="4697" spans="1:29" s="315" customFormat="1" x14ac:dyDescent="0.2">
      <c r="A4697" s="242" t="s">
        <v>1008</v>
      </c>
      <c r="B4697" s="331" t="s">
        <v>1022</v>
      </c>
      <c r="C4697" s="243">
        <v>12</v>
      </c>
      <c r="D4697" s="242" t="s">
        <v>101</v>
      </c>
      <c r="E4697" s="251">
        <v>3237</v>
      </c>
      <c r="F4697" s="246" t="s">
        <v>58</v>
      </c>
      <c r="G4697" s="247"/>
      <c r="H4697" s="381">
        <v>0</v>
      </c>
      <c r="I4697" s="381">
        <f t="shared" ref="I4697" si="7789">H4697</f>
        <v>0</v>
      </c>
      <c r="J4697" s="381"/>
      <c r="K4697" s="381">
        <f t="shared" ref="K4697" si="7790">J4697</f>
        <v>0</v>
      </c>
      <c r="L4697" s="381"/>
      <c r="M4697" s="381">
        <f t="shared" ref="M4697" si="7791">L4697</f>
        <v>0</v>
      </c>
      <c r="N4697" s="381">
        <v>5000</v>
      </c>
      <c r="O4697" s="381">
        <f t="shared" ref="O4697" si="7792">N4697</f>
        <v>5000</v>
      </c>
      <c r="P4697" s="381">
        <v>0</v>
      </c>
      <c r="Q4697" s="381">
        <f t="shared" ref="Q4697" si="7793">P4697</f>
        <v>0</v>
      </c>
      <c r="R4697" s="381"/>
      <c r="S4697" s="381">
        <f t="shared" ref="S4697" si="7794">R4697</f>
        <v>0</v>
      </c>
      <c r="T4697" s="381">
        <v>3000</v>
      </c>
      <c r="U4697" s="381">
        <f t="shared" ref="U4697" si="7795">T4697</f>
        <v>3000</v>
      </c>
      <c r="V4697" s="381"/>
      <c r="W4697" s="381">
        <f t="shared" ref="W4697" si="7796">V4697</f>
        <v>0</v>
      </c>
      <c r="X4697" s="381">
        <v>3000</v>
      </c>
      <c r="Y4697" s="381">
        <f t="shared" ref="Y4697" si="7797">X4697</f>
        <v>3000</v>
      </c>
      <c r="Z4697" s="229"/>
      <c r="AA4697" s="229"/>
      <c r="AB4697" s="229"/>
      <c r="AC4697" s="229"/>
    </row>
    <row r="4698" spans="1:29" s="229" customFormat="1" x14ac:dyDescent="0.2">
      <c r="A4698" s="230" t="s">
        <v>1008</v>
      </c>
      <c r="B4698" s="232" t="s">
        <v>1022</v>
      </c>
      <c r="C4698" s="231">
        <v>12</v>
      </c>
      <c r="D4698" s="232"/>
      <c r="E4698" s="233">
        <v>42</v>
      </c>
      <c r="F4698" s="234"/>
      <c r="G4698" s="234"/>
      <c r="H4698" s="235">
        <f>H4699</f>
        <v>4750</v>
      </c>
      <c r="I4698" s="235">
        <f t="shared" ref="I4698:X4699" si="7798">I4699</f>
        <v>4750</v>
      </c>
      <c r="J4698" s="235">
        <f t="shared" si="7798"/>
        <v>0</v>
      </c>
      <c r="K4698" s="235">
        <f t="shared" si="7798"/>
        <v>0</v>
      </c>
      <c r="L4698" s="235">
        <f t="shared" si="7798"/>
        <v>0</v>
      </c>
      <c r="M4698" s="235">
        <f t="shared" si="7798"/>
        <v>0</v>
      </c>
      <c r="N4698" s="235">
        <f t="shared" si="7798"/>
        <v>5000</v>
      </c>
      <c r="O4698" s="235">
        <f t="shared" si="7798"/>
        <v>5000</v>
      </c>
      <c r="P4698" s="235">
        <f t="shared" si="7798"/>
        <v>0</v>
      </c>
      <c r="Q4698" s="235">
        <f t="shared" si="7798"/>
        <v>0</v>
      </c>
      <c r="R4698" s="235">
        <f t="shared" si="7798"/>
        <v>0</v>
      </c>
      <c r="S4698" s="235">
        <f t="shared" si="7798"/>
        <v>0</v>
      </c>
      <c r="T4698" s="235">
        <f t="shared" si="7798"/>
        <v>75000</v>
      </c>
      <c r="U4698" s="235">
        <f t="shared" si="7798"/>
        <v>75000</v>
      </c>
      <c r="V4698" s="235">
        <f t="shared" si="7798"/>
        <v>0</v>
      </c>
      <c r="W4698" s="235">
        <f t="shared" si="7798"/>
        <v>0</v>
      </c>
      <c r="X4698" s="235">
        <f t="shared" si="7798"/>
        <v>75000</v>
      </c>
      <c r="Y4698" s="235">
        <f t="shared" ref="X4698:Y4699" si="7799">Y4699</f>
        <v>75000</v>
      </c>
      <c r="Z4698" s="315"/>
      <c r="AA4698" s="315"/>
      <c r="AB4698" s="315"/>
      <c r="AC4698" s="315"/>
    </row>
    <row r="4699" spans="1:29" s="229" customFormat="1" x14ac:dyDescent="0.2">
      <c r="A4699" s="236" t="s">
        <v>1008</v>
      </c>
      <c r="B4699" s="322" t="s">
        <v>1022</v>
      </c>
      <c r="C4699" s="237">
        <v>12</v>
      </c>
      <c r="D4699" s="236"/>
      <c r="E4699" s="238">
        <v>421</v>
      </c>
      <c r="F4699" s="239"/>
      <c r="G4699" s="240"/>
      <c r="H4699" s="241">
        <f>H4700</f>
        <v>4750</v>
      </c>
      <c r="I4699" s="241">
        <f t="shared" si="7798"/>
        <v>4750</v>
      </c>
      <c r="J4699" s="241">
        <f t="shared" si="7798"/>
        <v>0</v>
      </c>
      <c r="K4699" s="241">
        <f t="shared" si="7798"/>
        <v>0</v>
      </c>
      <c r="L4699" s="241">
        <f t="shared" si="7798"/>
        <v>0</v>
      </c>
      <c r="M4699" s="241">
        <f t="shared" si="7798"/>
        <v>0</v>
      </c>
      <c r="N4699" s="241">
        <f t="shared" si="7798"/>
        <v>5000</v>
      </c>
      <c r="O4699" s="241">
        <f t="shared" si="7798"/>
        <v>5000</v>
      </c>
      <c r="P4699" s="241">
        <f t="shared" si="7798"/>
        <v>0</v>
      </c>
      <c r="Q4699" s="241">
        <f t="shared" si="7798"/>
        <v>0</v>
      </c>
      <c r="R4699" s="241">
        <f t="shared" si="7798"/>
        <v>0</v>
      </c>
      <c r="S4699" s="241">
        <f t="shared" si="7798"/>
        <v>0</v>
      </c>
      <c r="T4699" s="241">
        <f t="shared" si="7798"/>
        <v>75000</v>
      </c>
      <c r="U4699" s="241">
        <f t="shared" si="7798"/>
        <v>75000</v>
      </c>
      <c r="V4699" s="241">
        <f t="shared" si="7798"/>
        <v>0</v>
      </c>
      <c r="W4699" s="241">
        <f t="shared" si="7798"/>
        <v>0</v>
      </c>
      <c r="X4699" s="241">
        <f t="shared" si="7799"/>
        <v>75000</v>
      </c>
      <c r="Y4699" s="241">
        <f t="shared" si="7799"/>
        <v>75000</v>
      </c>
    </row>
    <row r="4700" spans="1:29" s="229" customFormat="1" ht="15" x14ac:dyDescent="0.2">
      <c r="A4700" s="242" t="s">
        <v>1008</v>
      </c>
      <c r="B4700" s="331" t="s">
        <v>1022</v>
      </c>
      <c r="C4700" s="243">
        <v>12</v>
      </c>
      <c r="D4700" s="242" t="s">
        <v>101</v>
      </c>
      <c r="E4700" s="251">
        <v>4214</v>
      </c>
      <c r="F4700" s="246" t="s">
        <v>500</v>
      </c>
      <c r="G4700" s="247"/>
      <c r="H4700" s="381">
        <v>4750</v>
      </c>
      <c r="I4700" s="381">
        <f>H4700</f>
        <v>4750</v>
      </c>
      <c r="J4700" s="381"/>
      <c r="K4700" s="381">
        <f>J4700</f>
        <v>0</v>
      </c>
      <c r="L4700" s="381"/>
      <c r="M4700" s="381">
        <f>L4700</f>
        <v>0</v>
      </c>
      <c r="N4700" s="381">
        <v>5000</v>
      </c>
      <c r="O4700" s="381">
        <f>N4700</f>
        <v>5000</v>
      </c>
      <c r="P4700" s="381">
        <v>0</v>
      </c>
      <c r="Q4700" s="381">
        <f>P4700</f>
        <v>0</v>
      </c>
      <c r="R4700" s="381"/>
      <c r="S4700" s="381">
        <f>R4700</f>
        <v>0</v>
      </c>
      <c r="T4700" s="381">
        <v>75000</v>
      </c>
      <c r="U4700" s="381">
        <f>T4700</f>
        <v>75000</v>
      </c>
      <c r="V4700" s="381"/>
      <c r="W4700" s="381">
        <f>V4700</f>
        <v>0</v>
      </c>
      <c r="X4700" s="381">
        <v>75000</v>
      </c>
      <c r="Y4700" s="381">
        <f>X4700</f>
        <v>75000</v>
      </c>
    </row>
    <row r="4701" spans="1:29" s="229" customFormat="1" x14ac:dyDescent="0.2">
      <c r="A4701" s="230" t="s">
        <v>1008</v>
      </c>
      <c r="B4701" s="230" t="s">
        <v>1022</v>
      </c>
      <c r="C4701" s="231">
        <v>51</v>
      </c>
      <c r="D4701" s="230"/>
      <c r="E4701" s="233">
        <v>31</v>
      </c>
      <c r="F4701" s="234"/>
      <c r="G4701" s="234"/>
      <c r="H4701" s="235">
        <f>H4702+H4704</f>
        <v>0</v>
      </c>
      <c r="I4701" s="235">
        <f>I4702+I4704</f>
        <v>0</v>
      </c>
      <c r="J4701" s="235">
        <f t="shared" ref="J4701:Y4701" si="7800">J4702+J4704</f>
        <v>0</v>
      </c>
      <c r="K4701" s="235">
        <f t="shared" si="7800"/>
        <v>0</v>
      </c>
      <c r="L4701" s="235">
        <f t="shared" si="7800"/>
        <v>0</v>
      </c>
      <c r="M4701" s="235">
        <f t="shared" si="7800"/>
        <v>0</v>
      </c>
      <c r="N4701" s="235">
        <f t="shared" si="7800"/>
        <v>9000</v>
      </c>
      <c r="O4701" s="235">
        <f t="shared" si="7800"/>
        <v>0</v>
      </c>
      <c r="P4701" s="235">
        <f t="shared" si="7800"/>
        <v>0</v>
      </c>
      <c r="Q4701" s="235">
        <f t="shared" si="7800"/>
        <v>0</v>
      </c>
      <c r="R4701" s="235">
        <f t="shared" si="7800"/>
        <v>0</v>
      </c>
      <c r="S4701" s="235">
        <f t="shared" si="7800"/>
        <v>0</v>
      </c>
      <c r="T4701" s="235">
        <f t="shared" si="7800"/>
        <v>0</v>
      </c>
      <c r="U4701" s="235">
        <f t="shared" si="7800"/>
        <v>0</v>
      </c>
      <c r="V4701" s="235">
        <f t="shared" si="7800"/>
        <v>0</v>
      </c>
      <c r="W4701" s="235">
        <f t="shared" si="7800"/>
        <v>0</v>
      </c>
      <c r="X4701" s="235">
        <f t="shared" si="7800"/>
        <v>0</v>
      </c>
      <c r="Y4701" s="235">
        <f t="shared" si="7800"/>
        <v>0</v>
      </c>
    </row>
    <row r="4702" spans="1:29" x14ac:dyDescent="0.2">
      <c r="A4702" s="236" t="s">
        <v>1008</v>
      </c>
      <c r="B4702" s="236" t="s">
        <v>1022</v>
      </c>
      <c r="C4702" s="237">
        <v>51</v>
      </c>
      <c r="D4702" s="236"/>
      <c r="E4702" s="254">
        <v>311</v>
      </c>
      <c r="F4702" s="239"/>
      <c r="G4702" s="247"/>
      <c r="H4702" s="241">
        <f t="shared" ref="H4702:Y4702" si="7801">H4703</f>
        <v>0</v>
      </c>
      <c r="I4702" s="241">
        <f t="shared" si="7801"/>
        <v>0</v>
      </c>
      <c r="J4702" s="241">
        <f t="shared" si="7801"/>
        <v>0</v>
      </c>
      <c r="K4702" s="241">
        <f t="shared" si="7801"/>
        <v>0</v>
      </c>
      <c r="L4702" s="241">
        <f t="shared" si="7801"/>
        <v>0</v>
      </c>
      <c r="M4702" s="241">
        <f t="shared" si="7801"/>
        <v>0</v>
      </c>
      <c r="N4702" s="241">
        <f t="shared" si="7801"/>
        <v>8000</v>
      </c>
      <c r="O4702" s="241">
        <f t="shared" si="7801"/>
        <v>0</v>
      </c>
      <c r="P4702" s="241">
        <f t="shared" si="7801"/>
        <v>0</v>
      </c>
      <c r="Q4702" s="241">
        <f t="shared" si="7801"/>
        <v>0</v>
      </c>
      <c r="R4702" s="241">
        <f t="shared" si="7801"/>
        <v>0</v>
      </c>
      <c r="S4702" s="241">
        <f t="shared" si="7801"/>
        <v>0</v>
      </c>
      <c r="T4702" s="241">
        <f t="shared" si="7801"/>
        <v>0</v>
      </c>
      <c r="U4702" s="241">
        <f t="shared" si="7801"/>
        <v>0</v>
      </c>
      <c r="V4702" s="241">
        <f t="shared" si="7801"/>
        <v>0</v>
      </c>
      <c r="W4702" s="241">
        <f t="shared" si="7801"/>
        <v>0</v>
      </c>
      <c r="X4702" s="241">
        <f t="shared" si="7801"/>
        <v>0</v>
      </c>
      <c r="Y4702" s="241">
        <f t="shared" si="7801"/>
        <v>0</v>
      </c>
      <c r="Z4702" s="229"/>
      <c r="AA4702" s="229"/>
      <c r="AB4702" s="229"/>
      <c r="AC4702" s="229"/>
    </row>
    <row r="4703" spans="1:29" ht="15" x14ac:dyDescent="0.2">
      <c r="A4703" s="242" t="s">
        <v>1008</v>
      </c>
      <c r="B4703" s="242" t="s">
        <v>1022</v>
      </c>
      <c r="C4703" s="243">
        <v>51</v>
      </c>
      <c r="D4703" s="242" t="s">
        <v>101</v>
      </c>
      <c r="E4703" s="245">
        <v>3111</v>
      </c>
      <c r="F4703" s="246" t="s">
        <v>33</v>
      </c>
      <c r="G4703" s="247"/>
      <c r="H4703" s="398"/>
      <c r="I4703" s="382"/>
      <c r="J4703" s="398"/>
      <c r="K4703" s="382"/>
      <c r="L4703" s="398"/>
      <c r="M4703" s="382"/>
      <c r="N4703" s="398">
        <v>8000</v>
      </c>
      <c r="O4703" s="382"/>
      <c r="P4703" s="398">
        <v>0</v>
      </c>
      <c r="Q4703" s="382"/>
      <c r="R4703" s="398"/>
      <c r="S4703" s="382"/>
      <c r="T4703" s="398"/>
      <c r="U4703" s="382"/>
      <c r="V4703" s="398"/>
      <c r="W4703" s="382"/>
      <c r="X4703" s="398"/>
      <c r="Y4703" s="382"/>
      <c r="Z4703" s="229"/>
      <c r="AA4703" s="229"/>
      <c r="AB4703" s="229"/>
      <c r="AC4703" s="229"/>
    </row>
    <row r="4704" spans="1:29" x14ac:dyDescent="0.2">
      <c r="A4704" s="236" t="s">
        <v>1008</v>
      </c>
      <c r="B4704" s="236" t="s">
        <v>1022</v>
      </c>
      <c r="C4704" s="237">
        <v>51</v>
      </c>
      <c r="D4704" s="236"/>
      <c r="E4704" s="254">
        <v>313</v>
      </c>
      <c r="F4704" s="239"/>
      <c r="G4704" s="247"/>
      <c r="H4704" s="241">
        <f t="shared" ref="H4704:Y4704" si="7802">H4705</f>
        <v>0</v>
      </c>
      <c r="I4704" s="241">
        <f t="shared" si="7802"/>
        <v>0</v>
      </c>
      <c r="J4704" s="241">
        <f t="shared" si="7802"/>
        <v>0</v>
      </c>
      <c r="K4704" s="241">
        <f t="shared" si="7802"/>
        <v>0</v>
      </c>
      <c r="L4704" s="241">
        <f t="shared" si="7802"/>
        <v>0</v>
      </c>
      <c r="M4704" s="241">
        <f t="shared" si="7802"/>
        <v>0</v>
      </c>
      <c r="N4704" s="241">
        <f t="shared" si="7802"/>
        <v>1000</v>
      </c>
      <c r="O4704" s="241">
        <f t="shared" si="7802"/>
        <v>0</v>
      </c>
      <c r="P4704" s="241">
        <f t="shared" si="7802"/>
        <v>0</v>
      </c>
      <c r="Q4704" s="241">
        <f t="shared" si="7802"/>
        <v>0</v>
      </c>
      <c r="R4704" s="241">
        <f t="shared" si="7802"/>
        <v>0</v>
      </c>
      <c r="S4704" s="241">
        <f t="shared" si="7802"/>
        <v>0</v>
      </c>
      <c r="T4704" s="241">
        <f t="shared" si="7802"/>
        <v>0</v>
      </c>
      <c r="U4704" s="241">
        <f t="shared" si="7802"/>
        <v>0</v>
      </c>
      <c r="V4704" s="241">
        <f t="shared" si="7802"/>
        <v>0</v>
      </c>
      <c r="W4704" s="241">
        <f t="shared" si="7802"/>
        <v>0</v>
      </c>
      <c r="X4704" s="241">
        <f t="shared" si="7802"/>
        <v>0</v>
      </c>
      <c r="Y4704" s="241">
        <f t="shared" si="7802"/>
        <v>0</v>
      </c>
      <c r="Z4704" s="229"/>
      <c r="AA4704" s="229"/>
      <c r="AB4704" s="229"/>
      <c r="AC4704" s="229"/>
    </row>
    <row r="4705" spans="1:29" ht="15" x14ac:dyDescent="0.2">
      <c r="A4705" s="242" t="s">
        <v>1008</v>
      </c>
      <c r="B4705" s="242" t="s">
        <v>1022</v>
      </c>
      <c r="C4705" s="243">
        <v>51</v>
      </c>
      <c r="D4705" s="242" t="s">
        <v>101</v>
      </c>
      <c r="E4705" s="245">
        <v>3132</v>
      </c>
      <c r="F4705" s="246" t="s">
        <v>40</v>
      </c>
      <c r="G4705" s="247"/>
      <c r="H4705" s="398"/>
      <c r="I4705" s="382"/>
      <c r="J4705" s="398"/>
      <c r="K4705" s="382"/>
      <c r="L4705" s="398"/>
      <c r="M4705" s="382"/>
      <c r="N4705" s="398">
        <v>1000</v>
      </c>
      <c r="O4705" s="382"/>
      <c r="P4705" s="398">
        <v>0</v>
      </c>
      <c r="Q4705" s="382"/>
      <c r="R4705" s="398"/>
      <c r="S4705" s="382"/>
      <c r="T4705" s="398"/>
      <c r="U4705" s="382"/>
      <c r="V4705" s="398"/>
      <c r="W4705" s="382"/>
      <c r="X4705" s="398"/>
      <c r="Y4705" s="382"/>
      <c r="Z4705" s="229"/>
      <c r="AA4705" s="229"/>
      <c r="AB4705" s="229"/>
      <c r="AC4705" s="229"/>
    </row>
    <row r="4706" spans="1:29" s="315" customFormat="1" x14ac:dyDescent="0.2">
      <c r="A4706" s="230" t="s">
        <v>1008</v>
      </c>
      <c r="B4706" s="232" t="s">
        <v>1022</v>
      </c>
      <c r="C4706" s="231">
        <v>51</v>
      </c>
      <c r="D4706" s="232"/>
      <c r="E4706" s="233">
        <v>32</v>
      </c>
      <c r="F4706" s="234"/>
      <c r="G4706" s="234"/>
      <c r="H4706" s="235">
        <f>H4707+H4709</f>
        <v>0</v>
      </c>
      <c r="I4706" s="235">
        <f t="shared" ref="I4706:Y4706" si="7803">I4707+I4709</f>
        <v>0</v>
      </c>
      <c r="J4706" s="235">
        <f t="shared" si="7803"/>
        <v>0</v>
      </c>
      <c r="K4706" s="235">
        <f t="shared" si="7803"/>
        <v>0</v>
      </c>
      <c r="L4706" s="235">
        <f t="shared" si="7803"/>
        <v>0</v>
      </c>
      <c r="M4706" s="235">
        <f t="shared" si="7803"/>
        <v>0</v>
      </c>
      <c r="N4706" s="235">
        <f t="shared" si="7803"/>
        <v>12500</v>
      </c>
      <c r="O4706" s="235">
        <f t="shared" si="7803"/>
        <v>0</v>
      </c>
      <c r="P4706" s="235">
        <f t="shared" si="7803"/>
        <v>0</v>
      </c>
      <c r="Q4706" s="235">
        <f t="shared" si="7803"/>
        <v>0</v>
      </c>
      <c r="R4706" s="235">
        <f t="shared" si="7803"/>
        <v>0</v>
      </c>
      <c r="S4706" s="235">
        <f t="shared" si="7803"/>
        <v>0</v>
      </c>
      <c r="T4706" s="235">
        <f t="shared" si="7803"/>
        <v>0</v>
      </c>
      <c r="U4706" s="235">
        <f t="shared" si="7803"/>
        <v>0</v>
      </c>
      <c r="V4706" s="235">
        <f t="shared" si="7803"/>
        <v>0</v>
      </c>
      <c r="W4706" s="235">
        <f t="shared" si="7803"/>
        <v>0</v>
      </c>
      <c r="X4706" s="235">
        <f t="shared" si="7803"/>
        <v>0</v>
      </c>
      <c r="Y4706" s="235">
        <f t="shared" si="7803"/>
        <v>0</v>
      </c>
      <c r="Z4706" s="229"/>
      <c r="AA4706" s="229"/>
      <c r="AB4706" s="229"/>
      <c r="AC4706" s="229"/>
    </row>
    <row r="4707" spans="1:29" x14ac:dyDescent="0.2">
      <c r="A4707" s="236" t="s">
        <v>1008</v>
      </c>
      <c r="B4707" s="236" t="s">
        <v>1022</v>
      </c>
      <c r="C4707" s="237">
        <v>51</v>
      </c>
      <c r="D4707" s="236"/>
      <c r="E4707" s="254">
        <v>321</v>
      </c>
      <c r="F4707" s="239"/>
      <c r="G4707" s="247"/>
      <c r="H4707" s="241">
        <f>H4708</f>
        <v>0</v>
      </c>
      <c r="I4707" s="241">
        <f t="shared" ref="I4707:Y4707" si="7804">I4708</f>
        <v>0</v>
      </c>
      <c r="J4707" s="241">
        <f t="shared" si="7804"/>
        <v>0</v>
      </c>
      <c r="K4707" s="241">
        <f t="shared" si="7804"/>
        <v>0</v>
      </c>
      <c r="L4707" s="241">
        <f t="shared" si="7804"/>
        <v>0</v>
      </c>
      <c r="M4707" s="241">
        <f t="shared" si="7804"/>
        <v>0</v>
      </c>
      <c r="N4707" s="241">
        <f t="shared" si="7804"/>
        <v>2500</v>
      </c>
      <c r="O4707" s="241">
        <f t="shared" si="7804"/>
        <v>0</v>
      </c>
      <c r="P4707" s="241">
        <f t="shared" si="7804"/>
        <v>0</v>
      </c>
      <c r="Q4707" s="241">
        <f t="shared" si="7804"/>
        <v>0</v>
      </c>
      <c r="R4707" s="241">
        <f t="shared" si="7804"/>
        <v>0</v>
      </c>
      <c r="S4707" s="241">
        <f t="shared" si="7804"/>
        <v>0</v>
      </c>
      <c r="T4707" s="241">
        <f t="shared" si="7804"/>
        <v>0</v>
      </c>
      <c r="U4707" s="241">
        <f t="shared" si="7804"/>
        <v>0</v>
      </c>
      <c r="V4707" s="241">
        <f t="shared" si="7804"/>
        <v>0</v>
      </c>
      <c r="W4707" s="241">
        <f t="shared" si="7804"/>
        <v>0</v>
      </c>
      <c r="X4707" s="241">
        <f t="shared" si="7804"/>
        <v>0</v>
      </c>
      <c r="Y4707" s="241">
        <f t="shared" si="7804"/>
        <v>0</v>
      </c>
      <c r="Z4707" s="229"/>
      <c r="AA4707" s="229"/>
      <c r="AB4707" s="229"/>
      <c r="AC4707" s="229"/>
    </row>
    <row r="4708" spans="1:29" ht="15" x14ac:dyDescent="0.2">
      <c r="A4708" s="242" t="s">
        <v>1008</v>
      </c>
      <c r="B4708" s="242" t="s">
        <v>1022</v>
      </c>
      <c r="C4708" s="243">
        <v>51</v>
      </c>
      <c r="D4708" s="242" t="s">
        <v>101</v>
      </c>
      <c r="E4708" s="245">
        <v>3211</v>
      </c>
      <c r="F4708" s="246" t="s">
        <v>42</v>
      </c>
      <c r="G4708" s="247"/>
      <c r="H4708" s="398"/>
      <c r="I4708" s="382"/>
      <c r="J4708" s="398"/>
      <c r="K4708" s="382">
        <f t="shared" ref="K4708:K4711" si="7805">J4708</f>
        <v>0</v>
      </c>
      <c r="L4708" s="398"/>
      <c r="M4708" s="382">
        <f t="shared" ref="M4708:M4711" si="7806">L4708</f>
        <v>0</v>
      </c>
      <c r="N4708" s="398">
        <v>2500</v>
      </c>
      <c r="O4708" s="382"/>
      <c r="P4708" s="398">
        <v>0</v>
      </c>
      <c r="Q4708" s="382">
        <f t="shared" ref="Q4708:Q4711" si="7807">P4708</f>
        <v>0</v>
      </c>
      <c r="R4708" s="398"/>
      <c r="S4708" s="382">
        <f t="shared" ref="S4708:S4711" si="7808">R4708</f>
        <v>0</v>
      </c>
      <c r="T4708" s="398"/>
      <c r="U4708" s="382">
        <f t="shared" ref="U4708:U4711" si="7809">T4708</f>
        <v>0</v>
      </c>
      <c r="V4708" s="398"/>
      <c r="W4708" s="382">
        <f t="shared" ref="W4708:W4711" si="7810">V4708</f>
        <v>0</v>
      </c>
      <c r="X4708" s="398"/>
      <c r="Y4708" s="382">
        <f t="shared" ref="Y4708:Y4711" si="7811">X4708</f>
        <v>0</v>
      </c>
      <c r="Z4708" s="229"/>
      <c r="AA4708" s="229"/>
      <c r="AB4708" s="229"/>
      <c r="AC4708" s="229"/>
    </row>
    <row r="4709" spans="1:29" x14ac:dyDescent="0.2">
      <c r="A4709" s="236" t="s">
        <v>1008</v>
      </c>
      <c r="B4709" s="236" t="s">
        <v>1022</v>
      </c>
      <c r="C4709" s="237">
        <v>51</v>
      </c>
      <c r="D4709" s="236"/>
      <c r="E4709" s="254">
        <v>323</v>
      </c>
      <c r="F4709" s="239"/>
      <c r="G4709" s="247"/>
      <c r="H4709" s="241">
        <f>H4710+H4711</f>
        <v>0</v>
      </c>
      <c r="I4709" s="241">
        <f t="shared" ref="I4709:Y4709" si="7812">I4710+I4711</f>
        <v>0</v>
      </c>
      <c r="J4709" s="241">
        <f t="shared" si="7812"/>
        <v>0</v>
      </c>
      <c r="K4709" s="241">
        <f t="shared" si="7812"/>
        <v>0</v>
      </c>
      <c r="L4709" s="241">
        <f t="shared" si="7812"/>
        <v>0</v>
      </c>
      <c r="M4709" s="241">
        <f t="shared" si="7812"/>
        <v>0</v>
      </c>
      <c r="N4709" s="241">
        <f t="shared" si="7812"/>
        <v>10000</v>
      </c>
      <c r="O4709" s="241">
        <f t="shared" si="7812"/>
        <v>0</v>
      </c>
      <c r="P4709" s="241">
        <f t="shared" si="7812"/>
        <v>0</v>
      </c>
      <c r="Q4709" s="241">
        <f t="shared" si="7812"/>
        <v>0</v>
      </c>
      <c r="R4709" s="241">
        <f t="shared" si="7812"/>
        <v>0</v>
      </c>
      <c r="S4709" s="241">
        <f t="shared" si="7812"/>
        <v>0</v>
      </c>
      <c r="T4709" s="241">
        <f t="shared" si="7812"/>
        <v>0</v>
      </c>
      <c r="U4709" s="241">
        <f t="shared" si="7812"/>
        <v>0</v>
      </c>
      <c r="V4709" s="241">
        <f t="shared" si="7812"/>
        <v>0</v>
      </c>
      <c r="W4709" s="241">
        <f t="shared" si="7812"/>
        <v>0</v>
      </c>
      <c r="X4709" s="241">
        <f t="shared" si="7812"/>
        <v>0</v>
      </c>
      <c r="Y4709" s="241">
        <f t="shared" si="7812"/>
        <v>0</v>
      </c>
      <c r="Z4709" s="229"/>
      <c r="AA4709" s="229"/>
      <c r="AB4709" s="229"/>
      <c r="AC4709" s="229"/>
    </row>
    <row r="4710" spans="1:29" ht="15" x14ac:dyDescent="0.2">
      <c r="A4710" s="242" t="s">
        <v>1008</v>
      </c>
      <c r="B4710" s="242" t="s">
        <v>1022</v>
      </c>
      <c r="C4710" s="243">
        <v>51</v>
      </c>
      <c r="D4710" s="242" t="s">
        <v>101</v>
      </c>
      <c r="E4710" s="245">
        <v>3233</v>
      </c>
      <c r="F4710" s="246" t="s">
        <v>54</v>
      </c>
      <c r="G4710" s="247"/>
      <c r="H4710" s="398">
        <v>0</v>
      </c>
      <c r="I4710" s="382"/>
      <c r="J4710" s="398"/>
      <c r="K4710" s="382">
        <f t="shared" si="7805"/>
        <v>0</v>
      </c>
      <c r="L4710" s="398"/>
      <c r="M4710" s="382">
        <f t="shared" si="7806"/>
        <v>0</v>
      </c>
      <c r="N4710" s="398">
        <v>0</v>
      </c>
      <c r="O4710" s="382">
        <f t="shared" ref="O4710" si="7813">N4710</f>
        <v>0</v>
      </c>
      <c r="P4710" s="398">
        <v>0</v>
      </c>
      <c r="Q4710" s="382">
        <f t="shared" si="7807"/>
        <v>0</v>
      </c>
      <c r="R4710" s="398"/>
      <c r="S4710" s="382">
        <f t="shared" si="7808"/>
        <v>0</v>
      </c>
      <c r="T4710" s="398"/>
      <c r="U4710" s="382">
        <f t="shared" si="7809"/>
        <v>0</v>
      </c>
      <c r="V4710" s="398"/>
      <c r="W4710" s="382">
        <f t="shared" si="7810"/>
        <v>0</v>
      </c>
      <c r="X4710" s="398"/>
      <c r="Y4710" s="382">
        <f t="shared" si="7811"/>
        <v>0</v>
      </c>
      <c r="Z4710" s="229"/>
      <c r="AA4710" s="229"/>
      <c r="AB4710" s="229"/>
      <c r="AC4710" s="229"/>
    </row>
    <row r="4711" spans="1:29" ht="15" x14ac:dyDescent="0.2">
      <c r="A4711" s="242" t="s">
        <v>1008</v>
      </c>
      <c r="B4711" s="242" t="s">
        <v>1022</v>
      </c>
      <c r="C4711" s="243">
        <v>51</v>
      </c>
      <c r="D4711" s="242" t="s">
        <v>101</v>
      </c>
      <c r="E4711" s="245">
        <v>3237</v>
      </c>
      <c r="F4711" s="246" t="s">
        <v>58</v>
      </c>
      <c r="G4711" s="247"/>
      <c r="H4711" s="398">
        <v>0</v>
      </c>
      <c r="I4711" s="382"/>
      <c r="J4711" s="398"/>
      <c r="K4711" s="382">
        <f t="shared" si="7805"/>
        <v>0</v>
      </c>
      <c r="L4711" s="398"/>
      <c r="M4711" s="382">
        <f t="shared" si="7806"/>
        <v>0</v>
      </c>
      <c r="N4711" s="398">
        <v>10000</v>
      </c>
      <c r="O4711" s="382"/>
      <c r="P4711" s="398">
        <v>0</v>
      </c>
      <c r="Q4711" s="382">
        <f t="shared" si="7807"/>
        <v>0</v>
      </c>
      <c r="R4711" s="398"/>
      <c r="S4711" s="382">
        <f t="shared" si="7808"/>
        <v>0</v>
      </c>
      <c r="T4711" s="398"/>
      <c r="U4711" s="382">
        <f t="shared" si="7809"/>
        <v>0</v>
      </c>
      <c r="V4711" s="398"/>
      <c r="W4711" s="382">
        <f t="shared" si="7810"/>
        <v>0</v>
      </c>
      <c r="X4711" s="398"/>
      <c r="Y4711" s="382">
        <f t="shared" si="7811"/>
        <v>0</v>
      </c>
      <c r="Z4711" s="229"/>
      <c r="AA4711" s="229"/>
      <c r="AB4711" s="229"/>
      <c r="AC4711" s="229"/>
    </row>
    <row r="4712" spans="1:29" s="315" customFormat="1" x14ac:dyDescent="0.2">
      <c r="A4712" s="230" t="s">
        <v>1008</v>
      </c>
      <c r="B4712" s="232" t="s">
        <v>1022</v>
      </c>
      <c r="C4712" s="231">
        <v>51</v>
      </c>
      <c r="D4712" s="232"/>
      <c r="E4712" s="233">
        <v>42</v>
      </c>
      <c r="F4712" s="234"/>
      <c r="G4712" s="234"/>
      <c r="H4712" s="235">
        <f>H4713</f>
        <v>0</v>
      </c>
      <c r="I4712" s="235">
        <f t="shared" ref="I4712:Y4712" si="7814">I4713</f>
        <v>0</v>
      </c>
      <c r="J4712" s="235">
        <f t="shared" si="7814"/>
        <v>0</v>
      </c>
      <c r="K4712" s="235">
        <f t="shared" si="7814"/>
        <v>0</v>
      </c>
      <c r="L4712" s="235">
        <f t="shared" si="7814"/>
        <v>0</v>
      </c>
      <c r="M4712" s="235">
        <f t="shared" si="7814"/>
        <v>0</v>
      </c>
      <c r="N4712" s="235">
        <f t="shared" si="7814"/>
        <v>2500</v>
      </c>
      <c r="O4712" s="235">
        <f t="shared" si="7814"/>
        <v>0</v>
      </c>
      <c r="P4712" s="235">
        <f t="shared" si="7814"/>
        <v>0</v>
      </c>
      <c r="Q4712" s="235">
        <f t="shared" si="7814"/>
        <v>0</v>
      </c>
      <c r="R4712" s="235">
        <f t="shared" si="7814"/>
        <v>0</v>
      </c>
      <c r="S4712" s="235">
        <f t="shared" si="7814"/>
        <v>0</v>
      </c>
      <c r="T4712" s="235">
        <f t="shared" si="7814"/>
        <v>0</v>
      </c>
      <c r="U4712" s="235">
        <f t="shared" si="7814"/>
        <v>0</v>
      </c>
      <c r="V4712" s="235">
        <f t="shared" si="7814"/>
        <v>0</v>
      </c>
      <c r="W4712" s="235">
        <f t="shared" si="7814"/>
        <v>0</v>
      </c>
      <c r="X4712" s="235">
        <f t="shared" si="7814"/>
        <v>0</v>
      </c>
      <c r="Y4712" s="235">
        <f t="shared" si="7814"/>
        <v>0</v>
      </c>
      <c r="Z4712" s="229"/>
      <c r="AA4712" s="229"/>
      <c r="AB4712" s="229"/>
      <c r="AC4712" s="229"/>
    </row>
    <row r="4713" spans="1:29" x14ac:dyDescent="0.2">
      <c r="A4713" s="236" t="s">
        <v>1008</v>
      </c>
      <c r="B4713" s="236" t="s">
        <v>1022</v>
      </c>
      <c r="C4713" s="237">
        <v>51</v>
      </c>
      <c r="D4713" s="236"/>
      <c r="E4713" s="254">
        <v>421</v>
      </c>
      <c r="F4713" s="239"/>
      <c r="G4713" s="247"/>
      <c r="H4713" s="241">
        <f t="shared" ref="H4713:W4713" si="7815">H4714</f>
        <v>0</v>
      </c>
      <c r="I4713" s="241">
        <f t="shared" si="7815"/>
        <v>0</v>
      </c>
      <c r="J4713" s="241">
        <f t="shared" si="7815"/>
        <v>0</v>
      </c>
      <c r="K4713" s="241">
        <f t="shared" si="7815"/>
        <v>0</v>
      </c>
      <c r="L4713" s="241">
        <f t="shared" si="7815"/>
        <v>0</v>
      </c>
      <c r="M4713" s="241">
        <f t="shared" si="7815"/>
        <v>0</v>
      </c>
      <c r="N4713" s="241">
        <f t="shared" si="7815"/>
        <v>2500</v>
      </c>
      <c r="O4713" s="241">
        <f t="shared" si="7815"/>
        <v>0</v>
      </c>
      <c r="P4713" s="241">
        <f t="shared" si="7815"/>
        <v>0</v>
      </c>
      <c r="Q4713" s="241">
        <f t="shared" si="7815"/>
        <v>0</v>
      </c>
      <c r="R4713" s="241">
        <f t="shared" si="7815"/>
        <v>0</v>
      </c>
      <c r="S4713" s="241">
        <f t="shared" si="7815"/>
        <v>0</v>
      </c>
      <c r="T4713" s="241">
        <f t="shared" si="7815"/>
        <v>0</v>
      </c>
      <c r="U4713" s="241">
        <f t="shared" si="7815"/>
        <v>0</v>
      </c>
      <c r="V4713" s="241">
        <f t="shared" si="7815"/>
        <v>0</v>
      </c>
      <c r="W4713" s="241">
        <f t="shared" si="7815"/>
        <v>0</v>
      </c>
      <c r="X4713" s="241">
        <f t="shared" ref="X4713:Y4713" si="7816">X4714</f>
        <v>0</v>
      </c>
      <c r="Y4713" s="241">
        <f t="shared" si="7816"/>
        <v>0</v>
      </c>
      <c r="Z4713" s="229"/>
      <c r="AA4713" s="229"/>
      <c r="AB4713" s="229"/>
      <c r="AC4713" s="229"/>
    </row>
    <row r="4714" spans="1:29" ht="15" x14ac:dyDescent="0.2">
      <c r="A4714" s="242" t="s">
        <v>1008</v>
      </c>
      <c r="B4714" s="242" t="s">
        <v>1022</v>
      </c>
      <c r="C4714" s="243">
        <v>51</v>
      </c>
      <c r="D4714" s="242" t="s">
        <v>101</v>
      </c>
      <c r="E4714" s="245">
        <v>4214</v>
      </c>
      <c r="F4714" s="246" t="s">
        <v>500</v>
      </c>
      <c r="G4714" s="247"/>
      <c r="H4714" s="398"/>
      <c r="I4714" s="382"/>
      <c r="J4714" s="398"/>
      <c r="K4714" s="382">
        <f>J4714</f>
        <v>0</v>
      </c>
      <c r="L4714" s="398"/>
      <c r="M4714" s="382">
        <f>L4714</f>
        <v>0</v>
      </c>
      <c r="N4714" s="398">
        <v>2500</v>
      </c>
      <c r="O4714" s="382"/>
      <c r="P4714" s="398">
        <v>0</v>
      </c>
      <c r="Q4714" s="382">
        <f>P4714</f>
        <v>0</v>
      </c>
      <c r="R4714" s="398"/>
      <c r="S4714" s="382">
        <f>R4714</f>
        <v>0</v>
      </c>
      <c r="T4714" s="398"/>
      <c r="U4714" s="382">
        <f>T4714</f>
        <v>0</v>
      </c>
      <c r="V4714" s="398"/>
      <c r="W4714" s="382">
        <f>V4714</f>
        <v>0</v>
      </c>
      <c r="X4714" s="398"/>
      <c r="Y4714" s="382">
        <f>X4714</f>
        <v>0</v>
      </c>
      <c r="Z4714" s="229"/>
      <c r="AA4714" s="229"/>
      <c r="AB4714" s="229"/>
      <c r="AC4714" s="229"/>
    </row>
    <row r="4715" spans="1:29" s="229" customFormat="1" x14ac:dyDescent="0.2">
      <c r="A4715" s="230" t="s">
        <v>1008</v>
      </c>
      <c r="B4715" s="230" t="s">
        <v>1022</v>
      </c>
      <c r="C4715" s="231">
        <v>559</v>
      </c>
      <c r="D4715" s="230"/>
      <c r="E4715" s="233">
        <v>31</v>
      </c>
      <c r="F4715" s="234"/>
      <c r="G4715" s="234"/>
      <c r="H4715" s="235">
        <f>H4716+H4718</f>
        <v>0</v>
      </c>
      <c r="I4715" s="235">
        <f>I4716+I4718</f>
        <v>0</v>
      </c>
      <c r="J4715" s="235">
        <f>J4716+J4718</f>
        <v>0</v>
      </c>
      <c r="K4715" s="235">
        <f t="shared" ref="K4715:Y4715" si="7817">K4716+K4718</f>
        <v>0</v>
      </c>
      <c r="L4715" s="235">
        <f t="shared" si="7817"/>
        <v>0</v>
      </c>
      <c r="M4715" s="235">
        <f t="shared" si="7817"/>
        <v>0</v>
      </c>
      <c r="N4715" s="235">
        <f t="shared" si="7817"/>
        <v>3000</v>
      </c>
      <c r="O4715" s="235">
        <f t="shared" si="7817"/>
        <v>0</v>
      </c>
      <c r="P4715" s="235">
        <f t="shared" si="7817"/>
        <v>0</v>
      </c>
      <c r="Q4715" s="235">
        <f t="shared" si="7817"/>
        <v>0</v>
      </c>
      <c r="R4715" s="235">
        <f t="shared" si="7817"/>
        <v>0</v>
      </c>
      <c r="S4715" s="235">
        <f t="shared" si="7817"/>
        <v>0</v>
      </c>
      <c r="T4715" s="235">
        <f t="shared" si="7817"/>
        <v>12000</v>
      </c>
      <c r="U4715" s="235">
        <f t="shared" si="7817"/>
        <v>0</v>
      </c>
      <c r="V4715" s="235">
        <f t="shared" si="7817"/>
        <v>0</v>
      </c>
      <c r="W4715" s="235">
        <f t="shared" si="7817"/>
        <v>0</v>
      </c>
      <c r="X4715" s="235">
        <f t="shared" si="7817"/>
        <v>12000</v>
      </c>
      <c r="Y4715" s="235">
        <f t="shared" si="7817"/>
        <v>0</v>
      </c>
    </row>
    <row r="4716" spans="1:29" x14ac:dyDescent="0.2">
      <c r="A4716" s="236" t="s">
        <v>1008</v>
      </c>
      <c r="B4716" s="236" t="s">
        <v>1022</v>
      </c>
      <c r="C4716" s="237">
        <v>559</v>
      </c>
      <c r="D4716" s="236"/>
      <c r="E4716" s="254">
        <v>311</v>
      </c>
      <c r="F4716" s="239"/>
      <c r="G4716" s="247"/>
      <c r="H4716" s="241">
        <f t="shared" ref="H4716:Y4716" si="7818">H4717</f>
        <v>0</v>
      </c>
      <c r="I4716" s="241">
        <f t="shared" si="7818"/>
        <v>0</v>
      </c>
      <c r="J4716" s="241">
        <f t="shared" si="7818"/>
        <v>0</v>
      </c>
      <c r="K4716" s="241">
        <f t="shared" si="7818"/>
        <v>0</v>
      </c>
      <c r="L4716" s="241">
        <f t="shared" si="7818"/>
        <v>0</v>
      </c>
      <c r="M4716" s="241">
        <f t="shared" si="7818"/>
        <v>0</v>
      </c>
      <c r="N4716" s="241">
        <f t="shared" si="7818"/>
        <v>2500</v>
      </c>
      <c r="O4716" s="241">
        <f t="shared" si="7818"/>
        <v>0</v>
      </c>
      <c r="P4716" s="241">
        <f t="shared" si="7818"/>
        <v>0</v>
      </c>
      <c r="Q4716" s="241">
        <f t="shared" si="7818"/>
        <v>0</v>
      </c>
      <c r="R4716" s="241">
        <f t="shared" si="7818"/>
        <v>0</v>
      </c>
      <c r="S4716" s="241">
        <f t="shared" si="7818"/>
        <v>0</v>
      </c>
      <c r="T4716" s="241">
        <f t="shared" si="7818"/>
        <v>10000</v>
      </c>
      <c r="U4716" s="241">
        <f t="shared" si="7818"/>
        <v>0</v>
      </c>
      <c r="V4716" s="241">
        <f t="shared" si="7818"/>
        <v>0</v>
      </c>
      <c r="W4716" s="241">
        <f t="shared" si="7818"/>
        <v>0</v>
      </c>
      <c r="X4716" s="241">
        <f t="shared" si="7818"/>
        <v>10000</v>
      </c>
      <c r="Y4716" s="241">
        <f t="shared" si="7818"/>
        <v>0</v>
      </c>
      <c r="Z4716" s="229"/>
      <c r="AA4716" s="229"/>
      <c r="AB4716" s="229"/>
      <c r="AC4716" s="229"/>
    </row>
    <row r="4717" spans="1:29" ht="15" x14ac:dyDescent="0.2">
      <c r="A4717" s="242" t="s">
        <v>1008</v>
      </c>
      <c r="B4717" s="242" t="s">
        <v>1022</v>
      </c>
      <c r="C4717" s="243">
        <v>559</v>
      </c>
      <c r="D4717" s="242" t="s">
        <v>101</v>
      </c>
      <c r="E4717" s="245">
        <v>3111</v>
      </c>
      <c r="F4717" s="246" t="s">
        <v>33</v>
      </c>
      <c r="G4717" s="247"/>
      <c r="H4717" s="398"/>
      <c r="I4717" s="382"/>
      <c r="J4717" s="398"/>
      <c r="K4717" s="382"/>
      <c r="L4717" s="398"/>
      <c r="M4717" s="382"/>
      <c r="N4717" s="398">
        <v>2500</v>
      </c>
      <c r="O4717" s="382"/>
      <c r="P4717" s="398">
        <v>0</v>
      </c>
      <c r="Q4717" s="382"/>
      <c r="R4717" s="398"/>
      <c r="S4717" s="382"/>
      <c r="T4717" s="398">
        <v>10000</v>
      </c>
      <c r="U4717" s="382"/>
      <c r="V4717" s="398"/>
      <c r="W4717" s="382"/>
      <c r="X4717" s="398">
        <v>10000</v>
      </c>
      <c r="Y4717" s="382"/>
      <c r="Z4717" s="229"/>
      <c r="AA4717" s="229"/>
      <c r="AB4717" s="229"/>
      <c r="AC4717" s="229"/>
    </row>
    <row r="4718" spans="1:29" x14ac:dyDescent="0.2">
      <c r="A4718" s="236" t="s">
        <v>1008</v>
      </c>
      <c r="B4718" s="236" t="s">
        <v>1022</v>
      </c>
      <c r="C4718" s="237">
        <v>559</v>
      </c>
      <c r="D4718" s="236"/>
      <c r="E4718" s="254">
        <v>313</v>
      </c>
      <c r="F4718" s="239"/>
      <c r="G4718" s="247"/>
      <c r="H4718" s="241">
        <f t="shared" ref="H4718:Y4718" si="7819">H4719</f>
        <v>0</v>
      </c>
      <c r="I4718" s="241">
        <f t="shared" si="7819"/>
        <v>0</v>
      </c>
      <c r="J4718" s="241">
        <f t="shared" si="7819"/>
        <v>0</v>
      </c>
      <c r="K4718" s="241">
        <f t="shared" si="7819"/>
        <v>0</v>
      </c>
      <c r="L4718" s="241">
        <f t="shared" si="7819"/>
        <v>0</v>
      </c>
      <c r="M4718" s="241">
        <f t="shared" si="7819"/>
        <v>0</v>
      </c>
      <c r="N4718" s="241">
        <f t="shared" si="7819"/>
        <v>500</v>
      </c>
      <c r="O4718" s="241">
        <f t="shared" si="7819"/>
        <v>0</v>
      </c>
      <c r="P4718" s="241">
        <f t="shared" si="7819"/>
        <v>0</v>
      </c>
      <c r="Q4718" s="241">
        <f t="shared" si="7819"/>
        <v>0</v>
      </c>
      <c r="R4718" s="241">
        <f t="shared" si="7819"/>
        <v>0</v>
      </c>
      <c r="S4718" s="241">
        <f t="shared" si="7819"/>
        <v>0</v>
      </c>
      <c r="T4718" s="241">
        <f t="shared" si="7819"/>
        <v>2000</v>
      </c>
      <c r="U4718" s="241">
        <f t="shared" si="7819"/>
        <v>0</v>
      </c>
      <c r="V4718" s="241">
        <f t="shared" si="7819"/>
        <v>0</v>
      </c>
      <c r="W4718" s="241">
        <f t="shared" si="7819"/>
        <v>0</v>
      </c>
      <c r="X4718" s="241">
        <f t="shared" si="7819"/>
        <v>2000</v>
      </c>
      <c r="Y4718" s="241">
        <f t="shared" si="7819"/>
        <v>0</v>
      </c>
      <c r="Z4718" s="229"/>
      <c r="AA4718" s="229"/>
      <c r="AB4718" s="229"/>
      <c r="AC4718" s="229"/>
    </row>
    <row r="4719" spans="1:29" ht="15" x14ac:dyDescent="0.2">
      <c r="A4719" s="242" t="s">
        <v>1008</v>
      </c>
      <c r="B4719" s="242" t="s">
        <v>1022</v>
      </c>
      <c r="C4719" s="243">
        <v>559</v>
      </c>
      <c r="D4719" s="242" t="s">
        <v>101</v>
      </c>
      <c r="E4719" s="245">
        <v>3132</v>
      </c>
      <c r="F4719" s="246" t="s">
        <v>40</v>
      </c>
      <c r="G4719" s="247"/>
      <c r="H4719" s="398"/>
      <c r="I4719" s="382"/>
      <c r="J4719" s="398"/>
      <c r="K4719" s="382"/>
      <c r="L4719" s="398"/>
      <c r="M4719" s="382"/>
      <c r="N4719" s="398">
        <v>500</v>
      </c>
      <c r="O4719" s="382"/>
      <c r="P4719" s="398">
        <v>0</v>
      </c>
      <c r="Q4719" s="382"/>
      <c r="R4719" s="398"/>
      <c r="S4719" s="382"/>
      <c r="T4719" s="398">
        <v>2000</v>
      </c>
      <c r="U4719" s="382"/>
      <c r="V4719" s="398"/>
      <c r="W4719" s="382"/>
      <c r="X4719" s="398">
        <v>2000</v>
      </c>
      <c r="Y4719" s="382"/>
      <c r="Z4719" s="229"/>
      <c r="AA4719" s="229"/>
      <c r="AB4719" s="229"/>
      <c r="AC4719" s="229"/>
    </row>
    <row r="4720" spans="1:29" s="315" customFormat="1" x14ac:dyDescent="0.2">
      <c r="A4720" s="230" t="s">
        <v>1008</v>
      </c>
      <c r="B4720" s="232" t="s">
        <v>1022</v>
      </c>
      <c r="C4720" s="231">
        <v>559</v>
      </c>
      <c r="D4720" s="232"/>
      <c r="E4720" s="233">
        <v>32</v>
      </c>
      <c r="F4720" s="234"/>
      <c r="G4720" s="234"/>
      <c r="H4720" s="235">
        <f>H4721+H4723</f>
        <v>3000</v>
      </c>
      <c r="I4720" s="235">
        <f t="shared" ref="I4720:Y4720" si="7820">I4721+I4723</f>
        <v>0</v>
      </c>
      <c r="J4720" s="235">
        <f t="shared" si="7820"/>
        <v>0</v>
      </c>
      <c r="K4720" s="235">
        <f t="shared" si="7820"/>
        <v>0</v>
      </c>
      <c r="L4720" s="235">
        <f t="shared" si="7820"/>
        <v>0</v>
      </c>
      <c r="M4720" s="235">
        <f t="shared" si="7820"/>
        <v>0</v>
      </c>
      <c r="N4720" s="235">
        <f t="shared" si="7820"/>
        <v>12500</v>
      </c>
      <c r="O4720" s="235">
        <f t="shared" si="7820"/>
        <v>0</v>
      </c>
      <c r="P4720" s="235">
        <f t="shared" si="7820"/>
        <v>0</v>
      </c>
      <c r="Q4720" s="235">
        <f t="shared" si="7820"/>
        <v>0</v>
      </c>
      <c r="R4720" s="235">
        <f t="shared" si="7820"/>
        <v>0</v>
      </c>
      <c r="S4720" s="235">
        <f t="shared" si="7820"/>
        <v>0</v>
      </c>
      <c r="T4720" s="235">
        <f t="shared" si="7820"/>
        <v>9500</v>
      </c>
      <c r="U4720" s="235">
        <f t="shared" si="7820"/>
        <v>0</v>
      </c>
      <c r="V4720" s="235">
        <f t="shared" si="7820"/>
        <v>0</v>
      </c>
      <c r="W4720" s="235">
        <f t="shared" si="7820"/>
        <v>0</v>
      </c>
      <c r="X4720" s="235">
        <f t="shared" si="7820"/>
        <v>9500</v>
      </c>
      <c r="Y4720" s="235">
        <f t="shared" si="7820"/>
        <v>0</v>
      </c>
      <c r="Z4720" s="229"/>
      <c r="AA4720" s="229"/>
      <c r="AB4720" s="229"/>
      <c r="AC4720" s="229"/>
    </row>
    <row r="4721" spans="1:29" x14ac:dyDescent="0.2">
      <c r="A4721" s="236" t="s">
        <v>1008</v>
      </c>
      <c r="B4721" s="236" t="s">
        <v>1022</v>
      </c>
      <c r="C4721" s="237">
        <v>559</v>
      </c>
      <c r="D4721" s="236"/>
      <c r="E4721" s="254">
        <v>321</v>
      </c>
      <c r="F4721" s="239"/>
      <c r="G4721" s="247"/>
      <c r="H4721" s="241">
        <f>H4722</f>
        <v>3000</v>
      </c>
      <c r="I4721" s="241">
        <f t="shared" ref="I4721:Y4721" si="7821">I4722</f>
        <v>0</v>
      </c>
      <c r="J4721" s="241">
        <f t="shared" si="7821"/>
        <v>0</v>
      </c>
      <c r="K4721" s="241">
        <f t="shared" si="7821"/>
        <v>0</v>
      </c>
      <c r="L4721" s="241">
        <f t="shared" si="7821"/>
        <v>0</v>
      </c>
      <c r="M4721" s="241">
        <f t="shared" si="7821"/>
        <v>0</v>
      </c>
      <c r="N4721" s="241">
        <f t="shared" si="7821"/>
        <v>2500</v>
      </c>
      <c r="O4721" s="241">
        <f t="shared" si="7821"/>
        <v>0</v>
      </c>
      <c r="P4721" s="241">
        <f t="shared" si="7821"/>
        <v>0</v>
      </c>
      <c r="Q4721" s="241">
        <f t="shared" si="7821"/>
        <v>0</v>
      </c>
      <c r="R4721" s="241">
        <f t="shared" si="7821"/>
        <v>0</v>
      </c>
      <c r="S4721" s="241">
        <f t="shared" si="7821"/>
        <v>0</v>
      </c>
      <c r="T4721" s="241">
        <f t="shared" si="7821"/>
        <v>5500</v>
      </c>
      <c r="U4721" s="241">
        <f t="shared" si="7821"/>
        <v>0</v>
      </c>
      <c r="V4721" s="241">
        <f t="shared" si="7821"/>
        <v>0</v>
      </c>
      <c r="W4721" s="241">
        <f t="shared" si="7821"/>
        <v>0</v>
      </c>
      <c r="X4721" s="241">
        <f t="shared" si="7821"/>
        <v>5500</v>
      </c>
      <c r="Y4721" s="241">
        <f t="shared" si="7821"/>
        <v>0</v>
      </c>
      <c r="Z4721" s="229"/>
      <c r="AA4721" s="229"/>
      <c r="AB4721" s="229"/>
      <c r="AC4721" s="229"/>
    </row>
    <row r="4722" spans="1:29" ht="15" x14ac:dyDescent="0.2">
      <c r="A4722" s="242" t="s">
        <v>1008</v>
      </c>
      <c r="B4722" s="242" t="s">
        <v>1022</v>
      </c>
      <c r="C4722" s="243">
        <v>559</v>
      </c>
      <c r="D4722" s="242" t="s">
        <v>101</v>
      </c>
      <c r="E4722" s="245">
        <v>3211</v>
      </c>
      <c r="F4722" s="246" t="s">
        <v>42</v>
      </c>
      <c r="G4722" s="247"/>
      <c r="H4722" s="398">
        <v>3000</v>
      </c>
      <c r="I4722" s="382"/>
      <c r="J4722" s="398"/>
      <c r="K4722" s="382">
        <f t="shared" ref="K4722:K4725" si="7822">J4722</f>
        <v>0</v>
      </c>
      <c r="L4722" s="398"/>
      <c r="M4722" s="382">
        <f t="shared" ref="M4722:M4725" si="7823">L4722</f>
        <v>0</v>
      </c>
      <c r="N4722" s="398">
        <v>2500</v>
      </c>
      <c r="O4722" s="382"/>
      <c r="P4722" s="398">
        <v>0</v>
      </c>
      <c r="Q4722" s="382">
        <f t="shared" ref="Q4722:Q4725" si="7824">P4722</f>
        <v>0</v>
      </c>
      <c r="R4722" s="398"/>
      <c r="S4722" s="382">
        <f t="shared" ref="S4722:S4725" si="7825">R4722</f>
        <v>0</v>
      </c>
      <c r="T4722" s="398">
        <v>5500</v>
      </c>
      <c r="U4722" s="382"/>
      <c r="V4722" s="398"/>
      <c r="W4722" s="382">
        <f t="shared" ref="W4722:W4725" si="7826">V4722</f>
        <v>0</v>
      </c>
      <c r="X4722" s="398">
        <v>5500</v>
      </c>
      <c r="Y4722" s="382"/>
      <c r="Z4722" s="229"/>
      <c r="AA4722" s="229"/>
      <c r="AB4722" s="229"/>
      <c r="AC4722" s="229"/>
    </row>
    <row r="4723" spans="1:29" x14ac:dyDescent="0.2">
      <c r="A4723" s="236" t="s">
        <v>1008</v>
      </c>
      <c r="B4723" s="236" t="s">
        <v>1022</v>
      </c>
      <c r="C4723" s="237">
        <v>559</v>
      </c>
      <c r="D4723" s="236"/>
      <c r="E4723" s="254">
        <v>323</v>
      </c>
      <c r="F4723" s="239"/>
      <c r="G4723" s="247"/>
      <c r="H4723" s="241">
        <f>H4724+H4725</f>
        <v>0</v>
      </c>
      <c r="I4723" s="241">
        <f t="shared" ref="I4723:Y4723" si="7827">I4724+I4725</f>
        <v>0</v>
      </c>
      <c r="J4723" s="241">
        <f t="shared" si="7827"/>
        <v>0</v>
      </c>
      <c r="K4723" s="241">
        <f t="shared" si="7827"/>
        <v>0</v>
      </c>
      <c r="L4723" s="241">
        <f t="shared" si="7827"/>
        <v>0</v>
      </c>
      <c r="M4723" s="241">
        <f t="shared" si="7827"/>
        <v>0</v>
      </c>
      <c r="N4723" s="241">
        <f t="shared" si="7827"/>
        <v>10000</v>
      </c>
      <c r="O4723" s="241">
        <f t="shared" si="7827"/>
        <v>0</v>
      </c>
      <c r="P4723" s="241">
        <f t="shared" si="7827"/>
        <v>0</v>
      </c>
      <c r="Q4723" s="241">
        <f t="shared" si="7827"/>
        <v>0</v>
      </c>
      <c r="R4723" s="241">
        <f t="shared" si="7827"/>
        <v>0</v>
      </c>
      <c r="S4723" s="241">
        <f t="shared" si="7827"/>
        <v>0</v>
      </c>
      <c r="T4723" s="241">
        <f t="shared" si="7827"/>
        <v>4000</v>
      </c>
      <c r="U4723" s="241">
        <f t="shared" si="7827"/>
        <v>0</v>
      </c>
      <c r="V4723" s="241">
        <f t="shared" si="7827"/>
        <v>0</v>
      </c>
      <c r="W4723" s="241">
        <f t="shared" si="7827"/>
        <v>0</v>
      </c>
      <c r="X4723" s="241">
        <f t="shared" si="7827"/>
        <v>4000</v>
      </c>
      <c r="Y4723" s="241">
        <f t="shared" si="7827"/>
        <v>0</v>
      </c>
      <c r="Z4723" s="229"/>
      <c r="AA4723" s="229"/>
      <c r="AB4723" s="229"/>
      <c r="AC4723" s="229"/>
    </row>
    <row r="4724" spans="1:29" ht="15" x14ac:dyDescent="0.2">
      <c r="A4724" s="242" t="s">
        <v>1008</v>
      </c>
      <c r="B4724" s="242" t="s">
        <v>1022</v>
      </c>
      <c r="C4724" s="243">
        <v>559</v>
      </c>
      <c r="D4724" s="242" t="s">
        <v>101</v>
      </c>
      <c r="E4724" s="245">
        <v>3233</v>
      </c>
      <c r="F4724" s="246" t="s">
        <v>54</v>
      </c>
      <c r="G4724" s="247"/>
      <c r="H4724" s="398">
        <v>0</v>
      </c>
      <c r="I4724" s="382"/>
      <c r="J4724" s="398"/>
      <c r="K4724" s="382">
        <f t="shared" si="7822"/>
        <v>0</v>
      </c>
      <c r="L4724" s="398"/>
      <c r="M4724" s="382">
        <f t="shared" si="7823"/>
        <v>0</v>
      </c>
      <c r="N4724" s="398">
        <v>0</v>
      </c>
      <c r="O4724" s="382">
        <f t="shared" ref="O4724" si="7828">N4724</f>
        <v>0</v>
      </c>
      <c r="P4724" s="398">
        <v>0</v>
      </c>
      <c r="Q4724" s="382">
        <f t="shared" si="7824"/>
        <v>0</v>
      </c>
      <c r="R4724" s="398"/>
      <c r="S4724" s="382">
        <f t="shared" si="7825"/>
        <v>0</v>
      </c>
      <c r="T4724" s="398">
        <v>1000</v>
      </c>
      <c r="U4724" s="382"/>
      <c r="V4724" s="398"/>
      <c r="W4724" s="382">
        <f t="shared" si="7826"/>
        <v>0</v>
      </c>
      <c r="X4724" s="398">
        <v>1000</v>
      </c>
      <c r="Y4724" s="382"/>
      <c r="Z4724" s="229"/>
      <c r="AA4724" s="229"/>
      <c r="AB4724" s="229"/>
      <c r="AC4724" s="229"/>
    </row>
    <row r="4725" spans="1:29" ht="15" x14ac:dyDescent="0.2">
      <c r="A4725" s="242" t="s">
        <v>1008</v>
      </c>
      <c r="B4725" s="242" t="s">
        <v>1022</v>
      </c>
      <c r="C4725" s="243">
        <v>559</v>
      </c>
      <c r="D4725" s="242" t="s">
        <v>101</v>
      </c>
      <c r="E4725" s="245">
        <v>3237</v>
      </c>
      <c r="F4725" s="246" t="s">
        <v>58</v>
      </c>
      <c r="G4725" s="247"/>
      <c r="H4725" s="398">
        <v>0</v>
      </c>
      <c r="I4725" s="382"/>
      <c r="J4725" s="398"/>
      <c r="K4725" s="382">
        <f t="shared" si="7822"/>
        <v>0</v>
      </c>
      <c r="L4725" s="398"/>
      <c r="M4725" s="382">
        <f t="shared" si="7823"/>
        <v>0</v>
      </c>
      <c r="N4725" s="398">
        <v>10000</v>
      </c>
      <c r="O4725" s="382"/>
      <c r="P4725" s="398">
        <v>0</v>
      </c>
      <c r="Q4725" s="382">
        <f t="shared" si="7824"/>
        <v>0</v>
      </c>
      <c r="R4725" s="398"/>
      <c r="S4725" s="382">
        <f t="shared" si="7825"/>
        <v>0</v>
      </c>
      <c r="T4725" s="398">
        <v>3000</v>
      </c>
      <c r="U4725" s="382"/>
      <c r="V4725" s="398"/>
      <c r="W4725" s="382">
        <f t="shared" si="7826"/>
        <v>0</v>
      </c>
      <c r="X4725" s="398">
        <v>3000</v>
      </c>
      <c r="Y4725" s="382"/>
      <c r="Z4725" s="229"/>
      <c r="AA4725" s="229"/>
      <c r="AB4725" s="229"/>
      <c r="AC4725" s="229"/>
    </row>
    <row r="4726" spans="1:29" s="315" customFormat="1" x14ac:dyDescent="0.2">
      <c r="A4726" s="230" t="s">
        <v>1008</v>
      </c>
      <c r="B4726" s="232" t="s">
        <v>1022</v>
      </c>
      <c r="C4726" s="231">
        <v>559</v>
      </c>
      <c r="D4726" s="232"/>
      <c r="E4726" s="233">
        <v>42</v>
      </c>
      <c r="F4726" s="234"/>
      <c r="G4726" s="234"/>
      <c r="H4726" s="235">
        <f>H4727</f>
        <v>4750</v>
      </c>
      <c r="I4726" s="235">
        <f t="shared" ref="H4726:X4727" si="7829">I4727</f>
        <v>0</v>
      </c>
      <c r="J4726" s="235">
        <f t="shared" si="7829"/>
        <v>0</v>
      </c>
      <c r="K4726" s="235">
        <f t="shared" si="7829"/>
        <v>0</v>
      </c>
      <c r="L4726" s="235">
        <f t="shared" si="7829"/>
        <v>0</v>
      </c>
      <c r="M4726" s="235">
        <f t="shared" si="7829"/>
        <v>0</v>
      </c>
      <c r="N4726" s="235">
        <f t="shared" si="7829"/>
        <v>2500</v>
      </c>
      <c r="O4726" s="235">
        <f t="shared" si="7829"/>
        <v>0</v>
      </c>
      <c r="P4726" s="235">
        <f t="shared" si="7829"/>
        <v>0</v>
      </c>
      <c r="Q4726" s="235">
        <f t="shared" si="7829"/>
        <v>0</v>
      </c>
      <c r="R4726" s="235">
        <f t="shared" si="7829"/>
        <v>0</v>
      </c>
      <c r="S4726" s="235">
        <f t="shared" si="7829"/>
        <v>0</v>
      </c>
      <c r="T4726" s="235">
        <f t="shared" si="7829"/>
        <v>75000</v>
      </c>
      <c r="U4726" s="235">
        <f t="shared" si="7829"/>
        <v>0</v>
      </c>
      <c r="V4726" s="235">
        <f t="shared" si="7829"/>
        <v>0</v>
      </c>
      <c r="W4726" s="235">
        <f t="shared" si="7829"/>
        <v>0</v>
      </c>
      <c r="X4726" s="235">
        <f t="shared" si="7829"/>
        <v>75000</v>
      </c>
      <c r="Y4726" s="235">
        <f t="shared" ref="X4726:Y4727" si="7830">Y4727</f>
        <v>0</v>
      </c>
      <c r="Z4726" s="229"/>
      <c r="AA4726" s="229"/>
      <c r="AB4726" s="229"/>
      <c r="AC4726" s="229"/>
    </row>
    <row r="4727" spans="1:29" x14ac:dyDescent="0.2">
      <c r="A4727" s="236" t="s">
        <v>1008</v>
      </c>
      <c r="B4727" s="236" t="s">
        <v>1022</v>
      </c>
      <c r="C4727" s="237">
        <v>559</v>
      </c>
      <c r="D4727" s="236"/>
      <c r="E4727" s="254">
        <v>421</v>
      </c>
      <c r="F4727" s="239"/>
      <c r="G4727" s="247"/>
      <c r="H4727" s="241">
        <f t="shared" si="7829"/>
        <v>4750</v>
      </c>
      <c r="I4727" s="241">
        <f t="shared" si="7829"/>
        <v>0</v>
      </c>
      <c r="J4727" s="241">
        <f t="shared" si="7829"/>
        <v>0</v>
      </c>
      <c r="K4727" s="241">
        <f t="shared" si="7829"/>
        <v>0</v>
      </c>
      <c r="L4727" s="241">
        <f t="shared" si="7829"/>
        <v>0</v>
      </c>
      <c r="M4727" s="241">
        <f t="shared" si="7829"/>
        <v>0</v>
      </c>
      <c r="N4727" s="241">
        <f t="shared" si="7829"/>
        <v>2500</v>
      </c>
      <c r="O4727" s="241">
        <f t="shared" si="7829"/>
        <v>0</v>
      </c>
      <c r="P4727" s="241">
        <f t="shared" si="7829"/>
        <v>0</v>
      </c>
      <c r="Q4727" s="241">
        <f t="shared" si="7829"/>
        <v>0</v>
      </c>
      <c r="R4727" s="241">
        <f t="shared" si="7829"/>
        <v>0</v>
      </c>
      <c r="S4727" s="241">
        <f t="shared" si="7829"/>
        <v>0</v>
      </c>
      <c r="T4727" s="241">
        <f t="shared" si="7829"/>
        <v>75000</v>
      </c>
      <c r="U4727" s="241">
        <f t="shared" si="7829"/>
        <v>0</v>
      </c>
      <c r="V4727" s="241">
        <f t="shared" si="7829"/>
        <v>0</v>
      </c>
      <c r="W4727" s="241">
        <f t="shared" si="7829"/>
        <v>0</v>
      </c>
      <c r="X4727" s="241">
        <f t="shared" si="7830"/>
        <v>75000</v>
      </c>
      <c r="Y4727" s="241">
        <f t="shared" si="7830"/>
        <v>0</v>
      </c>
      <c r="Z4727" s="229"/>
      <c r="AA4727" s="229"/>
      <c r="AB4727" s="229"/>
      <c r="AC4727" s="229"/>
    </row>
    <row r="4728" spans="1:29" ht="15" x14ac:dyDescent="0.2">
      <c r="A4728" s="242" t="s">
        <v>1008</v>
      </c>
      <c r="B4728" s="242" t="s">
        <v>1022</v>
      </c>
      <c r="C4728" s="243">
        <v>559</v>
      </c>
      <c r="D4728" s="242" t="s">
        <v>101</v>
      </c>
      <c r="E4728" s="245">
        <v>4214</v>
      </c>
      <c r="F4728" s="246" t="s">
        <v>500</v>
      </c>
      <c r="G4728" s="247"/>
      <c r="H4728" s="398">
        <v>4750</v>
      </c>
      <c r="I4728" s="382"/>
      <c r="J4728" s="398"/>
      <c r="K4728" s="382">
        <f>J4728</f>
        <v>0</v>
      </c>
      <c r="L4728" s="398"/>
      <c r="M4728" s="382">
        <f>L4728</f>
        <v>0</v>
      </c>
      <c r="N4728" s="398">
        <v>2500</v>
      </c>
      <c r="O4728" s="382"/>
      <c r="P4728" s="398">
        <v>0</v>
      </c>
      <c r="Q4728" s="382">
        <f>P4728</f>
        <v>0</v>
      </c>
      <c r="R4728" s="398"/>
      <c r="S4728" s="382">
        <f>R4728</f>
        <v>0</v>
      </c>
      <c r="T4728" s="398">
        <v>75000</v>
      </c>
      <c r="U4728" s="382"/>
      <c r="V4728" s="398"/>
      <c r="W4728" s="382">
        <f>V4728</f>
        <v>0</v>
      </c>
      <c r="X4728" s="398">
        <v>75000</v>
      </c>
      <c r="Y4728" s="382"/>
      <c r="Z4728" s="229"/>
      <c r="AA4728" s="229"/>
      <c r="AB4728" s="229"/>
      <c r="AC4728" s="229"/>
    </row>
    <row r="4729" spans="1:29" ht="31.5" x14ac:dyDescent="0.2">
      <c r="A4729" s="205" t="s">
        <v>1024</v>
      </c>
      <c r="B4729" s="456" t="s">
        <v>1025</v>
      </c>
      <c r="C4729" s="457"/>
      <c r="D4729" s="457"/>
      <c r="E4729" s="458"/>
      <c r="F4729" s="145" t="s">
        <v>1026</v>
      </c>
      <c r="G4729" s="117"/>
      <c r="H4729" s="100">
        <f t="shared" ref="H4729:Y4729" si="7831">H4730+H4796+H4819+H4837+H4881+H4888</f>
        <v>5761836</v>
      </c>
      <c r="I4729" s="100">
        <f t="shared" si="7831"/>
        <v>4155777</v>
      </c>
      <c r="J4729" s="100">
        <f t="shared" si="7831"/>
        <v>5682032</v>
      </c>
      <c r="K4729" s="100">
        <f t="shared" si="7831"/>
        <v>4552525</v>
      </c>
      <c r="L4729" s="100">
        <f t="shared" si="7831"/>
        <v>6832751</v>
      </c>
      <c r="M4729" s="100">
        <f t="shared" si="7831"/>
        <v>4739002</v>
      </c>
      <c r="N4729" s="100">
        <f t="shared" si="7831"/>
        <v>9006928</v>
      </c>
      <c r="O4729" s="100">
        <f t="shared" si="7831"/>
        <v>4739002</v>
      </c>
      <c r="P4729" s="100">
        <f t="shared" si="7831"/>
        <v>5814147</v>
      </c>
      <c r="Q4729" s="100">
        <f t="shared" si="7831"/>
        <v>4963966</v>
      </c>
      <c r="R4729" s="100">
        <f t="shared" si="7831"/>
        <v>6372013</v>
      </c>
      <c r="S4729" s="100">
        <f t="shared" si="7831"/>
        <v>5059526</v>
      </c>
      <c r="T4729" s="100">
        <f t="shared" si="7831"/>
        <v>8530330</v>
      </c>
      <c r="U4729" s="100">
        <f t="shared" si="7831"/>
        <v>5059526</v>
      </c>
      <c r="V4729" s="100">
        <f t="shared" si="7831"/>
        <v>7233099</v>
      </c>
      <c r="W4729" s="100">
        <f t="shared" si="7831"/>
        <v>5282800</v>
      </c>
      <c r="X4729" s="100">
        <f t="shared" si="7831"/>
        <v>7253301</v>
      </c>
      <c r="Y4729" s="100">
        <f t="shared" si="7831"/>
        <v>5282800</v>
      </c>
      <c r="Z4729" s="101">
        <v>4739002</v>
      </c>
      <c r="AA4729" s="101">
        <v>5059526</v>
      </c>
      <c r="AB4729" s="101">
        <v>5282800</v>
      </c>
      <c r="AC4729" s="474" t="s">
        <v>1027</v>
      </c>
    </row>
    <row r="4730" spans="1:29" s="101" customFormat="1" ht="30.75" customHeight="1" x14ac:dyDescent="0.2">
      <c r="A4730" s="202" t="s">
        <v>1024</v>
      </c>
      <c r="B4730" s="173" t="s">
        <v>1028</v>
      </c>
      <c r="C4730" s="173"/>
      <c r="D4730" s="173"/>
      <c r="E4730" s="174"/>
      <c r="F4730" s="176" t="s">
        <v>887</v>
      </c>
      <c r="G4730" s="177" t="s">
        <v>687</v>
      </c>
      <c r="H4730" s="178">
        <f t="shared" ref="H4730:Y4730" si="7832">H4731+H4739+H4743+H4751+H4779+H4786+H4783+H4793</f>
        <v>780034</v>
      </c>
      <c r="I4730" s="178">
        <f t="shared" si="7832"/>
        <v>3052</v>
      </c>
      <c r="J4730" s="178">
        <f t="shared" si="7832"/>
        <v>296103</v>
      </c>
      <c r="K4730" s="178">
        <f t="shared" si="7832"/>
        <v>3052</v>
      </c>
      <c r="L4730" s="178">
        <f t="shared" si="7832"/>
        <v>868856</v>
      </c>
      <c r="M4730" s="178">
        <f t="shared" si="7832"/>
        <v>3052</v>
      </c>
      <c r="N4730" s="178">
        <f t="shared" si="7832"/>
        <v>937888</v>
      </c>
      <c r="O4730" s="178">
        <f t="shared" si="7832"/>
        <v>26052</v>
      </c>
      <c r="P4730" s="178">
        <f t="shared" si="7832"/>
        <v>315707</v>
      </c>
      <c r="Q4730" s="178">
        <f t="shared" si="7832"/>
        <v>3052</v>
      </c>
      <c r="R4730" s="178">
        <f t="shared" si="7832"/>
        <v>395771</v>
      </c>
      <c r="S4730" s="178">
        <f t="shared" si="7832"/>
        <v>3052</v>
      </c>
      <c r="T4730" s="178">
        <f t="shared" si="7832"/>
        <v>448943</v>
      </c>
      <c r="U4730" s="178">
        <f t="shared" si="7832"/>
        <v>26052</v>
      </c>
      <c r="V4730" s="178">
        <f t="shared" si="7832"/>
        <v>337917</v>
      </c>
      <c r="W4730" s="178">
        <f t="shared" si="7832"/>
        <v>3052</v>
      </c>
      <c r="X4730" s="178">
        <f t="shared" si="7832"/>
        <v>381119</v>
      </c>
      <c r="Y4730" s="178">
        <f t="shared" si="7832"/>
        <v>26052</v>
      </c>
      <c r="Z4730" s="125">
        <f>Z4729-O4729</f>
        <v>0</v>
      </c>
      <c r="AA4730" s="125">
        <f>AA4729-U4729</f>
        <v>0</v>
      </c>
      <c r="AB4730" s="125">
        <f>AB4729-Y4729</f>
        <v>0</v>
      </c>
      <c r="AC4730" s="476"/>
    </row>
    <row r="4731" spans="1:29" x14ac:dyDescent="0.2">
      <c r="A4731" s="188" t="s">
        <v>1024</v>
      </c>
      <c r="B4731" s="166" t="s">
        <v>1028</v>
      </c>
      <c r="C4731" s="167">
        <v>11</v>
      </c>
      <c r="D4731" s="166"/>
      <c r="E4731" s="168">
        <v>31</v>
      </c>
      <c r="F4731" s="169"/>
      <c r="G4731" s="169"/>
      <c r="H4731" s="185">
        <f t="shared" ref="H4731:Q4731" si="7833">H4732+H4735+H4737</f>
        <v>2256</v>
      </c>
      <c r="I4731" s="185">
        <f t="shared" si="7833"/>
        <v>2256</v>
      </c>
      <c r="J4731" s="185">
        <f t="shared" si="7833"/>
        <v>2256</v>
      </c>
      <c r="K4731" s="185">
        <f t="shared" si="7833"/>
        <v>2256</v>
      </c>
      <c r="L4731" s="185">
        <f t="shared" ref="L4731:M4731" si="7834">L4732+L4735+L4737</f>
        <v>2256</v>
      </c>
      <c r="M4731" s="185">
        <f t="shared" si="7834"/>
        <v>2256</v>
      </c>
      <c r="N4731" s="185">
        <f t="shared" ref="N4731:O4731" si="7835">N4732+N4735+N4737</f>
        <v>2256</v>
      </c>
      <c r="O4731" s="185">
        <f t="shared" si="7835"/>
        <v>2256</v>
      </c>
      <c r="P4731" s="185">
        <f t="shared" si="7833"/>
        <v>2256</v>
      </c>
      <c r="Q4731" s="185">
        <f t="shared" si="7833"/>
        <v>2256</v>
      </c>
      <c r="R4731" s="185">
        <f t="shared" ref="R4731:W4731" si="7836">R4732+R4735+R4737</f>
        <v>2256</v>
      </c>
      <c r="S4731" s="185">
        <f t="shared" si="7836"/>
        <v>2256</v>
      </c>
      <c r="T4731" s="185">
        <f t="shared" ref="T4731:U4731" si="7837">T4732+T4735+T4737</f>
        <v>2256</v>
      </c>
      <c r="U4731" s="185">
        <f t="shared" si="7837"/>
        <v>2256</v>
      </c>
      <c r="V4731" s="185">
        <f t="shared" si="7836"/>
        <v>2256</v>
      </c>
      <c r="W4731" s="185">
        <f t="shared" si="7836"/>
        <v>2256</v>
      </c>
      <c r="X4731" s="185">
        <f t="shared" ref="X4731:Y4731" si="7838">X4732+X4735+X4737</f>
        <v>2256</v>
      </c>
      <c r="Y4731" s="185">
        <f t="shared" si="7838"/>
        <v>2256</v>
      </c>
      <c r="AC4731" s="308"/>
    </row>
    <row r="4732" spans="1:29" s="213" customFormat="1" x14ac:dyDescent="0.2">
      <c r="A4732" s="118" t="s">
        <v>1024</v>
      </c>
      <c r="B4732" s="102" t="s">
        <v>1028</v>
      </c>
      <c r="C4732" s="103">
        <v>11</v>
      </c>
      <c r="D4732" s="118"/>
      <c r="E4732" s="113">
        <v>311</v>
      </c>
      <c r="F4732" s="141"/>
      <c r="G4732" s="186"/>
      <c r="H4732" s="108">
        <f t="shared" ref="H4732:Q4732" si="7839">H4733+H4734</f>
        <v>1327</v>
      </c>
      <c r="I4732" s="108">
        <f t="shared" si="7839"/>
        <v>1327</v>
      </c>
      <c r="J4732" s="108">
        <f t="shared" si="7839"/>
        <v>1327</v>
      </c>
      <c r="K4732" s="108">
        <f t="shared" si="7839"/>
        <v>1327</v>
      </c>
      <c r="L4732" s="108">
        <f t="shared" ref="L4732:M4732" si="7840">L4733+L4734</f>
        <v>1327</v>
      </c>
      <c r="M4732" s="108">
        <f t="shared" si="7840"/>
        <v>1327</v>
      </c>
      <c r="N4732" s="108">
        <f t="shared" ref="N4732:O4732" si="7841">N4733+N4734</f>
        <v>1327</v>
      </c>
      <c r="O4732" s="108">
        <f t="shared" si="7841"/>
        <v>1327</v>
      </c>
      <c r="P4732" s="108">
        <f t="shared" si="7839"/>
        <v>1327</v>
      </c>
      <c r="Q4732" s="108">
        <f t="shared" si="7839"/>
        <v>1327</v>
      </c>
      <c r="R4732" s="108">
        <f t="shared" ref="R4732:W4732" si="7842">R4733+R4734</f>
        <v>1327</v>
      </c>
      <c r="S4732" s="108">
        <f t="shared" si="7842"/>
        <v>1327</v>
      </c>
      <c r="T4732" s="108">
        <f t="shared" ref="T4732:U4732" si="7843">T4733+T4734</f>
        <v>1327</v>
      </c>
      <c r="U4732" s="108">
        <f t="shared" si="7843"/>
        <v>1327</v>
      </c>
      <c r="V4732" s="108">
        <f t="shared" si="7842"/>
        <v>1327</v>
      </c>
      <c r="W4732" s="108">
        <f t="shared" si="7842"/>
        <v>1327</v>
      </c>
      <c r="X4732" s="108">
        <f t="shared" ref="X4732:Y4732" si="7844">X4733+X4734</f>
        <v>1327</v>
      </c>
      <c r="Y4732" s="108">
        <f t="shared" si="7844"/>
        <v>1327</v>
      </c>
      <c r="Z4732" s="101"/>
      <c r="AA4732" s="101"/>
      <c r="AB4732" s="101"/>
      <c r="AC4732" s="308"/>
    </row>
    <row r="4733" spans="1:29" s="213" customFormat="1" ht="15" customHeight="1" x14ac:dyDescent="0.2">
      <c r="A4733" s="95" t="s">
        <v>1024</v>
      </c>
      <c r="B4733" s="93" t="s">
        <v>1028</v>
      </c>
      <c r="C4733" s="94">
        <v>11</v>
      </c>
      <c r="D4733" s="95" t="s">
        <v>101</v>
      </c>
      <c r="E4733" s="119">
        <v>3111</v>
      </c>
      <c r="F4733" s="142" t="s">
        <v>33</v>
      </c>
      <c r="G4733" s="134"/>
      <c r="H4733" s="398">
        <v>1062</v>
      </c>
      <c r="I4733" s="398">
        <f t="shared" ref="I4733:I4734" si="7845">H4733</f>
        <v>1062</v>
      </c>
      <c r="J4733" s="398">
        <v>1062</v>
      </c>
      <c r="K4733" s="398">
        <f t="shared" ref="K4733:K4734" si="7846">J4733</f>
        <v>1062</v>
      </c>
      <c r="L4733" s="402">
        <v>1062</v>
      </c>
      <c r="M4733" s="398">
        <f t="shared" ref="M4733:M4734" si="7847">L4733</f>
        <v>1062</v>
      </c>
      <c r="N4733" s="402">
        <v>1062</v>
      </c>
      <c r="O4733" s="398">
        <f t="shared" ref="O4733:O4734" si="7848">N4733</f>
        <v>1062</v>
      </c>
      <c r="P4733" s="398">
        <v>1062</v>
      </c>
      <c r="Q4733" s="398">
        <f t="shared" ref="Q4733:Q4734" si="7849">P4733</f>
        <v>1062</v>
      </c>
      <c r="R4733" s="402">
        <v>1062</v>
      </c>
      <c r="S4733" s="398">
        <f t="shared" ref="S4733:S4734" si="7850">R4733</f>
        <v>1062</v>
      </c>
      <c r="T4733" s="402">
        <v>1062</v>
      </c>
      <c r="U4733" s="398">
        <f t="shared" ref="U4733:U4734" si="7851">T4733</f>
        <v>1062</v>
      </c>
      <c r="V4733" s="402">
        <v>1062</v>
      </c>
      <c r="W4733" s="398">
        <f t="shared" ref="W4733:W4734" si="7852">V4733</f>
        <v>1062</v>
      </c>
      <c r="X4733" s="402">
        <v>1062</v>
      </c>
      <c r="Y4733" s="398">
        <f t="shared" ref="Y4733:Y4734" si="7853">X4733</f>
        <v>1062</v>
      </c>
      <c r="Z4733" s="112"/>
      <c r="AA4733" s="112"/>
      <c r="AB4733" s="112"/>
      <c r="AC4733" s="308"/>
    </row>
    <row r="4734" spans="1:29" s="213" customFormat="1" ht="15" customHeight="1" x14ac:dyDescent="0.2">
      <c r="A4734" s="95" t="s">
        <v>1024</v>
      </c>
      <c r="B4734" s="93" t="s">
        <v>1028</v>
      </c>
      <c r="C4734" s="94">
        <v>11</v>
      </c>
      <c r="D4734" s="95" t="s">
        <v>101</v>
      </c>
      <c r="E4734" s="119">
        <v>3113</v>
      </c>
      <c r="F4734" s="142" t="s">
        <v>35</v>
      </c>
      <c r="G4734" s="134"/>
      <c r="H4734" s="398">
        <v>265</v>
      </c>
      <c r="I4734" s="398">
        <f t="shared" si="7845"/>
        <v>265</v>
      </c>
      <c r="J4734" s="398">
        <v>265</v>
      </c>
      <c r="K4734" s="398">
        <f t="shared" si="7846"/>
        <v>265</v>
      </c>
      <c r="L4734" s="409">
        <v>265</v>
      </c>
      <c r="M4734" s="398">
        <f t="shared" si="7847"/>
        <v>265</v>
      </c>
      <c r="N4734" s="409">
        <v>265</v>
      </c>
      <c r="O4734" s="398">
        <f t="shared" si="7848"/>
        <v>265</v>
      </c>
      <c r="P4734" s="398">
        <v>265</v>
      </c>
      <c r="Q4734" s="398">
        <f t="shared" si="7849"/>
        <v>265</v>
      </c>
      <c r="R4734" s="409">
        <v>265</v>
      </c>
      <c r="S4734" s="398">
        <f t="shared" si="7850"/>
        <v>265</v>
      </c>
      <c r="T4734" s="409">
        <v>265</v>
      </c>
      <c r="U4734" s="398">
        <f t="shared" si="7851"/>
        <v>265</v>
      </c>
      <c r="V4734" s="409">
        <v>265</v>
      </c>
      <c r="W4734" s="398">
        <f t="shared" si="7852"/>
        <v>265</v>
      </c>
      <c r="X4734" s="409">
        <v>265</v>
      </c>
      <c r="Y4734" s="398">
        <f t="shared" si="7853"/>
        <v>265</v>
      </c>
      <c r="AC4734" s="308"/>
    </row>
    <row r="4735" spans="1:29" s="101" customFormat="1" x14ac:dyDescent="0.2">
      <c r="A4735" s="118" t="s">
        <v>1024</v>
      </c>
      <c r="B4735" s="102" t="s">
        <v>1028</v>
      </c>
      <c r="C4735" s="103">
        <v>11</v>
      </c>
      <c r="D4735" s="118"/>
      <c r="E4735" s="113">
        <v>312</v>
      </c>
      <c r="F4735" s="141"/>
      <c r="G4735" s="186"/>
      <c r="H4735" s="108">
        <f t="shared" ref="H4735:Y4735" si="7854">H4736</f>
        <v>664</v>
      </c>
      <c r="I4735" s="108">
        <f t="shared" si="7854"/>
        <v>664</v>
      </c>
      <c r="J4735" s="108">
        <f t="shared" si="7854"/>
        <v>664</v>
      </c>
      <c r="K4735" s="108">
        <f t="shared" si="7854"/>
        <v>664</v>
      </c>
      <c r="L4735" s="108">
        <f t="shared" si="7854"/>
        <v>664</v>
      </c>
      <c r="M4735" s="108">
        <f t="shared" si="7854"/>
        <v>664</v>
      </c>
      <c r="N4735" s="108">
        <f t="shared" si="7854"/>
        <v>664</v>
      </c>
      <c r="O4735" s="108">
        <f t="shared" si="7854"/>
        <v>664</v>
      </c>
      <c r="P4735" s="108">
        <f t="shared" si="7854"/>
        <v>664</v>
      </c>
      <c r="Q4735" s="108">
        <f t="shared" si="7854"/>
        <v>664</v>
      </c>
      <c r="R4735" s="108">
        <f t="shared" si="7854"/>
        <v>664</v>
      </c>
      <c r="S4735" s="108">
        <f t="shared" si="7854"/>
        <v>664</v>
      </c>
      <c r="T4735" s="108">
        <f t="shared" si="7854"/>
        <v>664</v>
      </c>
      <c r="U4735" s="108">
        <f t="shared" si="7854"/>
        <v>664</v>
      </c>
      <c r="V4735" s="108">
        <f t="shared" si="7854"/>
        <v>664</v>
      </c>
      <c r="W4735" s="108">
        <f t="shared" si="7854"/>
        <v>664</v>
      </c>
      <c r="X4735" s="108">
        <f t="shared" si="7854"/>
        <v>664</v>
      </c>
      <c r="Y4735" s="108">
        <f t="shared" si="7854"/>
        <v>664</v>
      </c>
      <c r="Z4735" s="213"/>
      <c r="AA4735" s="213"/>
      <c r="AB4735" s="213"/>
      <c r="AC4735" s="308"/>
    </row>
    <row r="4736" spans="1:29" ht="15" customHeight="1" x14ac:dyDescent="0.2">
      <c r="A4736" s="95" t="s">
        <v>1024</v>
      </c>
      <c r="B4736" s="93" t="s">
        <v>1028</v>
      </c>
      <c r="C4736" s="94">
        <v>11</v>
      </c>
      <c r="D4736" s="95" t="s">
        <v>101</v>
      </c>
      <c r="E4736" s="119">
        <v>3121</v>
      </c>
      <c r="F4736" s="142" t="s">
        <v>38</v>
      </c>
      <c r="H4736" s="398">
        <v>664</v>
      </c>
      <c r="I4736" s="398">
        <f>H4736</f>
        <v>664</v>
      </c>
      <c r="J4736" s="398">
        <v>664</v>
      </c>
      <c r="K4736" s="398">
        <f>J4736</f>
        <v>664</v>
      </c>
      <c r="L4736" s="408">
        <v>664</v>
      </c>
      <c r="M4736" s="398">
        <f>L4736</f>
        <v>664</v>
      </c>
      <c r="N4736" s="408">
        <v>664</v>
      </c>
      <c r="O4736" s="398">
        <f>N4736</f>
        <v>664</v>
      </c>
      <c r="P4736" s="398">
        <v>664</v>
      </c>
      <c r="Q4736" s="398">
        <f>P4736</f>
        <v>664</v>
      </c>
      <c r="R4736" s="408">
        <v>664</v>
      </c>
      <c r="S4736" s="398">
        <f>R4736</f>
        <v>664</v>
      </c>
      <c r="T4736" s="408">
        <v>664</v>
      </c>
      <c r="U4736" s="398">
        <f>T4736</f>
        <v>664</v>
      </c>
      <c r="V4736" s="408">
        <v>664</v>
      </c>
      <c r="W4736" s="398">
        <f>V4736</f>
        <v>664</v>
      </c>
      <c r="X4736" s="408">
        <v>664</v>
      </c>
      <c r="Y4736" s="398">
        <f>X4736</f>
        <v>664</v>
      </c>
      <c r="Z4736" s="213"/>
      <c r="AA4736" s="213"/>
      <c r="AB4736" s="213"/>
      <c r="AC4736" s="308"/>
    </row>
    <row r="4737" spans="1:29" s="101" customFormat="1" x14ac:dyDescent="0.2">
      <c r="A4737" s="118" t="s">
        <v>1024</v>
      </c>
      <c r="B4737" s="102" t="s">
        <v>1028</v>
      </c>
      <c r="C4737" s="103">
        <v>11</v>
      </c>
      <c r="D4737" s="118"/>
      <c r="E4737" s="113">
        <v>313</v>
      </c>
      <c r="F4737" s="141"/>
      <c r="G4737" s="186"/>
      <c r="H4737" s="108">
        <f t="shared" ref="H4737:Y4737" si="7855">H4738</f>
        <v>265</v>
      </c>
      <c r="I4737" s="108">
        <f t="shared" si="7855"/>
        <v>265</v>
      </c>
      <c r="J4737" s="108">
        <f t="shared" si="7855"/>
        <v>265</v>
      </c>
      <c r="K4737" s="108">
        <f t="shared" si="7855"/>
        <v>265</v>
      </c>
      <c r="L4737" s="108">
        <f t="shared" si="7855"/>
        <v>265</v>
      </c>
      <c r="M4737" s="108">
        <f t="shared" si="7855"/>
        <v>265</v>
      </c>
      <c r="N4737" s="108">
        <f t="shared" si="7855"/>
        <v>265</v>
      </c>
      <c r="O4737" s="108">
        <f t="shared" si="7855"/>
        <v>265</v>
      </c>
      <c r="P4737" s="108">
        <f t="shared" si="7855"/>
        <v>265</v>
      </c>
      <c r="Q4737" s="108">
        <f t="shared" si="7855"/>
        <v>265</v>
      </c>
      <c r="R4737" s="108">
        <f t="shared" si="7855"/>
        <v>265</v>
      </c>
      <c r="S4737" s="108">
        <f t="shared" si="7855"/>
        <v>265</v>
      </c>
      <c r="T4737" s="108">
        <f t="shared" si="7855"/>
        <v>265</v>
      </c>
      <c r="U4737" s="108">
        <f t="shared" si="7855"/>
        <v>265</v>
      </c>
      <c r="V4737" s="108">
        <f t="shared" si="7855"/>
        <v>265</v>
      </c>
      <c r="W4737" s="108">
        <f t="shared" si="7855"/>
        <v>265</v>
      </c>
      <c r="X4737" s="108">
        <f t="shared" si="7855"/>
        <v>265</v>
      </c>
      <c r="Y4737" s="108">
        <f t="shared" si="7855"/>
        <v>265</v>
      </c>
      <c r="AC4737" s="309"/>
    </row>
    <row r="4738" spans="1:29" ht="15" customHeight="1" x14ac:dyDescent="0.2">
      <c r="A4738" s="95" t="s">
        <v>1024</v>
      </c>
      <c r="B4738" s="93" t="s">
        <v>1028</v>
      </c>
      <c r="C4738" s="94">
        <v>11</v>
      </c>
      <c r="D4738" s="95" t="s">
        <v>101</v>
      </c>
      <c r="E4738" s="119">
        <v>3132</v>
      </c>
      <c r="F4738" s="142" t="s">
        <v>40</v>
      </c>
      <c r="H4738" s="398">
        <v>265</v>
      </c>
      <c r="I4738" s="398">
        <f>H4738</f>
        <v>265</v>
      </c>
      <c r="J4738" s="398">
        <v>265</v>
      </c>
      <c r="K4738" s="398">
        <f>J4738</f>
        <v>265</v>
      </c>
      <c r="L4738" s="408">
        <v>265</v>
      </c>
      <c r="M4738" s="398">
        <f>L4738</f>
        <v>265</v>
      </c>
      <c r="N4738" s="408">
        <v>265</v>
      </c>
      <c r="O4738" s="398">
        <f>N4738</f>
        <v>265</v>
      </c>
      <c r="P4738" s="398">
        <v>265</v>
      </c>
      <c r="Q4738" s="398">
        <f>P4738</f>
        <v>265</v>
      </c>
      <c r="R4738" s="408">
        <v>265</v>
      </c>
      <c r="S4738" s="398">
        <f>R4738</f>
        <v>265</v>
      </c>
      <c r="T4738" s="408">
        <v>265</v>
      </c>
      <c r="U4738" s="398">
        <f>T4738</f>
        <v>265</v>
      </c>
      <c r="V4738" s="408">
        <v>265</v>
      </c>
      <c r="W4738" s="398">
        <f>V4738</f>
        <v>265</v>
      </c>
      <c r="X4738" s="408">
        <v>265</v>
      </c>
      <c r="Y4738" s="398">
        <f>X4738</f>
        <v>265</v>
      </c>
    </row>
    <row r="4739" spans="1:29" x14ac:dyDescent="0.2">
      <c r="A4739" s="188" t="s">
        <v>1024</v>
      </c>
      <c r="B4739" s="166" t="s">
        <v>1028</v>
      </c>
      <c r="C4739" s="167">
        <v>11</v>
      </c>
      <c r="D4739" s="166"/>
      <c r="E4739" s="168">
        <v>32</v>
      </c>
      <c r="F4739" s="169"/>
      <c r="G4739" s="169"/>
      <c r="H4739" s="185">
        <f t="shared" ref="H4739:X4739" si="7856">H4740</f>
        <v>796</v>
      </c>
      <c r="I4739" s="185">
        <f t="shared" si="7856"/>
        <v>796</v>
      </c>
      <c r="J4739" s="185">
        <f t="shared" si="7856"/>
        <v>796</v>
      </c>
      <c r="K4739" s="185">
        <f t="shared" si="7856"/>
        <v>796</v>
      </c>
      <c r="L4739" s="185">
        <f t="shared" si="7856"/>
        <v>796</v>
      </c>
      <c r="M4739" s="185">
        <f t="shared" si="7856"/>
        <v>796</v>
      </c>
      <c r="N4739" s="185">
        <f t="shared" si="7856"/>
        <v>23796</v>
      </c>
      <c r="O4739" s="185">
        <f t="shared" si="7856"/>
        <v>23796</v>
      </c>
      <c r="P4739" s="185">
        <f t="shared" si="7856"/>
        <v>796</v>
      </c>
      <c r="Q4739" s="185">
        <f t="shared" si="7856"/>
        <v>796</v>
      </c>
      <c r="R4739" s="185">
        <f t="shared" si="7856"/>
        <v>796</v>
      </c>
      <c r="S4739" s="185">
        <f t="shared" si="7856"/>
        <v>796</v>
      </c>
      <c r="T4739" s="185">
        <f t="shared" si="7856"/>
        <v>23796</v>
      </c>
      <c r="U4739" s="185">
        <f t="shared" si="7856"/>
        <v>23796</v>
      </c>
      <c r="V4739" s="185">
        <f t="shared" si="7856"/>
        <v>796</v>
      </c>
      <c r="W4739" s="185">
        <f t="shared" si="7856"/>
        <v>796</v>
      </c>
      <c r="X4739" s="185">
        <f t="shared" si="7856"/>
        <v>23796</v>
      </c>
      <c r="Y4739" s="185">
        <f t="shared" ref="Y4739" si="7857">Y4740</f>
        <v>23796</v>
      </c>
      <c r="Z4739" s="101"/>
      <c r="AA4739" s="101"/>
      <c r="AB4739" s="101"/>
    </row>
    <row r="4740" spans="1:29" x14ac:dyDescent="0.2">
      <c r="A4740" s="118" t="s">
        <v>1024</v>
      </c>
      <c r="B4740" s="102" t="s">
        <v>1028</v>
      </c>
      <c r="C4740" s="103">
        <v>11</v>
      </c>
      <c r="D4740" s="118"/>
      <c r="E4740" s="113">
        <v>329</v>
      </c>
      <c r="F4740" s="141"/>
      <c r="G4740" s="186"/>
      <c r="H4740" s="108">
        <f t="shared" ref="H4740:Y4740" si="7858">H4742+H4741</f>
        <v>796</v>
      </c>
      <c r="I4740" s="108">
        <f t="shared" si="7858"/>
        <v>796</v>
      </c>
      <c r="J4740" s="108">
        <f t="shared" si="7858"/>
        <v>796</v>
      </c>
      <c r="K4740" s="108">
        <f t="shared" si="7858"/>
        <v>796</v>
      </c>
      <c r="L4740" s="108">
        <f t="shared" si="7858"/>
        <v>796</v>
      </c>
      <c r="M4740" s="108">
        <f t="shared" si="7858"/>
        <v>796</v>
      </c>
      <c r="N4740" s="108">
        <f t="shared" si="7858"/>
        <v>23796</v>
      </c>
      <c r="O4740" s="108">
        <f t="shared" si="7858"/>
        <v>23796</v>
      </c>
      <c r="P4740" s="108">
        <f t="shared" si="7858"/>
        <v>796</v>
      </c>
      <c r="Q4740" s="108">
        <f t="shared" si="7858"/>
        <v>796</v>
      </c>
      <c r="R4740" s="108">
        <f t="shared" si="7858"/>
        <v>796</v>
      </c>
      <c r="S4740" s="108">
        <f t="shared" si="7858"/>
        <v>796</v>
      </c>
      <c r="T4740" s="108">
        <f t="shared" si="7858"/>
        <v>23796</v>
      </c>
      <c r="U4740" s="108">
        <f t="shared" si="7858"/>
        <v>23796</v>
      </c>
      <c r="V4740" s="108">
        <f t="shared" si="7858"/>
        <v>796</v>
      </c>
      <c r="W4740" s="108">
        <f t="shared" si="7858"/>
        <v>796</v>
      </c>
      <c r="X4740" s="108">
        <f t="shared" si="7858"/>
        <v>23796</v>
      </c>
      <c r="Y4740" s="108">
        <f t="shared" si="7858"/>
        <v>23796</v>
      </c>
    </row>
    <row r="4741" spans="1:29" s="315" customFormat="1" ht="30" x14ac:dyDescent="0.2">
      <c r="A4741" s="242" t="s">
        <v>1024</v>
      </c>
      <c r="B4741" s="331" t="s">
        <v>1028</v>
      </c>
      <c r="C4741" s="243">
        <v>11</v>
      </c>
      <c r="D4741" s="242" t="s">
        <v>101</v>
      </c>
      <c r="E4741" s="251">
        <v>3291</v>
      </c>
      <c r="F4741" s="246" t="s">
        <v>474</v>
      </c>
      <c r="G4741" s="247"/>
      <c r="H4741" s="381">
        <v>0</v>
      </c>
      <c r="I4741" s="381">
        <f>H4741</f>
        <v>0</v>
      </c>
      <c r="J4741" s="381">
        <v>0</v>
      </c>
      <c r="K4741" s="381">
        <f>J4741</f>
        <v>0</v>
      </c>
      <c r="L4741" s="431">
        <v>0</v>
      </c>
      <c r="M4741" s="381">
        <f>L4741</f>
        <v>0</v>
      </c>
      <c r="N4741" s="431">
        <v>23000</v>
      </c>
      <c r="O4741" s="381">
        <f>N4741</f>
        <v>23000</v>
      </c>
      <c r="P4741" s="381">
        <v>0</v>
      </c>
      <c r="Q4741" s="381">
        <f>P4741</f>
        <v>0</v>
      </c>
      <c r="R4741" s="431">
        <v>0</v>
      </c>
      <c r="S4741" s="381">
        <f>R4741</f>
        <v>0</v>
      </c>
      <c r="T4741" s="431">
        <v>23000</v>
      </c>
      <c r="U4741" s="381">
        <f>T4741</f>
        <v>23000</v>
      </c>
      <c r="V4741" s="431">
        <v>0</v>
      </c>
      <c r="W4741" s="381">
        <f>V4741</f>
        <v>0</v>
      </c>
      <c r="X4741" s="431">
        <v>23000</v>
      </c>
      <c r="Y4741" s="381">
        <f>X4741</f>
        <v>23000</v>
      </c>
      <c r="Z4741" s="229"/>
      <c r="AA4741" s="229"/>
      <c r="AB4741" s="229"/>
      <c r="AC4741" s="229"/>
    </row>
    <row r="4742" spans="1:29" ht="15" x14ac:dyDescent="0.2">
      <c r="A4742" s="95" t="s">
        <v>1024</v>
      </c>
      <c r="B4742" s="93" t="s">
        <v>1028</v>
      </c>
      <c r="C4742" s="94">
        <v>11</v>
      </c>
      <c r="D4742" s="95" t="s">
        <v>101</v>
      </c>
      <c r="E4742" s="119">
        <v>3299</v>
      </c>
      <c r="F4742" s="142" t="s">
        <v>67</v>
      </c>
      <c r="H4742" s="398">
        <v>796</v>
      </c>
      <c r="I4742" s="398">
        <f>H4742</f>
        <v>796</v>
      </c>
      <c r="J4742" s="398">
        <v>796</v>
      </c>
      <c r="K4742" s="398">
        <f>J4742</f>
        <v>796</v>
      </c>
      <c r="L4742" s="408">
        <v>796</v>
      </c>
      <c r="M4742" s="398">
        <f>L4742</f>
        <v>796</v>
      </c>
      <c r="N4742" s="408">
        <v>796</v>
      </c>
      <c r="O4742" s="398">
        <f>N4742</f>
        <v>796</v>
      </c>
      <c r="P4742" s="398">
        <v>796</v>
      </c>
      <c r="Q4742" s="398">
        <f>P4742</f>
        <v>796</v>
      </c>
      <c r="R4742" s="408">
        <v>796</v>
      </c>
      <c r="S4742" s="398">
        <f>R4742</f>
        <v>796</v>
      </c>
      <c r="T4742" s="408">
        <v>796</v>
      </c>
      <c r="U4742" s="398">
        <f>T4742</f>
        <v>796</v>
      </c>
      <c r="V4742" s="408">
        <v>796</v>
      </c>
      <c r="W4742" s="398">
        <f>V4742</f>
        <v>796</v>
      </c>
      <c r="X4742" s="408">
        <v>796</v>
      </c>
      <c r="Y4742" s="398">
        <f>X4742</f>
        <v>796</v>
      </c>
    </row>
    <row r="4743" spans="1:29" x14ac:dyDescent="0.2">
      <c r="A4743" s="188" t="s">
        <v>1024</v>
      </c>
      <c r="B4743" s="166" t="s">
        <v>1028</v>
      </c>
      <c r="C4743" s="167">
        <v>43</v>
      </c>
      <c r="D4743" s="166"/>
      <c r="E4743" s="168">
        <v>31</v>
      </c>
      <c r="F4743" s="169"/>
      <c r="G4743" s="169"/>
      <c r="H4743" s="185">
        <f t="shared" ref="H4743:Q4743" si="7859">H4744+H4747+H4749</f>
        <v>209369</v>
      </c>
      <c r="I4743" s="185">
        <f t="shared" si="7859"/>
        <v>0</v>
      </c>
      <c r="J4743" s="185">
        <f t="shared" si="7859"/>
        <v>166169</v>
      </c>
      <c r="K4743" s="185">
        <f t="shared" si="7859"/>
        <v>0</v>
      </c>
      <c r="L4743" s="185">
        <f t="shared" ref="L4743:M4743" si="7860">L4744+L4747+L4749</f>
        <v>166169</v>
      </c>
      <c r="M4743" s="185">
        <f t="shared" si="7860"/>
        <v>0</v>
      </c>
      <c r="N4743" s="185">
        <f t="shared" ref="N4743:O4743" si="7861">N4744+N4747+N4749</f>
        <v>227654</v>
      </c>
      <c r="O4743" s="185">
        <f t="shared" si="7861"/>
        <v>0</v>
      </c>
      <c r="P4743" s="185">
        <f t="shared" si="7859"/>
        <v>174491</v>
      </c>
      <c r="Q4743" s="185">
        <f t="shared" si="7859"/>
        <v>0</v>
      </c>
      <c r="R4743" s="185">
        <f t="shared" ref="R4743:W4743" si="7862">R4744+R4747+R4749</f>
        <v>174491</v>
      </c>
      <c r="S4743" s="185">
        <f t="shared" si="7862"/>
        <v>0</v>
      </c>
      <c r="T4743" s="185">
        <f t="shared" ref="T4743:U4743" si="7863">T4744+T4747+T4749</f>
        <v>227654</v>
      </c>
      <c r="U4743" s="185">
        <f t="shared" si="7863"/>
        <v>0</v>
      </c>
      <c r="V4743" s="185">
        <f t="shared" si="7862"/>
        <v>175795</v>
      </c>
      <c r="W4743" s="185">
        <f t="shared" si="7862"/>
        <v>0</v>
      </c>
      <c r="X4743" s="185">
        <f t="shared" ref="X4743:Y4743" si="7864">X4744+X4747+X4749</f>
        <v>227654</v>
      </c>
      <c r="Y4743" s="185">
        <f t="shared" si="7864"/>
        <v>0</v>
      </c>
      <c r="Z4743" s="101"/>
      <c r="AA4743" s="101"/>
      <c r="AB4743" s="101"/>
      <c r="AC4743" s="101"/>
    </row>
    <row r="4744" spans="1:29" s="101" customFormat="1" x14ac:dyDescent="0.2">
      <c r="A4744" s="118" t="s">
        <v>1024</v>
      </c>
      <c r="B4744" s="102" t="s">
        <v>1028</v>
      </c>
      <c r="C4744" s="103">
        <v>43</v>
      </c>
      <c r="D4744" s="118"/>
      <c r="E4744" s="113">
        <v>311</v>
      </c>
      <c r="F4744" s="141"/>
      <c r="G4744" s="186"/>
      <c r="H4744" s="108">
        <f>H4745+H4746</f>
        <v>159423</v>
      </c>
      <c r="I4744" s="108">
        <f t="shared" ref="I4744:Q4744" si="7865">I4745+I4746</f>
        <v>0</v>
      </c>
      <c r="J4744" s="108">
        <f t="shared" si="7865"/>
        <v>130997</v>
      </c>
      <c r="K4744" s="108">
        <f t="shared" si="7865"/>
        <v>0</v>
      </c>
      <c r="L4744" s="108">
        <f t="shared" ref="L4744:M4744" si="7866">L4745+L4746</f>
        <v>130997</v>
      </c>
      <c r="M4744" s="108">
        <f t="shared" si="7866"/>
        <v>0</v>
      </c>
      <c r="N4744" s="108">
        <f t="shared" ref="N4744:O4744" si="7867">N4745+N4746</f>
        <v>172654</v>
      </c>
      <c r="O4744" s="108">
        <f t="shared" si="7867"/>
        <v>0</v>
      </c>
      <c r="P4744" s="108">
        <f t="shared" si="7865"/>
        <v>138695</v>
      </c>
      <c r="Q4744" s="108">
        <f t="shared" si="7865"/>
        <v>0</v>
      </c>
      <c r="R4744" s="108">
        <f t="shared" ref="R4744:W4744" si="7868">R4745+R4746</f>
        <v>138695</v>
      </c>
      <c r="S4744" s="108">
        <f t="shared" si="7868"/>
        <v>0</v>
      </c>
      <c r="T4744" s="108">
        <f t="shared" ref="T4744:U4744" si="7869">T4745+T4746</f>
        <v>172654</v>
      </c>
      <c r="U4744" s="108">
        <f t="shared" si="7869"/>
        <v>0</v>
      </c>
      <c r="V4744" s="108">
        <f t="shared" si="7868"/>
        <v>140450</v>
      </c>
      <c r="W4744" s="108">
        <f t="shared" si="7868"/>
        <v>0</v>
      </c>
      <c r="X4744" s="108">
        <f>X4745+X4746</f>
        <v>172654</v>
      </c>
      <c r="Y4744" s="108">
        <f t="shared" ref="Y4744" si="7870">Y4745+Y4746</f>
        <v>0</v>
      </c>
    </row>
    <row r="4745" spans="1:29" ht="15" x14ac:dyDescent="0.2">
      <c r="A4745" s="95" t="s">
        <v>1024</v>
      </c>
      <c r="B4745" s="93" t="s">
        <v>1028</v>
      </c>
      <c r="C4745" s="94">
        <v>43</v>
      </c>
      <c r="D4745" s="95" t="s">
        <v>101</v>
      </c>
      <c r="E4745" s="119">
        <v>3111</v>
      </c>
      <c r="F4745" s="142" t="s">
        <v>33</v>
      </c>
      <c r="H4745" s="398">
        <v>156769</v>
      </c>
      <c r="I4745" s="399"/>
      <c r="J4745" s="398">
        <v>128343</v>
      </c>
      <c r="K4745" s="399"/>
      <c r="L4745" s="402">
        <v>128343</v>
      </c>
      <c r="M4745" s="399"/>
      <c r="N4745" s="402">
        <v>170000</v>
      </c>
      <c r="O4745" s="399"/>
      <c r="P4745" s="398">
        <v>136041</v>
      </c>
      <c r="Q4745" s="399"/>
      <c r="R4745" s="402">
        <v>136041</v>
      </c>
      <c r="S4745" s="399"/>
      <c r="T4745" s="402">
        <v>170000</v>
      </c>
      <c r="U4745" s="399"/>
      <c r="V4745" s="402">
        <v>137796</v>
      </c>
      <c r="W4745" s="399"/>
      <c r="X4745" s="402">
        <v>170000</v>
      </c>
      <c r="Y4745" s="399"/>
    </row>
    <row r="4746" spans="1:29" x14ac:dyDescent="0.2">
      <c r="A4746" s="95" t="s">
        <v>1024</v>
      </c>
      <c r="B4746" s="93" t="s">
        <v>1028</v>
      </c>
      <c r="C4746" s="94">
        <v>43</v>
      </c>
      <c r="D4746" s="95" t="s">
        <v>101</v>
      </c>
      <c r="E4746" s="119">
        <v>3113</v>
      </c>
      <c r="F4746" s="142" t="s">
        <v>35</v>
      </c>
      <c r="H4746" s="398">
        <v>2654</v>
      </c>
      <c r="I4746" s="399"/>
      <c r="J4746" s="398">
        <v>2654</v>
      </c>
      <c r="K4746" s="399"/>
      <c r="L4746" s="403">
        <v>2654</v>
      </c>
      <c r="M4746" s="399"/>
      <c r="N4746" s="403">
        <v>2654</v>
      </c>
      <c r="O4746" s="399"/>
      <c r="P4746" s="398">
        <v>2654</v>
      </c>
      <c r="Q4746" s="399"/>
      <c r="R4746" s="403">
        <v>2654</v>
      </c>
      <c r="S4746" s="399"/>
      <c r="T4746" s="403">
        <v>2654</v>
      </c>
      <c r="U4746" s="399"/>
      <c r="V4746" s="403">
        <v>2654</v>
      </c>
      <c r="W4746" s="399"/>
      <c r="X4746" s="403">
        <v>2654</v>
      </c>
      <c r="Y4746" s="399"/>
      <c r="Z4746" s="101"/>
      <c r="AA4746" s="101"/>
      <c r="AB4746" s="101"/>
      <c r="AC4746" s="101"/>
    </row>
    <row r="4747" spans="1:29" s="101" customFormat="1" x14ac:dyDescent="0.2">
      <c r="A4747" s="118" t="s">
        <v>1024</v>
      </c>
      <c r="B4747" s="102" t="s">
        <v>1028</v>
      </c>
      <c r="C4747" s="103">
        <v>43</v>
      </c>
      <c r="D4747" s="118"/>
      <c r="E4747" s="113">
        <v>312</v>
      </c>
      <c r="F4747" s="141"/>
      <c r="G4747" s="186"/>
      <c r="H4747" s="108">
        <f t="shared" ref="H4747:Y4747" si="7871">H4748</f>
        <v>24109</v>
      </c>
      <c r="I4747" s="108">
        <f t="shared" si="7871"/>
        <v>0</v>
      </c>
      <c r="J4747" s="108">
        <f t="shared" si="7871"/>
        <v>12609</v>
      </c>
      <c r="K4747" s="108">
        <f t="shared" si="7871"/>
        <v>0</v>
      </c>
      <c r="L4747" s="108">
        <f t="shared" si="7871"/>
        <v>12609</v>
      </c>
      <c r="M4747" s="108">
        <f t="shared" si="7871"/>
        <v>0</v>
      </c>
      <c r="N4747" s="108">
        <f t="shared" si="7871"/>
        <v>25000</v>
      </c>
      <c r="O4747" s="108">
        <f t="shared" si="7871"/>
        <v>0</v>
      </c>
      <c r="P4747" s="108">
        <f t="shared" si="7871"/>
        <v>12609</v>
      </c>
      <c r="Q4747" s="108">
        <f t="shared" si="7871"/>
        <v>0</v>
      </c>
      <c r="R4747" s="108">
        <f t="shared" si="7871"/>
        <v>12609</v>
      </c>
      <c r="S4747" s="108">
        <f t="shared" si="7871"/>
        <v>0</v>
      </c>
      <c r="T4747" s="108">
        <f t="shared" si="7871"/>
        <v>25000</v>
      </c>
      <c r="U4747" s="108">
        <f t="shared" si="7871"/>
        <v>0</v>
      </c>
      <c r="V4747" s="108">
        <f t="shared" si="7871"/>
        <v>12609</v>
      </c>
      <c r="W4747" s="108">
        <f t="shared" si="7871"/>
        <v>0</v>
      </c>
      <c r="X4747" s="108">
        <f t="shared" si="7871"/>
        <v>25000</v>
      </c>
      <c r="Y4747" s="108">
        <f t="shared" si="7871"/>
        <v>0</v>
      </c>
      <c r="Z4747" s="112"/>
      <c r="AA4747" s="112"/>
      <c r="AB4747" s="112"/>
      <c r="AC4747" s="112"/>
    </row>
    <row r="4748" spans="1:29" ht="15" x14ac:dyDescent="0.2">
      <c r="A4748" s="95" t="s">
        <v>1024</v>
      </c>
      <c r="B4748" s="93" t="s">
        <v>1028</v>
      </c>
      <c r="C4748" s="94">
        <v>43</v>
      </c>
      <c r="D4748" s="95" t="s">
        <v>101</v>
      </c>
      <c r="E4748" s="119">
        <v>3121</v>
      </c>
      <c r="F4748" s="142" t="s">
        <v>38</v>
      </c>
      <c r="H4748" s="398">
        <v>24109</v>
      </c>
      <c r="I4748" s="399"/>
      <c r="J4748" s="398">
        <v>12609</v>
      </c>
      <c r="K4748" s="399"/>
      <c r="L4748" s="402">
        <v>12609</v>
      </c>
      <c r="M4748" s="399"/>
      <c r="N4748" s="402">
        <v>25000</v>
      </c>
      <c r="O4748" s="399"/>
      <c r="P4748" s="398">
        <v>12609</v>
      </c>
      <c r="Q4748" s="399"/>
      <c r="R4748" s="402">
        <v>12609</v>
      </c>
      <c r="S4748" s="399"/>
      <c r="T4748" s="402">
        <v>25000</v>
      </c>
      <c r="U4748" s="399"/>
      <c r="V4748" s="402">
        <v>12609</v>
      </c>
      <c r="W4748" s="399"/>
      <c r="X4748" s="402">
        <v>25000</v>
      </c>
      <c r="Y4748" s="399"/>
    </row>
    <row r="4749" spans="1:29" x14ac:dyDescent="0.2">
      <c r="A4749" s="118" t="s">
        <v>1024</v>
      </c>
      <c r="B4749" s="102" t="s">
        <v>1028</v>
      </c>
      <c r="C4749" s="103">
        <v>43</v>
      </c>
      <c r="D4749" s="118"/>
      <c r="E4749" s="113">
        <v>313</v>
      </c>
      <c r="F4749" s="141"/>
      <c r="G4749" s="186"/>
      <c r="H4749" s="108">
        <f t="shared" ref="H4749:Y4749" si="7872">H4750</f>
        <v>25837</v>
      </c>
      <c r="I4749" s="108">
        <f t="shared" si="7872"/>
        <v>0</v>
      </c>
      <c r="J4749" s="108">
        <f t="shared" si="7872"/>
        <v>22563</v>
      </c>
      <c r="K4749" s="108">
        <f t="shared" si="7872"/>
        <v>0</v>
      </c>
      <c r="L4749" s="108">
        <f t="shared" si="7872"/>
        <v>22563</v>
      </c>
      <c r="M4749" s="108">
        <f t="shared" si="7872"/>
        <v>0</v>
      </c>
      <c r="N4749" s="108">
        <f t="shared" si="7872"/>
        <v>30000</v>
      </c>
      <c r="O4749" s="108">
        <f t="shared" si="7872"/>
        <v>0</v>
      </c>
      <c r="P4749" s="108">
        <f t="shared" si="7872"/>
        <v>23187</v>
      </c>
      <c r="Q4749" s="108">
        <f t="shared" si="7872"/>
        <v>0</v>
      </c>
      <c r="R4749" s="108">
        <f t="shared" si="7872"/>
        <v>23187</v>
      </c>
      <c r="S4749" s="108">
        <f t="shared" si="7872"/>
        <v>0</v>
      </c>
      <c r="T4749" s="108">
        <f t="shared" si="7872"/>
        <v>30000</v>
      </c>
      <c r="U4749" s="108">
        <f t="shared" si="7872"/>
        <v>0</v>
      </c>
      <c r="V4749" s="108">
        <f t="shared" si="7872"/>
        <v>22736</v>
      </c>
      <c r="W4749" s="108">
        <f t="shared" si="7872"/>
        <v>0</v>
      </c>
      <c r="X4749" s="108">
        <f t="shared" si="7872"/>
        <v>30000</v>
      </c>
      <c r="Y4749" s="108">
        <f t="shared" si="7872"/>
        <v>0</v>
      </c>
      <c r="Z4749" s="101"/>
      <c r="AA4749" s="101"/>
      <c r="AB4749" s="101"/>
      <c r="AC4749" s="101"/>
    </row>
    <row r="4750" spans="1:29" ht="15" x14ac:dyDescent="0.2">
      <c r="A4750" s="95" t="s">
        <v>1024</v>
      </c>
      <c r="B4750" s="93" t="s">
        <v>1028</v>
      </c>
      <c r="C4750" s="94">
        <v>43</v>
      </c>
      <c r="D4750" s="95" t="s">
        <v>101</v>
      </c>
      <c r="E4750" s="119">
        <v>3132</v>
      </c>
      <c r="F4750" s="142" t="s">
        <v>40</v>
      </c>
      <c r="H4750" s="398">
        <v>25837</v>
      </c>
      <c r="I4750" s="399"/>
      <c r="J4750" s="398">
        <v>22563</v>
      </c>
      <c r="K4750" s="399"/>
      <c r="L4750" s="402">
        <v>22563</v>
      </c>
      <c r="M4750" s="399"/>
      <c r="N4750" s="402">
        <v>30000</v>
      </c>
      <c r="O4750" s="399"/>
      <c r="P4750" s="398">
        <v>23187</v>
      </c>
      <c r="Q4750" s="399"/>
      <c r="R4750" s="402">
        <v>23187</v>
      </c>
      <c r="S4750" s="399"/>
      <c r="T4750" s="402">
        <v>30000</v>
      </c>
      <c r="U4750" s="399"/>
      <c r="V4750" s="402">
        <v>22736</v>
      </c>
      <c r="W4750" s="399"/>
      <c r="X4750" s="402">
        <v>30000</v>
      </c>
      <c r="Y4750" s="399"/>
    </row>
    <row r="4751" spans="1:29" s="101" customFormat="1" x14ac:dyDescent="0.2">
      <c r="A4751" s="188" t="s">
        <v>1024</v>
      </c>
      <c r="B4751" s="166" t="s">
        <v>1028</v>
      </c>
      <c r="C4751" s="167">
        <v>43</v>
      </c>
      <c r="D4751" s="166"/>
      <c r="E4751" s="168">
        <v>32</v>
      </c>
      <c r="F4751" s="169"/>
      <c r="G4751" s="169"/>
      <c r="H4751" s="185">
        <f t="shared" ref="H4751:Y4751" si="7873">H4752+H4757+H4763+H4772</f>
        <v>547390</v>
      </c>
      <c r="I4751" s="185">
        <f t="shared" si="7873"/>
        <v>0</v>
      </c>
      <c r="J4751" s="185">
        <f t="shared" si="7873"/>
        <v>116795</v>
      </c>
      <c r="K4751" s="185">
        <f t="shared" si="7873"/>
        <v>0</v>
      </c>
      <c r="L4751" s="185">
        <f t="shared" si="7873"/>
        <v>689548</v>
      </c>
      <c r="M4751" s="185">
        <f t="shared" si="7873"/>
        <v>0</v>
      </c>
      <c r="N4751" s="185">
        <f t="shared" si="7873"/>
        <v>671922</v>
      </c>
      <c r="O4751" s="185">
        <f t="shared" si="7873"/>
        <v>0</v>
      </c>
      <c r="P4751" s="185">
        <f t="shared" si="7873"/>
        <v>113478</v>
      </c>
      <c r="Q4751" s="185">
        <f t="shared" si="7873"/>
        <v>0</v>
      </c>
      <c r="R4751" s="185">
        <f t="shared" si="7873"/>
        <v>193542</v>
      </c>
      <c r="S4751" s="185">
        <f t="shared" si="7873"/>
        <v>0</v>
      </c>
      <c r="T4751" s="185">
        <f t="shared" si="7873"/>
        <v>177332</v>
      </c>
      <c r="U4751" s="185">
        <f t="shared" si="7873"/>
        <v>0</v>
      </c>
      <c r="V4751" s="185">
        <f t="shared" si="7873"/>
        <v>140410</v>
      </c>
      <c r="W4751" s="185">
        <f t="shared" si="7873"/>
        <v>0</v>
      </c>
      <c r="X4751" s="185">
        <f t="shared" si="7873"/>
        <v>108753</v>
      </c>
      <c r="Y4751" s="185">
        <f t="shared" si="7873"/>
        <v>0</v>
      </c>
      <c r="Z4751" s="112"/>
      <c r="AA4751" s="112"/>
      <c r="AB4751" s="112"/>
      <c r="AC4751" s="112"/>
    </row>
    <row r="4752" spans="1:29" x14ac:dyDescent="0.2">
      <c r="A4752" s="118" t="s">
        <v>1024</v>
      </c>
      <c r="B4752" s="102" t="s">
        <v>1028</v>
      </c>
      <c r="C4752" s="103">
        <v>43</v>
      </c>
      <c r="D4752" s="118"/>
      <c r="E4752" s="113">
        <v>321</v>
      </c>
      <c r="F4752" s="141"/>
      <c r="G4752" s="186"/>
      <c r="H4752" s="108">
        <f t="shared" ref="H4752:Q4752" si="7874">H4753+H4754+H4755+H4756</f>
        <v>13547</v>
      </c>
      <c r="I4752" s="108">
        <f t="shared" si="7874"/>
        <v>0</v>
      </c>
      <c r="J4752" s="108">
        <f t="shared" si="7874"/>
        <v>13537</v>
      </c>
      <c r="K4752" s="108">
        <f t="shared" si="7874"/>
        <v>0</v>
      </c>
      <c r="L4752" s="108">
        <f t="shared" ref="L4752:M4752" si="7875">L4753+L4754+L4755+L4756</f>
        <v>13537</v>
      </c>
      <c r="M4752" s="108">
        <f t="shared" si="7875"/>
        <v>0</v>
      </c>
      <c r="N4752" s="108">
        <f t="shared" ref="N4752:O4752" si="7876">N4753+N4754+N4755+N4756</f>
        <v>14046</v>
      </c>
      <c r="O4752" s="108">
        <f t="shared" si="7876"/>
        <v>0</v>
      </c>
      <c r="P4752" s="108">
        <f t="shared" si="7874"/>
        <v>12211</v>
      </c>
      <c r="Q4752" s="108">
        <f t="shared" si="7874"/>
        <v>0</v>
      </c>
      <c r="R4752" s="108">
        <f t="shared" ref="R4752:W4752" si="7877">R4753+R4754+R4755+R4756</f>
        <v>12211</v>
      </c>
      <c r="S4752" s="108">
        <f t="shared" si="7877"/>
        <v>0</v>
      </c>
      <c r="T4752" s="108">
        <f t="shared" ref="T4752:U4752" si="7878">T4753+T4754+T4755+T4756</f>
        <v>12720</v>
      </c>
      <c r="U4752" s="108">
        <f t="shared" si="7878"/>
        <v>0</v>
      </c>
      <c r="V4752" s="108">
        <f t="shared" si="7877"/>
        <v>12211</v>
      </c>
      <c r="W4752" s="108">
        <f t="shared" si="7877"/>
        <v>0</v>
      </c>
      <c r="X4752" s="108">
        <f t="shared" ref="X4752:Y4752" si="7879">X4753+X4754+X4755+X4756</f>
        <v>12720</v>
      </c>
      <c r="Y4752" s="108">
        <f t="shared" si="7879"/>
        <v>0</v>
      </c>
    </row>
    <row r="4753" spans="1:29" x14ac:dyDescent="0.2">
      <c r="A4753" s="95" t="s">
        <v>1024</v>
      </c>
      <c r="B4753" s="93" t="s">
        <v>1028</v>
      </c>
      <c r="C4753" s="94">
        <v>43</v>
      </c>
      <c r="D4753" s="95" t="s">
        <v>101</v>
      </c>
      <c r="E4753" s="119">
        <v>3211</v>
      </c>
      <c r="F4753" s="142" t="s">
        <v>42</v>
      </c>
      <c r="H4753" s="398">
        <v>5973</v>
      </c>
      <c r="I4753" s="399"/>
      <c r="J4753" s="398">
        <v>6636</v>
      </c>
      <c r="K4753" s="399"/>
      <c r="L4753" s="402">
        <v>6636</v>
      </c>
      <c r="M4753" s="399"/>
      <c r="N4753" s="402">
        <v>6636</v>
      </c>
      <c r="O4753" s="399"/>
      <c r="P4753" s="398">
        <v>5973</v>
      </c>
      <c r="Q4753" s="399"/>
      <c r="R4753" s="402">
        <v>5973</v>
      </c>
      <c r="S4753" s="399"/>
      <c r="T4753" s="402">
        <v>5973</v>
      </c>
      <c r="U4753" s="399"/>
      <c r="V4753" s="402">
        <v>5973</v>
      </c>
      <c r="W4753" s="399"/>
      <c r="X4753" s="402">
        <v>5973</v>
      </c>
      <c r="Y4753" s="399"/>
      <c r="Z4753" s="101"/>
      <c r="AA4753" s="101"/>
      <c r="AB4753" s="101"/>
      <c r="AC4753" s="101"/>
    </row>
    <row r="4754" spans="1:29" s="101" customFormat="1" ht="30" x14ac:dyDescent="0.2">
      <c r="A4754" s="95" t="s">
        <v>1024</v>
      </c>
      <c r="B4754" s="93" t="s">
        <v>1028</v>
      </c>
      <c r="C4754" s="94">
        <v>43</v>
      </c>
      <c r="D4754" s="95" t="s">
        <v>101</v>
      </c>
      <c r="E4754" s="119">
        <v>3212</v>
      </c>
      <c r="F4754" s="142" t="s">
        <v>43</v>
      </c>
      <c r="G4754" s="134"/>
      <c r="H4754" s="398">
        <v>3982</v>
      </c>
      <c r="I4754" s="399"/>
      <c r="J4754" s="398">
        <v>4645</v>
      </c>
      <c r="K4754" s="399"/>
      <c r="L4754" s="403">
        <v>4645</v>
      </c>
      <c r="M4754" s="399"/>
      <c r="N4754" s="403">
        <v>4645</v>
      </c>
      <c r="O4754" s="399"/>
      <c r="P4754" s="398">
        <v>3982</v>
      </c>
      <c r="Q4754" s="399"/>
      <c r="R4754" s="403">
        <v>3982</v>
      </c>
      <c r="S4754" s="399"/>
      <c r="T4754" s="403">
        <v>3982</v>
      </c>
      <c r="U4754" s="399"/>
      <c r="V4754" s="403">
        <v>3982</v>
      </c>
      <c r="W4754" s="399"/>
      <c r="X4754" s="403">
        <v>3982</v>
      </c>
      <c r="Y4754" s="399"/>
      <c r="Z4754" s="112"/>
      <c r="AA4754" s="112"/>
      <c r="AB4754" s="112"/>
      <c r="AC4754" s="112"/>
    </row>
    <row r="4755" spans="1:29" ht="15" x14ac:dyDescent="0.2">
      <c r="A4755" s="95" t="s">
        <v>1024</v>
      </c>
      <c r="B4755" s="93" t="s">
        <v>1028</v>
      </c>
      <c r="C4755" s="94">
        <v>43</v>
      </c>
      <c r="D4755" s="95" t="s">
        <v>101</v>
      </c>
      <c r="E4755" s="119">
        <v>3213</v>
      </c>
      <c r="F4755" s="142" t="s">
        <v>44</v>
      </c>
      <c r="H4755" s="398">
        <v>3327</v>
      </c>
      <c r="I4755" s="399"/>
      <c r="J4755" s="398">
        <v>1991</v>
      </c>
      <c r="K4755" s="399"/>
      <c r="L4755" s="403">
        <v>1991</v>
      </c>
      <c r="M4755" s="399"/>
      <c r="N4755" s="403">
        <v>2500</v>
      </c>
      <c r="O4755" s="399"/>
      <c r="P4755" s="398">
        <v>1991</v>
      </c>
      <c r="Q4755" s="399"/>
      <c r="R4755" s="403">
        <v>1991</v>
      </c>
      <c r="S4755" s="399"/>
      <c r="T4755" s="403">
        <v>2500</v>
      </c>
      <c r="U4755" s="399"/>
      <c r="V4755" s="403">
        <v>1991</v>
      </c>
      <c r="W4755" s="399"/>
      <c r="X4755" s="403">
        <v>2500</v>
      </c>
      <c r="Y4755" s="399"/>
    </row>
    <row r="4756" spans="1:29" s="101" customFormat="1" x14ac:dyDescent="0.2">
      <c r="A4756" s="95" t="s">
        <v>1024</v>
      </c>
      <c r="B4756" s="93" t="s">
        <v>1028</v>
      </c>
      <c r="C4756" s="94">
        <v>43</v>
      </c>
      <c r="D4756" s="95" t="s">
        <v>101</v>
      </c>
      <c r="E4756" s="119">
        <v>3214</v>
      </c>
      <c r="F4756" s="142" t="s">
        <v>45</v>
      </c>
      <c r="G4756" s="134"/>
      <c r="H4756" s="398">
        <v>265</v>
      </c>
      <c r="I4756" s="399"/>
      <c r="J4756" s="398">
        <v>265</v>
      </c>
      <c r="K4756" s="399"/>
      <c r="L4756" s="409">
        <v>265</v>
      </c>
      <c r="M4756" s="399"/>
      <c r="N4756" s="409">
        <v>265</v>
      </c>
      <c r="O4756" s="399"/>
      <c r="P4756" s="398">
        <v>265</v>
      </c>
      <c r="Q4756" s="399"/>
      <c r="R4756" s="409">
        <v>265</v>
      </c>
      <c r="S4756" s="399"/>
      <c r="T4756" s="409">
        <v>265</v>
      </c>
      <c r="U4756" s="399"/>
      <c r="V4756" s="409">
        <v>265</v>
      </c>
      <c r="W4756" s="399"/>
      <c r="X4756" s="409">
        <v>265</v>
      </c>
      <c r="Y4756" s="399"/>
    </row>
    <row r="4757" spans="1:29" x14ac:dyDescent="0.2">
      <c r="A4757" s="118" t="s">
        <v>1024</v>
      </c>
      <c r="B4757" s="102" t="s">
        <v>1028</v>
      </c>
      <c r="C4757" s="103">
        <v>43</v>
      </c>
      <c r="D4757" s="118"/>
      <c r="E4757" s="113">
        <v>322</v>
      </c>
      <c r="F4757" s="141"/>
      <c r="G4757" s="186"/>
      <c r="H4757" s="108">
        <f>H4758+H4759+H4760+H4761+H4762</f>
        <v>13361</v>
      </c>
      <c r="I4757" s="108">
        <f t="shared" ref="I4757:W4757" si="7880">I4758+I4759+I4760+I4761+I4762</f>
        <v>0</v>
      </c>
      <c r="J4757" s="108">
        <f t="shared" si="7880"/>
        <v>9556</v>
      </c>
      <c r="K4757" s="108">
        <f t="shared" si="7880"/>
        <v>0</v>
      </c>
      <c r="L4757" s="108">
        <f t="shared" si="7880"/>
        <v>9556</v>
      </c>
      <c r="M4757" s="108">
        <f t="shared" si="7880"/>
        <v>0</v>
      </c>
      <c r="N4757" s="108">
        <f t="shared" ref="N4757:O4757" si="7881">N4758+N4759+N4760+N4761+N4762</f>
        <v>12065</v>
      </c>
      <c r="O4757" s="108">
        <f t="shared" si="7881"/>
        <v>0</v>
      </c>
      <c r="P4757" s="108">
        <f t="shared" si="7880"/>
        <v>8361</v>
      </c>
      <c r="Q4757" s="108">
        <f t="shared" si="7880"/>
        <v>0</v>
      </c>
      <c r="R4757" s="108">
        <f t="shared" si="7880"/>
        <v>8361</v>
      </c>
      <c r="S4757" s="108">
        <f t="shared" si="7880"/>
        <v>0</v>
      </c>
      <c r="T4757" s="108">
        <f t="shared" ref="T4757:U4757" si="7882">T4758+T4759+T4760+T4761+T4762</f>
        <v>10870</v>
      </c>
      <c r="U4757" s="108">
        <f t="shared" si="7882"/>
        <v>0</v>
      </c>
      <c r="V4757" s="108">
        <f t="shared" si="7880"/>
        <v>15831</v>
      </c>
      <c r="W4757" s="108">
        <f t="shared" si="7880"/>
        <v>0</v>
      </c>
      <c r="X4757" s="108">
        <f t="shared" ref="X4757:Y4757" si="7883">X4758+X4759+X4760+X4761+X4762</f>
        <v>6705</v>
      </c>
      <c r="Y4757" s="108">
        <f t="shared" si="7883"/>
        <v>0</v>
      </c>
    </row>
    <row r="4758" spans="1:29" x14ac:dyDescent="0.2">
      <c r="A4758" s="95" t="s">
        <v>1024</v>
      </c>
      <c r="B4758" s="93" t="s">
        <v>1028</v>
      </c>
      <c r="C4758" s="94">
        <v>43</v>
      </c>
      <c r="D4758" s="95" t="s">
        <v>101</v>
      </c>
      <c r="E4758" s="119">
        <v>3221</v>
      </c>
      <c r="F4758" s="142" t="s">
        <v>297</v>
      </c>
      <c r="H4758" s="398">
        <v>2991</v>
      </c>
      <c r="I4758" s="399"/>
      <c r="J4758" s="398">
        <v>1991</v>
      </c>
      <c r="K4758" s="399"/>
      <c r="L4758" s="402">
        <v>1991</v>
      </c>
      <c r="M4758" s="399"/>
      <c r="N4758" s="402">
        <v>2500</v>
      </c>
      <c r="O4758" s="399"/>
      <c r="P4758" s="398">
        <v>1991</v>
      </c>
      <c r="Q4758" s="399"/>
      <c r="R4758" s="402">
        <v>1991</v>
      </c>
      <c r="S4758" s="399"/>
      <c r="T4758" s="402">
        <v>2500</v>
      </c>
      <c r="U4758" s="399"/>
      <c r="V4758" s="402">
        <v>3480</v>
      </c>
      <c r="W4758" s="399"/>
      <c r="X4758" s="402">
        <v>3480</v>
      </c>
      <c r="Y4758" s="399"/>
      <c r="Z4758" s="101"/>
      <c r="AA4758" s="101"/>
      <c r="AB4758" s="101"/>
      <c r="AC4758" s="101"/>
    </row>
    <row r="4759" spans="1:29" ht="15" x14ac:dyDescent="0.2">
      <c r="A4759" s="95" t="s">
        <v>1024</v>
      </c>
      <c r="B4759" s="93" t="s">
        <v>1028</v>
      </c>
      <c r="C4759" s="94">
        <v>43</v>
      </c>
      <c r="D4759" s="95" t="s">
        <v>101</v>
      </c>
      <c r="E4759" s="119">
        <v>3223</v>
      </c>
      <c r="F4759" s="142" t="s">
        <v>48</v>
      </c>
      <c r="H4759" s="398">
        <v>6645</v>
      </c>
      <c r="I4759" s="399"/>
      <c r="J4759" s="398">
        <v>5309</v>
      </c>
      <c r="K4759" s="399"/>
      <c r="L4759" s="403">
        <v>5309</v>
      </c>
      <c r="M4759" s="399"/>
      <c r="N4759" s="403">
        <v>5309</v>
      </c>
      <c r="O4759" s="399"/>
      <c r="P4759" s="398">
        <v>4645</v>
      </c>
      <c r="Q4759" s="399"/>
      <c r="R4759" s="403">
        <v>4645</v>
      </c>
      <c r="S4759" s="399"/>
      <c r="T4759" s="403">
        <v>4645</v>
      </c>
      <c r="U4759" s="399"/>
      <c r="V4759" s="403">
        <v>9126</v>
      </c>
      <c r="W4759" s="399"/>
      <c r="X4759" s="403">
        <v>1000</v>
      </c>
      <c r="Y4759" s="399"/>
    </row>
    <row r="4760" spans="1:29" s="101" customFormat="1" ht="30" x14ac:dyDescent="0.2">
      <c r="A4760" s="95" t="s">
        <v>1024</v>
      </c>
      <c r="B4760" s="93" t="s">
        <v>1028</v>
      </c>
      <c r="C4760" s="94">
        <v>43</v>
      </c>
      <c r="D4760" s="95" t="s">
        <v>101</v>
      </c>
      <c r="E4760" s="119">
        <v>3224</v>
      </c>
      <c r="F4760" s="142" t="s">
        <v>155</v>
      </c>
      <c r="G4760" s="134"/>
      <c r="H4760" s="398">
        <v>796</v>
      </c>
      <c r="I4760" s="399"/>
      <c r="J4760" s="398">
        <v>1327</v>
      </c>
      <c r="K4760" s="399"/>
      <c r="L4760" s="403">
        <v>1327</v>
      </c>
      <c r="M4760" s="399"/>
      <c r="N4760" s="403">
        <v>1327</v>
      </c>
      <c r="O4760" s="399"/>
      <c r="P4760" s="398">
        <v>796</v>
      </c>
      <c r="Q4760" s="399"/>
      <c r="R4760" s="409">
        <v>796</v>
      </c>
      <c r="S4760" s="399"/>
      <c r="T4760" s="409">
        <v>796</v>
      </c>
      <c r="U4760" s="399"/>
      <c r="V4760" s="409">
        <v>796</v>
      </c>
      <c r="W4760" s="399"/>
      <c r="X4760" s="409">
        <v>796</v>
      </c>
      <c r="Y4760" s="399"/>
      <c r="Z4760" s="112"/>
      <c r="AA4760" s="112"/>
      <c r="AB4760" s="112"/>
      <c r="AC4760" s="112"/>
    </row>
    <row r="4761" spans="1:29" ht="15" x14ac:dyDescent="0.2">
      <c r="A4761" s="95" t="s">
        <v>1024</v>
      </c>
      <c r="B4761" s="93" t="s">
        <v>1028</v>
      </c>
      <c r="C4761" s="94">
        <v>43</v>
      </c>
      <c r="D4761" s="95" t="s">
        <v>101</v>
      </c>
      <c r="E4761" s="119">
        <v>3225</v>
      </c>
      <c r="F4761" s="142" t="s">
        <v>473</v>
      </c>
      <c r="H4761" s="398">
        <v>929</v>
      </c>
      <c r="I4761" s="399"/>
      <c r="J4761" s="398">
        <v>929</v>
      </c>
      <c r="K4761" s="399"/>
      <c r="L4761" s="409">
        <v>929</v>
      </c>
      <c r="M4761" s="399"/>
      <c r="N4761" s="409">
        <v>929</v>
      </c>
      <c r="O4761" s="399"/>
      <c r="P4761" s="398">
        <v>929</v>
      </c>
      <c r="Q4761" s="399"/>
      <c r="R4761" s="409">
        <v>929</v>
      </c>
      <c r="S4761" s="399"/>
      <c r="T4761" s="409">
        <v>929</v>
      </c>
      <c r="U4761" s="399"/>
      <c r="V4761" s="409">
        <v>929</v>
      </c>
      <c r="W4761" s="399"/>
      <c r="X4761" s="409">
        <v>929</v>
      </c>
      <c r="Y4761" s="399"/>
    </row>
    <row r="4762" spans="1:29" s="101" customFormat="1" x14ac:dyDescent="0.2">
      <c r="A4762" s="95" t="s">
        <v>1024</v>
      </c>
      <c r="B4762" s="93" t="s">
        <v>1028</v>
      </c>
      <c r="C4762" s="94">
        <v>43</v>
      </c>
      <c r="D4762" s="95" t="s">
        <v>101</v>
      </c>
      <c r="E4762" s="119">
        <v>3227</v>
      </c>
      <c r="F4762" s="142" t="s">
        <v>51</v>
      </c>
      <c r="G4762" s="134"/>
      <c r="H4762" s="398">
        <v>2000</v>
      </c>
      <c r="I4762" s="399"/>
      <c r="J4762" s="398"/>
      <c r="K4762" s="399"/>
      <c r="L4762" s="398">
        <v>0</v>
      </c>
      <c r="M4762" s="399"/>
      <c r="N4762" s="398">
        <v>2000</v>
      </c>
      <c r="O4762" s="399"/>
      <c r="P4762" s="398"/>
      <c r="Q4762" s="399"/>
      <c r="R4762" s="409">
        <v>0</v>
      </c>
      <c r="S4762" s="399"/>
      <c r="T4762" s="409">
        <v>2000</v>
      </c>
      <c r="U4762" s="399"/>
      <c r="V4762" s="403">
        <v>1500</v>
      </c>
      <c r="W4762" s="399"/>
      <c r="X4762" s="403">
        <v>500</v>
      </c>
      <c r="Y4762" s="399"/>
    </row>
    <row r="4763" spans="1:29" x14ac:dyDescent="0.2">
      <c r="A4763" s="118" t="s">
        <v>1024</v>
      </c>
      <c r="B4763" s="102" t="s">
        <v>1028</v>
      </c>
      <c r="C4763" s="103">
        <v>43</v>
      </c>
      <c r="D4763" s="118"/>
      <c r="E4763" s="113">
        <v>323</v>
      </c>
      <c r="F4763" s="141"/>
      <c r="G4763" s="186"/>
      <c r="H4763" s="108">
        <f t="shared" ref="H4763:Y4763" si="7884">H4764+H4765+H4766+H4768+H4769+H4770+H4771+H4767</f>
        <v>464383</v>
      </c>
      <c r="I4763" s="108">
        <f t="shared" si="7884"/>
        <v>0</v>
      </c>
      <c r="J4763" s="108">
        <f t="shared" si="7884"/>
        <v>40480</v>
      </c>
      <c r="K4763" s="108">
        <f t="shared" si="7884"/>
        <v>0</v>
      </c>
      <c r="L4763" s="108">
        <f t="shared" si="7884"/>
        <v>603169</v>
      </c>
      <c r="M4763" s="108">
        <f t="shared" si="7884"/>
        <v>0</v>
      </c>
      <c r="N4763" s="108">
        <f t="shared" si="7884"/>
        <v>611779</v>
      </c>
      <c r="O4763" s="108">
        <f t="shared" si="7884"/>
        <v>0</v>
      </c>
      <c r="P4763" s="108">
        <f t="shared" si="7884"/>
        <v>41144</v>
      </c>
      <c r="Q4763" s="108">
        <f t="shared" si="7884"/>
        <v>0</v>
      </c>
      <c r="R4763" s="108">
        <f t="shared" si="7884"/>
        <v>111144</v>
      </c>
      <c r="S4763" s="108">
        <f t="shared" si="7884"/>
        <v>0</v>
      </c>
      <c r="T4763" s="108">
        <f t="shared" si="7884"/>
        <v>121772</v>
      </c>
      <c r="U4763" s="108">
        <f t="shared" si="7884"/>
        <v>0</v>
      </c>
      <c r="V4763" s="108">
        <f t="shared" si="7884"/>
        <v>48718</v>
      </c>
      <c r="W4763" s="108">
        <f t="shared" si="7884"/>
        <v>0</v>
      </c>
      <c r="X4763" s="108">
        <f t="shared" si="7884"/>
        <v>55932</v>
      </c>
      <c r="Y4763" s="108">
        <f t="shared" si="7884"/>
        <v>0</v>
      </c>
    </row>
    <row r="4764" spans="1:29" s="126" customFormat="1" ht="15" x14ac:dyDescent="0.2">
      <c r="A4764" s="95" t="s">
        <v>1024</v>
      </c>
      <c r="B4764" s="93" t="s">
        <v>1028</v>
      </c>
      <c r="C4764" s="94">
        <v>43</v>
      </c>
      <c r="D4764" s="95" t="s">
        <v>101</v>
      </c>
      <c r="E4764" s="119">
        <v>3231</v>
      </c>
      <c r="F4764" s="142" t="s">
        <v>52</v>
      </c>
      <c r="G4764" s="134"/>
      <c r="H4764" s="398">
        <v>5247</v>
      </c>
      <c r="I4764" s="399"/>
      <c r="J4764" s="398">
        <v>4645</v>
      </c>
      <c r="K4764" s="399"/>
      <c r="L4764" s="402">
        <v>4645</v>
      </c>
      <c r="M4764" s="399"/>
      <c r="N4764" s="402">
        <v>5000</v>
      </c>
      <c r="O4764" s="399"/>
      <c r="P4764" s="398">
        <v>4645</v>
      </c>
      <c r="Q4764" s="399"/>
      <c r="R4764" s="402">
        <v>4645</v>
      </c>
      <c r="S4764" s="399"/>
      <c r="T4764" s="402">
        <v>5000</v>
      </c>
      <c r="U4764" s="399"/>
      <c r="V4764" s="402">
        <v>4350</v>
      </c>
      <c r="W4764" s="399"/>
      <c r="X4764" s="402">
        <v>5000</v>
      </c>
      <c r="Y4764" s="399"/>
    </row>
    <row r="4765" spans="1:29" s="126" customFormat="1" ht="15" x14ac:dyDescent="0.2">
      <c r="A4765" s="95" t="s">
        <v>1024</v>
      </c>
      <c r="B4765" s="93" t="s">
        <v>1028</v>
      </c>
      <c r="C4765" s="94">
        <v>43</v>
      </c>
      <c r="D4765" s="95" t="s">
        <v>101</v>
      </c>
      <c r="E4765" s="119">
        <v>3233</v>
      </c>
      <c r="F4765" s="142" t="s">
        <v>54</v>
      </c>
      <c r="G4765" s="134"/>
      <c r="H4765" s="398">
        <v>7309</v>
      </c>
      <c r="I4765" s="399"/>
      <c r="J4765" s="398">
        <v>5309</v>
      </c>
      <c r="K4765" s="399"/>
      <c r="L4765" s="403">
        <v>5309</v>
      </c>
      <c r="M4765" s="399"/>
      <c r="N4765" s="403">
        <v>8000</v>
      </c>
      <c r="O4765" s="399"/>
      <c r="P4765" s="398">
        <v>5309</v>
      </c>
      <c r="Q4765" s="399"/>
      <c r="R4765" s="403">
        <v>5309</v>
      </c>
      <c r="S4765" s="399"/>
      <c r="T4765" s="403">
        <v>8000</v>
      </c>
      <c r="U4765" s="399"/>
      <c r="V4765" s="403">
        <v>10600</v>
      </c>
      <c r="W4765" s="399"/>
      <c r="X4765" s="403">
        <v>10600</v>
      </c>
      <c r="Y4765" s="399"/>
    </row>
    <row r="4766" spans="1:29" s="126" customFormat="1" ht="15" x14ac:dyDescent="0.2">
      <c r="A4766" s="95" t="s">
        <v>1024</v>
      </c>
      <c r="B4766" s="93" t="s">
        <v>1028</v>
      </c>
      <c r="C4766" s="94">
        <v>43</v>
      </c>
      <c r="D4766" s="95" t="s">
        <v>101</v>
      </c>
      <c r="E4766" s="119">
        <v>3234</v>
      </c>
      <c r="F4766" s="142" t="s">
        <v>55</v>
      </c>
      <c r="G4766" s="134"/>
      <c r="H4766" s="398">
        <v>3982</v>
      </c>
      <c r="I4766" s="399"/>
      <c r="J4766" s="398">
        <v>5309</v>
      </c>
      <c r="K4766" s="399"/>
      <c r="L4766" s="403">
        <v>5309</v>
      </c>
      <c r="M4766" s="399"/>
      <c r="N4766" s="403">
        <v>2000</v>
      </c>
      <c r="O4766" s="399"/>
      <c r="P4766" s="398">
        <v>5309</v>
      </c>
      <c r="Q4766" s="399"/>
      <c r="R4766" s="403">
        <v>5309</v>
      </c>
      <c r="S4766" s="399"/>
      <c r="T4766" s="403">
        <v>2000</v>
      </c>
      <c r="U4766" s="399"/>
      <c r="V4766" s="403">
        <v>5309</v>
      </c>
      <c r="W4766" s="399"/>
      <c r="X4766" s="403">
        <v>2000</v>
      </c>
      <c r="Y4766" s="399"/>
    </row>
    <row r="4767" spans="1:29" s="315" customFormat="1" x14ac:dyDescent="0.2">
      <c r="A4767" s="242" t="s">
        <v>1024</v>
      </c>
      <c r="B4767" s="331" t="s">
        <v>1028</v>
      </c>
      <c r="C4767" s="243">
        <v>43</v>
      </c>
      <c r="D4767" s="242" t="s">
        <v>101</v>
      </c>
      <c r="E4767" s="251">
        <v>3235</v>
      </c>
      <c r="F4767" s="246" t="s">
        <v>56</v>
      </c>
      <c r="G4767" s="247"/>
      <c r="H4767" s="381">
        <v>0</v>
      </c>
      <c r="I4767" s="382"/>
      <c r="J4767" s="381">
        <v>0</v>
      </c>
      <c r="K4767" s="382"/>
      <c r="L4767" s="384">
        <v>0</v>
      </c>
      <c r="M4767" s="382"/>
      <c r="N4767" s="384">
        <v>500</v>
      </c>
      <c r="O4767" s="382"/>
      <c r="P4767" s="381">
        <v>0</v>
      </c>
      <c r="Q4767" s="382"/>
      <c r="R4767" s="384">
        <v>0</v>
      </c>
      <c r="S4767" s="382"/>
      <c r="T4767" s="384">
        <v>500</v>
      </c>
      <c r="U4767" s="382"/>
      <c r="V4767" s="384">
        <v>0</v>
      </c>
      <c r="W4767" s="382"/>
      <c r="X4767" s="384">
        <v>500</v>
      </c>
      <c r="Y4767" s="382"/>
    </row>
    <row r="4768" spans="1:29" ht="15" x14ac:dyDescent="0.2">
      <c r="A4768" s="95" t="s">
        <v>1024</v>
      </c>
      <c r="B4768" s="93" t="s">
        <v>1028</v>
      </c>
      <c r="C4768" s="94">
        <v>43</v>
      </c>
      <c r="D4768" s="95" t="s">
        <v>101</v>
      </c>
      <c r="E4768" s="119">
        <v>3236</v>
      </c>
      <c r="F4768" s="142" t="s">
        <v>57</v>
      </c>
      <c r="H4768" s="398">
        <v>1991</v>
      </c>
      <c r="I4768" s="399"/>
      <c r="J4768" s="398">
        <v>2256</v>
      </c>
      <c r="K4768" s="399"/>
      <c r="L4768" s="403">
        <v>2256</v>
      </c>
      <c r="M4768" s="399"/>
      <c r="N4768" s="403">
        <v>3000</v>
      </c>
      <c r="O4768" s="399"/>
      <c r="P4768" s="398">
        <v>2256</v>
      </c>
      <c r="Q4768" s="399"/>
      <c r="R4768" s="403">
        <v>2256</v>
      </c>
      <c r="S4768" s="399"/>
      <c r="T4768" s="403">
        <v>3000</v>
      </c>
      <c r="U4768" s="399"/>
      <c r="V4768" s="403">
        <v>2256</v>
      </c>
      <c r="W4768" s="399"/>
      <c r="X4768" s="403">
        <v>3000</v>
      </c>
      <c r="Y4768" s="399"/>
    </row>
    <row r="4769" spans="1:29" s="101" customFormat="1" x14ac:dyDescent="0.2">
      <c r="A4769" s="95" t="s">
        <v>1024</v>
      </c>
      <c r="B4769" s="93" t="s">
        <v>1028</v>
      </c>
      <c r="C4769" s="94">
        <v>43</v>
      </c>
      <c r="D4769" s="95" t="s">
        <v>101</v>
      </c>
      <c r="E4769" s="119">
        <v>3237</v>
      </c>
      <c r="F4769" s="142" t="s">
        <v>58</v>
      </c>
      <c r="G4769" s="134"/>
      <c r="H4769" s="398">
        <v>427501</v>
      </c>
      <c r="I4769" s="399"/>
      <c r="J4769" s="398">
        <v>11945</v>
      </c>
      <c r="K4769" s="399"/>
      <c r="L4769" s="403">
        <v>574634</v>
      </c>
      <c r="M4769" s="399"/>
      <c r="N4769" s="403">
        <v>574634</v>
      </c>
      <c r="O4769" s="399"/>
      <c r="P4769" s="398">
        <v>13272</v>
      </c>
      <c r="Q4769" s="399"/>
      <c r="R4769" s="403">
        <v>83272</v>
      </c>
      <c r="S4769" s="399"/>
      <c r="T4769" s="403">
        <v>83272</v>
      </c>
      <c r="U4769" s="399"/>
      <c r="V4769" s="403">
        <v>13272</v>
      </c>
      <c r="W4769" s="399"/>
      <c r="X4769" s="403">
        <v>13272</v>
      </c>
      <c r="Y4769" s="399"/>
    </row>
    <row r="4770" spans="1:29" ht="15" x14ac:dyDescent="0.2">
      <c r="A4770" s="95" t="s">
        <v>1024</v>
      </c>
      <c r="B4770" s="93" t="s">
        <v>1028</v>
      </c>
      <c r="C4770" s="94">
        <v>43</v>
      </c>
      <c r="D4770" s="95" t="s">
        <v>101</v>
      </c>
      <c r="E4770" s="119">
        <v>3238</v>
      </c>
      <c r="F4770" s="142" t="s">
        <v>59</v>
      </c>
      <c r="H4770" s="398">
        <v>3982</v>
      </c>
      <c r="I4770" s="399"/>
      <c r="J4770" s="398">
        <v>4645</v>
      </c>
      <c r="K4770" s="399"/>
      <c r="L4770" s="403">
        <v>4645</v>
      </c>
      <c r="M4770" s="399"/>
      <c r="N4770" s="403">
        <v>4645</v>
      </c>
      <c r="O4770" s="399"/>
      <c r="P4770" s="398">
        <v>3982</v>
      </c>
      <c r="Q4770" s="399"/>
      <c r="R4770" s="403">
        <v>3982</v>
      </c>
      <c r="S4770" s="399"/>
      <c r="T4770" s="403">
        <v>5000</v>
      </c>
      <c r="U4770" s="399"/>
      <c r="V4770" s="403">
        <v>6560</v>
      </c>
      <c r="W4770" s="399"/>
      <c r="X4770" s="403">
        <v>6560</v>
      </c>
      <c r="Y4770" s="399"/>
    </row>
    <row r="4771" spans="1:29" x14ac:dyDescent="0.2">
      <c r="A4771" s="95" t="s">
        <v>1024</v>
      </c>
      <c r="B4771" s="93" t="s">
        <v>1028</v>
      </c>
      <c r="C4771" s="94">
        <v>43</v>
      </c>
      <c r="D4771" s="95" t="s">
        <v>101</v>
      </c>
      <c r="E4771" s="119">
        <v>3239</v>
      </c>
      <c r="F4771" s="142" t="s">
        <v>60</v>
      </c>
      <c r="H4771" s="398">
        <v>14371</v>
      </c>
      <c r="I4771" s="399"/>
      <c r="J4771" s="398">
        <v>6371</v>
      </c>
      <c r="K4771" s="399"/>
      <c r="L4771" s="403">
        <v>6371</v>
      </c>
      <c r="M4771" s="399"/>
      <c r="N4771" s="403">
        <v>14000</v>
      </c>
      <c r="O4771" s="399"/>
      <c r="P4771" s="398">
        <v>6371</v>
      </c>
      <c r="Q4771" s="399"/>
      <c r="R4771" s="403">
        <v>6371</v>
      </c>
      <c r="S4771" s="399"/>
      <c r="T4771" s="403">
        <v>15000</v>
      </c>
      <c r="U4771" s="399"/>
      <c r="V4771" s="403">
        <v>6371</v>
      </c>
      <c r="W4771" s="399"/>
      <c r="X4771" s="403">
        <v>15000</v>
      </c>
      <c r="Y4771" s="399"/>
      <c r="Z4771" s="101"/>
      <c r="AA4771" s="101"/>
      <c r="AB4771" s="101"/>
      <c r="AC4771" s="101"/>
    </row>
    <row r="4772" spans="1:29" s="101" customFormat="1" x14ac:dyDescent="0.2">
      <c r="A4772" s="118" t="s">
        <v>1024</v>
      </c>
      <c r="B4772" s="102" t="s">
        <v>1028</v>
      </c>
      <c r="C4772" s="103">
        <v>43</v>
      </c>
      <c r="D4772" s="118"/>
      <c r="E4772" s="113">
        <v>329</v>
      </c>
      <c r="F4772" s="141"/>
      <c r="G4772" s="186"/>
      <c r="H4772" s="108">
        <f t="shared" ref="H4772:Q4772" si="7885">H4773+H4774+H4775+H4776+H4777+H4778</f>
        <v>56099</v>
      </c>
      <c r="I4772" s="108">
        <f t="shared" si="7885"/>
        <v>0</v>
      </c>
      <c r="J4772" s="108">
        <f t="shared" si="7885"/>
        <v>53222</v>
      </c>
      <c r="K4772" s="108">
        <f t="shared" si="7885"/>
        <v>0</v>
      </c>
      <c r="L4772" s="108">
        <f t="shared" ref="L4772:M4772" si="7886">L4773+L4774+L4775+L4776+L4777+L4778</f>
        <v>63286</v>
      </c>
      <c r="M4772" s="108">
        <f t="shared" si="7886"/>
        <v>0</v>
      </c>
      <c r="N4772" s="108">
        <f t="shared" ref="N4772:O4772" si="7887">N4773+N4774+N4775+N4776+N4777+N4778</f>
        <v>34032</v>
      </c>
      <c r="O4772" s="108">
        <f t="shared" si="7887"/>
        <v>0</v>
      </c>
      <c r="P4772" s="108">
        <f t="shared" si="7885"/>
        <v>51762</v>
      </c>
      <c r="Q4772" s="108">
        <f t="shared" si="7885"/>
        <v>0</v>
      </c>
      <c r="R4772" s="108">
        <f t="shared" ref="R4772:W4772" si="7888">R4773+R4774+R4775+R4776+R4777+R4778</f>
        <v>61826</v>
      </c>
      <c r="S4772" s="108">
        <f t="shared" si="7888"/>
        <v>0</v>
      </c>
      <c r="T4772" s="108">
        <f t="shared" ref="T4772:U4772" si="7889">T4773+T4774+T4775+T4776+T4777+T4778</f>
        <v>31970</v>
      </c>
      <c r="U4772" s="108">
        <f t="shared" si="7889"/>
        <v>0</v>
      </c>
      <c r="V4772" s="108">
        <f t="shared" si="7888"/>
        <v>63650</v>
      </c>
      <c r="W4772" s="108">
        <f t="shared" si="7888"/>
        <v>0</v>
      </c>
      <c r="X4772" s="108">
        <f t="shared" ref="X4772:Y4772" si="7890">X4773+X4774+X4775+X4776+X4777+X4778</f>
        <v>33396</v>
      </c>
      <c r="Y4772" s="108">
        <f t="shared" si="7890"/>
        <v>0</v>
      </c>
      <c r="Z4772" s="112"/>
      <c r="AA4772" s="112"/>
      <c r="AB4772" s="112"/>
      <c r="AC4772" s="112"/>
    </row>
    <row r="4773" spans="1:29" ht="30" x14ac:dyDescent="0.2">
      <c r="A4773" s="95" t="s">
        <v>1024</v>
      </c>
      <c r="B4773" s="93" t="s">
        <v>1028</v>
      </c>
      <c r="C4773" s="94">
        <v>43</v>
      </c>
      <c r="D4773" s="95" t="s">
        <v>101</v>
      </c>
      <c r="E4773" s="119">
        <v>3291</v>
      </c>
      <c r="F4773" s="142" t="s">
        <v>474</v>
      </c>
      <c r="H4773" s="398">
        <v>24554</v>
      </c>
      <c r="I4773" s="399"/>
      <c r="J4773" s="398">
        <v>24554</v>
      </c>
      <c r="K4773" s="399"/>
      <c r="L4773" s="402">
        <v>24554</v>
      </c>
      <c r="M4773" s="399"/>
      <c r="N4773" s="402">
        <v>2000</v>
      </c>
      <c r="O4773" s="399"/>
      <c r="P4773" s="398">
        <v>24554</v>
      </c>
      <c r="Q4773" s="399"/>
      <c r="R4773" s="402">
        <v>24554</v>
      </c>
      <c r="S4773" s="399"/>
      <c r="T4773" s="402">
        <v>1000</v>
      </c>
      <c r="U4773" s="399"/>
      <c r="V4773" s="402">
        <v>24554</v>
      </c>
      <c r="W4773" s="399"/>
      <c r="X4773" s="402">
        <v>1000</v>
      </c>
      <c r="Y4773" s="399"/>
    </row>
    <row r="4774" spans="1:29" x14ac:dyDescent="0.2">
      <c r="A4774" s="95" t="s">
        <v>1024</v>
      </c>
      <c r="B4774" s="93" t="s">
        <v>1028</v>
      </c>
      <c r="C4774" s="94">
        <v>43</v>
      </c>
      <c r="D4774" s="95" t="s">
        <v>101</v>
      </c>
      <c r="E4774" s="119">
        <v>3292</v>
      </c>
      <c r="F4774" s="142" t="s">
        <v>63</v>
      </c>
      <c r="H4774" s="398">
        <v>4982</v>
      </c>
      <c r="I4774" s="399"/>
      <c r="J4774" s="398">
        <v>5309</v>
      </c>
      <c r="K4774" s="399"/>
      <c r="L4774" s="403">
        <v>5309</v>
      </c>
      <c r="M4774" s="399"/>
      <c r="N4774" s="403">
        <v>5309</v>
      </c>
      <c r="O4774" s="399"/>
      <c r="P4774" s="398">
        <v>4645</v>
      </c>
      <c r="Q4774" s="399"/>
      <c r="R4774" s="403">
        <v>4645</v>
      </c>
      <c r="S4774" s="399"/>
      <c r="T4774" s="403">
        <v>4645</v>
      </c>
      <c r="U4774" s="399"/>
      <c r="V4774" s="403">
        <v>5310</v>
      </c>
      <c r="W4774" s="399"/>
      <c r="X4774" s="403">
        <v>5310</v>
      </c>
      <c r="Y4774" s="399"/>
      <c r="Z4774" s="101"/>
      <c r="AA4774" s="101"/>
      <c r="AB4774" s="101"/>
      <c r="AC4774" s="101"/>
    </row>
    <row r="4775" spans="1:29" ht="15" x14ac:dyDescent="0.2">
      <c r="A4775" s="95" t="s">
        <v>1024</v>
      </c>
      <c r="B4775" s="93" t="s">
        <v>1028</v>
      </c>
      <c r="C4775" s="94">
        <v>43</v>
      </c>
      <c r="D4775" s="95" t="s">
        <v>101</v>
      </c>
      <c r="E4775" s="119">
        <v>3293</v>
      </c>
      <c r="F4775" s="142" t="s">
        <v>64</v>
      </c>
      <c r="H4775" s="398">
        <v>10238</v>
      </c>
      <c r="I4775" s="399"/>
      <c r="J4775" s="398">
        <v>6636</v>
      </c>
      <c r="K4775" s="399"/>
      <c r="L4775" s="403">
        <v>6636</v>
      </c>
      <c r="M4775" s="399"/>
      <c r="N4775" s="403">
        <v>10000</v>
      </c>
      <c r="O4775" s="399"/>
      <c r="P4775" s="398">
        <v>6238</v>
      </c>
      <c r="Q4775" s="399"/>
      <c r="R4775" s="403">
        <v>6238</v>
      </c>
      <c r="S4775" s="399"/>
      <c r="T4775" s="403">
        <v>10000</v>
      </c>
      <c r="U4775" s="399"/>
      <c r="V4775" s="403">
        <v>6636</v>
      </c>
      <c r="W4775" s="399"/>
      <c r="X4775" s="403">
        <v>10000</v>
      </c>
      <c r="Y4775" s="399"/>
    </row>
    <row r="4776" spans="1:29" s="101" customFormat="1" x14ac:dyDescent="0.2">
      <c r="A4776" s="95" t="s">
        <v>1024</v>
      </c>
      <c r="B4776" s="93" t="s">
        <v>1028</v>
      </c>
      <c r="C4776" s="94">
        <v>43</v>
      </c>
      <c r="D4776" s="95" t="s">
        <v>101</v>
      </c>
      <c r="E4776" s="119">
        <v>3294</v>
      </c>
      <c r="F4776" s="142" t="s">
        <v>619</v>
      </c>
      <c r="G4776" s="134"/>
      <c r="H4776" s="398">
        <v>13936</v>
      </c>
      <c r="I4776" s="399"/>
      <c r="J4776" s="398">
        <v>13936</v>
      </c>
      <c r="K4776" s="399"/>
      <c r="L4776" s="403">
        <v>24000</v>
      </c>
      <c r="M4776" s="399"/>
      <c r="N4776" s="403">
        <v>13936</v>
      </c>
      <c r="O4776" s="399"/>
      <c r="P4776" s="398">
        <v>13936</v>
      </c>
      <c r="Q4776" s="399"/>
      <c r="R4776" s="403">
        <v>24000</v>
      </c>
      <c r="S4776" s="399"/>
      <c r="T4776" s="403">
        <v>13936</v>
      </c>
      <c r="U4776" s="399"/>
      <c r="V4776" s="403">
        <v>24000</v>
      </c>
      <c r="W4776" s="399"/>
      <c r="X4776" s="403">
        <v>13936</v>
      </c>
      <c r="Y4776" s="399"/>
      <c r="Z4776" s="112"/>
      <c r="AA4776" s="112"/>
      <c r="AB4776" s="112"/>
      <c r="AC4776" s="112"/>
    </row>
    <row r="4777" spans="1:29" s="101" customFormat="1" x14ac:dyDescent="0.2">
      <c r="A4777" s="95" t="s">
        <v>1024</v>
      </c>
      <c r="B4777" s="93" t="s">
        <v>1028</v>
      </c>
      <c r="C4777" s="94">
        <v>43</v>
      </c>
      <c r="D4777" s="95" t="s">
        <v>101</v>
      </c>
      <c r="E4777" s="119">
        <v>3295</v>
      </c>
      <c r="F4777" s="142" t="s">
        <v>66</v>
      </c>
      <c r="G4777" s="134"/>
      <c r="H4777" s="398">
        <v>1593</v>
      </c>
      <c r="I4777" s="399"/>
      <c r="J4777" s="398">
        <v>1991</v>
      </c>
      <c r="K4777" s="399"/>
      <c r="L4777" s="403">
        <v>1991</v>
      </c>
      <c r="M4777" s="399"/>
      <c r="N4777" s="403">
        <v>1991</v>
      </c>
      <c r="O4777" s="399"/>
      <c r="P4777" s="398">
        <v>1593</v>
      </c>
      <c r="Q4777" s="399"/>
      <c r="R4777" s="403">
        <v>1593</v>
      </c>
      <c r="S4777" s="399"/>
      <c r="T4777" s="403">
        <v>1593</v>
      </c>
      <c r="U4777" s="399"/>
      <c r="V4777" s="403">
        <v>2000</v>
      </c>
      <c r="W4777" s="399"/>
      <c r="X4777" s="403">
        <v>2000</v>
      </c>
      <c r="Y4777" s="399"/>
      <c r="Z4777" s="112"/>
      <c r="AA4777" s="112"/>
      <c r="AB4777" s="112"/>
      <c r="AC4777" s="112"/>
    </row>
    <row r="4778" spans="1:29" x14ac:dyDescent="0.2">
      <c r="A4778" s="95" t="s">
        <v>1024</v>
      </c>
      <c r="B4778" s="93" t="s">
        <v>1028</v>
      </c>
      <c r="C4778" s="94">
        <v>43</v>
      </c>
      <c r="D4778" s="95" t="s">
        <v>101</v>
      </c>
      <c r="E4778" s="119">
        <v>3299</v>
      </c>
      <c r="F4778" s="142" t="s">
        <v>67</v>
      </c>
      <c r="H4778" s="398">
        <v>796</v>
      </c>
      <c r="I4778" s="399"/>
      <c r="J4778" s="398">
        <v>796</v>
      </c>
      <c r="K4778" s="399"/>
      <c r="L4778" s="409">
        <v>796</v>
      </c>
      <c r="M4778" s="399"/>
      <c r="N4778" s="409">
        <v>796</v>
      </c>
      <c r="O4778" s="399"/>
      <c r="P4778" s="398">
        <v>796</v>
      </c>
      <c r="Q4778" s="399"/>
      <c r="R4778" s="409">
        <v>796</v>
      </c>
      <c r="S4778" s="399"/>
      <c r="T4778" s="409">
        <v>796</v>
      </c>
      <c r="U4778" s="399"/>
      <c r="V4778" s="403">
        <v>1150</v>
      </c>
      <c r="W4778" s="399"/>
      <c r="X4778" s="403">
        <v>1150</v>
      </c>
      <c r="Y4778" s="399"/>
      <c r="Z4778" s="101"/>
      <c r="AA4778" s="101"/>
      <c r="AB4778" s="101"/>
      <c r="AC4778" s="101"/>
    </row>
    <row r="4779" spans="1:29" x14ac:dyDescent="0.2">
      <c r="A4779" s="188" t="s">
        <v>1024</v>
      </c>
      <c r="B4779" s="166" t="s">
        <v>1028</v>
      </c>
      <c r="C4779" s="167">
        <v>43</v>
      </c>
      <c r="D4779" s="166"/>
      <c r="E4779" s="168">
        <v>34</v>
      </c>
      <c r="F4779" s="169"/>
      <c r="G4779" s="169"/>
      <c r="H4779" s="185">
        <f t="shared" ref="H4779:Y4779" si="7891">H4780</f>
        <v>6769</v>
      </c>
      <c r="I4779" s="185">
        <f t="shared" si="7891"/>
        <v>0</v>
      </c>
      <c r="J4779" s="185">
        <f t="shared" si="7891"/>
        <v>797</v>
      </c>
      <c r="K4779" s="185">
        <f t="shared" si="7891"/>
        <v>0</v>
      </c>
      <c r="L4779" s="185">
        <f t="shared" si="7891"/>
        <v>797</v>
      </c>
      <c r="M4779" s="185">
        <f t="shared" si="7891"/>
        <v>0</v>
      </c>
      <c r="N4779" s="185">
        <f t="shared" si="7891"/>
        <v>797</v>
      </c>
      <c r="O4779" s="185">
        <f t="shared" si="7891"/>
        <v>0</v>
      </c>
      <c r="P4779" s="185">
        <f t="shared" si="7891"/>
        <v>6769</v>
      </c>
      <c r="Q4779" s="185">
        <f t="shared" si="7891"/>
        <v>0</v>
      </c>
      <c r="R4779" s="185">
        <f t="shared" si="7891"/>
        <v>6769</v>
      </c>
      <c r="S4779" s="185">
        <f t="shared" si="7891"/>
        <v>0</v>
      </c>
      <c r="T4779" s="185">
        <f t="shared" si="7891"/>
        <v>6769</v>
      </c>
      <c r="U4779" s="185">
        <f t="shared" si="7891"/>
        <v>0</v>
      </c>
      <c r="V4779" s="185">
        <f t="shared" si="7891"/>
        <v>797</v>
      </c>
      <c r="W4779" s="185">
        <f t="shared" si="7891"/>
        <v>0</v>
      </c>
      <c r="X4779" s="185">
        <f t="shared" si="7891"/>
        <v>797</v>
      </c>
      <c r="Y4779" s="185">
        <f t="shared" si="7891"/>
        <v>0</v>
      </c>
      <c r="Z4779" s="101"/>
      <c r="AA4779" s="101"/>
      <c r="AB4779" s="101"/>
      <c r="AC4779" s="101"/>
    </row>
    <row r="4780" spans="1:29" s="101" customFormat="1" x14ac:dyDescent="0.2">
      <c r="A4780" s="118" t="s">
        <v>1024</v>
      </c>
      <c r="B4780" s="102" t="s">
        <v>1028</v>
      </c>
      <c r="C4780" s="103">
        <v>43</v>
      </c>
      <c r="D4780" s="118"/>
      <c r="E4780" s="113">
        <v>343</v>
      </c>
      <c r="F4780" s="141"/>
      <c r="G4780" s="186"/>
      <c r="H4780" s="108">
        <f>H4781+H4782</f>
        <v>6769</v>
      </c>
      <c r="I4780" s="108">
        <f t="shared" ref="I4780:Q4780" si="7892">I4781+I4782</f>
        <v>0</v>
      </c>
      <c r="J4780" s="108">
        <f t="shared" si="7892"/>
        <v>797</v>
      </c>
      <c r="K4780" s="108">
        <f t="shared" si="7892"/>
        <v>0</v>
      </c>
      <c r="L4780" s="108">
        <f t="shared" ref="L4780:M4780" si="7893">L4781+L4782</f>
        <v>797</v>
      </c>
      <c r="M4780" s="108">
        <f t="shared" si="7893"/>
        <v>0</v>
      </c>
      <c r="N4780" s="108">
        <f t="shared" ref="N4780:O4780" si="7894">N4781+N4782</f>
        <v>797</v>
      </c>
      <c r="O4780" s="108">
        <f t="shared" si="7894"/>
        <v>0</v>
      </c>
      <c r="P4780" s="108">
        <f t="shared" si="7892"/>
        <v>6769</v>
      </c>
      <c r="Q4780" s="108">
        <f t="shared" si="7892"/>
        <v>0</v>
      </c>
      <c r="R4780" s="108">
        <f t="shared" ref="R4780:W4780" si="7895">R4781+R4782</f>
        <v>6769</v>
      </c>
      <c r="S4780" s="108">
        <f t="shared" si="7895"/>
        <v>0</v>
      </c>
      <c r="T4780" s="108">
        <f t="shared" ref="T4780:U4780" si="7896">T4781+T4782</f>
        <v>6769</v>
      </c>
      <c r="U4780" s="108">
        <f t="shared" si="7896"/>
        <v>0</v>
      </c>
      <c r="V4780" s="108">
        <f t="shared" si="7895"/>
        <v>797</v>
      </c>
      <c r="W4780" s="108">
        <f t="shared" si="7895"/>
        <v>0</v>
      </c>
      <c r="X4780" s="108">
        <f t="shared" ref="X4780:Y4780" si="7897">X4781+X4782</f>
        <v>797</v>
      </c>
      <c r="Y4780" s="108">
        <f t="shared" si="7897"/>
        <v>0</v>
      </c>
      <c r="Z4780" s="112"/>
      <c r="AA4780" s="112"/>
      <c r="AB4780" s="112"/>
      <c r="AC4780" s="112"/>
    </row>
    <row r="4781" spans="1:29" ht="15" x14ac:dyDescent="0.2">
      <c r="A4781" s="95" t="s">
        <v>1024</v>
      </c>
      <c r="B4781" s="93" t="s">
        <v>1028</v>
      </c>
      <c r="C4781" s="94">
        <v>43</v>
      </c>
      <c r="D4781" s="95" t="s">
        <v>101</v>
      </c>
      <c r="E4781" s="119">
        <v>3433</v>
      </c>
      <c r="F4781" s="142" t="s">
        <v>69</v>
      </c>
      <c r="H4781" s="398">
        <v>133</v>
      </c>
      <c r="I4781" s="399"/>
      <c r="J4781" s="398">
        <v>133</v>
      </c>
      <c r="K4781" s="399"/>
      <c r="L4781" s="408">
        <v>133</v>
      </c>
      <c r="M4781" s="399"/>
      <c r="N4781" s="408">
        <v>133</v>
      </c>
      <c r="O4781" s="399"/>
      <c r="P4781" s="398">
        <v>133</v>
      </c>
      <c r="Q4781" s="399"/>
      <c r="R4781" s="408">
        <v>133</v>
      </c>
      <c r="S4781" s="399"/>
      <c r="T4781" s="408">
        <v>133</v>
      </c>
      <c r="U4781" s="399"/>
      <c r="V4781" s="408">
        <v>133</v>
      </c>
      <c r="W4781" s="399"/>
      <c r="X4781" s="408">
        <v>133</v>
      </c>
      <c r="Y4781" s="399"/>
    </row>
    <row r="4782" spans="1:29" s="101" customFormat="1" x14ac:dyDescent="0.2">
      <c r="A4782" s="95" t="s">
        <v>1024</v>
      </c>
      <c r="B4782" s="93" t="s">
        <v>1028</v>
      </c>
      <c r="C4782" s="94">
        <v>43</v>
      </c>
      <c r="D4782" s="95" t="s">
        <v>101</v>
      </c>
      <c r="E4782" s="119">
        <v>3434</v>
      </c>
      <c r="F4782" s="142" t="s">
        <v>70</v>
      </c>
      <c r="G4782" s="134"/>
      <c r="H4782" s="398">
        <v>6636</v>
      </c>
      <c r="I4782" s="399"/>
      <c r="J4782" s="398">
        <v>664</v>
      </c>
      <c r="K4782" s="399"/>
      <c r="L4782" s="409">
        <v>664</v>
      </c>
      <c r="M4782" s="399"/>
      <c r="N4782" s="409">
        <v>664</v>
      </c>
      <c r="O4782" s="399"/>
      <c r="P4782" s="398">
        <v>6636</v>
      </c>
      <c r="Q4782" s="399"/>
      <c r="R4782" s="403">
        <v>6636</v>
      </c>
      <c r="S4782" s="399"/>
      <c r="T4782" s="403">
        <v>6636</v>
      </c>
      <c r="U4782" s="399"/>
      <c r="V4782" s="409">
        <v>664</v>
      </c>
      <c r="W4782" s="399"/>
      <c r="X4782" s="409">
        <v>664</v>
      </c>
      <c r="Y4782" s="399"/>
    </row>
    <row r="4783" spans="1:29" x14ac:dyDescent="0.2">
      <c r="A4783" s="188" t="s">
        <v>1024</v>
      </c>
      <c r="B4783" s="166" t="s">
        <v>1028</v>
      </c>
      <c r="C4783" s="167">
        <v>43</v>
      </c>
      <c r="D4783" s="166"/>
      <c r="E4783" s="168">
        <v>41</v>
      </c>
      <c r="F4783" s="169"/>
      <c r="G4783" s="169"/>
      <c r="H4783" s="185">
        <f t="shared" ref="H4783:Y4783" si="7898">H4784</f>
        <v>3318</v>
      </c>
      <c r="I4783" s="185">
        <f t="shared" si="7898"/>
        <v>0</v>
      </c>
      <c r="J4783" s="185">
        <f t="shared" si="7898"/>
        <v>3318</v>
      </c>
      <c r="K4783" s="185">
        <f t="shared" si="7898"/>
        <v>0</v>
      </c>
      <c r="L4783" s="185">
        <f t="shared" si="7898"/>
        <v>3318</v>
      </c>
      <c r="M4783" s="185">
        <f t="shared" si="7898"/>
        <v>0</v>
      </c>
      <c r="N4783" s="185">
        <f t="shared" si="7898"/>
        <v>3318</v>
      </c>
      <c r="O4783" s="185">
        <f t="shared" si="7898"/>
        <v>0</v>
      </c>
      <c r="P4783" s="185">
        <f t="shared" si="7898"/>
        <v>13272</v>
      </c>
      <c r="Q4783" s="185">
        <f t="shared" si="7898"/>
        <v>0</v>
      </c>
      <c r="R4783" s="185">
        <f t="shared" si="7898"/>
        <v>13272</v>
      </c>
      <c r="S4783" s="185">
        <f t="shared" si="7898"/>
        <v>0</v>
      </c>
      <c r="T4783" s="185">
        <f t="shared" si="7898"/>
        <v>3318</v>
      </c>
      <c r="U4783" s="185">
        <f t="shared" si="7898"/>
        <v>0</v>
      </c>
      <c r="V4783" s="185">
        <f t="shared" si="7898"/>
        <v>3318</v>
      </c>
      <c r="W4783" s="185">
        <f t="shared" si="7898"/>
        <v>0</v>
      </c>
      <c r="X4783" s="185">
        <f t="shared" si="7898"/>
        <v>3318</v>
      </c>
      <c r="Y4783" s="185">
        <f t="shared" si="7898"/>
        <v>0</v>
      </c>
    </row>
    <row r="4784" spans="1:29" x14ac:dyDescent="0.2">
      <c r="A4784" s="118" t="s">
        <v>1024</v>
      </c>
      <c r="B4784" s="102" t="s">
        <v>1028</v>
      </c>
      <c r="C4784" s="103">
        <v>43</v>
      </c>
      <c r="D4784" s="118"/>
      <c r="E4784" s="113">
        <v>412</v>
      </c>
      <c r="F4784" s="141"/>
      <c r="G4784" s="186"/>
      <c r="H4784" s="108">
        <f t="shared" ref="H4784:Y4784" si="7899">H4785</f>
        <v>3318</v>
      </c>
      <c r="I4784" s="108">
        <f t="shared" si="7899"/>
        <v>0</v>
      </c>
      <c r="J4784" s="108">
        <f t="shared" si="7899"/>
        <v>3318</v>
      </c>
      <c r="K4784" s="108">
        <f t="shared" si="7899"/>
        <v>0</v>
      </c>
      <c r="L4784" s="108">
        <f t="shared" si="7899"/>
        <v>3318</v>
      </c>
      <c r="M4784" s="108">
        <f t="shared" si="7899"/>
        <v>0</v>
      </c>
      <c r="N4784" s="108">
        <f t="shared" si="7899"/>
        <v>3318</v>
      </c>
      <c r="O4784" s="108">
        <f t="shared" si="7899"/>
        <v>0</v>
      </c>
      <c r="P4784" s="108">
        <f t="shared" si="7899"/>
        <v>13272</v>
      </c>
      <c r="Q4784" s="108">
        <f t="shared" si="7899"/>
        <v>0</v>
      </c>
      <c r="R4784" s="108">
        <f t="shared" si="7899"/>
        <v>13272</v>
      </c>
      <c r="S4784" s="108">
        <f t="shared" si="7899"/>
        <v>0</v>
      </c>
      <c r="T4784" s="108">
        <f t="shared" si="7899"/>
        <v>3318</v>
      </c>
      <c r="U4784" s="108">
        <f t="shared" si="7899"/>
        <v>0</v>
      </c>
      <c r="V4784" s="108">
        <f t="shared" si="7899"/>
        <v>3318</v>
      </c>
      <c r="W4784" s="108">
        <f t="shared" si="7899"/>
        <v>0</v>
      </c>
      <c r="X4784" s="108">
        <f t="shared" si="7899"/>
        <v>3318</v>
      </c>
      <c r="Y4784" s="108">
        <f t="shared" si="7899"/>
        <v>0</v>
      </c>
      <c r="Z4784" s="101"/>
      <c r="AA4784" s="101"/>
      <c r="AB4784" s="101"/>
      <c r="AC4784" s="101"/>
    </row>
    <row r="4785" spans="1:29" s="213" customFormat="1" ht="15" x14ac:dyDescent="0.2">
      <c r="A4785" s="95" t="s">
        <v>1024</v>
      </c>
      <c r="B4785" s="93" t="s">
        <v>1028</v>
      </c>
      <c r="C4785" s="94">
        <v>43</v>
      </c>
      <c r="D4785" s="95" t="s">
        <v>101</v>
      </c>
      <c r="E4785" s="119">
        <v>4126</v>
      </c>
      <c r="F4785" s="142" t="s">
        <v>84</v>
      </c>
      <c r="G4785" s="134"/>
      <c r="H4785" s="398">
        <v>3318</v>
      </c>
      <c r="I4785" s="399"/>
      <c r="J4785" s="398">
        <v>3318</v>
      </c>
      <c r="K4785" s="399"/>
      <c r="L4785" s="402">
        <v>3318</v>
      </c>
      <c r="M4785" s="399"/>
      <c r="N4785" s="402">
        <v>3318</v>
      </c>
      <c r="O4785" s="399"/>
      <c r="P4785" s="398">
        <v>13272</v>
      </c>
      <c r="Q4785" s="399"/>
      <c r="R4785" s="402">
        <v>13272</v>
      </c>
      <c r="S4785" s="399"/>
      <c r="T4785" s="402">
        <v>3318</v>
      </c>
      <c r="U4785" s="399"/>
      <c r="V4785" s="402">
        <v>3318</v>
      </c>
      <c r="W4785" s="399"/>
      <c r="X4785" s="402">
        <v>3318</v>
      </c>
      <c r="Y4785" s="399"/>
      <c r="Z4785" s="112"/>
      <c r="AA4785" s="112"/>
      <c r="AB4785" s="112"/>
      <c r="AC4785" s="112"/>
    </row>
    <row r="4786" spans="1:29" s="213" customFormat="1" x14ac:dyDescent="0.2">
      <c r="A4786" s="188" t="s">
        <v>1024</v>
      </c>
      <c r="B4786" s="166" t="s">
        <v>1028</v>
      </c>
      <c r="C4786" s="167">
        <v>43</v>
      </c>
      <c r="D4786" s="166"/>
      <c r="E4786" s="168">
        <v>42</v>
      </c>
      <c r="F4786" s="169"/>
      <c r="G4786" s="169"/>
      <c r="H4786" s="185">
        <f t="shared" ref="H4786:Q4786" si="7900">H4787+H4791</f>
        <v>7636</v>
      </c>
      <c r="I4786" s="185">
        <f t="shared" si="7900"/>
        <v>0</v>
      </c>
      <c r="J4786" s="185">
        <f t="shared" si="7900"/>
        <v>5972</v>
      </c>
      <c r="K4786" s="185">
        <f t="shared" si="7900"/>
        <v>0</v>
      </c>
      <c r="L4786" s="185">
        <f t="shared" ref="L4786:M4786" si="7901">L4787+L4791</f>
        <v>5972</v>
      </c>
      <c r="M4786" s="185">
        <f t="shared" si="7901"/>
        <v>0</v>
      </c>
      <c r="N4786" s="185">
        <f t="shared" ref="N4786:O4786" si="7902">N4787+N4791</f>
        <v>8145</v>
      </c>
      <c r="O4786" s="185">
        <f t="shared" si="7902"/>
        <v>0</v>
      </c>
      <c r="P4786" s="185">
        <f t="shared" si="7900"/>
        <v>4645</v>
      </c>
      <c r="Q4786" s="185">
        <f t="shared" si="7900"/>
        <v>0</v>
      </c>
      <c r="R4786" s="185">
        <f t="shared" ref="R4786:W4786" si="7903">R4787+R4791</f>
        <v>4645</v>
      </c>
      <c r="S4786" s="185">
        <f t="shared" si="7903"/>
        <v>0</v>
      </c>
      <c r="T4786" s="185">
        <f t="shared" ref="T4786:U4786" si="7904">T4787+T4791</f>
        <v>7818</v>
      </c>
      <c r="U4786" s="185">
        <f t="shared" si="7904"/>
        <v>0</v>
      </c>
      <c r="V4786" s="185">
        <f t="shared" si="7903"/>
        <v>14545</v>
      </c>
      <c r="W4786" s="185">
        <f t="shared" si="7903"/>
        <v>0</v>
      </c>
      <c r="X4786" s="185">
        <f t="shared" ref="X4786:Y4786" si="7905">X4787+X4791</f>
        <v>14545</v>
      </c>
      <c r="Y4786" s="185">
        <f t="shared" si="7905"/>
        <v>0</v>
      </c>
      <c r="Z4786" s="112"/>
      <c r="AA4786" s="112"/>
      <c r="AB4786" s="112"/>
      <c r="AC4786" s="112"/>
    </row>
    <row r="4787" spans="1:29" s="213" customFormat="1" x14ac:dyDescent="0.2">
      <c r="A4787" s="118" t="s">
        <v>1024</v>
      </c>
      <c r="B4787" s="102" t="s">
        <v>1028</v>
      </c>
      <c r="C4787" s="103">
        <v>43</v>
      </c>
      <c r="D4787" s="118"/>
      <c r="E4787" s="113">
        <v>422</v>
      </c>
      <c r="F4787" s="141"/>
      <c r="G4787" s="186"/>
      <c r="H4787" s="108">
        <f>H4788+H4789+H4790</f>
        <v>4982</v>
      </c>
      <c r="I4787" s="108">
        <f t="shared" ref="I4787:W4787" si="7906">I4788+I4789+I4790</f>
        <v>0</v>
      </c>
      <c r="J4787" s="108">
        <f t="shared" si="7906"/>
        <v>4645</v>
      </c>
      <c r="K4787" s="108">
        <f t="shared" si="7906"/>
        <v>0</v>
      </c>
      <c r="L4787" s="108">
        <f t="shared" si="7906"/>
        <v>4645</v>
      </c>
      <c r="M4787" s="108">
        <f t="shared" si="7906"/>
        <v>0</v>
      </c>
      <c r="N4787" s="108">
        <f t="shared" ref="N4787:O4787" si="7907">N4788+N4789+N4790</f>
        <v>5645</v>
      </c>
      <c r="O4787" s="108">
        <f t="shared" si="7907"/>
        <v>0</v>
      </c>
      <c r="P4787" s="108">
        <f t="shared" si="7906"/>
        <v>1991</v>
      </c>
      <c r="Q4787" s="108">
        <f t="shared" si="7906"/>
        <v>0</v>
      </c>
      <c r="R4787" s="108">
        <f t="shared" si="7906"/>
        <v>1991</v>
      </c>
      <c r="S4787" s="108">
        <f t="shared" si="7906"/>
        <v>0</v>
      </c>
      <c r="T4787" s="108">
        <f t="shared" ref="T4787:U4787" si="7908">T4788+T4789+T4790</f>
        <v>5164</v>
      </c>
      <c r="U4787" s="108">
        <f t="shared" si="7908"/>
        <v>0</v>
      </c>
      <c r="V4787" s="108">
        <f t="shared" si="7906"/>
        <v>11891</v>
      </c>
      <c r="W4787" s="108">
        <f t="shared" si="7906"/>
        <v>0</v>
      </c>
      <c r="X4787" s="108">
        <f t="shared" ref="X4787:Y4787" si="7909">X4788+X4789+X4790</f>
        <v>11891</v>
      </c>
      <c r="Y4787" s="108">
        <f t="shared" si="7909"/>
        <v>0</v>
      </c>
    </row>
    <row r="4788" spans="1:29" s="213" customFormat="1" ht="15" x14ac:dyDescent="0.2">
      <c r="A4788" s="95" t="s">
        <v>1024</v>
      </c>
      <c r="B4788" s="93" t="s">
        <v>1028</v>
      </c>
      <c r="C4788" s="94">
        <v>43</v>
      </c>
      <c r="D4788" s="95" t="s">
        <v>101</v>
      </c>
      <c r="E4788" s="119">
        <v>4221</v>
      </c>
      <c r="F4788" s="142" t="s">
        <v>74</v>
      </c>
      <c r="G4788" s="134"/>
      <c r="H4788" s="398">
        <v>3318</v>
      </c>
      <c r="I4788" s="399"/>
      <c r="J4788" s="398">
        <v>3318</v>
      </c>
      <c r="K4788" s="399"/>
      <c r="L4788" s="402">
        <v>3318</v>
      </c>
      <c r="M4788" s="399"/>
      <c r="N4788" s="402">
        <v>3318</v>
      </c>
      <c r="O4788" s="399"/>
      <c r="P4788" s="398">
        <v>1327</v>
      </c>
      <c r="Q4788" s="399"/>
      <c r="R4788" s="402">
        <v>1327</v>
      </c>
      <c r="S4788" s="399"/>
      <c r="T4788" s="402">
        <v>3500</v>
      </c>
      <c r="U4788" s="399"/>
      <c r="V4788" s="402">
        <v>9291</v>
      </c>
      <c r="W4788" s="399"/>
      <c r="X4788" s="402">
        <v>9291</v>
      </c>
      <c r="Y4788" s="399"/>
    </row>
    <row r="4789" spans="1:29" s="213" customFormat="1" ht="15" x14ac:dyDescent="0.2">
      <c r="A4789" s="95" t="s">
        <v>1024</v>
      </c>
      <c r="B4789" s="93" t="s">
        <v>1028</v>
      </c>
      <c r="C4789" s="94">
        <v>43</v>
      </c>
      <c r="D4789" s="95" t="s">
        <v>101</v>
      </c>
      <c r="E4789" s="119">
        <v>4222</v>
      </c>
      <c r="F4789" s="142" t="s">
        <v>75</v>
      </c>
      <c r="G4789" s="134"/>
      <c r="H4789" s="398">
        <v>664</v>
      </c>
      <c r="I4789" s="399"/>
      <c r="J4789" s="398">
        <v>1327</v>
      </c>
      <c r="K4789" s="399"/>
      <c r="L4789" s="403">
        <v>1327</v>
      </c>
      <c r="M4789" s="399"/>
      <c r="N4789" s="403">
        <v>1327</v>
      </c>
      <c r="O4789" s="399"/>
      <c r="P4789" s="398">
        <v>664</v>
      </c>
      <c r="Q4789" s="399"/>
      <c r="R4789" s="409">
        <v>664</v>
      </c>
      <c r="S4789" s="399"/>
      <c r="T4789" s="409">
        <v>664</v>
      </c>
      <c r="U4789" s="399"/>
      <c r="V4789" s="403">
        <v>1600</v>
      </c>
      <c r="W4789" s="399"/>
      <c r="X4789" s="403">
        <v>1600</v>
      </c>
      <c r="Y4789" s="399"/>
    </row>
    <row r="4790" spans="1:29" s="213" customFormat="1" ht="15" x14ac:dyDescent="0.2">
      <c r="A4790" s="95" t="s">
        <v>1024</v>
      </c>
      <c r="B4790" s="93" t="s">
        <v>1028</v>
      </c>
      <c r="C4790" s="94">
        <v>43</v>
      </c>
      <c r="D4790" s="95" t="s">
        <v>101</v>
      </c>
      <c r="E4790" s="119">
        <v>4223</v>
      </c>
      <c r="F4790" s="142" t="s">
        <v>76</v>
      </c>
      <c r="G4790" s="134"/>
      <c r="H4790" s="398">
        <v>1000</v>
      </c>
      <c r="I4790" s="399"/>
      <c r="J4790" s="398"/>
      <c r="K4790" s="399"/>
      <c r="L4790" s="409">
        <v>0</v>
      </c>
      <c r="M4790" s="399"/>
      <c r="N4790" s="409">
        <v>1000</v>
      </c>
      <c r="O4790" s="399"/>
      <c r="P4790" s="398"/>
      <c r="Q4790" s="399"/>
      <c r="R4790" s="409">
        <v>0</v>
      </c>
      <c r="S4790" s="399"/>
      <c r="T4790" s="409">
        <v>1000</v>
      </c>
      <c r="U4790" s="399"/>
      <c r="V4790" s="403">
        <v>1000</v>
      </c>
      <c r="W4790" s="399"/>
      <c r="X4790" s="403">
        <v>1000</v>
      </c>
      <c r="Y4790" s="399"/>
    </row>
    <row r="4791" spans="1:29" s="213" customFormat="1" x14ac:dyDescent="0.2">
      <c r="A4791" s="118" t="s">
        <v>1024</v>
      </c>
      <c r="B4791" s="102" t="s">
        <v>1028</v>
      </c>
      <c r="C4791" s="103">
        <v>43</v>
      </c>
      <c r="D4791" s="118"/>
      <c r="E4791" s="113">
        <v>426</v>
      </c>
      <c r="F4791" s="141"/>
      <c r="G4791" s="186"/>
      <c r="H4791" s="108">
        <f t="shared" ref="H4791:Y4791" si="7910">H4792</f>
        <v>2654</v>
      </c>
      <c r="I4791" s="108">
        <f t="shared" si="7910"/>
        <v>0</v>
      </c>
      <c r="J4791" s="108">
        <f t="shared" si="7910"/>
        <v>1327</v>
      </c>
      <c r="K4791" s="108">
        <f t="shared" si="7910"/>
        <v>0</v>
      </c>
      <c r="L4791" s="108">
        <f t="shared" si="7910"/>
        <v>1327</v>
      </c>
      <c r="M4791" s="108">
        <f t="shared" si="7910"/>
        <v>0</v>
      </c>
      <c r="N4791" s="108">
        <f t="shared" si="7910"/>
        <v>2500</v>
      </c>
      <c r="O4791" s="108">
        <f t="shared" si="7910"/>
        <v>0</v>
      </c>
      <c r="P4791" s="108">
        <f t="shared" si="7910"/>
        <v>2654</v>
      </c>
      <c r="Q4791" s="108">
        <f t="shared" si="7910"/>
        <v>0</v>
      </c>
      <c r="R4791" s="108">
        <f t="shared" si="7910"/>
        <v>2654</v>
      </c>
      <c r="S4791" s="108">
        <f t="shared" si="7910"/>
        <v>0</v>
      </c>
      <c r="T4791" s="108">
        <f t="shared" si="7910"/>
        <v>2654</v>
      </c>
      <c r="U4791" s="108">
        <f t="shared" si="7910"/>
        <v>0</v>
      </c>
      <c r="V4791" s="108">
        <f t="shared" si="7910"/>
        <v>2654</v>
      </c>
      <c r="W4791" s="108">
        <f t="shared" si="7910"/>
        <v>0</v>
      </c>
      <c r="X4791" s="108">
        <f t="shared" si="7910"/>
        <v>2654</v>
      </c>
      <c r="Y4791" s="108">
        <f t="shared" si="7910"/>
        <v>0</v>
      </c>
    </row>
    <row r="4792" spans="1:29" s="213" customFormat="1" ht="15" x14ac:dyDescent="0.2">
      <c r="A4792" s="95" t="s">
        <v>1024</v>
      </c>
      <c r="B4792" s="93" t="s">
        <v>1028</v>
      </c>
      <c r="C4792" s="94">
        <v>43</v>
      </c>
      <c r="D4792" s="95" t="s">
        <v>101</v>
      </c>
      <c r="E4792" s="119">
        <v>4262</v>
      </c>
      <c r="F4792" s="142" t="s">
        <v>86</v>
      </c>
      <c r="G4792" s="134"/>
      <c r="H4792" s="398">
        <v>2654</v>
      </c>
      <c r="I4792" s="399"/>
      <c r="J4792" s="398">
        <v>1327</v>
      </c>
      <c r="K4792" s="399"/>
      <c r="L4792" s="402">
        <v>1327</v>
      </c>
      <c r="M4792" s="399"/>
      <c r="N4792" s="402">
        <v>2500</v>
      </c>
      <c r="O4792" s="399"/>
      <c r="P4792" s="398">
        <v>2654</v>
      </c>
      <c r="Q4792" s="399"/>
      <c r="R4792" s="402">
        <v>2654</v>
      </c>
      <c r="S4792" s="399"/>
      <c r="T4792" s="402">
        <v>2654</v>
      </c>
      <c r="U4792" s="399"/>
      <c r="V4792" s="402">
        <v>2654</v>
      </c>
      <c r="W4792" s="399"/>
      <c r="X4792" s="402">
        <v>2654</v>
      </c>
      <c r="Y4792" s="399"/>
    </row>
    <row r="4793" spans="1:29" s="213" customFormat="1" x14ac:dyDescent="0.2">
      <c r="A4793" s="188" t="s">
        <v>1024</v>
      </c>
      <c r="B4793" s="166" t="s">
        <v>1028</v>
      </c>
      <c r="C4793" s="167">
        <v>43</v>
      </c>
      <c r="D4793" s="166"/>
      <c r="E4793" s="168">
        <v>53</v>
      </c>
      <c r="F4793" s="169"/>
      <c r="G4793" s="169"/>
      <c r="H4793" s="185">
        <f>H4794</f>
        <v>2500</v>
      </c>
      <c r="I4793" s="185">
        <f t="shared" ref="I4793:Y4794" si="7911">I4794</f>
        <v>0</v>
      </c>
      <c r="J4793" s="185">
        <f t="shared" si="7911"/>
        <v>0</v>
      </c>
      <c r="K4793" s="185">
        <f t="shared" si="7911"/>
        <v>0</v>
      </c>
      <c r="L4793" s="185">
        <f t="shared" si="7911"/>
        <v>0</v>
      </c>
      <c r="M4793" s="185">
        <f t="shared" si="7911"/>
        <v>0</v>
      </c>
      <c r="N4793" s="185">
        <f t="shared" si="7911"/>
        <v>0</v>
      </c>
      <c r="O4793" s="185">
        <f t="shared" si="7911"/>
        <v>0</v>
      </c>
      <c r="P4793" s="185">
        <f t="shared" si="7911"/>
        <v>0</v>
      </c>
      <c r="Q4793" s="185">
        <f t="shared" si="7911"/>
        <v>0</v>
      </c>
      <c r="R4793" s="185">
        <f t="shared" si="7911"/>
        <v>0</v>
      </c>
      <c r="S4793" s="185">
        <f t="shared" si="7911"/>
        <v>0</v>
      </c>
      <c r="T4793" s="185">
        <f t="shared" si="7911"/>
        <v>0</v>
      </c>
      <c r="U4793" s="185">
        <f t="shared" si="7911"/>
        <v>0</v>
      </c>
      <c r="V4793" s="185">
        <f t="shared" si="7911"/>
        <v>0</v>
      </c>
      <c r="W4793" s="185">
        <f t="shared" si="7911"/>
        <v>0</v>
      </c>
      <c r="X4793" s="185">
        <f t="shared" si="7911"/>
        <v>0</v>
      </c>
      <c r="Y4793" s="185">
        <f t="shared" si="7911"/>
        <v>0</v>
      </c>
    </row>
    <row r="4794" spans="1:29" s="213" customFormat="1" x14ac:dyDescent="0.2">
      <c r="A4794" s="118" t="s">
        <v>1024</v>
      </c>
      <c r="B4794" s="102" t="s">
        <v>1028</v>
      </c>
      <c r="C4794" s="103">
        <v>43</v>
      </c>
      <c r="D4794" s="118"/>
      <c r="E4794" s="113">
        <v>532</v>
      </c>
      <c r="F4794" s="141"/>
      <c r="G4794" s="186"/>
      <c r="H4794" s="108">
        <f>H4795</f>
        <v>2500</v>
      </c>
      <c r="I4794" s="108">
        <f t="shared" si="7911"/>
        <v>0</v>
      </c>
      <c r="J4794" s="108">
        <f t="shared" si="7911"/>
        <v>0</v>
      </c>
      <c r="K4794" s="108">
        <f t="shared" si="7911"/>
        <v>0</v>
      </c>
      <c r="L4794" s="108">
        <f t="shared" si="7911"/>
        <v>0</v>
      </c>
      <c r="M4794" s="108">
        <f t="shared" si="7911"/>
        <v>0</v>
      </c>
      <c r="N4794" s="108">
        <f t="shared" si="7911"/>
        <v>0</v>
      </c>
      <c r="O4794" s="108">
        <f t="shared" si="7911"/>
        <v>0</v>
      </c>
      <c r="P4794" s="108">
        <f t="shared" si="7911"/>
        <v>0</v>
      </c>
      <c r="Q4794" s="108">
        <f t="shared" si="7911"/>
        <v>0</v>
      </c>
      <c r="R4794" s="108">
        <f t="shared" si="7911"/>
        <v>0</v>
      </c>
      <c r="S4794" s="108">
        <f t="shared" si="7911"/>
        <v>0</v>
      </c>
      <c r="T4794" s="108">
        <f t="shared" si="7911"/>
        <v>0</v>
      </c>
      <c r="U4794" s="108">
        <f t="shared" si="7911"/>
        <v>0</v>
      </c>
      <c r="V4794" s="108">
        <f t="shared" si="7911"/>
        <v>0</v>
      </c>
      <c r="W4794" s="108">
        <f t="shared" si="7911"/>
        <v>0</v>
      </c>
      <c r="X4794" s="108">
        <f t="shared" si="7911"/>
        <v>0</v>
      </c>
      <c r="Y4794" s="108">
        <f t="shared" si="7911"/>
        <v>0</v>
      </c>
    </row>
    <row r="4795" spans="1:29" s="213" customFormat="1" ht="30" x14ac:dyDescent="0.2">
      <c r="A4795" s="95" t="s">
        <v>1024</v>
      </c>
      <c r="B4795" s="93" t="s">
        <v>1028</v>
      </c>
      <c r="C4795" s="94">
        <v>43</v>
      </c>
      <c r="D4795" s="95" t="s">
        <v>101</v>
      </c>
      <c r="E4795" s="119">
        <v>5321</v>
      </c>
      <c r="F4795" s="142" t="s">
        <v>775</v>
      </c>
      <c r="G4795" s="134"/>
      <c r="H4795" s="398">
        <v>2500</v>
      </c>
      <c r="I4795" s="399"/>
      <c r="J4795" s="398">
        <v>0</v>
      </c>
      <c r="K4795" s="399"/>
      <c r="L4795" s="407">
        <v>0</v>
      </c>
      <c r="M4795" s="399"/>
      <c r="N4795" s="407"/>
      <c r="O4795" s="399"/>
      <c r="P4795" s="398">
        <v>0</v>
      </c>
      <c r="Q4795" s="399"/>
      <c r="R4795" s="407">
        <v>0</v>
      </c>
      <c r="S4795" s="399"/>
      <c r="T4795" s="407"/>
      <c r="U4795" s="399"/>
      <c r="V4795" s="407">
        <v>0</v>
      </c>
      <c r="W4795" s="399"/>
      <c r="X4795" s="407"/>
      <c r="Y4795" s="399"/>
    </row>
    <row r="4796" spans="1:29" s="213" customFormat="1" ht="33.75" x14ac:dyDescent="0.2">
      <c r="A4796" s="202" t="s">
        <v>1024</v>
      </c>
      <c r="B4796" s="173" t="s">
        <v>1029</v>
      </c>
      <c r="C4796" s="173"/>
      <c r="D4796" s="173"/>
      <c r="E4796" s="174"/>
      <c r="F4796" s="176" t="s">
        <v>918</v>
      </c>
      <c r="G4796" s="177" t="s">
        <v>687</v>
      </c>
      <c r="H4796" s="178">
        <f t="shared" ref="H4796:Y4796" si="7912">H4797+H4801+H4804+H4816+H4813</f>
        <v>3461354</v>
      </c>
      <c r="I4796" s="178">
        <f t="shared" si="7912"/>
        <v>3454718</v>
      </c>
      <c r="J4796" s="178">
        <f t="shared" si="7912"/>
        <v>3952258</v>
      </c>
      <c r="K4796" s="178">
        <f t="shared" si="7912"/>
        <v>3945622</v>
      </c>
      <c r="L4796" s="178">
        <f t="shared" si="7912"/>
        <v>3969077</v>
      </c>
      <c r="M4796" s="178">
        <f t="shared" si="7912"/>
        <v>3962441</v>
      </c>
      <c r="N4796" s="178">
        <f t="shared" si="7912"/>
        <v>3590882</v>
      </c>
      <c r="O4796" s="178">
        <f t="shared" si="7912"/>
        <v>3584246</v>
      </c>
      <c r="P4796" s="178">
        <f t="shared" si="7912"/>
        <v>4519212</v>
      </c>
      <c r="Q4796" s="178">
        <f t="shared" si="7912"/>
        <v>4512576</v>
      </c>
      <c r="R4796" s="178">
        <f t="shared" si="7912"/>
        <v>4519212</v>
      </c>
      <c r="S4796" s="178">
        <f t="shared" si="7912"/>
        <v>4512576</v>
      </c>
      <c r="T4796" s="178">
        <f t="shared" si="7912"/>
        <v>4141015</v>
      </c>
      <c r="U4796" s="178">
        <f t="shared" si="7912"/>
        <v>4134379</v>
      </c>
      <c r="V4796" s="178">
        <f t="shared" si="7912"/>
        <v>4877565</v>
      </c>
      <c r="W4796" s="178">
        <f t="shared" si="7912"/>
        <v>4870929</v>
      </c>
      <c r="X4796" s="178">
        <f t="shared" si="7912"/>
        <v>4854565</v>
      </c>
      <c r="Y4796" s="178">
        <f t="shared" si="7912"/>
        <v>4847929</v>
      </c>
    </row>
    <row r="4797" spans="1:29" s="213" customFormat="1" x14ac:dyDescent="0.2">
      <c r="A4797" s="188" t="s">
        <v>1024</v>
      </c>
      <c r="B4797" s="166" t="s">
        <v>1029</v>
      </c>
      <c r="C4797" s="167">
        <v>11</v>
      </c>
      <c r="D4797" s="166"/>
      <c r="E4797" s="168">
        <v>32</v>
      </c>
      <c r="F4797" s="169"/>
      <c r="G4797" s="169"/>
      <c r="H4797" s="185">
        <f t="shared" ref="H4797:Y4797" si="7913">H4798</f>
        <v>355879</v>
      </c>
      <c r="I4797" s="185">
        <f t="shared" si="7913"/>
        <v>355879</v>
      </c>
      <c r="J4797" s="185">
        <f t="shared" si="7913"/>
        <v>225629</v>
      </c>
      <c r="K4797" s="185">
        <f t="shared" si="7913"/>
        <v>225629</v>
      </c>
      <c r="L4797" s="185">
        <f t="shared" si="7913"/>
        <v>242448</v>
      </c>
      <c r="M4797" s="185">
        <f t="shared" si="7913"/>
        <v>242448</v>
      </c>
      <c r="N4797" s="185">
        <f t="shared" si="7913"/>
        <v>276448</v>
      </c>
      <c r="O4797" s="185">
        <f t="shared" si="7913"/>
        <v>276448</v>
      </c>
      <c r="P4797" s="185">
        <f t="shared" si="7913"/>
        <v>225629</v>
      </c>
      <c r="Q4797" s="185">
        <f t="shared" si="7913"/>
        <v>225629</v>
      </c>
      <c r="R4797" s="185">
        <f t="shared" si="7913"/>
        <v>225629</v>
      </c>
      <c r="S4797" s="185">
        <f t="shared" si="7913"/>
        <v>225629</v>
      </c>
      <c r="T4797" s="185">
        <f t="shared" si="7913"/>
        <v>242448</v>
      </c>
      <c r="U4797" s="185">
        <f t="shared" si="7913"/>
        <v>242448</v>
      </c>
      <c r="V4797" s="185">
        <f t="shared" si="7913"/>
        <v>225629</v>
      </c>
      <c r="W4797" s="185">
        <f t="shared" si="7913"/>
        <v>225629</v>
      </c>
      <c r="X4797" s="185">
        <f t="shared" si="7913"/>
        <v>242448</v>
      </c>
      <c r="Y4797" s="185">
        <f t="shared" si="7913"/>
        <v>242448</v>
      </c>
    </row>
    <row r="4798" spans="1:29" s="213" customFormat="1" x14ac:dyDescent="0.2">
      <c r="A4798" s="118" t="s">
        <v>1024</v>
      </c>
      <c r="B4798" s="102" t="s">
        <v>1029</v>
      </c>
      <c r="C4798" s="103">
        <v>11</v>
      </c>
      <c r="D4798" s="118"/>
      <c r="E4798" s="113">
        <v>323</v>
      </c>
      <c r="F4798" s="141"/>
      <c r="G4798" s="186"/>
      <c r="H4798" s="108">
        <f t="shared" ref="H4798:Q4798" si="7914">SUM(H4799:H4800)</f>
        <v>355879</v>
      </c>
      <c r="I4798" s="108">
        <f t="shared" si="7914"/>
        <v>355879</v>
      </c>
      <c r="J4798" s="108">
        <f t="shared" si="7914"/>
        <v>225629</v>
      </c>
      <c r="K4798" s="108">
        <f t="shared" si="7914"/>
        <v>225629</v>
      </c>
      <c r="L4798" s="108">
        <f t="shared" ref="L4798:M4798" si="7915">SUM(L4799:L4800)</f>
        <v>242448</v>
      </c>
      <c r="M4798" s="108">
        <f t="shared" si="7915"/>
        <v>242448</v>
      </c>
      <c r="N4798" s="108">
        <f t="shared" ref="N4798:O4798" si="7916">SUM(N4799:N4800)</f>
        <v>276448</v>
      </c>
      <c r="O4798" s="108">
        <f t="shared" si="7916"/>
        <v>276448</v>
      </c>
      <c r="P4798" s="108">
        <f t="shared" si="7914"/>
        <v>225629</v>
      </c>
      <c r="Q4798" s="108">
        <f t="shared" si="7914"/>
        <v>225629</v>
      </c>
      <c r="R4798" s="108">
        <f t="shared" ref="R4798:W4798" si="7917">SUM(R4799:R4800)</f>
        <v>225629</v>
      </c>
      <c r="S4798" s="108">
        <f t="shared" si="7917"/>
        <v>225629</v>
      </c>
      <c r="T4798" s="108">
        <f t="shared" ref="T4798:U4798" si="7918">SUM(T4799:T4800)</f>
        <v>242448</v>
      </c>
      <c r="U4798" s="108">
        <f t="shared" si="7918"/>
        <v>242448</v>
      </c>
      <c r="V4798" s="108">
        <f t="shared" si="7917"/>
        <v>225629</v>
      </c>
      <c r="W4798" s="108">
        <f t="shared" si="7917"/>
        <v>225629</v>
      </c>
      <c r="X4798" s="108">
        <f t="shared" ref="X4798:Y4798" si="7919">SUM(X4799:X4800)</f>
        <v>242448</v>
      </c>
      <c r="Y4798" s="108">
        <f t="shared" si="7919"/>
        <v>242448</v>
      </c>
    </row>
    <row r="4799" spans="1:29" s="213" customFormat="1" ht="15" x14ac:dyDescent="0.2">
      <c r="A4799" s="95" t="s">
        <v>1024</v>
      </c>
      <c r="B4799" s="93" t="s">
        <v>1029</v>
      </c>
      <c r="C4799" s="94">
        <v>11</v>
      </c>
      <c r="D4799" s="95" t="s">
        <v>101</v>
      </c>
      <c r="E4799" s="119">
        <v>3232</v>
      </c>
      <c r="F4799" s="142" t="s">
        <v>53</v>
      </c>
      <c r="G4799" s="134"/>
      <c r="H4799" s="398">
        <v>192448</v>
      </c>
      <c r="I4799" s="398">
        <f t="shared" ref="I4799:I4800" si="7920">H4799</f>
        <v>192448</v>
      </c>
      <c r="J4799" s="398">
        <v>192448</v>
      </c>
      <c r="K4799" s="398">
        <f t="shared" ref="K4799:K4800" si="7921">J4799</f>
        <v>192448</v>
      </c>
      <c r="L4799" s="402">
        <v>192448</v>
      </c>
      <c r="M4799" s="398">
        <f t="shared" ref="M4799:M4800" si="7922">L4799</f>
        <v>192448</v>
      </c>
      <c r="N4799" s="402">
        <v>192448</v>
      </c>
      <c r="O4799" s="398">
        <f t="shared" ref="O4799:O4800" si="7923">N4799</f>
        <v>192448</v>
      </c>
      <c r="P4799" s="398">
        <v>192448</v>
      </c>
      <c r="Q4799" s="398">
        <f t="shared" ref="Q4799:Q4800" si="7924">P4799</f>
        <v>192448</v>
      </c>
      <c r="R4799" s="402">
        <v>192448</v>
      </c>
      <c r="S4799" s="398">
        <f t="shared" ref="S4799:S4800" si="7925">R4799</f>
        <v>192448</v>
      </c>
      <c r="T4799" s="402">
        <v>192448</v>
      </c>
      <c r="U4799" s="398">
        <f t="shared" ref="U4799:U4800" si="7926">T4799</f>
        <v>192448</v>
      </c>
      <c r="V4799" s="402">
        <v>192448</v>
      </c>
      <c r="W4799" s="398">
        <f t="shared" ref="W4799:W4800" si="7927">V4799</f>
        <v>192448</v>
      </c>
      <c r="X4799" s="402">
        <v>192448</v>
      </c>
      <c r="Y4799" s="398">
        <f t="shared" ref="Y4799:Y4800" si="7928">X4799</f>
        <v>192448</v>
      </c>
    </row>
    <row r="4800" spans="1:29" s="213" customFormat="1" ht="15" x14ac:dyDescent="0.2">
      <c r="A4800" s="95" t="s">
        <v>1024</v>
      </c>
      <c r="B4800" s="93" t="s">
        <v>1029</v>
      </c>
      <c r="C4800" s="94">
        <v>11</v>
      </c>
      <c r="D4800" s="95" t="s">
        <v>101</v>
      </c>
      <c r="E4800" s="119">
        <v>3237</v>
      </c>
      <c r="F4800" s="142" t="s">
        <v>58</v>
      </c>
      <c r="G4800" s="134"/>
      <c r="H4800" s="398">
        <v>163431</v>
      </c>
      <c r="I4800" s="398">
        <f t="shared" si="7920"/>
        <v>163431</v>
      </c>
      <c r="J4800" s="398">
        <v>33181</v>
      </c>
      <c r="K4800" s="398">
        <f t="shared" si="7921"/>
        <v>33181</v>
      </c>
      <c r="L4800" s="403">
        <v>50000</v>
      </c>
      <c r="M4800" s="398">
        <f t="shared" si="7922"/>
        <v>50000</v>
      </c>
      <c r="N4800" s="403">
        <v>84000</v>
      </c>
      <c r="O4800" s="398">
        <f t="shared" si="7923"/>
        <v>84000</v>
      </c>
      <c r="P4800" s="398">
        <v>33181</v>
      </c>
      <c r="Q4800" s="398">
        <f t="shared" si="7924"/>
        <v>33181</v>
      </c>
      <c r="R4800" s="403">
        <v>33181</v>
      </c>
      <c r="S4800" s="398">
        <f t="shared" si="7925"/>
        <v>33181</v>
      </c>
      <c r="T4800" s="403">
        <v>50000</v>
      </c>
      <c r="U4800" s="398">
        <f t="shared" si="7926"/>
        <v>50000</v>
      </c>
      <c r="V4800" s="403">
        <v>33181</v>
      </c>
      <c r="W4800" s="398">
        <f t="shared" si="7927"/>
        <v>33181</v>
      </c>
      <c r="X4800" s="403">
        <v>50000</v>
      </c>
      <c r="Y4800" s="398">
        <f t="shared" si="7928"/>
        <v>50000</v>
      </c>
    </row>
    <row r="4801" spans="1:25" s="213" customFormat="1" x14ac:dyDescent="0.2">
      <c r="A4801" s="188" t="s">
        <v>1024</v>
      </c>
      <c r="B4801" s="166" t="s">
        <v>1029</v>
      </c>
      <c r="C4801" s="167">
        <v>11</v>
      </c>
      <c r="D4801" s="166"/>
      <c r="E4801" s="168">
        <v>41</v>
      </c>
      <c r="F4801" s="169"/>
      <c r="G4801" s="169"/>
      <c r="H4801" s="185">
        <f t="shared" ref="H4801:X4802" si="7929">H4802</f>
        <v>1</v>
      </c>
      <c r="I4801" s="185">
        <f t="shared" si="7929"/>
        <v>1</v>
      </c>
      <c r="J4801" s="185">
        <f t="shared" si="7929"/>
        <v>0</v>
      </c>
      <c r="K4801" s="185">
        <f t="shared" si="7929"/>
        <v>0</v>
      </c>
      <c r="L4801" s="185">
        <f t="shared" si="7929"/>
        <v>0</v>
      </c>
      <c r="M4801" s="185">
        <f t="shared" si="7929"/>
        <v>0</v>
      </c>
      <c r="N4801" s="185">
        <f t="shared" si="7929"/>
        <v>1</v>
      </c>
      <c r="O4801" s="185">
        <f t="shared" si="7929"/>
        <v>1</v>
      </c>
      <c r="P4801" s="185">
        <f t="shared" si="7929"/>
        <v>0</v>
      </c>
      <c r="Q4801" s="185">
        <f t="shared" si="7929"/>
        <v>0</v>
      </c>
      <c r="R4801" s="185">
        <f t="shared" si="7929"/>
        <v>0</v>
      </c>
      <c r="S4801" s="185">
        <f t="shared" si="7929"/>
        <v>0</v>
      </c>
      <c r="T4801" s="185">
        <f t="shared" si="7929"/>
        <v>1</v>
      </c>
      <c r="U4801" s="185">
        <f t="shared" si="7929"/>
        <v>1</v>
      </c>
      <c r="V4801" s="185">
        <f t="shared" si="7929"/>
        <v>700000</v>
      </c>
      <c r="W4801" s="185">
        <f t="shared" si="7929"/>
        <v>700000</v>
      </c>
      <c r="X4801" s="185">
        <f t="shared" si="7929"/>
        <v>700000</v>
      </c>
      <c r="Y4801" s="185">
        <f t="shared" ref="X4801:Y4802" si="7930">Y4802</f>
        <v>700000</v>
      </c>
    </row>
    <row r="4802" spans="1:25" s="213" customFormat="1" x14ac:dyDescent="0.2">
      <c r="A4802" s="118" t="s">
        <v>1024</v>
      </c>
      <c r="B4802" s="102" t="s">
        <v>1029</v>
      </c>
      <c r="C4802" s="103">
        <v>11</v>
      </c>
      <c r="D4802" s="118"/>
      <c r="E4802" s="113">
        <v>411</v>
      </c>
      <c r="F4802" s="141"/>
      <c r="G4802" s="186"/>
      <c r="H4802" s="108">
        <f t="shared" si="7929"/>
        <v>1</v>
      </c>
      <c r="I4802" s="108">
        <f t="shared" si="7929"/>
        <v>1</v>
      </c>
      <c r="J4802" s="108">
        <f t="shared" si="7929"/>
        <v>0</v>
      </c>
      <c r="K4802" s="108">
        <f t="shared" si="7929"/>
        <v>0</v>
      </c>
      <c r="L4802" s="108">
        <f t="shared" si="7929"/>
        <v>0</v>
      </c>
      <c r="M4802" s="108">
        <f t="shared" si="7929"/>
        <v>0</v>
      </c>
      <c r="N4802" s="108">
        <f t="shared" si="7929"/>
        <v>1</v>
      </c>
      <c r="O4802" s="108">
        <f t="shared" si="7929"/>
        <v>1</v>
      </c>
      <c r="P4802" s="108">
        <f t="shared" si="7929"/>
        <v>0</v>
      </c>
      <c r="Q4802" s="108">
        <f t="shared" si="7929"/>
        <v>0</v>
      </c>
      <c r="R4802" s="108">
        <f t="shared" si="7929"/>
        <v>0</v>
      </c>
      <c r="S4802" s="108">
        <f t="shared" si="7929"/>
        <v>0</v>
      </c>
      <c r="T4802" s="108">
        <f t="shared" si="7929"/>
        <v>1</v>
      </c>
      <c r="U4802" s="108">
        <f t="shared" si="7929"/>
        <v>1</v>
      </c>
      <c r="V4802" s="108">
        <f t="shared" si="7929"/>
        <v>700000</v>
      </c>
      <c r="W4802" s="108">
        <f t="shared" si="7929"/>
        <v>700000</v>
      </c>
      <c r="X4802" s="108">
        <f t="shared" si="7930"/>
        <v>700000</v>
      </c>
      <c r="Y4802" s="108">
        <f t="shared" si="7930"/>
        <v>700000</v>
      </c>
    </row>
    <row r="4803" spans="1:25" s="213" customFormat="1" ht="15" x14ac:dyDescent="0.2">
      <c r="A4803" s="95" t="s">
        <v>1024</v>
      </c>
      <c r="B4803" s="93" t="s">
        <v>1029</v>
      </c>
      <c r="C4803" s="94">
        <v>11</v>
      </c>
      <c r="D4803" s="95" t="s">
        <v>101</v>
      </c>
      <c r="E4803" s="119">
        <v>4111</v>
      </c>
      <c r="F4803" s="142" t="s">
        <v>246</v>
      </c>
      <c r="G4803" s="134"/>
      <c r="H4803" s="398">
        <v>1</v>
      </c>
      <c r="I4803" s="398">
        <f>H4803</f>
        <v>1</v>
      </c>
      <c r="J4803" s="398">
        <v>0</v>
      </c>
      <c r="K4803" s="398">
        <f>J4803</f>
        <v>0</v>
      </c>
      <c r="L4803" s="398"/>
      <c r="M4803" s="398">
        <f>L4803</f>
        <v>0</v>
      </c>
      <c r="N4803" s="398">
        <v>1</v>
      </c>
      <c r="O4803" s="398">
        <f>N4803</f>
        <v>1</v>
      </c>
      <c r="P4803" s="398">
        <v>0</v>
      </c>
      <c r="Q4803" s="398">
        <f>P4803</f>
        <v>0</v>
      </c>
      <c r="R4803" s="398"/>
      <c r="S4803" s="398">
        <f>R4803</f>
        <v>0</v>
      </c>
      <c r="T4803" s="398">
        <v>1</v>
      </c>
      <c r="U4803" s="398">
        <f>T4803</f>
        <v>1</v>
      </c>
      <c r="V4803" s="402">
        <v>700000</v>
      </c>
      <c r="W4803" s="398">
        <f>V4803</f>
        <v>700000</v>
      </c>
      <c r="X4803" s="402">
        <v>700000</v>
      </c>
      <c r="Y4803" s="398">
        <f>X4803</f>
        <v>700000</v>
      </c>
    </row>
    <row r="4804" spans="1:25" s="213" customFormat="1" x14ac:dyDescent="0.2">
      <c r="A4804" s="188" t="s">
        <v>1024</v>
      </c>
      <c r="B4804" s="166" t="s">
        <v>1029</v>
      </c>
      <c r="C4804" s="167">
        <v>11</v>
      </c>
      <c r="D4804" s="166"/>
      <c r="E4804" s="168">
        <v>42</v>
      </c>
      <c r="F4804" s="169"/>
      <c r="G4804" s="169"/>
      <c r="H4804" s="185">
        <f>H4805+H4807+H4811</f>
        <v>3098838</v>
      </c>
      <c r="I4804" s="185">
        <f>I4805+I4807+I4811</f>
        <v>3098838</v>
      </c>
      <c r="J4804" s="185">
        <f>J4805+J4807+J4811</f>
        <v>3719993</v>
      </c>
      <c r="K4804" s="185">
        <f t="shared" ref="K4804:Q4804" si="7931">K4805+K4807+K4811</f>
        <v>3719993</v>
      </c>
      <c r="L4804" s="185">
        <f>L4805+L4807+L4811</f>
        <v>3719993</v>
      </c>
      <c r="M4804" s="185">
        <f t="shared" ref="M4804:O4804" si="7932">M4805+M4807+M4811</f>
        <v>3719993</v>
      </c>
      <c r="N4804" s="185">
        <f>N4805+N4807+N4811</f>
        <v>3283797</v>
      </c>
      <c r="O4804" s="185">
        <f t="shared" si="7932"/>
        <v>3283797</v>
      </c>
      <c r="P4804" s="185">
        <f t="shared" si="7931"/>
        <v>4286947</v>
      </c>
      <c r="Q4804" s="185">
        <f t="shared" si="7931"/>
        <v>4286947</v>
      </c>
      <c r="R4804" s="185">
        <f t="shared" ref="R4804:W4804" si="7933">R4805+R4807+R4811</f>
        <v>4286947</v>
      </c>
      <c r="S4804" s="185">
        <f t="shared" si="7933"/>
        <v>4286947</v>
      </c>
      <c r="T4804" s="185">
        <f t="shared" ref="T4804:U4804" si="7934">T4805+T4807+T4811</f>
        <v>3867930</v>
      </c>
      <c r="U4804" s="185">
        <f t="shared" si="7934"/>
        <v>3867930</v>
      </c>
      <c r="V4804" s="185">
        <f t="shared" si="7933"/>
        <v>3945300</v>
      </c>
      <c r="W4804" s="185">
        <f t="shared" si="7933"/>
        <v>3945300</v>
      </c>
      <c r="X4804" s="185">
        <f t="shared" ref="X4804:Y4804" si="7935">X4805+X4807+X4811</f>
        <v>3875907</v>
      </c>
      <c r="Y4804" s="185">
        <f t="shared" si="7935"/>
        <v>3875907</v>
      </c>
    </row>
    <row r="4805" spans="1:25" s="213" customFormat="1" x14ac:dyDescent="0.2">
      <c r="A4805" s="118" t="s">
        <v>1024</v>
      </c>
      <c r="B4805" s="102" t="s">
        <v>1029</v>
      </c>
      <c r="C4805" s="103">
        <v>11</v>
      </c>
      <c r="D4805" s="118"/>
      <c r="E4805" s="113">
        <v>421</v>
      </c>
      <c r="F4805" s="141"/>
      <c r="G4805" s="186"/>
      <c r="H4805" s="108">
        <f t="shared" ref="H4805:Y4805" si="7936">H4806</f>
        <v>2998003</v>
      </c>
      <c r="I4805" s="108">
        <f t="shared" si="7936"/>
        <v>2998003</v>
      </c>
      <c r="J4805" s="108">
        <f t="shared" si="7936"/>
        <v>3719993</v>
      </c>
      <c r="K4805" s="108">
        <f t="shared" si="7936"/>
        <v>3719993</v>
      </c>
      <c r="L4805" s="108">
        <f t="shared" si="7936"/>
        <v>3569993</v>
      </c>
      <c r="M4805" s="108">
        <f t="shared" si="7936"/>
        <v>3569993</v>
      </c>
      <c r="N4805" s="108">
        <f t="shared" si="7936"/>
        <v>3058794</v>
      </c>
      <c r="O4805" s="108">
        <f t="shared" si="7936"/>
        <v>3058794</v>
      </c>
      <c r="P4805" s="108">
        <f t="shared" si="7936"/>
        <v>4286947</v>
      </c>
      <c r="Q4805" s="108">
        <f t="shared" si="7936"/>
        <v>4286947</v>
      </c>
      <c r="R4805" s="108">
        <f t="shared" si="7936"/>
        <v>4286947</v>
      </c>
      <c r="S4805" s="108">
        <f t="shared" si="7936"/>
        <v>4286947</v>
      </c>
      <c r="T4805" s="108">
        <f t="shared" si="7936"/>
        <v>3837927</v>
      </c>
      <c r="U4805" s="108">
        <f t="shared" si="7936"/>
        <v>3837927</v>
      </c>
      <c r="V4805" s="108">
        <f t="shared" si="7936"/>
        <v>2945300</v>
      </c>
      <c r="W4805" s="108">
        <f t="shared" si="7936"/>
        <v>2945300</v>
      </c>
      <c r="X4805" s="108">
        <f t="shared" si="7936"/>
        <v>2875904</v>
      </c>
      <c r="Y4805" s="108">
        <f t="shared" si="7936"/>
        <v>2875904</v>
      </c>
    </row>
    <row r="4806" spans="1:25" s="213" customFormat="1" ht="15" x14ac:dyDescent="0.2">
      <c r="A4806" s="95" t="s">
        <v>1024</v>
      </c>
      <c r="B4806" s="93" t="s">
        <v>1029</v>
      </c>
      <c r="C4806" s="94">
        <v>11</v>
      </c>
      <c r="D4806" s="95" t="s">
        <v>101</v>
      </c>
      <c r="E4806" s="119">
        <v>4214</v>
      </c>
      <c r="F4806" s="142" t="s">
        <v>500</v>
      </c>
      <c r="G4806" s="134"/>
      <c r="H4806" s="398">
        <v>2998003</v>
      </c>
      <c r="I4806" s="398">
        <f>H4806</f>
        <v>2998003</v>
      </c>
      <c r="J4806" s="398">
        <v>3719993</v>
      </c>
      <c r="K4806" s="398">
        <f>J4806</f>
        <v>3719993</v>
      </c>
      <c r="L4806" s="402">
        <v>3569993</v>
      </c>
      <c r="M4806" s="398">
        <f>L4806</f>
        <v>3569993</v>
      </c>
      <c r="N4806" s="402">
        <v>3058794</v>
      </c>
      <c r="O4806" s="398">
        <f>N4806</f>
        <v>3058794</v>
      </c>
      <c r="P4806" s="398">
        <v>4286947</v>
      </c>
      <c r="Q4806" s="398">
        <f>P4806</f>
        <v>4286947</v>
      </c>
      <c r="R4806" s="402">
        <v>4286947</v>
      </c>
      <c r="S4806" s="398">
        <f>R4806</f>
        <v>4286947</v>
      </c>
      <c r="T4806" s="402">
        <v>3837927</v>
      </c>
      <c r="U4806" s="398">
        <f>T4806</f>
        <v>3837927</v>
      </c>
      <c r="V4806" s="402">
        <v>2945300</v>
      </c>
      <c r="W4806" s="398">
        <f>V4806</f>
        <v>2945300</v>
      </c>
      <c r="X4806" s="402">
        <v>2875904</v>
      </c>
      <c r="Y4806" s="398">
        <f>X4806</f>
        <v>2875904</v>
      </c>
    </row>
    <row r="4807" spans="1:25" s="213" customFormat="1" x14ac:dyDescent="0.2">
      <c r="A4807" s="118" t="s">
        <v>1024</v>
      </c>
      <c r="B4807" s="102" t="s">
        <v>1029</v>
      </c>
      <c r="C4807" s="103">
        <v>11</v>
      </c>
      <c r="D4807" s="118"/>
      <c r="E4807" s="113">
        <v>422</v>
      </c>
      <c r="F4807" s="141"/>
      <c r="G4807" s="186"/>
      <c r="H4807" s="108">
        <f>SUM(H4808:H4810)</f>
        <v>53475</v>
      </c>
      <c r="I4807" s="108">
        <f t="shared" ref="I4807:Q4807" si="7937">SUM(I4808:I4810)</f>
        <v>53475</v>
      </c>
      <c r="J4807" s="108">
        <f t="shared" si="7937"/>
        <v>0</v>
      </c>
      <c r="K4807" s="108">
        <f t="shared" si="7937"/>
        <v>0</v>
      </c>
      <c r="L4807" s="108">
        <f t="shared" ref="L4807:M4807" si="7938">SUM(L4808:L4810)</f>
        <v>0</v>
      </c>
      <c r="M4807" s="108">
        <f t="shared" si="7938"/>
        <v>0</v>
      </c>
      <c r="N4807" s="108">
        <f t="shared" ref="N4807:O4807" si="7939">SUM(N4808:N4810)</f>
        <v>3</v>
      </c>
      <c r="O4807" s="108">
        <f t="shared" si="7939"/>
        <v>3</v>
      </c>
      <c r="P4807" s="108">
        <f t="shared" si="7937"/>
        <v>0</v>
      </c>
      <c r="Q4807" s="108">
        <f t="shared" si="7937"/>
        <v>0</v>
      </c>
      <c r="R4807" s="108">
        <f t="shared" ref="R4807:W4807" si="7940">SUM(R4808:R4810)</f>
        <v>0</v>
      </c>
      <c r="S4807" s="108">
        <f t="shared" si="7940"/>
        <v>0</v>
      </c>
      <c r="T4807" s="108">
        <f t="shared" ref="T4807:U4807" si="7941">SUM(T4808:T4810)</f>
        <v>3</v>
      </c>
      <c r="U4807" s="108">
        <f t="shared" si="7941"/>
        <v>3</v>
      </c>
      <c r="V4807" s="108">
        <f t="shared" si="7940"/>
        <v>0</v>
      </c>
      <c r="W4807" s="108">
        <f t="shared" si="7940"/>
        <v>0</v>
      </c>
      <c r="X4807" s="108">
        <f t="shared" ref="X4807:Y4807" si="7942">SUM(X4808:X4810)</f>
        <v>3</v>
      </c>
      <c r="Y4807" s="108">
        <f t="shared" si="7942"/>
        <v>3</v>
      </c>
    </row>
    <row r="4808" spans="1:25" s="213" customFormat="1" ht="15" x14ac:dyDescent="0.2">
      <c r="A4808" s="95" t="s">
        <v>1024</v>
      </c>
      <c r="B4808" s="93" t="s">
        <v>1029</v>
      </c>
      <c r="C4808" s="94">
        <v>11</v>
      </c>
      <c r="D4808" s="95" t="s">
        <v>101</v>
      </c>
      <c r="E4808" s="119">
        <v>4221</v>
      </c>
      <c r="F4808" s="142" t="s">
        <v>74</v>
      </c>
      <c r="G4808" s="134"/>
      <c r="H4808" s="398">
        <v>9370</v>
      </c>
      <c r="I4808" s="398">
        <f>H4808</f>
        <v>9370</v>
      </c>
      <c r="J4808" s="398"/>
      <c r="K4808" s="398">
        <f>J4808</f>
        <v>0</v>
      </c>
      <c r="L4808" s="398"/>
      <c r="M4808" s="398">
        <f>L4808</f>
        <v>0</v>
      </c>
      <c r="N4808" s="398">
        <v>1</v>
      </c>
      <c r="O4808" s="398">
        <f>N4808</f>
        <v>1</v>
      </c>
      <c r="P4808" s="398"/>
      <c r="Q4808" s="398">
        <f>P4808</f>
        <v>0</v>
      </c>
      <c r="R4808" s="398"/>
      <c r="S4808" s="398">
        <f>R4808</f>
        <v>0</v>
      </c>
      <c r="T4808" s="398">
        <v>1</v>
      </c>
      <c r="U4808" s="398">
        <f>T4808</f>
        <v>1</v>
      </c>
      <c r="V4808" s="398"/>
      <c r="W4808" s="398">
        <f>V4808</f>
        <v>0</v>
      </c>
      <c r="X4808" s="398">
        <v>1</v>
      </c>
      <c r="Y4808" s="398">
        <f>X4808</f>
        <v>1</v>
      </c>
    </row>
    <row r="4809" spans="1:25" s="213" customFormat="1" ht="15" x14ac:dyDescent="0.2">
      <c r="A4809" s="95" t="s">
        <v>1024</v>
      </c>
      <c r="B4809" s="93" t="s">
        <v>1029</v>
      </c>
      <c r="C4809" s="94">
        <v>11</v>
      </c>
      <c r="D4809" s="95" t="s">
        <v>101</v>
      </c>
      <c r="E4809" s="119">
        <v>4223</v>
      </c>
      <c r="F4809" s="142" t="s">
        <v>76</v>
      </c>
      <c r="G4809" s="134"/>
      <c r="H4809" s="398">
        <v>3991</v>
      </c>
      <c r="I4809" s="398">
        <f>H4809</f>
        <v>3991</v>
      </c>
      <c r="J4809" s="398"/>
      <c r="K4809" s="398">
        <f>J4809</f>
        <v>0</v>
      </c>
      <c r="L4809" s="398"/>
      <c r="M4809" s="398">
        <f>L4809</f>
        <v>0</v>
      </c>
      <c r="N4809" s="398">
        <v>1</v>
      </c>
      <c r="O4809" s="398">
        <f>N4809</f>
        <v>1</v>
      </c>
      <c r="P4809" s="398"/>
      <c r="Q4809" s="398">
        <f>P4809</f>
        <v>0</v>
      </c>
      <c r="R4809" s="398"/>
      <c r="S4809" s="398">
        <f>R4809</f>
        <v>0</v>
      </c>
      <c r="T4809" s="398">
        <v>1</v>
      </c>
      <c r="U4809" s="398">
        <f>T4809</f>
        <v>1</v>
      </c>
      <c r="V4809" s="398"/>
      <c r="W4809" s="398">
        <f>V4809</f>
        <v>0</v>
      </c>
      <c r="X4809" s="398">
        <v>1</v>
      </c>
      <c r="Y4809" s="398">
        <f>X4809</f>
        <v>1</v>
      </c>
    </row>
    <row r="4810" spans="1:25" s="213" customFormat="1" ht="15" x14ac:dyDescent="0.2">
      <c r="A4810" s="95" t="s">
        <v>1024</v>
      </c>
      <c r="B4810" s="93" t="s">
        <v>1029</v>
      </c>
      <c r="C4810" s="94">
        <v>11</v>
      </c>
      <c r="D4810" s="95" t="s">
        <v>101</v>
      </c>
      <c r="E4810" s="119">
        <v>4227</v>
      </c>
      <c r="F4810" s="142" t="s">
        <v>77</v>
      </c>
      <c r="G4810" s="134"/>
      <c r="H4810" s="398">
        <v>40114</v>
      </c>
      <c r="I4810" s="398">
        <f>H4810</f>
        <v>40114</v>
      </c>
      <c r="J4810" s="398"/>
      <c r="K4810" s="398">
        <f>J4810</f>
        <v>0</v>
      </c>
      <c r="L4810" s="398"/>
      <c r="M4810" s="398">
        <f>L4810</f>
        <v>0</v>
      </c>
      <c r="N4810" s="398">
        <v>1</v>
      </c>
      <c r="O4810" s="398">
        <f>N4810</f>
        <v>1</v>
      </c>
      <c r="P4810" s="398"/>
      <c r="Q4810" s="398">
        <f>P4810</f>
        <v>0</v>
      </c>
      <c r="R4810" s="398"/>
      <c r="S4810" s="398">
        <f>R4810</f>
        <v>0</v>
      </c>
      <c r="T4810" s="398">
        <v>1</v>
      </c>
      <c r="U4810" s="398">
        <f>T4810</f>
        <v>1</v>
      </c>
      <c r="V4810" s="398"/>
      <c r="W4810" s="398">
        <f>V4810</f>
        <v>0</v>
      </c>
      <c r="X4810" s="398">
        <v>1</v>
      </c>
      <c r="Y4810" s="398">
        <f>X4810</f>
        <v>1</v>
      </c>
    </row>
    <row r="4811" spans="1:25" s="213" customFormat="1" x14ac:dyDescent="0.2">
      <c r="A4811" s="118" t="s">
        <v>1024</v>
      </c>
      <c r="B4811" s="102" t="s">
        <v>1029</v>
      </c>
      <c r="C4811" s="103">
        <v>11</v>
      </c>
      <c r="D4811" s="118"/>
      <c r="E4811" s="113">
        <v>426</v>
      </c>
      <c r="F4811" s="141"/>
      <c r="G4811" s="186"/>
      <c r="H4811" s="108">
        <f>H4812</f>
        <v>47360</v>
      </c>
      <c r="I4811" s="108">
        <f t="shared" ref="I4811:Y4811" si="7943">I4812</f>
        <v>47360</v>
      </c>
      <c r="J4811" s="108">
        <f t="shared" si="7943"/>
        <v>0</v>
      </c>
      <c r="K4811" s="108">
        <f t="shared" si="7943"/>
        <v>0</v>
      </c>
      <c r="L4811" s="108">
        <f t="shared" si="7943"/>
        <v>150000</v>
      </c>
      <c r="M4811" s="108">
        <f t="shared" si="7943"/>
        <v>150000</v>
      </c>
      <c r="N4811" s="108">
        <f t="shared" si="7943"/>
        <v>225000</v>
      </c>
      <c r="O4811" s="108">
        <f t="shared" si="7943"/>
        <v>225000</v>
      </c>
      <c r="P4811" s="108">
        <f t="shared" si="7943"/>
        <v>0</v>
      </c>
      <c r="Q4811" s="108">
        <f t="shared" si="7943"/>
        <v>0</v>
      </c>
      <c r="R4811" s="108">
        <f t="shared" si="7943"/>
        <v>0</v>
      </c>
      <c r="S4811" s="108">
        <f t="shared" si="7943"/>
        <v>0</v>
      </c>
      <c r="T4811" s="108">
        <f t="shared" si="7943"/>
        <v>30000</v>
      </c>
      <c r="U4811" s="108">
        <f t="shared" si="7943"/>
        <v>30000</v>
      </c>
      <c r="V4811" s="108">
        <f t="shared" si="7943"/>
        <v>1000000</v>
      </c>
      <c r="W4811" s="108">
        <f t="shared" si="7943"/>
        <v>1000000</v>
      </c>
      <c r="X4811" s="108">
        <f t="shared" si="7943"/>
        <v>1000000</v>
      </c>
      <c r="Y4811" s="108">
        <f t="shared" si="7943"/>
        <v>1000000</v>
      </c>
    </row>
    <row r="4812" spans="1:25" s="213" customFormat="1" ht="15" x14ac:dyDescent="0.2">
      <c r="A4812" s="95" t="s">
        <v>1024</v>
      </c>
      <c r="B4812" s="93" t="s">
        <v>1029</v>
      </c>
      <c r="C4812" s="94">
        <v>11</v>
      </c>
      <c r="D4812" s="95" t="s">
        <v>101</v>
      </c>
      <c r="E4812" s="119">
        <v>4264</v>
      </c>
      <c r="F4812" s="142" t="s">
        <v>852</v>
      </c>
      <c r="G4812" s="134"/>
      <c r="H4812" s="398">
        <v>47360</v>
      </c>
      <c r="I4812" s="398">
        <f>H4812</f>
        <v>47360</v>
      </c>
      <c r="J4812" s="398"/>
      <c r="K4812" s="398">
        <f>J4812</f>
        <v>0</v>
      </c>
      <c r="L4812" s="398">
        <v>150000</v>
      </c>
      <c r="M4812" s="398">
        <f>L4812</f>
        <v>150000</v>
      </c>
      <c r="N4812" s="398">
        <v>225000</v>
      </c>
      <c r="O4812" s="398">
        <f>N4812</f>
        <v>225000</v>
      </c>
      <c r="P4812" s="398"/>
      <c r="Q4812" s="398">
        <f>P4812</f>
        <v>0</v>
      </c>
      <c r="R4812" s="398"/>
      <c r="S4812" s="398">
        <f>R4812</f>
        <v>0</v>
      </c>
      <c r="T4812" s="398">
        <v>30000</v>
      </c>
      <c r="U4812" s="398">
        <f>T4812</f>
        <v>30000</v>
      </c>
      <c r="V4812" s="402">
        <v>1000000</v>
      </c>
      <c r="W4812" s="398">
        <f>V4812</f>
        <v>1000000</v>
      </c>
      <c r="X4812" s="402">
        <v>1000000</v>
      </c>
      <c r="Y4812" s="398">
        <f>X4812</f>
        <v>1000000</v>
      </c>
    </row>
    <row r="4813" spans="1:25" s="378" customFormat="1" x14ac:dyDescent="0.2">
      <c r="A4813" s="230">
        <v>51263</v>
      </c>
      <c r="B4813" s="232" t="s">
        <v>1029</v>
      </c>
      <c r="C4813" s="231">
        <v>11</v>
      </c>
      <c r="D4813" s="232" t="s">
        <v>760</v>
      </c>
      <c r="E4813" s="233">
        <v>45</v>
      </c>
      <c r="F4813" s="234" t="s">
        <v>760</v>
      </c>
      <c r="G4813" s="234"/>
      <c r="H4813" s="235">
        <f t="shared" ref="H4813:Y4813" si="7944">H4814</f>
        <v>0</v>
      </c>
      <c r="I4813" s="235">
        <f t="shared" si="7944"/>
        <v>0</v>
      </c>
      <c r="J4813" s="235">
        <f t="shared" si="7944"/>
        <v>0</v>
      </c>
      <c r="K4813" s="235">
        <f t="shared" si="7944"/>
        <v>0</v>
      </c>
      <c r="L4813" s="235">
        <f t="shared" si="7944"/>
        <v>0</v>
      </c>
      <c r="M4813" s="235">
        <f t="shared" si="7944"/>
        <v>0</v>
      </c>
      <c r="N4813" s="235">
        <f t="shared" si="7944"/>
        <v>24000</v>
      </c>
      <c r="O4813" s="235">
        <f t="shared" si="7944"/>
        <v>24000</v>
      </c>
      <c r="P4813" s="235">
        <f t="shared" si="7944"/>
        <v>0</v>
      </c>
      <c r="Q4813" s="235">
        <f t="shared" si="7944"/>
        <v>0</v>
      </c>
      <c r="R4813" s="235">
        <f t="shared" si="7944"/>
        <v>0</v>
      </c>
      <c r="S4813" s="235">
        <f t="shared" si="7944"/>
        <v>0</v>
      </c>
      <c r="T4813" s="235">
        <f t="shared" si="7944"/>
        <v>24000</v>
      </c>
      <c r="U4813" s="235">
        <f t="shared" si="7944"/>
        <v>24000</v>
      </c>
      <c r="V4813" s="235">
        <f t="shared" si="7944"/>
        <v>0</v>
      </c>
      <c r="W4813" s="235">
        <f t="shared" si="7944"/>
        <v>0</v>
      </c>
      <c r="X4813" s="235">
        <f t="shared" si="7944"/>
        <v>29574</v>
      </c>
      <c r="Y4813" s="235">
        <f t="shared" si="7944"/>
        <v>29574</v>
      </c>
    </row>
    <row r="4814" spans="1:25" s="378" customFormat="1" x14ac:dyDescent="0.2">
      <c r="A4814" s="236">
        <v>51263</v>
      </c>
      <c r="B4814" s="322" t="s">
        <v>1029</v>
      </c>
      <c r="C4814" s="237">
        <v>11</v>
      </c>
      <c r="D4814" s="236" t="s">
        <v>760</v>
      </c>
      <c r="E4814" s="238">
        <v>451</v>
      </c>
      <c r="F4814" s="239" t="s">
        <v>760</v>
      </c>
      <c r="G4814" s="240"/>
      <c r="H4814" s="241">
        <f t="shared" ref="H4814:Y4814" si="7945">SUM(H4815)</f>
        <v>0</v>
      </c>
      <c r="I4814" s="241">
        <f t="shared" si="7945"/>
        <v>0</v>
      </c>
      <c r="J4814" s="241">
        <f t="shared" si="7945"/>
        <v>0</v>
      </c>
      <c r="K4814" s="241">
        <f t="shared" si="7945"/>
        <v>0</v>
      </c>
      <c r="L4814" s="241">
        <f t="shared" si="7945"/>
        <v>0</v>
      </c>
      <c r="M4814" s="241">
        <f t="shared" si="7945"/>
        <v>0</v>
      </c>
      <c r="N4814" s="241">
        <f t="shared" si="7945"/>
        <v>24000</v>
      </c>
      <c r="O4814" s="241">
        <f t="shared" si="7945"/>
        <v>24000</v>
      </c>
      <c r="P4814" s="241">
        <f t="shared" si="7945"/>
        <v>0</v>
      </c>
      <c r="Q4814" s="241">
        <f t="shared" si="7945"/>
        <v>0</v>
      </c>
      <c r="R4814" s="241">
        <f t="shared" si="7945"/>
        <v>0</v>
      </c>
      <c r="S4814" s="241">
        <f t="shared" si="7945"/>
        <v>0</v>
      </c>
      <c r="T4814" s="241">
        <f t="shared" si="7945"/>
        <v>24000</v>
      </c>
      <c r="U4814" s="241">
        <f t="shared" si="7945"/>
        <v>24000</v>
      </c>
      <c r="V4814" s="241">
        <f t="shared" si="7945"/>
        <v>0</v>
      </c>
      <c r="W4814" s="241">
        <f t="shared" si="7945"/>
        <v>0</v>
      </c>
      <c r="X4814" s="241">
        <f t="shared" si="7945"/>
        <v>29574</v>
      </c>
      <c r="Y4814" s="241">
        <f t="shared" si="7945"/>
        <v>29574</v>
      </c>
    </row>
    <row r="4815" spans="1:25" s="379" customFormat="1" ht="30" x14ac:dyDescent="0.2">
      <c r="A4815" s="242">
        <v>51263</v>
      </c>
      <c r="B4815" s="331" t="s">
        <v>1029</v>
      </c>
      <c r="C4815" s="243">
        <v>11</v>
      </c>
      <c r="D4815" s="242" t="s">
        <v>101</v>
      </c>
      <c r="E4815" s="251">
        <v>4511</v>
      </c>
      <c r="F4815" s="246" t="s">
        <v>1030</v>
      </c>
      <c r="G4815" s="247"/>
      <c r="H4815" s="381">
        <v>0</v>
      </c>
      <c r="I4815" s="381">
        <f>H4815</f>
        <v>0</v>
      </c>
      <c r="J4815" s="381"/>
      <c r="K4815" s="381">
        <f>J4815</f>
        <v>0</v>
      </c>
      <c r="L4815" s="432">
        <v>0</v>
      </c>
      <c r="M4815" s="381">
        <f>L4815</f>
        <v>0</v>
      </c>
      <c r="N4815" s="432">
        <v>24000</v>
      </c>
      <c r="O4815" s="381">
        <f>N4815</f>
        <v>24000</v>
      </c>
      <c r="P4815" s="381"/>
      <c r="Q4815" s="381">
        <f>P4815</f>
        <v>0</v>
      </c>
      <c r="R4815" s="432">
        <v>0</v>
      </c>
      <c r="S4815" s="381">
        <f>R4815</f>
        <v>0</v>
      </c>
      <c r="T4815" s="432">
        <v>24000</v>
      </c>
      <c r="U4815" s="381">
        <f>T4815</f>
        <v>24000</v>
      </c>
      <c r="V4815" s="432">
        <v>0</v>
      </c>
      <c r="W4815" s="381">
        <f>V4815</f>
        <v>0</v>
      </c>
      <c r="X4815" s="432">
        <v>29574</v>
      </c>
      <c r="Y4815" s="381">
        <f>X4815</f>
        <v>29574</v>
      </c>
    </row>
    <row r="4816" spans="1:25" s="213" customFormat="1" x14ac:dyDescent="0.2">
      <c r="A4816" s="188" t="s">
        <v>1024</v>
      </c>
      <c r="B4816" s="166" t="s">
        <v>1029</v>
      </c>
      <c r="C4816" s="167">
        <v>43</v>
      </c>
      <c r="D4816" s="166"/>
      <c r="E4816" s="168">
        <v>32</v>
      </c>
      <c r="F4816" s="169"/>
      <c r="G4816" s="169"/>
      <c r="H4816" s="185">
        <f t="shared" ref="H4816:X4817" si="7946">H4817</f>
        <v>6636</v>
      </c>
      <c r="I4816" s="185">
        <f t="shared" si="7946"/>
        <v>0</v>
      </c>
      <c r="J4816" s="185">
        <f t="shared" si="7946"/>
        <v>6636</v>
      </c>
      <c r="K4816" s="185">
        <f t="shared" si="7946"/>
        <v>0</v>
      </c>
      <c r="L4816" s="185">
        <f t="shared" si="7946"/>
        <v>6636</v>
      </c>
      <c r="M4816" s="185">
        <f t="shared" si="7946"/>
        <v>0</v>
      </c>
      <c r="N4816" s="185">
        <f t="shared" si="7946"/>
        <v>6636</v>
      </c>
      <c r="O4816" s="185">
        <f t="shared" si="7946"/>
        <v>0</v>
      </c>
      <c r="P4816" s="185">
        <f t="shared" si="7946"/>
        <v>6636</v>
      </c>
      <c r="Q4816" s="185">
        <f t="shared" si="7946"/>
        <v>0</v>
      </c>
      <c r="R4816" s="185">
        <f t="shared" si="7946"/>
        <v>6636</v>
      </c>
      <c r="S4816" s="185">
        <f t="shared" si="7946"/>
        <v>0</v>
      </c>
      <c r="T4816" s="185">
        <f t="shared" si="7946"/>
        <v>6636</v>
      </c>
      <c r="U4816" s="185">
        <f t="shared" si="7946"/>
        <v>0</v>
      </c>
      <c r="V4816" s="185">
        <f t="shared" si="7946"/>
        <v>6636</v>
      </c>
      <c r="W4816" s="185">
        <f t="shared" si="7946"/>
        <v>0</v>
      </c>
      <c r="X4816" s="185">
        <f t="shared" si="7946"/>
        <v>6636</v>
      </c>
      <c r="Y4816" s="185">
        <f t="shared" ref="X4816:Y4817" si="7947">Y4817</f>
        <v>0</v>
      </c>
    </row>
    <row r="4817" spans="1:30" s="213" customFormat="1" x14ac:dyDescent="0.2">
      <c r="A4817" s="118" t="s">
        <v>1024</v>
      </c>
      <c r="B4817" s="102" t="s">
        <v>1029</v>
      </c>
      <c r="C4817" s="103">
        <v>43</v>
      </c>
      <c r="D4817" s="118"/>
      <c r="E4817" s="113">
        <v>323</v>
      </c>
      <c r="F4817" s="141"/>
      <c r="G4817" s="186"/>
      <c r="H4817" s="108">
        <f t="shared" si="7946"/>
        <v>6636</v>
      </c>
      <c r="I4817" s="108">
        <f t="shared" si="7946"/>
        <v>0</v>
      </c>
      <c r="J4817" s="108">
        <f t="shared" si="7946"/>
        <v>6636</v>
      </c>
      <c r="K4817" s="108">
        <f t="shared" si="7946"/>
        <v>0</v>
      </c>
      <c r="L4817" s="108">
        <f t="shared" si="7946"/>
        <v>6636</v>
      </c>
      <c r="M4817" s="108">
        <f t="shared" si="7946"/>
        <v>0</v>
      </c>
      <c r="N4817" s="108">
        <f t="shared" si="7946"/>
        <v>6636</v>
      </c>
      <c r="O4817" s="108">
        <f t="shared" si="7946"/>
        <v>0</v>
      </c>
      <c r="P4817" s="108">
        <f t="shared" si="7946"/>
        <v>6636</v>
      </c>
      <c r="Q4817" s="108">
        <f t="shared" si="7946"/>
        <v>0</v>
      </c>
      <c r="R4817" s="108">
        <f t="shared" si="7946"/>
        <v>6636</v>
      </c>
      <c r="S4817" s="108">
        <f t="shared" si="7946"/>
        <v>0</v>
      </c>
      <c r="T4817" s="108">
        <f>T4818</f>
        <v>6636</v>
      </c>
      <c r="U4817" s="108">
        <f t="shared" si="7946"/>
        <v>0</v>
      </c>
      <c r="V4817" s="108">
        <f t="shared" si="7946"/>
        <v>6636</v>
      </c>
      <c r="W4817" s="108">
        <f t="shared" si="7946"/>
        <v>0</v>
      </c>
      <c r="X4817" s="108">
        <f t="shared" si="7947"/>
        <v>6636</v>
      </c>
      <c r="Y4817" s="108">
        <f t="shared" si="7947"/>
        <v>0</v>
      </c>
    </row>
    <row r="4818" spans="1:30" s="213" customFormat="1" ht="15" x14ac:dyDescent="0.2">
      <c r="A4818" s="95" t="s">
        <v>1024</v>
      </c>
      <c r="B4818" s="93" t="s">
        <v>1029</v>
      </c>
      <c r="C4818" s="94">
        <v>43</v>
      </c>
      <c r="D4818" s="95" t="s">
        <v>101</v>
      </c>
      <c r="E4818" s="119">
        <v>3232</v>
      </c>
      <c r="F4818" s="142" t="s">
        <v>53</v>
      </c>
      <c r="G4818" s="134"/>
      <c r="H4818" s="398">
        <v>6636</v>
      </c>
      <c r="I4818" s="399"/>
      <c r="J4818" s="398">
        <v>6636</v>
      </c>
      <c r="K4818" s="399"/>
      <c r="L4818" s="402">
        <v>6636</v>
      </c>
      <c r="M4818" s="399"/>
      <c r="N4818" s="402">
        <v>6636</v>
      </c>
      <c r="O4818" s="399"/>
      <c r="P4818" s="398">
        <v>6636</v>
      </c>
      <c r="Q4818" s="399"/>
      <c r="R4818" s="402">
        <v>6636</v>
      </c>
      <c r="S4818" s="399"/>
      <c r="T4818" s="402">
        <v>6636</v>
      </c>
      <c r="U4818" s="399"/>
      <c r="V4818" s="402">
        <v>6636</v>
      </c>
      <c r="W4818" s="399"/>
      <c r="X4818" s="402">
        <v>6636</v>
      </c>
      <c r="Y4818" s="399"/>
    </row>
    <row r="4819" spans="1:30" s="213" customFormat="1" ht="33.75" x14ac:dyDescent="0.2">
      <c r="A4819" s="202" t="s">
        <v>1024</v>
      </c>
      <c r="B4819" s="173" t="s">
        <v>1031</v>
      </c>
      <c r="C4819" s="173"/>
      <c r="D4819" s="173"/>
      <c r="E4819" s="174"/>
      <c r="F4819" s="176" t="s">
        <v>1032</v>
      </c>
      <c r="G4819" s="177" t="s">
        <v>687</v>
      </c>
      <c r="H4819" s="178">
        <f t="shared" ref="H4819:Y4819" si="7948">H4820+H4826+H4831+H4834</f>
        <v>1017784</v>
      </c>
      <c r="I4819" s="178">
        <f t="shared" si="7948"/>
        <v>486894</v>
      </c>
      <c r="J4819" s="178">
        <f t="shared" si="7948"/>
        <v>990442</v>
      </c>
      <c r="K4819" s="178">
        <f t="shared" si="7948"/>
        <v>459552</v>
      </c>
      <c r="L4819" s="178">
        <f t="shared" si="7948"/>
        <v>990442</v>
      </c>
      <c r="M4819" s="178">
        <f t="shared" si="7948"/>
        <v>459552</v>
      </c>
      <c r="N4819" s="178">
        <f t="shared" si="7948"/>
        <v>990442</v>
      </c>
      <c r="O4819" s="178">
        <f t="shared" si="7948"/>
        <v>459552</v>
      </c>
      <c r="P4819" s="178">
        <f t="shared" si="7948"/>
        <v>979228</v>
      </c>
      <c r="Q4819" s="178">
        <f t="shared" si="7948"/>
        <v>448338</v>
      </c>
      <c r="R4819" s="178">
        <f t="shared" si="7948"/>
        <v>979228</v>
      </c>
      <c r="S4819" s="178">
        <f t="shared" si="7948"/>
        <v>448338</v>
      </c>
      <c r="T4819" s="178">
        <f t="shared" si="7948"/>
        <v>979228</v>
      </c>
      <c r="U4819" s="178">
        <f t="shared" si="7948"/>
        <v>448338</v>
      </c>
      <c r="V4819" s="178">
        <f t="shared" si="7948"/>
        <v>1998979</v>
      </c>
      <c r="W4819" s="178">
        <f t="shared" si="7948"/>
        <v>405089</v>
      </c>
      <c r="X4819" s="178">
        <f t="shared" si="7948"/>
        <v>1998979</v>
      </c>
      <c r="Y4819" s="178">
        <f t="shared" si="7948"/>
        <v>405089</v>
      </c>
    </row>
    <row r="4820" spans="1:30" s="213" customFormat="1" x14ac:dyDescent="0.2">
      <c r="A4820" s="188" t="s">
        <v>1024</v>
      </c>
      <c r="B4820" s="166" t="s">
        <v>1031</v>
      </c>
      <c r="C4820" s="167">
        <v>11</v>
      </c>
      <c r="D4820" s="166"/>
      <c r="E4820" s="168">
        <v>34</v>
      </c>
      <c r="F4820" s="169"/>
      <c r="G4820" s="169"/>
      <c r="H4820" s="185">
        <f t="shared" ref="H4820:Q4820" si="7949">H4821+H4824</f>
        <v>486894</v>
      </c>
      <c r="I4820" s="185">
        <f t="shared" si="7949"/>
        <v>486894</v>
      </c>
      <c r="J4820" s="185">
        <f t="shared" si="7949"/>
        <v>459552</v>
      </c>
      <c r="K4820" s="185">
        <f t="shared" si="7949"/>
        <v>459552</v>
      </c>
      <c r="L4820" s="185">
        <f t="shared" ref="L4820:M4820" si="7950">L4821+L4824</f>
        <v>459552</v>
      </c>
      <c r="M4820" s="185">
        <f t="shared" si="7950"/>
        <v>459552</v>
      </c>
      <c r="N4820" s="185">
        <f t="shared" ref="N4820:O4820" si="7951">N4821+N4824</f>
        <v>459552</v>
      </c>
      <c r="O4820" s="185">
        <f t="shared" si="7951"/>
        <v>459552</v>
      </c>
      <c r="P4820" s="185">
        <f t="shared" si="7949"/>
        <v>448338</v>
      </c>
      <c r="Q4820" s="185">
        <f t="shared" si="7949"/>
        <v>448338</v>
      </c>
      <c r="R4820" s="185">
        <f t="shared" ref="R4820:W4820" si="7952">R4821+R4824</f>
        <v>448338</v>
      </c>
      <c r="S4820" s="185">
        <f t="shared" si="7952"/>
        <v>448338</v>
      </c>
      <c r="T4820" s="185">
        <f t="shared" ref="T4820:U4820" si="7953">T4821+T4824</f>
        <v>448338</v>
      </c>
      <c r="U4820" s="185">
        <f t="shared" si="7953"/>
        <v>448338</v>
      </c>
      <c r="V4820" s="185">
        <f t="shared" si="7952"/>
        <v>405089</v>
      </c>
      <c r="W4820" s="185">
        <f t="shared" si="7952"/>
        <v>405089</v>
      </c>
      <c r="X4820" s="185">
        <f t="shared" ref="X4820:Y4820" si="7954">X4821+X4824</f>
        <v>405089</v>
      </c>
      <c r="Y4820" s="185">
        <f t="shared" si="7954"/>
        <v>405089</v>
      </c>
    </row>
    <row r="4821" spans="1:30" s="213" customFormat="1" x14ac:dyDescent="0.2">
      <c r="A4821" s="118" t="s">
        <v>1024</v>
      </c>
      <c r="B4821" s="102" t="s">
        <v>1031</v>
      </c>
      <c r="C4821" s="103">
        <v>11</v>
      </c>
      <c r="D4821" s="118"/>
      <c r="E4821" s="113">
        <v>342</v>
      </c>
      <c r="F4821" s="141"/>
      <c r="G4821" s="186"/>
      <c r="H4821" s="108">
        <f t="shared" ref="H4821:Q4821" si="7955">H4822+H4823</f>
        <v>433804</v>
      </c>
      <c r="I4821" s="108">
        <f t="shared" si="7955"/>
        <v>433804</v>
      </c>
      <c r="J4821" s="108">
        <f t="shared" si="7955"/>
        <v>406463</v>
      </c>
      <c r="K4821" s="108">
        <f t="shared" si="7955"/>
        <v>406463</v>
      </c>
      <c r="L4821" s="108">
        <f t="shared" ref="L4821:M4821" si="7956">L4822+L4823</f>
        <v>406463</v>
      </c>
      <c r="M4821" s="108">
        <f t="shared" si="7956"/>
        <v>406463</v>
      </c>
      <c r="N4821" s="108">
        <f t="shared" ref="N4821:O4821" si="7957">N4822+N4823</f>
        <v>406462</v>
      </c>
      <c r="O4821" s="108">
        <f t="shared" si="7957"/>
        <v>406462</v>
      </c>
      <c r="P4821" s="108">
        <f t="shared" si="7955"/>
        <v>395249</v>
      </c>
      <c r="Q4821" s="108">
        <f t="shared" si="7955"/>
        <v>395249</v>
      </c>
      <c r="R4821" s="108">
        <f t="shared" ref="R4821:W4821" si="7958">R4822+R4823</f>
        <v>395249</v>
      </c>
      <c r="S4821" s="108">
        <f t="shared" si="7958"/>
        <v>395249</v>
      </c>
      <c r="T4821" s="108">
        <f t="shared" ref="T4821:U4821" si="7959">T4822+T4823</f>
        <v>395249</v>
      </c>
      <c r="U4821" s="108">
        <f t="shared" si="7959"/>
        <v>395249</v>
      </c>
      <c r="V4821" s="108">
        <f t="shared" si="7958"/>
        <v>352000</v>
      </c>
      <c r="W4821" s="108">
        <f t="shared" si="7958"/>
        <v>352000</v>
      </c>
      <c r="X4821" s="108">
        <f t="shared" ref="X4821:Y4821" si="7960">X4822+X4823</f>
        <v>352000</v>
      </c>
      <c r="Y4821" s="108">
        <f t="shared" si="7960"/>
        <v>352000</v>
      </c>
    </row>
    <row r="4822" spans="1:30" s="213" customFormat="1" ht="45" x14ac:dyDescent="0.2">
      <c r="A4822" s="95" t="s">
        <v>1024</v>
      </c>
      <c r="B4822" s="93" t="s">
        <v>1031</v>
      </c>
      <c r="C4822" s="94">
        <v>11</v>
      </c>
      <c r="D4822" s="95" t="s">
        <v>101</v>
      </c>
      <c r="E4822" s="119">
        <v>3422</v>
      </c>
      <c r="F4822" s="142" t="s">
        <v>1033</v>
      </c>
      <c r="G4822" s="134"/>
      <c r="H4822" s="398">
        <v>275798</v>
      </c>
      <c r="I4822" s="398">
        <f t="shared" ref="I4822:I4823" si="7961">H4822</f>
        <v>275798</v>
      </c>
      <c r="J4822" s="398">
        <v>275798</v>
      </c>
      <c r="K4822" s="398">
        <f t="shared" ref="K4822:K4823" si="7962">J4822</f>
        <v>275798</v>
      </c>
      <c r="L4822" s="398">
        <v>275798</v>
      </c>
      <c r="M4822" s="398">
        <f t="shared" ref="M4822:M4823" si="7963">L4822</f>
        <v>275798</v>
      </c>
      <c r="N4822" s="398">
        <v>270797</v>
      </c>
      <c r="O4822" s="398">
        <f t="shared" ref="O4822:O4823" si="7964">N4822</f>
        <v>270797</v>
      </c>
      <c r="P4822" s="398">
        <v>275798</v>
      </c>
      <c r="Q4822" s="398">
        <f t="shared" ref="Q4822:Q4823" si="7965">P4822</f>
        <v>275798</v>
      </c>
      <c r="R4822" s="398">
        <v>275798</v>
      </c>
      <c r="S4822" s="398">
        <f t="shared" ref="S4822:S4823" si="7966">R4822</f>
        <v>275798</v>
      </c>
      <c r="T4822" s="398">
        <v>275798</v>
      </c>
      <c r="U4822" s="398">
        <f t="shared" ref="U4822:U4823" si="7967">T4822</f>
        <v>275798</v>
      </c>
      <c r="V4822" s="398">
        <v>257000</v>
      </c>
      <c r="W4822" s="398">
        <f t="shared" ref="W4822:W4823" si="7968">V4822</f>
        <v>257000</v>
      </c>
      <c r="X4822" s="398">
        <v>257000</v>
      </c>
      <c r="Y4822" s="398">
        <f t="shared" ref="Y4822:Y4823" si="7969">X4822</f>
        <v>257000</v>
      </c>
    </row>
    <row r="4823" spans="1:30" s="213" customFormat="1" ht="45" x14ac:dyDescent="0.2">
      <c r="A4823" s="95" t="s">
        <v>1024</v>
      </c>
      <c r="B4823" s="93" t="s">
        <v>1031</v>
      </c>
      <c r="C4823" s="94">
        <v>11</v>
      </c>
      <c r="D4823" s="95" t="s">
        <v>101</v>
      </c>
      <c r="E4823" s="119">
        <v>3423</v>
      </c>
      <c r="F4823" s="142" t="s">
        <v>864</v>
      </c>
      <c r="G4823" s="134"/>
      <c r="H4823" s="398">
        <v>158006</v>
      </c>
      <c r="I4823" s="398">
        <f t="shared" si="7961"/>
        <v>158006</v>
      </c>
      <c r="J4823" s="398">
        <v>130665</v>
      </c>
      <c r="K4823" s="398">
        <f t="shared" si="7962"/>
        <v>130665</v>
      </c>
      <c r="L4823" s="398">
        <v>130665</v>
      </c>
      <c r="M4823" s="398">
        <f t="shared" si="7963"/>
        <v>130665</v>
      </c>
      <c r="N4823" s="398">
        <v>135665</v>
      </c>
      <c r="O4823" s="398">
        <f t="shared" si="7964"/>
        <v>135665</v>
      </c>
      <c r="P4823" s="398">
        <v>119451</v>
      </c>
      <c r="Q4823" s="398">
        <f t="shared" si="7965"/>
        <v>119451</v>
      </c>
      <c r="R4823" s="398">
        <v>119451</v>
      </c>
      <c r="S4823" s="398">
        <f t="shared" si="7966"/>
        <v>119451</v>
      </c>
      <c r="T4823" s="398">
        <v>119451</v>
      </c>
      <c r="U4823" s="398">
        <f t="shared" si="7967"/>
        <v>119451</v>
      </c>
      <c r="V4823" s="398">
        <v>95000</v>
      </c>
      <c r="W4823" s="398">
        <f t="shared" si="7968"/>
        <v>95000</v>
      </c>
      <c r="X4823" s="398">
        <v>95000</v>
      </c>
      <c r="Y4823" s="398">
        <f t="shared" si="7969"/>
        <v>95000</v>
      </c>
    </row>
    <row r="4824" spans="1:30" s="213" customFormat="1" x14ac:dyDescent="0.2">
      <c r="A4824" s="118" t="s">
        <v>1024</v>
      </c>
      <c r="B4824" s="102" t="s">
        <v>1031</v>
      </c>
      <c r="C4824" s="103">
        <v>11</v>
      </c>
      <c r="D4824" s="118"/>
      <c r="E4824" s="113">
        <v>343</v>
      </c>
      <c r="F4824" s="141"/>
      <c r="G4824" s="186"/>
      <c r="H4824" s="108">
        <f t="shared" ref="H4824:Y4824" si="7970">H4825</f>
        <v>53090</v>
      </c>
      <c r="I4824" s="108">
        <f t="shared" si="7970"/>
        <v>53090</v>
      </c>
      <c r="J4824" s="108">
        <f t="shared" si="7970"/>
        <v>53089</v>
      </c>
      <c r="K4824" s="108">
        <f t="shared" si="7970"/>
        <v>53089</v>
      </c>
      <c r="L4824" s="108">
        <f t="shared" si="7970"/>
        <v>53089</v>
      </c>
      <c r="M4824" s="108">
        <f t="shared" si="7970"/>
        <v>53089</v>
      </c>
      <c r="N4824" s="108">
        <f t="shared" si="7970"/>
        <v>53090</v>
      </c>
      <c r="O4824" s="108">
        <f t="shared" si="7970"/>
        <v>53090</v>
      </c>
      <c r="P4824" s="108">
        <f t="shared" si="7970"/>
        <v>53089</v>
      </c>
      <c r="Q4824" s="108">
        <f t="shared" si="7970"/>
        <v>53089</v>
      </c>
      <c r="R4824" s="108">
        <f t="shared" si="7970"/>
        <v>53089</v>
      </c>
      <c r="S4824" s="108">
        <f t="shared" si="7970"/>
        <v>53089</v>
      </c>
      <c r="T4824" s="108">
        <f t="shared" si="7970"/>
        <v>53089</v>
      </c>
      <c r="U4824" s="108">
        <f t="shared" si="7970"/>
        <v>53089</v>
      </c>
      <c r="V4824" s="108">
        <f t="shared" si="7970"/>
        <v>53089</v>
      </c>
      <c r="W4824" s="108">
        <f t="shared" si="7970"/>
        <v>53089</v>
      </c>
      <c r="X4824" s="108">
        <f t="shared" si="7970"/>
        <v>53089</v>
      </c>
      <c r="Y4824" s="108">
        <f t="shared" si="7970"/>
        <v>53089</v>
      </c>
    </row>
    <row r="4825" spans="1:30" s="213" customFormat="1" ht="15" x14ac:dyDescent="0.2">
      <c r="A4825" s="95" t="s">
        <v>1024</v>
      </c>
      <c r="B4825" s="93" t="s">
        <v>1031</v>
      </c>
      <c r="C4825" s="94">
        <v>11</v>
      </c>
      <c r="D4825" s="95" t="s">
        <v>101</v>
      </c>
      <c r="E4825" s="119">
        <v>3434</v>
      </c>
      <c r="F4825" s="142" t="s">
        <v>70</v>
      </c>
      <c r="G4825" s="134"/>
      <c r="H4825" s="398">
        <v>53090</v>
      </c>
      <c r="I4825" s="398">
        <f>H4825</f>
        <v>53090</v>
      </c>
      <c r="J4825" s="398">
        <v>53089</v>
      </c>
      <c r="K4825" s="398">
        <f>J4825</f>
        <v>53089</v>
      </c>
      <c r="L4825" s="402">
        <v>53089</v>
      </c>
      <c r="M4825" s="398">
        <f>L4825</f>
        <v>53089</v>
      </c>
      <c r="N4825" s="402">
        <v>53090</v>
      </c>
      <c r="O4825" s="398">
        <f>N4825</f>
        <v>53090</v>
      </c>
      <c r="P4825" s="398">
        <v>53089</v>
      </c>
      <c r="Q4825" s="398">
        <f>P4825</f>
        <v>53089</v>
      </c>
      <c r="R4825" s="402">
        <v>53089</v>
      </c>
      <c r="S4825" s="398">
        <f>R4825</f>
        <v>53089</v>
      </c>
      <c r="T4825" s="402">
        <v>53089</v>
      </c>
      <c r="U4825" s="398">
        <f>T4825</f>
        <v>53089</v>
      </c>
      <c r="V4825" s="402">
        <v>53089</v>
      </c>
      <c r="W4825" s="398">
        <f>V4825</f>
        <v>53089</v>
      </c>
      <c r="X4825" s="402">
        <v>53089</v>
      </c>
      <c r="Y4825" s="398">
        <f>X4825</f>
        <v>53089</v>
      </c>
    </row>
    <row r="4826" spans="1:30" s="213" customFormat="1" x14ac:dyDescent="0.2">
      <c r="A4826" s="188" t="s">
        <v>1024</v>
      </c>
      <c r="B4826" s="166" t="s">
        <v>1031</v>
      </c>
      <c r="C4826" s="167">
        <v>11</v>
      </c>
      <c r="D4826" s="166"/>
      <c r="E4826" s="168">
        <v>54</v>
      </c>
      <c r="F4826" s="169"/>
      <c r="G4826" s="169"/>
      <c r="H4826" s="185">
        <f>H4829+H4827</f>
        <v>514964</v>
      </c>
      <c r="I4826" s="185">
        <f>I4827+I4829</f>
        <v>0</v>
      </c>
      <c r="J4826" s="185">
        <f t="shared" ref="J4826:Y4826" si="7971">J4829+J4827</f>
        <v>514964</v>
      </c>
      <c r="K4826" s="185">
        <f t="shared" si="7971"/>
        <v>0</v>
      </c>
      <c r="L4826" s="185">
        <f t="shared" si="7971"/>
        <v>514964</v>
      </c>
      <c r="M4826" s="185">
        <f t="shared" si="7971"/>
        <v>0</v>
      </c>
      <c r="N4826" s="185">
        <f t="shared" si="7971"/>
        <v>514964</v>
      </c>
      <c r="O4826" s="185">
        <f t="shared" si="7971"/>
        <v>0</v>
      </c>
      <c r="P4826" s="185">
        <f t="shared" si="7971"/>
        <v>514964</v>
      </c>
      <c r="Q4826" s="185">
        <f t="shared" si="7971"/>
        <v>0</v>
      </c>
      <c r="R4826" s="185">
        <f t="shared" si="7971"/>
        <v>514964</v>
      </c>
      <c r="S4826" s="185">
        <f t="shared" si="7971"/>
        <v>0</v>
      </c>
      <c r="T4826" s="185">
        <f t="shared" si="7971"/>
        <v>514964</v>
      </c>
      <c r="U4826" s="185">
        <f t="shared" si="7971"/>
        <v>0</v>
      </c>
      <c r="V4826" s="185">
        <f t="shared" si="7971"/>
        <v>1577964</v>
      </c>
      <c r="W4826" s="185">
        <f t="shared" si="7971"/>
        <v>0</v>
      </c>
      <c r="X4826" s="185">
        <f t="shared" si="7971"/>
        <v>1577964</v>
      </c>
      <c r="Y4826" s="185">
        <f t="shared" si="7971"/>
        <v>0</v>
      </c>
    </row>
    <row r="4827" spans="1:30" s="213" customFormat="1" x14ac:dyDescent="0.2">
      <c r="A4827" s="118" t="s">
        <v>1024</v>
      </c>
      <c r="B4827" s="102" t="s">
        <v>1031</v>
      </c>
      <c r="C4827" s="103">
        <v>11</v>
      </c>
      <c r="D4827" s="118"/>
      <c r="E4827" s="113">
        <v>542</v>
      </c>
      <c r="F4827" s="141"/>
      <c r="G4827" s="186"/>
      <c r="H4827" s="108">
        <f t="shared" ref="H4827:Y4827" si="7972">H4828</f>
        <v>0</v>
      </c>
      <c r="I4827" s="108">
        <f t="shared" si="7972"/>
        <v>0</v>
      </c>
      <c r="J4827" s="108">
        <f t="shared" si="7972"/>
        <v>0</v>
      </c>
      <c r="K4827" s="108">
        <f t="shared" si="7972"/>
        <v>0</v>
      </c>
      <c r="L4827" s="108">
        <f t="shared" si="7972"/>
        <v>0</v>
      </c>
      <c r="M4827" s="108">
        <f t="shared" si="7972"/>
        <v>0</v>
      </c>
      <c r="N4827" s="108">
        <f t="shared" si="7972"/>
        <v>0</v>
      </c>
      <c r="O4827" s="108">
        <f t="shared" si="7972"/>
        <v>0</v>
      </c>
      <c r="P4827" s="108">
        <f t="shared" si="7972"/>
        <v>0</v>
      </c>
      <c r="Q4827" s="108">
        <f t="shared" si="7972"/>
        <v>0</v>
      </c>
      <c r="R4827" s="108">
        <f t="shared" si="7972"/>
        <v>0</v>
      </c>
      <c r="S4827" s="108">
        <f t="shared" si="7972"/>
        <v>0</v>
      </c>
      <c r="T4827" s="108">
        <f t="shared" si="7972"/>
        <v>0</v>
      </c>
      <c r="U4827" s="108">
        <f t="shared" si="7972"/>
        <v>0</v>
      </c>
      <c r="V4827" s="108">
        <f t="shared" si="7972"/>
        <v>1063000</v>
      </c>
      <c r="W4827" s="108">
        <f t="shared" si="7972"/>
        <v>0</v>
      </c>
      <c r="X4827" s="108">
        <f t="shared" si="7972"/>
        <v>1063000</v>
      </c>
      <c r="Y4827" s="108">
        <f t="shared" si="7972"/>
        <v>0</v>
      </c>
      <c r="Z4827"/>
      <c r="AA4827"/>
      <c r="AB4827"/>
      <c r="AC4827"/>
      <c r="AD4827"/>
    </row>
    <row r="4828" spans="1:30" s="213" customFormat="1" ht="30" x14ac:dyDescent="0.2">
      <c r="A4828" s="95" t="s">
        <v>1024</v>
      </c>
      <c r="B4828" s="93" t="s">
        <v>1031</v>
      </c>
      <c r="C4828" s="94">
        <v>11</v>
      </c>
      <c r="D4828" s="95" t="s">
        <v>101</v>
      </c>
      <c r="E4828" s="119">
        <v>5422</v>
      </c>
      <c r="F4828" s="142" t="s">
        <v>1034</v>
      </c>
      <c r="G4828" s="186"/>
      <c r="H4828" s="398">
        <v>0</v>
      </c>
      <c r="I4828" s="398"/>
      <c r="J4828" s="398">
        <v>0</v>
      </c>
      <c r="K4828" s="399"/>
      <c r="L4828" s="433">
        <v>0</v>
      </c>
      <c r="M4828" s="399"/>
      <c r="N4828" s="433">
        <v>0</v>
      </c>
      <c r="O4828" s="399"/>
      <c r="P4828" s="433">
        <v>0</v>
      </c>
      <c r="Q4828" s="399"/>
      <c r="R4828" s="433">
        <v>0</v>
      </c>
      <c r="S4828" s="399"/>
      <c r="T4828" s="433">
        <v>0</v>
      </c>
      <c r="U4828" s="399"/>
      <c r="V4828" s="398">
        <v>1063000</v>
      </c>
      <c r="W4828" s="399"/>
      <c r="X4828" s="398">
        <v>1063000</v>
      </c>
      <c r="Y4828" s="399"/>
      <c r="Z4828"/>
      <c r="AA4828"/>
      <c r="AB4828"/>
      <c r="AC4828"/>
      <c r="AD4828"/>
    </row>
    <row r="4829" spans="1:30" s="213" customFormat="1" x14ac:dyDescent="0.2">
      <c r="A4829" s="118" t="s">
        <v>1024</v>
      </c>
      <c r="B4829" s="102" t="s">
        <v>1031</v>
      </c>
      <c r="C4829" s="103">
        <v>11</v>
      </c>
      <c r="D4829" s="118"/>
      <c r="E4829" s="113">
        <v>544</v>
      </c>
      <c r="F4829" s="141"/>
      <c r="G4829" s="186"/>
      <c r="H4829" s="108">
        <f t="shared" ref="H4829:Y4829" si="7973">H4830</f>
        <v>514964</v>
      </c>
      <c r="I4829" s="108">
        <f t="shared" si="7973"/>
        <v>0</v>
      </c>
      <c r="J4829" s="108">
        <f t="shared" si="7973"/>
        <v>514964</v>
      </c>
      <c r="K4829" s="108">
        <f t="shared" si="7973"/>
        <v>0</v>
      </c>
      <c r="L4829" s="108">
        <f t="shared" si="7973"/>
        <v>514964</v>
      </c>
      <c r="M4829" s="108">
        <f t="shared" si="7973"/>
        <v>0</v>
      </c>
      <c r="N4829" s="108">
        <f t="shared" si="7973"/>
        <v>514964</v>
      </c>
      <c r="O4829" s="108">
        <f t="shared" si="7973"/>
        <v>0</v>
      </c>
      <c r="P4829" s="108">
        <f t="shared" si="7973"/>
        <v>514964</v>
      </c>
      <c r="Q4829" s="108">
        <f t="shared" si="7973"/>
        <v>0</v>
      </c>
      <c r="R4829" s="108">
        <f t="shared" si="7973"/>
        <v>514964</v>
      </c>
      <c r="S4829" s="108">
        <f t="shared" si="7973"/>
        <v>0</v>
      </c>
      <c r="T4829" s="108">
        <f t="shared" si="7973"/>
        <v>514964</v>
      </c>
      <c r="U4829" s="108">
        <f t="shared" si="7973"/>
        <v>0</v>
      </c>
      <c r="V4829" s="108">
        <f t="shared" si="7973"/>
        <v>514964</v>
      </c>
      <c r="W4829" s="108">
        <f t="shared" si="7973"/>
        <v>0</v>
      </c>
      <c r="X4829" s="108">
        <f t="shared" si="7973"/>
        <v>514964</v>
      </c>
      <c r="Y4829" s="108">
        <f t="shared" si="7973"/>
        <v>0</v>
      </c>
    </row>
    <row r="4830" spans="1:30" ht="30" x14ac:dyDescent="0.2">
      <c r="A4830" s="95" t="s">
        <v>1024</v>
      </c>
      <c r="B4830" s="93" t="s">
        <v>1031</v>
      </c>
      <c r="C4830" s="94">
        <v>11</v>
      </c>
      <c r="D4830" s="95" t="s">
        <v>101</v>
      </c>
      <c r="E4830" s="119">
        <v>5443</v>
      </c>
      <c r="F4830" s="142" t="s">
        <v>865</v>
      </c>
      <c r="H4830" s="398">
        <v>514964</v>
      </c>
      <c r="I4830" s="398"/>
      <c r="J4830" s="398">
        <v>514964</v>
      </c>
      <c r="K4830" s="399"/>
      <c r="L4830" s="398">
        <v>514964</v>
      </c>
      <c r="M4830" s="399"/>
      <c r="N4830" s="398">
        <v>514964</v>
      </c>
      <c r="O4830" s="399"/>
      <c r="P4830" s="398">
        <v>514964</v>
      </c>
      <c r="Q4830" s="399"/>
      <c r="R4830" s="398">
        <v>514964</v>
      </c>
      <c r="S4830" s="399"/>
      <c r="T4830" s="398">
        <v>514964</v>
      </c>
      <c r="U4830" s="399"/>
      <c r="V4830" s="398">
        <v>514964</v>
      </c>
      <c r="W4830" s="399"/>
      <c r="X4830" s="398">
        <v>514964</v>
      </c>
      <c r="Y4830" s="399"/>
      <c r="Z4830" s="213"/>
      <c r="AA4830" s="213"/>
      <c r="AB4830" s="213"/>
      <c r="AC4830" s="213"/>
    </row>
    <row r="4831" spans="1:30" x14ac:dyDescent="0.2">
      <c r="A4831" s="188" t="s">
        <v>1024</v>
      </c>
      <c r="B4831" s="166" t="s">
        <v>1031</v>
      </c>
      <c r="C4831" s="167">
        <v>43</v>
      </c>
      <c r="D4831" s="166"/>
      <c r="E4831" s="168">
        <v>34</v>
      </c>
      <c r="F4831" s="169"/>
      <c r="G4831" s="169"/>
      <c r="H4831" s="185">
        <f t="shared" ref="H4831:X4832" si="7974">H4832</f>
        <v>2654</v>
      </c>
      <c r="I4831" s="185">
        <f t="shared" si="7974"/>
        <v>0</v>
      </c>
      <c r="J4831" s="185">
        <f t="shared" si="7974"/>
        <v>2654</v>
      </c>
      <c r="K4831" s="185">
        <f t="shared" si="7974"/>
        <v>0</v>
      </c>
      <c r="L4831" s="185">
        <f t="shared" si="7974"/>
        <v>2654</v>
      </c>
      <c r="M4831" s="185">
        <f t="shared" si="7974"/>
        <v>0</v>
      </c>
      <c r="N4831" s="185">
        <f t="shared" si="7974"/>
        <v>2654</v>
      </c>
      <c r="O4831" s="185">
        <f t="shared" si="7974"/>
        <v>0</v>
      </c>
      <c r="P4831" s="185">
        <f t="shared" si="7974"/>
        <v>2654</v>
      </c>
      <c r="Q4831" s="185">
        <f t="shared" si="7974"/>
        <v>0</v>
      </c>
      <c r="R4831" s="185">
        <f t="shared" si="7974"/>
        <v>2654</v>
      </c>
      <c r="S4831" s="185">
        <f t="shared" si="7974"/>
        <v>0</v>
      </c>
      <c r="T4831" s="185">
        <f t="shared" si="7974"/>
        <v>2654</v>
      </c>
      <c r="U4831" s="185">
        <f t="shared" si="7974"/>
        <v>0</v>
      </c>
      <c r="V4831" s="185">
        <f t="shared" si="7974"/>
        <v>2654</v>
      </c>
      <c r="W4831" s="185">
        <f t="shared" si="7974"/>
        <v>0</v>
      </c>
      <c r="X4831" s="185">
        <f t="shared" si="7974"/>
        <v>2654</v>
      </c>
      <c r="Y4831" s="185">
        <f t="shared" ref="X4831:Y4832" si="7975">Y4832</f>
        <v>0</v>
      </c>
      <c r="Z4831" s="213"/>
      <c r="AA4831" s="213"/>
      <c r="AB4831" s="213"/>
      <c r="AC4831" s="213"/>
    </row>
    <row r="4832" spans="1:30" x14ac:dyDescent="0.2">
      <c r="A4832" s="118" t="s">
        <v>1024</v>
      </c>
      <c r="B4832" s="102" t="s">
        <v>1031</v>
      </c>
      <c r="C4832" s="103">
        <v>43</v>
      </c>
      <c r="D4832" s="118"/>
      <c r="E4832" s="113">
        <v>342</v>
      </c>
      <c r="F4832" s="141"/>
      <c r="G4832" s="186"/>
      <c r="H4832" s="108">
        <f t="shared" si="7974"/>
        <v>2654</v>
      </c>
      <c r="I4832" s="108">
        <f t="shared" si="7974"/>
        <v>0</v>
      </c>
      <c r="J4832" s="108">
        <f t="shared" si="7974"/>
        <v>2654</v>
      </c>
      <c r="K4832" s="108">
        <f t="shared" si="7974"/>
        <v>0</v>
      </c>
      <c r="L4832" s="108">
        <f t="shared" si="7974"/>
        <v>2654</v>
      </c>
      <c r="M4832" s="108">
        <f t="shared" si="7974"/>
        <v>0</v>
      </c>
      <c r="N4832" s="108">
        <f t="shared" si="7974"/>
        <v>2654</v>
      </c>
      <c r="O4832" s="108">
        <f t="shared" si="7974"/>
        <v>0</v>
      </c>
      <c r="P4832" s="108">
        <f t="shared" si="7974"/>
        <v>2654</v>
      </c>
      <c r="Q4832" s="108">
        <f t="shared" si="7974"/>
        <v>0</v>
      </c>
      <c r="R4832" s="108">
        <f t="shared" si="7974"/>
        <v>2654</v>
      </c>
      <c r="S4832" s="108">
        <f t="shared" si="7974"/>
        <v>0</v>
      </c>
      <c r="T4832" s="108">
        <f t="shared" si="7974"/>
        <v>2654</v>
      </c>
      <c r="U4832" s="108">
        <f t="shared" si="7974"/>
        <v>0</v>
      </c>
      <c r="V4832" s="108">
        <f t="shared" si="7974"/>
        <v>2654</v>
      </c>
      <c r="W4832" s="108">
        <f t="shared" si="7974"/>
        <v>0</v>
      </c>
      <c r="X4832" s="108">
        <f t="shared" si="7975"/>
        <v>2654</v>
      </c>
      <c r="Y4832" s="108">
        <f t="shared" si="7975"/>
        <v>0</v>
      </c>
    </row>
    <row r="4833" spans="1:29" ht="45" x14ac:dyDescent="0.2">
      <c r="A4833" s="95" t="s">
        <v>1024</v>
      </c>
      <c r="B4833" s="93" t="s">
        <v>1031</v>
      </c>
      <c r="C4833" s="94">
        <v>43</v>
      </c>
      <c r="D4833" s="95" t="s">
        <v>101</v>
      </c>
      <c r="E4833" s="119">
        <v>3423</v>
      </c>
      <c r="F4833" s="142" t="s">
        <v>864</v>
      </c>
      <c r="H4833" s="398">
        <v>2654</v>
      </c>
      <c r="I4833" s="399"/>
      <c r="J4833" s="398">
        <v>2654</v>
      </c>
      <c r="K4833" s="399"/>
      <c r="L4833" s="398">
        <v>2654</v>
      </c>
      <c r="M4833" s="399"/>
      <c r="N4833" s="398">
        <v>2654</v>
      </c>
      <c r="O4833" s="399"/>
      <c r="P4833" s="398">
        <v>2654</v>
      </c>
      <c r="Q4833" s="399"/>
      <c r="R4833" s="398">
        <v>2654</v>
      </c>
      <c r="S4833" s="399"/>
      <c r="T4833" s="398">
        <v>2654</v>
      </c>
      <c r="U4833" s="399"/>
      <c r="V4833" s="398">
        <v>2654</v>
      </c>
      <c r="W4833" s="399"/>
      <c r="X4833" s="398">
        <v>2654</v>
      </c>
      <c r="Y4833" s="399"/>
    </row>
    <row r="4834" spans="1:29" s="229" customFormat="1" x14ac:dyDescent="0.2">
      <c r="A4834" s="188" t="s">
        <v>1024</v>
      </c>
      <c r="B4834" s="166" t="s">
        <v>1031</v>
      </c>
      <c r="C4834" s="167">
        <v>43</v>
      </c>
      <c r="D4834" s="166"/>
      <c r="E4834" s="168">
        <v>54</v>
      </c>
      <c r="F4834" s="169"/>
      <c r="G4834" s="169"/>
      <c r="H4834" s="185">
        <f t="shared" ref="H4834:X4835" si="7976">H4835</f>
        <v>13272</v>
      </c>
      <c r="I4834" s="185">
        <f t="shared" si="7976"/>
        <v>0</v>
      </c>
      <c r="J4834" s="185">
        <f t="shared" si="7976"/>
        <v>13272</v>
      </c>
      <c r="K4834" s="185">
        <f t="shared" si="7976"/>
        <v>0</v>
      </c>
      <c r="L4834" s="185">
        <f t="shared" si="7976"/>
        <v>13272</v>
      </c>
      <c r="M4834" s="185">
        <f t="shared" si="7976"/>
        <v>0</v>
      </c>
      <c r="N4834" s="185">
        <f t="shared" si="7976"/>
        <v>13272</v>
      </c>
      <c r="O4834" s="185">
        <f t="shared" si="7976"/>
        <v>0</v>
      </c>
      <c r="P4834" s="185">
        <f t="shared" si="7976"/>
        <v>13272</v>
      </c>
      <c r="Q4834" s="185">
        <f t="shared" si="7976"/>
        <v>0</v>
      </c>
      <c r="R4834" s="185">
        <f t="shared" si="7976"/>
        <v>13272</v>
      </c>
      <c r="S4834" s="185">
        <f t="shared" si="7976"/>
        <v>0</v>
      </c>
      <c r="T4834" s="185">
        <f t="shared" si="7976"/>
        <v>13272</v>
      </c>
      <c r="U4834" s="185">
        <f t="shared" si="7976"/>
        <v>0</v>
      </c>
      <c r="V4834" s="185">
        <f t="shared" si="7976"/>
        <v>13272</v>
      </c>
      <c r="W4834" s="185">
        <f t="shared" si="7976"/>
        <v>0</v>
      </c>
      <c r="X4834" s="185">
        <f t="shared" si="7976"/>
        <v>13272</v>
      </c>
      <c r="Y4834" s="185">
        <f t="shared" ref="X4834:Y4835" si="7977">Y4835</f>
        <v>0</v>
      </c>
      <c r="Z4834" s="112"/>
      <c r="AA4834" s="112"/>
      <c r="AB4834" s="112"/>
      <c r="AC4834" s="112"/>
    </row>
    <row r="4835" spans="1:29" s="229" customFormat="1" x14ac:dyDescent="0.2">
      <c r="A4835" s="118" t="s">
        <v>1024</v>
      </c>
      <c r="B4835" s="102" t="s">
        <v>1031</v>
      </c>
      <c r="C4835" s="103">
        <v>43</v>
      </c>
      <c r="D4835" s="118"/>
      <c r="E4835" s="113">
        <v>544</v>
      </c>
      <c r="F4835" s="141"/>
      <c r="G4835" s="186"/>
      <c r="H4835" s="108">
        <f t="shared" si="7976"/>
        <v>13272</v>
      </c>
      <c r="I4835" s="108">
        <f t="shared" si="7976"/>
        <v>0</v>
      </c>
      <c r="J4835" s="108">
        <f t="shared" si="7976"/>
        <v>13272</v>
      </c>
      <c r="K4835" s="108">
        <f t="shared" si="7976"/>
        <v>0</v>
      </c>
      <c r="L4835" s="108">
        <f t="shared" si="7976"/>
        <v>13272</v>
      </c>
      <c r="M4835" s="108">
        <f t="shared" si="7976"/>
        <v>0</v>
      </c>
      <c r="N4835" s="108">
        <f t="shared" si="7976"/>
        <v>13272</v>
      </c>
      <c r="O4835" s="108">
        <f t="shared" si="7976"/>
        <v>0</v>
      </c>
      <c r="P4835" s="108">
        <f t="shared" si="7976"/>
        <v>13272</v>
      </c>
      <c r="Q4835" s="108">
        <f t="shared" si="7976"/>
        <v>0</v>
      </c>
      <c r="R4835" s="108">
        <f t="shared" si="7976"/>
        <v>13272</v>
      </c>
      <c r="S4835" s="108">
        <f t="shared" si="7976"/>
        <v>0</v>
      </c>
      <c r="T4835" s="108">
        <f t="shared" si="7976"/>
        <v>13272</v>
      </c>
      <c r="U4835" s="108">
        <f t="shared" si="7976"/>
        <v>0</v>
      </c>
      <c r="V4835" s="108">
        <f t="shared" si="7976"/>
        <v>13272</v>
      </c>
      <c r="W4835" s="108">
        <f t="shared" si="7976"/>
        <v>0</v>
      </c>
      <c r="X4835" s="108">
        <f t="shared" si="7977"/>
        <v>13272</v>
      </c>
      <c r="Y4835" s="108">
        <f t="shared" si="7977"/>
        <v>0</v>
      </c>
      <c r="Z4835" s="112"/>
      <c r="AA4835" s="112"/>
      <c r="AB4835" s="112"/>
      <c r="AC4835" s="112"/>
    </row>
    <row r="4836" spans="1:29" s="229" customFormat="1" ht="30" x14ac:dyDescent="0.2">
      <c r="A4836" s="95" t="s">
        <v>1024</v>
      </c>
      <c r="B4836" s="93" t="s">
        <v>1031</v>
      </c>
      <c r="C4836" s="94">
        <v>43</v>
      </c>
      <c r="D4836" s="95" t="s">
        <v>101</v>
      </c>
      <c r="E4836" s="119">
        <v>5443</v>
      </c>
      <c r="F4836" s="142" t="s">
        <v>865</v>
      </c>
      <c r="G4836" s="134"/>
      <c r="H4836" s="398">
        <v>13272</v>
      </c>
      <c r="I4836" s="399"/>
      <c r="J4836" s="398">
        <v>13272</v>
      </c>
      <c r="K4836" s="399"/>
      <c r="L4836" s="398">
        <v>13272</v>
      </c>
      <c r="M4836" s="399"/>
      <c r="N4836" s="398">
        <v>13272</v>
      </c>
      <c r="O4836" s="399"/>
      <c r="P4836" s="398">
        <v>13272</v>
      </c>
      <c r="Q4836" s="399"/>
      <c r="R4836" s="398">
        <v>13272</v>
      </c>
      <c r="S4836" s="399"/>
      <c r="T4836" s="398">
        <v>13272</v>
      </c>
      <c r="U4836" s="399"/>
      <c r="V4836" s="398">
        <v>13272</v>
      </c>
      <c r="W4836" s="399"/>
      <c r="X4836" s="398">
        <v>13272</v>
      </c>
      <c r="Y4836" s="399"/>
    </row>
    <row r="4837" spans="1:29" s="101" customFormat="1" ht="63" x14ac:dyDescent="0.2">
      <c r="A4837" s="202" t="s">
        <v>1024</v>
      </c>
      <c r="B4837" s="173" t="s">
        <v>1035</v>
      </c>
      <c r="C4837" s="173"/>
      <c r="D4837" s="173"/>
      <c r="E4837" s="174"/>
      <c r="F4837" s="176" t="s">
        <v>1036</v>
      </c>
      <c r="G4837" s="177" t="s">
        <v>687</v>
      </c>
      <c r="H4837" s="178">
        <f t="shared" ref="H4837:Q4837" si="7978">H4845+H4838+H4842+H4850+H4854+H4862+H4866+H4874+H4878+H4857+H4869</f>
        <v>495664</v>
      </c>
      <c r="I4837" s="178">
        <f t="shared" si="7978"/>
        <v>209113</v>
      </c>
      <c r="J4837" s="178">
        <f t="shared" si="7978"/>
        <v>443229</v>
      </c>
      <c r="K4837" s="178">
        <f t="shared" si="7978"/>
        <v>144299</v>
      </c>
      <c r="L4837" s="178">
        <f t="shared" ref="L4837:M4837" si="7979">L4845+L4838+L4842+L4850+L4854+L4862+L4866+L4874+L4878+L4857+L4869</f>
        <v>914786</v>
      </c>
      <c r="M4837" s="178">
        <f t="shared" si="7979"/>
        <v>296037</v>
      </c>
      <c r="N4837" s="178">
        <f t="shared" ref="N4837:O4837" si="7980">N4845+N4838+N4842+N4850+N4854+N4862+N4866+N4874+N4878+N4857+N4869</f>
        <v>914786</v>
      </c>
      <c r="O4837" s="178">
        <f t="shared" si="7980"/>
        <v>296037</v>
      </c>
      <c r="P4837" s="178">
        <f t="shared" si="7978"/>
        <v>0</v>
      </c>
      <c r="Q4837" s="178">
        <f t="shared" si="7978"/>
        <v>0</v>
      </c>
      <c r="R4837" s="178">
        <f t="shared" ref="R4837:W4837" si="7981">R4845+R4838+R4842+R4850+R4854+R4862+R4866+R4874+R4878+R4857+R4869</f>
        <v>0</v>
      </c>
      <c r="S4837" s="178">
        <f t="shared" si="7981"/>
        <v>0</v>
      </c>
      <c r="T4837" s="178">
        <f t="shared" ref="T4837:U4837" si="7982">T4845+T4838+T4842+T4850+T4854+T4862+T4866+T4874+T4878+T4857+T4869</f>
        <v>0</v>
      </c>
      <c r="U4837" s="178">
        <f t="shared" si="7982"/>
        <v>0</v>
      </c>
      <c r="V4837" s="178">
        <f t="shared" si="7981"/>
        <v>0</v>
      </c>
      <c r="W4837" s="178">
        <f t="shared" si="7981"/>
        <v>0</v>
      </c>
      <c r="X4837" s="178">
        <f t="shared" ref="X4837:Y4837" si="7983">X4845+X4838+X4842+X4850+X4854+X4862+X4866+X4874+X4878+X4857+X4869</f>
        <v>0</v>
      </c>
      <c r="Y4837" s="178">
        <f t="shared" si="7983"/>
        <v>0</v>
      </c>
      <c r="Z4837" s="229"/>
      <c r="AA4837" s="229"/>
      <c r="AB4837" s="229"/>
      <c r="AC4837" s="229"/>
    </row>
    <row r="4838" spans="1:29" x14ac:dyDescent="0.2">
      <c r="A4838" s="188" t="s">
        <v>1024</v>
      </c>
      <c r="B4838" s="166" t="s">
        <v>1035</v>
      </c>
      <c r="C4838" s="167">
        <v>11</v>
      </c>
      <c r="D4838" s="166"/>
      <c r="E4838" s="168">
        <v>32</v>
      </c>
      <c r="F4838" s="169"/>
      <c r="G4838" s="169"/>
      <c r="H4838" s="185">
        <f t="shared" ref="H4838:Y4838" si="7984">H4839</f>
        <v>44133</v>
      </c>
      <c r="I4838" s="185">
        <f t="shared" si="7984"/>
        <v>44133</v>
      </c>
      <c r="J4838" s="185">
        <f t="shared" si="7984"/>
        <v>69499</v>
      </c>
      <c r="K4838" s="185">
        <f t="shared" si="7984"/>
        <v>69499</v>
      </c>
      <c r="L4838" s="185">
        <f t="shared" si="7984"/>
        <v>78259</v>
      </c>
      <c r="M4838" s="185">
        <f t="shared" si="7984"/>
        <v>78259</v>
      </c>
      <c r="N4838" s="185">
        <f t="shared" si="7984"/>
        <v>78259</v>
      </c>
      <c r="O4838" s="185">
        <f t="shared" si="7984"/>
        <v>78259</v>
      </c>
      <c r="P4838" s="185">
        <f t="shared" si="7984"/>
        <v>0</v>
      </c>
      <c r="Q4838" s="185">
        <f t="shared" si="7984"/>
        <v>0</v>
      </c>
      <c r="R4838" s="185">
        <f t="shared" si="7984"/>
        <v>0</v>
      </c>
      <c r="S4838" s="185">
        <f t="shared" si="7984"/>
        <v>0</v>
      </c>
      <c r="T4838" s="185">
        <f t="shared" si="7984"/>
        <v>0</v>
      </c>
      <c r="U4838" s="185">
        <f t="shared" si="7984"/>
        <v>0</v>
      </c>
      <c r="V4838" s="185">
        <f t="shared" si="7984"/>
        <v>0</v>
      </c>
      <c r="W4838" s="185">
        <f t="shared" si="7984"/>
        <v>0</v>
      </c>
      <c r="X4838" s="185">
        <f t="shared" si="7984"/>
        <v>0</v>
      </c>
      <c r="Y4838" s="185">
        <f t="shared" si="7984"/>
        <v>0</v>
      </c>
      <c r="Z4838" s="229"/>
      <c r="AA4838" s="229"/>
      <c r="AB4838" s="229"/>
      <c r="AC4838" s="229"/>
    </row>
    <row r="4839" spans="1:29" s="126" customFormat="1" x14ac:dyDescent="0.2">
      <c r="A4839" s="118" t="s">
        <v>1024</v>
      </c>
      <c r="B4839" s="102" t="s">
        <v>1035</v>
      </c>
      <c r="C4839" s="103">
        <v>11</v>
      </c>
      <c r="D4839" s="118"/>
      <c r="E4839" s="113">
        <v>323</v>
      </c>
      <c r="F4839" s="141"/>
      <c r="G4839" s="186"/>
      <c r="H4839" s="108">
        <f t="shared" ref="H4839:Q4839" si="7985">SUM(H4840:H4841)</f>
        <v>44133</v>
      </c>
      <c r="I4839" s="108">
        <f t="shared" si="7985"/>
        <v>44133</v>
      </c>
      <c r="J4839" s="108">
        <f t="shared" si="7985"/>
        <v>69499</v>
      </c>
      <c r="K4839" s="108">
        <f t="shared" si="7985"/>
        <v>69499</v>
      </c>
      <c r="L4839" s="108">
        <f t="shared" ref="L4839:M4839" si="7986">SUM(L4840:L4841)</f>
        <v>78259</v>
      </c>
      <c r="M4839" s="108">
        <f t="shared" si="7986"/>
        <v>78259</v>
      </c>
      <c r="N4839" s="108">
        <f t="shared" ref="N4839:O4839" si="7987">SUM(N4840:N4841)</f>
        <v>78259</v>
      </c>
      <c r="O4839" s="108">
        <f t="shared" si="7987"/>
        <v>78259</v>
      </c>
      <c r="P4839" s="108">
        <f t="shared" si="7985"/>
        <v>0</v>
      </c>
      <c r="Q4839" s="108">
        <f t="shared" si="7985"/>
        <v>0</v>
      </c>
      <c r="R4839" s="108">
        <f t="shared" ref="R4839:W4839" si="7988">SUM(R4840:R4841)</f>
        <v>0</v>
      </c>
      <c r="S4839" s="108">
        <f t="shared" si="7988"/>
        <v>0</v>
      </c>
      <c r="T4839" s="108">
        <f t="shared" ref="T4839:U4839" si="7989">SUM(T4840:T4841)</f>
        <v>0</v>
      </c>
      <c r="U4839" s="108">
        <f t="shared" si="7989"/>
        <v>0</v>
      </c>
      <c r="V4839" s="108">
        <f t="shared" si="7988"/>
        <v>0</v>
      </c>
      <c r="W4839" s="108">
        <f t="shared" si="7988"/>
        <v>0</v>
      </c>
      <c r="X4839" s="108">
        <f t="shared" ref="X4839:Y4839" si="7990">SUM(X4840:X4841)</f>
        <v>0</v>
      </c>
      <c r="Y4839" s="108">
        <f t="shared" si="7990"/>
        <v>0</v>
      </c>
    </row>
    <row r="4840" spans="1:29" s="126" customFormat="1" ht="15" x14ac:dyDescent="0.2">
      <c r="A4840" s="95" t="s">
        <v>1024</v>
      </c>
      <c r="B4840" s="93" t="s">
        <v>1035</v>
      </c>
      <c r="C4840" s="94">
        <v>11</v>
      </c>
      <c r="D4840" s="95" t="s">
        <v>101</v>
      </c>
      <c r="E4840" s="119">
        <v>3233</v>
      </c>
      <c r="F4840" s="142" t="s">
        <v>54</v>
      </c>
      <c r="G4840" s="134"/>
      <c r="H4840" s="398">
        <v>995</v>
      </c>
      <c r="I4840" s="398">
        <f t="shared" ref="I4840:I4841" si="7991">H4840</f>
        <v>995</v>
      </c>
      <c r="J4840" s="398">
        <v>995</v>
      </c>
      <c r="K4840" s="398">
        <f t="shared" ref="K4840:K4841" si="7992">J4840</f>
        <v>995</v>
      </c>
      <c r="L4840" s="408">
        <v>995</v>
      </c>
      <c r="M4840" s="398">
        <f t="shared" ref="M4840:M4841" si="7993">L4840</f>
        <v>995</v>
      </c>
      <c r="N4840" s="408">
        <v>995</v>
      </c>
      <c r="O4840" s="398">
        <f t="shared" ref="O4840:O4841" si="7994">N4840</f>
        <v>995</v>
      </c>
      <c r="P4840" s="398">
        <v>0</v>
      </c>
      <c r="Q4840" s="398">
        <f t="shared" ref="Q4840:Q4841" si="7995">P4840</f>
        <v>0</v>
      </c>
      <c r="R4840" s="398"/>
      <c r="S4840" s="398">
        <f t="shared" ref="S4840:S4841" si="7996">R4840</f>
        <v>0</v>
      </c>
      <c r="T4840" s="398"/>
      <c r="U4840" s="398">
        <f t="shared" ref="U4840:U4841" si="7997">T4840</f>
        <v>0</v>
      </c>
      <c r="V4840" s="398"/>
      <c r="W4840" s="398">
        <f t="shared" ref="W4840:W4841" si="7998">V4840</f>
        <v>0</v>
      </c>
      <c r="X4840" s="398"/>
      <c r="Y4840" s="398">
        <f t="shared" ref="Y4840:Y4841" si="7999">X4840</f>
        <v>0</v>
      </c>
    </row>
    <row r="4841" spans="1:29" s="126" customFormat="1" ht="15" x14ac:dyDescent="0.2">
      <c r="A4841" s="95" t="s">
        <v>1024</v>
      </c>
      <c r="B4841" s="93" t="s">
        <v>1035</v>
      </c>
      <c r="C4841" s="94">
        <v>11</v>
      </c>
      <c r="D4841" s="95" t="s">
        <v>101</v>
      </c>
      <c r="E4841" s="119">
        <v>3237</v>
      </c>
      <c r="F4841" s="142" t="s">
        <v>58</v>
      </c>
      <c r="G4841" s="134"/>
      <c r="H4841" s="398">
        <v>43138</v>
      </c>
      <c r="I4841" s="398">
        <f t="shared" si="7991"/>
        <v>43138</v>
      </c>
      <c r="J4841" s="398">
        <v>68504</v>
      </c>
      <c r="K4841" s="398">
        <f t="shared" si="7992"/>
        <v>68504</v>
      </c>
      <c r="L4841" s="403">
        <v>77264</v>
      </c>
      <c r="M4841" s="398">
        <f t="shared" si="7993"/>
        <v>77264</v>
      </c>
      <c r="N4841" s="403">
        <v>77264</v>
      </c>
      <c r="O4841" s="398">
        <f t="shared" si="7994"/>
        <v>77264</v>
      </c>
      <c r="P4841" s="398">
        <v>0</v>
      </c>
      <c r="Q4841" s="398">
        <f t="shared" si="7995"/>
        <v>0</v>
      </c>
      <c r="R4841" s="398"/>
      <c r="S4841" s="398">
        <f t="shared" si="7996"/>
        <v>0</v>
      </c>
      <c r="T4841" s="398"/>
      <c r="U4841" s="398">
        <f t="shared" si="7997"/>
        <v>0</v>
      </c>
      <c r="V4841" s="398"/>
      <c r="W4841" s="398">
        <f t="shared" si="7998"/>
        <v>0</v>
      </c>
      <c r="X4841" s="398"/>
      <c r="Y4841" s="398">
        <f t="shared" si="7999"/>
        <v>0</v>
      </c>
    </row>
    <row r="4842" spans="1:29" s="126" customFormat="1" x14ac:dyDescent="0.2">
      <c r="A4842" s="188" t="s">
        <v>1024</v>
      </c>
      <c r="B4842" s="166" t="s">
        <v>1035</v>
      </c>
      <c r="C4842" s="167">
        <v>11</v>
      </c>
      <c r="D4842" s="166"/>
      <c r="E4842" s="168">
        <v>42</v>
      </c>
      <c r="F4842" s="169"/>
      <c r="G4842" s="169"/>
      <c r="H4842" s="185">
        <f t="shared" ref="H4842:X4843" si="8000">H4843</f>
        <v>89372</v>
      </c>
      <c r="I4842" s="185">
        <f t="shared" si="8000"/>
        <v>89372</v>
      </c>
      <c r="J4842" s="185">
        <f t="shared" si="8000"/>
        <v>22049</v>
      </c>
      <c r="K4842" s="185">
        <f t="shared" si="8000"/>
        <v>22049</v>
      </c>
      <c r="L4842" s="185">
        <f t="shared" si="8000"/>
        <v>108000</v>
      </c>
      <c r="M4842" s="185">
        <f t="shared" si="8000"/>
        <v>108000</v>
      </c>
      <c r="N4842" s="185">
        <f t="shared" si="8000"/>
        <v>108000</v>
      </c>
      <c r="O4842" s="185">
        <f t="shared" si="8000"/>
        <v>108000</v>
      </c>
      <c r="P4842" s="185">
        <f t="shared" si="8000"/>
        <v>0</v>
      </c>
      <c r="Q4842" s="185">
        <f t="shared" si="8000"/>
        <v>0</v>
      </c>
      <c r="R4842" s="185">
        <f t="shared" si="8000"/>
        <v>0</v>
      </c>
      <c r="S4842" s="185">
        <f t="shared" si="8000"/>
        <v>0</v>
      </c>
      <c r="T4842" s="185">
        <f t="shared" si="8000"/>
        <v>0</v>
      </c>
      <c r="U4842" s="185">
        <f t="shared" si="8000"/>
        <v>0</v>
      </c>
      <c r="V4842" s="185">
        <f t="shared" si="8000"/>
        <v>0</v>
      </c>
      <c r="W4842" s="185">
        <f t="shared" si="8000"/>
        <v>0</v>
      </c>
      <c r="X4842" s="185">
        <f t="shared" si="8000"/>
        <v>0</v>
      </c>
      <c r="Y4842" s="185">
        <f t="shared" ref="X4842:Y4843" si="8001">Y4843</f>
        <v>0</v>
      </c>
    </row>
    <row r="4843" spans="1:29" s="126" customFormat="1" x14ac:dyDescent="0.2">
      <c r="A4843" s="118" t="s">
        <v>1024</v>
      </c>
      <c r="B4843" s="102" t="s">
        <v>1035</v>
      </c>
      <c r="C4843" s="103">
        <v>11</v>
      </c>
      <c r="D4843" s="118"/>
      <c r="E4843" s="113">
        <v>426</v>
      </c>
      <c r="F4843" s="141"/>
      <c r="G4843" s="186"/>
      <c r="H4843" s="108">
        <f t="shared" si="8000"/>
        <v>89372</v>
      </c>
      <c r="I4843" s="108">
        <f t="shared" si="8000"/>
        <v>89372</v>
      </c>
      <c r="J4843" s="108">
        <f t="shared" si="8000"/>
        <v>22049</v>
      </c>
      <c r="K4843" s="108">
        <f t="shared" si="8000"/>
        <v>22049</v>
      </c>
      <c r="L4843" s="108">
        <f t="shared" si="8000"/>
        <v>108000</v>
      </c>
      <c r="M4843" s="108">
        <f t="shared" si="8000"/>
        <v>108000</v>
      </c>
      <c r="N4843" s="108">
        <f t="shared" si="8000"/>
        <v>108000</v>
      </c>
      <c r="O4843" s="108">
        <f t="shared" si="8000"/>
        <v>108000</v>
      </c>
      <c r="P4843" s="108">
        <f t="shared" si="8000"/>
        <v>0</v>
      </c>
      <c r="Q4843" s="108">
        <f t="shared" si="8000"/>
        <v>0</v>
      </c>
      <c r="R4843" s="108">
        <f t="shared" si="8000"/>
        <v>0</v>
      </c>
      <c r="S4843" s="108">
        <f t="shared" si="8000"/>
        <v>0</v>
      </c>
      <c r="T4843" s="108">
        <f t="shared" si="8000"/>
        <v>0</v>
      </c>
      <c r="U4843" s="108">
        <f t="shared" si="8000"/>
        <v>0</v>
      </c>
      <c r="V4843" s="108">
        <f t="shared" si="8000"/>
        <v>0</v>
      </c>
      <c r="W4843" s="108">
        <f t="shared" si="8000"/>
        <v>0</v>
      </c>
      <c r="X4843" s="108">
        <f t="shared" si="8001"/>
        <v>0</v>
      </c>
      <c r="Y4843" s="108">
        <f t="shared" si="8001"/>
        <v>0</v>
      </c>
    </row>
    <row r="4844" spans="1:29" s="126" customFormat="1" ht="15" x14ac:dyDescent="0.2">
      <c r="A4844" s="95" t="s">
        <v>1024</v>
      </c>
      <c r="B4844" s="93" t="s">
        <v>1035</v>
      </c>
      <c r="C4844" s="94">
        <v>11</v>
      </c>
      <c r="D4844" s="95" t="s">
        <v>101</v>
      </c>
      <c r="E4844" s="119">
        <v>4264</v>
      </c>
      <c r="F4844" s="142" t="s">
        <v>1007</v>
      </c>
      <c r="G4844" s="134"/>
      <c r="H4844" s="398">
        <v>89372</v>
      </c>
      <c r="I4844" s="398">
        <f>H4844</f>
        <v>89372</v>
      </c>
      <c r="J4844" s="398">
        <v>22049</v>
      </c>
      <c r="K4844" s="398">
        <f>J4844</f>
        <v>22049</v>
      </c>
      <c r="L4844" s="402">
        <v>108000</v>
      </c>
      <c r="M4844" s="398">
        <f>L4844</f>
        <v>108000</v>
      </c>
      <c r="N4844" s="402">
        <v>108000</v>
      </c>
      <c r="O4844" s="398">
        <f>N4844</f>
        <v>108000</v>
      </c>
      <c r="P4844" s="398">
        <v>0</v>
      </c>
      <c r="Q4844" s="398">
        <f>P4844</f>
        <v>0</v>
      </c>
      <c r="R4844" s="398"/>
      <c r="S4844" s="398">
        <f>R4844</f>
        <v>0</v>
      </c>
      <c r="T4844" s="398"/>
      <c r="U4844" s="398">
        <f>T4844</f>
        <v>0</v>
      </c>
      <c r="V4844" s="398"/>
      <c r="W4844" s="398">
        <f>V4844</f>
        <v>0</v>
      </c>
      <c r="X4844" s="398"/>
      <c r="Y4844" s="398">
        <f>X4844</f>
        <v>0</v>
      </c>
    </row>
    <row r="4845" spans="1:29" s="126" customFormat="1" x14ac:dyDescent="0.2">
      <c r="A4845" s="188" t="s">
        <v>1024</v>
      </c>
      <c r="B4845" s="166" t="s">
        <v>1035</v>
      </c>
      <c r="C4845" s="167">
        <v>12</v>
      </c>
      <c r="D4845" s="166"/>
      <c r="E4845" s="168">
        <v>31</v>
      </c>
      <c r="F4845" s="169"/>
      <c r="G4845" s="169"/>
      <c r="H4845" s="185">
        <f t="shared" ref="H4845:Q4845" si="8002">H4846+H4848</f>
        <v>149</v>
      </c>
      <c r="I4845" s="185">
        <f t="shared" si="8002"/>
        <v>149</v>
      </c>
      <c r="J4845" s="185">
        <f t="shared" si="8002"/>
        <v>149</v>
      </c>
      <c r="K4845" s="185">
        <f t="shared" si="8002"/>
        <v>149</v>
      </c>
      <c r="L4845" s="185">
        <f t="shared" ref="L4845:M4845" si="8003">L4846+L4848</f>
        <v>149</v>
      </c>
      <c r="M4845" s="185">
        <f t="shared" si="8003"/>
        <v>149</v>
      </c>
      <c r="N4845" s="185">
        <f t="shared" ref="N4845:O4845" si="8004">N4846+N4848</f>
        <v>149</v>
      </c>
      <c r="O4845" s="185">
        <f t="shared" si="8004"/>
        <v>149</v>
      </c>
      <c r="P4845" s="185">
        <f t="shared" si="8002"/>
        <v>0</v>
      </c>
      <c r="Q4845" s="185">
        <f t="shared" si="8002"/>
        <v>0</v>
      </c>
      <c r="R4845" s="185">
        <f t="shared" ref="R4845:W4845" si="8005">R4846+R4848</f>
        <v>0</v>
      </c>
      <c r="S4845" s="185">
        <f t="shared" si="8005"/>
        <v>0</v>
      </c>
      <c r="T4845" s="185">
        <f t="shared" ref="T4845:U4845" si="8006">T4846+T4848</f>
        <v>0</v>
      </c>
      <c r="U4845" s="185">
        <f t="shared" si="8006"/>
        <v>0</v>
      </c>
      <c r="V4845" s="185">
        <f t="shared" si="8005"/>
        <v>0</v>
      </c>
      <c r="W4845" s="185">
        <f t="shared" si="8005"/>
        <v>0</v>
      </c>
      <c r="X4845" s="185">
        <f t="shared" ref="X4845:Y4845" si="8007">X4846+X4848</f>
        <v>0</v>
      </c>
      <c r="Y4845" s="185">
        <f t="shared" si="8007"/>
        <v>0</v>
      </c>
    </row>
    <row r="4846" spans="1:29" s="126" customFormat="1" x14ac:dyDescent="0.2">
      <c r="A4846" s="118" t="s">
        <v>1024</v>
      </c>
      <c r="B4846" s="102" t="s">
        <v>1035</v>
      </c>
      <c r="C4846" s="103">
        <v>12</v>
      </c>
      <c r="D4846" s="118"/>
      <c r="E4846" s="113">
        <v>311</v>
      </c>
      <c r="F4846" s="141"/>
      <c r="G4846" s="186"/>
      <c r="H4846" s="108">
        <f t="shared" ref="H4846:Y4846" si="8008">H4847</f>
        <v>129</v>
      </c>
      <c r="I4846" s="108">
        <f t="shared" si="8008"/>
        <v>129</v>
      </c>
      <c r="J4846" s="108">
        <f t="shared" si="8008"/>
        <v>129</v>
      </c>
      <c r="K4846" s="108">
        <f t="shared" si="8008"/>
        <v>129</v>
      </c>
      <c r="L4846" s="108">
        <f t="shared" si="8008"/>
        <v>129</v>
      </c>
      <c r="M4846" s="108">
        <f t="shared" si="8008"/>
        <v>129</v>
      </c>
      <c r="N4846" s="108">
        <f t="shared" si="8008"/>
        <v>129</v>
      </c>
      <c r="O4846" s="108">
        <f t="shared" si="8008"/>
        <v>129</v>
      </c>
      <c r="P4846" s="108">
        <f t="shared" si="8008"/>
        <v>0</v>
      </c>
      <c r="Q4846" s="108">
        <f t="shared" si="8008"/>
        <v>0</v>
      </c>
      <c r="R4846" s="108">
        <f t="shared" si="8008"/>
        <v>0</v>
      </c>
      <c r="S4846" s="108">
        <f t="shared" si="8008"/>
        <v>0</v>
      </c>
      <c r="T4846" s="108">
        <f t="shared" si="8008"/>
        <v>0</v>
      </c>
      <c r="U4846" s="108">
        <f t="shared" si="8008"/>
        <v>0</v>
      </c>
      <c r="V4846" s="108">
        <f t="shared" si="8008"/>
        <v>0</v>
      </c>
      <c r="W4846" s="108">
        <f t="shared" si="8008"/>
        <v>0</v>
      </c>
      <c r="X4846" s="108">
        <f t="shared" si="8008"/>
        <v>0</v>
      </c>
      <c r="Y4846" s="108">
        <f t="shared" si="8008"/>
        <v>0</v>
      </c>
    </row>
    <row r="4847" spans="1:29" s="126" customFormat="1" ht="15" x14ac:dyDescent="0.2">
      <c r="A4847" s="95" t="s">
        <v>1024</v>
      </c>
      <c r="B4847" s="93" t="s">
        <v>1035</v>
      </c>
      <c r="C4847" s="94">
        <v>12</v>
      </c>
      <c r="D4847" s="95" t="s">
        <v>101</v>
      </c>
      <c r="E4847" s="119">
        <v>3111</v>
      </c>
      <c r="F4847" s="142" t="s">
        <v>33</v>
      </c>
      <c r="G4847" s="134"/>
      <c r="H4847" s="398">
        <v>129</v>
      </c>
      <c r="I4847" s="398">
        <f>H4847</f>
        <v>129</v>
      </c>
      <c r="J4847" s="398">
        <v>129</v>
      </c>
      <c r="K4847" s="398">
        <f>J4847</f>
        <v>129</v>
      </c>
      <c r="L4847" s="408">
        <v>129</v>
      </c>
      <c r="M4847" s="398">
        <f>L4847</f>
        <v>129</v>
      </c>
      <c r="N4847" s="408">
        <v>129</v>
      </c>
      <c r="O4847" s="398">
        <f>N4847</f>
        <v>129</v>
      </c>
      <c r="P4847" s="398">
        <v>0</v>
      </c>
      <c r="Q4847" s="398">
        <f>P4847</f>
        <v>0</v>
      </c>
      <c r="R4847" s="398"/>
      <c r="S4847" s="398">
        <f>R4847</f>
        <v>0</v>
      </c>
      <c r="T4847" s="398"/>
      <c r="U4847" s="398">
        <f>T4847</f>
        <v>0</v>
      </c>
      <c r="V4847" s="398"/>
      <c r="W4847" s="398">
        <f>V4847</f>
        <v>0</v>
      </c>
      <c r="X4847" s="398"/>
      <c r="Y4847" s="398">
        <f>X4847</f>
        <v>0</v>
      </c>
    </row>
    <row r="4848" spans="1:29" s="126" customFormat="1" x14ac:dyDescent="0.2">
      <c r="A4848" s="118" t="s">
        <v>1024</v>
      </c>
      <c r="B4848" s="102" t="s">
        <v>1035</v>
      </c>
      <c r="C4848" s="103">
        <v>12</v>
      </c>
      <c r="D4848" s="118"/>
      <c r="E4848" s="113">
        <v>313</v>
      </c>
      <c r="F4848" s="141"/>
      <c r="G4848" s="186"/>
      <c r="H4848" s="108">
        <f t="shared" ref="H4848:Y4848" si="8009">H4849</f>
        <v>20</v>
      </c>
      <c r="I4848" s="108">
        <f t="shared" si="8009"/>
        <v>20</v>
      </c>
      <c r="J4848" s="108">
        <f t="shared" si="8009"/>
        <v>20</v>
      </c>
      <c r="K4848" s="108">
        <f t="shared" si="8009"/>
        <v>20</v>
      </c>
      <c r="L4848" s="108">
        <f t="shared" si="8009"/>
        <v>20</v>
      </c>
      <c r="M4848" s="108">
        <f t="shared" si="8009"/>
        <v>20</v>
      </c>
      <c r="N4848" s="108">
        <f t="shared" si="8009"/>
        <v>20</v>
      </c>
      <c r="O4848" s="108">
        <f t="shared" si="8009"/>
        <v>20</v>
      </c>
      <c r="P4848" s="108">
        <f t="shared" si="8009"/>
        <v>0</v>
      </c>
      <c r="Q4848" s="108">
        <f t="shared" si="8009"/>
        <v>0</v>
      </c>
      <c r="R4848" s="108">
        <f t="shared" si="8009"/>
        <v>0</v>
      </c>
      <c r="S4848" s="108">
        <f t="shared" si="8009"/>
        <v>0</v>
      </c>
      <c r="T4848" s="108">
        <f t="shared" si="8009"/>
        <v>0</v>
      </c>
      <c r="U4848" s="108">
        <f t="shared" si="8009"/>
        <v>0</v>
      </c>
      <c r="V4848" s="108">
        <f t="shared" si="8009"/>
        <v>0</v>
      </c>
      <c r="W4848" s="108">
        <f t="shared" si="8009"/>
        <v>0</v>
      </c>
      <c r="X4848" s="108">
        <f t="shared" si="8009"/>
        <v>0</v>
      </c>
      <c r="Y4848" s="108">
        <f t="shared" si="8009"/>
        <v>0</v>
      </c>
    </row>
    <row r="4849" spans="1:29" s="126" customFormat="1" ht="15" x14ac:dyDescent="0.2">
      <c r="A4849" s="95" t="s">
        <v>1024</v>
      </c>
      <c r="B4849" s="93" t="s">
        <v>1035</v>
      </c>
      <c r="C4849" s="94">
        <v>12</v>
      </c>
      <c r="D4849" s="95" t="s">
        <v>101</v>
      </c>
      <c r="E4849" s="119">
        <v>3132</v>
      </c>
      <c r="F4849" s="142" t="s">
        <v>40</v>
      </c>
      <c r="G4849" s="134"/>
      <c r="H4849" s="398">
        <v>20</v>
      </c>
      <c r="I4849" s="398">
        <f>H4849</f>
        <v>20</v>
      </c>
      <c r="J4849" s="398">
        <v>20</v>
      </c>
      <c r="K4849" s="398">
        <f>J4849</f>
        <v>20</v>
      </c>
      <c r="L4849" s="398">
        <v>20</v>
      </c>
      <c r="M4849" s="398">
        <f>L4849</f>
        <v>20</v>
      </c>
      <c r="N4849" s="398">
        <v>20</v>
      </c>
      <c r="O4849" s="398">
        <f>N4849</f>
        <v>20</v>
      </c>
      <c r="P4849" s="398">
        <v>0</v>
      </c>
      <c r="Q4849" s="398">
        <f>P4849</f>
        <v>0</v>
      </c>
      <c r="R4849" s="398"/>
      <c r="S4849" s="398">
        <f>R4849</f>
        <v>0</v>
      </c>
      <c r="T4849" s="398"/>
      <c r="U4849" s="398">
        <f>T4849</f>
        <v>0</v>
      </c>
      <c r="V4849" s="398"/>
      <c r="W4849" s="398">
        <f>V4849</f>
        <v>0</v>
      </c>
      <c r="X4849" s="398"/>
      <c r="Y4849" s="398">
        <f>X4849</f>
        <v>0</v>
      </c>
    </row>
    <row r="4850" spans="1:29" s="126" customFormat="1" x14ac:dyDescent="0.2">
      <c r="A4850" s="188" t="s">
        <v>1024</v>
      </c>
      <c r="B4850" s="166" t="s">
        <v>1035</v>
      </c>
      <c r="C4850" s="167">
        <v>12</v>
      </c>
      <c r="D4850" s="166"/>
      <c r="E4850" s="168">
        <v>32</v>
      </c>
      <c r="F4850" s="169"/>
      <c r="G4850" s="169"/>
      <c r="H4850" s="185">
        <f t="shared" ref="H4850:Y4850" si="8010">H4851</f>
        <v>26827</v>
      </c>
      <c r="I4850" s="185">
        <f t="shared" si="8010"/>
        <v>26827</v>
      </c>
      <c r="J4850" s="185">
        <f t="shared" si="8010"/>
        <v>39373</v>
      </c>
      <c r="K4850" s="185">
        <f t="shared" si="8010"/>
        <v>39373</v>
      </c>
      <c r="L4850" s="185">
        <f t="shared" si="8010"/>
        <v>44629</v>
      </c>
      <c r="M4850" s="185">
        <f t="shared" si="8010"/>
        <v>44629</v>
      </c>
      <c r="N4850" s="185">
        <f t="shared" si="8010"/>
        <v>44629</v>
      </c>
      <c r="O4850" s="185">
        <f t="shared" si="8010"/>
        <v>44629</v>
      </c>
      <c r="P4850" s="185">
        <f t="shared" si="8010"/>
        <v>0</v>
      </c>
      <c r="Q4850" s="185">
        <f t="shared" si="8010"/>
        <v>0</v>
      </c>
      <c r="R4850" s="185">
        <f t="shared" si="8010"/>
        <v>0</v>
      </c>
      <c r="S4850" s="185">
        <f t="shared" si="8010"/>
        <v>0</v>
      </c>
      <c r="T4850" s="185">
        <f t="shared" si="8010"/>
        <v>0</v>
      </c>
      <c r="U4850" s="185">
        <f t="shared" si="8010"/>
        <v>0</v>
      </c>
      <c r="V4850" s="185">
        <f t="shared" si="8010"/>
        <v>0</v>
      </c>
      <c r="W4850" s="185">
        <f t="shared" si="8010"/>
        <v>0</v>
      </c>
      <c r="X4850" s="185">
        <f t="shared" si="8010"/>
        <v>0</v>
      </c>
      <c r="Y4850" s="185">
        <f t="shared" si="8010"/>
        <v>0</v>
      </c>
    </row>
    <row r="4851" spans="1:29" s="125" customFormat="1" x14ac:dyDescent="0.2">
      <c r="A4851" s="118" t="s">
        <v>1024</v>
      </c>
      <c r="B4851" s="102" t="s">
        <v>1035</v>
      </c>
      <c r="C4851" s="103">
        <v>12</v>
      </c>
      <c r="D4851" s="118"/>
      <c r="E4851" s="113">
        <v>323</v>
      </c>
      <c r="F4851" s="141"/>
      <c r="G4851" s="186"/>
      <c r="H4851" s="108">
        <f t="shared" ref="H4851:Q4851" si="8011">SUM(H4852:H4853)</f>
        <v>26827</v>
      </c>
      <c r="I4851" s="108">
        <f t="shared" si="8011"/>
        <v>26827</v>
      </c>
      <c r="J4851" s="108">
        <f t="shared" si="8011"/>
        <v>39373</v>
      </c>
      <c r="K4851" s="108">
        <f t="shared" si="8011"/>
        <v>39373</v>
      </c>
      <c r="L4851" s="108">
        <f t="shared" ref="L4851:M4851" si="8012">SUM(L4852:L4853)</f>
        <v>44629</v>
      </c>
      <c r="M4851" s="108">
        <f t="shared" si="8012"/>
        <v>44629</v>
      </c>
      <c r="N4851" s="108">
        <f t="shared" ref="N4851:O4851" si="8013">SUM(N4852:N4853)</f>
        <v>44629</v>
      </c>
      <c r="O4851" s="108">
        <f t="shared" si="8013"/>
        <v>44629</v>
      </c>
      <c r="P4851" s="108">
        <f t="shared" si="8011"/>
        <v>0</v>
      </c>
      <c r="Q4851" s="108">
        <f t="shared" si="8011"/>
        <v>0</v>
      </c>
      <c r="R4851" s="108">
        <f t="shared" ref="R4851:W4851" si="8014">SUM(R4852:R4853)</f>
        <v>0</v>
      </c>
      <c r="S4851" s="108">
        <f t="shared" si="8014"/>
        <v>0</v>
      </c>
      <c r="T4851" s="108">
        <f t="shared" ref="T4851:U4851" si="8015">SUM(T4852:T4853)</f>
        <v>0</v>
      </c>
      <c r="U4851" s="108">
        <f t="shared" si="8015"/>
        <v>0</v>
      </c>
      <c r="V4851" s="108">
        <f t="shared" si="8014"/>
        <v>0</v>
      </c>
      <c r="W4851" s="108">
        <f t="shared" si="8014"/>
        <v>0</v>
      </c>
      <c r="X4851" s="108">
        <f t="shared" ref="X4851:Y4851" si="8016">SUM(X4852:X4853)</f>
        <v>0</v>
      </c>
      <c r="Y4851" s="108">
        <f t="shared" si="8016"/>
        <v>0</v>
      </c>
      <c r="Z4851" s="126"/>
      <c r="AA4851" s="126"/>
      <c r="AB4851" s="126"/>
      <c r="AC4851" s="126"/>
    </row>
    <row r="4852" spans="1:29" s="126" customFormat="1" ht="15" x14ac:dyDescent="0.2">
      <c r="A4852" s="95" t="s">
        <v>1024</v>
      </c>
      <c r="B4852" s="93" t="s">
        <v>1035</v>
      </c>
      <c r="C4852" s="94">
        <v>12</v>
      </c>
      <c r="D4852" s="95" t="s">
        <v>101</v>
      </c>
      <c r="E4852" s="119">
        <v>3233</v>
      </c>
      <c r="F4852" s="142" t="s">
        <v>54</v>
      </c>
      <c r="G4852" s="134"/>
      <c r="H4852" s="398">
        <v>597</v>
      </c>
      <c r="I4852" s="398">
        <f t="shared" ref="I4852:I4853" si="8017">H4852</f>
        <v>597</v>
      </c>
      <c r="J4852" s="398">
        <v>597</v>
      </c>
      <c r="K4852" s="398">
        <f t="shared" ref="K4852:K4853" si="8018">J4852</f>
        <v>597</v>
      </c>
      <c r="L4852" s="408">
        <v>597</v>
      </c>
      <c r="M4852" s="398">
        <f t="shared" ref="M4852:M4853" si="8019">L4852</f>
        <v>597</v>
      </c>
      <c r="N4852" s="408">
        <v>597</v>
      </c>
      <c r="O4852" s="398">
        <f t="shared" ref="O4852:O4853" si="8020">N4852</f>
        <v>597</v>
      </c>
      <c r="P4852" s="398">
        <v>0</v>
      </c>
      <c r="Q4852" s="398">
        <f t="shared" ref="Q4852:Q4853" si="8021">P4852</f>
        <v>0</v>
      </c>
      <c r="R4852" s="398"/>
      <c r="S4852" s="398">
        <f t="shared" ref="S4852:S4853" si="8022">R4852</f>
        <v>0</v>
      </c>
      <c r="T4852" s="398"/>
      <c r="U4852" s="398">
        <f t="shared" ref="U4852:U4853" si="8023">T4852</f>
        <v>0</v>
      </c>
      <c r="V4852" s="398"/>
      <c r="W4852" s="398">
        <f t="shared" ref="W4852:W4853" si="8024">V4852</f>
        <v>0</v>
      </c>
      <c r="X4852" s="398"/>
      <c r="Y4852" s="398">
        <f t="shared" ref="Y4852:Y4853" si="8025">X4852</f>
        <v>0</v>
      </c>
    </row>
    <row r="4853" spans="1:29" s="126" customFormat="1" ht="15" x14ac:dyDescent="0.2">
      <c r="A4853" s="95" t="s">
        <v>1024</v>
      </c>
      <c r="B4853" s="93" t="s">
        <v>1035</v>
      </c>
      <c r="C4853" s="94">
        <v>12</v>
      </c>
      <c r="D4853" s="95" t="s">
        <v>101</v>
      </c>
      <c r="E4853" s="119">
        <v>3237</v>
      </c>
      <c r="F4853" s="142" t="s">
        <v>58</v>
      </c>
      <c r="G4853" s="134"/>
      <c r="H4853" s="398">
        <v>26230</v>
      </c>
      <c r="I4853" s="398">
        <f t="shared" si="8017"/>
        <v>26230</v>
      </c>
      <c r="J4853" s="398">
        <v>38776</v>
      </c>
      <c r="K4853" s="398">
        <f t="shared" si="8018"/>
        <v>38776</v>
      </c>
      <c r="L4853" s="403">
        <v>44032</v>
      </c>
      <c r="M4853" s="398">
        <f t="shared" si="8019"/>
        <v>44032</v>
      </c>
      <c r="N4853" s="403">
        <v>44032</v>
      </c>
      <c r="O4853" s="398">
        <f t="shared" si="8020"/>
        <v>44032</v>
      </c>
      <c r="P4853" s="398">
        <v>0</v>
      </c>
      <c r="Q4853" s="398">
        <f t="shared" si="8021"/>
        <v>0</v>
      </c>
      <c r="R4853" s="398"/>
      <c r="S4853" s="398">
        <f t="shared" si="8022"/>
        <v>0</v>
      </c>
      <c r="T4853" s="398"/>
      <c r="U4853" s="398">
        <f t="shared" si="8023"/>
        <v>0</v>
      </c>
      <c r="V4853" s="398"/>
      <c r="W4853" s="398">
        <f t="shared" si="8024"/>
        <v>0</v>
      </c>
      <c r="X4853" s="398"/>
      <c r="Y4853" s="398">
        <f t="shared" si="8025"/>
        <v>0</v>
      </c>
    </row>
    <row r="4854" spans="1:29" s="126" customFormat="1" x14ac:dyDescent="0.2">
      <c r="A4854" s="188" t="s">
        <v>1024</v>
      </c>
      <c r="B4854" s="166" t="s">
        <v>1035</v>
      </c>
      <c r="C4854" s="167">
        <v>12</v>
      </c>
      <c r="D4854" s="166"/>
      <c r="E4854" s="168">
        <v>42</v>
      </c>
      <c r="F4854" s="169"/>
      <c r="G4854" s="169"/>
      <c r="H4854" s="185">
        <f t="shared" ref="H4854:X4855" si="8026">H4855</f>
        <v>48632</v>
      </c>
      <c r="I4854" s="185">
        <f t="shared" si="8026"/>
        <v>48632</v>
      </c>
      <c r="J4854" s="185">
        <f t="shared" si="8026"/>
        <v>13229</v>
      </c>
      <c r="K4854" s="185">
        <f t="shared" si="8026"/>
        <v>13229</v>
      </c>
      <c r="L4854" s="185">
        <f t="shared" si="8026"/>
        <v>65000</v>
      </c>
      <c r="M4854" s="185">
        <f t="shared" si="8026"/>
        <v>65000</v>
      </c>
      <c r="N4854" s="185">
        <f t="shared" si="8026"/>
        <v>65000</v>
      </c>
      <c r="O4854" s="185">
        <f t="shared" si="8026"/>
        <v>65000</v>
      </c>
      <c r="P4854" s="185">
        <f t="shared" si="8026"/>
        <v>0</v>
      </c>
      <c r="Q4854" s="185">
        <f t="shared" si="8026"/>
        <v>0</v>
      </c>
      <c r="R4854" s="185">
        <f t="shared" si="8026"/>
        <v>0</v>
      </c>
      <c r="S4854" s="185">
        <f t="shared" si="8026"/>
        <v>0</v>
      </c>
      <c r="T4854" s="185">
        <f t="shared" si="8026"/>
        <v>0</v>
      </c>
      <c r="U4854" s="185">
        <f t="shared" si="8026"/>
        <v>0</v>
      </c>
      <c r="V4854" s="185">
        <f t="shared" si="8026"/>
        <v>0</v>
      </c>
      <c r="W4854" s="185">
        <f t="shared" si="8026"/>
        <v>0</v>
      </c>
      <c r="X4854" s="185">
        <f t="shared" si="8026"/>
        <v>0</v>
      </c>
      <c r="Y4854" s="185">
        <f t="shared" ref="X4854:Y4855" si="8027">Y4855</f>
        <v>0</v>
      </c>
    </row>
    <row r="4855" spans="1:29" s="125" customFormat="1" x14ac:dyDescent="0.2">
      <c r="A4855" s="118" t="s">
        <v>1024</v>
      </c>
      <c r="B4855" s="102" t="s">
        <v>1035</v>
      </c>
      <c r="C4855" s="103">
        <v>12</v>
      </c>
      <c r="D4855" s="118"/>
      <c r="E4855" s="113">
        <v>426</v>
      </c>
      <c r="F4855" s="141"/>
      <c r="G4855" s="186"/>
      <c r="H4855" s="108">
        <f t="shared" si="8026"/>
        <v>48632</v>
      </c>
      <c r="I4855" s="108">
        <f t="shared" si="8026"/>
        <v>48632</v>
      </c>
      <c r="J4855" s="108">
        <f t="shared" si="8026"/>
        <v>13229</v>
      </c>
      <c r="K4855" s="108">
        <f t="shared" si="8026"/>
        <v>13229</v>
      </c>
      <c r="L4855" s="108">
        <f t="shared" si="8026"/>
        <v>65000</v>
      </c>
      <c r="M4855" s="108">
        <f t="shared" si="8026"/>
        <v>65000</v>
      </c>
      <c r="N4855" s="108">
        <f t="shared" si="8026"/>
        <v>65000</v>
      </c>
      <c r="O4855" s="108">
        <f t="shared" si="8026"/>
        <v>65000</v>
      </c>
      <c r="P4855" s="108">
        <f t="shared" si="8026"/>
        <v>0</v>
      </c>
      <c r="Q4855" s="108">
        <f t="shared" si="8026"/>
        <v>0</v>
      </c>
      <c r="R4855" s="108">
        <f t="shared" si="8026"/>
        <v>0</v>
      </c>
      <c r="S4855" s="108">
        <f t="shared" si="8026"/>
        <v>0</v>
      </c>
      <c r="T4855" s="108">
        <f t="shared" si="8026"/>
        <v>0</v>
      </c>
      <c r="U4855" s="108">
        <f t="shared" si="8026"/>
        <v>0</v>
      </c>
      <c r="V4855" s="108">
        <f t="shared" si="8026"/>
        <v>0</v>
      </c>
      <c r="W4855" s="108">
        <f t="shared" si="8026"/>
        <v>0</v>
      </c>
      <c r="X4855" s="108">
        <f t="shared" si="8027"/>
        <v>0</v>
      </c>
      <c r="Y4855" s="108">
        <f t="shared" si="8027"/>
        <v>0</v>
      </c>
      <c r="Z4855" s="126"/>
      <c r="AA4855" s="126"/>
      <c r="AB4855" s="126"/>
      <c r="AC4855" s="126"/>
    </row>
    <row r="4856" spans="1:29" s="126" customFormat="1" ht="15" x14ac:dyDescent="0.2">
      <c r="A4856" s="95" t="s">
        <v>1024</v>
      </c>
      <c r="B4856" s="93" t="s">
        <v>1035</v>
      </c>
      <c r="C4856" s="94">
        <v>12</v>
      </c>
      <c r="D4856" s="95" t="s">
        <v>101</v>
      </c>
      <c r="E4856" s="119">
        <v>4264</v>
      </c>
      <c r="F4856" s="142" t="s">
        <v>1007</v>
      </c>
      <c r="G4856" s="134"/>
      <c r="H4856" s="398">
        <v>48632</v>
      </c>
      <c r="I4856" s="398">
        <f>H4856</f>
        <v>48632</v>
      </c>
      <c r="J4856" s="398">
        <v>13229</v>
      </c>
      <c r="K4856" s="398">
        <f>J4856</f>
        <v>13229</v>
      </c>
      <c r="L4856" s="402">
        <v>65000</v>
      </c>
      <c r="M4856" s="398">
        <f>L4856</f>
        <v>65000</v>
      </c>
      <c r="N4856" s="402">
        <v>65000</v>
      </c>
      <c r="O4856" s="398">
        <f>N4856</f>
        <v>65000</v>
      </c>
      <c r="P4856" s="398">
        <v>0</v>
      </c>
      <c r="Q4856" s="398">
        <f>P4856</f>
        <v>0</v>
      </c>
      <c r="R4856" s="398"/>
      <c r="S4856" s="398">
        <f>R4856</f>
        <v>0</v>
      </c>
      <c r="T4856" s="398"/>
      <c r="U4856" s="398">
        <f>T4856</f>
        <v>0</v>
      </c>
      <c r="V4856" s="398"/>
      <c r="W4856" s="398">
        <f>V4856</f>
        <v>0</v>
      </c>
      <c r="X4856" s="398"/>
      <c r="Y4856" s="398">
        <f>X4856</f>
        <v>0</v>
      </c>
    </row>
    <row r="4857" spans="1:29" s="126" customFormat="1" x14ac:dyDescent="0.2">
      <c r="A4857" s="188" t="s">
        <v>1024</v>
      </c>
      <c r="B4857" s="166" t="s">
        <v>1035</v>
      </c>
      <c r="C4857" s="167">
        <v>51</v>
      </c>
      <c r="D4857" s="166"/>
      <c r="E4857" s="168">
        <v>31</v>
      </c>
      <c r="F4857" s="169"/>
      <c r="G4857" s="169"/>
      <c r="H4857" s="185">
        <f t="shared" ref="H4857:Q4857" si="8028">H4858+H4860</f>
        <v>0</v>
      </c>
      <c r="I4857" s="185">
        <f t="shared" si="8028"/>
        <v>0</v>
      </c>
      <c r="J4857" s="185">
        <f t="shared" si="8028"/>
        <v>0</v>
      </c>
      <c r="K4857" s="185">
        <f t="shared" si="8028"/>
        <v>0</v>
      </c>
      <c r="L4857" s="185">
        <f t="shared" ref="L4857:M4857" si="8029">L4858+L4860</f>
        <v>0</v>
      </c>
      <c r="M4857" s="185">
        <f t="shared" si="8029"/>
        <v>0</v>
      </c>
      <c r="N4857" s="185">
        <f t="shared" ref="N4857:O4857" si="8030">N4858+N4860</f>
        <v>0</v>
      </c>
      <c r="O4857" s="185">
        <f t="shared" si="8030"/>
        <v>0</v>
      </c>
      <c r="P4857" s="185">
        <f t="shared" si="8028"/>
        <v>0</v>
      </c>
      <c r="Q4857" s="185">
        <f t="shared" si="8028"/>
        <v>0</v>
      </c>
      <c r="R4857" s="185">
        <f t="shared" ref="R4857:W4857" si="8031">R4858+R4860</f>
        <v>0</v>
      </c>
      <c r="S4857" s="185">
        <f t="shared" si="8031"/>
        <v>0</v>
      </c>
      <c r="T4857" s="185">
        <f t="shared" ref="T4857:U4857" si="8032">T4858+T4860</f>
        <v>0</v>
      </c>
      <c r="U4857" s="185">
        <f t="shared" si="8032"/>
        <v>0</v>
      </c>
      <c r="V4857" s="185">
        <f t="shared" si="8031"/>
        <v>0</v>
      </c>
      <c r="W4857" s="185">
        <f t="shared" si="8031"/>
        <v>0</v>
      </c>
      <c r="X4857" s="185">
        <f t="shared" ref="X4857:Y4857" si="8033">X4858+X4860</f>
        <v>0</v>
      </c>
      <c r="Y4857" s="185">
        <f t="shared" si="8033"/>
        <v>0</v>
      </c>
    </row>
    <row r="4858" spans="1:29" s="125" customFormat="1" x14ac:dyDescent="0.2">
      <c r="A4858" s="118" t="s">
        <v>1024</v>
      </c>
      <c r="B4858" s="102" t="s">
        <v>1035</v>
      </c>
      <c r="C4858" s="103">
        <v>51</v>
      </c>
      <c r="D4858" s="118"/>
      <c r="E4858" s="113">
        <v>311</v>
      </c>
      <c r="F4858" s="141"/>
      <c r="G4858" s="186"/>
      <c r="H4858" s="108">
        <f t="shared" ref="H4858:Y4858" si="8034">H4859</f>
        <v>0</v>
      </c>
      <c r="I4858" s="108">
        <f t="shared" si="8034"/>
        <v>0</v>
      </c>
      <c r="J4858" s="108">
        <f t="shared" si="8034"/>
        <v>0</v>
      </c>
      <c r="K4858" s="108">
        <f t="shared" si="8034"/>
        <v>0</v>
      </c>
      <c r="L4858" s="108">
        <f t="shared" si="8034"/>
        <v>0</v>
      </c>
      <c r="M4858" s="108">
        <f t="shared" si="8034"/>
        <v>0</v>
      </c>
      <c r="N4858" s="108">
        <f t="shared" si="8034"/>
        <v>0</v>
      </c>
      <c r="O4858" s="108">
        <f t="shared" si="8034"/>
        <v>0</v>
      </c>
      <c r="P4858" s="108">
        <f t="shared" si="8034"/>
        <v>0</v>
      </c>
      <c r="Q4858" s="108">
        <f t="shared" si="8034"/>
        <v>0</v>
      </c>
      <c r="R4858" s="108">
        <f t="shared" si="8034"/>
        <v>0</v>
      </c>
      <c r="S4858" s="108">
        <f t="shared" si="8034"/>
        <v>0</v>
      </c>
      <c r="T4858" s="108">
        <f t="shared" si="8034"/>
        <v>0</v>
      </c>
      <c r="U4858" s="108">
        <f t="shared" si="8034"/>
        <v>0</v>
      </c>
      <c r="V4858" s="108">
        <f t="shared" si="8034"/>
        <v>0</v>
      </c>
      <c r="W4858" s="108">
        <f t="shared" si="8034"/>
        <v>0</v>
      </c>
      <c r="X4858" s="108">
        <f t="shared" si="8034"/>
        <v>0</v>
      </c>
      <c r="Y4858" s="108">
        <f t="shared" si="8034"/>
        <v>0</v>
      </c>
      <c r="Z4858" s="126"/>
      <c r="AA4858" s="126"/>
      <c r="AB4858" s="126"/>
      <c r="AC4858" s="126"/>
    </row>
    <row r="4859" spans="1:29" s="126" customFormat="1" ht="15" x14ac:dyDescent="0.2">
      <c r="A4859" s="95" t="s">
        <v>1024</v>
      </c>
      <c r="B4859" s="93" t="s">
        <v>1035</v>
      </c>
      <c r="C4859" s="94">
        <v>51</v>
      </c>
      <c r="D4859" s="95" t="s">
        <v>101</v>
      </c>
      <c r="E4859" s="119">
        <v>3111</v>
      </c>
      <c r="F4859" s="142" t="s">
        <v>33</v>
      </c>
      <c r="G4859" s="134"/>
      <c r="H4859" s="398">
        <v>0</v>
      </c>
      <c r="I4859" s="428"/>
      <c r="J4859" s="398">
        <v>0</v>
      </c>
      <c r="K4859" s="428"/>
      <c r="L4859" s="398"/>
      <c r="M4859" s="428"/>
      <c r="N4859" s="398"/>
      <c r="O4859" s="428"/>
      <c r="P4859" s="398">
        <v>0</v>
      </c>
      <c r="Q4859" s="428"/>
      <c r="R4859" s="398"/>
      <c r="S4859" s="428"/>
      <c r="T4859" s="398"/>
      <c r="U4859" s="428"/>
      <c r="V4859" s="398"/>
      <c r="W4859" s="428"/>
      <c r="X4859" s="398"/>
      <c r="Y4859" s="428"/>
    </row>
    <row r="4860" spans="1:29" x14ac:dyDescent="0.2">
      <c r="A4860" s="118" t="s">
        <v>1024</v>
      </c>
      <c r="B4860" s="102" t="s">
        <v>1035</v>
      </c>
      <c r="C4860" s="103">
        <v>51</v>
      </c>
      <c r="D4860" s="118"/>
      <c r="E4860" s="113">
        <v>313</v>
      </c>
      <c r="F4860" s="141"/>
      <c r="G4860" s="186"/>
      <c r="H4860" s="108">
        <f t="shared" ref="H4860:Y4860" si="8035">H4861</f>
        <v>0</v>
      </c>
      <c r="I4860" s="108">
        <f t="shared" si="8035"/>
        <v>0</v>
      </c>
      <c r="J4860" s="108">
        <f t="shared" si="8035"/>
        <v>0</v>
      </c>
      <c r="K4860" s="108">
        <f t="shared" si="8035"/>
        <v>0</v>
      </c>
      <c r="L4860" s="108">
        <f t="shared" si="8035"/>
        <v>0</v>
      </c>
      <c r="M4860" s="108">
        <f t="shared" si="8035"/>
        <v>0</v>
      </c>
      <c r="N4860" s="108">
        <f t="shared" si="8035"/>
        <v>0</v>
      </c>
      <c r="O4860" s="108">
        <f t="shared" si="8035"/>
        <v>0</v>
      </c>
      <c r="P4860" s="108">
        <f t="shared" si="8035"/>
        <v>0</v>
      </c>
      <c r="Q4860" s="108">
        <f t="shared" si="8035"/>
        <v>0</v>
      </c>
      <c r="R4860" s="108">
        <f t="shared" si="8035"/>
        <v>0</v>
      </c>
      <c r="S4860" s="108">
        <f t="shared" si="8035"/>
        <v>0</v>
      </c>
      <c r="T4860" s="108">
        <f t="shared" si="8035"/>
        <v>0</v>
      </c>
      <c r="U4860" s="108">
        <f t="shared" si="8035"/>
        <v>0</v>
      </c>
      <c r="V4860" s="108">
        <f t="shared" si="8035"/>
        <v>0</v>
      </c>
      <c r="W4860" s="108">
        <f t="shared" si="8035"/>
        <v>0</v>
      </c>
      <c r="X4860" s="108">
        <f t="shared" si="8035"/>
        <v>0</v>
      </c>
      <c r="Y4860" s="108">
        <f t="shared" si="8035"/>
        <v>0</v>
      </c>
    </row>
    <row r="4861" spans="1:29" ht="15" x14ac:dyDescent="0.2">
      <c r="A4861" s="95" t="s">
        <v>1024</v>
      </c>
      <c r="B4861" s="93" t="s">
        <v>1035</v>
      </c>
      <c r="C4861" s="94">
        <v>51</v>
      </c>
      <c r="D4861" s="95" t="s">
        <v>101</v>
      </c>
      <c r="E4861" s="119">
        <v>3132</v>
      </c>
      <c r="F4861" s="142" t="s">
        <v>40</v>
      </c>
      <c r="H4861" s="398">
        <v>0</v>
      </c>
      <c r="I4861" s="428"/>
      <c r="J4861" s="398">
        <v>0</v>
      </c>
      <c r="K4861" s="428"/>
      <c r="L4861" s="398"/>
      <c r="M4861" s="428"/>
      <c r="N4861" s="398"/>
      <c r="O4861" s="428"/>
      <c r="P4861" s="398">
        <v>0</v>
      </c>
      <c r="Q4861" s="428"/>
      <c r="R4861" s="398"/>
      <c r="S4861" s="428"/>
      <c r="T4861" s="398"/>
      <c r="U4861" s="428"/>
      <c r="V4861" s="398"/>
      <c r="W4861" s="428"/>
      <c r="X4861" s="398"/>
      <c r="Y4861" s="428"/>
    </row>
    <row r="4862" spans="1:29" x14ac:dyDescent="0.2">
      <c r="A4862" s="188" t="s">
        <v>1024</v>
      </c>
      <c r="B4862" s="166" t="s">
        <v>1035</v>
      </c>
      <c r="C4862" s="167">
        <v>51</v>
      </c>
      <c r="D4862" s="166"/>
      <c r="E4862" s="168">
        <v>32</v>
      </c>
      <c r="F4862" s="169"/>
      <c r="G4862" s="169"/>
      <c r="H4862" s="185">
        <f t="shared" ref="H4862:Y4862" si="8036">H4863</f>
        <v>148384</v>
      </c>
      <c r="I4862" s="185">
        <f t="shared" si="8036"/>
        <v>0</v>
      </c>
      <c r="J4862" s="185">
        <f t="shared" si="8036"/>
        <v>0</v>
      </c>
      <c r="K4862" s="185">
        <f t="shared" si="8036"/>
        <v>0</v>
      </c>
      <c r="L4862" s="185">
        <f t="shared" si="8036"/>
        <v>0</v>
      </c>
      <c r="M4862" s="185">
        <f t="shared" si="8036"/>
        <v>0</v>
      </c>
      <c r="N4862" s="185">
        <f t="shared" si="8036"/>
        <v>0</v>
      </c>
      <c r="O4862" s="185">
        <f t="shared" si="8036"/>
        <v>0</v>
      </c>
      <c r="P4862" s="185">
        <f t="shared" si="8036"/>
        <v>0</v>
      </c>
      <c r="Q4862" s="185">
        <f t="shared" si="8036"/>
        <v>0</v>
      </c>
      <c r="R4862" s="185">
        <f t="shared" si="8036"/>
        <v>0</v>
      </c>
      <c r="S4862" s="185">
        <f t="shared" si="8036"/>
        <v>0</v>
      </c>
      <c r="T4862" s="185">
        <f t="shared" si="8036"/>
        <v>0</v>
      </c>
      <c r="U4862" s="185">
        <f t="shared" si="8036"/>
        <v>0</v>
      </c>
      <c r="V4862" s="185">
        <f t="shared" si="8036"/>
        <v>0</v>
      </c>
      <c r="W4862" s="185">
        <f t="shared" si="8036"/>
        <v>0</v>
      </c>
      <c r="X4862" s="185">
        <f t="shared" si="8036"/>
        <v>0</v>
      </c>
      <c r="Y4862" s="185">
        <f t="shared" si="8036"/>
        <v>0</v>
      </c>
    </row>
    <row r="4863" spans="1:29" s="101" customFormat="1" x14ac:dyDescent="0.2">
      <c r="A4863" s="118" t="s">
        <v>1024</v>
      </c>
      <c r="B4863" s="102" t="s">
        <v>1035</v>
      </c>
      <c r="C4863" s="103">
        <v>51</v>
      </c>
      <c r="D4863" s="118"/>
      <c r="E4863" s="113">
        <v>323</v>
      </c>
      <c r="F4863" s="141"/>
      <c r="G4863" s="186"/>
      <c r="H4863" s="108">
        <f t="shared" ref="H4863:Q4863" si="8037">SUM(H4864:H4865)</f>
        <v>148384</v>
      </c>
      <c r="I4863" s="108">
        <f t="shared" si="8037"/>
        <v>0</v>
      </c>
      <c r="J4863" s="108">
        <f t="shared" si="8037"/>
        <v>0</v>
      </c>
      <c r="K4863" s="108">
        <f t="shared" si="8037"/>
        <v>0</v>
      </c>
      <c r="L4863" s="108">
        <f t="shared" ref="L4863:M4863" si="8038">SUM(L4864:L4865)</f>
        <v>0</v>
      </c>
      <c r="M4863" s="108">
        <f t="shared" si="8038"/>
        <v>0</v>
      </c>
      <c r="N4863" s="108">
        <f t="shared" ref="N4863:O4863" si="8039">SUM(N4864:N4865)</f>
        <v>0</v>
      </c>
      <c r="O4863" s="108">
        <f t="shared" si="8039"/>
        <v>0</v>
      </c>
      <c r="P4863" s="108">
        <f t="shared" si="8037"/>
        <v>0</v>
      </c>
      <c r="Q4863" s="108">
        <f t="shared" si="8037"/>
        <v>0</v>
      </c>
      <c r="R4863" s="108">
        <f t="shared" ref="R4863:W4863" si="8040">SUM(R4864:R4865)</f>
        <v>0</v>
      </c>
      <c r="S4863" s="108">
        <f t="shared" si="8040"/>
        <v>0</v>
      </c>
      <c r="T4863" s="108">
        <f t="shared" ref="T4863:U4863" si="8041">SUM(T4864:T4865)</f>
        <v>0</v>
      </c>
      <c r="U4863" s="108">
        <f t="shared" si="8041"/>
        <v>0</v>
      </c>
      <c r="V4863" s="108">
        <f t="shared" si="8040"/>
        <v>0</v>
      </c>
      <c r="W4863" s="108">
        <f t="shared" si="8040"/>
        <v>0</v>
      </c>
      <c r="X4863" s="108">
        <f t="shared" ref="X4863:Y4863" si="8042">SUM(X4864:X4865)</f>
        <v>0</v>
      </c>
      <c r="Y4863" s="108">
        <f t="shared" si="8042"/>
        <v>0</v>
      </c>
      <c r="Z4863" s="112"/>
      <c r="AA4863" s="112"/>
      <c r="AB4863" s="112"/>
      <c r="AC4863" s="112"/>
    </row>
    <row r="4864" spans="1:29" s="101" customFormat="1" x14ac:dyDescent="0.2">
      <c r="A4864" s="95" t="s">
        <v>1024</v>
      </c>
      <c r="B4864" s="93" t="s">
        <v>1035</v>
      </c>
      <c r="C4864" s="94">
        <v>51</v>
      </c>
      <c r="D4864" s="95" t="s">
        <v>101</v>
      </c>
      <c r="E4864" s="119">
        <v>3233</v>
      </c>
      <c r="F4864" s="142" t="s">
        <v>54</v>
      </c>
      <c r="G4864" s="134"/>
      <c r="H4864" s="398">
        <v>3384</v>
      </c>
      <c r="I4864" s="428"/>
      <c r="J4864" s="398">
        <v>0</v>
      </c>
      <c r="K4864" s="428"/>
      <c r="L4864" s="398"/>
      <c r="M4864" s="428"/>
      <c r="N4864" s="398"/>
      <c r="O4864" s="428"/>
      <c r="P4864" s="398">
        <v>0</v>
      </c>
      <c r="Q4864" s="428"/>
      <c r="R4864" s="398"/>
      <c r="S4864" s="428"/>
      <c r="T4864" s="398"/>
      <c r="U4864" s="428"/>
      <c r="V4864" s="398"/>
      <c r="W4864" s="428"/>
      <c r="X4864" s="398"/>
      <c r="Y4864" s="428"/>
      <c r="Z4864" s="112"/>
      <c r="AA4864" s="112"/>
      <c r="AB4864" s="112"/>
      <c r="AC4864" s="112"/>
    </row>
    <row r="4865" spans="1:29" x14ac:dyDescent="0.2">
      <c r="A4865" s="95" t="s">
        <v>1024</v>
      </c>
      <c r="B4865" s="93" t="s">
        <v>1035</v>
      </c>
      <c r="C4865" s="94">
        <v>51</v>
      </c>
      <c r="D4865" s="95" t="s">
        <v>101</v>
      </c>
      <c r="E4865" s="119">
        <v>3237</v>
      </c>
      <c r="F4865" s="142" t="s">
        <v>58</v>
      </c>
      <c r="H4865" s="398">
        <v>145000</v>
      </c>
      <c r="I4865" s="428"/>
      <c r="J4865" s="398">
        <v>0</v>
      </c>
      <c r="K4865" s="428"/>
      <c r="L4865" s="398"/>
      <c r="M4865" s="428"/>
      <c r="N4865" s="398"/>
      <c r="O4865" s="428"/>
      <c r="P4865" s="398">
        <v>0</v>
      </c>
      <c r="Q4865" s="428"/>
      <c r="R4865" s="398"/>
      <c r="S4865" s="428"/>
      <c r="T4865" s="398"/>
      <c r="U4865" s="428"/>
      <c r="V4865" s="398"/>
      <c r="W4865" s="428"/>
      <c r="X4865" s="398"/>
      <c r="Y4865" s="428"/>
      <c r="Z4865" s="101"/>
      <c r="AA4865" s="101"/>
      <c r="AB4865" s="101"/>
      <c r="AC4865" s="101"/>
    </row>
    <row r="4866" spans="1:29" x14ac:dyDescent="0.2">
      <c r="A4866" s="188" t="s">
        <v>1024</v>
      </c>
      <c r="B4866" s="166" t="s">
        <v>1035</v>
      </c>
      <c r="C4866" s="167">
        <v>51</v>
      </c>
      <c r="D4866" s="166"/>
      <c r="E4866" s="168">
        <v>42</v>
      </c>
      <c r="F4866" s="169"/>
      <c r="G4866" s="169"/>
      <c r="H4866" s="185">
        <f t="shared" ref="H4866:X4867" si="8043">H4867</f>
        <v>58533</v>
      </c>
      <c r="I4866" s="185">
        <f t="shared" si="8043"/>
        <v>0</v>
      </c>
      <c r="J4866" s="185">
        <f t="shared" si="8043"/>
        <v>0</v>
      </c>
      <c r="K4866" s="185">
        <f t="shared" si="8043"/>
        <v>0</v>
      </c>
      <c r="L4866" s="185">
        <f t="shared" si="8043"/>
        <v>0</v>
      </c>
      <c r="M4866" s="185">
        <f t="shared" si="8043"/>
        <v>0</v>
      </c>
      <c r="N4866" s="185">
        <f t="shared" si="8043"/>
        <v>0</v>
      </c>
      <c r="O4866" s="185">
        <f t="shared" si="8043"/>
        <v>0</v>
      </c>
      <c r="P4866" s="185">
        <f t="shared" si="8043"/>
        <v>0</v>
      </c>
      <c r="Q4866" s="185">
        <f t="shared" si="8043"/>
        <v>0</v>
      </c>
      <c r="R4866" s="185">
        <f t="shared" si="8043"/>
        <v>0</v>
      </c>
      <c r="S4866" s="185">
        <f t="shared" si="8043"/>
        <v>0</v>
      </c>
      <c r="T4866" s="185">
        <f t="shared" si="8043"/>
        <v>0</v>
      </c>
      <c r="U4866" s="185">
        <f t="shared" si="8043"/>
        <v>0</v>
      </c>
      <c r="V4866" s="185">
        <f t="shared" si="8043"/>
        <v>0</v>
      </c>
      <c r="W4866" s="185">
        <f t="shared" si="8043"/>
        <v>0</v>
      </c>
      <c r="X4866" s="185">
        <f t="shared" si="8043"/>
        <v>0</v>
      </c>
      <c r="Y4866" s="185">
        <f t="shared" ref="X4866:Y4867" si="8044">Y4867</f>
        <v>0</v>
      </c>
      <c r="Z4866" s="101"/>
      <c r="AA4866" s="101"/>
      <c r="AB4866" s="101"/>
      <c r="AC4866" s="101"/>
    </row>
    <row r="4867" spans="1:29" x14ac:dyDescent="0.2">
      <c r="A4867" s="118" t="s">
        <v>1024</v>
      </c>
      <c r="B4867" s="102" t="s">
        <v>1035</v>
      </c>
      <c r="C4867" s="103">
        <v>51</v>
      </c>
      <c r="D4867" s="118"/>
      <c r="E4867" s="113">
        <v>426</v>
      </c>
      <c r="F4867" s="141"/>
      <c r="G4867" s="186"/>
      <c r="H4867" s="108">
        <f t="shared" si="8043"/>
        <v>58533</v>
      </c>
      <c r="I4867" s="108">
        <f t="shared" si="8043"/>
        <v>0</v>
      </c>
      <c r="J4867" s="108">
        <f t="shared" si="8043"/>
        <v>0</v>
      </c>
      <c r="K4867" s="108">
        <f t="shared" si="8043"/>
        <v>0</v>
      </c>
      <c r="L4867" s="108">
        <f t="shared" si="8043"/>
        <v>0</v>
      </c>
      <c r="M4867" s="108">
        <f t="shared" si="8043"/>
        <v>0</v>
      </c>
      <c r="N4867" s="108">
        <f t="shared" si="8043"/>
        <v>0</v>
      </c>
      <c r="O4867" s="108">
        <f t="shared" si="8043"/>
        <v>0</v>
      </c>
      <c r="P4867" s="108">
        <f t="shared" si="8043"/>
        <v>0</v>
      </c>
      <c r="Q4867" s="108">
        <f t="shared" si="8043"/>
        <v>0</v>
      </c>
      <c r="R4867" s="108">
        <f t="shared" si="8043"/>
        <v>0</v>
      </c>
      <c r="S4867" s="108">
        <f t="shared" si="8043"/>
        <v>0</v>
      </c>
      <c r="T4867" s="108">
        <f t="shared" si="8043"/>
        <v>0</v>
      </c>
      <c r="U4867" s="108">
        <f t="shared" si="8043"/>
        <v>0</v>
      </c>
      <c r="V4867" s="108">
        <f t="shared" si="8043"/>
        <v>0</v>
      </c>
      <c r="W4867" s="108">
        <f t="shared" si="8043"/>
        <v>0</v>
      </c>
      <c r="X4867" s="108">
        <f t="shared" si="8044"/>
        <v>0</v>
      </c>
      <c r="Y4867" s="108">
        <f t="shared" si="8044"/>
        <v>0</v>
      </c>
    </row>
    <row r="4868" spans="1:29" ht="15" x14ac:dyDescent="0.2">
      <c r="A4868" s="95" t="s">
        <v>1024</v>
      </c>
      <c r="B4868" s="93" t="s">
        <v>1035</v>
      </c>
      <c r="C4868" s="94">
        <v>51</v>
      </c>
      <c r="D4868" s="95" t="s">
        <v>101</v>
      </c>
      <c r="E4868" s="119">
        <v>4264</v>
      </c>
      <c r="F4868" s="142" t="s">
        <v>1007</v>
      </c>
      <c r="H4868" s="398">
        <v>58533</v>
      </c>
      <c r="I4868" s="428"/>
      <c r="J4868" s="398">
        <v>0</v>
      </c>
      <c r="K4868" s="428"/>
      <c r="L4868" s="398"/>
      <c r="M4868" s="428"/>
      <c r="N4868" s="398"/>
      <c r="O4868" s="428"/>
      <c r="P4868" s="398">
        <v>0</v>
      </c>
      <c r="Q4868" s="428"/>
      <c r="R4868" s="398"/>
      <c r="S4868" s="428"/>
      <c r="T4868" s="398"/>
      <c r="U4868" s="428"/>
      <c r="V4868" s="398"/>
      <c r="W4868" s="428"/>
      <c r="X4868" s="398"/>
      <c r="Y4868" s="428"/>
    </row>
    <row r="4869" spans="1:29" x14ac:dyDescent="0.2">
      <c r="A4869" s="188" t="s">
        <v>1024</v>
      </c>
      <c r="B4869" s="166" t="s">
        <v>1035</v>
      </c>
      <c r="C4869" s="167">
        <v>559</v>
      </c>
      <c r="D4869" s="166"/>
      <c r="E4869" s="168">
        <v>31</v>
      </c>
      <c r="F4869" s="169"/>
      <c r="G4869" s="169"/>
      <c r="H4869" s="185">
        <f t="shared" ref="H4869:Q4869" si="8045">H4870+H4872</f>
        <v>0</v>
      </c>
      <c r="I4869" s="185">
        <f t="shared" si="8045"/>
        <v>0</v>
      </c>
      <c r="J4869" s="185">
        <f t="shared" si="8045"/>
        <v>847</v>
      </c>
      <c r="K4869" s="185">
        <f t="shared" si="8045"/>
        <v>0</v>
      </c>
      <c r="L4869" s="185">
        <f t="shared" ref="L4869:M4869" si="8046">L4870+L4872</f>
        <v>847</v>
      </c>
      <c r="M4869" s="185">
        <f t="shared" si="8046"/>
        <v>0</v>
      </c>
      <c r="N4869" s="185">
        <f t="shared" ref="N4869:O4869" si="8047">N4870+N4872</f>
        <v>847</v>
      </c>
      <c r="O4869" s="185">
        <f t="shared" si="8047"/>
        <v>0</v>
      </c>
      <c r="P4869" s="185">
        <f t="shared" si="8045"/>
        <v>0</v>
      </c>
      <c r="Q4869" s="185">
        <f t="shared" si="8045"/>
        <v>0</v>
      </c>
      <c r="R4869" s="185">
        <f t="shared" ref="R4869:W4869" si="8048">R4870+R4872</f>
        <v>0</v>
      </c>
      <c r="S4869" s="185">
        <f t="shared" si="8048"/>
        <v>0</v>
      </c>
      <c r="T4869" s="185">
        <f t="shared" ref="T4869:U4869" si="8049">T4870+T4872</f>
        <v>0</v>
      </c>
      <c r="U4869" s="185">
        <f t="shared" si="8049"/>
        <v>0</v>
      </c>
      <c r="V4869" s="185">
        <f t="shared" si="8048"/>
        <v>0</v>
      </c>
      <c r="W4869" s="185">
        <f t="shared" si="8048"/>
        <v>0</v>
      </c>
      <c r="X4869" s="185">
        <f t="shared" ref="X4869:Y4869" si="8050">X4870+X4872</f>
        <v>0</v>
      </c>
      <c r="Y4869" s="185">
        <f t="shared" si="8050"/>
        <v>0</v>
      </c>
    </row>
    <row r="4870" spans="1:29" x14ac:dyDescent="0.2">
      <c r="A4870" s="118" t="s">
        <v>1024</v>
      </c>
      <c r="B4870" s="102" t="s">
        <v>1035</v>
      </c>
      <c r="C4870" s="103">
        <v>559</v>
      </c>
      <c r="D4870" s="118"/>
      <c r="E4870" s="113">
        <v>311</v>
      </c>
      <c r="F4870" s="141"/>
      <c r="G4870" s="186"/>
      <c r="H4870" s="108">
        <f t="shared" ref="H4870:Y4870" si="8051">H4871</f>
        <v>0</v>
      </c>
      <c r="I4870" s="108">
        <f t="shared" si="8051"/>
        <v>0</v>
      </c>
      <c r="J4870" s="108">
        <f t="shared" si="8051"/>
        <v>734</v>
      </c>
      <c r="K4870" s="108">
        <f t="shared" si="8051"/>
        <v>0</v>
      </c>
      <c r="L4870" s="108">
        <f t="shared" si="8051"/>
        <v>734</v>
      </c>
      <c r="M4870" s="108">
        <f t="shared" si="8051"/>
        <v>0</v>
      </c>
      <c r="N4870" s="108">
        <f t="shared" si="8051"/>
        <v>734</v>
      </c>
      <c r="O4870" s="108">
        <f t="shared" si="8051"/>
        <v>0</v>
      </c>
      <c r="P4870" s="108">
        <f t="shared" si="8051"/>
        <v>0</v>
      </c>
      <c r="Q4870" s="108">
        <f t="shared" si="8051"/>
        <v>0</v>
      </c>
      <c r="R4870" s="108">
        <f t="shared" si="8051"/>
        <v>0</v>
      </c>
      <c r="S4870" s="108">
        <f t="shared" si="8051"/>
        <v>0</v>
      </c>
      <c r="T4870" s="108">
        <f t="shared" si="8051"/>
        <v>0</v>
      </c>
      <c r="U4870" s="108">
        <f t="shared" si="8051"/>
        <v>0</v>
      </c>
      <c r="V4870" s="108">
        <f t="shared" si="8051"/>
        <v>0</v>
      </c>
      <c r="W4870" s="108">
        <f t="shared" si="8051"/>
        <v>0</v>
      </c>
      <c r="X4870" s="108">
        <f t="shared" si="8051"/>
        <v>0</v>
      </c>
      <c r="Y4870" s="108">
        <f t="shared" si="8051"/>
        <v>0</v>
      </c>
    </row>
    <row r="4871" spans="1:29" s="139" customFormat="1" ht="15" x14ac:dyDescent="0.2">
      <c r="A4871" s="95" t="s">
        <v>1024</v>
      </c>
      <c r="B4871" s="93" t="s">
        <v>1035</v>
      </c>
      <c r="C4871" s="94">
        <v>559</v>
      </c>
      <c r="D4871" s="95" t="s">
        <v>101</v>
      </c>
      <c r="E4871" s="119">
        <v>3111</v>
      </c>
      <c r="F4871" s="142" t="s">
        <v>33</v>
      </c>
      <c r="G4871" s="134"/>
      <c r="H4871" s="398">
        <v>0</v>
      </c>
      <c r="I4871" s="428"/>
      <c r="J4871" s="398">
        <v>734</v>
      </c>
      <c r="K4871" s="428"/>
      <c r="L4871" s="408">
        <v>734</v>
      </c>
      <c r="M4871" s="428"/>
      <c r="N4871" s="408">
        <v>734</v>
      </c>
      <c r="O4871" s="428"/>
      <c r="P4871" s="398">
        <v>0</v>
      </c>
      <c r="Q4871" s="428"/>
      <c r="R4871" s="398"/>
      <c r="S4871" s="428"/>
      <c r="T4871" s="398"/>
      <c r="U4871" s="428"/>
      <c r="V4871" s="398"/>
      <c r="W4871" s="428"/>
      <c r="X4871" s="398"/>
      <c r="Y4871" s="428"/>
      <c r="Z4871" s="112"/>
      <c r="AA4871" s="112"/>
      <c r="AB4871" s="112"/>
      <c r="AC4871" s="112"/>
    </row>
    <row r="4872" spans="1:29" s="139" customFormat="1" x14ac:dyDescent="0.2">
      <c r="A4872" s="118" t="s">
        <v>1024</v>
      </c>
      <c r="B4872" s="102" t="s">
        <v>1035</v>
      </c>
      <c r="C4872" s="103">
        <v>559</v>
      </c>
      <c r="D4872" s="118"/>
      <c r="E4872" s="113">
        <v>313</v>
      </c>
      <c r="F4872" s="141"/>
      <c r="G4872" s="186"/>
      <c r="H4872" s="108">
        <f t="shared" ref="H4872:Y4872" si="8052">H4873</f>
        <v>0</v>
      </c>
      <c r="I4872" s="108">
        <f t="shared" si="8052"/>
        <v>0</v>
      </c>
      <c r="J4872" s="108">
        <f t="shared" si="8052"/>
        <v>113</v>
      </c>
      <c r="K4872" s="108">
        <f t="shared" si="8052"/>
        <v>0</v>
      </c>
      <c r="L4872" s="108">
        <f t="shared" si="8052"/>
        <v>113</v>
      </c>
      <c r="M4872" s="108">
        <f t="shared" si="8052"/>
        <v>0</v>
      </c>
      <c r="N4872" s="108">
        <f t="shared" si="8052"/>
        <v>113</v>
      </c>
      <c r="O4872" s="108">
        <f t="shared" si="8052"/>
        <v>0</v>
      </c>
      <c r="P4872" s="108">
        <f t="shared" si="8052"/>
        <v>0</v>
      </c>
      <c r="Q4872" s="108">
        <f t="shared" si="8052"/>
        <v>0</v>
      </c>
      <c r="R4872" s="108">
        <f t="shared" si="8052"/>
        <v>0</v>
      </c>
      <c r="S4872" s="108">
        <f t="shared" si="8052"/>
        <v>0</v>
      </c>
      <c r="T4872" s="108">
        <f t="shared" si="8052"/>
        <v>0</v>
      </c>
      <c r="U4872" s="108">
        <f t="shared" si="8052"/>
        <v>0</v>
      </c>
      <c r="V4872" s="108">
        <f t="shared" si="8052"/>
        <v>0</v>
      </c>
      <c r="W4872" s="108">
        <f t="shared" si="8052"/>
        <v>0</v>
      </c>
      <c r="X4872" s="108">
        <f t="shared" si="8052"/>
        <v>0</v>
      </c>
      <c r="Y4872" s="108">
        <f t="shared" si="8052"/>
        <v>0</v>
      </c>
      <c r="Z4872" s="112"/>
      <c r="AA4872" s="112"/>
      <c r="AB4872" s="112"/>
      <c r="AC4872" s="112"/>
    </row>
    <row r="4873" spans="1:29" s="139" customFormat="1" ht="15" x14ac:dyDescent="0.2">
      <c r="A4873" s="95" t="s">
        <v>1024</v>
      </c>
      <c r="B4873" s="93" t="s">
        <v>1035</v>
      </c>
      <c r="C4873" s="94">
        <v>559</v>
      </c>
      <c r="D4873" s="95" t="s">
        <v>101</v>
      </c>
      <c r="E4873" s="119">
        <v>3132</v>
      </c>
      <c r="F4873" s="142" t="s">
        <v>40</v>
      </c>
      <c r="G4873" s="134"/>
      <c r="H4873" s="398">
        <v>0</v>
      </c>
      <c r="I4873" s="428"/>
      <c r="J4873" s="398">
        <v>113</v>
      </c>
      <c r="K4873" s="428"/>
      <c r="L4873" s="398">
        <v>113</v>
      </c>
      <c r="M4873" s="428"/>
      <c r="N4873" s="398">
        <v>113</v>
      </c>
      <c r="O4873" s="428"/>
      <c r="P4873" s="398">
        <v>0</v>
      </c>
      <c r="Q4873" s="428"/>
      <c r="R4873" s="398"/>
      <c r="S4873" s="428"/>
      <c r="T4873" s="398"/>
      <c r="U4873" s="428"/>
      <c r="V4873" s="398"/>
      <c r="W4873" s="428"/>
      <c r="X4873" s="398"/>
      <c r="Y4873" s="428"/>
    </row>
    <row r="4874" spans="1:29" s="150" customFormat="1" x14ac:dyDescent="0.2">
      <c r="A4874" s="188" t="s">
        <v>1024</v>
      </c>
      <c r="B4874" s="166" t="s">
        <v>1035</v>
      </c>
      <c r="C4874" s="167">
        <v>559</v>
      </c>
      <c r="D4874" s="166"/>
      <c r="E4874" s="168">
        <v>32</v>
      </c>
      <c r="F4874" s="169"/>
      <c r="G4874" s="169"/>
      <c r="H4874" s="185">
        <f t="shared" ref="H4874:Y4874" si="8053">H4875</f>
        <v>40000</v>
      </c>
      <c r="I4874" s="185">
        <f t="shared" si="8053"/>
        <v>0</v>
      </c>
      <c r="J4874" s="185">
        <f t="shared" si="8053"/>
        <v>223118</v>
      </c>
      <c r="K4874" s="185">
        <f t="shared" si="8053"/>
        <v>0</v>
      </c>
      <c r="L4874" s="185">
        <f t="shared" si="8053"/>
        <v>252902</v>
      </c>
      <c r="M4874" s="185">
        <f t="shared" si="8053"/>
        <v>0</v>
      </c>
      <c r="N4874" s="185">
        <f t="shared" si="8053"/>
        <v>252902</v>
      </c>
      <c r="O4874" s="185">
        <f t="shared" si="8053"/>
        <v>0</v>
      </c>
      <c r="P4874" s="185">
        <f t="shared" si="8053"/>
        <v>0</v>
      </c>
      <c r="Q4874" s="185">
        <f t="shared" si="8053"/>
        <v>0</v>
      </c>
      <c r="R4874" s="185">
        <f t="shared" si="8053"/>
        <v>0</v>
      </c>
      <c r="S4874" s="185">
        <f t="shared" si="8053"/>
        <v>0</v>
      </c>
      <c r="T4874" s="185">
        <f t="shared" si="8053"/>
        <v>0</v>
      </c>
      <c r="U4874" s="185">
        <f t="shared" si="8053"/>
        <v>0</v>
      </c>
      <c r="V4874" s="185">
        <f t="shared" si="8053"/>
        <v>0</v>
      </c>
      <c r="W4874" s="185">
        <f t="shared" si="8053"/>
        <v>0</v>
      </c>
      <c r="X4874" s="185">
        <f t="shared" si="8053"/>
        <v>0</v>
      </c>
      <c r="Y4874" s="185">
        <f t="shared" si="8053"/>
        <v>0</v>
      </c>
      <c r="Z4874" s="139"/>
      <c r="AA4874" s="139"/>
      <c r="AB4874" s="139"/>
      <c r="AC4874" s="139"/>
    </row>
    <row r="4875" spans="1:29" s="150" customFormat="1" x14ac:dyDescent="0.2">
      <c r="A4875" s="118" t="s">
        <v>1024</v>
      </c>
      <c r="B4875" s="102" t="s">
        <v>1035</v>
      </c>
      <c r="C4875" s="103">
        <v>559</v>
      </c>
      <c r="D4875" s="118"/>
      <c r="E4875" s="113">
        <v>323</v>
      </c>
      <c r="F4875" s="141"/>
      <c r="G4875" s="186"/>
      <c r="H4875" s="108">
        <f t="shared" ref="H4875:Q4875" si="8054">SUM(H4876:H4877)</f>
        <v>40000</v>
      </c>
      <c r="I4875" s="108">
        <f t="shared" si="8054"/>
        <v>0</v>
      </c>
      <c r="J4875" s="108">
        <f t="shared" si="8054"/>
        <v>223118</v>
      </c>
      <c r="K4875" s="108">
        <f t="shared" si="8054"/>
        <v>0</v>
      </c>
      <c r="L4875" s="108">
        <f t="shared" ref="L4875:M4875" si="8055">SUM(L4876:L4877)</f>
        <v>252902</v>
      </c>
      <c r="M4875" s="108">
        <f t="shared" si="8055"/>
        <v>0</v>
      </c>
      <c r="N4875" s="108">
        <f t="shared" ref="N4875:O4875" si="8056">SUM(N4876:N4877)</f>
        <v>252902</v>
      </c>
      <c r="O4875" s="108">
        <f t="shared" si="8056"/>
        <v>0</v>
      </c>
      <c r="P4875" s="108">
        <f t="shared" si="8054"/>
        <v>0</v>
      </c>
      <c r="Q4875" s="108">
        <f t="shared" si="8054"/>
        <v>0</v>
      </c>
      <c r="R4875" s="108">
        <f t="shared" ref="R4875:W4875" si="8057">SUM(R4876:R4877)</f>
        <v>0</v>
      </c>
      <c r="S4875" s="108">
        <f t="shared" si="8057"/>
        <v>0</v>
      </c>
      <c r="T4875" s="108">
        <f t="shared" ref="T4875:U4875" si="8058">SUM(T4876:T4877)</f>
        <v>0</v>
      </c>
      <c r="U4875" s="108">
        <f t="shared" si="8058"/>
        <v>0</v>
      </c>
      <c r="V4875" s="108">
        <f t="shared" si="8057"/>
        <v>0</v>
      </c>
      <c r="W4875" s="108">
        <f t="shared" si="8057"/>
        <v>0</v>
      </c>
      <c r="X4875" s="108">
        <f t="shared" ref="X4875:Y4875" si="8059">SUM(X4876:X4877)</f>
        <v>0</v>
      </c>
      <c r="Y4875" s="108">
        <f t="shared" si="8059"/>
        <v>0</v>
      </c>
      <c r="Z4875" s="139"/>
      <c r="AA4875" s="139"/>
      <c r="AB4875" s="139"/>
      <c r="AC4875" s="139"/>
    </row>
    <row r="4876" spans="1:29" x14ac:dyDescent="0.2">
      <c r="A4876" s="95" t="s">
        <v>1024</v>
      </c>
      <c r="B4876" s="93" t="s">
        <v>1035</v>
      </c>
      <c r="C4876" s="94">
        <v>559</v>
      </c>
      <c r="D4876" s="95" t="s">
        <v>101</v>
      </c>
      <c r="E4876" s="119">
        <v>3233</v>
      </c>
      <c r="F4876" s="142" t="s">
        <v>54</v>
      </c>
      <c r="H4876" s="398">
        <v>0</v>
      </c>
      <c r="I4876" s="428"/>
      <c r="J4876" s="398">
        <v>3384</v>
      </c>
      <c r="K4876" s="428"/>
      <c r="L4876" s="402">
        <v>3384</v>
      </c>
      <c r="M4876" s="428"/>
      <c r="N4876" s="402">
        <v>3384</v>
      </c>
      <c r="O4876" s="428"/>
      <c r="P4876" s="398">
        <v>0</v>
      </c>
      <c r="Q4876" s="428"/>
      <c r="R4876" s="398"/>
      <c r="S4876" s="428"/>
      <c r="T4876" s="398"/>
      <c r="U4876" s="428"/>
      <c r="V4876" s="398"/>
      <c r="W4876" s="428"/>
      <c r="X4876" s="398"/>
      <c r="Y4876" s="428"/>
      <c r="Z4876" s="150"/>
      <c r="AA4876" s="150"/>
      <c r="AB4876" s="150"/>
      <c r="AC4876" s="150"/>
    </row>
    <row r="4877" spans="1:29" x14ac:dyDescent="0.2">
      <c r="A4877" s="95" t="s">
        <v>1024</v>
      </c>
      <c r="B4877" s="93" t="s">
        <v>1035</v>
      </c>
      <c r="C4877" s="94">
        <v>559</v>
      </c>
      <c r="D4877" s="95" t="s">
        <v>101</v>
      </c>
      <c r="E4877" s="119">
        <v>3237</v>
      </c>
      <c r="F4877" s="142" t="s">
        <v>58</v>
      </c>
      <c r="H4877" s="398">
        <v>40000</v>
      </c>
      <c r="I4877" s="428"/>
      <c r="J4877" s="398">
        <v>219734</v>
      </c>
      <c r="K4877" s="428"/>
      <c r="L4877" s="403">
        <v>249518</v>
      </c>
      <c r="M4877" s="428"/>
      <c r="N4877" s="403">
        <v>249518</v>
      </c>
      <c r="O4877" s="428"/>
      <c r="P4877" s="398">
        <v>0</v>
      </c>
      <c r="Q4877" s="428"/>
      <c r="R4877" s="398"/>
      <c r="S4877" s="428"/>
      <c r="T4877" s="398"/>
      <c r="U4877" s="428"/>
      <c r="V4877" s="398"/>
      <c r="W4877" s="428"/>
      <c r="X4877" s="398"/>
      <c r="Y4877" s="428"/>
      <c r="Z4877" s="150"/>
      <c r="AA4877" s="150"/>
      <c r="AB4877" s="150"/>
      <c r="AC4877" s="150"/>
    </row>
    <row r="4878" spans="1:29" x14ac:dyDescent="0.2">
      <c r="A4878" s="188" t="s">
        <v>1024</v>
      </c>
      <c r="B4878" s="166" t="s">
        <v>1035</v>
      </c>
      <c r="C4878" s="167">
        <v>559</v>
      </c>
      <c r="D4878" s="166"/>
      <c r="E4878" s="168">
        <v>42</v>
      </c>
      <c r="F4878" s="169"/>
      <c r="G4878" s="169"/>
      <c r="H4878" s="185">
        <f t="shared" ref="H4878:X4879" si="8060">H4879</f>
        <v>39634</v>
      </c>
      <c r="I4878" s="185">
        <f t="shared" si="8060"/>
        <v>0</v>
      </c>
      <c r="J4878" s="185">
        <f t="shared" si="8060"/>
        <v>74965</v>
      </c>
      <c r="K4878" s="185">
        <f t="shared" si="8060"/>
        <v>0</v>
      </c>
      <c r="L4878" s="185">
        <f t="shared" si="8060"/>
        <v>365000</v>
      </c>
      <c r="M4878" s="185">
        <f t="shared" si="8060"/>
        <v>0</v>
      </c>
      <c r="N4878" s="185">
        <f t="shared" si="8060"/>
        <v>365000</v>
      </c>
      <c r="O4878" s="185">
        <f t="shared" si="8060"/>
        <v>0</v>
      </c>
      <c r="P4878" s="185">
        <f t="shared" si="8060"/>
        <v>0</v>
      </c>
      <c r="Q4878" s="185">
        <f t="shared" si="8060"/>
        <v>0</v>
      </c>
      <c r="R4878" s="185">
        <f t="shared" si="8060"/>
        <v>0</v>
      </c>
      <c r="S4878" s="185">
        <f t="shared" si="8060"/>
        <v>0</v>
      </c>
      <c r="T4878" s="185">
        <f t="shared" si="8060"/>
        <v>0</v>
      </c>
      <c r="U4878" s="185">
        <f t="shared" si="8060"/>
        <v>0</v>
      </c>
      <c r="V4878" s="185">
        <f t="shared" si="8060"/>
        <v>0</v>
      </c>
      <c r="W4878" s="185">
        <f t="shared" si="8060"/>
        <v>0</v>
      </c>
      <c r="X4878" s="185">
        <f t="shared" si="8060"/>
        <v>0</v>
      </c>
      <c r="Y4878" s="185">
        <f t="shared" ref="X4878:Y4879" si="8061">Y4879</f>
        <v>0</v>
      </c>
    </row>
    <row r="4879" spans="1:29" s="101" customFormat="1" x14ac:dyDescent="0.2">
      <c r="A4879" s="118" t="s">
        <v>1024</v>
      </c>
      <c r="B4879" s="102" t="s">
        <v>1035</v>
      </c>
      <c r="C4879" s="103">
        <v>559</v>
      </c>
      <c r="D4879" s="118"/>
      <c r="E4879" s="113">
        <v>426</v>
      </c>
      <c r="F4879" s="141"/>
      <c r="G4879" s="186"/>
      <c r="H4879" s="108">
        <f t="shared" si="8060"/>
        <v>39634</v>
      </c>
      <c r="I4879" s="108">
        <f t="shared" si="8060"/>
        <v>0</v>
      </c>
      <c r="J4879" s="108">
        <f t="shared" si="8060"/>
        <v>74965</v>
      </c>
      <c r="K4879" s="108">
        <f t="shared" si="8060"/>
        <v>0</v>
      </c>
      <c r="L4879" s="108">
        <f t="shared" si="8060"/>
        <v>365000</v>
      </c>
      <c r="M4879" s="108">
        <f t="shared" si="8060"/>
        <v>0</v>
      </c>
      <c r="N4879" s="108">
        <f t="shared" si="8060"/>
        <v>365000</v>
      </c>
      <c r="O4879" s="108">
        <f t="shared" si="8060"/>
        <v>0</v>
      </c>
      <c r="P4879" s="108">
        <f t="shared" si="8060"/>
        <v>0</v>
      </c>
      <c r="Q4879" s="108">
        <f t="shared" si="8060"/>
        <v>0</v>
      </c>
      <c r="R4879" s="108">
        <f t="shared" si="8060"/>
        <v>0</v>
      </c>
      <c r="S4879" s="108">
        <f t="shared" si="8060"/>
        <v>0</v>
      </c>
      <c r="T4879" s="108">
        <f t="shared" si="8060"/>
        <v>0</v>
      </c>
      <c r="U4879" s="108">
        <f t="shared" si="8060"/>
        <v>0</v>
      </c>
      <c r="V4879" s="108">
        <f t="shared" si="8060"/>
        <v>0</v>
      </c>
      <c r="W4879" s="108">
        <f t="shared" si="8060"/>
        <v>0</v>
      </c>
      <c r="X4879" s="108">
        <f t="shared" si="8061"/>
        <v>0</v>
      </c>
      <c r="Y4879" s="108">
        <f t="shared" si="8061"/>
        <v>0</v>
      </c>
      <c r="Z4879" s="112"/>
      <c r="AA4879" s="112"/>
      <c r="AB4879" s="112"/>
      <c r="AC4879" s="112"/>
    </row>
    <row r="4880" spans="1:29" ht="15" x14ac:dyDescent="0.2">
      <c r="A4880" s="95" t="s">
        <v>1024</v>
      </c>
      <c r="B4880" s="93" t="s">
        <v>1035</v>
      </c>
      <c r="C4880" s="94">
        <v>559</v>
      </c>
      <c r="D4880" s="95" t="s">
        <v>101</v>
      </c>
      <c r="E4880" s="119">
        <v>4264</v>
      </c>
      <c r="F4880" s="142" t="s">
        <v>1007</v>
      </c>
      <c r="H4880" s="398">
        <v>39634</v>
      </c>
      <c r="I4880" s="428"/>
      <c r="J4880" s="398">
        <v>74965</v>
      </c>
      <c r="K4880" s="428"/>
      <c r="L4880" s="398">
        <v>365000</v>
      </c>
      <c r="M4880" s="428"/>
      <c r="N4880" s="398">
        <v>365000</v>
      </c>
      <c r="O4880" s="428"/>
      <c r="P4880" s="398">
        <v>0</v>
      </c>
      <c r="Q4880" s="428"/>
      <c r="R4880" s="398"/>
      <c r="S4880" s="428"/>
      <c r="T4880" s="398"/>
      <c r="U4880" s="428"/>
      <c r="V4880" s="398"/>
      <c r="W4880" s="428"/>
      <c r="X4880" s="398"/>
      <c r="Y4880" s="428"/>
    </row>
    <row r="4881" spans="1:29" ht="56.25" x14ac:dyDescent="0.2">
      <c r="A4881" s="202" t="s">
        <v>1024</v>
      </c>
      <c r="B4881" s="173" t="s">
        <v>1037</v>
      </c>
      <c r="C4881" s="173"/>
      <c r="D4881" s="173"/>
      <c r="E4881" s="174"/>
      <c r="F4881" s="176" t="s">
        <v>1038</v>
      </c>
      <c r="G4881" s="177" t="s">
        <v>632</v>
      </c>
      <c r="H4881" s="184">
        <f>H4882+H4885</f>
        <v>7000</v>
      </c>
      <c r="I4881" s="184">
        <f t="shared" ref="I4881" si="8062">I4882+I4885</f>
        <v>2000</v>
      </c>
      <c r="J4881" s="184">
        <f t="shared" ref="J4881" si="8063">J4882+J4885</f>
        <v>0</v>
      </c>
      <c r="K4881" s="184">
        <f t="shared" ref="K4881" si="8064">K4882+K4885</f>
        <v>0</v>
      </c>
      <c r="L4881" s="184">
        <f t="shared" ref="L4881:N4881" si="8065">L4882+L4885</f>
        <v>89590</v>
      </c>
      <c r="M4881" s="184">
        <f t="shared" ref="M4881:O4881" si="8066">M4882+M4885</f>
        <v>17920</v>
      </c>
      <c r="N4881" s="184">
        <f t="shared" si="8065"/>
        <v>89590</v>
      </c>
      <c r="O4881" s="184">
        <f t="shared" si="8066"/>
        <v>17920</v>
      </c>
      <c r="P4881" s="184">
        <f t="shared" ref="P4881" si="8067">P4882+P4885</f>
        <v>0</v>
      </c>
      <c r="Q4881" s="184">
        <f t="shared" ref="Q4881" si="8068">Q4882+Q4885</f>
        <v>0</v>
      </c>
      <c r="R4881" s="184">
        <f t="shared" ref="R4881:T4881" si="8069">R4882+R4885</f>
        <v>477802</v>
      </c>
      <c r="S4881" s="184">
        <f t="shared" ref="S4881:U4881" si="8070">S4882+S4885</f>
        <v>95560</v>
      </c>
      <c r="T4881" s="184">
        <f t="shared" si="8069"/>
        <v>477802</v>
      </c>
      <c r="U4881" s="184">
        <f t="shared" si="8070"/>
        <v>95560</v>
      </c>
      <c r="V4881" s="184">
        <f t="shared" ref="V4881:X4881" si="8071">V4882+V4885</f>
        <v>18638</v>
      </c>
      <c r="W4881" s="184">
        <f t="shared" ref="W4881:Y4881" si="8072">W4882+W4885</f>
        <v>3730</v>
      </c>
      <c r="X4881" s="184">
        <f t="shared" si="8071"/>
        <v>18638</v>
      </c>
      <c r="Y4881" s="184">
        <f t="shared" si="8072"/>
        <v>3730</v>
      </c>
      <c r="Z4881" s="101"/>
      <c r="AA4881" s="101"/>
      <c r="AB4881" s="101"/>
      <c r="AC4881" s="101"/>
    </row>
    <row r="4882" spans="1:29" x14ac:dyDescent="0.2">
      <c r="A4882" s="188">
        <v>51263</v>
      </c>
      <c r="B4882" s="166" t="s">
        <v>1037</v>
      </c>
      <c r="C4882" s="167">
        <v>11</v>
      </c>
      <c r="D4882" s="166" t="s">
        <v>760</v>
      </c>
      <c r="E4882" s="168">
        <v>42</v>
      </c>
      <c r="F4882" s="169" t="s">
        <v>760</v>
      </c>
      <c r="G4882" s="169"/>
      <c r="H4882" s="185">
        <f t="shared" ref="H4882:Y4882" si="8073">H4883</f>
        <v>2000</v>
      </c>
      <c r="I4882" s="185">
        <f t="shared" si="8073"/>
        <v>2000</v>
      </c>
      <c r="J4882" s="185">
        <f t="shared" si="8073"/>
        <v>0</v>
      </c>
      <c r="K4882" s="185">
        <f t="shared" si="8073"/>
        <v>0</v>
      </c>
      <c r="L4882" s="185">
        <f t="shared" si="8073"/>
        <v>17920</v>
      </c>
      <c r="M4882" s="185">
        <f t="shared" si="8073"/>
        <v>17920</v>
      </c>
      <c r="N4882" s="185">
        <f t="shared" si="8073"/>
        <v>17920</v>
      </c>
      <c r="O4882" s="185">
        <f t="shared" si="8073"/>
        <v>17920</v>
      </c>
      <c r="P4882" s="185">
        <f t="shared" si="8073"/>
        <v>0</v>
      </c>
      <c r="Q4882" s="185">
        <f t="shared" si="8073"/>
        <v>0</v>
      </c>
      <c r="R4882" s="185">
        <f t="shared" si="8073"/>
        <v>95560</v>
      </c>
      <c r="S4882" s="185">
        <f t="shared" si="8073"/>
        <v>95560</v>
      </c>
      <c r="T4882" s="185">
        <f t="shared" si="8073"/>
        <v>95560</v>
      </c>
      <c r="U4882" s="185">
        <f t="shared" si="8073"/>
        <v>95560</v>
      </c>
      <c r="V4882" s="185">
        <f t="shared" si="8073"/>
        <v>3730</v>
      </c>
      <c r="W4882" s="185">
        <f t="shared" si="8073"/>
        <v>3730</v>
      </c>
      <c r="X4882" s="185">
        <f t="shared" si="8073"/>
        <v>3730</v>
      </c>
      <c r="Y4882" s="185">
        <f t="shared" si="8073"/>
        <v>3730</v>
      </c>
    </row>
    <row r="4883" spans="1:29" x14ac:dyDescent="0.2">
      <c r="A4883" s="118">
        <v>51263</v>
      </c>
      <c r="B4883" s="102" t="s">
        <v>1037</v>
      </c>
      <c r="C4883" s="103">
        <v>11</v>
      </c>
      <c r="D4883" s="118" t="s">
        <v>760</v>
      </c>
      <c r="E4883" s="113">
        <v>421</v>
      </c>
      <c r="F4883" s="141" t="s">
        <v>760</v>
      </c>
      <c r="G4883" s="186"/>
      <c r="H4883" s="108">
        <f>SUM(H4884)</f>
        <v>2000</v>
      </c>
      <c r="I4883" s="108">
        <f t="shared" ref="I4883" si="8074">SUM(I4884)</f>
        <v>2000</v>
      </c>
      <c r="J4883" s="108">
        <f t="shared" ref="J4883" si="8075">SUM(J4884)</f>
        <v>0</v>
      </c>
      <c r="K4883" s="108">
        <f t="shared" ref="K4883" si="8076">SUM(K4884)</f>
        <v>0</v>
      </c>
      <c r="L4883" s="108">
        <f t="shared" ref="L4883:N4883" si="8077">SUM(L4884)</f>
        <v>17920</v>
      </c>
      <c r="M4883" s="108">
        <f t="shared" ref="M4883:O4883" si="8078">SUM(M4884)</f>
        <v>17920</v>
      </c>
      <c r="N4883" s="108">
        <f t="shared" si="8077"/>
        <v>17920</v>
      </c>
      <c r="O4883" s="108">
        <f t="shared" si="8078"/>
        <v>17920</v>
      </c>
      <c r="P4883" s="108">
        <f t="shared" ref="P4883" si="8079">SUM(P4884)</f>
        <v>0</v>
      </c>
      <c r="Q4883" s="108">
        <f t="shared" ref="Q4883" si="8080">SUM(Q4884)</f>
        <v>0</v>
      </c>
      <c r="R4883" s="108">
        <f t="shared" ref="R4883:T4883" si="8081">SUM(R4884)</f>
        <v>95560</v>
      </c>
      <c r="S4883" s="108">
        <f t="shared" ref="S4883:U4883" si="8082">SUM(S4884)</f>
        <v>95560</v>
      </c>
      <c r="T4883" s="108">
        <f t="shared" si="8081"/>
        <v>95560</v>
      </c>
      <c r="U4883" s="108">
        <f t="shared" si="8082"/>
        <v>95560</v>
      </c>
      <c r="V4883" s="108">
        <f t="shared" ref="V4883:X4883" si="8083">SUM(V4884)</f>
        <v>3730</v>
      </c>
      <c r="W4883" s="108">
        <f t="shared" ref="W4883:Y4883" si="8084">SUM(W4884)</f>
        <v>3730</v>
      </c>
      <c r="X4883" s="108">
        <f t="shared" si="8083"/>
        <v>3730</v>
      </c>
      <c r="Y4883" s="108">
        <f t="shared" si="8084"/>
        <v>3730</v>
      </c>
    </row>
    <row r="4884" spans="1:29" ht="15" x14ac:dyDescent="0.2">
      <c r="A4884" s="95">
        <v>51263</v>
      </c>
      <c r="B4884" s="93" t="s">
        <v>1037</v>
      </c>
      <c r="C4884" s="94">
        <v>11</v>
      </c>
      <c r="D4884" s="95" t="s">
        <v>101</v>
      </c>
      <c r="E4884" s="119">
        <v>4214</v>
      </c>
      <c r="F4884" s="142" t="s">
        <v>500</v>
      </c>
      <c r="H4884" s="398">
        <v>2000</v>
      </c>
      <c r="I4884" s="398">
        <f t="shared" ref="I4884" si="8085">H4884</f>
        <v>2000</v>
      </c>
      <c r="J4884" s="398"/>
      <c r="K4884" s="398">
        <f t="shared" ref="K4884" si="8086">J4884</f>
        <v>0</v>
      </c>
      <c r="L4884" s="402">
        <v>17920</v>
      </c>
      <c r="M4884" s="398">
        <f t="shared" ref="M4884" si="8087">L4884</f>
        <v>17920</v>
      </c>
      <c r="N4884" s="402">
        <v>17920</v>
      </c>
      <c r="O4884" s="398">
        <f t="shared" ref="O4884" si="8088">N4884</f>
        <v>17920</v>
      </c>
      <c r="P4884" s="398"/>
      <c r="Q4884" s="398">
        <f t="shared" ref="Q4884" si="8089">P4884</f>
        <v>0</v>
      </c>
      <c r="R4884" s="402">
        <v>95560</v>
      </c>
      <c r="S4884" s="398">
        <f t="shared" ref="S4884" si="8090">R4884</f>
        <v>95560</v>
      </c>
      <c r="T4884" s="402">
        <v>95560</v>
      </c>
      <c r="U4884" s="398">
        <f t="shared" ref="U4884" si="8091">T4884</f>
        <v>95560</v>
      </c>
      <c r="V4884" s="402">
        <v>3730</v>
      </c>
      <c r="W4884" s="398">
        <f t="shared" ref="W4884" si="8092">V4884</f>
        <v>3730</v>
      </c>
      <c r="X4884" s="402">
        <v>3730</v>
      </c>
      <c r="Y4884" s="398">
        <f t="shared" ref="Y4884" si="8093">X4884</f>
        <v>3730</v>
      </c>
    </row>
    <row r="4885" spans="1:29" x14ac:dyDescent="0.2">
      <c r="A4885" s="230">
        <v>51263</v>
      </c>
      <c r="B4885" s="230" t="s">
        <v>1037</v>
      </c>
      <c r="C4885" s="231">
        <v>581</v>
      </c>
      <c r="D4885" s="230" t="s">
        <v>760</v>
      </c>
      <c r="E4885" s="233">
        <v>42</v>
      </c>
      <c r="F4885" s="234" t="s">
        <v>760</v>
      </c>
      <c r="G4885" s="234"/>
      <c r="H4885" s="235">
        <f t="shared" ref="H4885:X4886" si="8094">H4886</f>
        <v>5000</v>
      </c>
      <c r="I4885" s="235">
        <f t="shared" si="8094"/>
        <v>0</v>
      </c>
      <c r="J4885" s="235">
        <f t="shared" si="8094"/>
        <v>0</v>
      </c>
      <c r="K4885" s="235">
        <f t="shared" si="8094"/>
        <v>0</v>
      </c>
      <c r="L4885" s="235">
        <f t="shared" si="8094"/>
        <v>71670</v>
      </c>
      <c r="M4885" s="235">
        <f t="shared" si="8094"/>
        <v>0</v>
      </c>
      <c r="N4885" s="235">
        <f t="shared" si="8094"/>
        <v>71670</v>
      </c>
      <c r="O4885" s="235">
        <f t="shared" si="8094"/>
        <v>0</v>
      </c>
      <c r="P4885" s="235">
        <f t="shared" si="8094"/>
        <v>0</v>
      </c>
      <c r="Q4885" s="235">
        <f t="shared" si="8094"/>
        <v>0</v>
      </c>
      <c r="R4885" s="235">
        <f t="shared" si="8094"/>
        <v>382242</v>
      </c>
      <c r="S4885" s="235">
        <f t="shared" si="8094"/>
        <v>0</v>
      </c>
      <c r="T4885" s="235">
        <f t="shared" si="8094"/>
        <v>382242</v>
      </c>
      <c r="U4885" s="235">
        <f t="shared" si="8094"/>
        <v>0</v>
      </c>
      <c r="V4885" s="235">
        <f t="shared" si="8094"/>
        <v>14908</v>
      </c>
      <c r="W4885" s="235">
        <f t="shared" si="8094"/>
        <v>0</v>
      </c>
      <c r="X4885" s="235">
        <f t="shared" si="8094"/>
        <v>14908</v>
      </c>
      <c r="Y4885" s="235">
        <f t="shared" ref="X4885:Y4886" si="8095">Y4886</f>
        <v>0</v>
      </c>
    </row>
    <row r="4886" spans="1:29" x14ac:dyDescent="0.2">
      <c r="A4886" s="236">
        <v>51263</v>
      </c>
      <c r="B4886" s="236" t="s">
        <v>1037</v>
      </c>
      <c r="C4886" s="237">
        <v>581</v>
      </c>
      <c r="D4886" s="236" t="s">
        <v>760</v>
      </c>
      <c r="E4886" s="254">
        <v>421</v>
      </c>
      <c r="F4886" s="239" t="s">
        <v>760</v>
      </c>
      <c r="G4886" s="247"/>
      <c r="H4886" s="241">
        <f t="shared" si="8094"/>
        <v>5000</v>
      </c>
      <c r="I4886" s="241">
        <f t="shared" si="8094"/>
        <v>0</v>
      </c>
      <c r="J4886" s="241">
        <f t="shared" si="8094"/>
        <v>0</v>
      </c>
      <c r="K4886" s="241">
        <f t="shared" si="8094"/>
        <v>0</v>
      </c>
      <c r="L4886" s="241">
        <f t="shared" si="8094"/>
        <v>71670</v>
      </c>
      <c r="M4886" s="241">
        <f t="shared" si="8094"/>
        <v>0</v>
      </c>
      <c r="N4886" s="241">
        <f t="shared" si="8094"/>
        <v>71670</v>
      </c>
      <c r="O4886" s="241">
        <f t="shared" si="8094"/>
        <v>0</v>
      </c>
      <c r="P4886" s="241">
        <f t="shared" si="8094"/>
        <v>0</v>
      </c>
      <c r="Q4886" s="241">
        <f t="shared" si="8094"/>
        <v>0</v>
      </c>
      <c r="R4886" s="241">
        <f t="shared" si="8094"/>
        <v>382242</v>
      </c>
      <c r="S4886" s="241">
        <f t="shared" si="8094"/>
        <v>0</v>
      </c>
      <c r="T4886" s="241">
        <f t="shared" si="8094"/>
        <v>382242</v>
      </c>
      <c r="U4886" s="241">
        <f t="shared" si="8094"/>
        <v>0</v>
      </c>
      <c r="V4886" s="241">
        <f t="shared" si="8094"/>
        <v>14908</v>
      </c>
      <c r="W4886" s="241">
        <f t="shared" si="8094"/>
        <v>0</v>
      </c>
      <c r="X4886" s="241">
        <f t="shared" si="8095"/>
        <v>14908</v>
      </c>
      <c r="Y4886" s="241">
        <f t="shared" si="8095"/>
        <v>0</v>
      </c>
    </row>
    <row r="4887" spans="1:29" ht="15" x14ac:dyDescent="0.2">
      <c r="A4887" s="242">
        <v>51263</v>
      </c>
      <c r="B4887" s="242" t="s">
        <v>1037</v>
      </c>
      <c r="C4887" s="243">
        <v>581</v>
      </c>
      <c r="D4887" s="242" t="s">
        <v>101</v>
      </c>
      <c r="E4887" s="245">
        <v>4214</v>
      </c>
      <c r="F4887" s="246" t="s">
        <v>500</v>
      </c>
      <c r="G4887" s="247"/>
      <c r="H4887" s="398">
        <v>5000</v>
      </c>
      <c r="I4887" s="382"/>
      <c r="J4887" s="398"/>
      <c r="K4887" s="382"/>
      <c r="L4887" s="402">
        <v>71670</v>
      </c>
      <c r="M4887" s="382"/>
      <c r="N4887" s="402">
        <v>71670</v>
      </c>
      <c r="O4887" s="382"/>
      <c r="P4887" s="398"/>
      <c r="Q4887" s="382"/>
      <c r="R4887" s="402">
        <v>382242</v>
      </c>
      <c r="S4887" s="382"/>
      <c r="T4887" s="402">
        <v>382242</v>
      </c>
      <c r="U4887" s="382"/>
      <c r="V4887" s="402">
        <v>14908</v>
      </c>
      <c r="W4887" s="382"/>
      <c r="X4887" s="402">
        <v>14908</v>
      </c>
      <c r="Y4887" s="382"/>
    </row>
    <row r="4888" spans="1:29" s="315" customFormat="1" ht="78.75" x14ac:dyDescent="0.2">
      <c r="A4888" s="223" t="s">
        <v>1024</v>
      </c>
      <c r="B4888" s="224" t="s">
        <v>1039</v>
      </c>
      <c r="C4888" s="224"/>
      <c r="D4888" s="224"/>
      <c r="E4888" s="225"/>
      <c r="F4888" s="226" t="s">
        <v>1040</v>
      </c>
      <c r="G4888" s="227" t="s">
        <v>632</v>
      </c>
      <c r="H4888" s="228">
        <f>H4889+H4893+H4896+H4899+H4903+H4906</f>
        <v>0</v>
      </c>
      <c r="I4888" s="228">
        <f>I4889+I4893+I4896</f>
        <v>0</v>
      </c>
      <c r="J4888" s="228">
        <f>J4889+J4893+J4896+J4899+J4903+J4906</f>
        <v>0</v>
      </c>
      <c r="K4888" s="228">
        <f>K4889+K4893+K4896</f>
        <v>0</v>
      </c>
      <c r="L4888" s="228">
        <f>L4889+L4893+L4896+L4899+L4903+L4906</f>
        <v>0</v>
      </c>
      <c r="M4888" s="228">
        <f>M4889+M4893+M4896</f>
        <v>0</v>
      </c>
      <c r="N4888" s="228">
        <f>N4889+N4893+N4896+N4899+N4903+N4906</f>
        <v>2483340</v>
      </c>
      <c r="O4888" s="228">
        <f>O4889+O4893+O4896</f>
        <v>355195</v>
      </c>
      <c r="P4888" s="228">
        <f>P4889+P4893+P4896+P4899+P4903+P4906</f>
        <v>0</v>
      </c>
      <c r="Q4888" s="228">
        <f>Q4889+Q4893+Q4896</f>
        <v>0</v>
      </c>
      <c r="R4888" s="228">
        <f>R4889+R4893+R4896+R4899+R4903+R4906</f>
        <v>0</v>
      </c>
      <c r="S4888" s="228">
        <f>S4889+S4893+S4896</f>
        <v>0</v>
      </c>
      <c r="T4888" s="228">
        <f>T4889+T4893+T4896+T4899+T4903+T4906</f>
        <v>2483342</v>
      </c>
      <c r="U4888" s="228">
        <f>U4889+U4893+U4896</f>
        <v>355197</v>
      </c>
      <c r="V4888" s="228">
        <f>V4889+V4893+V4896+V4899+V4903+V4906</f>
        <v>0</v>
      </c>
      <c r="W4888" s="228">
        <f>W4889+W4893+W4896</f>
        <v>0</v>
      </c>
      <c r="X4888" s="228">
        <f>X4889+X4893+X4896+X4899+X4903+X4906</f>
        <v>0</v>
      </c>
      <c r="Y4888" s="228">
        <f>Y4889+Y4893+Y4896</f>
        <v>0</v>
      </c>
      <c r="Z4888" s="229"/>
      <c r="AA4888" s="229"/>
      <c r="AB4888" s="229"/>
      <c r="AC4888" s="229"/>
    </row>
    <row r="4889" spans="1:29" s="229" customFormat="1" x14ac:dyDescent="0.2">
      <c r="A4889" s="230">
        <v>51263</v>
      </c>
      <c r="B4889" s="232" t="s">
        <v>1039</v>
      </c>
      <c r="C4889" s="231">
        <v>11</v>
      </c>
      <c r="D4889" s="232" t="s">
        <v>760</v>
      </c>
      <c r="E4889" s="233">
        <v>32</v>
      </c>
      <c r="F4889" s="234" t="s">
        <v>760</v>
      </c>
      <c r="G4889" s="234"/>
      <c r="H4889" s="235">
        <f t="shared" ref="H4889:Y4889" si="8096">H4890</f>
        <v>0</v>
      </c>
      <c r="I4889" s="235">
        <f t="shared" si="8096"/>
        <v>0</v>
      </c>
      <c r="J4889" s="235">
        <f t="shared" si="8096"/>
        <v>0</v>
      </c>
      <c r="K4889" s="235">
        <f t="shared" si="8096"/>
        <v>0</v>
      </c>
      <c r="L4889" s="235">
        <f t="shared" si="8096"/>
        <v>0</v>
      </c>
      <c r="M4889" s="235">
        <f t="shared" si="8096"/>
        <v>0</v>
      </c>
      <c r="N4889" s="235">
        <f t="shared" si="8096"/>
        <v>35961</v>
      </c>
      <c r="O4889" s="235">
        <f t="shared" si="8096"/>
        <v>35961</v>
      </c>
      <c r="P4889" s="235">
        <f t="shared" si="8096"/>
        <v>0</v>
      </c>
      <c r="Q4889" s="235">
        <f t="shared" si="8096"/>
        <v>0</v>
      </c>
      <c r="R4889" s="235">
        <f t="shared" si="8096"/>
        <v>0</v>
      </c>
      <c r="S4889" s="235">
        <f t="shared" si="8096"/>
        <v>0</v>
      </c>
      <c r="T4889" s="235">
        <f t="shared" si="8096"/>
        <v>35961</v>
      </c>
      <c r="U4889" s="235">
        <f t="shared" si="8096"/>
        <v>35961</v>
      </c>
      <c r="V4889" s="235">
        <f t="shared" si="8096"/>
        <v>0</v>
      </c>
      <c r="W4889" s="235">
        <f t="shared" si="8096"/>
        <v>0</v>
      </c>
      <c r="X4889" s="235">
        <f t="shared" si="8096"/>
        <v>0</v>
      </c>
      <c r="Y4889" s="235">
        <f t="shared" si="8096"/>
        <v>0</v>
      </c>
    </row>
    <row r="4890" spans="1:29" s="229" customFormat="1" x14ac:dyDescent="0.2">
      <c r="A4890" s="236">
        <v>51263</v>
      </c>
      <c r="B4890" s="322" t="s">
        <v>1039</v>
      </c>
      <c r="C4890" s="237">
        <v>11</v>
      </c>
      <c r="D4890" s="236" t="s">
        <v>760</v>
      </c>
      <c r="E4890" s="238">
        <v>323</v>
      </c>
      <c r="F4890" s="239" t="s">
        <v>760</v>
      </c>
      <c r="G4890" s="240"/>
      <c r="H4890" s="241">
        <f t="shared" ref="H4890:Y4890" si="8097">SUM(H4891:H4892)</f>
        <v>0</v>
      </c>
      <c r="I4890" s="241">
        <f t="shared" si="8097"/>
        <v>0</v>
      </c>
      <c r="J4890" s="241">
        <f t="shared" si="8097"/>
        <v>0</v>
      </c>
      <c r="K4890" s="241">
        <f t="shared" si="8097"/>
        <v>0</v>
      </c>
      <c r="L4890" s="241">
        <f t="shared" si="8097"/>
        <v>0</v>
      </c>
      <c r="M4890" s="241">
        <f t="shared" si="8097"/>
        <v>0</v>
      </c>
      <c r="N4890" s="241">
        <f t="shared" si="8097"/>
        <v>35961</v>
      </c>
      <c r="O4890" s="241">
        <f t="shared" si="8097"/>
        <v>35961</v>
      </c>
      <c r="P4890" s="241">
        <f t="shared" si="8097"/>
        <v>0</v>
      </c>
      <c r="Q4890" s="241">
        <f t="shared" si="8097"/>
        <v>0</v>
      </c>
      <c r="R4890" s="241">
        <f t="shared" si="8097"/>
        <v>0</v>
      </c>
      <c r="S4890" s="241">
        <f t="shared" si="8097"/>
        <v>0</v>
      </c>
      <c r="T4890" s="241">
        <f t="shared" si="8097"/>
        <v>35961</v>
      </c>
      <c r="U4890" s="241">
        <f t="shared" si="8097"/>
        <v>35961</v>
      </c>
      <c r="V4890" s="241">
        <f t="shared" si="8097"/>
        <v>0</v>
      </c>
      <c r="W4890" s="241">
        <f t="shared" si="8097"/>
        <v>0</v>
      </c>
      <c r="X4890" s="241">
        <f t="shared" si="8097"/>
        <v>0</v>
      </c>
      <c r="Y4890" s="241">
        <f t="shared" si="8097"/>
        <v>0</v>
      </c>
      <c r="Z4890" s="315"/>
      <c r="AA4890" s="315"/>
      <c r="AB4890" s="315"/>
      <c r="AC4890" s="315"/>
    </row>
    <row r="4891" spans="1:29" s="229" customFormat="1" ht="15" x14ac:dyDescent="0.2">
      <c r="A4891" s="242">
        <v>51263</v>
      </c>
      <c r="B4891" s="331" t="s">
        <v>1039</v>
      </c>
      <c r="C4891" s="243">
        <v>11</v>
      </c>
      <c r="D4891" s="242" t="s">
        <v>101</v>
      </c>
      <c r="E4891" s="251">
        <v>3233</v>
      </c>
      <c r="F4891" s="246" t="s">
        <v>54</v>
      </c>
      <c r="G4891" s="247"/>
      <c r="H4891" s="381">
        <v>0</v>
      </c>
      <c r="I4891" s="381">
        <f>H4891</f>
        <v>0</v>
      </c>
      <c r="J4891" s="381"/>
      <c r="K4891" s="381">
        <f>J4891</f>
        <v>0</v>
      </c>
      <c r="L4891" s="383">
        <v>0</v>
      </c>
      <c r="M4891" s="381">
        <f>L4891</f>
        <v>0</v>
      </c>
      <c r="N4891" s="383">
        <v>9670</v>
      </c>
      <c r="O4891" s="381">
        <f>N4891</f>
        <v>9670</v>
      </c>
      <c r="P4891" s="381"/>
      <c r="Q4891" s="381">
        <f>P4891</f>
        <v>0</v>
      </c>
      <c r="R4891" s="383">
        <v>0</v>
      </c>
      <c r="S4891" s="381">
        <f>R4891</f>
        <v>0</v>
      </c>
      <c r="T4891" s="383">
        <v>9670</v>
      </c>
      <c r="U4891" s="381">
        <f>T4891</f>
        <v>9670</v>
      </c>
      <c r="V4891" s="383">
        <v>0</v>
      </c>
      <c r="W4891" s="381">
        <f>V4891</f>
        <v>0</v>
      </c>
      <c r="X4891" s="383"/>
      <c r="Y4891" s="381">
        <f>X4891</f>
        <v>0</v>
      </c>
    </row>
    <row r="4892" spans="1:29" s="229" customFormat="1" ht="15" x14ac:dyDescent="0.2">
      <c r="A4892" s="242">
        <v>51263</v>
      </c>
      <c r="B4892" s="331" t="s">
        <v>1039</v>
      </c>
      <c r="C4892" s="243">
        <v>11</v>
      </c>
      <c r="D4892" s="242" t="s">
        <v>101</v>
      </c>
      <c r="E4892" s="251">
        <v>3237</v>
      </c>
      <c r="F4892" s="246" t="s">
        <v>58</v>
      </c>
      <c r="G4892" s="247"/>
      <c r="H4892" s="381">
        <v>0</v>
      </c>
      <c r="I4892" s="381">
        <f>H4892</f>
        <v>0</v>
      </c>
      <c r="J4892" s="381"/>
      <c r="K4892" s="381">
        <f>J4892</f>
        <v>0</v>
      </c>
      <c r="L4892" s="383">
        <v>0</v>
      </c>
      <c r="M4892" s="381">
        <f>L4892</f>
        <v>0</v>
      </c>
      <c r="N4892" s="383">
        <v>26291</v>
      </c>
      <c r="O4892" s="381">
        <f>N4892</f>
        <v>26291</v>
      </c>
      <c r="P4892" s="381"/>
      <c r="Q4892" s="381">
        <f>P4892</f>
        <v>0</v>
      </c>
      <c r="R4892" s="383">
        <v>0</v>
      </c>
      <c r="S4892" s="381">
        <f>R4892</f>
        <v>0</v>
      </c>
      <c r="T4892" s="383">
        <v>26291</v>
      </c>
      <c r="U4892" s="381">
        <f>T4892</f>
        <v>26291</v>
      </c>
      <c r="V4892" s="383">
        <v>0</v>
      </c>
      <c r="W4892" s="381">
        <f>V4892</f>
        <v>0</v>
      </c>
      <c r="X4892" s="383"/>
      <c r="Y4892" s="381">
        <f>X4892</f>
        <v>0</v>
      </c>
    </row>
    <row r="4893" spans="1:29" s="229" customFormat="1" x14ac:dyDescent="0.2">
      <c r="A4893" s="230">
        <v>51263</v>
      </c>
      <c r="B4893" s="232" t="s">
        <v>1039</v>
      </c>
      <c r="C4893" s="231">
        <v>11</v>
      </c>
      <c r="D4893" s="232" t="s">
        <v>760</v>
      </c>
      <c r="E4893" s="233">
        <v>42</v>
      </c>
      <c r="F4893" s="234" t="s">
        <v>760</v>
      </c>
      <c r="G4893" s="234"/>
      <c r="H4893" s="235">
        <f t="shared" ref="H4893:Y4893" si="8098">H4894</f>
        <v>0</v>
      </c>
      <c r="I4893" s="235">
        <f t="shared" si="8098"/>
        <v>0</v>
      </c>
      <c r="J4893" s="235">
        <f t="shared" si="8098"/>
        <v>0</v>
      </c>
      <c r="K4893" s="235">
        <f t="shared" si="8098"/>
        <v>0</v>
      </c>
      <c r="L4893" s="235">
        <f t="shared" si="8098"/>
        <v>0</v>
      </c>
      <c r="M4893" s="235">
        <f t="shared" si="8098"/>
        <v>0</v>
      </c>
      <c r="N4893" s="235">
        <f t="shared" si="8098"/>
        <v>118223</v>
      </c>
      <c r="O4893" s="235">
        <f t="shared" si="8098"/>
        <v>118223</v>
      </c>
      <c r="P4893" s="235">
        <f t="shared" si="8098"/>
        <v>0</v>
      </c>
      <c r="Q4893" s="235">
        <f t="shared" si="8098"/>
        <v>0</v>
      </c>
      <c r="R4893" s="235">
        <f t="shared" si="8098"/>
        <v>0</v>
      </c>
      <c r="S4893" s="235">
        <f t="shared" si="8098"/>
        <v>0</v>
      </c>
      <c r="T4893" s="235">
        <f t="shared" si="8098"/>
        <v>118224</v>
      </c>
      <c r="U4893" s="235">
        <f t="shared" si="8098"/>
        <v>118224</v>
      </c>
      <c r="V4893" s="235">
        <f t="shared" si="8098"/>
        <v>0</v>
      </c>
      <c r="W4893" s="235">
        <f t="shared" si="8098"/>
        <v>0</v>
      </c>
      <c r="X4893" s="235">
        <f t="shared" si="8098"/>
        <v>0</v>
      </c>
      <c r="Y4893" s="235">
        <f t="shared" si="8098"/>
        <v>0</v>
      </c>
    </row>
    <row r="4894" spans="1:29" s="229" customFormat="1" x14ac:dyDescent="0.2">
      <c r="A4894" s="236">
        <v>51263</v>
      </c>
      <c r="B4894" s="322" t="s">
        <v>1039</v>
      </c>
      <c r="C4894" s="237">
        <v>11</v>
      </c>
      <c r="D4894" s="236" t="s">
        <v>760</v>
      </c>
      <c r="E4894" s="238">
        <v>421</v>
      </c>
      <c r="F4894" s="239" t="s">
        <v>760</v>
      </c>
      <c r="G4894" s="240"/>
      <c r="H4894" s="241">
        <f>SUM(H4895)</f>
        <v>0</v>
      </c>
      <c r="I4894" s="241">
        <f t="shared" ref="I4894:Y4894" si="8099">SUM(I4895)</f>
        <v>0</v>
      </c>
      <c r="J4894" s="241">
        <f t="shared" si="8099"/>
        <v>0</v>
      </c>
      <c r="K4894" s="241">
        <f t="shared" si="8099"/>
        <v>0</v>
      </c>
      <c r="L4894" s="241">
        <f t="shared" si="8099"/>
        <v>0</v>
      </c>
      <c r="M4894" s="241">
        <f t="shared" si="8099"/>
        <v>0</v>
      </c>
      <c r="N4894" s="241">
        <f t="shared" si="8099"/>
        <v>118223</v>
      </c>
      <c r="O4894" s="241">
        <f t="shared" si="8099"/>
        <v>118223</v>
      </c>
      <c r="P4894" s="241">
        <f t="shared" si="8099"/>
        <v>0</v>
      </c>
      <c r="Q4894" s="241">
        <f t="shared" si="8099"/>
        <v>0</v>
      </c>
      <c r="R4894" s="241">
        <f t="shared" si="8099"/>
        <v>0</v>
      </c>
      <c r="S4894" s="241">
        <f t="shared" si="8099"/>
        <v>0</v>
      </c>
      <c r="T4894" s="241">
        <f t="shared" si="8099"/>
        <v>118224</v>
      </c>
      <c r="U4894" s="241">
        <f t="shared" si="8099"/>
        <v>118224</v>
      </c>
      <c r="V4894" s="241">
        <f t="shared" si="8099"/>
        <v>0</v>
      </c>
      <c r="W4894" s="241">
        <f t="shared" si="8099"/>
        <v>0</v>
      </c>
      <c r="X4894" s="241">
        <f t="shared" si="8099"/>
        <v>0</v>
      </c>
      <c r="Y4894" s="241">
        <f t="shared" si="8099"/>
        <v>0</v>
      </c>
    </row>
    <row r="4895" spans="1:29" s="229" customFormat="1" ht="15" x14ac:dyDescent="0.2">
      <c r="A4895" s="242">
        <v>51263</v>
      </c>
      <c r="B4895" s="331" t="s">
        <v>1039</v>
      </c>
      <c r="C4895" s="243">
        <v>11</v>
      </c>
      <c r="D4895" s="242" t="s">
        <v>101</v>
      </c>
      <c r="E4895" s="251">
        <v>4214</v>
      </c>
      <c r="F4895" s="246" t="s">
        <v>500</v>
      </c>
      <c r="G4895" s="247"/>
      <c r="H4895" s="381">
        <v>0</v>
      </c>
      <c r="I4895" s="381">
        <f t="shared" ref="I4895" si="8100">H4895</f>
        <v>0</v>
      </c>
      <c r="J4895" s="381"/>
      <c r="K4895" s="381">
        <f t="shared" ref="K4895" si="8101">J4895</f>
        <v>0</v>
      </c>
      <c r="L4895" s="383">
        <v>0</v>
      </c>
      <c r="M4895" s="381">
        <f t="shared" ref="M4895" si="8102">L4895</f>
        <v>0</v>
      </c>
      <c r="N4895" s="383">
        <v>118223</v>
      </c>
      <c r="O4895" s="381">
        <f t="shared" ref="O4895" si="8103">N4895</f>
        <v>118223</v>
      </c>
      <c r="P4895" s="381"/>
      <c r="Q4895" s="381">
        <f t="shared" ref="Q4895" si="8104">P4895</f>
        <v>0</v>
      </c>
      <c r="R4895" s="383">
        <v>0</v>
      </c>
      <c r="S4895" s="381">
        <f t="shared" ref="S4895" si="8105">R4895</f>
        <v>0</v>
      </c>
      <c r="T4895" s="383">
        <v>118224</v>
      </c>
      <c r="U4895" s="381">
        <f t="shared" ref="U4895" si="8106">T4895</f>
        <v>118224</v>
      </c>
      <c r="V4895" s="383">
        <v>0</v>
      </c>
      <c r="W4895" s="381">
        <f t="shared" ref="W4895" si="8107">V4895</f>
        <v>0</v>
      </c>
      <c r="X4895" s="383"/>
      <c r="Y4895" s="381">
        <f t="shared" ref="Y4895" si="8108">X4895</f>
        <v>0</v>
      </c>
    </row>
    <row r="4896" spans="1:29" s="315" customFormat="1" x14ac:dyDescent="0.2">
      <c r="A4896" s="230">
        <v>51263</v>
      </c>
      <c r="B4896" s="232" t="s">
        <v>1039</v>
      </c>
      <c r="C4896" s="231">
        <v>11</v>
      </c>
      <c r="D4896" s="232" t="s">
        <v>760</v>
      </c>
      <c r="E4896" s="233">
        <v>45</v>
      </c>
      <c r="F4896" s="234" t="s">
        <v>760</v>
      </c>
      <c r="G4896" s="234"/>
      <c r="H4896" s="235">
        <f t="shared" ref="H4896:Y4896" si="8109">H4897</f>
        <v>0</v>
      </c>
      <c r="I4896" s="235">
        <f t="shared" si="8109"/>
        <v>0</v>
      </c>
      <c r="J4896" s="235">
        <f t="shared" si="8109"/>
        <v>0</v>
      </c>
      <c r="K4896" s="235">
        <f t="shared" si="8109"/>
        <v>0</v>
      </c>
      <c r="L4896" s="235">
        <f t="shared" si="8109"/>
        <v>0</v>
      </c>
      <c r="M4896" s="235">
        <f t="shared" si="8109"/>
        <v>0</v>
      </c>
      <c r="N4896" s="235">
        <f t="shared" si="8109"/>
        <v>201011</v>
      </c>
      <c r="O4896" s="235">
        <f t="shared" si="8109"/>
        <v>201011</v>
      </c>
      <c r="P4896" s="235">
        <f t="shared" si="8109"/>
        <v>0</v>
      </c>
      <c r="Q4896" s="235">
        <f t="shared" si="8109"/>
        <v>0</v>
      </c>
      <c r="R4896" s="235">
        <f t="shared" si="8109"/>
        <v>0</v>
      </c>
      <c r="S4896" s="235">
        <f t="shared" si="8109"/>
        <v>0</v>
      </c>
      <c r="T4896" s="235">
        <f t="shared" si="8109"/>
        <v>201012</v>
      </c>
      <c r="U4896" s="235">
        <f t="shared" si="8109"/>
        <v>201012</v>
      </c>
      <c r="V4896" s="235">
        <f t="shared" si="8109"/>
        <v>0</v>
      </c>
      <c r="W4896" s="235">
        <f t="shared" si="8109"/>
        <v>0</v>
      </c>
      <c r="X4896" s="235">
        <f t="shared" si="8109"/>
        <v>0</v>
      </c>
      <c r="Y4896" s="235">
        <f t="shared" si="8109"/>
        <v>0</v>
      </c>
      <c r="Z4896" s="229"/>
      <c r="AA4896" s="229"/>
      <c r="AB4896" s="229"/>
      <c r="AC4896" s="229"/>
    </row>
    <row r="4897" spans="1:29" s="229" customFormat="1" x14ac:dyDescent="0.2">
      <c r="A4897" s="236">
        <v>51263</v>
      </c>
      <c r="B4897" s="322" t="s">
        <v>1039</v>
      </c>
      <c r="C4897" s="237">
        <v>11</v>
      </c>
      <c r="D4897" s="236" t="s">
        <v>760</v>
      </c>
      <c r="E4897" s="238">
        <v>451</v>
      </c>
      <c r="F4897" s="239" t="s">
        <v>760</v>
      </c>
      <c r="G4897" s="240"/>
      <c r="H4897" s="241">
        <f t="shared" ref="H4897:Y4897" si="8110">SUM(H4898)</f>
        <v>0</v>
      </c>
      <c r="I4897" s="241">
        <f t="shared" si="8110"/>
        <v>0</v>
      </c>
      <c r="J4897" s="241">
        <f t="shared" si="8110"/>
        <v>0</v>
      </c>
      <c r="K4897" s="241">
        <f t="shared" si="8110"/>
        <v>0</v>
      </c>
      <c r="L4897" s="241">
        <f t="shared" si="8110"/>
        <v>0</v>
      </c>
      <c r="M4897" s="241">
        <f t="shared" si="8110"/>
        <v>0</v>
      </c>
      <c r="N4897" s="241">
        <f t="shared" si="8110"/>
        <v>201011</v>
      </c>
      <c r="O4897" s="241">
        <f t="shared" si="8110"/>
        <v>201011</v>
      </c>
      <c r="P4897" s="241">
        <f t="shared" si="8110"/>
        <v>0</v>
      </c>
      <c r="Q4897" s="241">
        <f t="shared" si="8110"/>
        <v>0</v>
      </c>
      <c r="R4897" s="241">
        <f t="shared" si="8110"/>
        <v>0</v>
      </c>
      <c r="S4897" s="241">
        <f t="shared" si="8110"/>
        <v>0</v>
      </c>
      <c r="T4897" s="241">
        <f t="shared" si="8110"/>
        <v>201012</v>
      </c>
      <c r="U4897" s="241">
        <f t="shared" si="8110"/>
        <v>201012</v>
      </c>
      <c r="V4897" s="241">
        <f t="shared" si="8110"/>
        <v>0</v>
      </c>
      <c r="W4897" s="241">
        <f t="shared" si="8110"/>
        <v>0</v>
      </c>
      <c r="X4897" s="241">
        <f t="shared" si="8110"/>
        <v>0</v>
      </c>
      <c r="Y4897" s="241">
        <f t="shared" si="8110"/>
        <v>0</v>
      </c>
    </row>
    <row r="4898" spans="1:29" s="229" customFormat="1" ht="30" x14ac:dyDescent="0.2">
      <c r="A4898" s="242">
        <v>51263</v>
      </c>
      <c r="B4898" s="331" t="s">
        <v>1039</v>
      </c>
      <c r="C4898" s="243">
        <v>11</v>
      </c>
      <c r="D4898" s="242" t="s">
        <v>101</v>
      </c>
      <c r="E4898" s="251">
        <v>4511</v>
      </c>
      <c r="F4898" s="246" t="s">
        <v>1030</v>
      </c>
      <c r="G4898" s="247"/>
      <c r="H4898" s="381">
        <v>0</v>
      </c>
      <c r="I4898" s="381">
        <f>H4898</f>
        <v>0</v>
      </c>
      <c r="J4898" s="381"/>
      <c r="K4898" s="381">
        <f>J4898</f>
        <v>0</v>
      </c>
      <c r="L4898" s="383">
        <v>0</v>
      </c>
      <c r="M4898" s="381">
        <f>L4898</f>
        <v>0</v>
      </c>
      <c r="N4898" s="383">
        <v>201011</v>
      </c>
      <c r="O4898" s="381">
        <f>N4898</f>
        <v>201011</v>
      </c>
      <c r="P4898" s="381"/>
      <c r="Q4898" s="381">
        <f>P4898</f>
        <v>0</v>
      </c>
      <c r="R4898" s="383">
        <v>0</v>
      </c>
      <c r="S4898" s="381">
        <f>R4898</f>
        <v>0</v>
      </c>
      <c r="T4898" s="383">
        <v>201012</v>
      </c>
      <c r="U4898" s="381">
        <f>T4898</f>
        <v>201012</v>
      </c>
      <c r="V4898" s="383">
        <v>0</v>
      </c>
      <c r="W4898" s="381">
        <f>V4898</f>
        <v>0</v>
      </c>
      <c r="X4898" s="383"/>
      <c r="Y4898" s="381">
        <f>X4898</f>
        <v>0</v>
      </c>
      <c r="Z4898" s="315"/>
      <c r="AA4898" s="315"/>
      <c r="AB4898" s="315"/>
      <c r="AC4898" s="315"/>
    </row>
    <row r="4899" spans="1:29" s="229" customFormat="1" x14ac:dyDescent="0.2">
      <c r="A4899" s="230">
        <v>51263</v>
      </c>
      <c r="B4899" s="230" t="s">
        <v>1039</v>
      </c>
      <c r="C4899" s="231">
        <v>581</v>
      </c>
      <c r="D4899" s="230" t="s">
        <v>760</v>
      </c>
      <c r="E4899" s="233">
        <v>32</v>
      </c>
      <c r="F4899" s="234" t="s">
        <v>760</v>
      </c>
      <c r="G4899" s="234"/>
      <c r="H4899" s="235">
        <f t="shared" ref="H4899:Y4899" si="8111">H4900</f>
        <v>0</v>
      </c>
      <c r="I4899" s="235">
        <f t="shared" si="8111"/>
        <v>0</v>
      </c>
      <c r="J4899" s="235">
        <f t="shared" si="8111"/>
        <v>0</v>
      </c>
      <c r="K4899" s="235">
        <f t="shared" si="8111"/>
        <v>0</v>
      </c>
      <c r="L4899" s="235">
        <f t="shared" si="8111"/>
        <v>0</v>
      </c>
      <c r="M4899" s="235">
        <f t="shared" si="8111"/>
        <v>0</v>
      </c>
      <c r="N4899" s="235">
        <f t="shared" si="8111"/>
        <v>23539</v>
      </c>
      <c r="O4899" s="235">
        <f t="shared" si="8111"/>
        <v>0</v>
      </c>
      <c r="P4899" s="235">
        <f t="shared" si="8111"/>
        <v>0</v>
      </c>
      <c r="Q4899" s="235">
        <f t="shared" si="8111"/>
        <v>0</v>
      </c>
      <c r="R4899" s="235">
        <f t="shared" si="8111"/>
        <v>0</v>
      </c>
      <c r="S4899" s="235">
        <f t="shared" si="8111"/>
        <v>0</v>
      </c>
      <c r="T4899" s="235">
        <f t="shared" si="8111"/>
        <v>23539</v>
      </c>
      <c r="U4899" s="235">
        <f t="shared" si="8111"/>
        <v>0</v>
      </c>
      <c r="V4899" s="235">
        <f t="shared" si="8111"/>
        <v>0</v>
      </c>
      <c r="W4899" s="235">
        <f t="shared" si="8111"/>
        <v>0</v>
      </c>
      <c r="X4899" s="235">
        <f t="shared" si="8111"/>
        <v>0</v>
      </c>
      <c r="Y4899" s="235">
        <f t="shared" si="8111"/>
        <v>0</v>
      </c>
    </row>
    <row r="4900" spans="1:29" s="229" customFormat="1" x14ac:dyDescent="0.2">
      <c r="A4900" s="236">
        <v>51263</v>
      </c>
      <c r="B4900" s="236" t="s">
        <v>1039</v>
      </c>
      <c r="C4900" s="237">
        <v>581</v>
      </c>
      <c r="D4900" s="236" t="s">
        <v>760</v>
      </c>
      <c r="E4900" s="254">
        <v>323</v>
      </c>
      <c r="F4900" s="239" t="s">
        <v>760</v>
      </c>
      <c r="G4900" s="247"/>
      <c r="H4900" s="241">
        <f t="shared" ref="H4900:Y4900" si="8112">H4902+H4901</f>
        <v>0</v>
      </c>
      <c r="I4900" s="241">
        <f t="shared" si="8112"/>
        <v>0</v>
      </c>
      <c r="J4900" s="241">
        <f t="shared" si="8112"/>
        <v>0</v>
      </c>
      <c r="K4900" s="241">
        <f t="shared" si="8112"/>
        <v>0</v>
      </c>
      <c r="L4900" s="241">
        <f t="shared" si="8112"/>
        <v>0</v>
      </c>
      <c r="M4900" s="241">
        <f t="shared" si="8112"/>
        <v>0</v>
      </c>
      <c r="N4900" s="241">
        <f t="shared" si="8112"/>
        <v>23539</v>
      </c>
      <c r="O4900" s="241">
        <f t="shared" si="8112"/>
        <v>0</v>
      </c>
      <c r="P4900" s="241">
        <f t="shared" si="8112"/>
        <v>0</v>
      </c>
      <c r="Q4900" s="241">
        <f t="shared" si="8112"/>
        <v>0</v>
      </c>
      <c r="R4900" s="241">
        <f t="shared" si="8112"/>
        <v>0</v>
      </c>
      <c r="S4900" s="241">
        <f t="shared" si="8112"/>
        <v>0</v>
      </c>
      <c r="T4900" s="241">
        <f t="shared" si="8112"/>
        <v>23539</v>
      </c>
      <c r="U4900" s="241">
        <f t="shared" si="8112"/>
        <v>0</v>
      </c>
      <c r="V4900" s="241">
        <f t="shared" si="8112"/>
        <v>0</v>
      </c>
      <c r="W4900" s="241">
        <f t="shared" si="8112"/>
        <v>0</v>
      </c>
      <c r="X4900" s="241">
        <f t="shared" si="8112"/>
        <v>0</v>
      </c>
      <c r="Y4900" s="241">
        <f t="shared" si="8112"/>
        <v>0</v>
      </c>
    </row>
    <row r="4901" spans="1:29" s="315" customFormat="1" x14ac:dyDescent="0.2">
      <c r="A4901" s="242">
        <v>51263</v>
      </c>
      <c r="B4901" s="242" t="s">
        <v>1039</v>
      </c>
      <c r="C4901" s="243">
        <v>581</v>
      </c>
      <c r="D4901" s="242" t="s">
        <v>101</v>
      </c>
      <c r="E4901" s="245">
        <v>3233</v>
      </c>
      <c r="F4901" s="246" t="s">
        <v>54</v>
      </c>
      <c r="G4901" s="247"/>
      <c r="H4901" s="381">
        <v>0</v>
      </c>
      <c r="I4901" s="382"/>
      <c r="J4901" s="381"/>
      <c r="K4901" s="382"/>
      <c r="L4901" s="383">
        <v>0</v>
      </c>
      <c r="M4901" s="382"/>
      <c r="N4901" s="383">
        <v>6330</v>
      </c>
      <c r="O4901" s="382"/>
      <c r="P4901" s="381"/>
      <c r="Q4901" s="382"/>
      <c r="R4901" s="383">
        <v>0</v>
      </c>
      <c r="S4901" s="382"/>
      <c r="T4901" s="383">
        <v>6330</v>
      </c>
      <c r="U4901" s="382"/>
      <c r="V4901" s="383">
        <v>0</v>
      </c>
      <c r="W4901" s="382"/>
      <c r="X4901" s="383"/>
      <c r="Y4901" s="382"/>
      <c r="Z4901" s="229"/>
      <c r="AA4901" s="229"/>
      <c r="AB4901" s="229"/>
      <c r="AC4901" s="229"/>
    </row>
    <row r="4902" spans="1:29" s="229" customFormat="1" ht="15" x14ac:dyDescent="0.2">
      <c r="A4902" s="242">
        <v>51263</v>
      </c>
      <c r="B4902" s="242" t="s">
        <v>1039</v>
      </c>
      <c r="C4902" s="243">
        <v>581</v>
      </c>
      <c r="D4902" s="242" t="s">
        <v>101</v>
      </c>
      <c r="E4902" s="245">
        <v>3237</v>
      </c>
      <c r="F4902" s="246" t="s">
        <v>58</v>
      </c>
      <c r="G4902" s="247"/>
      <c r="H4902" s="381">
        <v>0</v>
      </c>
      <c r="I4902" s="382"/>
      <c r="J4902" s="381"/>
      <c r="K4902" s="382"/>
      <c r="L4902" s="383">
        <v>0</v>
      </c>
      <c r="M4902" s="382"/>
      <c r="N4902" s="383">
        <v>17209</v>
      </c>
      <c r="O4902" s="382"/>
      <c r="P4902" s="381"/>
      <c r="Q4902" s="382"/>
      <c r="R4902" s="383">
        <v>0</v>
      </c>
      <c r="S4902" s="382"/>
      <c r="T4902" s="383">
        <v>17209</v>
      </c>
      <c r="U4902" s="382"/>
      <c r="V4902" s="383">
        <v>0</v>
      </c>
      <c r="W4902" s="382"/>
      <c r="X4902" s="383"/>
      <c r="Y4902" s="382"/>
    </row>
    <row r="4903" spans="1:29" s="315" customFormat="1" x14ac:dyDescent="0.2">
      <c r="A4903" s="230">
        <v>51263</v>
      </c>
      <c r="B4903" s="230" t="s">
        <v>1039</v>
      </c>
      <c r="C4903" s="231">
        <v>581</v>
      </c>
      <c r="D4903" s="230" t="s">
        <v>760</v>
      </c>
      <c r="E4903" s="233">
        <v>42</v>
      </c>
      <c r="F4903" s="234" t="s">
        <v>760</v>
      </c>
      <c r="G4903" s="234"/>
      <c r="H4903" s="235">
        <f t="shared" ref="H4903:X4904" si="8113">H4904</f>
        <v>0</v>
      </c>
      <c r="I4903" s="235">
        <f t="shared" si="8113"/>
        <v>0</v>
      </c>
      <c r="J4903" s="235">
        <f t="shared" si="8113"/>
        <v>0</v>
      </c>
      <c r="K4903" s="235">
        <f t="shared" si="8113"/>
        <v>0</v>
      </c>
      <c r="L4903" s="235">
        <f t="shared" si="8113"/>
        <v>0</v>
      </c>
      <c r="M4903" s="235">
        <f t="shared" si="8113"/>
        <v>0</v>
      </c>
      <c r="N4903" s="235">
        <f t="shared" si="8113"/>
        <v>759830</v>
      </c>
      <c r="O4903" s="235">
        <f t="shared" si="8113"/>
        <v>0</v>
      </c>
      <c r="P4903" s="235">
        <f t="shared" si="8113"/>
        <v>0</v>
      </c>
      <c r="Q4903" s="235">
        <f t="shared" si="8113"/>
        <v>0</v>
      </c>
      <c r="R4903" s="235">
        <f t="shared" si="8113"/>
        <v>0</v>
      </c>
      <c r="S4903" s="235">
        <f t="shared" si="8113"/>
        <v>0</v>
      </c>
      <c r="T4903" s="235">
        <f t="shared" si="8113"/>
        <v>759830</v>
      </c>
      <c r="U4903" s="235">
        <f t="shared" si="8113"/>
        <v>0</v>
      </c>
      <c r="V4903" s="235">
        <f t="shared" si="8113"/>
        <v>0</v>
      </c>
      <c r="W4903" s="235">
        <f t="shared" si="8113"/>
        <v>0</v>
      </c>
      <c r="X4903" s="235">
        <f t="shared" si="8113"/>
        <v>0</v>
      </c>
      <c r="Y4903" s="235">
        <f t="shared" ref="X4903:Y4904" si="8114">Y4904</f>
        <v>0</v>
      </c>
    </row>
    <row r="4904" spans="1:29" s="332" customFormat="1" x14ac:dyDescent="0.2">
      <c r="A4904" s="236">
        <v>51263</v>
      </c>
      <c r="B4904" s="236" t="s">
        <v>1039</v>
      </c>
      <c r="C4904" s="237">
        <v>581</v>
      </c>
      <c r="D4904" s="236" t="s">
        <v>760</v>
      </c>
      <c r="E4904" s="254">
        <v>421</v>
      </c>
      <c r="F4904" s="239" t="s">
        <v>760</v>
      </c>
      <c r="G4904" s="247"/>
      <c r="H4904" s="241">
        <f t="shared" si="8113"/>
        <v>0</v>
      </c>
      <c r="I4904" s="241">
        <f t="shared" si="8113"/>
        <v>0</v>
      </c>
      <c r="J4904" s="241">
        <f t="shared" si="8113"/>
        <v>0</v>
      </c>
      <c r="K4904" s="241">
        <f t="shared" si="8113"/>
        <v>0</v>
      </c>
      <c r="L4904" s="241">
        <f t="shared" si="8113"/>
        <v>0</v>
      </c>
      <c r="M4904" s="241">
        <f t="shared" si="8113"/>
        <v>0</v>
      </c>
      <c r="N4904" s="241">
        <f t="shared" si="8113"/>
        <v>759830</v>
      </c>
      <c r="O4904" s="241">
        <f t="shared" si="8113"/>
        <v>0</v>
      </c>
      <c r="P4904" s="241">
        <f t="shared" si="8113"/>
        <v>0</v>
      </c>
      <c r="Q4904" s="241">
        <f t="shared" si="8113"/>
        <v>0</v>
      </c>
      <c r="R4904" s="241">
        <f t="shared" si="8113"/>
        <v>0</v>
      </c>
      <c r="S4904" s="241">
        <f t="shared" si="8113"/>
        <v>0</v>
      </c>
      <c r="T4904" s="241">
        <f t="shared" si="8113"/>
        <v>759830</v>
      </c>
      <c r="U4904" s="241">
        <f t="shared" si="8113"/>
        <v>0</v>
      </c>
      <c r="V4904" s="241">
        <f t="shared" si="8113"/>
        <v>0</v>
      </c>
      <c r="W4904" s="241">
        <f t="shared" si="8113"/>
        <v>0</v>
      </c>
      <c r="X4904" s="241">
        <f t="shared" si="8114"/>
        <v>0</v>
      </c>
      <c r="Y4904" s="241">
        <f t="shared" si="8114"/>
        <v>0</v>
      </c>
      <c r="Z4904" s="229"/>
      <c r="AA4904" s="229"/>
      <c r="AB4904" s="229"/>
      <c r="AC4904" s="229"/>
    </row>
    <row r="4905" spans="1:29" s="332" customFormat="1" x14ac:dyDescent="0.2">
      <c r="A4905" s="242">
        <v>51263</v>
      </c>
      <c r="B4905" s="242" t="s">
        <v>1039</v>
      </c>
      <c r="C4905" s="243">
        <v>581</v>
      </c>
      <c r="D4905" s="242" t="s">
        <v>101</v>
      </c>
      <c r="E4905" s="245">
        <v>4214</v>
      </c>
      <c r="F4905" s="246" t="s">
        <v>500</v>
      </c>
      <c r="G4905" s="247"/>
      <c r="H4905" s="381">
        <v>0</v>
      </c>
      <c r="I4905" s="382"/>
      <c r="J4905" s="381"/>
      <c r="K4905" s="382"/>
      <c r="L4905" s="383">
        <v>0</v>
      </c>
      <c r="M4905" s="382"/>
      <c r="N4905" s="383">
        <v>759830</v>
      </c>
      <c r="O4905" s="382"/>
      <c r="P4905" s="381"/>
      <c r="Q4905" s="382"/>
      <c r="R4905" s="383">
        <v>0</v>
      </c>
      <c r="S4905" s="382"/>
      <c r="T4905" s="383">
        <v>759830</v>
      </c>
      <c r="U4905" s="382"/>
      <c r="V4905" s="383">
        <v>0</v>
      </c>
      <c r="W4905" s="382"/>
      <c r="X4905" s="383"/>
      <c r="Y4905" s="382"/>
      <c r="Z4905" s="315"/>
      <c r="AA4905" s="315"/>
      <c r="AB4905" s="315"/>
      <c r="AC4905" s="315"/>
    </row>
    <row r="4906" spans="1:29" s="229" customFormat="1" x14ac:dyDescent="0.2">
      <c r="A4906" s="230">
        <v>51263</v>
      </c>
      <c r="B4906" s="230" t="s">
        <v>1039</v>
      </c>
      <c r="C4906" s="231">
        <v>581</v>
      </c>
      <c r="D4906" s="230" t="s">
        <v>760</v>
      </c>
      <c r="E4906" s="233">
        <v>45</v>
      </c>
      <c r="F4906" s="234" t="s">
        <v>760</v>
      </c>
      <c r="G4906" s="234"/>
      <c r="H4906" s="235">
        <f t="shared" ref="H4906:Q4907" si="8115">H4907</f>
        <v>0</v>
      </c>
      <c r="I4906" s="235">
        <f t="shared" si="8115"/>
        <v>0</v>
      </c>
      <c r="J4906" s="235">
        <f t="shared" si="8115"/>
        <v>0</v>
      </c>
      <c r="K4906" s="235">
        <f t="shared" si="8115"/>
        <v>0</v>
      </c>
      <c r="L4906" s="235">
        <f t="shared" si="8115"/>
        <v>0</v>
      </c>
      <c r="M4906" s="235">
        <f t="shared" si="8115"/>
        <v>0</v>
      </c>
      <c r="N4906" s="235">
        <f t="shared" si="8115"/>
        <v>1344776</v>
      </c>
      <c r="O4906" s="235">
        <f t="shared" si="8115"/>
        <v>0</v>
      </c>
      <c r="P4906" s="235">
        <f t="shared" si="8115"/>
        <v>0</v>
      </c>
      <c r="Q4906" s="235">
        <f t="shared" si="8115"/>
        <v>0</v>
      </c>
      <c r="R4906" s="235">
        <f t="shared" ref="R4906:Y4907" si="8116">R4907</f>
        <v>0</v>
      </c>
      <c r="S4906" s="235">
        <f t="shared" si="8116"/>
        <v>0</v>
      </c>
      <c r="T4906" s="235">
        <f t="shared" si="8116"/>
        <v>1344776</v>
      </c>
      <c r="U4906" s="235">
        <f t="shared" si="8116"/>
        <v>0</v>
      </c>
      <c r="V4906" s="235">
        <f t="shared" si="8116"/>
        <v>0</v>
      </c>
      <c r="W4906" s="235">
        <f t="shared" si="8116"/>
        <v>0</v>
      </c>
      <c r="X4906" s="235">
        <f t="shared" si="8116"/>
        <v>0</v>
      </c>
      <c r="Y4906" s="235">
        <f t="shared" si="8116"/>
        <v>0</v>
      </c>
      <c r="Z4906" s="332"/>
      <c r="AA4906" s="332"/>
      <c r="AB4906" s="332"/>
      <c r="AC4906" s="332"/>
    </row>
    <row r="4907" spans="1:29" s="315" customFormat="1" x14ac:dyDescent="0.2">
      <c r="A4907" s="236">
        <v>51263</v>
      </c>
      <c r="B4907" s="236" t="s">
        <v>1039</v>
      </c>
      <c r="C4907" s="237">
        <v>581</v>
      </c>
      <c r="D4907" s="236" t="s">
        <v>760</v>
      </c>
      <c r="E4907" s="254">
        <v>451</v>
      </c>
      <c r="F4907" s="239" t="s">
        <v>760</v>
      </c>
      <c r="G4907" s="247"/>
      <c r="H4907" s="241">
        <f t="shared" si="8115"/>
        <v>0</v>
      </c>
      <c r="I4907" s="241">
        <f t="shared" si="8115"/>
        <v>0</v>
      </c>
      <c r="J4907" s="241">
        <f t="shared" si="8115"/>
        <v>0</v>
      </c>
      <c r="K4907" s="241">
        <f t="shared" si="8115"/>
        <v>0</v>
      </c>
      <c r="L4907" s="241">
        <f t="shared" si="8115"/>
        <v>0</v>
      </c>
      <c r="M4907" s="241">
        <f t="shared" si="8115"/>
        <v>0</v>
      </c>
      <c r="N4907" s="241">
        <f t="shared" si="8115"/>
        <v>1344776</v>
      </c>
      <c r="O4907" s="241">
        <f t="shared" si="8115"/>
        <v>0</v>
      </c>
      <c r="P4907" s="241">
        <f t="shared" si="8115"/>
        <v>0</v>
      </c>
      <c r="Q4907" s="241">
        <f t="shared" si="8115"/>
        <v>0</v>
      </c>
      <c r="R4907" s="241">
        <f t="shared" si="8116"/>
        <v>0</v>
      </c>
      <c r="S4907" s="241">
        <f t="shared" si="8116"/>
        <v>0</v>
      </c>
      <c r="T4907" s="241">
        <f t="shared" si="8116"/>
        <v>1344776</v>
      </c>
      <c r="U4907" s="241">
        <f t="shared" si="8116"/>
        <v>0</v>
      </c>
      <c r="V4907" s="241">
        <f t="shared" si="8116"/>
        <v>0</v>
      </c>
      <c r="W4907" s="241">
        <f t="shared" si="8116"/>
        <v>0</v>
      </c>
      <c r="X4907" s="241">
        <f t="shared" si="8116"/>
        <v>0</v>
      </c>
      <c r="Y4907" s="241">
        <f t="shared" si="8116"/>
        <v>0</v>
      </c>
      <c r="Z4907" s="332"/>
      <c r="AA4907" s="332"/>
      <c r="AB4907" s="332"/>
      <c r="AC4907" s="332"/>
    </row>
    <row r="4908" spans="1:29" s="229" customFormat="1" ht="30" x14ac:dyDescent="0.2">
      <c r="A4908" s="242">
        <v>51263</v>
      </c>
      <c r="B4908" s="242" t="s">
        <v>1039</v>
      </c>
      <c r="C4908" s="243">
        <v>581</v>
      </c>
      <c r="D4908" s="242" t="s">
        <v>101</v>
      </c>
      <c r="E4908" s="245">
        <v>4511</v>
      </c>
      <c r="F4908" s="246" t="s">
        <v>1030</v>
      </c>
      <c r="G4908" s="247"/>
      <c r="H4908" s="381">
        <v>0</v>
      </c>
      <c r="I4908" s="382"/>
      <c r="J4908" s="381"/>
      <c r="K4908" s="382"/>
      <c r="L4908" s="383">
        <v>0</v>
      </c>
      <c r="M4908" s="382"/>
      <c r="N4908" s="383">
        <v>1344776</v>
      </c>
      <c r="O4908" s="382"/>
      <c r="P4908" s="381"/>
      <c r="Q4908" s="382"/>
      <c r="R4908" s="383">
        <v>0</v>
      </c>
      <c r="S4908" s="382"/>
      <c r="T4908" s="383">
        <v>1344776</v>
      </c>
      <c r="U4908" s="382"/>
      <c r="V4908" s="383">
        <v>0</v>
      </c>
      <c r="W4908" s="382"/>
      <c r="X4908" s="383"/>
      <c r="Y4908" s="382"/>
    </row>
    <row r="4909" spans="1:29" s="101" customFormat="1" x14ac:dyDescent="0.2">
      <c r="A4909" s="205" t="s">
        <v>1041</v>
      </c>
      <c r="B4909" s="455" t="s">
        <v>1042</v>
      </c>
      <c r="C4909" s="455"/>
      <c r="D4909" s="455"/>
      <c r="E4909" s="455"/>
      <c r="F4909" s="145" t="s">
        <v>1043</v>
      </c>
      <c r="G4909" s="117"/>
      <c r="H4909" s="100">
        <f t="shared" ref="H4909:Q4909" si="8117">H4910+H4978+H4996</f>
        <v>2427734</v>
      </c>
      <c r="I4909" s="100">
        <f t="shared" si="8117"/>
        <v>1984132</v>
      </c>
      <c r="J4909" s="100">
        <f t="shared" si="8117"/>
        <v>2366980</v>
      </c>
      <c r="K4909" s="100">
        <f t="shared" si="8117"/>
        <v>2173336</v>
      </c>
      <c r="L4909" s="100">
        <f t="shared" ref="L4909:M4909" si="8118">L4910+L4978+L4996</f>
        <v>5421944</v>
      </c>
      <c r="M4909" s="100">
        <f t="shared" si="8118"/>
        <v>5228414</v>
      </c>
      <c r="N4909" s="100">
        <f t="shared" ref="N4909:O4909" si="8119">N4910+N4978+N4996</f>
        <v>5011264</v>
      </c>
      <c r="O4909" s="100">
        <f t="shared" si="8119"/>
        <v>4673434</v>
      </c>
      <c r="P4909" s="100">
        <f t="shared" si="8117"/>
        <v>2834164</v>
      </c>
      <c r="Q4909" s="100">
        <f t="shared" si="8117"/>
        <v>2640520</v>
      </c>
      <c r="R4909" s="100">
        <f t="shared" ref="R4909:W4909" si="8120">R4910+R4978+R4996</f>
        <v>3307984</v>
      </c>
      <c r="S4909" s="100">
        <f t="shared" si="8120"/>
        <v>3114454</v>
      </c>
      <c r="T4909" s="100">
        <f t="shared" ref="T4909:U4909" si="8121">T4910+T4978+T4996</f>
        <v>3180022</v>
      </c>
      <c r="U4909" s="100">
        <f t="shared" si="8121"/>
        <v>2972192</v>
      </c>
      <c r="V4909" s="100">
        <f t="shared" si="8120"/>
        <v>2931930</v>
      </c>
      <c r="W4909" s="100">
        <f t="shared" si="8120"/>
        <v>2738400</v>
      </c>
      <c r="X4909" s="100">
        <f t="shared" ref="X4909:Y4909" si="8122">X4910+X4978+X4996</f>
        <v>2946230</v>
      </c>
      <c r="Y4909" s="100">
        <f t="shared" si="8122"/>
        <v>2738400</v>
      </c>
      <c r="Z4909" s="107">
        <v>4673434</v>
      </c>
      <c r="AA4909" s="107">
        <v>2972192</v>
      </c>
      <c r="AB4909" s="107">
        <v>2738400</v>
      </c>
      <c r="AC4909" s="474" t="s">
        <v>1044</v>
      </c>
    </row>
    <row r="4910" spans="1:29" ht="33.75" x14ac:dyDescent="0.2">
      <c r="A4910" s="202" t="s">
        <v>1041</v>
      </c>
      <c r="B4910" s="173" t="s">
        <v>1045</v>
      </c>
      <c r="C4910" s="173"/>
      <c r="D4910" s="173"/>
      <c r="E4910" s="174"/>
      <c r="F4910" s="176" t="s">
        <v>887</v>
      </c>
      <c r="G4910" s="177" t="s">
        <v>687</v>
      </c>
      <c r="H4910" s="178">
        <f t="shared" ref="H4910:Q4910" si="8123">H4911+H4930+H4939+H4967+H4972+H4920</f>
        <v>315904</v>
      </c>
      <c r="I4910" s="178">
        <f t="shared" si="8123"/>
        <v>122260</v>
      </c>
      <c r="J4910" s="178">
        <f t="shared" si="8123"/>
        <v>296505</v>
      </c>
      <c r="K4910" s="178">
        <f t="shared" si="8123"/>
        <v>102861</v>
      </c>
      <c r="L4910" s="178">
        <f t="shared" ref="L4910:M4910" si="8124">L4911+L4930+L4939+L4967+L4972+L4920</f>
        <v>296330</v>
      </c>
      <c r="M4910" s="178">
        <f t="shared" si="8124"/>
        <v>102800</v>
      </c>
      <c r="N4910" s="178">
        <f t="shared" ref="N4910:O4910" si="8125">N4911+N4930+N4939+N4967+N4972+N4920</f>
        <v>328930</v>
      </c>
      <c r="O4910" s="178">
        <f t="shared" si="8125"/>
        <v>121100</v>
      </c>
      <c r="P4910" s="178">
        <f t="shared" si="8123"/>
        <v>296505</v>
      </c>
      <c r="Q4910" s="178">
        <f t="shared" si="8123"/>
        <v>102861</v>
      </c>
      <c r="R4910" s="178">
        <f t="shared" ref="R4910:W4910" si="8126">R4911+R4930+R4939+R4967+R4972+R4920</f>
        <v>296330</v>
      </c>
      <c r="S4910" s="178">
        <f t="shared" si="8126"/>
        <v>102800</v>
      </c>
      <c r="T4910" s="178">
        <f t="shared" ref="T4910:U4910" si="8127">T4911+T4930+T4939+T4967+T4972+T4920</f>
        <v>328930</v>
      </c>
      <c r="U4910" s="178">
        <f t="shared" si="8127"/>
        <v>121100</v>
      </c>
      <c r="V4910" s="178">
        <f t="shared" si="8126"/>
        <v>296330</v>
      </c>
      <c r="W4910" s="178">
        <f t="shared" si="8126"/>
        <v>102800</v>
      </c>
      <c r="X4910" s="178">
        <f t="shared" ref="X4910:Y4910" si="8128">X4911+X4930+X4939+X4967+X4972+X4920</f>
        <v>328930</v>
      </c>
      <c r="Y4910" s="178">
        <f t="shared" si="8128"/>
        <v>121100</v>
      </c>
      <c r="Z4910" s="284">
        <f>Z4909-O4909</f>
        <v>0</v>
      </c>
      <c r="AA4910" s="284">
        <f>AA4909-U4909</f>
        <v>0</v>
      </c>
      <c r="AB4910" s="284">
        <f>AB4909-Y4909</f>
        <v>0</v>
      </c>
      <c r="AC4910" s="475"/>
    </row>
    <row r="4911" spans="1:29" x14ac:dyDescent="0.2">
      <c r="A4911" s="188" t="s">
        <v>1041</v>
      </c>
      <c r="B4911" s="166" t="s">
        <v>1045</v>
      </c>
      <c r="C4911" s="167">
        <v>11</v>
      </c>
      <c r="D4911" s="166"/>
      <c r="E4911" s="168">
        <v>31</v>
      </c>
      <c r="F4911" s="169"/>
      <c r="G4911" s="169"/>
      <c r="H4911" s="185">
        <f t="shared" ref="H4911:Q4911" si="8129">H4912+H4916+H4918</f>
        <v>91602</v>
      </c>
      <c r="I4911" s="185">
        <f t="shared" si="8129"/>
        <v>91602</v>
      </c>
      <c r="J4911" s="185">
        <f t="shared" si="8129"/>
        <v>72203</v>
      </c>
      <c r="K4911" s="185">
        <f t="shared" si="8129"/>
        <v>72203</v>
      </c>
      <c r="L4911" s="185">
        <f t="shared" ref="L4911:M4911" si="8130">L4912+L4916+L4918</f>
        <v>72060</v>
      </c>
      <c r="M4911" s="185">
        <f t="shared" si="8130"/>
        <v>72060</v>
      </c>
      <c r="N4911" s="185">
        <f t="shared" ref="N4911:O4911" si="8131">N4912+N4916+N4918</f>
        <v>89600</v>
      </c>
      <c r="O4911" s="185">
        <f t="shared" si="8131"/>
        <v>89600</v>
      </c>
      <c r="P4911" s="185">
        <f t="shared" si="8129"/>
        <v>72203</v>
      </c>
      <c r="Q4911" s="185">
        <f t="shared" si="8129"/>
        <v>72203</v>
      </c>
      <c r="R4911" s="185">
        <f t="shared" ref="R4911:W4911" si="8132">R4912+R4916+R4918</f>
        <v>72060</v>
      </c>
      <c r="S4911" s="185">
        <f t="shared" si="8132"/>
        <v>72060</v>
      </c>
      <c r="T4911" s="185">
        <f t="shared" ref="T4911:U4911" si="8133">T4912+T4916+T4918</f>
        <v>89600</v>
      </c>
      <c r="U4911" s="185">
        <f t="shared" si="8133"/>
        <v>89600</v>
      </c>
      <c r="V4911" s="185">
        <f t="shared" si="8132"/>
        <v>72060</v>
      </c>
      <c r="W4911" s="185">
        <f t="shared" si="8132"/>
        <v>72060</v>
      </c>
      <c r="X4911" s="185">
        <f t="shared" ref="X4911:Y4911" si="8134">X4912+X4916+X4918</f>
        <v>89600</v>
      </c>
      <c r="Y4911" s="185">
        <f t="shared" si="8134"/>
        <v>89600</v>
      </c>
      <c r="Z4911" s="101"/>
      <c r="AA4911" s="101"/>
      <c r="AB4911" s="101"/>
      <c r="AC4911" s="101"/>
    </row>
    <row r="4912" spans="1:29" x14ac:dyDescent="0.2">
      <c r="A4912" s="118" t="s">
        <v>1041</v>
      </c>
      <c r="B4912" s="102" t="s">
        <v>1045</v>
      </c>
      <c r="C4912" s="103">
        <v>11</v>
      </c>
      <c r="D4912" s="118"/>
      <c r="E4912" s="113">
        <v>311</v>
      </c>
      <c r="F4912" s="141"/>
      <c r="G4912" s="186"/>
      <c r="H4912" s="108">
        <f t="shared" ref="H4912:Q4912" si="8135">H4913+H4914+H4915</f>
        <v>74725</v>
      </c>
      <c r="I4912" s="108">
        <f t="shared" si="8135"/>
        <v>74725</v>
      </c>
      <c r="J4912" s="108">
        <f t="shared" si="8135"/>
        <v>59725</v>
      </c>
      <c r="K4912" s="108">
        <f t="shared" si="8135"/>
        <v>59725</v>
      </c>
      <c r="L4912" s="108">
        <f t="shared" ref="L4912:M4912" si="8136">L4913+L4914+L4915</f>
        <v>59560</v>
      </c>
      <c r="M4912" s="108">
        <f t="shared" si="8136"/>
        <v>59560</v>
      </c>
      <c r="N4912" s="108">
        <f t="shared" ref="N4912:O4912" si="8137">N4913+N4914+N4915</f>
        <v>71400</v>
      </c>
      <c r="O4912" s="108">
        <f t="shared" si="8137"/>
        <v>71400</v>
      </c>
      <c r="P4912" s="108">
        <f t="shared" si="8135"/>
        <v>59725</v>
      </c>
      <c r="Q4912" s="108">
        <f t="shared" si="8135"/>
        <v>59725</v>
      </c>
      <c r="R4912" s="108">
        <f t="shared" ref="R4912:W4912" si="8138">R4913+R4914+R4915</f>
        <v>59560</v>
      </c>
      <c r="S4912" s="108">
        <f t="shared" si="8138"/>
        <v>59560</v>
      </c>
      <c r="T4912" s="108">
        <f t="shared" ref="T4912:U4912" si="8139">T4913+T4914+T4915</f>
        <v>71400</v>
      </c>
      <c r="U4912" s="108">
        <f t="shared" si="8139"/>
        <v>71400</v>
      </c>
      <c r="V4912" s="108">
        <f t="shared" si="8138"/>
        <v>59560</v>
      </c>
      <c r="W4912" s="108">
        <f t="shared" si="8138"/>
        <v>59560</v>
      </c>
      <c r="X4912" s="108">
        <f t="shared" ref="X4912:Y4912" si="8140">X4913+X4914+X4915</f>
        <v>71400</v>
      </c>
      <c r="Y4912" s="108">
        <f t="shared" si="8140"/>
        <v>71400</v>
      </c>
    </row>
    <row r="4913" spans="1:29" s="101" customFormat="1" x14ac:dyDescent="0.2">
      <c r="A4913" s="95" t="s">
        <v>1041</v>
      </c>
      <c r="B4913" s="93" t="s">
        <v>1045</v>
      </c>
      <c r="C4913" s="94">
        <v>11</v>
      </c>
      <c r="D4913" s="95" t="s">
        <v>101</v>
      </c>
      <c r="E4913" s="119">
        <v>3111</v>
      </c>
      <c r="F4913" s="142" t="s">
        <v>33</v>
      </c>
      <c r="G4913" s="134"/>
      <c r="H4913" s="398">
        <v>73133</v>
      </c>
      <c r="I4913" s="398">
        <f t="shared" ref="I4913:I4915" si="8141">H4913</f>
        <v>73133</v>
      </c>
      <c r="J4913" s="398">
        <v>58133</v>
      </c>
      <c r="K4913" s="398">
        <f t="shared" ref="K4913:K4915" si="8142">J4913</f>
        <v>58133</v>
      </c>
      <c r="L4913" s="398">
        <v>58200</v>
      </c>
      <c r="M4913" s="398">
        <f t="shared" ref="M4913:M4915" si="8143">L4913</f>
        <v>58200</v>
      </c>
      <c r="N4913" s="398">
        <v>70000</v>
      </c>
      <c r="O4913" s="398">
        <f t="shared" ref="O4913:O4915" si="8144">N4913</f>
        <v>70000</v>
      </c>
      <c r="P4913" s="398">
        <v>58133</v>
      </c>
      <c r="Q4913" s="398">
        <f t="shared" ref="Q4913:Q4915" si="8145">P4913</f>
        <v>58133</v>
      </c>
      <c r="R4913" s="398">
        <v>58200</v>
      </c>
      <c r="S4913" s="398">
        <f t="shared" ref="S4913:S4915" si="8146">R4913</f>
        <v>58200</v>
      </c>
      <c r="T4913" s="398">
        <v>70000</v>
      </c>
      <c r="U4913" s="398">
        <f t="shared" ref="U4913:U4915" si="8147">T4913</f>
        <v>70000</v>
      </c>
      <c r="V4913" s="398">
        <v>58200</v>
      </c>
      <c r="W4913" s="398">
        <f t="shared" ref="W4913:W4915" si="8148">V4913</f>
        <v>58200</v>
      </c>
      <c r="X4913" s="398">
        <v>70000</v>
      </c>
      <c r="Y4913" s="398">
        <f t="shared" ref="Y4913:Y4915" si="8149">X4913</f>
        <v>70000</v>
      </c>
      <c r="Z4913" s="112"/>
      <c r="AA4913" s="112"/>
      <c r="AB4913" s="112"/>
      <c r="AC4913" s="112"/>
    </row>
    <row r="4914" spans="1:29" ht="15" x14ac:dyDescent="0.2">
      <c r="A4914" s="95" t="s">
        <v>1041</v>
      </c>
      <c r="B4914" s="93" t="s">
        <v>1045</v>
      </c>
      <c r="C4914" s="94">
        <v>11</v>
      </c>
      <c r="D4914" s="95" t="s">
        <v>101</v>
      </c>
      <c r="E4914" s="119">
        <v>3112</v>
      </c>
      <c r="F4914" s="142" t="s">
        <v>825</v>
      </c>
      <c r="H4914" s="398">
        <v>1327</v>
      </c>
      <c r="I4914" s="398">
        <f t="shared" si="8141"/>
        <v>1327</v>
      </c>
      <c r="J4914" s="398">
        <v>1327</v>
      </c>
      <c r="K4914" s="398">
        <f t="shared" si="8142"/>
        <v>1327</v>
      </c>
      <c r="L4914" s="398">
        <v>1100</v>
      </c>
      <c r="M4914" s="398">
        <f t="shared" si="8143"/>
        <v>1100</v>
      </c>
      <c r="N4914" s="398">
        <v>1100</v>
      </c>
      <c r="O4914" s="398">
        <f t="shared" si="8144"/>
        <v>1100</v>
      </c>
      <c r="P4914" s="398">
        <v>1327</v>
      </c>
      <c r="Q4914" s="398">
        <f t="shared" si="8145"/>
        <v>1327</v>
      </c>
      <c r="R4914" s="398">
        <v>1100</v>
      </c>
      <c r="S4914" s="398">
        <f t="shared" si="8146"/>
        <v>1100</v>
      </c>
      <c r="T4914" s="398">
        <v>1100</v>
      </c>
      <c r="U4914" s="398">
        <f t="shared" si="8147"/>
        <v>1100</v>
      </c>
      <c r="V4914" s="398">
        <v>1100</v>
      </c>
      <c r="W4914" s="398">
        <f t="shared" si="8148"/>
        <v>1100</v>
      </c>
      <c r="X4914" s="398">
        <v>1100</v>
      </c>
      <c r="Y4914" s="398">
        <f t="shared" si="8149"/>
        <v>1100</v>
      </c>
    </row>
    <row r="4915" spans="1:29" x14ac:dyDescent="0.2">
      <c r="A4915" s="95" t="s">
        <v>1041</v>
      </c>
      <c r="B4915" s="93" t="s">
        <v>1045</v>
      </c>
      <c r="C4915" s="94">
        <v>11</v>
      </c>
      <c r="D4915" s="95" t="s">
        <v>101</v>
      </c>
      <c r="E4915" s="119">
        <v>3113</v>
      </c>
      <c r="F4915" s="142" t="s">
        <v>35</v>
      </c>
      <c r="H4915" s="398">
        <v>265</v>
      </c>
      <c r="I4915" s="398">
        <f t="shared" si="8141"/>
        <v>265</v>
      </c>
      <c r="J4915" s="398">
        <v>265</v>
      </c>
      <c r="K4915" s="398">
        <f t="shared" si="8142"/>
        <v>265</v>
      </c>
      <c r="L4915" s="398">
        <v>260</v>
      </c>
      <c r="M4915" s="398">
        <f t="shared" si="8143"/>
        <v>260</v>
      </c>
      <c r="N4915" s="398">
        <v>300</v>
      </c>
      <c r="O4915" s="398">
        <f t="shared" si="8144"/>
        <v>300</v>
      </c>
      <c r="P4915" s="398">
        <v>265</v>
      </c>
      <c r="Q4915" s="398">
        <f t="shared" si="8145"/>
        <v>265</v>
      </c>
      <c r="R4915" s="398">
        <v>260</v>
      </c>
      <c r="S4915" s="398">
        <f t="shared" si="8146"/>
        <v>260</v>
      </c>
      <c r="T4915" s="398">
        <v>300</v>
      </c>
      <c r="U4915" s="398">
        <f t="shared" si="8147"/>
        <v>300</v>
      </c>
      <c r="V4915" s="398">
        <v>260</v>
      </c>
      <c r="W4915" s="398">
        <f t="shared" si="8148"/>
        <v>260</v>
      </c>
      <c r="X4915" s="398">
        <v>300</v>
      </c>
      <c r="Y4915" s="398">
        <f t="shared" si="8149"/>
        <v>300</v>
      </c>
      <c r="Z4915" s="101"/>
      <c r="AA4915" s="101"/>
      <c r="AB4915" s="101"/>
      <c r="AC4915" s="101"/>
    </row>
    <row r="4916" spans="1:29" s="101" customFormat="1" x14ac:dyDescent="0.2">
      <c r="A4916" s="118" t="s">
        <v>1041</v>
      </c>
      <c r="B4916" s="102" t="s">
        <v>1045</v>
      </c>
      <c r="C4916" s="103">
        <v>11</v>
      </c>
      <c r="D4916" s="118"/>
      <c r="E4916" s="105">
        <v>312</v>
      </c>
      <c r="F4916" s="141"/>
      <c r="G4916" s="186"/>
      <c r="H4916" s="108">
        <f t="shared" ref="H4916:Y4916" si="8150">H4917</f>
        <v>2790</v>
      </c>
      <c r="I4916" s="108">
        <f t="shared" si="8150"/>
        <v>2790</v>
      </c>
      <c r="J4916" s="108">
        <f t="shared" si="8150"/>
        <v>2391</v>
      </c>
      <c r="K4916" s="108">
        <f t="shared" si="8150"/>
        <v>2391</v>
      </c>
      <c r="L4916" s="108">
        <f t="shared" si="8150"/>
        <v>2400</v>
      </c>
      <c r="M4916" s="108">
        <f t="shared" si="8150"/>
        <v>2400</v>
      </c>
      <c r="N4916" s="108">
        <f t="shared" si="8150"/>
        <v>4200</v>
      </c>
      <c r="O4916" s="108">
        <f t="shared" si="8150"/>
        <v>4200</v>
      </c>
      <c r="P4916" s="108">
        <f t="shared" si="8150"/>
        <v>2391</v>
      </c>
      <c r="Q4916" s="108">
        <f t="shared" si="8150"/>
        <v>2391</v>
      </c>
      <c r="R4916" s="108">
        <f t="shared" si="8150"/>
        <v>2400</v>
      </c>
      <c r="S4916" s="108">
        <f t="shared" si="8150"/>
        <v>2400</v>
      </c>
      <c r="T4916" s="108">
        <f t="shared" si="8150"/>
        <v>4200</v>
      </c>
      <c r="U4916" s="108">
        <f t="shared" si="8150"/>
        <v>4200</v>
      </c>
      <c r="V4916" s="108">
        <f t="shared" si="8150"/>
        <v>2400</v>
      </c>
      <c r="W4916" s="108">
        <f t="shared" si="8150"/>
        <v>2400</v>
      </c>
      <c r="X4916" s="108">
        <f t="shared" si="8150"/>
        <v>4200</v>
      </c>
      <c r="Y4916" s="108">
        <f t="shared" si="8150"/>
        <v>4200</v>
      </c>
      <c r="Z4916" s="112"/>
      <c r="AA4916" s="112"/>
      <c r="AB4916" s="112"/>
      <c r="AC4916" s="112"/>
    </row>
    <row r="4917" spans="1:29" ht="15" x14ac:dyDescent="0.2">
      <c r="A4917" s="95" t="s">
        <v>1041</v>
      </c>
      <c r="B4917" s="93" t="s">
        <v>1045</v>
      </c>
      <c r="C4917" s="94">
        <v>11</v>
      </c>
      <c r="D4917" s="95" t="s">
        <v>101</v>
      </c>
      <c r="E4917" s="138">
        <v>3121</v>
      </c>
      <c r="F4917" s="143" t="s">
        <v>38</v>
      </c>
      <c r="H4917" s="398">
        <v>2790</v>
      </c>
      <c r="I4917" s="398">
        <f>H4917</f>
        <v>2790</v>
      </c>
      <c r="J4917" s="398">
        <v>2391</v>
      </c>
      <c r="K4917" s="398">
        <f>J4917</f>
        <v>2391</v>
      </c>
      <c r="L4917" s="398">
        <v>2400</v>
      </c>
      <c r="M4917" s="398">
        <f>L4917</f>
        <v>2400</v>
      </c>
      <c r="N4917" s="398">
        <v>4200</v>
      </c>
      <c r="O4917" s="398">
        <f>N4917</f>
        <v>4200</v>
      </c>
      <c r="P4917" s="398">
        <v>2391</v>
      </c>
      <c r="Q4917" s="398">
        <f>P4917</f>
        <v>2391</v>
      </c>
      <c r="R4917" s="398">
        <v>2400</v>
      </c>
      <c r="S4917" s="398">
        <f>R4917</f>
        <v>2400</v>
      </c>
      <c r="T4917" s="398">
        <v>4200</v>
      </c>
      <c r="U4917" s="398">
        <f>T4917</f>
        <v>4200</v>
      </c>
      <c r="V4917" s="398">
        <v>2400</v>
      </c>
      <c r="W4917" s="398">
        <f>V4917</f>
        <v>2400</v>
      </c>
      <c r="X4917" s="398">
        <v>4200</v>
      </c>
      <c r="Y4917" s="398">
        <f>X4917</f>
        <v>4200</v>
      </c>
    </row>
    <row r="4918" spans="1:29" x14ac:dyDescent="0.2">
      <c r="A4918" s="118" t="s">
        <v>1041</v>
      </c>
      <c r="B4918" s="102" t="s">
        <v>1045</v>
      </c>
      <c r="C4918" s="103">
        <v>11</v>
      </c>
      <c r="D4918" s="118"/>
      <c r="E4918" s="105">
        <v>313</v>
      </c>
      <c r="F4918" s="141"/>
      <c r="G4918" s="186"/>
      <c r="H4918" s="108">
        <f t="shared" ref="H4918:Y4918" si="8151">H4919</f>
        <v>14087</v>
      </c>
      <c r="I4918" s="108">
        <f t="shared" si="8151"/>
        <v>14087</v>
      </c>
      <c r="J4918" s="108">
        <f t="shared" si="8151"/>
        <v>10087</v>
      </c>
      <c r="K4918" s="108">
        <f t="shared" si="8151"/>
        <v>10087</v>
      </c>
      <c r="L4918" s="108">
        <f t="shared" si="8151"/>
        <v>10100</v>
      </c>
      <c r="M4918" s="108">
        <f t="shared" si="8151"/>
        <v>10100</v>
      </c>
      <c r="N4918" s="108">
        <f t="shared" si="8151"/>
        <v>14000</v>
      </c>
      <c r="O4918" s="108">
        <f t="shared" si="8151"/>
        <v>14000</v>
      </c>
      <c r="P4918" s="108">
        <f t="shared" si="8151"/>
        <v>10087</v>
      </c>
      <c r="Q4918" s="108">
        <f t="shared" si="8151"/>
        <v>10087</v>
      </c>
      <c r="R4918" s="108">
        <f t="shared" si="8151"/>
        <v>10100</v>
      </c>
      <c r="S4918" s="108">
        <f t="shared" si="8151"/>
        <v>10100</v>
      </c>
      <c r="T4918" s="108">
        <f t="shared" si="8151"/>
        <v>14000</v>
      </c>
      <c r="U4918" s="108">
        <f t="shared" si="8151"/>
        <v>14000</v>
      </c>
      <c r="V4918" s="108">
        <f t="shared" si="8151"/>
        <v>10100</v>
      </c>
      <c r="W4918" s="108">
        <f t="shared" si="8151"/>
        <v>10100</v>
      </c>
      <c r="X4918" s="108">
        <f t="shared" si="8151"/>
        <v>14000</v>
      </c>
      <c r="Y4918" s="108">
        <f t="shared" si="8151"/>
        <v>14000</v>
      </c>
      <c r="Z4918" s="101"/>
      <c r="AA4918" s="101"/>
      <c r="AB4918" s="101"/>
      <c r="AC4918" s="101"/>
    </row>
    <row r="4919" spans="1:29" ht="15" x14ac:dyDescent="0.2">
      <c r="A4919" s="95" t="s">
        <v>1041</v>
      </c>
      <c r="B4919" s="93" t="s">
        <v>1045</v>
      </c>
      <c r="C4919" s="94">
        <v>11</v>
      </c>
      <c r="D4919" s="95" t="s">
        <v>101</v>
      </c>
      <c r="E4919" s="138">
        <v>3132</v>
      </c>
      <c r="F4919" s="143" t="s">
        <v>40</v>
      </c>
      <c r="H4919" s="398">
        <v>14087</v>
      </c>
      <c r="I4919" s="398">
        <f>H4919</f>
        <v>14087</v>
      </c>
      <c r="J4919" s="398">
        <v>10087</v>
      </c>
      <c r="K4919" s="398">
        <f>J4919</f>
        <v>10087</v>
      </c>
      <c r="L4919" s="398">
        <v>10100</v>
      </c>
      <c r="M4919" s="398">
        <f>L4919</f>
        <v>10100</v>
      </c>
      <c r="N4919" s="398">
        <v>14000</v>
      </c>
      <c r="O4919" s="398">
        <f>N4919</f>
        <v>14000</v>
      </c>
      <c r="P4919" s="398">
        <v>10087</v>
      </c>
      <c r="Q4919" s="398">
        <f>P4919</f>
        <v>10087</v>
      </c>
      <c r="R4919" s="398">
        <v>10100</v>
      </c>
      <c r="S4919" s="398">
        <f>R4919</f>
        <v>10100</v>
      </c>
      <c r="T4919" s="398">
        <v>14000</v>
      </c>
      <c r="U4919" s="398">
        <f>T4919</f>
        <v>14000</v>
      </c>
      <c r="V4919" s="398">
        <v>10100</v>
      </c>
      <c r="W4919" s="398">
        <f>V4919</f>
        <v>10100</v>
      </c>
      <c r="X4919" s="398">
        <v>14000</v>
      </c>
      <c r="Y4919" s="398">
        <f>X4919</f>
        <v>14000</v>
      </c>
    </row>
    <row r="4920" spans="1:29" x14ac:dyDescent="0.2">
      <c r="A4920" s="188" t="s">
        <v>1041</v>
      </c>
      <c r="B4920" s="166" t="s">
        <v>1045</v>
      </c>
      <c r="C4920" s="167">
        <v>11</v>
      </c>
      <c r="D4920" s="166"/>
      <c r="E4920" s="168">
        <v>32</v>
      </c>
      <c r="F4920" s="169"/>
      <c r="G4920" s="169"/>
      <c r="H4920" s="185">
        <f t="shared" ref="H4920:Q4920" si="8152">H4927+H4921+H4923</f>
        <v>30658</v>
      </c>
      <c r="I4920" s="185">
        <f t="shared" si="8152"/>
        <v>30658</v>
      </c>
      <c r="J4920" s="185">
        <f t="shared" si="8152"/>
        <v>30658</v>
      </c>
      <c r="K4920" s="185">
        <f t="shared" si="8152"/>
        <v>30658</v>
      </c>
      <c r="L4920" s="185">
        <f t="shared" ref="L4920:M4920" si="8153">L4927+L4921+L4923</f>
        <v>30740</v>
      </c>
      <c r="M4920" s="185">
        <f t="shared" si="8153"/>
        <v>30740</v>
      </c>
      <c r="N4920" s="185">
        <f t="shared" ref="N4920:O4920" si="8154">N4927+N4921+N4923</f>
        <v>31500</v>
      </c>
      <c r="O4920" s="185">
        <f t="shared" si="8154"/>
        <v>31500</v>
      </c>
      <c r="P4920" s="185">
        <f t="shared" si="8152"/>
        <v>30658</v>
      </c>
      <c r="Q4920" s="185">
        <f t="shared" si="8152"/>
        <v>30658</v>
      </c>
      <c r="R4920" s="185">
        <f t="shared" ref="R4920:W4920" si="8155">R4927+R4921+R4923</f>
        <v>30740</v>
      </c>
      <c r="S4920" s="185">
        <f t="shared" si="8155"/>
        <v>30740</v>
      </c>
      <c r="T4920" s="185">
        <f t="shared" ref="T4920:U4920" si="8156">T4927+T4921+T4923</f>
        <v>31500</v>
      </c>
      <c r="U4920" s="185">
        <f t="shared" si="8156"/>
        <v>31500</v>
      </c>
      <c r="V4920" s="185">
        <f t="shared" si="8155"/>
        <v>30740</v>
      </c>
      <c r="W4920" s="185">
        <f t="shared" si="8155"/>
        <v>30740</v>
      </c>
      <c r="X4920" s="185">
        <f t="shared" ref="X4920:Y4920" si="8157">X4927+X4921+X4923</f>
        <v>31500</v>
      </c>
      <c r="Y4920" s="185">
        <f t="shared" si="8157"/>
        <v>31500</v>
      </c>
    </row>
    <row r="4921" spans="1:29" x14ac:dyDescent="0.2">
      <c r="A4921" s="118" t="s">
        <v>1041</v>
      </c>
      <c r="B4921" s="102" t="s">
        <v>1045</v>
      </c>
      <c r="C4921" s="103">
        <v>11</v>
      </c>
      <c r="D4921" s="118"/>
      <c r="E4921" s="113">
        <v>322</v>
      </c>
      <c r="F4921" s="141"/>
      <c r="G4921" s="186"/>
      <c r="H4921" s="108">
        <f t="shared" ref="H4921:Y4921" si="8158">H4922</f>
        <v>2654</v>
      </c>
      <c r="I4921" s="108">
        <f t="shared" si="8158"/>
        <v>2654</v>
      </c>
      <c r="J4921" s="108">
        <f t="shared" si="8158"/>
        <v>2654</v>
      </c>
      <c r="K4921" s="108">
        <f t="shared" si="8158"/>
        <v>2654</v>
      </c>
      <c r="L4921" s="108">
        <f t="shared" si="8158"/>
        <v>2600</v>
      </c>
      <c r="M4921" s="108">
        <f t="shared" si="8158"/>
        <v>2600</v>
      </c>
      <c r="N4921" s="108">
        <f t="shared" si="8158"/>
        <v>2000</v>
      </c>
      <c r="O4921" s="108">
        <f t="shared" si="8158"/>
        <v>2000</v>
      </c>
      <c r="P4921" s="108">
        <f t="shared" si="8158"/>
        <v>2654</v>
      </c>
      <c r="Q4921" s="108">
        <f t="shared" si="8158"/>
        <v>2654</v>
      </c>
      <c r="R4921" s="108">
        <f t="shared" si="8158"/>
        <v>2600</v>
      </c>
      <c r="S4921" s="108">
        <f t="shared" si="8158"/>
        <v>2600</v>
      </c>
      <c r="T4921" s="108">
        <f t="shared" si="8158"/>
        <v>2000</v>
      </c>
      <c r="U4921" s="108">
        <f t="shared" si="8158"/>
        <v>2000</v>
      </c>
      <c r="V4921" s="108">
        <f t="shared" si="8158"/>
        <v>2600</v>
      </c>
      <c r="W4921" s="108">
        <f t="shared" si="8158"/>
        <v>2600</v>
      </c>
      <c r="X4921" s="108">
        <f t="shared" si="8158"/>
        <v>2000</v>
      </c>
      <c r="Y4921" s="108">
        <f t="shared" si="8158"/>
        <v>2000</v>
      </c>
    </row>
    <row r="4922" spans="1:29" ht="15" x14ac:dyDescent="0.2">
      <c r="A4922" s="153" t="s">
        <v>1041</v>
      </c>
      <c r="B4922" s="135" t="s">
        <v>1045</v>
      </c>
      <c r="C4922" s="136">
        <v>11</v>
      </c>
      <c r="D4922" s="153" t="s">
        <v>101</v>
      </c>
      <c r="E4922" s="208">
        <v>3223</v>
      </c>
      <c r="F4922" s="143" t="s">
        <v>48</v>
      </c>
      <c r="G4922" s="210"/>
      <c r="H4922" s="398">
        <v>2654</v>
      </c>
      <c r="I4922" s="398">
        <f>H4922</f>
        <v>2654</v>
      </c>
      <c r="J4922" s="398">
        <v>2654</v>
      </c>
      <c r="K4922" s="398">
        <f>J4922</f>
        <v>2654</v>
      </c>
      <c r="L4922" s="398">
        <v>2600</v>
      </c>
      <c r="M4922" s="398">
        <f>L4922</f>
        <v>2600</v>
      </c>
      <c r="N4922" s="398">
        <v>2000</v>
      </c>
      <c r="O4922" s="398">
        <f>N4922</f>
        <v>2000</v>
      </c>
      <c r="P4922" s="398">
        <v>2654</v>
      </c>
      <c r="Q4922" s="398">
        <f>P4922</f>
        <v>2654</v>
      </c>
      <c r="R4922" s="398">
        <v>2600</v>
      </c>
      <c r="S4922" s="398">
        <f>R4922</f>
        <v>2600</v>
      </c>
      <c r="T4922" s="398">
        <v>2000</v>
      </c>
      <c r="U4922" s="398">
        <f>T4922</f>
        <v>2000</v>
      </c>
      <c r="V4922" s="398">
        <v>2600</v>
      </c>
      <c r="W4922" s="398">
        <f>V4922</f>
        <v>2600</v>
      </c>
      <c r="X4922" s="398">
        <v>2000</v>
      </c>
      <c r="Y4922" s="398">
        <f>X4922</f>
        <v>2000</v>
      </c>
    </row>
    <row r="4923" spans="1:29" x14ac:dyDescent="0.2">
      <c r="A4923" s="133" t="s">
        <v>1041</v>
      </c>
      <c r="B4923" s="129" t="s">
        <v>1045</v>
      </c>
      <c r="C4923" s="147">
        <v>11</v>
      </c>
      <c r="D4923" s="133"/>
      <c r="E4923" s="130">
        <v>323</v>
      </c>
      <c r="F4923" s="144"/>
      <c r="G4923" s="209"/>
      <c r="H4923" s="149">
        <f t="shared" ref="H4923:Q4923" si="8159">SUM(H4924:H4926)</f>
        <v>4114</v>
      </c>
      <c r="I4923" s="149">
        <f t="shared" si="8159"/>
        <v>4114</v>
      </c>
      <c r="J4923" s="149">
        <f t="shared" si="8159"/>
        <v>4114</v>
      </c>
      <c r="K4923" s="149">
        <f t="shared" si="8159"/>
        <v>4114</v>
      </c>
      <c r="L4923" s="149">
        <f t="shared" ref="L4923:M4923" si="8160">SUM(L4924:L4926)</f>
        <v>4240</v>
      </c>
      <c r="M4923" s="149">
        <f t="shared" si="8160"/>
        <v>4240</v>
      </c>
      <c r="N4923" s="149">
        <f t="shared" ref="N4923:O4923" si="8161">SUM(N4924:N4926)</f>
        <v>3200</v>
      </c>
      <c r="O4923" s="149">
        <f t="shared" si="8161"/>
        <v>3200</v>
      </c>
      <c r="P4923" s="149">
        <f t="shared" si="8159"/>
        <v>4114</v>
      </c>
      <c r="Q4923" s="149">
        <f t="shared" si="8159"/>
        <v>4114</v>
      </c>
      <c r="R4923" s="149">
        <f t="shared" ref="R4923:W4923" si="8162">SUM(R4924:R4926)</f>
        <v>4240</v>
      </c>
      <c r="S4923" s="149">
        <f t="shared" si="8162"/>
        <v>4240</v>
      </c>
      <c r="T4923" s="149">
        <f t="shared" ref="T4923:U4923" si="8163">SUM(T4924:T4926)</f>
        <v>3200</v>
      </c>
      <c r="U4923" s="149">
        <f t="shared" si="8163"/>
        <v>3200</v>
      </c>
      <c r="V4923" s="149">
        <f t="shared" si="8162"/>
        <v>4240</v>
      </c>
      <c r="W4923" s="149">
        <f t="shared" si="8162"/>
        <v>4240</v>
      </c>
      <c r="X4923" s="149">
        <f t="shared" ref="X4923:Y4923" si="8164">SUM(X4924:X4926)</f>
        <v>3200</v>
      </c>
      <c r="Y4923" s="149">
        <f t="shared" si="8164"/>
        <v>3200</v>
      </c>
    </row>
    <row r="4924" spans="1:29" s="139" customFormat="1" ht="15" x14ac:dyDescent="0.2">
      <c r="A4924" s="153" t="s">
        <v>1041</v>
      </c>
      <c r="B4924" s="135" t="s">
        <v>1045</v>
      </c>
      <c r="C4924" s="136">
        <v>11</v>
      </c>
      <c r="D4924" s="153" t="s">
        <v>101</v>
      </c>
      <c r="E4924" s="208">
        <v>3231</v>
      </c>
      <c r="F4924" s="143" t="s">
        <v>52</v>
      </c>
      <c r="G4924" s="210"/>
      <c r="H4924" s="398">
        <v>133</v>
      </c>
      <c r="I4924" s="398">
        <f t="shared" ref="I4924:I4926" si="8165">H4924</f>
        <v>133</v>
      </c>
      <c r="J4924" s="398">
        <v>133</v>
      </c>
      <c r="K4924" s="398">
        <f t="shared" ref="K4924:K4926" si="8166">J4924</f>
        <v>133</v>
      </c>
      <c r="L4924" s="398">
        <v>140</v>
      </c>
      <c r="M4924" s="398">
        <f t="shared" ref="M4924:M4926" si="8167">L4924</f>
        <v>140</v>
      </c>
      <c r="N4924" s="398">
        <v>200</v>
      </c>
      <c r="O4924" s="398">
        <f t="shared" ref="O4924:O4926" si="8168">N4924</f>
        <v>200</v>
      </c>
      <c r="P4924" s="398">
        <v>133</v>
      </c>
      <c r="Q4924" s="398">
        <f t="shared" ref="Q4924:Q4926" si="8169">P4924</f>
        <v>133</v>
      </c>
      <c r="R4924" s="398">
        <v>140</v>
      </c>
      <c r="S4924" s="398">
        <f t="shared" ref="S4924:S4926" si="8170">R4924</f>
        <v>140</v>
      </c>
      <c r="T4924" s="398">
        <v>200</v>
      </c>
      <c r="U4924" s="398">
        <f t="shared" ref="U4924:U4926" si="8171">T4924</f>
        <v>200</v>
      </c>
      <c r="V4924" s="398">
        <v>140</v>
      </c>
      <c r="W4924" s="398">
        <f t="shared" ref="W4924:W4926" si="8172">V4924</f>
        <v>140</v>
      </c>
      <c r="X4924" s="398">
        <v>200</v>
      </c>
      <c r="Y4924" s="398">
        <f t="shared" ref="Y4924:Y4926" si="8173">X4924</f>
        <v>200</v>
      </c>
      <c r="Z4924" s="112"/>
      <c r="AA4924" s="112"/>
      <c r="AB4924" s="112"/>
      <c r="AC4924" s="112"/>
    </row>
    <row r="4925" spans="1:29" s="139" customFormat="1" ht="15" x14ac:dyDescent="0.2">
      <c r="A4925" s="153" t="s">
        <v>1041</v>
      </c>
      <c r="B4925" s="135" t="s">
        <v>1045</v>
      </c>
      <c r="C4925" s="136">
        <v>11</v>
      </c>
      <c r="D4925" s="153" t="s">
        <v>101</v>
      </c>
      <c r="E4925" s="208">
        <v>3237</v>
      </c>
      <c r="F4925" s="143" t="s">
        <v>58</v>
      </c>
      <c r="G4925" s="210"/>
      <c r="H4925" s="398">
        <v>2654</v>
      </c>
      <c r="I4925" s="398">
        <f t="shared" si="8165"/>
        <v>2654</v>
      </c>
      <c r="J4925" s="398">
        <v>2654</v>
      </c>
      <c r="K4925" s="398">
        <f t="shared" si="8166"/>
        <v>2654</v>
      </c>
      <c r="L4925" s="398">
        <v>2700</v>
      </c>
      <c r="M4925" s="398">
        <f t="shared" si="8167"/>
        <v>2700</v>
      </c>
      <c r="N4925" s="398">
        <v>2000</v>
      </c>
      <c r="O4925" s="398">
        <f t="shared" si="8168"/>
        <v>2000</v>
      </c>
      <c r="P4925" s="398">
        <v>2654</v>
      </c>
      <c r="Q4925" s="398">
        <f t="shared" si="8169"/>
        <v>2654</v>
      </c>
      <c r="R4925" s="398">
        <v>2700</v>
      </c>
      <c r="S4925" s="398">
        <f t="shared" si="8170"/>
        <v>2700</v>
      </c>
      <c r="T4925" s="398">
        <v>2000</v>
      </c>
      <c r="U4925" s="398">
        <f t="shared" si="8171"/>
        <v>2000</v>
      </c>
      <c r="V4925" s="398">
        <v>2700</v>
      </c>
      <c r="W4925" s="398">
        <f t="shared" si="8172"/>
        <v>2700</v>
      </c>
      <c r="X4925" s="398">
        <v>2000</v>
      </c>
      <c r="Y4925" s="398">
        <f t="shared" si="8173"/>
        <v>2000</v>
      </c>
      <c r="Z4925" s="112"/>
      <c r="AA4925" s="112"/>
      <c r="AB4925" s="112"/>
      <c r="AC4925" s="112"/>
    </row>
    <row r="4926" spans="1:29" s="139" customFormat="1" ht="15" x14ac:dyDescent="0.2">
      <c r="A4926" s="153" t="s">
        <v>1041</v>
      </c>
      <c r="B4926" s="135" t="s">
        <v>1045</v>
      </c>
      <c r="C4926" s="136">
        <v>11</v>
      </c>
      <c r="D4926" s="153" t="s">
        <v>101</v>
      </c>
      <c r="E4926" s="208">
        <v>3238</v>
      </c>
      <c r="F4926" s="143" t="s">
        <v>59</v>
      </c>
      <c r="G4926" s="210"/>
      <c r="H4926" s="398">
        <v>1327</v>
      </c>
      <c r="I4926" s="398">
        <f t="shared" si="8165"/>
        <v>1327</v>
      </c>
      <c r="J4926" s="398">
        <v>1327</v>
      </c>
      <c r="K4926" s="398">
        <f t="shared" si="8166"/>
        <v>1327</v>
      </c>
      <c r="L4926" s="398">
        <v>1400</v>
      </c>
      <c r="M4926" s="398">
        <f t="shared" si="8167"/>
        <v>1400</v>
      </c>
      <c r="N4926" s="398">
        <v>1000</v>
      </c>
      <c r="O4926" s="398">
        <f t="shared" si="8168"/>
        <v>1000</v>
      </c>
      <c r="P4926" s="398">
        <v>1327</v>
      </c>
      <c r="Q4926" s="398">
        <f t="shared" si="8169"/>
        <v>1327</v>
      </c>
      <c r="R4926" s="398">
        <v>1400</v>
      </c>
      <c r="S4926" s="398">
        <f t="shared" si="8170"/>
        <v>1400</v>
      </c>
      <c r="T4926" s="398">
        <v>1000</v>
      </c>
      <c r="U4926" s="398">
        <f t="shared" si="8171"/>
        <v>1000</v>
      </c>
      <c r="V4926" s="398">
        <v>1400</v>
      </c>
      <c r="W4926" s="398">
        <f t="shared" si="8172"/>
        <v>1400</v>
      </c>
      <c r="X4926" s="398">
        <v>1000</v>
      </c>
      <c r="Y4926" s="398">
        <f t="shared" si="8173"/>
        <v>1000</v>
      </c>
    </row>
    <row r="4927" spans="1:29" x14ac:dyDescent="0.2">
      <c r="A4927" s="118" t="s">
        <v>1041</v>
      </c>
      <c r="B4927" s="102" t="s">
        <v>1045</v>
      </c>
      <c r="C4927" s="103">
        <v>11</v>
      </c>
      <c r="D4927" s="118"/>
      <c r="E4927" s="105">
        <v>329</v>
      </c>
      <c r="F4927" s="141"/>
      <c r="G4927" s="186"/>
      <c r="H4927" s="108">
        <f t="shared" ref="H4927:Q4927" si="8174">H4928+H4929</f>
        <v>23890</v>
      </c>
      <c r="I4927" s="108">
        <f t="shared" si="8174"/>
        <v>23890</v>
      </c>
      <c r="J4927" s="108">
        <f t="shared" si="8174"/>
        <v>23890</v>
      </c>
      <c r="K4927" s="108">
        <f t="shared" si="8174"/>
        <v>23890</v>
      </c>
      <c r="L4927" s="108">
        <f t="shared" ref="L4927:M4927" si="8175">L4928+L4929</f>
        <v>23900</v>
      </c>
      <c r="M4927" s="108">
        <f t="shared" si="8175"/>
        <v>23900</v>
      </c>
      <c r="N4927" s="108">
        <f t="shared" ref="N4927:O4927" si="8176">N4928+N4929</f>
        <v>26300</v>
      </c>
      <c r="O4927" s="108">
        <f t="shared" si="8176"/>
        <v>26300</v>
      </c>
      <c r="P4927" s="108">
        <f t="shared" si="8174"/>
        <v>23890</v>
      </c>
      <c r="Q4927" s="108">
        <f t="shared" si="8174"/>
        <v>23890</v>
      </c>
      <c r="R4927" s="108">
        <f t="shared" ref="R4927:W4927" si="8177">R4928+R4929</f>
        <v>23900</v>
      </c>
      <c r="S4927" s="108">
        <f t="shared" si="8177"/>
        <v>23900</v>
      </c>
      <c r="T4927" s="108">
        <f t="shared" ref="T4927:U4927" si="8178">T4928+T4929</f>
        <v>26300</v>
      </c>
      <c r="U4927" s="108">
        <f t="shared" si="8178"/>
        <v>26300</v>
      </c>
      <c r="V4927" s="108">
        <f t="shared" si="8177"/>
        <v>23900</v>
      </c>
      <c r="W4927" s="108">
        <f t="shared" si="8177"/>
        <v>23900</v>
      </c>
      <c r="X4927" s="108">
        <f t="shared" ref="X4927:Y4927" si="8179">X4928+X4929</f>
        <v>26300</v>
      </c>
      <c r="Y4927" s="108">
        <f t="shared" si="8179"/>
        <v>26300</v>
      </c>
      <c r="Z4927" s="139"/>
      <c r="AA4927" s="139"/>
      <c r="AB4927" s="139"/>
      <c r="AC4927" s="139"/>
    </row>
    <row r="4928" spans="1:29" ht="30" x14ac:dyDescent="0.2">
      <c r="A4928" s="95" t="s">
        <v>1041</v>
      </c>
      <c r="B4928" s="93" t="s">
        <v>1045</v>
      </c>
      <c r="C4928" s="94">
        <v>11</v>
      </c>
      <c r="D4928" s="95" t="s">
        <v>101</v>
      </c>
      <c r="E4928" s="138">
        <v>3291</v>
      </c>
      <c r="F4928" s="143" t="s">
        <v>474</v>
      </c>
      <c r="H4928" s="398">
        <v>10618</v>
      </c>
      <c r="I4928" s="398">
        <f t="shared" ref="I4928:I4929" si="8180">H4928</f>
        <v>10618</v>
      </c>
      <c r="J4928" s="398">
        <v>10618</v>
      </c>
      <c r="K4928" s="398">
        <f t="shared" ref="K4928:K4929" si="8181">J4928</f>
        <v>10618</v>
      </c>
      <c r="L4928" s="398">
        <v>10600</v>
      </c>
      <c r="M4928" s="398">
        <f t="shared" ref="M4928:M4929" si="8182">L4928</f>
        <v>10600</v>
      </c>
      <c r="N4928" s="398">
        <v>13000</v>
      </c>
      <c r="O4928" s="398">
        <f t="shared" ref="O4928:O4929" si="8183">N4928</f>
        <v>13000</v>
      </c>
      <c r="P4928" s="398">
        <v>10618</v>
      </c>
      <c r="Q4928" s="398">
        <f t="shared" ref="Q4928:Q4929" si="8184">P4928</f>
        <v>10618</v>
      </c>
      <c r="R4928" s="398">
        <v>10600</v>
      </c>
      <c r="S4928" s="398">
        <f t="shared" ref="S4928:S4929" si="8185">R4928</f>
        <v>10600</v>
      </c>
      <c r="T4928" s="398">
        <v>13000</v>
      </c>
      <c r="U4928" s="398">
        <f t="shared" ref="U4928:U4929" si="8186">T4928</f>
        <v>13000</v>
      </c>
      <c r="V4928" s="398">
        <v>10600</v>
      </c>
      <c r="W4928" s="398">
        <f t="shared" ref="W4928:W4929" si="8187">V4928</f>
        <v>10600</v>
      </c>
      <c r="X4928" s="398">
        <v>13000</v>
      </c>
      <c r="Y4928" s="398">
        <f t="shared" ref="Y4928:Y4929" si="8188">X4928</f>
        <v>13000</v>
      </c>
      <c r="Z4928" s="139"/>
      <c r="AA4928" s="139"/>
      <c r="AB4928" s="139"/>
      <c r="AC4928" s="139"/>
    </row>
    <row r="4929" spans="1:25" ht="15" x14ac:dyDescent="0.2">
      <c r="A4929" s="95" t="s">
        <v>1041</v>
      </c>
      <c r="B4929" s="93" t="s">
        <v>1045</v>
      </c>
      <c r="C4929" s="94">
        <v>11</v>
      </c>
      <c r="D4929" s="95" t="s">
        <v>101</v>
      </c>
      <c r="E4929" s="138">
        <v>3294</v>
      </c>
      <c r="F4929" s="143" t="s">
        <v>619</v>
      </c>
      <c r="H4929" s="398">
        <v>13272</v>
      </c>
      <c r="I4929" s="398">
        <f t="shared" si="8180"/>
        <v>13272</v>
      </c>
      <c r="J4929" s="398">
        <v>13272</v>
      </c>
      <c r="K4929" s="398">
        <f t="shared" si="8181"/>
        <v>13272</v>
      </c>
      <c r="L4929" s="398">
        <v>13300</v>
      </c>
      <c r="M4929" s="398">
        <f t="shared" si="8182"/>
        <v>13300</v>
      </c>
      <c r="N4929" s="398">
        <v>13300</v>
      </c>
      <c r="O4929" s="398">
        <f t="shared" si="8183"/>
        <v>13300</v>
      </c>
      <c r="P4929" s="398">
        <v>13272</v>
      </c>
      <c r="Q4929" s="398">
        <f t="shared" si="8184"/>
        <v>13272</v>
      </c>
      <c r="R4929" s="398">
        <v>13300</v>
      </c>
      <c r="S4929" s="398">
        <f t="shared" si="8185"/>
        <v>13300</v>
      </c>
      <c r="T4929" s="398">
        <v>13300</v>
      </c>
      <c r="U4929" s="398">
        <f t="shared" si="8186"/>
        <v>13300</v>
      </c>
      <c r="V4929" s="398">
        <v>13300</v>
      </c>
      <c r="W4929" s="398">
        <f t="shared" si="8187"/>
        <v>13300</v>
      </c>
      <c r="X4929" s="398">
        <v>13300</v>
      </c>
      <c r="Y4929" s="398">
        <f t="shared" si="8188"/>
        <v>13300</v>
      </c>
    </row>
    <row r="4930" spans="1:25" x14ac:dyDescent="0.2">
      <c r="A4930" s="188" t="s">
        <v>1041</v>
      </c>
      <c r="B4930" s="166" t="s">
        <v>1045</v>
      </c>
      <c r="C4930" s="167">
        <v>43</v>
      </c>
      <c r="D4930" s="166"/>
      <c r="E4930" s="168">
        <v>31</v>
      </c>
      <c r="F4930" s="169"/>
      <c r="G4930" s="169"/>
      <c r="H4930" s="185">
        <f t="shared" ref="H4930:Q4930" si="8189">H4931+H4935+H4937</f>
        <v>82228</v>
      </c>
      <c r="I4930" s="185">
        <f t="shared" si="8189"/>
        <v>0</v>
      </c>
      <c r="J4930" s="185">
        <f t="shared" si="8189"/>
        <v>81228</v>
      </c>
      <c r="K4930" s="185">
        <f t="shared" si="8189"/>
        <v>0</v>
      </c>
      <c r="L4930" s="185">
        <f t="shared" ref="L4930:M4930" si="8190">L4931+L4935+L4937</f>
        <v>80280</v>
      </c>
      <c r="M4930" s="185">
        <f t="shared" si="8190"/>
        <v>0</v>
      </c>
      <c r="N4930" s="185">
        <f t="shared" ref="N4930:O4930" si="8191">N4931+N4935+N4937</f>
        <v>93880</v>
      </c>
      <c r="O4930" s="185">
        <f t="shared" si="8191"/>
        <v>0</v>
      </c>
      <c r="P4930" s="185">
        <f t="shared" si="8189"/>
        <v>81228</v>
      </c>
      <c r="Q4930" s="185">
        <f t="shared" si="8189"/>
        <v>0</v>
      </c>
      <c r="R4930" s="185">
        <f t="shared" ref="R4930:W4930" si="8192">R4931+R4935+R4937</f>
        <v>80280</v>
      </c>
      <c r="S4930" s="185">
        <f t="shared" si="8192"/>
        <v>0</v>
      </c>
      <c r="T4930" s="185">
        <f t="shared" ref="T4930:U4930" si="8193">T4931+T4935+T4937</f>
        <v>93880</v>
      </c>
      <c r="U4930" s="185">
        <f t="shared" si="8193"/>
        <v>0</v>
      </c>
      <c r="V4930" s="185">
        <f t="shared" si="8192"/>
        <v>80280</v>
      </c>
      <c r="W4930" s="185">
        <f t="shared" si="8192"/>
        <v>0</v>
      </c>
      <c r="X4930" s="185">
        <f t="shared" ref="X4930:Y4930" si="8194">X4931+X4935+X4937</f>
        <v>93880</v>
      </c>
      <c r="Y4930" s="185">
        <f t="shared" si="8194"/>
        <v>0</v>
      </c>
    </row>
    <row r="4931" spans="1:25" x14ac:dyDescent="0.2">
      <c r="A4931" s="118" t="s">
        <v>1041</v>
      </c>
      <c r="B4931" s="102" t="s">
        <v>1045</v>
      </c>
      <c r="C4931" s="103">
        <v>43</v>
      </c>
      <c r="D4931" s="118"/>
      <c r="E4931" s="113">
        <v>311</v>
      </c>
      <c r="F4931" s="141"/>
      <c r="G4931" s="186"/>
      <c r="H4931" s="108">
        <f t="shared" ref="H4931:Q4931" si="8195">H4932+H4933+H4934</f>
        <v>62779</v>
      </c>
      <c r="I4931" s="108">
        <f t="shared" si="8195"/>
        <v>0</v>
      </c>
      <c r="J4931" s="108">
        <f t="shared" si="8195"/>
        <v>62779</v>
      </c>
      <c r="K4931" s="108">
        <f t="shared" si="8195"/>
        <v>0</v>
      </c>
      <c r="L4931" s="108">
        <f t="shared" ref="L4931:M4931" si="8196">L4932+L4933+L4934</f>
        <v>61880</v>
      </c>
      <c r="M4931" s="108">
        <f t="shared" si="8196"/>
        <v>0</v>
      </c>
      <c r="N4931" s="108">
        <f t="shared" ref="N4931:O4931" si="8197">N4932+N4933+N4934</f>
        <v>72480</v>
      </c>
      <c r="O4931" s="108">
        <f t="shared" si="8197"/>
        <v>0</v>
      </c>
      <c r="P4931" s="108">
        <f t="shared" si="8195"/>
        <v>62779</v>
      </c>
      <c r="Q4931" s="108">
        <f t="shared" si="8195"/>
        <v>0</v>
      </c>
      <c r="R4931" s="108">
        <f t="shared" ref="R4931:W4931" si="8198">R4932+R4933+R4934</f>
        <v>61880</v>
      </c>
      <c r="S4931" s="108">
        <f t="shared" si="8198"/>
        <v>0</v>
      </c>
      <c r="T4931" s="108">
        <f t="shared" ref="T4931:U4931" si="8199">T4932+T4933+T4934</f>
        <v>72480</v>
      </c>
      <c r="U4931" s="108">
        <f t="shared" si="8199"/>
        <v>0</v>
      </c>
      <c r="V4931" s="108">
        <f t="shared" si="8198"/>
        <v>61880</v>
      </c>
      <c r="W4931" s="108">
        <f t="shared" si="8198"/>
        <v>0</v>
      </c>
      <c r="X4931" s="108">
        <f t="shared" ref="X4931:Y4931" si="8200">X4932+X4933+X4934</f>
        <v>72480</v>
      </c>
      <c r="Y4931" s="108">
        <f t="shared" si="8200"/>
        <v>0</v>
      </c>
    </row>
    <row r="4932" spans="1:25" ht="15" x14ac:dyDescent="0.2">
      <c r="A4932" s="95" t="s">
        <v>1041</v>
      </c>
      <c r="B4932" s="93" t="s">
        <v>1045</v>
      </c>
      <c r="C4932" s="94">
        <v>43</v>
      </c>
      <c r="D4932" s="95" t="s">
        <v>101</v>
      </c>
      <c r="E4932" s="119">
        <v>3111</v>
      </c>
      <c r="F4932" s="142" t="s">
        <v>33</v>
      </c>
      <c r="H4932" s="398">
        <v>58133</v>
      </c>
      <c r="I4932" s="399"/>
      <c r="J4932" s="398">
        <v>58133</v>
      </c>
      <c r="K4932" s="399"/>
      <c r="L4932" s="398">
        <v>59000</v>
      </c>
      <c r="M4932" s="399"/>
      <c r="N4932" s="398">
        <v>70000</v>
      </c>
      <c r="O4932" s="399"/>
      <c r="P4932" s="398">
        <v>58133</v>
      </c>
      <c r="Q4932" s="399"/>
      <c r="R4932" s="398">
        <v>59000</v>
      </c>
      <c r="S4932" s="399"/>
      <c r="T4932" s="398">
        <v>70000</v>
      </c>
      <c r="U4932" s="399"/>
      <c r="V4932" s="398">
        <v>59000</v>
      </c>
      <c r="W4932" s="399"/>
      <c r="X4932" s="398">
        <v>70000</v>
      </c>
      <c r="Y4932" s="399"/>
    </row>
    <row r="4933" spans="1:25" ht="15" x14ac:dyDescent="0.2">
      <c r="A4933" s="95" t="s">
        <v>1041</v>
      </c>
      <c r="B4933" s="93" t="s">
        <v>1045</v>
      </c>
      <c r="C4933" s="94">
        <v>43</v>
      </c>
      <c r="D4933" s="95" t="s">
        <v>101</v>
      </c>
      <c r="E4933" s="119">
        <v>3112</v>
      </c>
      <c r="F4933" s="142" t="s">
        <v>825</v>
      </c>
      <c r="H4933" s="398">
        <v>3982</v>
      </c>
      <c r="I4933" s="399"/>
      <c r="J4933" s="398">
        <v>3982</v>
      </c>
      <c r="K4933" s="399"/>
      <c r="L4933" s="398">
        <v>2180</v>
      </c>
      <c r="M4933" s="399"/>
      <c r="N4933" s="398">
        <v>2180</v>
      </c>
      <c r="O4933" s="399"/>
      <c r="P4933" s="398">
        <v>3982</v>
      </c>
      <c r="Q4933" s="399"/>
      <c r="R4933" s="398">
        <v>2180</v>
      </c>
      <c r="S4933" s="399"/>
      <c r="T4933" s="398">
        <v>2180</v>
      </c>
      <c r="U4933" s="399"/>
      <c r="V4933" s="398">
        <v>2180</v>
      </c>
      <c r="W4933" s="399"/>
      <c r="X4933" s="398">
        <v>2180</v>
      </c>
      <c r="Y4933" s="399"/>
    </row>
    <row r="4934" spans="1:25" ht="15" x14ac:dyDescent="0.2">
      <c r="A4934" s="95" t="s">
        <v>1041</v>
      </c>
      <c r="B4934" s="93" t="s">
        <v>1045</v>
      </c>
      <c r="C4934" s="94">
        <v>43</v>
      </c>
      <c r="D4934" s="95" t="s">
        <v>101</v>
      </c>
      <c r="E4934" s="119">
        <v>3113</v>
      </c>
      <c r="F4934" s="142" t="s">
        <v>35</v>
      </c>
      <c r="H4934" s="398">
        <v>664</v>
      </c>
      <c r="I4934" s="399"/>
      <c r="J4934" s="398">
        <v>664</v>
      </c>
      <c r="K4934" s="399"/>
      <c r="L4934" s="398">
        <v>700</v>
      </c>
      <c r="M4934" s="399"/>
      <c r="N4934" s="398">
        <v>300</v>
      </c>
      <c r="O4934" s="399"/>
      <c r="P4934" s="398">
        <v>664</v>
      </c>
      <c r="Q4934" s="399"/>
      <c r="R4934" s="398">
        <v>700</v>
      </c>
      <c r="S4934" s="399"/>
      <c r="T4934" s="398">
        <v>300</v>
      </c>
      <c r="U4934" s="399"/>
      <c r="V4934" s="398">
        <v>700</v>
      </c>
      <c r="W4934" s="399"/>
      <c r="X4934" s="398">
        <v>300</v>
      </c>
      <c r="Y4934" s="399"/>
    </row>
    <row r="4935" spans="1:25" x14ac:dyDescent="0.2">
      <c r="A4935" s="118" t="s">
        <v>1041</v>
      </c>
      <c r="B4935" s="102" t="s">
        <v>1045</v>
      </c>
      <c r="C4935" s="103">
        <v>43</v>
      </c>
      <c r="D4935" s="118"/>
      <c r="E4935" s="105">
        <v>312</v>
      </c>
      <c r="F4935" s="141"/>
      <c r="G4935" s="186"/>
      <c r="H4935" s="108">
        <f t="shared" ref="H4935:Y4935" si="8201">H4936</f>
        <v>9362</v>
      </c>
      <c r="I4935" s="108">
        <f t="shared" si="8201"/>
        <v>0</v>
      </c>
      <c r="J4935" s="108">
        <f t="shared" si="8201"/>
        <v>8362</v>
      </c>
      <c r="K4935" s="108">
        <f t="shared" si="8201"/>
        <v>0</v>
      </c>
      <c r="L4935" s="108">
        <f t="shared" si="8201"/>
        <v>8400</v>
      </c>
      <c r="M4935" s="108">
        <f t="shared" si="8201"/>
        <v>0</v>
      </c>
      <c r="N4935" s="108">
        <f t="shared" si="8201"/>
        <v>8400</v>
      </c>
      <c r="O4935" s="108">
        <f t="shared" si="8201"/>
        <v>0</v>
      </c>
      <c r="P4935" s="108">
        <f t="shared" si="8201"/>
        <v>8362</v>
      </c>
      <c r="Q4935" s="108">
        <f t="shared" si="8201"/>
        <v>0</v>
      </c>
      <c r="R4935" s="108">
        <f t="shared" si="8201"/>
        <v>8400</v>
      </c>
      <c r="S4935" s="108">
        <f t="shared" si="8201"/>
        <v>0</v>
      </c>
      <c r="T4935" s="108">
        <f t="shared" si="8201"/>
        <v>8400</v>
      </c>
      <c r="U4935" s="108">
        <f t="shared" si="8201"/>
        <v>0</v>
      </c>
      <c r="V4935" s="108">
        <f t="shared" si="8201"/>
        <v>8400</v>
      </c>
      <c r="W4935" s="108">
        <f t="shared" si="8201"/>
        <v>0</v>
      </c>
      <c r="X4935" s="108">
        <f t="shared" si="8201"/>
        <v>8400</v>
      </c>
      <c r="Y4935" s="108">
        <f t="shared" si="8201"/>
        <v>0</v>
      </c>
    </row>
    <row r="4936" spans="1:25" ht="15" x14ac:dyDescent="0.2">
      <c r="A4936" s="95" t="s">
        <v>1041</v>
      </c>
      <c r="B4936" s="93" t="s">
        <v>1045</v>
      </c>
      <c r="C4936" s="94">
        <v>43</v>
      </c>
      <c r="D4936" s="95" t="s">
        <v>101</v>
      </c>
      <c r="E4936" s="138">
        <v>3121</v>
      </c>
      <c r="F4936" s="143" t="s">
        <v>38</v>
      </c>
      <c r="H4936" s="398">
        <v>9362</v>
      </c>
      <c r="I4936" s="399"/>
      <c r="J4936" s="398">
        <v>8362</v>
      </c>
      <c r="K4936" s="399"/>
      <c r="L4936" s="398">
        <v>8400</v>
      </c>
      <c r="M4936" s="399"/>
      <c r="N4936" s="398">
        <v>8400</v>
      </c>
      <c r="O4936" s="399"/>
      <c r="P4936" s="398">
        <v>8362</v>
      </c>
      <c r="Q4936" s="399"/>
      <c r="R4936" s="398">
        <v>8400</v>
      </c>
      <c r="S4936" s="399"/>
      <c r="T4936" s="398">
        <v>8400</v>
      </c>
      <c r="U4936" s="399"/>
      <c r="V4936" s="398">
        <v>8400</v>
      </c>
      <c r="W4936" s="399"/>
      <c r="X4936" s="398">
        <v>8400</v>
      </c>
      <c r="Y4936" s="399"/>
    </row>
    <row r="4937" spans="1:25" x14ac:dyDescent="0.2">
      <c r="A4937" s="118" t="s">
        <v>1041</v>
      </c>
      <c r="B4937" s="102" t="s">
        <v>1045</v>
      </c>
      <c r="C4937" s="103">
        <v>43</v>
      </c>
      <c r="D4937" s="118"/>
      <c r="E4937" s="105">
        <v>313</v>
      </c>
      <c r="F4937" s="141"/>
      <c r="G4937" s="186"/>
      <c r="H4937" s="108">
        <f t="shared" ref="H4937:Y4937" si="8202">H4938</f>
        <v>10087</v>
      </c>
      <c r="I4937" s="108">
        <f t="shared" si="8202"/>
        <v>0</v>
      </c>
      <c r="J4937" s="108">
        <f t="shared" si="8202"/>
        <v>10087</v>
      </c>
      <c r="K4937" s="108">
        <f t="shared" si="8202"/>
        <v>0</v>
      </c>
      <c r="L4937" s="108">
        <f t="shared" si="8202"/>
        <v>10000</v>
      </c>
      <c r="M4937" s="108">
        <f t="shared" si="8202"/>
        <v>0</v>
      </c>
      <c r="N4937" s="108">
        <f t="shared" si="8202"/>
        <v>13000</v>
      </c>
      <c r="O4937" s="108">
        <f t="shared" si="8202"/>
        <v>0</v>
      </c>
      <c r="P4937" s="108">
        <f t="shared" si="8202"/>
        <v>10087</v>
      </c>
      <c r="Q4937" s="108">
        <f t="shared" si="8202"/>
        <v>0</v>
      </c>
      <c r="R4937" s="108">
        <f t="shared" si="8202"/>
        <v>10000</v>
      </c>
      <c r="S4937" s="108">
        <f t="shared" si="8202"/>
        <v>0</v>
      </c>
      <c r="T4937" s="108">
        <f t="shared" si="8202"/>
        <v>13000</v>
      </c>
      <c r="U4937" s="108">
        <f t="shared" si="8202"/>
        <v>0</v>
      </c>
      <c r="V4937" s="108">
        <f t="shared" si="8202"/>
        <v>10000</v>
      </c>
      <c r="W4937" s="108">
        <f t="shared" si="8202"/>
        <v>0</v>
      </c>
      <c r="X4937" s="108">
        <f t="shared" si="8202"/>
        <v>13000</v>
      </c>
      <c r="Y4937" s="108">
        <f t="shared" si="8202"/>
        <v>0</v>
      </c>
    </row>
    <row r="4938" spans="1:25" ht="15" x14ac:dyDescent="0.2">
      <c r="A4938" s="95" t="s">
        <v>1041</v>
      </c>
      <c r="B4938" s="93" t="s">
        <v>1045</v>
      </c>
      <c r="C4938" s="94">
        <v>43</v>
      </c>
      <c r="D4938" s="95" t="s">
        <v>101</v>
      </c>
      <c r="E4938" s="138">
        <v>3132</v>
      </c>
      <c r="F4938" s="143" t="s">
        <v>40</v>
      </c>
      <c r="H4938" s="398">
        <v>10087</v>
      </c>
      <c r="I4938" s="399"/>
      <c r="J4938" s="398">
        <v>10087</v>
      </c>
      <c r="K4938" s="399"/>
      <c r="L4938" s="398">
        <v>10000</v>
      </c>
      <c r="M4938" s="399"/>
      <c r="N4938" s="398">
        <v>13000</v>
      </c>
      <c r="O4938" s="399"/>
      <c r="P4938" s="398">
        <v>10087</v>
      </c>
      <c r="Q4938" s="399"/>
      <c r="R4938" s="398">
        <v>10000</v>
      </c>
      <c r="S4938" s="399"/>
      <c r="T4938" s="398">
        <v>13000</v>
      </c>
      <c r="U4938" s="399"/>
      <c r="V4938" s="398">
        <v>10000</v>
      </c>
      <c r="W4938" s="399"/>
      <c r="X4938" s="398">
        <v>13000</v>
      </c>
      <c r="Y4938" s="399"/>
    </row>
    <row r="4939" spans="1:25" x14ac:dyDescent="0.2">
      <c r="A4939" s="188" t="s">
        <v>1041</v>
      </c>
      <c r="B4939" s="166" t="s">
        <v>1045</v>
      </c>
      <c r="C4939" s="167">
        <v>43</v>
      </c>
      <c r="D4939" s="166"/>
      <c r="E4939" s="168">
        <v>32</v>
      </c>
      <c r="F4939" s="169"/>
      <c r="G4939" s="169"/>
      <c r="H4939" s="185">
        <f t="shared" ref="H4939:Q4939" si="8203">H4940+H4945+H4950+H4960</f>
        <v>106040</v>
      </c>
      <c r="I4939" s="185">
        <f t="shared" si="8203"/>
        <v>0</v>
      </c>
      <c r="J4939" s="185">
        <f t="shared" si="8203"/>
        <v>107902</v>
      </c>
      <c r="K4939" s="185">
        <f t="shared" si="8203"/>
        <v>0</v>
      </c>
      <c r="L4939" s="185">
        <f t="shared" ref="L4939:M4939" si="8204">L4940+L4945+L4950+L4960</f>
        <v>108600</v>
      </c>
      <c r="M4939" s="185">
        <f t="shared" si="8204"/>
        <v>0</v>
      </c>
      <c r="N4939" s="185">
        <f t="shared" ref="N4939:O4939" si="8205">N4940+N4945+N4950+N4960</f>
        <v>109300</v>
      </c>
      <c r="O4939" s="185">
        <f t="shared" si="8205"/>
        <v>0</v>
      </c>
      <c r="P4939" s="185">
        <f t="shared" si="8203"/>
        <v>107902</v>
      </c>
      <c r="Q4939" s="185">
        <f t="shared" si="8203"/>
        <v>0</v>
      </c>
      <c r="R4939" s="185">
        <f t="shared" ref="R4939:W4939" si="8206">R4940+R4945+R4950+R4960</f>
        <v>108600</v>
      </c>
      <c r="S4939" s="185">
        <f t="shared" si="8206"/>
        <v>0</v>
      </c>
      <c r="T4939" s="185">
        <f t="shared" ref="T4939:U4939" si="8207">T4940+T4945+T4950+T4960</f>
        <v>109300</v>
      </c>
      <c r="U4939" s="185">
        <f t="shared" si="8207"/>
        <v>0</v>
      </c>
      <c r="V4939" s="185">
        <f t="shared" si="8206"/>
        <v>108600</v>
      </c>
      <c r="W4939" s="185">
        <f t="shared" si="8206"/>
        <v>0</v>
      </c>
      <c r="X4939" s="185">
        <f t="shared" ref="X4939:Y4939" si="8208">X4940+X4945+X4950+X4960</f>
        <v>109300</v>
      </c>
      <c r="Y4939" s="185">
        <f t="shared" si="8208"/>
        <v>0</v>
      </c>
    </row>
    <row r="4940" spans="1:25" x14ac:dyDescent="0.2">
      <c r="A4940" s="118" t="s">
        <v>1041</v>
      </c>
      <c r="B4940" s="102" t="s">
        <v>1045</v>
      </c>
      <c r="C4940" s="103">
        <v>43</v>
      </c>
      <c r="D4940" s="118"/>
      <c r="E4940" s="113">
        <v>321</v>
      </c>
      <c r="F4940" s="141"/>
      <c r="G4940" s="186"/>
      <c r="H4940" s="108">
        <f t="shared" ref="H4940:Q4940" si="8209">SUM(H4941:H4944)</f>
        <v>14936</v>
      </c>
      <c r="I4940" s="108">
        <f t="shared" si="8209"/>
        <v>0</v>
      </c>
      <c r="J4940" s="108">
        <f t="shared" si="8209"/>
        <v>13936</v>
      </c>
      <c r="K4940" s="108">
        <f t="shared" si="8209"/>
        <v>0</v>
      </c>
      <c r="L4940" s="108">
        <f t="shared" ref="L4940:M4940" si="8210">SUM(L4941:L4944)</f>
        <v>15000</v>
      </c>
      <c r="M4940" s="108">
        <f t="shared" si="8210"/>
        <v>0</v>
      </c>
      <c r="N4940" s="108">
        <f t="shared" ref="N4940:O4940" si="8211">SUM(N4941:N4944)</f>
        <v>18000</v>
      </c>
      <c r="O4940" s="108">
        <f t="shared" si="8211"/>
        <v>0</v>
      </c>
      <c r="P4940" s="108">
        <f t="shared" si="8209"/>
        <v>13936</v>
      </c>
      <c r="Q4940" s="108">
        <f t="shared" si="8209"/>
        <v>0</v>
      </c>
      <c r="R4940" s="108">
        <f t="shared" ref="R4940:W4940" si="8212">SUM(R4941:R4944)</f>
        <v>15000</v>
      </c>
      <c r="S4940" s="108">
        <f t="shared" si="8212"/>
        <v>0</v>
      </c>
      <c r="T4940" s="108">
        <f t="shared" ref="T4940:U4940" si="8213">SUM(T4941:T4944)</f>
        <v>18000</v>
      </c>
      <c r="U4940" s="108">
        <f t="shared" si="8213"/>
        <v>0</v>
      </c>
      <c r="V4940" s="108">
        <f t="shared" si="8212"/>
        <v>15000</v>
      </c>
      <c r="W4940" s="108">
        <f t="shared" si="8212"/>
        <v>0</v>
      </c>
      <c r="X4940" s="108">
        <f t="shared" ref="X4940:Y4940" si="8214">SUM(X4941:X4944)</f>
        <v>18000</v>
      </c>
      <c r="Y4940" s="108">
        <f t="shared" si="8214"/>
        <v>0</v>
      </c>
    </row>
    <row r="4941" spans="1:25" ht="15" x14ac:dyDescent="0.2">
      <c r="A4941" s="95" t="s">
        <v>1041</v>
      </c>
      <c r="B4941" s="93" t="s">
        <v>1045</v>
      </c>
      <c r="C4941" s="94">
        <v>43</v>
      </c>
      <c r="D4941" s="95" t="s">
        <v>101</v>
      </c>
      <c r="E4941" s="119">
        <v>3211</v>
      </c>
      <c r="F4941" s="142" t="s">
        <v>42</v>
      </c>
      <c r="H4941" s="398">
        <v>1327</v>
      </c>
      <c r="I4941" s="399"/>
      <c r="J4941" s="398">
        <v>1327</v>
      </c>
      <c r="K4941" s="399"/>
      <c r="L4941" s="398">
        <v>2000</v>
      </c>
      <c r="M4941" s="399"/>
      <c r="N4941" s="398">
        <v>2000</v>
      </c>
      <c r="O4941" s="399"/>
      <c r="P4941" s="398">
        <v>1327</v>
      </c>
      <c r="Q4941" s="399"/>
      <c r="R4941" s="398">
        <v>2000</v>
      </c>
      <c r="S4941" s="399"/>
      <c r="T4941" s="398">
        <v>2000</v>
      </c>
      <c r="U4941" s="399"/>
      <c r="V4941" s="398">
        <v>2000</v>
      </c>
      <c r="W4941" s="399"/>
      <c r="X4941" s="398">
        <v>2000</v>
      </c>
      <c r="Y4941" s="399"/>
    </row>
    <row r="4942" spans="1:25" ht="30" x14ac:dyDescent="0.2">
      <c r="A4942" s="95" t="s">
        <v>1041</v>
      </c>
      <c r="B4942" s="93" t="s">
        <v>1045</v>
      </c>
      <c r="C4942" s="94">
        <v>43</v>
      </c>
      <c r="D4942" s="95" t="s">
        <v>101</v>
      </c>
      <c r="E4942" s="119">
        <v>3212</v>
      </c>
      <c r="F4942" s="142" t="s">
        <v>43</v>
      </c>
      <c r="H4942" s="398">
        <v>6636</v>
      </c>
      <c r="I4942" s="399"/>
      <c r="J4942" s="398">
        <v>6636</v>
      </c>
      <c r="K4942" s="399"/>
      <c r="L4942" s="398">
        <v>7000</v>
      </c>
      <c r="M4942" s="399"/>
      <c r="N4942" s="398">
        <v>8000</v>
      </c>
      <c r="O4942" s="399"/>
      <c r="P4942" s="398">
        <v>6636</v>
      </c>
      <c r="Q4942" s="399"/>
      <c r="R4942" s="398">
        <v>7000</v>
      </c>
      <c r="S4942" s="399"/>
      <c r="T4942" s="398">
        <v>8000</v>
      </c>
      <c r="U4942" s="399"/>
      <c r="V4942" s="398">
        <v>7000</v>
      </c>
      <c r="W4942" s="399"/>
      <c r="X4942" s="398">
        <v>8000</v>
      </c>
      <c r="Y4942" s="399"/>
    </row>
    <row r="4943" spans="1:25" ht="15" x14ac:dyDescent="0.2">
      <c r="A4943" s="95" t="s">
        <v>1041</v>
      </c>
      <c r="B4943" s="93" t="s">
        <v>1045</v>
      </c>
      <c r="C4943" s="94">
        <v>43</v>
      </c>
      <c r="D4943" s="95" t="s">
        <v>101</v>
      </c>
      <c r="E4943" s="119">
        <v>3213</v>
      </c>
      <c r="F4943" s="142" t="s">
        <v>44</v>
      </c>
      <c r="H4943" s="398">
        <v>1991</v>
      </c>
      <c r="I4943" s="399"/>
      <c r="J4943" s="398">
        <v>1991</v>
      </c>
      <c r="K4943" s="399"/>
      <c r="L4943" s="398">
        <v>2000</v>
      </c>
      <c r="M4943" s="399"/>
      <c r="N4943" s="398">
        <v>2000</v>
      </c>
      <c r="O4943" s="399"/>
      <c r="P4943" s="398">
        <v>1991</v>
      </c>
      <c r="Q4943" s="399"/>
      <c r="R4943" s="398">
        <v>2000</v>
      </c>
      <c r="S4943" s="399"/>
      <c r="T4943" s="398">
        <v>2000</v>
      </c>
      <c r="U4943" s="399"/>
      <c r="V4943" s="398">
        <v>2000</v>
      </c>
      <c r="W4943" s="399"/>
      <c r="X4943" s="398">
        <v>2000</v>
      </c>
      <c r="Y4943" s="399"/>
    </row>
    <row r="4944" spans="1:25" ht="15" x14ac:dyDescent="0.2">
      <c r="A4944" s="95" t="s">
        <v>1041</v>
      </c>
      <c r="B4944" s="93" t="s">
        <v>1045</v>
      </c>
      <c r="C4944" s="94">
        <v>43</v>
      </c>
      <c r="D4944" s="95" t="s">
        <v>101</v>
      </c>
      <c r="E4944" s="119">
        <v>3214</v>
      </c>
      <c r="F4944" s="142" t="s">
        <v>45</v>
      </c>
      <c r="H4944" s="398">
        <v>4982</v>
      </c>
      <c r="I4944" s="399"/>
      <c r="J4944" s="398">
        <v>3982</v>
      </c>
      <c r="K4944" s="399"/>
      <c r="L4944" s="398">
        <v>4000</v>
      </c>
      <c r="M4944" s="399"/>
      <c r="N4944" s="398">
        <v>6000</v>
      </c>
      <c r="O4944" s="399"/>
      <c r="P4944" s="398">
        <v>3982</v>
      </c>
      <c r="Q4944" s="399"/>
      <c r="R4944" s="398">
        <v>4000</v>
      </c>
      <c r="S4944" s="399"/>
      <c r="T4944" s="398">
        <v>6000</v>
      </c>
      <c r="U4944" s="399"/>
      <c r="V4944" s="398">
        <v>4000</v>
      </c>
      <c r="W4944" s="399"/>
      <c r="X4944" s="398">
        <v>6000</v>
      </c>
      <c r="Y4944" s="399"/>
    </row>
    <row r="4945" spans="1:25" x14ac:dyDescent="0.2">
      <c r="A4945" s="118" t="s">
        <v>1041</v>
      </c>
      <c r="B4945" s="102" t="s">
        <v>1045</v>
      </c>
      <c r="C4945" s="103">
        <v>43</v>
      </c>
      <c r="D4945" s="118"/>
      <c r="E4945" s="113">
        <v>322</v>
      </c>
      <c r="F4945" s="141"/>
      <c r="G4945" s="186"/>
      <c r="H4945" s="108">
        <f t="shared" ref="H4945:Q4945" si="8215">SUM(H4946:H4949)</f>
        <v>35834</v>
      </c>
      <c r="I4945" s="108">
        <f t="shared" si="8215"/>
        <v>0</v>
      </c>
      <c r="J4945" s="108">
        <f t="shared" si="8215"/>
        <v>35834</v>
      </c>
      <c r="K4945" s="108">
        <f t="shared" si="8215"/>
        <v>0</v>
      </c>
      <c r="L4945" s="108">
        <f t="shared" ref="L4945:M4945" si="8216">SUM(L4946:L4949)</f>
        <v>35200</v>
      </c>
      <c r="M4945" s="108">
        <f t="shared" si="8216"/>
        <v>0</v>
      </c>
      <c r="N4945" s="108">
        <f t="shared" ref="N4945:O4945" si="8217">SUM(N4946:N4949)</f>
        <v>35200</v>
      </c>
      <c r="O4945" s="108">
        <f t="shared" si="8217"/>
        <v>0</v>
      </c>
      <c r="P4945" s="108">
        <f t="shared" si="8215"/>
        <v>35834</v>
      </c>
      <c r="Q4945" s="108">
        <f t="shared" si="8215"/>
        <v>0</v>
      </c>
      <c r="R4945" s="108">
        <f t="shared" ref="R4945:W4945" si="8218">SUM(R4946:R4949)</f>
        <v>35200</v>
      </c>
      <c r="S4945" s="108">
        <f t="shared" si="8218"/>
        <v>0</v>
      </c>
      <c r="T4945" s="108">
        <f t="shared" ref="T4945:U4945" si="8219">SUM(T4946:T4949)</f>
        <v>35200</v>
      </c>
      <c r="U4945" s="108">
        <f t="shared" si="8219"/>
        <v>0</v>
      </c>
      <c r="V4945" s="108">
        <f t="shared" si="8218"/>
        <v>35200</v>
      </c>
      <c r="W4945" s="108">
        <f t="shared" si="8218"/>
        <v>0</v>
      </c>
      <c r="X4945" s="108">
        <f t="shared" ref="X4945:Y4945" si="8220">SUM(X4946:X4949)</f>
        <v>35200</v>
      </c>
      <c r="Y4945" s="108">
        <f t="shared" si="8220"/>
        <v>0</v>
      </c>
    </row>
    <row r="4946" spans="1:25" ht="15" x14ac:dyDescent="0.2">
      <c r="A4946" s="95" t="s">
        <v>1041</v>
      </c>
      <c r="B4946" s="93" t="s">
        <v>1045</v>
      </c>
      <c r="C4946" s="94">
        <v>43</v>
      </c>
      <c r="D4946" s="95" t="s">
        <v>101</v>
      </c>
      <c r="E4946" s="119">
        <v>3221</v>
      </c>
      <c r="F4946" s="142" t="s">
        <v>297</v>
      </c>
      <c r="H4946" s="398">
        <v>6636</v>
      </c>
      <c r="I4946" s="399"/>
      <c r="J4946" s="398">
        <v>6636</v>
      </c>
      <c r="K4946" s="399"/>
      <c r="L4946" s="398">
        <v>6600</v>
      </c>
      <c r="M4946" s="399"/>
      <c r="N4946" s="398">
        <v>6600</v>
      </c>
      <c r="O4946" s="399"/>
      <c r="P4946" s="398">
        <v>6636</v>
      </c>
      <c r="Q4946" s="399"/>
      <c r="R4946" s="398">
        <v>6600</v>
      </c>
      <c r="S4946" s="399"/>
      <c r="T4946" s="398">
        <v>6600</v>
      </c>
      <c r="U4946" s="399"/>
      <c r="V4946" s="398">
        <v>6600</v>
      </c>
      <c r="W4946" s="399"/>
      <c r="X4946" s="398">
        <v>6600</v>
      </c>
      <c r="Y4946" s="399"/>
    </row>
    <row r="4947" spans="1:25" ht="15" x14ac:dyDescent="0.2">
      <c r="A4947" s="95" t="s">
        <v>1041</v>
      </c>
      <c r="B4947" s="93" t="s">
        <v>1045</v>
      </c>
      <c r="C4947" s="94">
        <v>43</v>
      </c>
      <c r="D4947" s="95" t="s">
        <v>101</v>
      </c>
      <c r="E4947" s="119">
        <v>3223</v>
      </c>
      <c r="F4947" s="142" t="s">
        <v>48</v>
      </c>
      <c r="H4947" s="398">
        <v>23890</v>
      </c>
      <c r="I4947" s="399"/>
      <c r="J4947" s="398">
        <v>23890</v>
      </c>
      <c r="K4947" s="399"/>
      <c r="L4947" s="398">
        <v>24000</v>
      </c>
      <c r="M4947" s="399"/>
      <c r="N4947" s="398">
        <v>24000</v>
      </c>
      <c r="O4947" s="399"/>
      <c r="P4947" s="398">
        <v>23890</v>
      </c>
      <c r="Q4947" s="399"/>
      <c r="R4947" s="398">
        <v>24000</v>
      </c>
      <c r="S4947" s="399"/>
      <c r="T4947" s="398">
        <v>24000</v>
      </c>
      <c r="U4947" s="399"/>
      <c r="V4947" s="398">
        <v>24000</v>
      </c>
      <c r="W4947" s="399"/>
      <c r="X4947" s="398">
        <v>24000</v>
      </c>
      <c r="Y4947" s="399"/>
    </row>
    <row r="4948" spans="1:25" ht="30" x14ac:dyDescent="0.2">
      <c r="A4948" s="95" t="s">
        <v>1041</v>
      </c>
      <c r="B4948" s="93" t="s">
        <v>1045</v>
      </c>
      <c r="C4948" s="94">
        <v>43</v>
      </c>
      <c r="D4948" s="95" t="s">
        <v>101</v>
      </c>
      <c r="E4948" s="119">
        <v>3224</v>
      </c>
      <c r="F4948" s="142" t="s">
        <v>155</v>
      </c>
      <c r="H4948" s="398">
        <v>2654</v>
      </c>
      <c r="I4948" s="399"/>
      <c r="J4948" s="398">
        <v>2654</v>
      </c>
      <c r="K4948" s="399"/>
      <c r="L4948" s="398">
        <v>2600</v>
      </c>
      <c r="M4948" s="399"/>
      <c r="N4948" s="398">
        <v>2600</v>
      </c>
      <c r="O4948" s="399"/>
      <c r="P4948" s="398">
        <v>2654</v>
      </c>
      <c r="Q4948" s="399"/>
      <c r="R4948" s="398">
        <v>2600</v>
      </c>
      <c r="S4948" s="399"/>
      <c r="T4948" s="398">
        <v>2600</v>
      </c>
      <c r="U4948" s="399"/>
      <c r="V4948" s="398">
        <v>2600</v>
      </c>
      <c r="W4948" s="399"/>
      <c r="X4948" s="398">
        <v>2600</v>
      </c>
      <c r="Y4948" s="399"/>
    </row>
    <row r="4949" spans="1:25" ht="15" x14ac:dyDescent="0.2">
      <c r="A4949" s="95" t="s">
        <v>1041</v>
      </c>
      <c r="B4949" s="93" t="s">
        <v>1045</v>
      </c>
      <c r="C4949" s="94">
        <v>43</v>
      </c>
      <c r="D4949" s="95" t="s">
        <v>101</v>
      </c>
      <c r="E4949" s="119">
        <v>3225</v>
      </c>
      <c r="F4949" s="142" t="s">
        <v>473</v>
      </c>
      <c r="H4949" s="398">
        <v>2654</v>
      </c>
      <c r="I4949" s="399"/>
      <c r="J4949" s="398">
        <v>2654</v>
      </c>
      <c r="K4949" s="399"/>
      <c r="L4949" s="398">
        <v>2000</v>
      </c>
      <c r="M4949" s="399"/>
      <c r="N4949" s="398">
        <v>2000</v>
      </c>
      <c r="O4949" s="399"/>
      <c r="P4949" s="398">
        <v>2654</v>
      </c>
      <c r="Q4949" s="399"/>
      <c r="R4949" s="398">
        <v>2000</v>
      </c>
      <c r="S4949" s="399"/>
      <c r="T4949" s="398">
        <v>2000</v>
      </c>
      <c r="U4949" s="399"/>
      <c r="V4949" s="398">
        <v>2000</v>
      </c>
      <c r="W4949" s="399"/>
      <c r="X4949" s="398">
        <v>2000</v>
      </c>
      <c r="Y4949" s="399"/>
    </row>
    <row r="4950" spans="1:25" x14ac:dyDescent="0.2">
      <c r="A4950" s="118" t="s">
        <v>1041</v>
      </c>
      <c r="B4950" s="102" t="s">
        <v>1045</v>
      </c>
      <c r="C4950" s="103">
        <v>43</v>
      </c>
      <c r="D4950" s="118"/>
      <c r="E4950" s="113">
        <v>323</v>
      </c>
      <c r="F4950" s="141"/>
      <c r="G4950" s="186"/>
      <c r="H4950" s="108">
        <f t="shared" ref="H4950:Q4950" si="8221">SUM(H4951:H4959)</f>
        <v>39226</v>
      </c>
      <c r="I4950" s="108">
        <f t="shared" si="8221"/>
        <v>0</v>
      </c>
      <c r="J4950" s="108">
        <f t="shared" si="8221"/>
        <v>41276</v>
      </c>
      <c r="K4950" s="108">
        <f t="shared" si="8221"/>
        <v>0</v>
      </c>
      <c r="L4950" s="108">
        <f t="shared" ref="L4950:M4950" si="8222">SUM(L4951:L4959)</f>
        <v>41400</v>
      </c>
      <c r="M4950" s="108">
        <f t="shared" si="8222"/>
        <v>0</v>
      </c>
      <c r="N4950" s="108">
        <f t="shared" ref="N4950:O4950" si="8223">SUM(N4951:N4959)</f>
        <v>41400</v>
      </c>
      <c r="O4950" s="108">
        <f t="shared" si="8223"/>
        <v>0</v>
      </c>
      <c r="P4950" s="108">
        <f t="shared" si="8221"/>
        <v>41276</v>
      </c>
      <c r="Q4950" s="108">
        <f t="shared" si="8221"/>
        <v>0</v>
      </c>
      <c r="R4950" s="108">
        <f t="shared" ref="R4950:W4950" si="8224">SUM(R4951:R4959)</f>
        <v>41400</v>
      </c>
      <c r="S4950" s="108">
        <f t="shared" si="8224"/>
        <v>0</v>
      </c>
      <c r="T4950" s="108">
        <f t="shared" ref="T4950:U4950" si="8225">SUM(T4951:T4959)</f>
        <v>41400</v>
      </c>
      <c r="U4950" s="108">
        <f t="shared" si="8225"/>
        <v>0</v>
      </c>
      <c r="V4950" s="108">
        <f t="shared" si="8224"/>
        <v>41400</v>
      </c>
      <c r="W4950" s="108">
        <f t="shared" si="8224"/>
        <v>0</v>
      </c>
      <c r="X4950" s="108">
        <f t="shared" ref="X4950:Y4950" si="8226">SUM(X4951:X4959)</f>
        <v>41400</v>
      </c>
      <c r="Y4950" s="108">
        <f t="shared" si="8226"/>
        <v>0</v>
      </c>
    </row>
    <row r="4951" spans="1:25" ht="15" x14ac:dyDescent="0.2">
      <c r="A4951" s="95" t="s">
        <v>1041</v>
      </c>
      <c r="B4951" s="93" t="s">
        <v>1045</v>
      </c>
      <c r="C4951" s="94">
        <v>43</v>
      </c>
      <c r="D4951" s="95" t="s">
        <v>101</v>
      </c>
      <c r="E4951" s="119">
        <v>3231</v>
      </c>
      <c r="F4951" s="142" t="s">
        <v>52</v>
      </c>
      <c r="H4951" s="398">
        <v>2654</v>
      </c>
      <c r="I4951" s="399"/>
      <c r="J4951" s="398">
        <v>2654</v>
      </c>
      <c r="K4951" s="399"/>
      <c r="L4951" s="398">
        <v>2600</v>
      </c>
      <c r="M4951" s="399"/>
      <c r="N4951" s="398">
        <v>2600</v>
      </c>
      <c r="O4951" s="399"/>
      <c r="P4951" s="398">
        <v>2654</v>
      </c>
      <c r="Q4951" s="399"/>
      <c r="R4951" s="398">
        <v>2600</v>
      </c>
      <c r="S4951" s="399"/>
      <c r="T4951" s="398">
        <v>2600</v>
      </c>
      <c r="U4951" s="399"/>
      <c r="V4951" s="398">
        <v>2600</v>
      </c>
      <c r="W4951" s="399"/>
      <c r="X4951" s="398">
        <v>2600</v>
      </c>
      <c r="Y4951" s="399"/>
    </row>
    <row r="4952" spans="1:25" ht="15" x14ac:dyDescent="0.2">
      <c r="A4952" s="95" t="s">
        <v>1041</v>
      </c>
      <c r="B4952" s="93" t="s">
        <v>1045</v>
      </c>
      <c r="C4952" s="94">
        <v>43</v>
      </c>
      <c r="D4952" s="95" t="s">
        <v>101</v>
      </c>
      <c r="E4952" s="119">
        <v>3232</v>
      </c>
      <c r="F4952" s="142" t="s">
        <v>53</v>
      </c>
      <c r="H4952" s="398">
        <v>6945</v>
      </c>
      <c r="I4952" s="399"/>
      <c r="J4952" s="398">
        <v>10618</v>
      </c>
      <c r="K4952" s="399"/>
      <c r="L4952" s="398">
        <v>11000</v>
      </c>
      <c r="M4952" s="399"/>
      <c r="N4952" s="398">
        <v>11000</v>
      </c>
      <c r="O4952" s="399"/>
      <c r="P4952" s="398">
        <v>10618</v>
      </c>
      <c r="Q4952" s="399"/>
      <c r="R4952" s="398">
        <v>11000</v>
      </c>
      <c r="S4952" s="399"/>
      <c r="T4952" s="398">
        <v>11000</v>
      </c>
      <c r="U4952" s="399"/>
      <c r="V4952" s="398">
        <v>11000</v>
      </c>
      <c r="W4952" s="399"/>
      <c r="X4952" s="398">
        <v>11000</v>
      </c>
      <c r="Y4952" s="399"/>
    </row>
    <row r="4953" spans="1:25" ht="15" x14ac:dyDescent="0.2">
      <c r="A4953" s="95" t="s">
        <v>1041</v>
      </c>
      <c r="B4953" s="93" t="s">
        <v>1045</v>
      </c>
      <c r="C4953" s="94">
        <v>43</v>
      </c>
      <c r="D4953" s="95" t="s">
        <v>101</v>
      </c>
      <c r="E4953" s="119">
        <v>3233</v>
      </c>
      <c r="F4953" s="142" t="s">
        <v>54</v>
      </c>
      <c r="H4953" s="398">
        <v>3000</v>
      </c>
      <c r="I4953" s="399"/>
      <c r="J4953" s="398">
        <v>1327</v>
      </c>
      <c r="K4953" s="399"/>
      <c r="L4953" s="398">
        <v>1300</v>
      </c>
      <c r="M4953" s="399"/>
      <c r="N4953" s="398">
        <v>1300</v>
      </c>
      <c r="O4953" s="399"/>
      <c r="P4953" s="398">
        <v>1327</v>
      </c>
      <c r="Q4953" s="399"/>
      <c r="R4953" s="398">
        <v>1300</v>
      </c>
      <c r="S4953" s="399"/>
      <c r="T4953" s="398">
        <v>1300</v>
      </c>
      <c r="U4953" s="399"/>
      <c r="V4953" s="398">
        <v>1300</v>
      </c>
      <c r="W4953" s="399"/>
      <c r="X4953" s="398">
        <v>1300</v>
      </c>
      <c r="Y4953" s="399"/>
    </row>
    <row r="4954" spans="1:25" ht="15" x14ac:dyDescent="0.2">
      <c r="A4954" s="95" t="s">
        <v>1041</v>
      </c>
      <c r="B4954" s="93" t="s">
        <v>1045</v>
      </c>
      <c r="C4954" s="94">
        <v>43</v>
      </c>
      <c r="D4954" s="95" t="s">
        <v>101</v>
      </c>
      <c r="E4954" s="119">
        <v>3234</v>
      </c>
      <c r="F4954" s="142" t="s">
        <v>55</v>
      </c>
      <c r="H4954" s="398">
        <v>2654</v>
      </c>
      <c r="I4954" s="399"/>
      <c r="J4954" s="398">
        <v>2654</v>
      </c>
      <c r="K4954" s="399"/>
      <c r="L4954" s="398">
        <v>2600</v>
      </c>
      <c r="M4954" s="399"/>
      <c r="N4954" s="398">
        <v>2600</v>
      </c>
      <c r="O4954" s="399"/>
      <c r="P4954" s="398">
        <v>2654</v>
      </c>
      <c r="Q4954" s="399"/>
      <c r="R4954" s="398">
        <v>2600</v>
      </c>
      <c r="S4954" s="399"/>
      <c r="T4954" s="398">
        <v>2600</v>
      </c>
      <c r="U4954" s="399"/>
      <c r="V4954" s="398">
        <v>2600</v>
      </c>
      <c r="W4954" s="399"/>
      <c r="X4954" s="398">
        <v>2600</v>
      </c>
      <c r="Y4954" s="399"/>
    </row>
    <row r="4955" spans="1:25" x14ac:dyDescent="0.2">
      <c r="A4955" s="154" t="s">
        <v>1041</v>
      </c>
      <c r="B4955" s="135" t="s">
        <v>1045</v>
      </c>
      <c r="C4955" s="136">
        <v>43</v>
      </c>
      <c r="D4955" s="153" t="s">
        <v>101</v>
      </c>
      <c r="E4955" s="208">
        <v>3235</v>
      </c>
      <c r="F4955" s="143" t="s">
        <v>56</v>
      </c>
      <c r="G4955" s="210"/>
      <c r="H4955" s="398">
        <v>600</v>
      </c>
      <c r="I4955" s="399"/>
      <c r="J4955" s="398">
        <v>133</v>
      </c>
      <c r="K4955" s="399"/>
      <c r="L4955" s="398">
        <v>500</v>
      </c>
      <c r="M4955" s="399"/>
      <c r="N4955" s="398">
        <v>500</v>
      </c>
      <c r="O4955" s="399"/>
      <c r="P4955" s="398">
        <v>133</v>
      </c>
      <c r="Q4955" s="399"/>
      <c r="R4955" s="398">
        <v>500</v>
      </c>
      <c r="S4955" s="399"/>
      <c r="T4955" s="398">
        <v>500</v>
      </c>
      <c r="U4955" s="399"/>
      <c r="V4955" s="398">
        <v>500</v>
      </c>
      <c r="W4955" s="399"/>
      <c r="X4955" s="398">
        <v>500</v>
      </c>
      <c r="Y4955" s="399"/>
    </row>
    <row r="4956" spans="1:25" x14ac:dyDescent="0.2">
      <c r="A4956" s="154" t="s">
        <v>1041</v>
      </c>
      <c r="B4956" s="135" t="s">
        <v>1045</v>
      </c>
      <c r="C4956" s="136">
        <v>43</v>
      </c>
      <c r="D4956" s="153" t="s">
        <v>101</v>
      </c>
      <c r="E4956" s="208">
        <v>3236</v>
      </c>
      <c r="F4956" s="143" t="s">
        <v>57</v>
      </c>
      <c r="G4956" s="210"/>
      <c r="H4956" s="398">
        <v>960</v>
      </c>
      <c r="I4956" s="399"/>
      <c r="J4956" s="398">
        <v>1327</v>
      </c>
      <c r="K4956" s="399"/>
      <c r="L4956" s="398">
        <v>1400</v>
      </c>
      <c r="M4956" s="399"/>
      <c r="N4956" s="398">
        <v>1400</v>
      </c>
      <c r="O4956" s="399"/>
      <c r="P4956" s="398">
        <v>1327</v>
      </c>
      <c r="Q4956" s="399"/>
      <c r="R4956" s="398">
        <v>1400</v>
      </c>
      <c r="S4956" s="399"/>
      <c r="T4956" s="398">
        <v>1400</v>
      </c>
      <c r="U4956" s="399"/>
      <c r="V4956" s="398">
        <v>1400</v>
      </c>
      <c r="W4956" s="399"/>
      <c r="X4956" s="398">
        <v>1400</v>
      </c>
      <c r="Y4956" s="399"/>
    </row>
    <row r="4957" spans="1:25" ht="15" x14ac:dyDescent="0.2">
      <c r="A4957" s="95" t="s">
        <v>1041</v>
      </c>
      <c r="B4957" s="93" t="s">
        <v>1045</v>
      </c>
      <c r="C4957" s="94">
        <v>43</v>
      </c>
      <c r="D4957" s="95" t="s">
        <v>101</v>
      </c>
      <c r="E4957" s="119">
        <v>3237</v>
      </c>
      <c r="F4957" s="142" t="s">
        <v>58</v>
      </c>
      <c r="H4957" s="398">
        <v>9804</v>
      </c>
      <c r="I4957" s="399"/>
      <c r="J4957" s="398">
        <v>9954</v>
      </c>
      <c r="K4957" s="399"/>
      <c r="L4957" s="398">
        <v>10000</v>
      </c>
      <c r="M4957" s="399"/>
      <c r="N4957" s="398">
        <v>10000</v>
      </c>
      <c r="O4957" s="399"/>
      <c r="P4957" s="398">
        <v>9954</v>
      </c>
      <c r="Q4957" s="399"/>
      <c r="R4957" s="398">
        <v>10000</v>
      </c>
      <c r="S4957" s="399"/>
      <c r="T4957" s="398">
        <v>10000</v>
      </c>
      <c r="U4957" s="399"/>
      <c r="V4957" s="398">
        <v>10000</v>
      </c>
      <c r="W4957" s="399"/>
      <c r="X4957" s="398">
        <v>10000</v>
      </c>
      <c r="Y4957" s="399"/>
    </row>
    <row r="4958" spans="1:25" ht="15" x14ac:dyDescent="0.2">
      <c r="A4958" s="95" t="s">
        <v>1041</v>
      </c>
      <c r="B4958" s="93" t="s">
        <v>1045</v>
      </c>
      <c r="C4958" s="94">
        <v>43</v>
      </c>
      <c r="D4958" s="95" t="s">
        <v>101</v>
      </c>
      <c r="E4958" s="119">
        <v>3238</v>
      </c>
      <c r="F4958" s="142" t="s">
        <v>59</v>
      </c>
      <c r="H4958" s="398">
        <v>5973</v>
      </c>
      <c r="I4958" s="399"/>
      <c r="J4958" s="398">
        <v>5973</v>
      </c>
      <c r="K4958" s="399"/>
      <c r="L4958" s="398">
        <v>6000</v>
      </c>
      <c r="M4958" s="399"/>
      <c r="N4958" s="398">
        <v>6000</v>
      </c>
      <c r="O4958" s="399"/>
      <c r="P4958" s="398">
        <v>5973</v>
      </c>
      <c r="Q4958" s="399"/>
      <c r="R4958" s="398">
        <v>6000</v>
      </c>
      <c r="S4958" s="399"/>
      <c r="T4958" s="398">
        <v>6000</v>
      </c>
      <c r="U4958" s="399"/>
      <c r="V4958" s="398">
        <v>6000</v>
      </c>
      <c r="W4958" s="399"/>
      <c r="X4958" s="398">
        <v>6000</v>
      </c>
      <c r="Y4958" s="399"/>
    </row>
    <row r="4959" spans="1:25" ht="12" customHeight="1" x14ac:dyDescent="0.2">
      <c r="A4959" s="95" t="s">
        <v>1041</v>
      </c>
      <c r="B4959" s="93" t="s">
        <v>1045</v>
      </c>
      <c r="C4959" s="94">
        <v>43</v>
      </c>
      <c r="D4959" s="95" t="s">
        <v>101</v>
      </c>
      <c r="E4959" s="119">
        <v>3239</v>
      </c>
      <c r="F4959" s="142" t="s">
        <v>60</v>
      </c>
      <c r="H4959" s="398">
        <v>6636</v>
      </c>
      <c r="I4959" s="399"/>
      <c r="J4959" s="398">
        <v>6636</v>
      </c>
      <c r="K4959" s="399"/>
      <c r="L4959" s="398">
        <v>6000</v>
      </c>
      <c r="M4959" s="399"/>
      <c r="N4959" s="398">
        <v>6000</v>
      </c>
      <c r="O4959" s="399"/>
      <c r="P4959" s="398">
        <v>6636</v>
      </c>
      <c r="Q4959" s="399"/>
      <c r="R4959" s="398">
        <v>6000</v>
      </c>
      <c r="S4959" s="399"/>
      <c r="T4959" s="398">
        <v>6000</v>
      </c>
      <c r="U4959" s="399"/>
      <c r="V4959" s="398">
        <v>6000</v>
      </c>
      <c r="W4959" s="399"/>
      <c r="X4959" s="398">
        <v>6000</v>
      </c>
      <c r="Y4959" s="399"/>
    </row>
    <row r="4960" spans="1:25" x14ac:dyDescent="0.2">
      <c r="A4960" s="118" t="s">
        <v>1041</v>
      </c>
      <c r="B4960" s="102" t="s">
        <v>1045</v>
      </c>
      <c r="C4960" s="103">
        <v>43</v>
      </c>
      <c r="D4960" s="118"/>
      <c r="E4960" s="113">
        <v>329</v>
      </c>
      <c r="F4960" s="141"/>
      <c r="G4960" s="186"/>
      <c r="H4960" s="108">
        <f t="shared" ref="H4960:Q4960" si="8227">SUM(H4961:H4966)</f>
        <v>16044</v>
      </c>
      <c r="I4960" s="108">
        <f t="shared" si="8227"/>
        <v>0</v>
      </c>
      <c r="J4960" s="108">
        <f t="shared" si="8227"/>
        <v>16856</v>
      </c>
      <c r="K4960" s="108">
        <f t="shared" si="8227"/>
        <v>0</v>
      </c>
      <c r="L4960" s="108">
        <f t="shared" ref="L4960:M4960" si="8228">SUM(L4961:L4966)</f>
        <v>17000</v>
      </c>
      <c r="M4960" s="108">
        <f t="shared" si="8228"/>
        <v>0</v>
      </c>
      <c r="N4960" s="108">
        <f t="shared" ref="N4960:O4960" si="8229">SUM(N4961:N4966)</f>
        <v>14700</v>
      </c>
      <c r="O4960" s="108">
        <f t="shared" si="8229"/>
        <v>0</v>
      </c>
      <c r="P4960" s="108">
        <f t="shared" si="8227"/>
        <v>16856</v>
      </c>
      <c r="Q4960" s="108">
        <f t="shared" si="8227"/>
        <v>0</v>
      </c>
      <c r="R4960" s="108">
        <f t="shared" ref="R4960:W4960" si="8230">SUM(R4961:R4966)</f>
        <v>17000</v>
      </c>
      <c r="S4960" s="108">
        <f t="shared" si="8230"/>
        <v>0</v>
      </c>
      <c r="T4960" s="108">
        <f t="shared" ref="T4960:U4960" si="8231">SUM(T4961:T4966)</f>
        <v>14700</v>
      </c>
      <c r="U4960" s="108">
        <f t="shared" si="8231"/>
        <v>0</v>
      </c>
      <c r="V4960" s="108">
        <f t="shared" si="8230"/>
        <v>17000</v>
      </c>
      <c r="W4960" s="108">
        <f t="shared" si="8230"/>
        <v>0</v>
      </c>
      <c r="X4960" s="108">
        <f t="shared" ref="X4960:Y4960" si="8232">SUM(X4961:X4966)</f>
        <v>14700</v>
      </c>
      <c r="Y4960" s="108">
        <f t="shared" si="8232"/>
        <v>0</v>
      </c>
    </row>
    <row r="4961" spans="1:25" ht="30" x14ac:dyDescent="0.2">
      <c r="A4961" s="95" t="s">
        <v>1041</v>
      </c>
      <c r="B4961" s="93" t="s">
        <v>1045</v>
      </c>
      <c r="C4961" s="94">
        <v>43</v>
      </c>
      <c r="D4961" s="191" t="s">
        <v>101</v>
      </c>
      <c r="E4961" s="192">
        <v>3291</v>
      </c>
      <c r="F4961" s="142" t="s">
        <v>474</v>
      </c>
      <c r="H4961" s="398">
        <v>10618</v>
      </c>
      <c r="I4961" s="399"/>
      <c r="J4961" s="398">
        <v>10618</v>
      </c>
      <c r="K4961" s="399"/>
      <c r="L4961" s="398">
        <v>10600</v>
      </c>
      <c r="M4961" s="399"/>
      <c r="N4961" s="398">
        <v>9000</v>
      </c>
      <c r="O4961" s="399"/>
      <c r="P4961" s="398">
        <v>10618</v>
      </c>
      <c r="Q4961" s="399"/>
      <c r="R4961" s="398">
        <v>10600</v>
      </c>
      <c r="S4961" s="399"/>
      <c r="T4961" s="398">
        <v>9000</v>
      </c>
      <c r="U4961" s="399"/>
      <c r="V4961" s="398">
        <v>10600</v>
      </c>
      <c r="W4961" s="399"/>
      <c r="X4961" s="398">
        <v>9000</v>
      </c>
      <c r="Y4961" s="399"/>
    </row>
    <row r="4962" spans="1:25" ht="15" x14ac:dyDescent="0.2">
      <c r="A4962" s="95" t="s">
        <v>1041</v>
      </c>
      <c r="B4962" s="93" t="s">
        <v>1045</v>
      </c>
      <c r="C4962" s="94">
        <v>43</v>
      </c>
      <c r="D4962" s="191" t="s">
        <v>101</v>
      </c>
      <c r="E4962" s="192">
        <v>3292</v>
      </c>
      <c r="F4962" s="142" t="s">
        <v>63</v>
      </c>
      <c r="H4962" s="398">
        <v>2654</v>
      </c>
      <c r="I4962" s="399"/>
      <c r="J4962" s="398">
        <v>2654</v>
      </c>
      <c r="K4962" s="399"/>
      <c r="L4962" s="398">
        <v>2700</v>
      </c>
      <c r="M4962" s="399"/>
      <c r="N4962" s="398">
        <v>2700</v>
      </c>
      <c r="O4962" s="399"/>
      <c r="P4962" s="398">
        <v>2654</v>
      </c>
      <c r="Q4962" s="399"/>
      <c r="R4962" s="398">
        <v>2700</v>
      </c>
      <c r="S4962" s="399"/>
      <c r="T4962" s="398">
        <v>2700</v>
      </c>
      <c r="U4962" s="399"/>
      <c r="V4962" s="398">
        <v>2700</v>
      </c>
      <c r="W4962" s="399"/>
      <c r="X4962" s="398">
        <v>2700</v>
      </c>
      <c r="Y4962" s="399"/>
    </row>
    <row r="4963" spans="1:25" ht="15" x14ac:dyDescent="0.2">
      <c r="A4963" s="95" t="s">
        <v>1041</v>
      </c>
      <c r="B4963" s="93" t="s">
        <v>1045</v>
      </c>
      <c r="C4963" s="94">
        <v>43</v>
      </c>
      <c r="D4963" s="191" t="s">
        <v>101</v>
      </c>
      <c r="E4963" s="192">
        <v>3293</v>
      </c>
      <c r="F4963" s="142" t="s">
        <v>64</v>
      </c>
      <c r="H4963" s="398">
        <v>1842</v>
      </c>
      <c r="I4963" s="399"/>
      <c r="J4963" s="398">
        <v>2654</v>
      </c>
      <c r="K4963" s="399"/>
      <c r="L4963" s="398">
        <v>2700</v>
      </c>
      <c r="M4963" s="399"/>
      <c r="N4963" s="398">
        <v>2000</v>
      </c>
      <c r="O4963" s="399"/>
      <c r="P4963" s="398">
        <v>2654</v>
      </c>
      <c r="Q4963" s="399"/>
      <c r="R4963" s="398">
        <v>2700</v>
      </c>
      <c r="S4963" s="399"/>
      <c r="T4963" s="398">
        <v>2000</v>
      </c>
      <c r="U4963" s="399"/>
      <c r="V4963" s="398">
        <v>2700</v>
      </c>
      <c r="W4963" s="399"/>
      <c r="X4963" s="398">
        <v>2000</v>
      </c>
      <c r="Y4963" s="399"/>
    </row>
    <row r="4964" spans="1:25" ht="15" x14ac:dyDescent="0.2">
      <c r="A4964" s="95" t="s">
        <v>1041</v>
      </c>
      <c r="B4964" s="93" t="s">
        <v>1045</v>
      </c>
      <c r="C4964" s="94">
        <v>43</v>
      </c>
      <c r="D4964" s="191" t="s">
        <v>101</v>
      </c>
      <c r="E4964" s="192">
        <v>3294</v>
      </c>
      <c r="F4964" s="142" t="s">
        <v>619</v>
      </c>
      <c r="H4964" s="398">
        <v>133</v>
      </c>
      <c r="I4964" s="399"/>
      <c r="J4964" s="398">
        <v>133</v>
      </c>
      <c r="K4964" s="399"/>
      <c r="L4964" s="398">
        <v>150</v>
      </c>
      <c r="M4964" s="399"/>
      <c r="N4964" s="398">
        <v>150</v>
      </c>
      <c r="O4964" s="399"/>
      <c r="P4964" s="398">
        <v>133</v>
      </c>
      <c r="Q4964" s="399"/>
      <c r="R4964" s="398">
        <v>150</v>
      </c>
      <c r="S4964" s="399"/>
      <c r="T4964" s="398">
        <v>150</v>
      </c>
      <c r="U4964" s="399"/>
      <c r="V4964" s="398">
        <v>150</v>
      </c>
      <c r="W4964" s="399"/>
      <c r="X4964" s="398">
        <v>150</v>
      </c>
      <c r="Y4964" s="399"/>
    </row>
    <row r="4965" spans="1:25" ht="15" x14ac:dyDescent="0.2">
      <c r="A4965" s="95" t="s">
        <v>1041</v>
      </c>
      <c r="B4965" s="93" t="s">
        <v>1045</v>
      </c>
      <c r="C4965" s="94">
        <v>43</v>
      </c>
      <c r="D4965" s="191" t="s">
        <v>101</v>
      </c>
      <c r="E4965" s="192">
        <v>3295</v>
      </c>
      <c r="F4965" s="142" t="s">
        <v>66</v>
      </c>
      <c r="H4965" s="398">
        <v>664</v>
      </c>
      <c r="I4965" s="399"/>
      <c r="J4965" s="398">
        <v>664</v>
      </c>
      <c r="K4965" s="399"/>
      <c r="L4965" s="398">
        <v>700</v>
      </c>
      <c r="M4965" s="399"/>
      <c r="N4965" s="398">
        <v>700</v>
      </c>
      <c r="O4965" s="399"/>
      <c r="P4965" s="398">
        <v>664</v>
      </c>
      <c r="Q4965" s="399"/>
      <c r="R4965" s="398">
        <v>700</v>
      </c>
      <c r="S4965" s="399"/>
      <c r="T4965" s="398">
        <v>700</v>
      </c>
      <c r="U4965" s="399"/>
      <c r="V4965" s="398">
        <v>700</v>
      </c>
      <c r="W4965" s="399"/>
      <c r="X4965" s="398">
        <v>700</v>
      </c>
      <c r="Y4965" s="399"/>
    </row>
    <row r="4966" spans="1:25" ht="15" x14ac:dyDescent="0.2">
      <c r="A4966" s="95" t="s">
        <v>1041</v>
      </c>
      <c r="B4966" s="93" t="s">
        <v>1045</v>
      </c>
      <c r="C4966" s="94">
        <v>43</v>
      </c>
      <c r="D4966" s="191" t="s">
        <v>101</v>
      </c>
      <c r="E4966" s="192">
        <v>3299</v>
      </c>
      <c r="F4966" s="142" t="s">
        <v>67</v>
      </c>
      <c r="H4966" s="398">
        <v>133</v>
      </c>
      <c r="I4966" s="399"/>
      <c r="J4966" s="398">
        <v>133</v>
      </c>
      <c r="K4966" s="399"/>
      <c r="L4966" s="398">
        <v>150</v>
      </c>
      <c r="M4966" s="399"/>
      <c r="N4966" s="398">
        <v>150</v>
      </c>
      <c r="O4966" s="399"/>
      <c r="P4966" s="398">
        <v>133</v>
      </c>
      <c r="Q4966" s="399"/>
      <c r="R4966" s="398">
        <v>150</v>
      </c>
      <c r="S4966" s="399"/>
      <c r="T4966" s="398">
        <v>150</v>
      </c>
      <c r="U4966" s="399"/>
      <c r="V4966" s="398">
        <v>150</v>
      </c>
      <c r="W4966" s="399"/>
      <c r="X4966" s="398">
        <v>150</v>
      </c>
      <c r="Y4966" s="399"/>
    </row>
    <row r="4967" spans="1:25" x14ac:dyDescent="0.2">
      <c r="A4967" s="188" t="s">
        <v>1041</v>
      </c>
      <c r="B4967" s="166" t="s">
        <v>1045</v>
      </c>
      <c r="C4967" s="167">
        <v>43</v>
      </c>
      <c r="D4967" s="166"/>
      <c r="E4967" s="168">
        <v>34</v>
      </c>
      <c r="F4967" s="169"/>
      <c r="G4967" s="169"/>
      <c r="H4967" s="185">
        <f t="shared" ref="H4967:Y4967" si="8233">H4968</f>
        <v>549</v>
      </c>
      <c r="I4967" s="185">
        <f t="shared" si="8233"/>
        <v>0</v>
      </c>
      <c r="J4967" s="185">
        <f t="shared" si="8233"/>
        <v>399</v>
      </c>
      <c r="K4967" s="185">
        <f t="shared" si="8233"/>
        <v>0</v>
      </c>
      <c r="L4967" s="185">
        <f t="shared" si="8233"/>
        <v>450</v>
      </c>
      <c r="M4967" s="185">
        <f t="shared" si="8233"/>
        <v>0</v>
      </c>
      <c r="N4967" s="185">
        <f t="shared" si="8233"/>
        <v>450</v>
      </c>
      <c r="O4967" s="185">
        <f t="shared" si="8233"/>
        <v>0</v>
      </c>
      <c r="P4967" s="185">
        <f t="shared" si="8233"/>
        <v>399</v>
      </c>
      <c r="Q4967" s="185">
        <f t="shared" si="8233"/>
        <v>0</v>
      </c>
      <c r="R4967" s="185">
        <f t="shared" si="8233"/>
        <v>450</v>
      </c>
      <c r="S4967" s="185">
        <f t="shared" si="8233"/>
        <v>0</v>
      </c>
      <c r="T4967" s="185">
        <f t="shared" si="8233"/>
        <v>450</v>
      </c>
      <c r="U4967" s="185">
        <f t="shared" si="8233"/>
        <v>0</v>
      </c>
      <c r="V4967" s="185">
        <f t="shared" si="8233"/>
        <v>450</v>
      </c>
      <c r="W4967" s="185">
        <f t="shared" si="8233"/>
        <v>0</v>
      </c>
      <c r="X4967" s="185">
        <f t="shared" si="8233"/>
        <v>450</v>
      </c>
      <c r="Y4967" s="185">
        <f t="shared" si="8233"/>
        <v>0</v>
      </c>
    </row>
    <row r="4968" spans="1:25" x14ac:dyDescent="0.2">
      <c r="A4968" s="118" t="s">
        <v>1041</v>
      </c>
      <c r="B4968" s="102" t="s">
        <v>1045</v>
      </c>
      <c r="C4968" s="103">
        <v>43</v>
      </c>
      <c r="D4968" s="118"/>
      <c r="E4968" s="113">
        <v>343</v>
      </c>
      <c r="F4968" s="141"/>
      <c r="G4968" s="186"/>
      <c r="H4968" s="108">
        <f t="shared" ref="H4968:Q4968" si="8234">H4969+H4970+H4971</f>
        <v>549</v>
      </c>
      <c r="I4968" s="108">
        <f t="shared" si="8234"/>
        <v>0</v>
      </c>
      <c r="J4968" s="108">
        <f t="shared" si="8234"/>
        <v>399</v>
      </c>
      <c r="K4968" s="108">
        <f t="shared" si="8234"/>
        <v>0</v>
      </c>
      <c r="L4968" s="108">
        <f t="shared" ref="L4968:M4968" si="8235">L4969+L4970+L4971</f>
        <v>450</v>
      </c>
      <c r="M4968" s="108">
        <f t="shared" si="8235"/>
        <v>0</v>
      </c>
      <c r="N4968" s="108">
        <f t="shared" ref="N4968:O4968" si="8236">N4969+N4970+N4971</f>
        <v>450</v>
      </c>
      <c r="O4968" s="108">
        <f t="shared" si="8236"/>
        <v>0</v>
      </c>
      <c r="P4968" s="108">
        <f t="shared" si="8234"/>
        <v>399</v>
      </c>
      <c r="Q4968" s="108">
        <f t="shared" si="8234"/>
        <v>0</v>
      </c>
      <c r="R4968" s="108">
        <f t="shared" ref="R4968:W4968" si="8237">R4969+R4970+R4971</f>
        <v>450</v>
      </c>
      <c r="S4968" s="108">
        <f t="shared" si="8237"/>
        <v>0</v>
      </c>
      <c r="T4968" s="108">
        <f t="shared" ref="T4968:U4968" si="8238">T4969+T4970+T4971</f>
        <v>450</v>
      </c>
      <c r="U4968" s="108">
        <f t="shared" si="8238"/>
        <v>0</v>
      </c>
      <c r="V4968" s="108">
        <f t="shared" si="8237"/>
        <v>450</v>
      </c>
      <c r="W4968" s="108">
        <f t="shared" si="8237"/>
        <v>0</v>
      </c>
      <c r="X4968" s="108">
        <f t="shared" ref="X4968:Y4968" si="8239">X4969+X4970+X4971</f>
        <v>450</v>
      </c>
      <c r="Y4968" s="108">
        <f t="shared" si="8239"/>
        <v>0</v>
      </c>
    </row>
    <row r="4969" spans="1:25" ht="15" x14ac:dyDescent="0.2">
      <c r="A4969" s="95" t="s">
        <v>1041</v>
      </c>
      <c r="B4969" s="93" t="s">
        <v>1045</v>
      </c>
      <c r="C4969" s="94">
        <v>43</v>
      </c>
      <c r="D4969" s="95" t="s">
        <v>101</v>
      </c>
      <c r="E4969" s="119">
        <v>3431</v>
      </c>
      <c r="F4969" s="142" t="s">
        <v>68</v>
      </c>
      <c r="H4969" s="398">
        <v>283</v>
      </c>
      <c r="I4969" s="399"/>
      <c r="J4969" s="398">
        <v>133</v>
      </c>
      <c r="K4969" s="399"/>
      <c r="L4969" s="398">
        <v>150</v>
      </c>
      <c r="M4969" s="399"/>
      <c r="N4969" s="398">
        <v>150</v>
      </c>
      <c r="O4969" s="399"/>
      <c r="P4969" s="398">
        <v>133</v>
      </c>
      <c r="Q4969" s="399"/>
      <c r="R4969" s="398">
        <v>150</v>
      </c>
      <c r="S4969" s="399"/>
      <c r="T4969" s="398">
        <v>150</v>
      </c>
      <c r="U4969" s="399"/>
      <c r="V4969" s="398">
        <v>150</v>
      </c>
      <c r="W4969" s="399"/>
      <c r="X4969" s="398">
        <v>150</v>
      </c>
      <c r="Y4969" s="399"/>
    </row>
    <row r="4970" spans="1:25" ht="15" x14ac:dyDescent="0.2">
      <c r="A4970" s="95" t="s">
        <v>1041</v>
      </c>
      <c r="B4970" s="93" t="s">
        <v>1045</v>
      </c>
      <c r="C4970" s="94">
        <v>43</v>
      </c>
      <c r="D4970" s="95" t="s">
        <v>101</v>
      </c>
      <c r="E4970" s="119">
        <v>3433</v>
      </c>
      <c r="F4970" s="142" t="s">
        <v>69</v>
      </c>
      <c r="H4970" s="398">
        <v>133</v>
      </c>
      <c r="I4970" s="399"/>
      <c r="J4970" s="398">
        <v>133</v>
      </c>
      <c r="K4970" s="399"/>
      <c r="L4970" s="398">
        <v>150</v>
      </c>
      <c r="M4970" s="399"/>
      <c r="N4970" s="398">
        <v>150</v>
      </c>
      <c r="O4970" s="399"/>
      <c r="P4970" s="398">
        <v>133</v>
      </c>
      <c r="Q4970" s="399"/>
      <c r="R4970" s="398">
        <v>150</v>
      </c>
      <c r="S4970" s="399"/>
      <c r="T4970" s="398">
        <v>150</v>
      </c>
      <c r="U4970" s="399"/>
      <c r="V4970" s="398">
        <v>150</v>
      </c>
      <c r="W4970" s="399"/>
      <c r="X4970" s="398">
        <v>150</v>
      </c>
      <c r="Y4970" s="399"/>
    </row>
    <row r="4971" spans="1:25" ht="15" x14ac:dyDescent="0.2">
      <c r="A4971" s="95" t="s">
        <v>1041</v>
      </c>
      <c r="B4971" s="93" t="s">
        <v>1045</v>
      </c>
      <c r="C4971" s="94">
        <v>43</v>
      </c>
      <c r="D4971" s="95" t="s">
        <v>101</v>
      </c>
      <c r="E4971" s="119">
        <v>3434</v>
      </c>
      <c r="F4971" s="142" t="s">
        <v>70</v>
      </c>
      <c r="H4971" s="398">
        <v>133</v>
      </c>
      <c r="I4971" s="399"/>
      <c r="J4971" s="398">
        <v>133</v>
      </c>
      <c r="K4971" s="399"/>
      <c r="L4971" s="398">
        <v>150</v>
      </c>
      <c r="M4971" s="399"/>
      <c r="N4971" s="398">
        <v>150</v>
      </c>
      <c r="O4971" s="399"/>
      <c r="P4971" s="398">
        <v>133</v>
      </c>
      <c r="Q4971" s="399"/>
      <c r="R4971" s="398">
        <v>150</v>
      </c>
      <c r="S4971" s="399"/>
      <c r="T4971" s="398">
        <v>150</v>
      </c>
      <c r="U4971" s="399"/>
      <c r="V4971" s="398">
        <v>150</v>
      </c>
      <c r="W4971" s="399"/>
      <c r="X4971" s="398">
        <v>150</v>
      </c>
      <c r="Y4971" s="399"/>
    </row>
    <row r="4972" spans="1:25" x14ac:dyDescent="0.2">
      <c r="A4972" s="188" t="s">
        <v>1041</v>
      </c>
      <c r="B4972" s="166" t="s">
        <v>1045</v>
      </c>
      <c r="C4972" s="167">
        <v>43</v>
      </c>
      <c r="D4972" s="166"/>
      <c r="E4972" s="168">
        <v>42</v>
      </c>
      <c r="F4972" s="169"/>
      <c r="G4972" s="169"/>
      <c r="H4972" s="185">
        <f>H4973</f>
        <v>4827</v>
      </c>
      <c r="I4972" s="185">
        <f t="shared" ref="I4972:Y4972" si="8240">I4973</f>
        <v>0</v>
      </c>
      <c r="J4972" s="185">
        <f t="shared" si="8240"/>
        <v>4115</v>
      </c>
      <c r="K4972" s="185">
        <f t="shared" si="8240"/>
        <v>0</v>
      </c>
      <c r="L4972" s="185">
        <f t="shared" si="8240"/>
        <v>4200</v>
      </c>
      <c r="M4972" s="185">
        <f t="shared" si="8240"/>
        <v>0</v>
      </c>
      <c r="N4972" s="185">
        <f t="shared" si="8240"/>
        <v>4200</v>
      </c>
      <c r="O4972" s="185">
        <f t="shared" si="8240"/>
        <v>0</v>
      </c>
      <c r="P4972" s="185">
        <f t="shared" si="8240"/>
        <v>4115</v>
      </c>
      <c r="Q4972" s="185">
        <f t="shared" si="8240"/>
        <v>0</v>
      </c>
      <c r="R4972" s="185">
        <f t="shared" si="8240"/>
        <v>4200</v>
      </c>
      <c r="S4972" s="185">
        <f t="shared" si="8240"/>
        <v>0</v>
      </c>
      <c r="T4972" s="185">
        <f t="shared" si="8240"/>
        <v>4200</v>
      </c>
      <c r="U4972" s="185">
        <f t="shared" si="8240"/>
        <v>0</v>
      </c>
      <c r="V4972" s="185">
        <f t="shared" si="8240"/>
        <v>4200</v>
      </c>
      <c r="W4972" s="185">
        <f t="shared" si="8240"/>
        <v>0</v>
      </c>
      <c r="X4972" s="185">
        <f t="shared" si="8240"/>
        <v>4200</v>
      </c>
      <c r="Y4972" s="185">
        <f t="shared" si="8240"/>
        <v>0</v>
      </c>
    </row>
    <row r="4973" spans="1:25" x14ac:dyDescent="0.2">
      <c r="A4973" s="118" t="s">
        <v>1041</v>
      </c>
      <c r="B4973" s="102" t="s">
        <v>1045</v>
      </c>
      <c r="C4973" s="103">
        <v>43</v>
      </c>
      <c r="D4973" s="118"/>
      <c r="E4973" s="113">
        <v>422</v>
      </c>
      <c r="F4973" s="141"/>
      <c r="G4973" s="186"/>
      <c r="H4973" s="108">
        <f t="shared" ref="H4973:Q4973" si="8241">SUM(H4974:H4977)</f>
        <v>4827</v>
      </c>
      <c r="I4973" s="108">
        <f t="shared" si="8241"/>
        <v>0</v>
      </c>
      <c r="J4973" s="108">
        <f t="shared" si="8241"/>
        <v>4115</v>
      </c>
      <c r="K4973" s="108">
        <f t="shared" si="8241"/>
        <v>0</v>
      </c>
      <c r="L4973" s="108">
        <f t="shared" ref="L4973:M4973" si="8242">SUM(L4974:L4977)</f>
        <v>4200</v>
      </c>
      <c r="M4973" s="108">
        <f t="shared" si="8242"/>
        <v>0</v>
      </c>
      <c r="N4973" s="108">
        <f>SUM(N4974:N4977)</f>
        <v>4200</v>
      </c>
      <c r="O4973" s="108">
        <f t="shared" ref="O4973" si="8243">SUM(O4974:O4977)</f>
        <v>0</v>
      </c>
      <c r="P4973" s="108">
        <f t="shared" si="8241"/>
        <v>4115</v>
      </c>
      <c r="Q4973" s="108">
        <f t="shared" si="8241"/>
        <v>0</v>
      </c>
      <c r="R4973" s="108">
        <f t="shared" ref="R4973:W4973" si="8244">SUM(R4974:R4977)</f>
        <v>4200</v>
      </c>
      <c r="S4973" s="108">
        <f t="shared" si="8244"/>
        <v>0</v>
      </c>
      <c r="T4973" s="108">
        <f t="shared" ref="T4973:U4973" si="8245">SUM(T4974:T4977)</f>
        <v>4200</v>
      </c>
      <c r="U4973" s="108">
        <f t="shared" si="8245"/>
        <v>0</v>
      </c>
      <c r="V4973" s="108">
        <f t="shared" si="8244"/>
        <v>4200</v>
      </c>
      <c r="W4973" s="108">
        <f t="shared" si="8244"/>
        <v>0</v>
      </c>
      <c r="X4973" s="108">
        <f t="shared" ref="X4973:Y4973" si="8246">SUM(X4974:X4977)</f>
        <v>4200</v>
      </c>
      <c r="Y4973" s="108">
        <f t="shared" si="8246"/>
        <v>0</v>
      </c>
    </row>
    <row r="4974" spans="1:25" ht="15" x14ac:dyDescent="0.2">
      <c r="A4974" s="95" t="s">
        <v>1041</v>
      </c>
      <c r="B4974" s="93" t="s">
        <v>1045</v>
      </c>
      <c r="C4974" s="94">
        <v>43</v>
      </c>
      <c r="D4974" s="95" t="s">
        <v>101</v>
      </c>
      <c r="E4974" s="119">
        <v>4221</v>
      </c>
      <c r="F4974" s="142" t="s">
        <v>74</v>
      </c>
      <c r="H4974" s="398">
        <v>3451</v>
      </c>
      <c r="I4974" s="399"/>
      <c r="J4974" s="398">
        <v>3451</v>
      </c>
      <c r="K4974" s="399"/>
      <c r="L4974" s="398">
        <v>3500</v>
      </c>
      <c r="M4974" s="399"/>
      <c r="N4974" s="398">
        <v>3500</v>
      </c>
      <c r="O4974" s="399"/>
      <c r="P4974" s="398">
        <v>3451</v>
      </c>
      <c r="Q4974" s="399"/>
      <c r="R4974" s="398">
        <v>3500</v>
      </c>
      <c r="S4974" s="399"/>
      <c r="T4974" s="398">
        <v>3500</v>
      </c>
      <c r="U4974" s="399"/>
      <c r="V4974" s="398">
        <v>3500</v>
      </c>
      <c r="W4974" s="399"/>
      <c r="X4974" s="398">
        <v>3500</v>
      </c>
      <c r="Y4974" s="399"/>
    </row>
    <row r="4975" spans="1:25" ht="15" x14ac:dyDescent="0.2">
      <c r="A4975" s="137" t="s">
        <v>1041</v>
      </c>
      <c r="B4975" s="135" t="s">
        <v>1045</v>
      </c>
      <c r="C4975" s="136">
        <v>43</v>
      </c>
      <c r="D4975" s="153" t="s">
        <v>101</v>
      </c>
      <c r="E4975" s="208">
        <v>4222</v>
      </c>
      <c r="F4975" s="143" t="s">
        <v>75</v>
      </c>
      <c r="G4975" s="210"/>
      <c r="H4975" s="398">
        <v>1110</v>
      </c>
      <c r="I4975" s="399"/>
      <c r="J4975" s="398">
        <v>398</v>
      </c>
      <c r="K4975" s="399"/>
      <c r="L4975" s="398">
        <v>400</v>
      </c>
      <c r="M4975" s="399"/>
      <c r="N4975" s="398">
        <v>400</v>
      </c>
      <c r="O4975" s="399"/>
      <c r="P4975" s="398">
        <v>398</v>
      </c>
      <c r="Q4975" s="399"/>
      <c r="R4975" s="398">
        <v>400</v>
      </c>
      <c r="S4975" s="399"/>
      <c r="T4975" s="398">
        <v>400</v>
      </c>
      <c r="U4975" s="399"/>
      <c r="V4975" s="398">
        <v>400</v>
      </c>
      <c r="W4975" s="399"/>
      <c r="X4975" s="398">
        <v>400</v>
      </c>
      <c r="Y4975" s="399"/>
    </row>
    <row r="4976" spans="1:25" ht="15" x14ac:dyDescent="0.2">
      <c r="A4976" s="137" t="s">
        <v>1041</v>
      </c>
      <c r="B4976" s="135" t="s">
        <v>1045</v>
      </c>
      <c r="C4976" s="136">
        <v>43</v>
      </c>
      <c r="D4976" s="153" t="s">
        <v>101</v>
      </c>
      <c r="E4976" s="208">
        <v>4223</v>
      </c>
      <c r="F4976" s="143" t="s">
        <v>76</v>
      </c>
      <c r="G4976" s="210"/>
      <c r="H4976" s="398">
        <v>133</v>
      </c>
      <c r="I4976" s="399"/>
      <c r="J4976" s="398">
        <v>133</v>
      </c>
      <c r="K4976" s="399"/>
      <c r="L4976" s="398">
        <v>150</v>
      </c>
      <c r="M4976" s="399"/>
      <c r="N4976" s="398">
        <v>150</v>
      </c>
      <c r="O4976" s="399"/>
      <c r="P4976" s="398">
        <v>133</v>
      </c>
      <c r="Q4976" s="399"/>
      <c r="R4976" s="398">
        <v>150</v>
      </c>
      <c r="S4976" s="399"/>
      <c r="T4976" s="398">
        <v>150</v>
      </c>
      <c r="U4976" s="399"/>
      <c r="V4976" s="398">
        <v>150</v>
      </c>
      <c r="W4976" s="399"/>
      <c r="X4976" s="398">
        <v>150</v>
      </c>
      <c r="Y4976" s="399"/>
    </row>
    <row r="4977" spans="1:25" ht="15" x14ac:dyDescent="0.2">
      <c r="A4977" s="137" t="s">
        <v>1041</v>
      </c>
      <c r="B4977" s="135" t="s">
        <v>1045</v>
      </c>
      <c r="C4977" s="136">
        <v>43</v>
      </c>
      <c r="D4977" s="153" t="s">
        <v>101</v>
      </c>
      <c r="E4977" s="208">
        <v>4227</v>
      </c>
      <c r="F4977" s="143" t="s">
        <v>77</v>
      </c>
      <c r="G4977" s="210"/>
      <c r="H4977" s="398">
        <v>133</v>
      </c>
      <c r="I4977" s="399"/>
      <c r="J4977" s="398">
        <v>133</v>
      </c>
      <c r="K4977" s="399"/>
      <c r="L4977" s="398">
        <v>150</v>
      </c>
      <c r="M4977" s="399"/>
      <c r="N4977" s="398">
        <v>150</v>
      </c>
      <c r="O4977" s="399"/>
      <c r="P4977" s="398">
        <v>133</v>
      </c>
      <c r="Q4977" s="399"/>
      <c r="R4977" s="398">
        <v>150</v>
      </c>
      <c r="S4977" s="399"/>
      <c r="T4977" s="398">
        <v>150</v>
      </c>
      <c r="U4977" s="399"/>
      <c r="V4977" s="398">
        <v>150</v>
      </c>
      <c r="W4977" s="399"/>
      <c r="X4977" s="398">
        <v>150</v>
      </c>
      <c r="Y4977" s="399"/>
    </row>
    <row r="4978" spans="1:25" ht="33.75" x14ac:dyDescent="0.2">
      <c r="A4978" s="202" t="s">
        <v>1041</v>
      </c>
      <c r="B4978" s="173" t="s">
        <v>1046</v>
      </c>
      <c r="C4978" s="173"/>
      <c r="D4978" s="173"/>
      <c r="E4978" s="174"/>
      <c r="F4978" s="176" t="s">
        <v>850</v>
      </c>
      <c r="G4978" s="177" t="s">
        <v>687</v>
      </c>
      <c r="H4978" s="178">
        <f t="shared" ref="H4978:Q4978" si="8247">H4979+H4983+H4993+H4986</f>
        <v>1994595</v>
      </c>
      <c r="I4978" s="178">
        <f t="shared" si="8247"/>
        <v>1861872</v>
      </c>
      <c r="J4978" s="178">
        <f t="shared" si="8247"/>
        <v>2070475</v>
      </c>
      <c r="K4978" s="178">
        <f t="shared" si="8247"/>
        <v>2070475</v>
      </c>
      <c r="L4978" s="178">
        <f t="shared" ref="L4978:M4978" si="8248">L4979+L4983+L4993+L4986</f>
        <v>5125614</v>
      </c>
      <c r="M4978" s="178">
        <f t="shared" si="8248"/>
        <v>5125614</v>
      </c>
      <c r="N4978" s="178">
        <f t="shared" ref="N4978:O4978" si="8249">N4979+N4983+N4993+N4986</f>
        <v>4682334</v>
      </c>
      <c r="O4978" s="178">
        <f t="shared" si="8249"/>
        <v>4552334</v>
      </c>
      <c r="P4978" s="178">
        <f t="shared" si="8247"/>
        <v>2537659</v>
      </c>
      <c r="Q4978" s="178">
        <f t="shared" si="8247"/>
        <v>2537659</v>
      </c>
      <c r="R4978" s="178">
        <f t="shared" ref="R4978:W4978" si="8250">R4979+R4983+R4993+R4986</f>
        <v>3011654</v>
      </c>
      <c r="S4978" s="178">
        <f t="shared" si="8250"/>
        <v>3011654</v>
      </c>
      <c r="T4978" s="178">
        <f t="shared" ref="T4978:U4978" si="8251">T4979+T4983+T4993+T4986</f>
        <v>2851092</v>
      </c>
      <c r="U4978" s="178">
        <f t="shared" si="8251"/>
        <v>2851092</v>
      </c>
      <c r="V4978" s="178">
        <f t="shared" si="8250"/>
        <v>2635600</v>
      </c>
      <c r="W4978" s="178">
        <f t="shared" si="8250"/>
        <v>2635600</v>
      </c>
      <c r="X4978" s="178">
        <f t="shared" ref="X4978:Y4978" si="8252">X4979+X4983+X4993+X4986</f>
        <v>2617300</v>
      </c>
      <c r="Y4978" s="178">
        <f t="shared" si="8252"/>
        <v>2617300</v>
      </c>
    </row>
    <row r="4979" spans="1:25" x14ac:dyDescent="0.2">
      <c r="A4979" s="188" t="s">
        <v>1041</v>
      </c>
      <c r="B4979" s="166" t="s">
        <v>1046</v>
      </c>
      <c r="C4979" s="167">
        <v>11</v>
      </c>
      <c r="D4979" s="166"/>
      <c r="E4979" s="168">
        <v>32</v>
      </c>
      <c r="F4979" s="169"/>
      <c r="G4979" s="169"/>
      <c r="H4979" s="185">
        <f t="shared" ref="H4979:Y4979" si="8253">H4980</f>
        <v>424426</v>
      </c>
      <c r="I4979" s="185">
        <f t="shared" si="8253"/>
        <v>424426</v>
      </c>
      <c r="J4979" s="185">
        <f t="shared" si="8253"/>
        <v>345079</v>
      </c>
      <c r="K4979" s="185">
        <f t="shared" si="8253"/>
        <v>345079</v>
      </c>
      <c r="L4979" s="185">
        <f t="shared" si="8253"/>
        <v>751807</v>
      </c>
      <c r="M4979" s="185">
        <f t="shared" si="8253"/>
        <v>751807</v>
      </c>
      <c r="N4979" s="185">
        <f t="shared" si="8253"/>
        <v>1503000</v>
      </c>
      <c r="O4979" s="185">
        <f t="shared" si="8253"/>
        <v>1503000</v>
      </c>
      <c r="P4979" s="185">
        <f t="shared" si="8253"/>
        <v>345079</v>
      </c>
      <c r="Q4979" s="185">
        <f t="shared" si="8253"/>
        <v>345079</v>
      </c>
      <c r="R4979" s="185">
        <f t="shared" si="8253"/>
        <v>420000</v>
      </c>
      <c r="S4979" s="185">
        <f t="shared" si="8253"/>
        <v>420000</v>
      </c>
      <c r="T4979" s="185">
        <f t="shared" si="8253"/>
        <v>370000</v>
      </c>
      <c r="U4979" s="185">
        <f t="shared" si="8253"/>
        <v>370000</v>
      </c>
      <c r="V4979" s="185">
        <f t="shared" si="8253"/>
        <v>420000</v>
      </c>
      <c r="W4979" s="185">
        <f t="shared" si="8253"/>
        <v>420000</v>
      </c>
      <c r="X4979" s="185">
        <f t="shared" si="8253"/>
        <v>402300</v>
      </c>
      <c r="Y4979" s="185">
        <f t="shared" si="8253"/>
        <v>402300</v>
      </c>
    </row>
    <row r="4980" spans="1:25" x14ac:dyDescent="0.2">
      <c r="A4980" s="118" t="s">
        <v>1041</v>
      </c>
      <c r="B4980" s="102" t="s">
        <v>1046</v>
      </c>
      <c r="C4980" s="103">
        <v>11</v>
      </c>
      <c r="D4980" s="118"/>
      <c r="E4980" s="113">
        <v>323</v>
      </c>
      <c r="F4980" s="141"/>
      <c r="G4980" s="186"/>
      <c r="H4980" s="108">
        <f t="shared" ref="H4980:Q4980" si="8254">H4981+H4982</f>
        <v>424426</v>
      </c>
      <c r="I4980" s="108">
        <f t="shared" si="8254"/>
        <v>424426</v>
      </c>
      <c r="J4980" s="108">
        <f t="shared" si="8254"/>
        <v>345079</v>
      </c>
      <c r="K4980" s="108">
        <f t="shared" si="8254"/>
        <v>345079</v>
      </c>
      <c r="L4980" s="108">
        <f t="shared" ref="L4980:M4980" si="8255">L4981+L4982</f>
        <v>751807</v>
      </c>
      <c r="M4980" s="108">
        <f t="shared" si="8255"/>
        <v>751807</v>
      </c>
      <c r="N4980" s="108">
        <f t="shared" ref="N4980:O4980" si="8256">N4981+N4982</f>
        <v>1503000</v>
      </c>
      <c r="O4980" s="108">
        <f t="shared" si="8256"/>
        <v>1503000</v>
      </c>
      <c r="P4980" s="108">
        <f t="shared" si="8254"/>
        <v>345079</v>
      </c>
      <c r="Q4980" s="108">
        <f t="shared" si="8254"/>
        <v>345079</v>
      </c>
      <c r="R4980" s="108">
        <f t="shared" ref="R4980:W4980" si="8257">R4981+R4982</f>
        <v>420000</v>
      </c>
      <c r="S4980" s="108">
        <f t="shared" si="8257"/>
        <v>420000</v>
      </c>
      <c r="T4980" s="108">
        <f t="shared" ref="T4980:U4980" si="8258">T4981+T4982</f>
        <v>370000</v>
      </c>
      <c r="U4980" s="108">
        <f t="shared" si="8258"/>
        <v>370000</v>
      </c>
      <c r="V4980" s="108">
        <f t="shared" si="8257"/>
        <v>420000</v>
      </c>
      <c r="W4980" s="108">
        <f t="shared" si="8257"/>
        <v>420000</v>
      </c>
      <c r="X4980" s="108">
        <f t="shared" ref="X4980:Y4980" si="8259">X4981+X4982</f>
        <v>402300</v>
      </c>
      <c r="Y4980" s="108">
        <f t="shared" si="8259"/>
        <v>402300</v>
      </c>
    </row>
    <row r="4981" spans="1:25" ht="15" x14ac:dyDescent="0.2">
      <c r="A4981" s="95" t="s">
        <v>1041</v>
      </c>
      <c r="B4981" s="93" t="s">
        <v>1046</v>
      </c>
      <c r="C4981" s="94">
        <v>11</v>
      </c>
      <c r="D4981" s="95" t="s">
        <v>101</v>
      </c>
      <c r="E4981" s="119">
        <v>3232</v>
      </c>
      <c r="F4981" s="142" t="s">
        <v>53</v>
      </c>
      <c r="H4981" s="398">
        <v>371154</v>
      </c>
      <c r="I4981" s="398">
        <f t="shared" ref="I4981:I4982" si="8260">H4981</f>
        <v>371154</v>
      </c>
      <c r="J4981" s="398">
        <v>331807</v>
      </c>
      <c r="K4981" s="398">
        <f t="shared" ref="K4981:K4982" si="8261">J4981</f>
        <v>331807</v>
      </c>
      <c r="L4981" s="398">
        <v>738807</v>
      </c>
      <c r="M4981" s="398">
        <f t="shared" ref="M4981:M4982" si="8262">L4981</f>
        <v>738807</v>
      </c>
      <c r="N4981" s="398">
        <v>1405000</v>
      </c>
      <c r="O4981" s="398">
        <f t="shared" ref="O4981:O4982" si="8263">N4981</f>
        <v>1405000</v>
      </c>
      <c r="P4981" s="398">
        <v>331807</v>
      </c>
      <c r="Q4981" s="398">
        <f t="shared" ref="Q4981:Q4982" si="8264">P4981</f>
        <v>331807</v>
      </c>
      <c r="R4981" s="398">
        <v>407000</v>
      </c>
      <c r="S4981" s="398">
        <f t="shared" ref="S4981:S4982" si="8265">R4981</f>
        <v>407000</v>
      </c>
      <c r="T4981" s="398">
        <v>305000</v>
      </c>
      <c r="U4981" s="398">
        <f t="shared" ref="U4981:U4982" si="8266">T4981</f>
        <v>305000</v>
      </c>
      <c r="V4981" s="398">
        <v>407000</v>
      </c>
      <c r="W4981" s="398">
        <f t="shared" ref="W4981:W4982" si="8267">V4981</f>
        <v>407000</v>
      </c>
      <c r="X4981" s="398">
        <v>322300</v>
      </c>
      <c r="Y4981" s="398">
        <f t="shared" ref="Y4981:Y4982" si="8268">X4981</f>
        <v>322300</v>
      </c>
    </row>
    <row r="4982" spans="1:25" ht="15" x14ac:dyDescent="0.2">
      <c r="A4982" s="95" t="s">
        <v>1041</v>
      </c>
      <c r="B4982" s="93" t="s">
        <v>1046</v>
      </c>
      <c r="C4982" s="94">
        <v>11</v>
      </c>
      <c r="D4982" s="95" t="s">
        <v>101</v>
      </c>
      <c r="E4982" s="119">
        <v>3237</v>
      </c>
      <c r="F4982" s="142" t="s">
        <v>58</v>
      </c>
      <c r="H4982" s="398">
        <v>53272</v>
      </c>
      <c r="I4982" s="398">
        <f t="shared" si="8260"/>
        <v>53272</v>
      </c>
      <c r="J4982" s="398">
        <v>13272</v>
      </c>
      <c r="K4982" s="398">
        <f t="shared" si="8261"/>
        <v>13272</v>
      </c>
      <c r="L4982" s="398">
        <v>13000</v>
      </c>
      <c r="M4982" s="398">
        <f t="shared" si="8262"/>
        <v>13000</v>
      </c>
      <c r="N4982" s="398">
        <v>98000</v>
      </c>
      <c r="O4982" s="398">
        <f t="shared" si="8263"/>
        <v>98000</v>
      </c>
      <c r="P4982" s="398">
        <v>13272</v>
      </c>
      <c r="Q4982" s="398">
        <f t="shared" si="8264"/>
        <v>13272</v>
      </c>
      <c r="R4982" s="398">
        <v>13000</v>
      </c>
      <c r="S4982" s="398">
        <f t="shared" si="8265"/>
        <v>13000</v>
      </c>
      <c r="T4982" s="398">
        <v>65000</v>
      </c>
      <c r="U4982" s="398">
        <f t="shared" si="8266"/>
        <v>65000</v>
      </c>
      <c r="V4982" s="398">
        <v>13000</v>
      </c>
      <c r="W4982" s="398">
        <f t="shared" si="8267"/>
        <v>13000</v>
      </c>
      <c r="X4982" s="398">
        <v>80000</v>
      </c>
      <c r="Y4982" s="398">
        <f t="shared" si="8268"/>
        <v>80000</v>
      </c>
    </row>
    <row r="4983" spans="1:25" x14ac:dyDescent="0.2">
      <c r="A4983" s="188" t="s">
        <v>1041</v>
      </c>
      <c r="B4983" s="166" t="s">
        <v>1046</v>
      </c>
      <c r="C4983" s="167">
        <v>11</v>
      </c>
      <c r="D4983" s="166"/>
      <c r="E4983" s="168">
        <v>42</v>
      </c>
      <c r="F4983" s="169"/>
      <c r="G4983" s="169"/>
      <c r="H4983" s="185">
        <f t="shared" ref="H4983:X4984" si="8269">H4984</f>
        <v>1407583</v>
      </c>
      <c r="I4983" s="185">
        <f t="shared" si="8269"/>
        <v>1407583</v>
      </c>
      <c r="J4983" s="185">
        <f t="shared" si="8269"/>
        <v>1709470</v>
      </c>
      <c r="K4983" s="185">
        <f t="shared" si="8269"/>
        <v>1709470</v>
      </c>
      <c r="L4983" s="185">
        <f t="shared" si="8269"/>
        <v>4358807</v>
      </c>
      <c r="M4983" s="185">
        <f t="shared" si="8269"/>
        <v>4358807</v>
      </c>
      <c r="N4983" s="185">
        <f t="shared" si="8269"/>
        <v>3040979</v>
      </c>
      <c r="O4983" s="185">
        <f t="shared" si="8269"/>
        <v>3040979</v>
      </c>
      <c r="P4983" s="185">
        <f t="shared" si="8269"/>
        <v>2176654</v>
      </c>
      <c r="Q4983" s="185">
        <f t="shared" si="8269"/>
        <v>2176654</v>
      </c>
      <c r="R4983" s="185">
        <f t="shared" si="8269"/>
        <v>2576654</v>
      </c>
      <c r="S4983" s="185">
        <f t="shared" si="8269"/>
        <v>2576654</v>
      </c>
      <c r="T4983" s="185">
        <f t="shared" si="8269"/>
        <v>2466092</v>
      </c>
      <c r="U4983" s="185">
        <f t="shared" si="8269"/>
        <v>2466092</v>
      </c>
      <c r="V4983" s="185">
        <f t="shared" si="8269"/>
        <v>2200000</v>
      </c>
      <c r="W4983" s="185">
        <f t="shared" si="8269"/>
        <v>2200000</v>
      </c>
      <c r="X4983" s="185">
        <f t="shared" si="8269"/>
        <v>2200000</v>
      </c>
      <c r="Y4983" s="185">
        <f t="shared" ref="X4983:Y4984" si="8270">Y4984</f>
        <v>2200000</v>
      </c>
    </row>
    <row r="4984" spans="1:25" x14ac:dyDescent="0.2">
      <c r="A4984" s="118" t="s">
        <v>1041</v>
      </c>
      <c r="B4984" s="102" t="s">
        <v>1046</v>
      </c>
      <c r="C4984" s="103">
        <v>11</v>
      </c>
      <c r="D4984" s="118"/>
      <c r="E4984" s="113">
        <v>421</v>
      </c>
      <c r="F4984" s="141"/>
      <c r="G4984" s="186"/>
      <c r="H4984" s="108">
        <f t="shared" si="8269"/>
        <v>1407583</v>
      </c>
      <c r="I4984" s="108">
        <f t="shared" si="8269"/>
        <v>1407583</v>
      </c>
      <c r="J4984" s="108">
        <f t="shared" si="8269"/>
        <v>1709470</v>
      </c>
      <c r="K4984" s="108">
        <f t="shared" si="8269"/>
        <v>1709470</v>
      </c>
      <c r="L4984" s="108">
        <f t="shared" si="8269"/>
        <v>4358807</v>
      </c>
      <c r="M4984" s="108">
        <f t="shared" si="8269"/>
        <v>4358807</v>
      </c>
      <c r="N4984" s="108">
        <f t="shared" si="8269"/>
        <v>3040979</v>
      </c>
      <c r="O4984" s="108">
        <f t="shared" si="8269"/>
        <v>3040979</v>
      </c>
      <c r="P4984" s="108">
        <f t="shared" si="8269"/>
        <v>2176654</v>
      </c>
      <c r="Q4984" s="108">
        <f t="shared" si="8269"/>
        <v>2176654</v>
      </c>
      <c r="R4984" s="108">
        <f t="shared" si="8269"/>
        <v>2576654</v>
      </c>
      <c r="S4984" s="108">
        <f t="shared" si="8269"/>
        <v>2576654</v>
      </c>
      <c r="T4984" s="108">
        <f t="shared" si="8269"/>
        <v>2466092</v>
      </c>
      <c r="U4984" s="108">
        <f t="shared" si="8269"/>
        <v>2466092</v>
      </c>
      <c r="V4984" s="108">
        <f t="shared" si="8269"/>
        <v>2200000</v>
      </c>
      <c r="W4984" s="108">
        <f t="shared" si="8269"/>
        <v>2200000</v>
      </c>
      <c r="X4984" s="108">
        <f t="shared" si="8270"/>
        <v>2200000</v>
      </c>
      <c r="Y4984" s="108">
        <f t="shared" si="8270"/>
        <v>2200000</v>
      </c>
    </row>
    <row r="4985" spans="1:25" ht="15" x14ac:dyDescent="0.2">
      <c r="A4985" s="95" t="s">
        <v>1041</v>
      </c>
      <c r="B4985" s="93" t="s">
        <v>1046</v>
      </c>
      <c r="C4985" s="94">
        <v>11</v>
      </c>
      <c r="D4985" s="95" t="s">
        <v>101</v>
      </c>
      <c r="E4985" s="119">
        <v>4214</v>
      </c>
      <c r="F4985" s="142" t="s">
        <v>500</v>
      </c>
      <c r="H4985" s="398">
        <v>1407583</v>
      </c>
      <c r="I4985" s="398">
        <f>H4985</f>
        <v>1407583</v>
      </c>
      <c r="J4985" s="398">
        <v>1709470</v>
      </c>
      <c r="K4985" s="398">
        <f>J4985</f>
        <v>1709470</v>
      </c>
      <c r="L4985" s="398">
        <v>4358807</v>
      </c>
      <c r="M4985" s="398">
        <f>L4985</f>
        <v>4358807</v>
      </c>
      <c r="N4985" s="398">
        <v>3040979</v>
      </c>
      <c r="O4985" s="398">
        <f>N4985</f>
        <v>3040979</v>
      </c>
      <c r="P4985" s="398">
        <v>2176654</v>
      </c>
      <c r="Q4985" s="398">
        <f>P4985</f>
        <v>2176654</v>
      </c>
      <c r="R4985" s="398">
        <v>2576654</v>
      </c>
      <c r="S4985" s="398">
        <f>R4985</f>
        <v>2576654</v>
      </c>
      <c r="T4985" s="398">
        <v>2466092</v>
      </c>
      <c r="U4985" s="398">
        <f>T4985</f>
        <v>2466092</v>
      </c>
      <c r="V4985" s="398">
        <v>2200000</v>
      </c>
      <c r="W4985" s="398">
        <f>V4985</f>
        <v>2200000</v>
      </c>
      <c r="X4985" s="398">
        <v>2200000</v>
      </c>
      <c r="Y4985" s="398">
        <f>X4985</f>
        <v>2200000</v>
      </c>
    </row>
    <row r="4986" spans="1:25" x14ac:dyDescent="0.2">
      <c r="A4986" s="188" t="s">
        <v>1041</v>
      </c>
      <c r="B4986" s="166" t="s">
        <v>1046</v>
      </c>
      <c r="C4986" s="167">
        <v>11</v>
      </c>
      <c r="D4986" s="166"/>
      <c r="E4986" s="168">
        <v>45</v>
      </c>
      <c r="F4986" s="169"/>
      <c r="G4986" s="169"/>
      <c r="H4986" s="185">
        <f t="shared" ref="H4986:Q4986" si="8271">H4987+H4989+H4991</f>
        <v>29863</v>
      </c>
      <c r="I4986" s="185">
        <f t="shared" si="8271"/>
        <v>29863</v>
      </c>
      <c r="J4986" s="185">
        <f t="shared" si="8271"/>
        <v>15926</v>
      </c>
      <c r="K4986" s="185">
        <f t="shared" si="8271"/>
        <v>15926</v>
      </c>
      <c r="L4986" s="185">
        <f t="shared" ref="L4986:M4986" si="8272">L4987+L4989+L4991</f>
        <v>15000</v>
      </c>
      <c r="M4986" s="185">
        <f t="shared" si="8272"/>
        <v>15000</v>
      </c>
      <c r="N4986" s="185">
        <f t="shared" ref="N4986:O4986" si="8273">N4987+N4989+N4991</f>
        <v>8355</v>
      </c>
      <c r="O4986" s="185">
        <f t="shared" si="8273"/>
        <v>8355</v>
      </c>
      <c r="P4986" s="185">
        <f t="shared" si="8271"/>
        <v>15926</v>
      </c>
      <c r="Q4986" s="185">
        <f t="shared" si="8271"/>
        <v>15926</v>
      </c>
      <c r="R4986" s="185">
        <f t="shared" ref="R4986:W4986" si="8274">R4987+R4989+R4991</f>
        <v>15000</v>
      </c>
      <c r="S4986" s="185">
        <f t="shared" si="8274"/>
        <v>15000</v>
      </c>
      <c r="T4986" s="185">
        <f t="shared" ref="T4986:U4986" si="8275">T4987+T4989+T4991</f>
        <v>15000</v>
      </c>
      <c r="U4986" s="185">
        <f t="shared" si="8275"/>
        <v>15000</v>
      </c>
      <c r="V4986" s="185">
        <f t="shared" si="8274"/>
        <v>15600</v>
      </c>
      <c r="W4986" s="185">
        <f t="shared" si="8274"/>
        <v>15600</v>
      </c>
      <c r="X4986" s="185">
        <f t="shared" ref="X4986:Y4986" si="8276">X4987+X4989+X4991</f>
        <v>15000</v>
      </c>
      <c r="Y4986" s="185">
        <f t="shared" si="8276"/>
        <v>15000</v>
      </c>
    </row>
    <row r="4987" spans="1:25" x14ac:dyDescent="0.2">
      <c r="A4987" s="118" t="s">
        <v>1041</v>
      </c>
      <c r="B4987" s="102" t="s">
        <v>1046</v>
      </c>
      <c r="C4987" s="103">
        <v>11</v>
      </c>
      <c r="D4987" s="118"/>
      <c r="E4987" s="113">
        <v>451</v>
      </c>
      <c r="F4987" s="141"/>
      <c r="G4987" s="186"/>
      <c r="H4987" s="108">
        <f t="shared" ref="H4987:Y4987" si="8277">H4988</f>
        <v>26545</v>
      </c>
      <c r="I4987" s="108">
        <f t="shared" si="8277"/>
        <v>26545</v>
      </c>
      <c r="J4987" s="108">
        <f t="shared" si="8277"/>
        <v>13272</v>
      </c>
      <c r="K4987" s="108">
        <f t="shared" si="8277"/>
        <v>13272</v>
      </c>
      <c r="L4987" s="108">
        <f t="shared" si="8277"/>
        <v>13000</v>
      </c>
      <c r="M4987" s="108">
        <f t="shared" si="8277"/>
        <v>13000</v>
      </c>
      <c r="N4987" s="108">
        <f t="shared" si="8277"/>
        <v>6355</v>
      </c>
      <c r="O4987" s="108">
        <f t="shared" si="8277"/>
        <v>6355</v>
      </c>
      <c r="P4987" s="108">
        <f t="shared" si="8277"/>
        <v>13272</v>
      </c>
      <c r="Q4987" s="108">
        <f t="shared" si="8277"/>
        <v>13272</v>
      </c>
      <c r="R4987" s="108">
        <f t="shared" si="8277"/>
        <v>13000</v>
      </c>
      <c r="S4987" s="108">
        <f t="shared" si="8277"/>
        <v>13000</v>
      </c>
      <c r="T4987" s="108">
        <f t="shared" si="8277"/>
        <v>13000</v>
      </c>
      <c r="U4987" s="108">
        <f t="shared" si="8277"/>
        <v>13000</v>
      </c>
      <c r="V4987" s="108">
        <f t="shared" si="8277"/>
        <v>13000</v>
      </c>
      <c r="W4987" s="108">
        <f t="shared" si="8277"/>
        <v>13000</v>
      </c>
      <c r="X4987" s="108">
        <f t="shared" si="8277"/>
        <v>11000</v>
      </c>
      <c r="Y4987" s="108">
        <f t="shared" si="8277"/>
        <v>11000</v>
      </c>
    </row>
    <row r="4988" spans="1:25" ht="15" x14ac:dyDescent="0.2">
      <c r="A4988" s="95" t="s">
        <v>1041</v>
      </c>
      <c r="B4988" s="93" t="s">
        <v>1046</v>
      </c>
      <c r="C4988" s="94">
        <v>11</v>
      </c>
      <c r="D4988" s="95" t="s">
        <v>101</v>
      </c>
      <c r="E4988" s="119">
        <v>4511</v>
      </c>
      <c r="F4988" s="142" t="s">
        <v>91</v>
      </c>
      <c r="H4988" s="398">
        <v>26545</v>
      </c>
      <c r="I4988" s="398">
        <f>H4988</f>
        <v>26545</v>
      </c>
      <c r="J4988" s="398">
        <v>13272</v>
      </c>
      <c r="K4988" s="398">
        <f>J4988</f>
        <v>13272</v>
      </c>
      <c r="L4988" s="398">
        <v>13000</v>
      </c>
      <c r="M4988" s="398">
        <f>L4988</f>
        <v>13000</v>
      </c>
      <c r="N4988" s="398">
        <v>6355</v>
      </c>
      <c r="O4988" s="398">
        <f>N4988</f>
        <v>6355</v>
      </c>
      <c r="P4988" s="398">
        <v>13272</v>
      </c>
      <c r="Q4988" s="398">
        <f>P4988</f>
        <v>13272</v>
      </c>
      <c r="R4988" s="398">
        <v>13000</v>
      </c>
      <c r="S4988" s="398">
        <f>R4988</f>
        <v>13000</v>
      </c>
      <c r="T4988" s="398">
        <v>13000</v>
      </c>
      <c r="U4988" s="398">
        <f>T4988</f>
        <v>13000</v>
      </c>
      <c r="V4988" s="398">
        <v>13000</v>
      </c>
      <c r="W4988" s="398">
        <f>V4988</f>
        <v>13000</v>
      </c>
      <c r="X4988" s="398">
        <v>11000</v>
      </c>
      <c r="Y4988" s="398">
        <f>X4988</f>
        <v>11000</v>
      </c>
    </row>
    <row r="4989" spans="1:25" x14ac:dyDescent="0.2">
      <c r="A4989" s="118" t="s">
        <v>1041</v>
      </c>
      <c r="B4989" s="102" t="s">
        <v>1046</v>
      </c>
      <c r="C4989" s="103">
        <v>11</v>
      </c>
      <c r="D4989" s="118"/>
      <c r="E4989" s="113">
        <v>452</v>
      </c>
      <c r="F4989" s="141"/>
      <c r="G4989" s="186"/>
      <c r="H4989" s="108">
        <f t="shared" ref="H4989:Y4989" si="8278">H4990</f>
        <v>1991</v>
      </c>
      <c r="I4989" s="108">
        <f t="shared" si="8278"/>
        <v>1991</v>
      </c>
      <c r="J4989" s="108">
        <f t="shared" si="8278"/>
        <v>1327</v>
      </c>
      <c r="K4989" s="108">
        <f t="shared" si="8278"/>
        <v>1327</v>
      </c>
      <c r="L4989" s="108">
        <f t="shared" si="8278"/>
        <v>1000</v>
      </c>
      <c r="M4989" s="108">
        <f t="shared" si="8278"/>
        <v>1000</v>
      </c>
      <c r="N4989" s="108">
        <f t="shared" si="8278"/>
        <v>1000</v>
      </c>
      <c r="O4989" s="108">
        <f t="shared" si="8278"/>
        <v>1000</v>
      </c>
      <c r="P4989" s="108">
        <f t="shared" si="8278"/>
        <v>1327</v>
      </c>
      <c r="Q4989" s="108">
        <f t="shared" si="8278"/>
        <v>1327</v>
      </c>
      <c r="R4989" s="108">
        <f t="shared" si="8278"/>
        <v>1000</v>
      </c>
      <c r="S4989" s="108">
        <f t="shared" si="8278"/>
        <v>1000</v>
      </c>
      <c r="T4989" s="108">
        <f t="shared" si="8278"/>
        <v>1000</v>
      </c>
      <c r="U4989" s="108">
        <f t="shared" si="8278"/>
        <v>1000</v>
      </c>
      <c r="V4989" s="108">
        <f t="shared" si="8278"/>
        <v>1300</v>
      </c>
      <c r="W4989" s="108">
        <f t="shared" si="8278"/>
        <v>1300</v>
      </c>
      <c r="X4989" s="108">
        <f t="shared" si="8278"/>
        <v>2000</v>
      </c>
      <c r="Y4989" s="108">
        <f t="shared" si="8278"/>
        <v>2000</v>
      </c>
    </row>
    <row r="4990" spans="1:25" ht="15" x14ac:dyDescent="0.2">
      <c r="A4990" s="95" t="s">
        <v>1041</v>
      </c>
      <c r="B4990" s="93" t="s">
        <v>1046</v>
      </c>
      <c r="C4990" s="94">
        <v>11</v>
      </c>
      <c r="D4990" s="95" t="s">
        <v>101</v>
      </c>
      <c r="E4990" s="119">
        <v>4521</v>
      </c>
      <c r="F4990" s="142" t="s">
        <v>92</v>
      </c>
      <c r="H4990" s="398">
        <v>1991</v>
      </c>
      <c r="I4990" s="398">
        <f>H4990</f>
        <v>1991</v>
      </c>
      <c r="J4990" s="398">
        <v>1327</v>
      </c>
      <c r="K4990" s="398">
        <f>J4990</f>
        <v>1327</v>
      </c>
      <c r="L4990" s="398">
        <v>1000</v>
      </c>
      <c r="M4990" s="398">
        <f>L4990</f>
        <v>1000</v>
      </c>
      <c r="N4990" s="398">
        <v>1000</v>
      </c>
      <c r="O4990" s="398">
        <f>N4990</f>
        <v>1000</v>
      </c>
      <c r="P4990" s="398">
        <v>1327</v>
      </c>
      <c r="Q4990" s="398">
        <f>P4990</f>
        <v>1327</v>
      </c>
      <c r="R4990" s="398">
        <v>1000</v>
      </c>
      <c r="S4990" s="398">
        <f>R4990</f>
        <v>1000</v>
      </c>
      <c r="T4990" s="398">
        <v>1000</v>
      </c>
      <c r="U4990" s="398">
        <f>T4990</f>
        <v>1000</v>
      </c>
      <c r="V4990" s="398">
        <v>1300</v>
      </c>
      <c r="W4990" s="398">
        <f>V4990</f>
        <v>1300</v>
      </c>
      <c r="X4990" s="398">
        <v>2000</v>
      </c>
      <c r="Y4990" s="398">
        <f>X4990</f>
        <v>2000</v>
      </c>
    </row>
    <row r="4991" spans="1:25" x14ac:dyDescent="0.2">
      <c r="A4991" s="118" t="s">
        <v>1041</v>
      </c>
      <c r="B4991" s="102" t="s">
        <v>1046</v>
      </c>
      <c r="C4991" s="103">
        <v>11</v>
      </c>
      <c r="D4991" s="118"/>
      <c r="E4991" s="113">
        <v>453</v>
      </c>
      <c r="F4991" s="141"/>
      <c r="G4991" s="186"/>
      <c r="H4991" s="108">
        <f t="shared" ref="H4991:Y4991" si="8279">H4992</f>
        <v>1327</v>
      </c>
      <c r="I4991" s="108">
        <f t="shared" si="8279"/>
        <v>1327</v>
      </c>
      <c r="J4991" s="108">
        <f t="shared" si="8279"/>
        <v>1327</v>
      </c>
      <c r="K4991" s="108">
        <f t="shared" si="8279"/>
        <v>1327</v>
      </c>
      <c r="L4991" s="108">
        <f t="shared" si="8279"/>
        <v>1000</v>
      </c>
      <c r="M4991" s="108">
        <f t="shared" si="8279"/>
        <v>1000</v>
      </c>
      <c r="N4991" s="108">
        <f t="shared" si="8279"/>
        <v>1000</v>
      </c>
      <c r="O4991" s="108">
        <f t="shared" si="8279"/>
        <v>1000</v>
      </c>
      <c r="P4991" s="108">
        <f t="shared" si="8279"/>
        <v>1327</v>
      </c>
      <c r="Q4991" s="108">
        <f t="shared" si="8279"/>
        <v>1327</v>
      </c>
      <c r="R4991" s="108">
        <f t="shared" si="8279"/>
        <v>1000</v>
      </c>
      <c r="S4991" s="108">
        <f t="shared" si="8279"/>
        <v>1000</v>
      </c>
      <c r="T4991" s="108">
        <f t="shared" si="8279"/>
        <v>1000</v>
      </c>
      <c r="U4991" s="108">
        <f t="shared" si="8279"/>
        <v>1000</v>
      </c>
      <c r="V4991" s="108">
        <f t="shared" si="8279"/>
        <v>1300</v>
      </c>
      <c r="W4991" s="108">
        <f t="shared" si="8279"/>
        <v>1300</v>
      </c>
      <c r="X4991" s="108">
        <f t="shared" si="8279"/>
        <v>2000</v>
      </c>
      <c r="Y4991" s="108">
        <f t="shared" si="8279"/>
        <v>2000</v>
      </c>
    </row>
    <row r="4992" spans="1:25" ht="15" x14ac:dyDescent="0.2">
      <c r="A4992" s="95" t="s">
        <v>1041</v>
      </c>
      <c r="B4992" s="93" t="s">
        <v>1046</v>
      </c>
      <c r="C4992" s="94">
        <v>11</v>
      </c>
      <c r="D4992" s="95" t="s">
        <v>101</v>
      </c>
      <c r="E4992" s="119">
        <v>4531</v>
      </c>
      <c r="F4992" s="142" t="s">
        <v>198</v>
      </c>
      <c r="H4992" s="398">
        <v>1327</v>
      </c>
      <c r="I4992" s="398">
        <f>H4992</f>
        <v>1327</v>
      </c>
      <c r="J4992" s="398">
        <v>1327</v>
      </c>
      <c r="K4992" s="398">
        <f>J4992</f>
        <v>1327</v>
      </c>
      <c r="L4992" s="398">
        <v>1000</v>
      </c>
      <c r="M4992" s="398">
        <f>L4992</f>
        <v>1000</v>
      </c>
      <c r="N4992" s="398">
        <v>1000</v>
      </c>
      <c r="O4992" s="398">
        <f>N4992</f>
        <v>1000</v>
      </c>
      <c r="P4992" s="398">
        <v>1327</v>
      </c>
      <c r="Q4992" s="398">
        <f>P4992</f>
        <v>1327</v>
      </c>
      <c r="R4992" s="398">
        <v>1000</v>
      </c>
      <c r="S4992" s="398">
        <f>R4992</f>
        <v>1000</v>
      </c>
      <c r="T4992" s="398">
        <v>1000</v>
      </c>
      <c r="U4992" s="398">
        <f>T4992</f>
        <v>1000</v>
      </c>
      <c r="V4992" s="398">
        <v>1300</v>
      </c>
      <c r="W4992" s="398">
        <f>V4992</f>
        <v>1300</v>
      </c>
      <c r="X4992" s="398">
        <v>2000</v>
      </c>
      <c r="Y4992" s="398">
        <f>X4992</f>
        <v>2000</v>
      </c>
    </row>
    <row r="4993" spans="1:25" x14ac:dyDescent="0.2">
      <c r="A4993" s="188" t="s">
        <v>1041</v>
      </c>
      <c r="B4993" s="166" t="s">
        <v>1046</v>
      </c>
      <c r="C4993" s="167">
        <v>52</v>
      </c>
      <c r="D4993" s="166"/>
      <c r="E4993" s="168">
        <v>42</v>
      </c>
      <c r="F4993" s="169"/>
      <c r="G4993" s="169"/>
      <c r="H4993" s="185">
        <f t="shared" ref="H4993:X4994" si="8280">H4994</f>
        <v>132723</v>
      </c>
      <c r="I4993" s="185">
        <f t="shared" si="8280"/>
        <v>0</v>
      </c>
      <c r="J4993" s="185">
        <f t="shared" si="8280"/>
        <v>0</v>
      </c>
      <c r="K4993" s="185">
        <f t="shared" si="8280"/>
        <v>0</v>
      </c>
      <c r="L4993" s="185">
        <f t="shared" si="8280"/>
        <v>0</v>
      </c>
      <c r="M4993" s="185">
        <f t="shared" si="8280"/>
        <v>0</v>
      </c>
      <c r="N4993" s="185">
        <f t="shared" si="8280"/>
        <v>130000</v>
      </c>
      <c r="O4993" s="185">
        <f t="shared" si="8280"/>
        <v>0</v>
      </c>
      <c r="P4993" s="185">
        <f t="shared" si="8280"/>
        <v>0</v>
      </c>
      <c r="Q4993" s="185">
        <f t="shared" si="8280"/>
        <v>0</v>
      </c>
      <c r="R4993" s="185">
        <f t="shared" si="8280"/>
        <v>0</v>
      </c>
      <c r="S4993" s="185">
        <f t="shared" si="8280"/>
        <v>0</v>
      </c>
      <c r="T4993" s="185">
        <f t="shared" si="8280"/>
        <v>0</v>
      </c>
      <c r="U4993" s="185">
        <f t="shared" si="8280"/>
        <v>0</v>
      </c>
      <c r="V4993" s="185">
        <f t="shared" si="8280"/>
        <v>0</v>
      </c>
      <c r="W4993" s="185">
        <f t="shared" si="8280"/>
        <v>0</v>
      </c>
      <c r="X4993" s="185">
        <f t="shared" si="8280"/>
        <v>0</v>
      </c>
      <c r="Y4993" s="185">
        <f t="shared" ref="X4993:Y4994" si="8281">Y4994</f>
        <v>0</v>
      </c>
    </row>
    <row r="4994" spans="1:25" x14ac:dyDescent="0.2">
      <c r="A4994" s="118" t="s">
        <v>1041</v>
      </c>
      <c r="B4994" s="102" t="s">
        <v>1046</v>
      </c>
      <c r="C4994" s="103">
        <v>52</v>
      </c>
      <c r="D4994" s="118"/>
      <c r="E4994" s="113">
        <v>421</v>
      </c>
      <c r="F4994" s="141"/>
      <c r="G4994" s="186"/>
      <c r="H4994" s="108">
        <f t="shared" si="8280"/>
        <v>132723</v>
      </c>
      <c r="I4994" s="108">
        <f t="shared" si="8280"/>
        <v>0</v>
      </c>
      <c r="J4994" s="108">
        <f t="shared" si="8280"/>
        <v>0</v>
      </c>
      <c r="K4994" s="108">
        <f t="shared" si="8280"/>
        <v>0</v>
      </c>
      <c r="L4994" s="108">
        <f t="shared" si="8280"/>
        <v>0</v>
      </c>
      <c r="M4994" s="108">
        <f t="shared" si="8280"/>
        <v>0</v>
      </c>
      <c r="N4994" s="108">
        <f t="shared" si="8280"/>
        <v>130000</v>
      </c>
      <c r="O4994" s="108">
        <f t="shared" si="8280"/>
        <v>0</v>
      </c>
      <c r="P4994" s="108">
        <f t="shared" si="8280"/>
        <v>0</v>
      </c>
      <c r="Q4994" s="108">
        <f t="shared" si="8280"/>
        <v>0</v>
      </c>
      <c r="R4994" s="108">
        <f t="shared" si="8280"/>
        <v>0</v>
      </c>
      <c r="S4994" s="108">
        <f t="shared" si="8280"/>
        <v>0</v>
      </c>
      <c r="T4994" s="108">
        <f t="shared" si="8280"/>
        <v>0</v>
      </c>
      <c r="U4994" s="108">
        <f t="shared" si="8280"/>
        <v>0</v>
      </c>
      <c r="V4994" s="108">
        <f t="shared" si="8280"/>
        <v>0</v>
      </c>
      <c r="W4994" s="108">
        <f t="shared" si="8280"/>
        <v>0</v>
      </c>
      <c r="X4994" s="108">
        <f t="shared" si="8281"/>
        <v>0</v>
      </c>
      <c r="Y4994" s="108">
        <f t="shared" si="8281"/>
        <v>0</v>
      </c>
    </row>
    <row r="4995" spans="1:25" ht="15" x14ac:dyDescent="0.2">
      <c r="A4995" s="95" t="s">
        <v>1041</v>
      </c>
      <c r="B4995" s="93" t="s">
        <v>1046</v>
      </c>
      <c r="C4995" s="94">
        <v>52</v>
      </c>
      <c r="D4995" s="95" t="s">
        <v>101</v>
      </c>
      <c r="E4995" s="119">
        <v>4214</v>
      </c>
      <c r="F4995" s="142" t="s">
        <v>500</v>
      </c>
      <c r="H4995" s="398">
        <v>132723</v>
      </c>
      <c r="I4995" s="399"/>
      <c r="J4995" s="398">
        <v>0</v>
      </c>
      <c r="K4995" s="399"/>
      <c r="L4995" s="398"/>
      <c r="M4995" s="399"/>
      <c r="N4995" s="398">
        <v>130000</v>
      </c>
      <c r="O4995" s="399"/>
      <c r="P4995" s="398">
        <v>0</v>
      </c>
      <c r="Q4995" s="399"/>
      <c r="R4995" s="398"/>
      <c r="S4995" s="399"/>
      <c r="T4995" s="398">
        <v>0</v>
      </c>
      <c r="U4995" s="399"/>
      <c r="V4995" s="398"/>
      <c r="W4995" s="399"/>
      <c r="X4995" s="398">
        <v>0</v>
      </c>
      <c r="Y4995" s="399"/>
    </row>
    <row r="4996" spans="1:25" ht="56.25" x14ac:dyDescent="0.2">
      <c r="A4996" s="202" t="s">
        <v>1041</v>
      </c>
      <c r="B4996" s="173" t="s">
        <v>1047</v>
      </c>
      <c r="C4996" s="173"/>
      <c r="D4996" s="173"/>
      <c r="E4996" s="174"/>
      <c r="F4996" s="176" t="s">
        <v>1048</v>
      </c>
      <c r="G4996" s="177" t="s">
        <v>901</v>
      </c>
      <c r="H4996" s="178">
        <f>H4997+H5000+H5003+H5006</f>
        <v>117235</v>
      </c>
      <c r="I4996" s="178">
        <f t="shared" ref="I4996:Y4996" si="8282">I4997+I5000+I5003+I5006</f>
        <v>0</v>
      </c>
      <c r="J4996" s="178">
        <f t="shared" si="8282"/>
        <v>0</v>
      </c>
      <c r="K4996" s="178">
        <f t="shared" si="8282"/>
        <v>0</v>
      </c>
      <c r="L4996" s="178">
        <f t="shared" si="8282"/>
        <v>0</v>
      </c>
      <c r="M4996" s="178">
        <f t="shared" si="8282"/>
        <v>0</v>
      </c>
      <c r="N4996" s="178">
        <f t="shared" si="8282"/>
        <v>0</v>
      </c>
      <c r="O4996" s="178">
        <f t="shared" si="8282"/>
        <v>0</v>
      </c>
      <c r="P4996" s="178">
        <f t="shared" si="8282"/>
        <v>0</v>
      </c>
      <c r="Q4996" s="178">
        <f t="shared" si="8282"/>
        <v>0</v>
      </c>
      <c r="R4996" s="178">
        <f t="shared" si="8282"/>
        <v>0</v>
      </c>
      <c r="S4996" s="178">
        <f t="shared" si="8282"/>
        <v>0</v>
      </c>
      <c r="T4996" s="178">
        <f t="shared" si="8282"/>
        <v>0</v>
      </c>
      <c r="U4996" s="178">
        <f t="shared" si="8282"/>
        <v>0</v>
      </c>
      <c r="V4996" s="178">
        <f t="shared" si="8282"/>
        <v>0</v>
      </c>
      <c r="W4996" s="178">
        <f t="shared" si="8282"/>
        <v>0</v>
      </c>
      <c r="X4996" s="178">
        <f t="shared" si="8282"/>
        <v>0</v>
      </c>
      <c r="Y4996" s="178">
        <f t="shared" si="8282"/>
        <v>0</v>
      </c>
    </row>
    <row r="4997" spans="1:25" x14ac:dyDescent="0.2">
      <c r="A4997" s="188" t="s">
        <v>1041</v>
      </c>
      <c r="B4997" s="166" t="s">
        <v>1047</v>
      </c>
      <c r="C4997" s="167">
        <v>5762</v>
      </c>
      <c r="D4997" s="166"/>
      <c r="E4997" s="168">
        <v>32</v>
      </c>
      <c r="F4997" s="169"/>
      <c r="G4997" s="169"/>
      <c r="H4997" s="185">
        <f t="shared" ref="H4997:X4998" si="8283">H4998</f>
        <v>0</v>
      </c>
      <c r="I4997" s="185">
        <f t="shared" si="8283"/>
        <v>0</v>
      </c>
      <c r="J4997" s="185">
        <f t="shared" si="8283"/>
        <v>0</v>
      </c>
      <c r="K4997" s="185">
        <f t="shared" si="8283"/>
        <v>0</v>
      </c>
      <c r="L4997" s="185">
        <f t="shared" si="8283"/>
        <v>0</v>
      </c>
      <c r="M4997" s="185">
        <f t="shared" si="8283"/>
        <v>0</v>
      </c>
      <c r="N4997" s="185">
        <f t="shared" si="8283"/>
        <v>0</v>
      </c>
      <c r="O4997" s="185">
        <f t="shared" si="8283"/>
        <v>0</v>
      </c>
      <c r="P4997" s="185">
        <f t="shared" si="8283"/>
        <v>0</v>
      </c>
      <c r="Q4997" s="185">
        <f t="shared" si="8283"/>
        <v>0</v>
      </c>
      <c r="R4997" s="185">
        <f t="shared" si="8283"/>
        <v>0</v>
      </c>
      <c r="S4997" s="185">
        <f t="shared" si="8283"/>
        <v>0</v>
      </c>
      <c r="T4997" s="185">
        <f t="shared" si="8283"/>
        <v>0</v>
      </c>
      <c r="U4997" s="185">
        <f t="shared" si="8283"/>
        <v>0</v>
      </c>
      <c r="V4997" s="185">
        <f t="shared" si="8283"/>
        <v>0</v>
      </c>
      <c r="W4997" s="185">
        <f t="shared" si="8283"/>
        <v>0</v>
      </c>
      <c r="X4997" s="185">
        <f t="shared" si="8283"/>
        <v>0</v>
      </c>
      <c r="Y4997" s="185">
        <f t="shared" ref="X4997:Y4998" si="8284">Y4998</f>
        <v>0</v>
      </c>
    </row>
    <row r="4998" spans="1:25" x14ac:dyDescent="0.2">
      <c r="A4998" s="118" t="s">
        <v>1041</v>
      </c>
      <c r="B4998" s="102" t="s">
        <v>1047</v>
      </c>
      <c r="C4998" s="103">
        <v>5762</v>
      </c>
      <c r="D4998" s="118"/>
      <c r="E4998" s="113">
        <v>323</v>
      </c>
      <c r="F4998" s="141"/>
      <c r="G4998" s="186"/>
      <c r="H4998" s="108">
        <f t="shared" si="8283"/>
        <v>0</v>
      </c>
      <c r="I4998" s="108">
        <f t="shared" si="8283"/>
        <v>0</v>
      </c>
      <c r="J4998" s="108">
        <f t="shared" si="8283"/>
        <v>0</v>
      </c>
      <c r="K4998" s="108">
        <f t="shared" si="8283"/>
        <v>0</v>
      </c>
      <c r="L4998" s="108">
        <f t="shared" si="8283"/>
        <v>0</v>
      </c>
      <c r="M4998" s="108">
        <f t="shared" si="8283"/>
        <v>0</v>
      </c>
      <c r="N4998" s="108">
        <f t="shared" si="8283"/>
        <v>0</v>
      </c>
      <c r="O4998" s="108">
        <f t="shared" si="8283"/>
        <v>0</v>
      </c>
      <c r="P4998" s="108">
        <f t="shared" si="8283"/>
        <v>0</v>
      </c>
      <c r="Q4998" s="108">
        <f t="shared" si="8283"/>
        <v>0</v>
      </c>
      <c r="R4998" s="108">
        <f t="shared" si="8283"/>
        <v>0</v>
      </c>
      <c r="S4998" s="108">
        <f t="shared" si="8283"/>
        <v>0</v>
      </c>
      <c r="T4998" s="108">
        <f t="shared" si="8283"/>
        <v>0</v>
      </c>
      <c r="U4998" s="108">
        <f t="shared" si="8283"/>
        <v>0</v>
      </c>
      <c r="V4998" s="108">
        <f t="shared" si="8283"/>
        <v>0</v>
      </c>
      <c r="W4998" s="108">
        <f t="shared" si="8283"/>
        <v>0</v>
      </c>
      <c r="X4998" s="108">
        <f t="shared" si="8284"/>
        <v>0</v>
      </c>
      <c r="Y4998" s="108">
        <f t="shared" si="8284"/>
        <v>0</v>
      </c>
    </row>
    <row r="4999" spans="1:25" ht="15" x14ac:dyDescent="0.2">
      <c r="A4999" s="95" t="s">
        <v>1041</v>
      </c>
      <c r="B4999" s="93" t="s">
        <v>1047</v>
      </c>
      <c r="C4999" s="94">
        <v>5762</v>
      </c>
      <c r="D4999" s="95" t="s">
        <v>101</v>
      </c>
      <c r="E4999" s="119">
        <v>3232</v>
      </c>
      <c r="F4999" s="142" t="s">
        <v>53</v>
      </c>
      <c r="H4999" s="398">
        <v>0</v>
      </c>
      <c r="I4999" s="428"/>
      <c r="J4999" s="398">
        <v>0</v>
      </c>
      <c r="K4999" s="428"/>
      <c r="L4999" s="398"/>
      <c r="M4999" s="428"/>
      <c r="N4999" s="398">
        <v>0</v>
      </c>
      <c r="O4999" s="428"/>
      <c r="P4999" s="398">
        <v>0</v>
      </c>
      <c r="Q4999" s="428"/>
      <c r="R4999" s="398"/>
      <c r="S4999" s="428"/>
      <c r="T4999" s="398">
        <v>0</v>
      </c>
      <c r="U4999" s="428"/>
      <c r="V4999" s="398"/>
      <c r="W4999" s="428"/>
      <c r="X4999" s="398"/>
      <c r="Y4999" s="428"/>
    </row>
    <row r="5000" spans="1:25" x14ac:dyDescent="0.2">
      <c r="A5000" s="188" t="s">
        <v>1041</v>
      </c>
      <c r="B5000" s="166" t="s">
        <v>1047</v>
      </c>
      <c r="C5000" s="167">
        <v>5762</v>
      </c>
      <c r="D5000" s="166"/>
      <c r="E5000" s="168">
        <v>42</v>
      </c>
      <c r="F5000" s="169"/>
      <c r="G5000" s="169"/>
      <c r="H5000" s="185">
        <f t="shared" ref="H5000:Y5000" si="8285">H5001</f>
        <v>0</v>
      </c>
      <c r="I5000" s="185">
        <f t="shared" si="8285"/>
        <v>0</v>
      </c>
      <c r="J5000" s="185">
        <f t="shared" si="8285"/>
        <v>0</v>
      </c>
      <c r="K5000" s="185">
        <f t="shared" si="8285"/>
        <v>0</v>
      </c>
      <c r="L5000" s="185">
        <f t="shared" si="8285"/>
        <v>0</v>
      </c>
      <c r="M5000" s="185">
        <f t="shared" si="8285"/>
        <v>0</v>
      </c>
      <c r="N5000" s="185">
        <f t="shared" si="8285"/>
        <v>0</v>
      </c>
      <c r="O5000" s="185">
        <f t="shared" si="8285"/>
        <v>0</v>
      </c>
      <c r="P5000" s="185">
        <f t="shared" si="8285"/>
        <v>0</v>
      </c>
      <c r="Q5000" s="185">
        <f t="shared" si="8285"/>
        <v>0</v>
      </c>
      <c r="R5000" s="185">
        <f t="shared" si="8285"/>
        <v>0</v>
      </c>
      <c r="S5000" s="185">
        <f t="shared" si="8285"/>
        <v>0</v>
      </c>
      <c r="T5000" s="185">
        <f t="shared" si="8285"/>
        <v>0</v>
      </c>
      <c r="U5000" s="185">
        <f t="shared" si="8285"/>
        <v>0</v>
      </c>
      <c r="V5000" s="185">
        <f t="shared" si="8285"/>
        <v>0</v>
      </c>
      <c r="W5000" s="185">
        <f t="shared" si="8285"/>
        <v>0</v>
      </c>
      <c r="X5000" s="185">
        <f t="shared" si="8285"/>
        <v>0</v>
      </c>
      <c r="Y5000" s="185">
        <f t="shared" si="8285"/>
        <v>0</v>
      </c>
    </row>
    <row r="5001" spans="1:25" x14ac:dyDescent="0.2">
      <c r="A5001" s="118" t="s">
        <v>1041</v>
      </c>
      <c r="B5001" s="102" t="s">
        <v>1047</v>
      </c>
      <c r="C5001" s="103">
        <v>5762</v>
      </c>
      <c r="D5001" s="118"/>
      <c r="E5001" s="113">
        <v>421</v>
      </c>
      <c r="F5001" s="141"/>
      <c r="G5001" s="186"/>
      <c r="H5001" s="108">
        <f t="shared" ref="H5001:Y5001" si="8286">H5002</f>
        <v>0</v>
      </c>
      <c r="I5001" s="108">
        <f t="shared" si="8286"/>
        <v>0</v>
      </c>
      <c r="J5001" s="108">
        <f t="shared" si="8286"/>
        <v>0</v>
      </c>
      <c r="K5001" s="108">
        <f t="shared" si="8286"/>
        <v>0</v>
      </c>
      <c r="L5001" s="108">
        <f t="shared" si="8286"/>
        <v>0</v>
      </c>
      <c r="M5001" s="108">
        <f t="shared" si="8286"/>
        <v>0</v>
      </c>
      <c r="N5001" s="108">
        <f t="shared" si="8286"/>
        <v>0</v>
      </c>
      <c r="O5001" s="108">
        <f t="shared" si="8286"/>
        <v>0</v>
      </c>
      <c r="P5001" s="108">
        <f t="shared" si="8286"/>
        <v>0</v>
      </c>
      <c r="Q5001" s="108">
        <f t="shared" si="8286"/>
        <v>0</v>
      </c>
      <c r="R5001" s="108">
        <f t="shared" si="8286"/>
        <v>0</v>
      </c>
      <c r="S5001" s="108">
        <f t="shared" si="8286"/>
        <v>0</v>
      </c>
      <c r="T5001" s="108">
        <f t="shared" si="8286"/>
        <v>0</v>
      </c>
      <c r="U5001" s="108">
        <f t="shared" si="8286"/>
        <v>0</v>
      </c>
      <c r="V5001" s="108">
        <f t="shared" si="8286"/>
        <v>0</v>
      </c>
      <c r="W5001" s="108">
        <f t="shared" si="8286"/>
        <v>0</v>
      </c>
      <c r="X5001" s="108">
        <f t="shared" si="8286"/>
        <v>0</v>
      </c>
      <c r="Y5001" s="108">
        <f t="shared" si="8286"/>
        <v>0</v>
      </c>
    </row>
    <row r="5002" spans="1:25" ht="15" x14ac:dyDescent="0.2">
      <c r="A5002" s="95" t="s">
        <v>1041</v>
      </c>
      <c r="B5002" s="93" t="s">
        <v>1047</v>
      </c>
      <c r="C5002" s="94">
        <v>5762</v>
      </c>
      <c r="D5002" s="95" t="s">
        <v>101</v>
      </c>
      <c r="E5002" s="119">
        <v>4214</v>
      </c>
      <c r="F5002" s="142" t="s">
        <v>500</v>
      </c>
      <c r="H5002" s="398">
        <v>0</v>
      </c>
      <c r="I5002" s="428"/>
      <c r="J5002" s="398">
        <v>0</v>
      </c>
      <c r="K5002" s="428"/>
      <c r="L5002" s="398"/>
      <c r="M5002" s="428"/>
      <c r="N5002" s="398">
        <v>0</v>
      </c>
      <c r="O5002" s="428"/>
      <c r="P5002" s="398">
        <v>0</v>
      </c>
      <c r="Q5002" s="428"/>
      <c r="R5002" s="398"/>
      <c r="S5002" s="428"/>
      <c r="T5002" s="398">
        <v>0</v>
      </c>
      <c r="U5002" s="428"/>
      <c r="V5002" s="398"/>
      <c r="W5002" s="428"/>
      <c r="X5002" s="398"/>
      <c r="Y5002" s="428"/>
    </row>
    <row r="5003" spans="1:25" x14ac:dyDescent="0.2">
      <c r="A5003" s="188" t="s">
        <v>1041</v>
      </c>
      <c r="B5003" s="166" t="s">
        <v>1047</v>
      </c>
      <c r="C5003" s="167">
        <v>5762</v>
      </c>
      <c r="D5003" s="166"/>
      <c r="E5003" s="168">
        <v>45</v>
      </c>
      <c r="F5003" s="169"/>
      <c r="G5003" s="169"/>
      <c r="H5003" s="185">
        <f t="shared" ref="H5003:Y5003" si="8287">H5004</f>
        <v>0</v>
      </c>
      <c r="I5003" s="185">
        <f t="shared" si="8287"/>
        <v>0</v>
      </c>
      <c r="J5003" s="185">
        <f t="shared" si="8287"/>
        <v>0</v>
      </c>
      <c r="K5003" s="185">
        <f t="shared" si="8287"/>
        <v>0</v>
      </c>
      <c r="L5003" s="185">
        <f t="shared" si="8287"/>
        <v>0</v>
      </c>
      <c r="M5003" s="185">
        <f t="shared" si="8287"/>
        <v>0</v>
      </c>
      <c r="N5003" s="185">
        <f t="shared" si="8287"/>
        <v>0</v>
      </c>
      <c r="O5003" s="185">
        <f t="shared" si="8287"/>
        <v>0</v>
      </c>
      <c r="P5003" s="185">
        <f t="shared" si="8287"/>
        <v>0</v>
      </c>
      <c r="Q5003" s="185">
        <f t="shared" si="8287"/>
        <v>0</v>
      </c>
      <c r="R5003" s="185">
        <f t="shared" si="8287"/>
        <v>0</v>
      </c>
      <c r="S5003" s="185">
        <f t="shared" si="8287"/>
        <v>0</v>
      </c>
      <c r="T5003" s="185">
        <f t="shared" si="8287"/>
        <v>0</v>
      </c>
      <c r="U5003" s="185">
        <f t="shared" si="8287"/>
        <v>0</v>
      </c>
      <c r="V5003" s="185">
        <f t="shared" si="8287"/>
        <v>0</v>
      </c>
      <c r="W5003" s="185">
        <f t="shared" si="8287"/>
        <v>0</v>
      </c>
      <c r="X5003" s="185">
        <f t="shared" si="8287"/>
        <v>0</v>
      </c>
      <c r="Y5003" s="185">
        <f t="shared" si="8287"/>
        <v>0</v>
      </c>
    </row>
    <row r="5004" spans="1:25" x14ac:dyDescent="0.2">
      <c r="A5004" s="118" t="s">
        <v>1041</v>
      </c>
      <c r="B5004" s="102" t="s">
        <v>1047</v>
      </c>
      <c r="C5004" s="103">
        <v>5762</v>
      </c>
      <c r="D5004" s="118"/>
      <c r="E5004" s="113">
        <v>451</v>
      </c>
      <c r="F5004" s="141"/>
      <c r="G5004" s="186"/>
      <c r="H5004" s="108">
        <f t="shared" ref="H5004:Y5004" si="8288">H5005</f>
        <v>0</v>
      </c>
      <c r="I5004" s="108">
        <f t="shared" si="8288"/>
        <v>0</v>
      </c>
      <c r="J5004" s="108">
        <f t="shared" si="8288"/>
        <v>0</v>
      </c>
      <c r="K5004" s="108">
        <f t="shared" si="8288"/>
        <v>0</v>
      </c>
      <c r="L5004" s="108">
        <f t="shared" si="8288"/>
        <v>0</v>
      </c>
      <c r="M5004" s="108">
        <f t="shared" si="8288"/>
        <v>0</v>
      </c>
      <c r="N5004" s="108">
        <f t="shared" si="8288"/>
        <v>0</v>
      </c>
      <c r="O5004" s="108">
        <f t="shared" si="8288"/>
        <v>0</v>
      </c>
      <c r="P5004" s="108">
        <f t="shared" si="8288"/>
        <v>0</v>
      </c>
      <c r="Q5004" s="108">
        <f t="shared" si="8288"/>
        <v>0</v>
      </c>
      <c r="R5004" s="108">
        <f t="shared" si="8288"/>
        <v>0</v>
      </c>
      <c r="S5004" s="108">
        <f t="shared" si="8288"/>
        <v>0</v>
      </c>
      <c r="T5004" s="108">
        <f t="shared" si="8288"/>
        <v>0</v>
      </c>
      <c r="U5004" s="108">
        <f t="shared" si="8288"/>
        <v>0</v>
      </c>
      <c r="V5004" s="108">
        <f t="shared" si="8288"/>
        <v>0</v>
      </c>
      <c r="W5004" s="108">
        <f t="shared" si="8288"/>
        <v>0</v>
      </c>
      <c r="X5004" s="108">
        <f t="shared" si="8288"/>
        <v>0</v>
      </c>
      <c r="Y5004" s="108">
        <f t="shared" si="8288"/>
        <v>0</v>
      </c>
    </row>
    <row r="5005" spans="1:25" ht="15" x14ac:dyDescent="0.2">
      <c r="A5005" s="95" t="s">
        <v>1041</v>
      </c>
      <c r="B5005" s="93" t="s">
        <v>1047</v>
      </c>
      <c r="C5005" s="94">
        <v>5762</v>
      </c>
      <c r="D5005" s="95" t="s">
        <v>101</v>
      </c>
      <c r="E5005" s="119">
        <v>4511</v>
      </c>
      <c r="F5005" s="142" t="s">
        <v>91</v>
      </c>
      <c r="H5005" s="398">
        <v>0</v>
      </c>
      <c r="I5005" s="428"/>
      <c r="J5005" s="398">
        <v>0</v>
      </c>
      <c r="K5005" s="428"/>
      <c r="L5005" s="398"/>
      <c r="M5005" s="428"/>
      <c r="N5005" s="398">
        <v>0</v>
      </c>
      <c r="O5005" s="428"/>
      <c r="P5005" s="398">
        <v>0</v>
      </c>
      <c r="Q5005" s="428"/>
      <c r="R5005" s="398"/>
      <c r="S5005" s="428"/>
      <c r="T5005" s="398">
        <v>0</v>
      </c>
      <c r="U5005" s="428"/>
      <c r="V5005" s="398"/>
      <c r="W5005" s="428"/>
      <c r="X5005" s="398"/>
      <c r="Y5005" s="428"/>
    </row>
    <row r="5006" spans="1:25" x14ac:dyDescent="0.2">
      <c r="A5006" s="188" t="s">
        <v>1041</v>
      </c>
      <c r="B5006" s="166" t="s">
        <v>1047</v>
      </c>
      <c r="C5006" s="167">
        <v>5765211</v>
      </c>
      <c r="D5006" s="166"/>
      <c r="E5006" s="168">
        <v>32</v>
      </c>
      <c r="F5006" s="169"/>
      <c r="G5006" s="169"/>
      <c r="H5006" s="185">
        <f t="shared" ref="H5006:X5007" si="8289">H5007</f>
        <v>117235</v>
      </c>
      <c r="I5006" s="185">
        <f t="shared" si="8289"/>
        <v>0</v>
      </c>
      <c r="J5006" s="185">
        <f t="shared" si="8289"/>
        <v>0</v>
      </c>
      <c r="K5006" s="185">
        <f t="shared" si="8289"/>
        <v>0</v>
      </c>
      <c r="L5006" s="185">
        <f t="shared" si="8289"/>
        <v>0</v>
      </c>
      <c r="M5006" s="185">
        <f t="shared" si="8289"/>
        <v>0</v>
      </c>
      <c r="N5006" s="185">
        <f t="shared" si="8289"/>
        <v>0</v>
      </c>
      <c r="O5006" s="185">
        <f t="shared" si="8289"/>
        <v>0</v>
      </c>
      <c r="P5006" s="185">
        <f t="shared" si="8289"/>
        <v>0</v>
      </c>
      <c r="Q5006" s="185">
        <f t="shared" si="8289"/>
        <v>0</v>
      </c>
      <c r="R5006" s="185">
        <f t="shared" si="8289"/>
        <v>0</v>
      </c>
      <c r="S5006" s="185">
        <f t="shared" si="8289"/>
        <v>0</v>
      </c>
      <c r="T5006" s="185">
        <f t="shared" si="8289"/>
        <v>0</v>
      </c>
      <c r="U5006" s="185">
        <f t="shared" si="8289"/>
        <v>0</v>
      </c>
      <c r="V5006" s="185">
        <f t="shared" si="8289"/>
        <v>0</v>
      </c>
      <c r="W5006" s="185">
        <f t="shared" si="8289"/>
        <v>0</v>
      </c>
      <c r="X5006" s="185">
        <f t="shared" si="8289"/>
        <v>0</v>
      </c>
      <c r="Y5006" s="185">
        <f t="shared" ref="X5006:Y5007" si="8290">Y5007</f>
        <v>0</v>
      </c>
    </row>
    <row r="5007" spans="1:25" x14ac:dyDescent="0.2">
      <c r="A5007" s="118" t="s">
        <v>1041</v>
      </c>
      <c r="B5007" s="102" t="s">
        <v>1047</v>
      </c>
      <c r="C5007" s="103">
        <v>5765211</v>
      </c>
      <c r="D5007" s="118"/>
      <c r="E5007" s="113">
        <v>323</v>
      </c>
      <c r="F5007" s="141"/>
      <c r="G5007" s="186"/>
      <c r="H5007" s="108">
        <f t="shared" si="8289"/>
        <v>117235</v>
      </c>
      <c r="I5007" s="108">
        <f t="shared" si="8289"/>
        <v>0</v>
      </c>
      <c r="J5007" s="108">
        <f t="shared" si="8289"/>
        <v>0</v>
      </c>
      <c r="K5007" s="108">
        <f t="shared" si="8289"/>
        <v>0</v>
      </c>
      <c r="L5007" s="108">
        <f t="shared" si="8289"/>
        <v>0</v>
      </c>
      <c r="M5007" s="108">
        <f t="shared" si="8289"/>
        <v>0</v>
      </c>
      <c r="N5007" s="108">
        <f t="shared" si="8289"/>
        <v>0</v>
      </c>
      <c r="O5007" s="108">
        <f t="shared" si="8289"/>
        <v>0</v>
      </c>
      <c r="P5007" s="108">
        <f t="shared" si="8289"/>
        <v>0</v>
      </c>
      <c r="Q5007" s="108">
        <f t="shared" si="8289"/>
        <v>0</v>
      </c>
      <c r="R5007" s="108">
        <f t="shared" si="8289"/>
        <v>0</v>
      </c>
      <c r="S5007" s="108">
        <f t="shared" si="8289"/>
        <v>0</v>
      </c>
      <c r="T5007" s="108">
        <f t="shared" si="8289"/>
        <v>0</v>
      </c>
      <c r="U5007" s="108">
        <f t="shared" si="8289"/>
        <v>0</v>
      </c>
      <c r="V5007" s="108">
        <f t="shared" si="8289"/>
        <v>0</v>
      </c>
      <c r="W5007" s="108">
        <f t="shared" si="8289"/>
        <v>0</v>
      </c>
      <c r="X5007" s="108">
        <f t="shared" si="8290"/>
        <v>0</v>
      </c>
      <c r="Y5007" s="108">
        <f t="shared" si="8290"/>
        <v>0</v>
      </c>
    </row>
    <row r="5008" spans="1:25" ht="15" x14ac:dyDescent="0.2">
      <c r="A5008" s="95" t="s">
        <v>1041</v>
      </c>
      <c r="B5008" s="93" t="s">
        <v>1047</v>
      </c>
      <c r="C5008" s="94">
        <v>5765211</v>
      </c>
      <c r="D5008" s="95" t="s">
        <v>101</v>
      </c>
      <c r="E5008" s="119">
        <v>3232</v>
      </c>
      <c r="F5008" s="142" t="s">
        <v>53</v>
      </c>
      <c r="H5008" s="398">
        <v>117235</v>
      </c>
      <c r="I5008" s="428"/>
      <c r="J5008" s="398">
        <v>0</v>
      </c>
      <c r="K5008" s="428"/>
      <c r="L5008" s="398"/>
      <c r="M5008" s="428"/>
      <c r="N5008" s="398">
        <v>0</v>
      </c>
      <c r="O5008" s="428"/>
      <c r="P5008" s="398">
        <v>0</v>
      </c>
      <c r="Q5008" s="428"/>
      <c r="R5008" s="398"/>
      <c r="S5008" s="428"/>
      <c r="T5008" s="398">
        <v>0</v>
      </c>
      <c r="U5008" s="428"/>
      <c r="V5008" s="398"/>
      <c r="W5008" s="428"/>
      <c r="X5008" s="398"/>
      <c r="Y5008" s="428"/>
    </row>
    <row r="5009" spans="8:25" x14ac:dyDescent="0.2">
      <c r="H5009" s="434"/>
      <c r="I5009" s="434"/>
      <c r="J5009" s="434"/>
      <c r="K5009" s="434"/>
      <c r="L5009" s="434"/>
      <c r="M5009" s="434"/>
      <c r="N5009" s="434"/>
      <c r="O5009" s="434"/>
      <c r="P5009" s="434"/>
      <c r="Q5009" s="434"/>
      <c r="R5009" s="434"/>
      <c r="S5009" s="434"/>
      <c r="T5009" s="434"/>
      <c r="U5009" s="434"/>
      <c r="V5009" s="434"/>
      <c r="W5009" s="434"/>
      <c r="X5009" s="434"/>
      <c r="Y5009" s="434"/>
    </row>
    <row r="5010" spans="8:25" x14ac:dyDescent="0.2">
      <c r="H5010" s="434"/>
      <c r="I5010" s="434"/>
      <c r="J5010" s="434"/>
      <c r="K5010" s="434"/>
      <c r="L5010" s="434"/>
      <c r="M5010" s="434"/>
      <c r="N5010" s="434"/>
      <c r="O5010" s="434"/>
      <c r="P5010" s="434"/>
      <c r="Q5010" s="434"/>
      <c r="R5010" s="434"/>
      <c r="S5010" s="434"/>
      <c r="T5010" s="434"/>
      <c r="U5010" s="434"/>
      <c r="V5010" s="434"/>
      <c r="W5010" s="434"/>
      <c r="X5010" s="434"/>
      <c r="Y5010" s="434"/>
    </row>
    <row r="5011" spans="8:25" x14ac:dyDescent="0.2">
      <c r="H5011" s="434"/>
      <c r="I5011" s="434"/>
      <c r="J5011" s="434"/>
      <c r="K5011" s="434"/>
      <c r="L5011" s="434"/>
      <c r="M5011" s="434"/>
      <c r="N5011" s="434"/>
      <c r="O5011" s="434"/>
      <c r="P5011" s="434"/>
      <c r="Q5011" s="434"/>
      <c r="R5011" s="434"/>
      <c r="S5011" s="434"/>
      <c r="T5011" s="434"/>
      <c r="U5011" s="434"/>
      <c r="V5011" s="434"/>
      <c r="W5011" s="434"/>
      <c r="X5011" s="434"/>
      <c r="Y5011" s="434"/>
    </row>
    <row r="5012" spans="8:25" x14ac:dyDescent="0.2">
      <c r="H5012" s="434"/>
      <c r="I5012" s="434"/>
      <c r="J5012" s="434"/>
      <c r="K5012" s="434"/>
      <c r="L5012" s="434"/>
      <c r="M5012" s="434"/>
      <c r="N5012" s="434"/>
      <c r="O5012" s="434"/>
      <c r="P5012" s="434"/>
      <c r="Q5012" s="434"/>
      <c r="R5012" s="434"/>
      <c r="S5012" s="434"/>
      <c r="T5012" s="434"/>
      <c r="U5012" s="434"/>
      <c r="V5012" s="434"/>
      <c r="W5012" s="434"/>
      <c r="X5012" s="434"/>
      <c r="Y5012" s="434"/>
    </row>
    <row r="5013" spans="8:25" x14ac:dyDescent="0.2">
      <c r="H5013" s="434"/>
      <c r="I5013" s="434"/>
      <c r="J5013" s="434"/>
      <c r="K5013" s="434"/>
      <c r="L5013" s="434"/>
      <c r="M5013" s="434"/>
      <c r="N5013" s="434"/>
      <c r="O5013" s="434"/>
      <c r="P5013" s="434"/>
      <c r="Q5013" s="434"/>
      <c r="R5013" s="434"/>
      <c r="S5013" s="434"/>
      <c r="T5013" s="434"/>
      <c r="U5013" s="434"/>
      <c r="V5013" s="434"/>
      <c r="W5013" s="434"/>
      <c r="X5013" s="434"/>
      <c r="Y5013" s="434"/>
    </row>
    <row r="5014" spans="8:25" x14ac:dyDescent="0.2">
      <c r="H5014" s="434"/>
      <c r="I5014" s="434"/>
      <c r="J5014" s="434"/>
      <c r="K5014" s="434"/>
      <c r="L5014" s="434"/>
      <c r="M5014" s="434"/>
      <c r="N5014" s="434"/>
      <c r="O5014" s="434"/>
      <c r="P5014" s="434"/>
      <c r="Q5014" s="434"/>
      <c r="R5014" s="434"/>
      <c r="S5014" s="434"/>
      <c r="T5014" s="434"/>
      <c r="U5014" s="434"/>
      <c r="V5014" s="434"/>
      <c r="W5014" s="434"/>
      <c r="X5014" s="434"/>
      <c r="Y5014" s="434"/>
    </row>
    <row r="5015" spans="8:25" x14ac:dyDescent="0.2">
      <c r="H5015" s="434"/>
      <c r="I5015" s="434"/>
      <c r="J5015" s="434"/>
      <c r="K5015" s="434"/>
      <c r="L5015" s="434"/>
      <c r="M5015" s="434"/>
      <c r="N5015" s="434"/>
      <c r="O5015" s="434"/>
      <c r="P5015" s="434"/>
      <c r="Q5015" s="434"/>
      <c r="R5015" s="434"/>
      <c r="S5015" s="434"/>
      <c r="T5015" s="434"/>
      <c r="U5015" s="434"/>
      <c r="V5015" s="434"/>
      <c r="W5015" s="434"/>
      <c r="X5015" s="434"/>
      <c r="Y5015" s="434"/>
    </row>
    <row r="5016" spans="8:25" x14ac:dyDescent="0.2">
      <c r="H5016" s="434"/>
      <c r="I5016" s="434"/>
      <c r="J5016" s="434"/>
      <c r="K5016" s="434"/>
      <c r="L5016" s="434"/>
      <c r="M5016" s="434"/>
      <c r="N5016" s="434"/>
      <c r="O5016" s="434"/>
      <c r="P5016" s="434"/>
      <c r="Q5016" s="434"/>
      <c r="R5016" s="434"/>
      <c r="S5016" s="434"/>
      <c r="T5016" s="434"/>
      <c r="U5016" s="434"/>
      <c r="V5016" s="434"/>
      <c r="W5016" s="434"/>
      <c r="X5016" s="434"/>
      <c r="Y5016" s="434"/>
    </row>
    <row r="5017" spans="8:25" x14ac:dyDescent="0.2">
      <c r="H5017" s="434"/>
      <c r="I5017" s="434"/>
      <c r="J5017" s="434"/>
      <c r="K5017" s="434"/>
      <c r="L5017" s="434"/>
      <c r="M5017" s="434"/>
      <c r="N5017" s="434"/>
      <c r="O5017" s="434"/>
      <c r="P5017" s="434"/>
      <c r="Q5017" s="434"/>
      <c r="R5017" s="434"/>
      <c r="S5017" s="434"/>
      <c r="T5017" s="434"/>
      <c r="U5017" s="434"/>
      <c r="V5017" s="434"/>
      <c r="W5017" s="434"/>
      <c r="X5017" s="434"/>
      <c r="Y5017" s="434"/>
    </row>
    <row r="5018" spans="8:25" x14ac:dyDescent="0.2">
      <c r="H5018" s="434"/>
      <c r="I5018" s="434"/>
      <c r="J5018" s="434"/>
      <c r="K5018" s="434"/>
      <c r="L5018" s="434"/>
      <c r="M5018" s="434"/>
      <c r="N5018" s="434"/>
      <c r="O5018" s="434"/>
      <c r="P5018" s="434"/>
      <c r="Q5018" s="434"/>
      <c r="R5018" s="434"/>
      <c r="S5018" s="434"/>
      <c r="T5018" s="434"/>
      <c r="U5018" s="434"/>
      <c r="V5018" s="434"/>
      <c r="W5018" s="434"/>
      <c r="X5018" s="434"/>
      <c r="Y5018" s="434"/>
    </row>
    <row r="5019" spans="8:25" x14ac:dyDescent="0.2">
      <c r="H5019" s="434"/>
      <c r="I5019" s="434"/>
      <c r="J5019" s="434"/>
      <c r="K5019" s="434"/>
      <c r="L5019" s="434"/>
      <c r="M5019" s="434"/>
      <c r="N5019" s="434"/>
      <c r="O5019" s="434"/>
      <c r="P5019" s="434"/>
      <c r="Q5019" s="434"/>
      <c r="R5019" s="434"/>
      <c r="S5019" s="434"/>
      <c r="T5019" s="434"/>
      <c r="U5019" s="434"/>
      <c r="V5019" s="434"/>
      <c r="W5019" s="434"/>
      <c r="X5019" s="434"/>
      <c r="Y5019" s="434"/>
    </row>
    <row r="5020" spans="8:25" x14ac:dyDescent="0.2">
      <c r="H5020" s="434"/>
      <c r="I5020" s="434"/>
      <c r="J5020" s="434"/>
      <c r="K5020" s="434"/>
      <c r="L5020" s="434"/>
      <c r="M5020" s="434"/>
      <c r="N5020" s="434"/>
      <c r="O5020" s="434"/>
      <c r="P5020" s="434"/>
      <c r="Q5020" s="434"/>
      <c r="R5020" s="434"/>
      <c r="S5020" s="434"/>
      <c r="T5020" s="434"/>
      <c r="U5020" s="434"/>
      <c r="V5020" s="434"/>
      <c r="W5020" s="434"/>
      <c r="X5020" s="434"/>
      <c r="Y5020" s="434"/>
    </row>
    <row r="5021" spans="8:25" x14ac:dyDescent="0.2">
      <c r="H5021" s="434"/>
      <c r="I5021" s="434"/>
      <c r="J5021" s="434"/>
      <c r="K5021" s="434"/>
      <c r="L5021" s="434"/>
      <c r="M5021" s="434"/>
      <c r="N5021" s="434"/>
      <c r="O5021" s="434"/>
      <c r="P5021" s="434"/>
      <c r="Q5021" s="434"/>
      <c r="R5021" s="434"/>
      <c r="S5021" s="434"/>
      <c r="T5021" s="434"/>
      <c r="U5021" s="434"/>
      <c r="V5021" s="434"/>
      <c r="W5021" s="434"/>
      <c r="X5021" s="434"/>
      <c r="Y5021" s="434"/>
    </row>
    <row r="5022" spans="8:25" x14ac:dyDescent="0.2">
      <c r="H5022" s="434"/>
      <c r="I5022" s="434"/>
      <c r="J5022" s="434"/>
      <c r="K5022" s="434"/>
      <c r="L5022" s="434"/>
      <c r="M5022" s="434"/>
      <c r="N5022" s="434"/>
      <c r="O5022" s="434"/>
      <c r="P5022" s="434"/>
      <c r="Q5022" s="434"/>
      <c r="R5022" s="434"/>
      <c r="S5022" s="434"/>
      <c r="T5022" s="434"/>
      <c r="U5022" s="434"/>
      <c r="V5022" s="434"/>
      <c r="W5022" s="434"/>
      <c r="X5022" s="434"/>
      <c r="Y5022" s="434"/>
    </row>
    <row r="5023" spans="8:25" x14ac:dyDescent="0.2">
      <c r="H5023" s="434"/>
      <c r="I5023" s="434"/>
      <c r="J5023" s="434"/>
      <c r="K5023" s="434"/>
      <c r="L5023" s="434"/>
      <c r="M5023" s="434"/>
      <c r="N5023" s="434"/>
      <c r="O5023" s="434"/>
      <c r="P5023" s="434"/>
      <c r="Q5023" s="434"/>
      <c r="R5023" s="434"/>
      <c r="S5023" s="434"/>
      <c r="T5023" s="434"/>
      <c r="U5023" s="434"/>
      <c r="V5023" s="434"/>
      <c r="W5023" s="434"/>
      <c r="X5023" s="434"/>
      <c r="Y5023" s="434"/>
    </row>
    <row r="5024" spans="8:25" x14ac:dyDescent="0.2">
      <c r="H5024" s="434"/>
      <c r="I5024" s="434"/>
      <c r="J5024" s="434"/>
      <c r="K5024" s="434"/>
      <c r="L5024" s="434"/>
      <c r="M5024" s="434"/>
      <c r="N5024" s="434"/>
      <c r="O5024" s="434"/>
      <c r="P5024" s="434"/>
      <c r="Q5024" s="434"/>
      <c r="R5024" s="434"/>
      <c r="S5024" s="434"/>
      <c r="T5024" s="434"/>
      <c r="U5024" s="434"/>
      <c r="V5024" s="434"/>
      <c r="W5024" s="434"/>
      <c r="X5024" s="434"/>
      <c r="Y5024" s="434"/>
    </row>
    <row r="5025" spans="8:25" x14ac:dyDescent="0.2">
      <c r="H5025" s="434"/>
      <c r="I5025" s="434"/>
      <c r="J5025" s="434"/>
      <c r="K5025" s="434"/>
      <c r="L5025" s="434"/>
      <c r="M5025" s="434"/>
      <c r="N5025" s="434"/>
      <c r="O5025" s="434"/>
      <c r="P5025" s="434"/>
      <c r="Q5025" s="434"/>
      <c r="R5025" s="434"/>
      <c r="S5025" s="434"/>
      <c r="T5025" s="434"/>
      <c r="U5025" s="434"/>
      <c r="V5025" s="434"/>
      <c r="W5025" s="434"/>
      <c r="X5025" s="434"/>
      <c r="Y5025" s="434"/>
    </row>
    <row r="5026" spans="8:25" x14ac:dyDescent="0.2">
      <c r="H5026" s="434"/>
      <c r="I5026" s="434"/>
      <c r="J5026" s="434"/>
      <c r="K5026" s="434"/>
      <c r="L5026" s="434"/>
      <c r="M5026" s="434"/>
      <c r="N5026" s="434"/>
      <c r="O5026" s="434"/>
      <c r="P5026" s="434"/>
      <c r="Q5026" s="434"/>
      <c r="R5026" s="434"/>
      <c r="S5026" s="434"/>
      <c r="T5026" s="434"/>
      <c r="U5026" s="434"/>
      <c r="V5026" s="434"/>
      <c r="W5026" s="434"/>
      <c r="X5026" s="434"/>
      <c r="Y5026" s="434"/>
    </row>
    <row r="5027" spans="8:25" x14ac:dyDescent="0.2">
      <c r="H5027" s="434"/>
      <c r="I5027" s="434"/>
      <c r="J5027" s="434"/>
      <c r="K5027" s="434"/>
      <c r="L5027" s="434"/>
      <c r="M5027" s="434"/>
      <c r="N5027" s="434"/>
      <c r="O5027" s="434"/>
      <c r="P5027" s="434"/>
      <c r="Q5027" s="434"/>
      <c r="R5027" s="434"/>
      <c r="S5027" s="434"/>
      <c r="T5027" s="434"/>
      <c r="U5027" s="434"/>
      <c r="V5027" s="434"/>
      <c r="W5027" s="434"/>
      <c r="X5027" s="434"/>
      <c r="Y5027" s="434"/>
    </row>
    <row r="5028" spans="8:25" x14ac:dyDescent="0.2">
      <c r="H5028" s="434"/>
      <c r="I5028" s="434"/>
      <c r="J5028" s="434"/>
      <c r="K5028" s="434"/>
      <c r="L5028" s="434"/>
      <c r="M5028" s="434"/>
      <c r="N5028" s="434"/>
      <c r="O5028" s="434"/>
      <c r="P5028" s="434"/>
      <c r="Q5028" s="434"/>
      <c r="R5028" s="434"/>
      <c r="S5028" s="434"/>
      <c r="T5028" s="434"/>
      <c r="U5028" s="434"/>
      <c r="V5028" s="434"/>
      <c r="W5028" s="434"/>
      <c r="X5028" s="434"/>
      <c r="Y5028" s="434"/>
    </row>
    <row r="5029" spans="8:25" x14ac:dyDescent="0.2">
      <c r="H5029" s="434"/>
      <c r="I5029" s="434"/>
      <c r="J5029" s="434"/>
      <c r="K5029" s="434"/>
      <c r="L5029" s="434"/>
      <c r="M5029" s="434"/>
      <c r="N5029" s="434"/>
      <c r="O5029" s="434"/>
      <c r="P5029" s="434"/>
      <c r="Q5029" s="434"/>
      <c r="R5029" s="434"/>
      <c r="S5029" s="434"/>
      <c r="T5029" s="434"/>
      <c r="U5029" s="434"/>
      <c r="V5029" s="434"/>
      <c r="W5029" s="434"/>
      <c r="X5029" s="434"/>
      <c r="Y5029" s="434"/>
    </row>
    <row r="5030" spans="8:25" x14ac:dyDescent="0.2">
      <c r="H5030" s="434"/>
      <c r="I5030" s="434"/>
      <c r="J5030" s="434"/>
      <c r="K5030" s="434"/>
      <c r="L5030" s="434"/>
      <c r="M5030" s="434"/>
      <c r="N5030" s="434"/>
      <c r="O5030" s="434"/>
      <c r="P5030" s="434"/>
      <c r="Q5030" s="434"/>
      <c r="R5030" s="434"/>
      <c r="S5030" s="434"/>
      <c r="T5030" s="434"/>
      <c r="U5030" s="434"/>
      <c r="V5030" s="434"/>
      <c r="W5030" s="434"/>
      <c r="X5030" s="434"/>
      <c r="Y5030" s="434"/>
    </row>
    <row r="5031" spans="8:25" x14ac:dyDescent="0.2">
      <c r="H5031" s="434"/>
      <c r="I5031" s="434"/>
      <c r="J5031" s="434"/>
      <c r="K5031" s="434"/>
      <c r="L5031" s="434"/>
      <c r="M5031" s="434"/>
      <c r="N5031" s="434"/>
      <c r="O5031" s="434"/>
      <c r="P5031" s="434"/>
      <c r="Q5031" s="434"/>
      <c r="R5031" s="434"/>
      <c r="S5031" s="434"/>
      <c r="T5031" s="434"/>
      <c r="U5031" s="434"/>
      <c r="V5031" s="434"/>
      <c r="W5031" s="434"/>
      <c r="X5031" s="434"/>
      <c r="Y5031" s="434"/>
    </row>
    <row r="5032" spans="8:25" x14ac:dyDescent="0.2">
      <c r="H5032" s="434"/>
      <c r="I5032" s="434"/>
      <c r="J5032" s="434"/>
      <c r="K5032" s="434"/>
      <c r="L5032" s="434"/>
      <c r="M5032" s="434"/>
      <c r="N5032" s="434"/>
      <c r="O5032" s="434"/>
      <c r="P5032" s="434"/>
      <c r="Q5032" s="434"/>
      <c r="R5032" s="434"/>
      <c r="S5032" s="434"/>
      <c r="T5032" s="434"/>
      <c r="U5032" s="434"/>
      <c r="V5032" s="434"/>
      <c r="W5032" s="434"/>
      <c r="X5032" s="434"/>
      <c r="Y5032" s="434"/>
    </row>
    <row r="5033" spans="8:25" x14ac:dyDescent="0.2">
      <c r="H5033" s="434"/>
      <c r="I5033" s="434"/>
      <c r="J5033" s="434"/>
      <c r="K5033" s="434"/>
      <c r="L5033" s="434"/>
      <c r="M5033" s="434"/>
      <c r="N5033" s="434"/>
      <c r="O5033" s="434"/>
      <c r="P5033" s="434"/>
      <c r="Q5033" s="434"/>
      <c r="R5033" s="434"/>
      <c r="S5033" s="434"/>
      <c r="T5033" s="434"/>
      <c r="U5033" s="434"/>
      <c r="V5033" s="434"/>
      <c r="W5033" s="434"/>
      <c r="X5033" s="434"/>
      <c r="Y5033" s="434"/>
    </row>
    <row r="5034" spans="8:25" x14ac:dyDescent="0.2">
      <c r="H5034" s="434"/>
      <c r="I5034" s="434"/>
      <c r="J5034" s="434"/>
      <c r="K5034" s="434"/>
      <c r="L5034" s="434"/>
      <c r="M5034" s="434"/>
      <c r="N5034" s="434"/>
      <c r="O5034" s="434"/>
      <c r="P5034" s="434"/>
      <c r="Q5034" s="434"/>
      <c r="R5034" s="434"/>
      <c r="S5034" s="434"/>
      <c r="T5034" s="434"/>
      <c r="U5034" s="434"/>
      <c r="V5034" s="434"/>
      <c r="W5034" s="434"/>
      <c r="X5034" s="434"/>
      <c r="Y5034" s="434"/>
    </row>
    <row r="5035" spans="8:25" x14ac:dyDescent="0.2">
      <c r="H5035" s="434"/>
      <c r="I5035" s="434"/>
      <c r="J5035" s="434"/>
      <c r="K5035" s="434"/>
      <c r="L5035" s="434"/>
      <c r="M5035" s="434"/>
      <c r="N5035" s="434"/>
      <c r="O5035" s="434"/>
      <c r="P5035" s="434"/>
      <c r="Q5035" s="434"/>
      <c r="R5035" s="434"/>
      <c r="S5035" s="434"/>
      <c r="T5035" s="434"/>
      <c r="U5035" s="434"/>
      <c r="V5035" s="434"/>
      <c r="W5035" s="434"/>
      <c r="X5035" s="434"/>
      <c r="Y5035" s="434"/>
    </row>
    <row r="5036" spans="8:25" x14ac:dyDescent="0.2">
      <c r="H5036" s="434"/>
      <c r="I5036" s="434"/>
      <c r="J5036" s="434"/>
      <c r="K5036" s="434"/>
      <c r="L5036" s="434"/>
      <c r="M5036" s="434"/>
      <c r="N5036" s="434"/>
      <c r="O5036" s="434"/>
      <c r="P5036" s="434"/>
      <c r="Q5036" s="434"/>
      <c r="R5036" s="434"/>
      <c r="S5036" s="434"/>
      <c r="T5036" s="434"/>
      <c r="U5036" s="434"/>
      <c r="V5036" s="434"/>
      <c r="W5036" s="434"/>
      <c r="X5036" s="434"/>
      <c r="Y5036" s="434"/>
    </row>
    <row r="5037" spans="8:25" x14ac:dyDescent="0.2">
      <c r="H5037" s="434"/>
      <c r="I5037" s="434"/>
      <c r="J5037" s="434"/>
      <c r="K5037" s="434"/>
      <c r="L5037" s="434"/>
      <c r="M5037" s="434"/>
      <c r="N5037" s="434"/>
      <c r="O5037" s="434"/>
      <c r="P5037" s="434"/>
      <c r="Q5037" s="434"/>
      <c r="R5037" s="434"/>
      <c r="S5037" s="434"/>
      <c r="T5037" s="434"/>
      <c r="U5037" s="434"/>
      <c r="V5037" s="434"/>
      <c r="W5037" s="434"/>
      <c r="X5037" s="434"/>
      <c r="Y5037" s="434"/>
    </row>
    <row r="5038" spans="8:25" x14ac:dyDescent="0.2">
      <c r="H5038" s="434"/>
      <c r="I5038" s="434"/>
      <c r="J5038" s="434"/>
      <c r="K5038" s="434"/>
      <c r="L5038" s="434"/>
      <c r="M5038" s="434"/>
      <c r="N5038" s="434"/>
      <c r="O5038" s="434"/>
      <c r="P5038" s="434"/>
      <c r="Q5038" s="434"/>
      <c r="R5038" s="434"/>
      <c r="S5038" s="434"/>
      <c r="T5038" s="434"/>
      <c r="U5038" s="434"/>
      <c r="V5038" s="434"/>
      <c r="W5038" s="434"/>
      <c r="X5038" s="434"/>
      <c r="Y5038" s="434"/>
    </row>
    <row r="5039" spans="8:25" x14ac:dyDescent="0.2">
      <c r="H5039" s="434"/>
      <c r="I5039" s="434"/>
      <c r="J5039" s="434"/>
      <c r="K5039" s="434"/>
      <c r="L5039" s="434"/>
      <c r="M5039" s="434"/>
      <c r="N5039" s="434"/>
      <c r="O5039" s="434"/>
      <c r="P5039" s="434"/>
      <c r="Q5039" s="434"/>
      <c r="R5039" s="434"/>
      <c r="S5039" s="434"/>
      <c r="T5039" s="434"/>
      <c r="U5039" s="434"/>
      <c r="V5039" s="434"/>
      <c r="W5039" s="434"/>
      <c r="X5039" s="434"/>
      <c r="Y5039" s="434"/>
    </row>
    <row r="5040" spans="8:25" x14ac:dyDescent="0.2">
      <c r="H5040" s="434"/>
      <c r="I5040" s="434"/>
      <c r="J5040" s="434"/>
      <c r="K5040" s="434"/>
      <c r="L5040" s="434"/>
      <c r="M5040" s="434"/>
      <c r="N5040" s="434"/>
      <c r="O5040" s="434"/>
      <c r="P5040" s="434"/>
      <c r="Q5040" s="434"/>
      <c r="R5040" s="434"/>
      <c r="S5040" s="434"/>
      <c r="T5040" s="434"/>
      <c r="U5040" s="434"/>
      <c r="V5040" s="434"/>
      <c r="W5040" s="434"/>
      <c r="X5040" s="434"/>
      <c r="Y5040" s="434"/>
    </row>
    <row r="5041" spans="8:25" x14ac:dyDescent="0.2">
      <c r="H5041" s="434"/>
      <c r="I5041" s="434"/>
      <c r="J5041" s="434"/>
      <c r="K5041" s="434"/>
      <c r="L5041" s="434"/>
      <c r="M5041" s="434"/>
      <c r="N5041" s="434"/>
      <c r="O5041" s="434"/>
      <c r="P5041" s="434"/>
      <c r="Q5041" s="434"/>
      <c r="R5041" s="434"/>
      <c r="S5041" s="434"/>
      <c r="T5041" s="434"/>
      <c r="U5041" s="434"/>
      <c r="V5041" s="434"/>
      <c r="W5041" s="434"/>
      <c r="X5041" s="434"/>
      <c r="Y5041" s="434"/>
    </row>
    <row r="5042" spans="8:25" x14ac:dyDescent="0.2">
      <c r="H5042" s="434"/>
      <c r="I5042" s="434"/>
      <c r="J5042" s="434"/>
      <c r="K5042" s="434"/>
      <c r="L5042" s="434"/>
      <c r="M5042" s="434"/>
      <c r="N5042" s="434"/>
      <c r="O5042" s="434"/>
      <c r="P5042" s="434"/>
      <c r="Q5042" s="434"/>
      <c r="R5042" s="434"/>
      <c r="S5042" s="434"/>
      <c r="T5042" s="434"/>
      <c r="U5042" s="434"/>
      <c r="V5042" s="434"/>
      <c r="W5042" s="434"/>
      <c r="X5042" s="434"/>
      <c r="Y5042" s="434"/>
    </row>
    <row r="5043" spans="8:25" x14ac:dyDescent="0.2">
      <c r="H5043" s="434"/>
      <c r="I5043" s="434"/>
      <c r="J5043" s="434"/>
      <c r="K5043" s="434"/>
      <c r="L5043" s="434"/>
      <c r="M5043" s="434"/>
      <c r="N5043" s="434"/>
      <c r="O5043" s="434"/>
      <c r="P5043" s="434"/>
      <c r="Q5043" s="434"/>
      <c r="R5043" s="434"/>
      <c r="S5043" s="434"/>
      <c r="T5043" s="434"/>
      <c r="U5043" s="434"/>
      <c r="V5043" s="434"/>
      <c r="W5043" s="434"/>
      <c r="X5043" s="434"/>
      <c r="Y5043" s="434"/>
    </row>
    <row r="5044" spans="8:25" x14ac:dyDescent="0.2">
      <c r="H5044" s="434"/>
      <c r="I5044" s="434"/>
      <c r="J5044" s="434"/>
      <c r="K5044" s="434"/>
      <c r="L5044" s="434"/>
      <c r="M5044" s="434"/>
      <c r="N5044" s="434"/>
      <c r="O5044" s="434"/>
      <c r="P5044" s="434"/>
      <c r="Q5044" s="434"/>
      <c r="R5044" s="434"/>
      <c r="S5044" s="434"/>
      <c r="T5044" s="434"/>
      <c r="U5044" s="434"/>
      <c r="V5044" s="434"/>
      <c r="W5044" s="434"/>
      <c r="X5044" s="434"/>
      <c r="Y5044" s="434"/>
    </row>
    <row r="5045" spans="8:25" x14ac:dyDescent="0.2">
      <c r="H5045" s="434"/>
      <c r="I5045" s="434"/>
      <c r="J5045" s="434"/>
      <c r="K5045" s="434"/>
      <c r="L5045" s="434"/>
      <c r="M5045" s="434"/>
      <c r="N5045" s="434"/>
      <c r="O5045" s="434"/>
      <c r="P5045" s="434"/>
      <c r="Q5045" s="434"/>
      <c r="R5045" s="434"/>
      <c r="S5045" s="434"/>
      <c r="T5045" s="434"/>
      <c r="U5045" s="434"/>
      <c r="V5045" s="434"/>
      <c r="W5045" s="434"/>
      <c r="X5045" s="434"/>
      <c r="Y5045" s="434"/>
    </row>
    <row r="5046" spans="8:25" x14ac:dyDescent="0.2">
      <c r="H5046" s="434"/>
      <c r="I5046" s="434"/>
      <c r="J5046" s="434"/>
      <c r="K5046" s="434"/>
      <c r="L5046" s="434"/>
      <c r="M5046" s="434"/>
      <c r="N5046" s="434"/>
      <c r="O5046" s="434"/>
      <c r="P5046" s="434"/>
      <c r="Q5046" s="434"/>
      <c r="R5046" s="434"/>
      <c r="S5046" s="434"/>
      <c r="T5046" s="434"/>
      <c r="U5046" s="434"/>
      <c r="V5046" s="434"/>
      <c r="W5046" s="434"/>
      <c r="X5046" s="434"/>
      <c r="Y5046" s="434"/>
    </row>
    <row r="5047" spans="8:25" x14ac:dyDescent="0.2">
      <c r="H5047" s="434"/>
      <c r="I5047" s="434"/>
      <c r="J5047" s="434"/>
      <c r="K5047" s="434"/>
      <c r="L5047" s="434"/>
      <c r="M5047" s="434"/>
      <c r="N5047" s="434"/>
      <c r="O5047" s="434"/>
      <c r="P5047" s="434"/>
      <c r="Q5047" s="434"/>
      <c r="R5047" s="434"/>
      <c r="S5047" s="434"/>
      <c r="T5047" s="434"/>
      <c r="U5047" s="434"/>
      <c r="V5047" s="434"/>
      <c r="W5047" s="434"/>
      <c r="X5047" s="434"/>
      <c r="Y5047" s="434"/>
    </row>
    <row r="5048" spans="8:25" x14ac:dyDescent="0.2">
      <c r="H5048" s="434"/>
      <c r="I5048" s="434"/>
      <c r="J5048" s="434"/>
      <c r="K5048" s="434"/>
      <c r="L5048" s="434"/>
      <c r="M5048" s="434"/>
      <c r="N5048" s="434"/>
      <c r="O5048" s="434"/>
      <c r="P5048" s="434"/>
      <c r="Q5048" s="434"/>
      <c r="R5048" s="434"/>
      <c r="S5048" s="434"/>
      <c r="T5048" s="434"/>
      <c r="U5048" s="434"/>
      <c r="V5048" s="434"/>
      <c r="W5048" s="434"/>
      <c r="X5048" s="434"/>
      <c r="Y5048" s="434"/>
    </row>
    <row r="5049" spans="8:25" x14ac:dyDescent="0.2">
      <c r="H5049" s="434"/>
      <c r="I5049" s="434"/>
      <c r="J5049" s="434"/>
      <c r="K5049" s="434"/>
      <c r="L5049" s="434"/>
      <c r="M5049" s="434"/>
      <c r="N5049" s="434"/>
      <c r="O5049" s="434"/>
      <c r="P5049" s="434"/>
      <c r="Q5049" s="434"/>
      <c r="R5049" s="434"/>
      <c r="S5049" s="434"/>
      <c r="T5049" s="434"/>
      <c r="U5049" s="434"/>
      <c r="V5049" s="434"/>
      <c r="W5049" s="434"/>
      <c r="X5049" s="434"/>
      <c r="Y5049" s="434"/>
    </row>
    <row r="5050" spans="8:25" x14ac:dyDescent="0.2">
      <c r="H5050" s="434"/>
      <c r="I5050" s="434"/>
      <c r="J5050" s="434"/>
      <c r="K5050" s="434"/>
      <c r="L5050" s="434"/>
      <c r="M5050" s="434"/>
      <c r="N5050" s="434"/>
      <c r="O5050" s="434"/>
      <c r="P5050" s="434"/>
      <c r="Q5050" s="434"/>
      <c r="R5050" s="434"/>
      <c r="S5050" s="434"/>
      <c r="T5050" s="434"/>
      <c r="U5050" s="434"/>
      <c r="V5050" s="434"/>
      <c r="W5050" s="434"/>
      <c r="X5050" s="434"/>
      <c r="Y5050" s="434"/>
    </row>
    <row r="5051" spans="8:25" x14ac:dyDescent="0.2">
      <c r="H5051" s="434"/>
      <c r="I5051" s="434"/>
      <c r="J5051" s="434"/>
      <c r="K5051" s="434"/>
      <c r="L5051" s="434"/>
      <c r="M5051" s="434"/>
      <c r="N5051" s="434"/>
      <c r="O5051" s="434"/>
      <c r="P5051" s="434"/>
      <c r="Q5051" s="434"/>
      <c r="R5051" s="434"/>
      <c r="S5051" s="434"/>
      <c r="T5051" s="434"/>
      <c r="U5051" s="434"/>
      <c r="V5051" s="434"/>
      <c r="W5051" s="434"/>
      <c r="X5051" s="434"/>
      <c r="Y5051" s="434"/>
    </row>
    <row r="5052" spans="8:25" x14ac:dyDescent="0.2">
      <c r="H5052" s="434"/>
      <c r="I5052" s="434"/>
      <c r="J5052" s="434"/>
      <c r="K5052" s="434"/>
      <c r="L5052" s="434"/>
      <c r="M5052" s="434"/>
      <c r="N5052" s="434"/>
      <c r="O5052" s="434"/>
      <c r="P5052" s="434"/>
      <c r="Q5052" s="434"/>
      <c r="R5052" s="434"/>
      <c r="S5052" s="434"/>
      <c r="T5052" s="434"/>
      <c r="U5052" s="434"/>
      <c r="V5052" s="434"/>
      <c r="W5052" s="434"/>
      <c r="X5052" s="434"/>
      <c r="Y5052" s="434"/>
    </row>
    <row r="5053" spans="8:25" x14ac:dyDescent="0.2">
      <c r="H5053" s="434"/>
      <c r="I5053" s="434"/>
      <c r="J5053" s="434"/>
      <c r="K5053" s="434"/>
      <c r="L5053" s="434"/>
      <c r="M5053" s="434"/>
      <c r="N5053" s="434"/>
      <c r="O5053" s="434"/>
      <c r="P5053" s="434"/>
      <c r="Q5053" s="434"/>
      <c r="R5053" s="434"/>
      <c r="S5053" s="434"/>
      <c r="T5053" s="434"/>
      <c r="U5053" s="434"/>
      <c r="V5053" s="434"/>
      <c r="W5053" s="434"/>
      <c r="X5053" s="434"/>
      <c r="Y5053" s="434"/>
    </row>
    <row r="5054" spans="8:25" x14ac:dyDescent="0.2">
      <c r="H5054" s="434"/>
      <c r="I5054" s="434"/>
      <c r="J5054" s="434"/>
      <c r="K5054" s="434"/>
      <c r="L5054" s="434"/>
      <c r="M5054" s="434"/>
      <c r="N5054" s="434"/>
      <c r="O5054" s="434"/>
      <c r="P5054" s="434"/>
      <c r="Q5054" s="434"/>
      <c r="R5054" s="434"/>
      <c r="S5054" s="434"/>
      <c r="T5054" s="434"/>
      <c r="U5054" s="434"/>
      <c r="V5054" s="434"/>
      <c r="W5054" s="434"/>
      <c r="X5054" s="434"/>
      <c r="Y5054" s="434"/>
    </row>
    <row r="5055" spans="8:25" x14ac:dyDescent="0.2">
      <c r="H5055" s="434"/>
      <c r="I5055" s="434"/>
      <c r="J5055" s="434"/>
      <c r="K5055" s="434"/>
      <c r="L5055" s="434"/>
      <c r="M5055" s="434"/>
      <c r="N5055" s="434"/>
      <c r="O5055" s="434"/>
      <c r="P5055" s="434"/>
      <c r="Q5055" s="434"/>
      <c r="R5055" s="434"/>
      <c r="S5055" s="434"/>
      <c r="T5055" s="434"/>
      <c r="U5055" s="434"/>
      <c r="V5055" s="434"/>
      <c r="W5055" s="434"/>
      <c r="X5055" s="434"/>
      <c r="Y5055" s="434"/>
    </row>
    <row r="5056" spans="8:25" x14ac:dyDescent="0.2">
      <c r="H5056" s="434"/>
      <c r="I5056" s="434"/>
      <c r="J5056" s="434"/>
      <c r="K5056" s="434"/>
      <c r="L5056" s="434"/>
      <c r="M5056" s="434"/>
      <c r="N5056" s="434"/>
      <c r="O5056" s="434"/>
      <c r="P5056" s="434"/>
      <c r="Q5056" s="434"/>
      <c r="R5056" s="434"/>
      <c r="S5056" s="434"/>
      <c r="T5056" s="434"/>
      <c r="U5056" s="434"/>
      <c r="V5056" s="434"/>
      <c r="W5056" s="434"/>
      <c r="X5056" s="434"/>
      <c r="Y5056" s="434"/>
    </row>
    <row r="5057" spans="8:25" x14ac:dyDescent="0.2">
      <c r="H5057" s="434"/>
      <c r="I5057" s="434"/>
      <c r="J5057" s="434"/>
      <c r="K5057" s="434"/>
      <c r="L5057" s="434"/>
      <c r="M5057" s="434"/>
      <c r="N5057" s="434"/>
      <c r="O5057" s="434"/>
      <c r="P5057" s="434"/>
      <c r="Q5057" s="434"/>
      <c r="R5057" s="434"/>
      <c r="S5057" s="434"/>
      <c r="T5057" s="434"/>
      <c r="U5057" s="434"/>
      <c r="V5057" s="434"/>
      <c r="W5057" s="434"/>
      <c r="X5057" s="434"/>
      <c r="Y5057" s="434"/>
    </row>
    <row r="5058" spans="8:25" x14ac:dyDescent="0.2">
      <c r="H5058" s="434"/>
      <c r="I5058" s="434"/>
      <c r="J5058" s="434"/>
      <c r="K5058" s="434"/>
      <c r="L5058" s="434"/>
      <c r="M5058" s="434"/>
      <c r="N5058" s="434"/>
      <c r="O5058" s="434"/>
      <c r="P5058" s="434"/>
      <c r="Q5058" s="434"/>
      <c r="R5058" s="434"/>
      <c r="S5058" s="434"/>
      <c r="T5058" s="434"/>
      <c r="U5058" s="434"/>
      <c r="V5058" s="434"/>
      <c r="W5058" s="434"/>
      <c r="X5058" s="434"/>
      <c r="Y5058" s="434"/>
    </row>
    <row r="5059" spans="8:25" x14ac:dyDescent="0.2">
      <c r="H5059" s="434"/>
      <c r="I5059" s="434"/>
      <c r="J5059" s="434"/>
      <c r="K5059" s="434"/>
      <c r="L5059" s="434"/>
      <c r="M5059" s="434"/>
      <c r="N5059" s="434"/>
      <c r="O5059" s="434"/>
      <c r="P5059" s="434"/>
      <c r="Q5059" s="434"/>
      <c r="R5059" s="434"/>
      <c r="S5059" s="434"/>
      <c r="T5059" s="434"/>
      <c r="U5059" s="434"/>
      <c r="V5059" s="434"/>
      <c r="W5059" s="434"/>
      <c r="X5059" s="434"/>
      <c r="Y5059" s="434"/>
    </row>
    <row r="5060" spans="8:25" x14ac:dyDescent="0.2">
      <c r="H5060" s="434"/>
      <c r="I5060" s="434"/>
      <c r="J5060" s="434"/>
      <c r="K5060" s="434"/>
      <c r="L5060" s="434"/>
      <c r="M5060" s="434"/>
      <c r="N5060" s="434"/>
      <c r="O5060" s="434"/>
      <c r="P5060" s="434"/>
      <c r="Q5060" s="434"/>
      <c r="R5060" s="434"/>
      <c r="S5060" s="434"/>
      <c r="T5060" s="434"/>
      <c r="U5060" s="434"/>
      <c r="V5060" s="434"/>
      <c r="W5060" s="434"/>
      <c r="X5060" s="434"/>
      <c r="Y5060" s="434"/>
    </row>
  </sheetData>
  <autoFilter ref="A1:AC4959"/>
  <mergeCells count="55">
    <mergeCell ref="AC3978:AC3979"/>
    <mergeCell ref="AC4234:AC4235"/>
    <mergeCell ref="AC4467:AC4468"/>
    <mergeCell ref="AC4909:AC4910"/>
    <mergeCell ref="AC4729:AC4730"/>
    <mergeCell ref="AC2496:AC2497"/>
    <mergeCell ref="AC2820:AC2821"/>
    <mergeCell ref="AC3056:AC3057"/>
    <mergeCell ref="AC3301:AC3302"/>
    <mergeCell ref="AC3724:AC3725"/>
    <mergeCell ref="AC1466:AC1467"/>
    <mergeCell ref="AC1965:AC1966"/>
    <mergeCell ref="AC2040:AC2041"/>
    <mergeCell ref="AC2145:AC2146"/>
    <mergeCell ref="AC2301:AC2302"/>
    <mergeCell ref="AC275:AC276"/>
    <mergeCell ref="AC781:AC782"/>
    <mergeCell ref="AC940:AC941"/>
    <mergeCell ref="AC1232:AC1233"/>
    <mergeCell ref="AC1403:AC1404"/>
    <mergeCell ref="AC2:AC3"/>
    <mergeCell ref="AC4:AC5"/>
    <mergeCell ref="AC6:AC9"/>
    <mergeCell ref="AC172:AC173"/>
    <mergeCell ref="B1465:F1465"/>
    <mergeCell ref="B2:F2"/>
    <mergeCell ref="B4:F4"/>
    <mergeCell ref="B6:F6"/>
    <mergeCell ref="B171:F171"/>
    <mergeCell ref="B172:F172"/>
    <mergeCell ref="B275:F275"/>
    <mergeCell ref="B781:F781"/>
    <mergeCell ref="B939:F939"/>
    <mergeCell ref="B940:F940"/>
    <mergeCell ref="B1232:F1232"/>
    <mergeCell ref="B1403:F1403"/>
    <mergeCell ref="B3056:E3056"/>
    <mergeCell ref="B1466:F1466"/>
    <mergeCell ref="B1965:F1965"/>
    <mergeCell ref="B2039:F2039"/>
    <mergeCell ref="B2040:E2040"/>
    <mergeCell ref="B2145:E2145"/>
    <mergeCell ref="B2215:E2215"/>
    <mergeCell ref="B2301:F2301"/>
    <mergeCell ref="B2406:F2406"/>
    <mergeCell ref="B2495:F2495"/>
    <mergeCell ref="B2496:E2496"/>
    <mergeCell ref="B2820:E2820"/>
    <mergeCell ref="B4909:E4909"/>
    <mergeCell ref="B3301:E3301"/>
    <mergeCell ref="B3724:E3724"/>
    <mergeCell ref="B3978:E3978"/>
    <mergeCell ref="B4234:E4234"/>
    <mergeCell ref="B4467:E4467"/>
    <mergeCell ref="B4729:E4729"/>
  </mergeCells>
  <pageMargins left="0.35433070866141736" right="0.19685039370078741" top="0.35433070866141736" bottom="0.27559055118110237" header="0.19685039370078741" footer="0.15748031496062992"/>
  <pageSetup paperSize="9" scale="43" fitToHeight="0" orientation="landscape" r:id="rId1"/>
  <headerFooter alignWithMargins="0">
    <oddHeader>&amp;C&amp;"Arial,Bold"&amp;14Financijski plan Ministarstva mora, prometa i infrastrukture za razdoblje 2024.-2026.</oddHeader>
    <oddFooter>&amp;C&amp;P</oddFooter>
  </headerFooter>
  <ignoredErrors>
    <ignoredError sqref="K106 I106 Q106" formula="1"/>
    <ignoredError sqref="V2" evalError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424"/>
  <sheetViews>
    <sheetView tabSelected="1" workbookViewId="0">
      <selection activeCell="G15" sqref="G15"/>
    </sheetView>
  </sheetViews>
  <sheetFormatPr defaultRowHeight="12.75" x14ac:dyDescent="0.2"/>
  <cols>
    <col min="1" max="2" width="13.42578125" customWidth="1"/>
    <col min="3" max="3" width="9.5703125" customWidth="1"/>
    <col min="4" max="4" width="8.42578125" customWidth="1"/>
    <col min="5" max="5" width="7.28515625" customWidth="1"/>
    <col min="6" max="6" width="49.85546875" customWidth="1"/>
    <col min="7" max="7" width="33" customWidth="1"/>
    <col min="8" max="8" width="24.28515625" customWidth="1"/>
    <col min="9" max="13" width="18.5703125" hidden="1" customWidth="1"/>
    <col min="14" max="14" width="23.85546875" customWidth="1"/>
    <col min="15" max="19" width="18.5703125" hidden="1" customWidth="1"/>
    <col min="20" max="20" width="24.42578125" customWidth="1"/>
    <col min="21" max="22" width="18.5703125" hidden="1" customWidth="1"/>
    <col min="23" max="23" width="6.7109375" hidden="1" customWidth="1"/>
    <col min="24" max="24" width="22.42578125" customWidth="1"/>
    <col min="25" max="28" width="18.5703125" hidden="1" customWidth="1"/>
    <col min="29" max="29" width="35.140625" hidden="1" customWidth="1"/>
    <col min="30" max="30" width="12.28515625" hidden="1" customWidth="1"/>
  </cols>
  <sheetData>
    <row r="1" spans="1:30" ht="89.25" x14ac:dyDescent="0.2">
      <c r="A1" s="215" t="s">
        <v>589</v>
      </c>
      <c r="B1" s="216" t="s">
        <v>0</v>
      </c>
      <c r="C1" s="217" t="s">
        <v>1</v>
      </c>
      <c r="D1" s="218" t="s">
        <v>2</v>
      </c>
      <c r="E1" s="219" t="s">
        <v>3</v>
      </c>
      <c r="F1" s="220" t="s">
        <v>590</v>
      </c>
      <c r="G1" s="221" t="s">
        <v>591</v>
      </c>
      <c r="H1" s="214" t="s">
        <v>592</v>
      </c>
      <c r="I1" s="206" t="s">
        <v>593</v>
      </c>
      <c r="J1" s="214" t="s">
        <v>594</v>
      </c>
      <c r="K1" s="206" t="s">
        <v>595</v>
      </c>
      <c r="L1" s="282" t="s">
        <v>596</v>
      </c>
      <c r="M1" s="206" t="s">
        <v>597</v>
      </c>
      <c r="N1" s="283" t="s">
        <v>598</v>
      </c>
      <c r="O1" s="206" t="s">
        <v>599</v>
      </c>
      <c r="P1" s="214" t="s">
        <v>600</v>
      </c>
      <c r="Q1" s="206" t="s">
        <v>601</v>
      </c>
      <c r="R1" s="282" t="s">
        <v>602</v>
      </c>
      <c r="S1" s="206" t="s">
        <v>603</v>
      </c>
      <c r="T1" s="283" t="s">
        <v>604</v>
      </c>
      <c r="U1" s="206" t="s">
        <v>605</v>
      </c>
      <c r="V1" s="282" t="s">
        <v>606</v>
      </c>
      <c r="W1" s="206" t="s">
        <v>607</v>
      </c>
      <c r="X1" s="283" t="s">
        <v>608</v>
      </c>
      <c r="Y1" s="206" t="s">
        <v>609</v>
      </c>
      <c r="Z1" s="221" t="s">
        <v>610</v>
      </c>
      <c r="AA1" s="221" t="s">
        <v>611</v>
      </c>
      <c r="AB1" s="221" t="s">
        <v>612</v>
      </c>
    </row>
    <row r="2" spans="1:30" ht="15.75" x14ac:dyDescent="0.2">
      <c r="A2" s="205" t="s">
        <v>929</v>
      </c>
      <c r="B2" s="455" t="s">
        <v>930</v>
      </c>
      <c r="C2" s="455"/>
      <c r="D2" s="455"/>
      <c r="E2" s="455"/>
      <c r="F2" s="145" t="s">
        <v>931</v>
      </c>
      <c r="G2" s="117"/>
      <c r="H2" s="100">
        <f>H3+H59+H101+H111+H156+H208+H201+H264+H229+H301+H350+H393+H414</f>
        <v>10069860</v>
      </c>
      <c r="I2" s="100">
        <f t="shared" ref="I2:Y2" si="0">I3+I59+I101+I111+I156+I208+I201+I264+I229+I301+I350+I393+I414</f>
        <v>979688</v>
      </c>
      <c r="J2" s="100">
        <f t="shared" si="0"/>
        <v>8848963</v>
      </c>
      <c r="K2" s="100">
        <f t="shared" si="0"/>
        <v>398168</v>
      </c>
      <c r="L2" s="100">
        <f t="shared" si="0"/>
        <v>36639154</v>
      </c>
      <c r="M2" s="100">
        <f t="shared" si="0"/>
        <v>9756250</v>
      </c>
      <c r="N2" s="100">
        <f>N3+N59+N101+N111+N156+N208+N201+N264+N229+N301+N350+N393+N414</f>
        <v>33785807</v>
      </c>
      <c r="O2" s="100">
        <f t="shared" si="0"/>
        <v>8276316</v>
      </c>
      <c r="P2" s="100">
        <f t="shared" si="0"/>
        <v>21004479</v>
      </c>
      <c r="Q2" s="100">
        <f t="shared" si="0"/>
        <v>2323246</v>
      </c>
      <c r="R2" s="100">
        <f t="shared" si="0"/>
        <v>44554268</v>
      </c>
      <c r="S2" s="100">
        <f t="shared" si="0"/>
        <v>6928077</v>
      </c>
      <c r="T2" s="100">
        <f>T3+T59+T101+T111+T156+T208+T201+T264+T229+T301+T350+T393+T414</f>
        <v>34291841</v>
      </c>
      <c r="U2" s="100">
        <f t="shared" si="0"/>
        <v>5779748</v>
      </c>
      <c r="V2" s="100">
        <f t="shared" si="0"/>
        <v>40555904</v>
      </c>
      <c r="W2" s="100">
        <f t="shared" si="0"/>
        <v>4549056</v>
      </c>
      <c r="X2" s="100">
        <f t="shared" si="0"/>
        <v>36483804</v>
      </c>
      <c r="Y2" s="100">
        <f t="shared" si="0"/>
        <v>4549056</v>
      </c>
      <c r="Z2" s="107">
        <v>8276316</v>
      </c>
      <c r="AA2" s="107">
        <v>5779748</v>
      </c>
      <c r="AB2" s="107">
        <v>4549056</v>
      </c>
      <c r="AC2" s="474" t="s">
        <v>932</v>
      </c>
      <c r="AD2" s="112"/>
    </row>
    <row r="3" spans="1:30" ht="67.5" x14ac:dyDescent="0.2">
      <c r="A3" s="202" t="s">
        <v>929</v>
      </c>
      <c r="B3" s="173" t="s">
        <v>933</v>
      </c>
      <c r="C3" s="173"/>
      <c r="D3" s="173"/>
      <c r="E3" s="174"/>
      <c r="F3" s="176" t="s">
        <v>887</v>
      </c>
      <c r="G3" s="177" t="s">
        <v>636</v>
      </c>
      <c r="H3" s="178">
        <f>H7+H17+H48+H53+H4</f>
        <v>3464027</v>
      </c>
      <c r="I3" s="178">
        <f t="shared" ref="I3:Y3" si="1">I7+I17+I48+I53+I4</f>
        <v>0</v>
      </c>
      <c r="J3" s="178">
        <f t="shared" si="1"/>
        <v>3242090</v>
      </c>
      <c r="K3" s="178">
        <f t="shared" si="1"/>
        <v>0</v>
      </c>
      <c r="L3" s="178">
        <f t="shared" si="1"/>
        <v>3294115</v>
      </c>
      <c r="M3" s="178">
        <f t="shared" si="1"/>
        <v>0</v>
      </c>
      <c r="N3" s="178">
        <f t="shared" si="1"/>
        <v>3564720</v>
      </c>
      <c r="O3" s="178">
        <f t="shared" si="1"/>
        <v>0</v>
      </c>
      <c r="P3" s="178">
        <f t="shared" si="1"/>
        <v>3216074</v>
      </c>
      <c r="Q3" s="178">
        <f t="shared" si="1"/>
        <v>0</v>
      </c>
      <c r="R3" s="178">
        <f t="shared" si="1"/>
        <v>3360475</v>
      </c>
      <c r="S3" s="178">
        <f t="shared" si="1"/>
        <v>0</v>
      </c>
      <c r="T3" s="178">
        <f t="shared" si="1"/>
        <v>2903226</v>
      </c>
      <c r="U3" s="178">
        <f t="shared" si="1"/>
        <v>0</v>
      </c>
      <c r="V3" s="178">
        <f t="shared" si="1"/>
        <v>3720152</v>
      </c>
      <c r="W3" s="178">
        <f t="shared" si="1"/>
        <v>0</v>
      </c>
      <c r="X3" s="178">
        <f t="shared" si="1"/>
        <v>2888699</v>
      </c>
      <c r="Y3" s="178">
        <f t="shared" si="1"/>
        <v>0</v>
      </c>
      <c r="Z3" s="284">
        <f>Z2-O2</f>
        <v>0</v>
      </c>
      <c r="AA3" s="284">
        <f>AA2-U2</f>
        <v>0</v>
      </c>
      <c r="AB3" s="284">
        <f>AB2-Y2</f>
        <v>0</v>
      </c>
      <c r="AC3" s="475"/>
      <c r="AD3" s="112"/>
    </row>
    <row r="4" spans="1:30" ht="15.75" x14ac:dyDescent="0.2">
      <c r="A4" s="201" t="s">
        <v>929</v>
      </c>
      <c r="B4" s="179" t="s">
        <v>933</v>
      </c>
      <c r="C4" s="167">
        <v>31</v>
      </c>
      <c r="D4" s="167"/>
      <c r="E4" s="168">
        <v>32</v>
      </c>
      <c r="F4" s="169"/>
      <c r="G4" s="170"/>
      <c r="H4" s="171">
        <f>H5</f>
        <v>36545</v>
      </c>
      <c r="I4" s="171">
        <f t="shared" ref="I4:Y4" si="2">I5</f>
        <v>0</v>
      </c>
      <c r="J4" s="171">
        <f t="shared" si="2"/>
        <v>0</v>
      </c>
      <c r="K4" s="171">
        <f t="shared" si="2"/>
        <v>0</v>
      </c>
      <c r="L4" s="171">
        <f t="shared" si="2"/>
        <v>0</v>
      </c>
      <c r="M4" s="171">
        <f t="shared" si="2"/>
        <v>0</v>
      </c>
      <c r="N4" s="171">
        <f t="shared" si="2"/>
        <v>30000</v>
      </c>
      <c r="O4" s="171">
        <f t="shared" si="2"/>
        <v>0</v>
      </c>
      <c r="P4" s="171">
        <f t="shared" si="2"/>
        <v>0</v>
      </c>
      <c r="Q4" s="171">
        <f t="shared" si="2"/>
        <v>0</v>
      </c>
      <c r="R4" s="171">
        <f t="shared" si="2"/>
        <v>0</v>
      </c>
      <c r="S4" s="171">
        <f t="shared" si="2"/>
        <v>0</v>
      </c>
      <c r="T4" s="171">
        <f t="shared" si="2"/>
        <v>0</v>
      </c>
      <c r="U4" s="171">
        <f t="shared" si="2"/>
        <v>0</v>
      </c>
      <c r="V4" s="171">
        <f t="shared" si="2"/>
        <v>0</v>
      </c>
      <c r="W4" s="171">
        <f t="shared" si="2"/>
        <v>0</v>
      </c>
      <c r="X4" s="171">
        <f t="shared" si="2"/>
        <v>0</v>
      </c>
      <c r="Y4" s="171">
        <f t="shared" si="2"/>
        <v>0</v>
      </c>
      <c r="Z4" s="112"/>
      <c r="AA4" s="112"/>
      <c r="AB4" s="112"/>
      <c r="AC4" s="112"/>
      <c r="AD4" s="112"/>
    </row>
    <row r="5" spans="1:30" ht="15.75" x14ac:dyDescent="0.2">
      <c r="A5" s="118" t="s">
        <v>929</v>
      </c>
      <c r="B5" s="102" t="s">
        <v>933</v>
      </c>
      <c r="C5" s="103">
        <v>31</v>
      </c>
      <c r="D5" s="118"/>
      <c r="E5" s="113">
        <v>322</v>
      </c>
      <c r="F5" s="141"/>
      <c r="G5" s="186"/>
      <c r="H5" s="108">
        <f t="shared" ref="H5:Y5" si="3">H6</f>
        <v>36545</v>
      </c>
      <c r="I5" s="108">
        <f t="shared" si="3"/>
        <v>0</v>
      </c>
      <c r="J5" s="108">
        <f t="shared" si="3"/>
        <v>0</v>
      </c>
      <c r="K5" s="108">
        <f t="shared" si="3"/>
        <v>0</v>
      </c>
      <c r="L5" s="108">
        <f t="shared" si="3"/>
        <v>0</v>
      </c>
      <c r="M5" s="108">
        <f t="shared" si="3"/>
        <v>0</v>
      </c>
      <c r="N5" s="108">
        <f>N6</f>
        <v>30000</v>
      </c>
      <c r="O5" s="108">
        <f>O6</f>
        <v>0</v>
      </c>
      <c r="P5" s="108">
        <f t="shared" si="3"/>
        <v>0</v>
      </c>
      <c r="Q5" s="108">
        <f t="shared" si="3"/>
        <v>0</v>
      </c>
      <c r="R5" s="108">
        <f t="shared" si="3"/>
        <v>0</v>
      </c>
      <c r="S5" s="108">
        <f t="shared" si="3"/>
        <v>0</v>
      </c>
      <c r="T5" s="108">
        <f t="shared" si="3"/>
        <v>0</v>
      </c>
      <c r="U5" s="108">
        <f t="shared" si="3"/>
        <v>0</v>
      </c>
      <c r="V5" s="108">
        <f t="shared" si="3"/>
        <v>0</v>
      </c>
      <c r="W5" s="108">
        <f t="shared" si="3"/>
        <v>0</v>
      </c>
      <c r="X5" s="108">
        <f t="shared" si="3"/>
        <v>0</v>
      </c>
      <c r="Y5" s="108">
        <f t="shared" si="3"/>
        <v>0</v>
      </c>
      <c r="Z5" s="112"/>
      <c r="AA5" s="112"/>
      <c r="AB5" s="112"/>
      <c r="AC5" s="112"/>
      <c r="AD5" s="112"/>
    </row>
    <row r="6" spans="1:30" ht="15" x14ac:dyDescent="0.2">
      <c r="A6" s="95" t="s">
        <v>929</v>
      </c>
      <c r="B6" s="93" t="s">
        <v>933</v>
      </c>
      <c r="C6" s="94">
        <v>31</v>
      </c>
      <c r="D6" s="95" t="s">
        <v>101</v>
      </c>
      <c r="E6" s="119">
        <v>3223</v>
      </c>
      <c r="F6" s="142" t="s">
        <v>48</v>
      </c>
      <c r="G6" s="134"/>
      <c r="H6" s="398">
        <v>36545</v>
      </c>
      <c r="I6" s="399"/>
      <c r="J6" s="398">
        <v>0</v>
      </c>
      <c r="K6" s="399"/>
      <c r="L6" s="398"/>
      <c r="M6" s="399"/>
      <c r="N6" s="398">
        <v>30000</v>
      </c>
      <c r="O6" s="399"/>
      <c r="P6" s="398">
        <v>0</v>
      </c>
      <c r="Q6" s="399"/>
      <c r="R6" s="398"/>
      <c r="S6" s="399"/>
      <c r="T6" s="398"/>
      <c r="U6" s="399"/>
      <c r="V6" s="398"/>
      <c r="W6" s="399"/>
      <c r="X6" s="398"/>
      <c r="Y6" s="399"/>
      <c r="Z6" s="112"/>
      <c r="AA6" s="112"/>
      <c r="AB6" s="112"/>
      <c r="AC6" s="112"/>
      <c r="AD6" s="112"/>
    </row>
    <row r="7" spans="1:30" ht="15.75" x14ac:dyDescent="0.2">
      <c r="A7" s="201" t="s">
        <v>929</v>
      </c>
      <c r="B7" s="179" t="s">
        <v>933</v>
      </c>
      <c r="C7" s="167">
        <v>43</v>
      </c>
      <c r="D7" s="167"/>
      <c r="E7" s="168">
        <v>31</v>
      </c>
      <c r="F7" s="169"/>
      <c r="G7" s="170"/>
      <c r="H7" s="171">
        <f t="shared" ref="H7:Y7" si="4">H8+H13+H15</f>
        <v>1789393</v>
      </c>
      <c r="I7" s="171">
        <f t="shared" si="4"/>
        <v>0</v>
      </c>
      <c r="J7" s="171">
        <f t="shared" si="4"/>
        <v>1758844</v>
      </c>
      <c r="K7" s="171">
        <f t="shared" si="4"/>
        <v>0</v>
      </c>
      <c r="L7" s="171">
        <f t="shared" si="4"/>
        <v>1758844</v>
      </c>
      <c r="M7" s="171">
        <f t="shared" si="4"/>
        <v>0</v>
      </c>
      <c r="N7" s="171">
        <f t="shared" si="4"/>
        <v>1830399</v>
      </c>
      <c r="O7" s="171">
        <f t="shared" si="4"/>
        <v>0</v>
      </c>
      <c r="P7" s="171">
        <f t="shared" si="4"/>
        <v>1696994</v>
      </c>
      <c r="Q7" s="171">
        <f t="shared" si="4"/>
        <v>0</v>
      </c>
      <c r="R7" s="171">
        <f t="shared" si="4"/>
        <v>1792024</v>
      </c>
      <c r="S7" s="171">
        <f t="shared" si="4"/>
        <v>0</v>
      </c>
      <c r="T7" s="171">
        <f t="shared" si="4"/>
        <v>1833030</v>
      </c>
      <c r="U7" s="171">
        <f t="shared" si="4"/>
        <v>0</v>
      </c>
      <c r="V7" s="171">
        <f t="shared" si="4"/>
        <v>1900399</v>
      </c>
      <c r="W7" s="171">
        <f t="shared" si="4"/>
        <v>0</v>
      </c>
      <c r="X7" s="171">
        <f t="shared" si="4"/>
        <v>1780399</v>
      </c>
      <c r="Y7" s="171">
        <f t="shared" si="4"/>
        <v>0</v>
      </c>
      <c r="Z7" s="112"/>
      <c r="AA7" s="112"/>
      <c r="AB7" s="112"/>
      <c r="AC7" s="112"/>
      <c r="AD7" s="112"/>
    </row>
    <row r="8" spans="1:30" ht="15.75" x14ac:dyDescent="0.2">
      <c r="A8" s="118" t="s">
        <v>929</v>
      </c>
      <c r="B8" s="102" t="s">
        <v>933</v>
      </c>
      <c r="C8" s="103">
        <v>43</v>
      </c>
      <c r="D8" s="118"/>
      <c r="E8" s="113">
        <v>311</v>
      </c>
      <c r="F8" s="141"/>
      <c r="G8" s="186"/>
      <c r="H8" s="108">
        <f t="shared" ref="H8:Y8" si="5">H9+H10+H11+H12</f>
        <v>1407261</v>
      </c>
      <c r="I8" s="108">
        <f t="shared" si="5"/>
        <v>0</v>
      </c>
      <c r="J8" s="108">
        <f t="shared" si="5"/>
        <v>1407261</v>
      </c>
      <c r="K8" s="108">
        <f t="shared" si="5"/>
        <v>0</v>
      </c>
      <c r="L8" s="108">
        <f t="shared" si="5"/>
        <v>1407261</v>
      </c>
      <c r="M8" s="108">
        <f t="shared" si="5"/>
        <v>0</v>
      </c>
      <c r="N8" s="108">
        <f t="shared" si="5"/>
        <v>1450399</v>
      </c>
      <c r="O8" s="108">
        <f t="shared" si="5"/>
        <v>0</v>
      </c>
      <c r="P8" s="108">
        <f t="shared" si="5"/>
        <v>1327627</v>
      </c>
      <c r="Q8" s="108">
        <f t="shared" si="5"/>
        <v>0</v>
      </c>
      <c r="R8" s="108">
        <f t="shared" si="5"/>
        <v>1407261</v>
      </c>
      <c r="S8" s="108">
        <f t="shared" si="5"/>
        <v>0</v>
      </c>
      <c r="T8" s="108">
        <f>T9+T10+T11+T12</f>
        <v>1450399</v>
      </c>
      <c r="U8" s="108">
        <f t="shared" ref="U8" si="6">U9+U10+U11+U12</f>
        <v>0</v>
      </c>
      <c r="V8" s="108">
        <f t="shared" si="5"/>
        <v>1500399</v>
      </c>
      <c r="W8" s="108">
        <f t="shared" si="5"/>
        <v>0</v>
      </c>
      <c r="X8" s="108">
        <f t="shared" si="5"/>
        <v>1450399</v>
      </c>
      <c r="Y8" s="108">
        <f t="shared" si="5"/>
        <v>0</v>
      </c>
      <c r="Z8" s="112"/>
      <c r="AA8" s="112"/>
      <c r="AB8" s="112"/>
      <c r="AC8" s="112"/>
      <c r="AD8" s="112"/>
    </row>
    <row r="9" spans="1:30" ht="15.75" x14ac:dyDescent="0.2">
      <c r="A9" s="95" t="s">
        <v>929</v>
      </c>
      <c r="B9" s="93" t="s">
        <v>933</v>
      </c>
      <c r="C9" s="94">
        <v>43</v>
      </c>
      <c r="D9" s="95" t="s">
        <v>101</v>
      </c>
      <c r="E9" s="119">
        <v>3111</v>
      </c>
      <c r="F9" s="142" t="s">
        <v>33</v>
      </c>
      <c r="G9" s="134"/>
      <c r="H9" s="398">
        <v>1406862</v>
      </c>
      <c r="I9" s="399"/>
      <c r="J9" s="398">
        <v>1406862</v>
      </c>
      <c r="K9" s="399"/>
      <c r="L9" s="402">
        <v>1406862</v>
      </c>
      <c r="M9" s="399"/>
      <c r="N9" s="402">
        <v>1450000</v>
      </c>
      <c r="O9" s="399"/>
      <c r="P9" s="398">
        <v>1327228</v>
      </c>
      <c r="Q9" s="399"/>
      <c r="R9" s="402">
        <v>1406862</v>
      </c>
      <c r="S9" s="399"/>
      <c r="T9" s="402">
        <v>1450000</v>
      </c>
      <c r="U9" s="399"/>
      <c r="V9" s="402">
        <v>1500000</v>
      </c>
      <c r="W9" s="399"/>
      <c r="X9" s="402">
        <v>1450000</v>
      </c>
      <c r="Y9" s="399"/>
      <c r="Z9" s="112"/>
      <c r="AA9" s="112"/>
      <c r="AB9" s="112"/>
      <c r="AC9" s="112"/>
      <c r="AD9" s="101"/>
    </row>
    <row r="10" spans="1:30" ht="15" x14ac:dyDescent="0.2">
      <c r="A10" s="95" t="s">
        <v>929</v>
      </c>
      <c r="B10" s="93" t="s">
        <v>933</v>
      </c>
      <c r="C10" s="94">
        <v>43</v>
      </c>
      <c r="D10" s="95" t="s">
        <v>101</v>
      </c>
      <c r="E10" s="119">
        <v>3112</v>
      </c>
      <c r="F10" s="142" t="s">
        <v>825</v>
      </c>
      <c r="G10" s="134"/>
      <c r="H10" s="398">
        <v>133</v>
      </c>
      <c r="I10" s="399"/>
      <c r="J10" s="398">
        <v>133</v>
      </c>
      <c r="K10" s="399"/>
      <c r="L10" s="409">
        <v>133</v>
      </c>
      <c r="M10" s="399"/>
      <c r="N10" s="409">
        <v>133</v>
      </c>
      <c r="O10" s="399"/>
      <c r="P10" s="398">
        <v>133</v>
      </c>
      <c r="Q10" s="399"/>
      <c r="R10" s="409">
        <v>133</v>
      </c>
      <c r="S10" s="399"/>
      <c r="T10" s="409">
        <v>133</v>
      </c>
      <c r="U10" s="399"/>
      <c r="V10" s="409">
        <v>133</v>
      </c>
      <c r="W10" s="399"/>
      <c r="X10" s="409">
        <v>133</v>
      </c>
      <c r="Y10" s="399"/>
      <c r="Z10" s="112"/>
      <c r="AA10" s="112"/>
      <c r="AB10" s="112"/>
      <c r="AC10" s="112"/>
      <c r="AD10" s="112"/>
    </row>
    <row r="11" spans="1:30" ht="15.75" x14ac:dyDescent="0.2">
      <c r="A11" s="95" t="s">
        <v>929</v>
      </c>
      <c r="B11" s="93" t="s">
        <v>933</v>
      </c>
      <c r="C11" s="94">
        <v>43</v>
      </c>
      <c r="D11" s="95" t="s">
        <v>101</v>
      </c>
      <c r="E11" s="119">
        <v>3113</v>
      </c>
      <c r="F11" s="142" t="s">
        <v>35</v>
      </c>
      <c r="G11" s="134"/>
      <c r="H11" s="398">
        <v>133</v>
      </c>
      <c r="I11" s="399"/>
      <c r="J11" s="398">
        <v>133</v>
      </c>
      <c r="K11" s="399"/>
      <c r="L11" s="409">
        <v>133</v>
      </c>
      <c r="M11" s="399"/>
      <c r="N11" s="409">
        <v>133</v>
      </c>
      <c r="O11" s="399"/>
      <c r="P11" s="398">
        <v>133</v>
      </c>
      <c r="Q11" s="399"/>
      <c r="R11" s="409">
        <v>133</v>
      </c>
      <c r="S11" s="399"/>
      <c r="T11" s="409">
        <v>133</v>
      </c>
      <c r="U11" s="399"/>
      <c r="V11" s="409">
        <v>133</v>
      </c>
      <c r="W11" s="399"/>
      <c r="X11" s="409">
        <v>133</v>
      </c>
      <c r="Y11" s="399"/>
      <c r="Z11" s="101"/>
      <c r="AA11" s="101"/>
      <c r="AB11" s="101"/>
      <c r="AC11" s="101"/>
      <c r="AD11" s="112"/>
    </row>
    <row r="12" spans="1:30" ht="15" x14ac:dyDescent="0.2">
      <c r="A12" s="95" t="s">
        <v>929</v>
      </c>
      <c r="B12" s="93" t="s">
        <v>933</v>
      </c>
      <c r="C12" s="94">
        <v>43</v>
      </c>
      <c r="D12" s="95" t="s">
        <v>101</v>
      </c>
      <c r="E12" s="119">
        <v>3114</v>
      </c>
      <c r="F12" s="142" t="s">
        <v>36</v>
      </c>
      <c r="G12" s="134"/>
      <c r="H12" s="398">
        <v>133</v>
      </c>
      <c r="I12" s="399"/>
      <c r="J12" s="398">
        <v>133</v>
      </c>
      <c r="K12" s="399"/>
      <c r="L12" s="409">
        <v>133</v>
      </c>
      <c r="M12" s="399"/>
      <c r="N12" s="409">
        <v>133</v>
      </c>
      <c r="O12" s="399"/>
      <c r="P12" s="398">
        <v>133</v>
      </c>
      <c r="Q12" s="399"/>
      <c r="R12" s="409">
        <v>133</v>
      </c>
      <c r="S12" s="399"/>
      <c r="T12" s="409">
        <v>133</v>
      </c>
      <c r="U12" s="399"/>
      <c r="V12" s="409">
        <v>133</v>
      </c>
      <c r="W12" s="399"/>
      <c r="X12" s="409">
        <v>133</v>
      </c>
      <c r="Y12" s="399"/>
      <c r="Z12" s="112"/>
      <c r="AA12" s="112"/>
      <c r="AB12" s="112"/>
      <c r="AC12" s="112"/>
      <c r="AD12" s="112"/>
    </row>
    <row r="13" spans="1:30" ht="15.75" x14ac:dyDescent="0.2">
      <c r="A13" s="118" t="s">
        <v>929</v>
      </c>
      <c r="B13" s="102" t="s">
        <v>933</v>
      </c>
      <c r="C13" s="103">
        <v>43</v>
      </c>
      <c r="D13" s="118"/>
      <c r="E13" s="113">
        <v>312</v>
      </c>
      <c r="F13" s="141"/>
      <c r="G13" s="186"/>
      <c r="H13" s="108">
        <f t="shared" ref="H13:Y13" si="7">H14</f>
        <v>150000</v>
      </c>
      <c r="I13" s="108">
        <f t="shared" si="7"/>
        <v>0</v>
      </c>
      <c r="J13" s="108">
        <f t="shared" si="7"/>
        <v>119451</v>
      </c>
      <c r="K13" s="108">
        <f t="shared" si="7"/>
        <v>0</v>
      </c>
      <c r="L13" s="108">
        <f t="shared" si="7"/>
        <v>119451</v>
      </c>
      <c r="M13" s="108">
        <f t="shared" si="7"/>
        <v>0</v>
      </c>
      <c r="N13" s="108">
        <f t="shared" si="7"/>
        <v>150000</v>
      </c>
      <c r="O13" s="108">
        <f t="shared" si="7"/>
        <v>0</v>
      </c>
      <c r="P13" s="108">
        <f t="shared" si="7"/>
        <v>152631</v>
      </c>
      <c r="Q13" s="108">
        <f t="shared" si="7"/>
        <v>0</v>
      </c>
      <c r="R13" s="108">
        <f t="shared" si="7"/>
        <v>152631</v>
      </c>
      <c r="S13" s="108">
        <f t="shared" si="7"/>
        <v>0</v>
      </c>
      <c r="T13" s="108">
        <f t="shared" si="7"/>
        <v>152631</v>
      </c>
      <c r="U13" s="108">
        <f t="shared" si="7"/>
        <v>0</v>
      </c>
      <c r="V13" s="108">
        <f t="shared" si="7"/>
        <v>160000</v>
      </c>
      <c r="W13" s="108">
        <f t="shared" si="7"/>
        <v>0</v>
      </c>
      <c r="X13" s="108">
        <f t="shared" si="7"/>
        <v>100000</v>
      </c>
      <c r="Y13" s="108">
        <f t="shared" si="7"/>
        <v>0</v>
      </c>
      <c r="Z13" s="112"/>
      <c r="AA13" s="112"/>
      <c r="AB13" s="112"/>
      <c r="AC13" s="112"/>
      <c r="AD13" s="112"/>
    </row>
    <row r="14" spans="1:30" ht="15" x14ac:dyDescent="0.2">
      <c r="A14" s="95" t="s">
        <v>929</v>
      </c>
      <c r="B14" s="93" t="s">
        <v>933</v>
      </c>
      <c r="C14" s="94">
        <v>43</v>
      </c>
      <c r="D14" s="95" t="s">
        <v>101</v>
      </c>
      <c r="E14" s="119">
        <v>3121</v>
      </c>
      <c r="F14" s="142" t="s">
        <v>471</v>
      </c>
      <c r="G14" s="134"/>
      <c r="H14" s="398">
        <v>150000</v>
      </c>
      <c r="I14" s="399"/>
      <c r="J14" s="398">
        <v>119451</v>
      </c>
      <c r="K14" s="399"/>
      <c r="L14" s="402">
        <v>119451</v>
      </c>
      <c r="M14" s="399"/>
      <c r="N14" s="402">
        <v>150000</v>
      </c>
      <c r="O14" s="399"/>
      <c r="P14" s="398">
        <v>152631</v>
      </c>
      <c r="Q14" s="399"/>
      <c r="R14" s="402">
        <v>152631</v>
      </c>
      <c r="S14" s="399"/>
      <c r="T14" s="402">
        <v>152631</v>
      </c>
      <c r="U14" s="399"/>
      <c r="V14" s="402">
        <v>160000</v>
      </c>
      <c r="W14" s="399"/>
      <c r="X14" s="402">
        <v>100000</v>
      </c>
      <c r="Y14" s="399"/>
      <c r="Z14" s="112"/>
      <c r="AA14" s="112"/>
      <c r="AB14" s="112"/>
      <c r="AC14" s="112"/>
      <c r="AD14" s="112"/>
    </row>
    <row r="15" spans="1:30" ht="15.75" x14ac:dyDescent="0.2">
      <c r="A15" s="118" t="s">
        <v>929</v>
      </c>
      <c r="B15" s="102" t="s">
        <v>933</v>
      </c>
      <c r="C15" s="103">
        <v>43</v>
      </c>
      <c r="D15" s="118"/>
      <c r="E15" s="113">
        <v>313</v>
      </c>
      <c r="F15" s="141"/>
      <c r="G15" s="186"/>
      <c r="H15" s="108">
        <f t="shared" ref="H15:Y15" si="8">H16</f>
        <v>232132</v>
      </c>
      <c r="I15" s="108">
        <f t="shared" si="8"/>
        <v>0</v>
      </c>
      <c r="J15" s="108">
        <f t="shared" si="8"/>
        <v>232132</v>
      </c>
      <c r="K15" s="108">
        <f t="shared" si="8"/>
        <v>0</v>
      </c>
      <c r="L15" s="108">
        <f t="shared" si="8"/>
        <v>232132</v>
      </c>
      <c r="M15" s="108">
        <f t="shared" si="8"/>
        <v>0</v>
      </c>
      <c r="N15" s="108">
        <f t="shared" si="8"/>
        <v>230000</v>
      </c>
      <c r="O15" s="108">
        <f>O16</f>
        <v>0</v>
      </c>
      <c r="P15" s="108">
        <f t="shared" si="8"/>
        <v>216736</v>
      </c>
      <c r="Q15" s="108">
        <f t="shared" si="8"/>
        <v>0</v>
      </c>
      <c r="R15" s="108">
        <f t="shared" si="8"/>
        <v>232132</v>
      </c>
      <c r="S15" s="108">
        <f t="shared" si="8"/>
        <v>0</v>
      </c>
      <c r="T15" s="108">
        <f t="shared" si="8"/>
        <v>230000</v>
      </c>
      <c r="U15" s="108">
        <f t="shared" si="8"/>
        <v>0</v>
      </c>
      <c r="V15" s="108">
        <f t="shared" si="8"/>
        <v>240000</v>
      </c>
      <c r="W15" s="108">
        <f t="shared" si="8"/>
        <v>0</v>
      </c>
      <c r="X15" s="108">
        <f t="shared" si="8"/>
        <v>230000</v>
      </c>
      <c r="Y15" s="108">
        <f t="shared" si="8"/>
        <v>0</v>
      </c>
      <c r="Z15" s="112"/>
      <c r="AA15" s="112"/>
      <c r="AB15" s="112"/>
      <c r="AC15" s="112"/>
      <c r="AD15" s="112"/>
    </row>
    <row r="16" spans="1:30" ht="15" x14ac:dyDescent="0.2">
      <c r="A16" s="95" t="s">
        <v>929</v>
      </c>
      <c r="B16" s="93" t="s">
        <v>933</v>
      </c>
      <c r="C16" s="94">
        <v>43</v>
      </c>
      <c r="D16" s="95" t="s">
        <v>101</v>
      </c>
      <c r="E16" s="119">
        <v>3132</v>
      </c>
      <c r="F16" s="142" t="s">
        <v>40</v>
      </c>
      <c r="G16" s="134"/>
      <c r="H16" s="398">
        <v>232132</v>
      </c>
      <c r="I16" s="399"/>
      <c r="J16" s="398">
        <v>232132</v>
      </c>
      <c r="K16" s="399"/>
      <c r="L16" s="402">
        <v>232132</v>
      </c>
      <c r="M16" s="399"/>
      <c r="N16" s="402">
        <v>230000</v>
      </c>
      <c r="O16" s="399"/>
      <c r="P16" s="398">
        <v>216736</v>
      </c>
      <c r="Q16" s="399"/>
      <c r="R16" s="402">
        <v>232132</v>
      </c>
      <c r="S16" s="399"/>
      <c r="T16" s="402">
        <v>230000</v>
      </c>
      <c r="U16" s="399"/>
      <c r="V16" s="402">
        <v>240000</v>
      </c>
      <c r="W16" s="399"/>
      <c r="X16" s="402">
        <v>230000</v>
      </c>
      <c r="Y16" s="399"/>
      <c r="Z16" s="112"/>
      <c r="AA16" s="112"/>
      <c r="AB16" s="112"/>
      <c r="AC16" s="112"/>
      <c r="AD16" s="112"/>
    </row>
    <row r="17" spans="1:30" ht="15.75" x14ac:dyDescent="0.2">
      <c r="A17" s="201" t="s">
        <v>929</v>
      </c>
      <c r="B17" s="179" t="s">
        <v>933</v>
      </c>
      <c r="C17" s="167">
        <v>43</v>
      </c>
      <c r="D17" s="167"/>
      <c r="E17" s="168">
        <v>32</v>
      </c>
      <c r="F17" s="169"/>
      <c r="G17" s="170"/>
      <c r="H17" s="171">
        <f t="shared" ref="H17:Y17" si="9">H18+H23+H30+H39+H41</f>
        <v>1596016</v>
      </c>
      <c r="I17" s="171">
        <f>I18+I23+I30+I39+I41</f>
        <v>0</v>
      </c>
      <c r="J17" s="171">
        <f t="shared" si="9"/>
        <v>1466391</v>
      </c>
      <c r="K17" s="171">
        <f t="shared" si="9"/>
        <v>0</v>
      </c>
      <c r="L17" s="171">
        <f t="shared" si="9"/>
        <v>1531688</v>
      </c>
      <c r="M17" s="171">
        <f t="shared" si="9"/>
        <v>0</v>
      </c>
      <c r="N17" s="171">
        <f t="shared" si="9"/>
        <v>1574915</v>
      </c>
      <c r="O17" s="171">
        <f t="shared" si="9"/>
        <v>0</v>
      </c>
      <c r="P17" s="171">
        <f t="shared" si="9"/>
        <v>1502225</v>
      </c>
      <c r="Q17" s="171">
        <f t="shared" si="9"/>
        <v>0</v>
      </c>
      <c r="R17" s="171">
        <f t="shared" si="9"/>
        <v>1564868</v>
      </c>
      <c r="S17" s="171">
        <f t="shared" si="9"/>
        <v>0</v>
      </c>
      <c r="T17" s="171">
        <f t="shared" si="9"/>
        <v>1026614</v>
      </c>
      <c r="U17" s="171">
        <f t="shared" si="9"/>
        <v>0</v>
      </c>
      <c r="V17" s="171">
        <f t="shared" si="9"/>
        <v>1775453</v>
      </c>
      <c r="W17" s="171">
        <f t="shared" si="9"/>
        <v>0</v>
      </c>
      <c r="X17" s="171">
        <f t="shared" si="9"/>
        <v>1064000</v>
      </c>
      <c r="Y17" s="171">
        <f t="shared" si="9"/>
        <v>0</v>
      </c>
      <c r="Z17" s="112"/>
      <c r="AA17" s="112"/>
      <c r="AB17" s="112"/>
      <c r="AC17" s="112"/>
      <c r="AD17" s="112"/>
    </row>
    <row r="18" spans="1:30" ht="15.75" x14ac:dyDescent="0.2">
      <c r="A18" s="118" t="s">
        <v>929</v>
      </c>
      <c r="B18" s="102" t="s">
        <v>933</v>
      </c>
      <c r="C18" s="103">
        <v>43</v>
      </c>
      <c r="D18" s="118"/>
      <c r="E18" s="113">
        <v>321</v>
      </c>
      <c r="F18" s="141"/>
      <c r="G18" s="186"/>
      <c r="H18" s="108">
        <f t="shared" ref="H18:Y18" si="10">H19+H20+H21+H22</f>
        <v>80126</v>
      </c>
      <c r="I18" s="108">
        <f t="shared" si="10"/>
        <v>0</v>
      </c>
      <c r="J18" s="108">
        <f t="shared" si="10"/>
        <v>71671</v>
      </c>
      <c r="K18" s="108">
        <f t="shared" si="10"/>
        <v>0</v>
      </c>
      <c r="L18" s="108">
        <f t="shared" si="10"/>
        <v>71671</v>
      </c>
      <c r="M18" s="108">
        <f t="shared" si="10"/>
        <v>0</v>
      </c>
      <c r="N18" s="108">
        <f t="shared" si="10"/>
        <v>82654</v>
      </c>
      <c r="O18" s="108">
        <f t="shared" si="10"/>
        <v>0</v>
      </c>
      <c r="P18" s="108">
        <f t="shared" si="10"/>
        <v>65034</v>
      </c>
      <c r="Q18" s="108">
        <f t="shared" si="10"/>
        <v>0</v>
      </c>
      <c r="R18" s="108">
        <f t="shared" si="10"/>
        <v>65034</v>
      </c>
      <c r="S18" s="108">
        <f t="shared" si="10"/>
        <v>0</v>
      </c>
      <c r="T18" s="108">
        <f t="shared" si="10"/>
        <v>80126</v>
      </c>
      <c r="U18" s="108">
        <f t="shared" si="10"/>
        <v>0</v>
      </c>
      <c r="V18" s="108">
        <f t="shared" si="10"/>
        <v>93000</v>
      </c>
      <c r="W18" s="108">
        <f t="shared" si="10"/>
        <v>0</v>
      </c>
      <c r="X18" s="108">
        <f t="shared" si="10"/>
        <v>93000</v>
      </c>
      <c r="Y18" s="108">
        <f t="shared" si="10"/>
        <v>0</v>
      </c>
      <c r="Z18" s="112"/>
      <c r="AA18" s="112"/>
      <c r="AB18" s="112"/>
      <c r="AC18" s="112"/>
      <c r="AD18" s="112"/>
    </row>
    <row r="19" spans="1:30" ht="15.75" x14ac:dyDescent="0.2">
      <c r="A19" s="95" t="s">
        <v>929</v>
      </c>
      <c r="B19" s="93" t="s">
        <v>933</v>
      </c>
      <c r="C19" s="94">
        <v>43</v>
      </c>
      <c r="D19" s="95" t="s">
        <v>101</v>
      </c>
      <c r="E19" s="119">
        <v>3211</v>
      </c>
      <c r="F19" s="142" t="s">
        <v>42</v>
      </c>
      <c r="G19" s="134"/>
      <c r="H19" s="398">
        <v>35000</v>
      </c>
      <c r="I19" s="399"/>
      <c r="J19" s="398">
        <v>26545</v>
      </c>
      <c r="K19" s="399"/>
      <c r="L19" s="402">
        <v>26545</v>
      </c>
      <c r="M19" s="399"/>
      <c r="N19" s="402">
        <v>35000</v>
      </c>
      <c r="O19" s="399"/>
      <c r="P19" s="398">
        <v>19908</v>
      </c>
      <c r="Q19" s="399"/>
      <c r="R19" s="402">
        <v>19908</v>
      </c>
      <c r="S19" s="399"/>
      <c r="T19" s="402">
        <v>35000</v>
      </c>
      <c r="U19" s="399"/>
      <c r="V19" s="402">
        <v>40000</v>
      </c>
      <c r="W19" s="399"/>
      <c r="X19" s="402">
        <v>40000</v>
      </c>
      <c r="Y19" s="399"/>
      <c r="Z19" s="112"/>
      <c r="AA19" s="112"/>
      <c r="AB19" s="112"/>
      <c r="AC19" s="112"/>
      <c r="AD19" s="101"/>
    </row>
    <row r="20" spans="1:30" ht="30" x14ac:dyDescent="0.2">
      <c r="A20" s="95" t="s">
        <v>929</v>
      </c>
      <c r="B20" s="93" t="s">
        <v>933</v>
      </c>
      <c r="C20" s="94">
        <v>43</v>
      </c>
      <c r="D20" s="95" t="s">
        <v>101</v>
      </c>
      <c r="E20" s="119">
        <v>3212</v>
      </c>
      <c r="F20" s="142" t="s">
        <v>43</v>
      </c>
      <c r="G20" s="134"/>
      <c r="H20" s="398">
        <v>33181</v>
      </c>
      <c r="I20" s="399"/>
      <c r="J20" s="398">
        <v>33181</v>
      </c>
      <c r="K20" s="399"/>
      <c r="L20" s="403">
        <v>33181</v>
      </c>
      <c r="M20" s="399"/>
      <c r="N20" s="403">
        <v>35000</v>
      </c>
      <c r="O20" s="399"/>
      <c r="P20" s="398">
        <v>33181</v>
      </c>
      <c r="Q20" s="399"/>
      <c r="R20" s="403">
        <v>33181</v>
      </c>
      <c r="S20" s="399"/>
      <c r="T20" s="403">
        <v>33181</v>
      </c>
      <c r="U20" s="399"/>
      <c r="V20" s="403">
        <v>40000</v>
      </c>
      <c r="W20" s="399"/>
      <c r="X20" s="403">
        <v>40000</v>
      </c>
      <c r="Y20" s="399"/>
      <c r="Z20" s="112"/>
      <c r="AA20" s="112"/>
      <c r="AB20" s="112"/>
      <c r="AC20" s="112"/>
      <c r="AD20" s="112"/>
    </row>
    <row r="21" spans="1:30" ht="15.75" x14ac:dyDescent="0.2">
      <c r="A21" s="95" t="s">
        <v>929</v>
      </c>
      <c r="B21" s="93" t="s">
        <v>933</v>
      </c>
      <c r="C21" s="94">
        <v>43</v>
      </c>
      <c r="D21" s="95" t="s">
        <v>101</v>
      </c>
      <c r="E21" s="119">
        <v>3213</v>
      </c>
      <c r="F21" s="142" t="s">
        <v>44</v>
      </c>
      <c r="G21" s="134"/>
      <c r="H21" s="398">
        <v>9291</v>
      </c>
      <c r="I21" s="399"/>
      <c r="J21" s="398">
        <v>9291</v>
      </c>
      <c r="K21" s="399"/>
      <c r="L21" s="403">
        <v>9291</v>
      </c>
      <c r="M21" s="399"/>
      <c r="N21" s="403">
        <v>10000</v>
      </c>
      <c r="O21" s="399"/>
      <c r="P21" s="398">
        <v>9291</v>
      </c>
      <c r="Q21" s="399"/>
      <c r="R21" s="403">
        <v>9291</v>
      </c>
      <c r="S21" s="399"/>
      <c r="T21" s="403">
        <v>9291</v>
      </c>
      <c r="U21" s="399"/>
      <c r="V21" s="403">
        <v>10000</v>
      </c>
      <c r="W21" s="399"/>
      <c r="X21" s="403">
        <v>10000</v>
      </c>
      <c r="Y21" s="399"/>
      <c r="Z21" s="101"/>
      <c r="AA21" s="101"/>
      <c r="AB21" s="101"/>
      <c r="AC21" s="101"/>
      <c r="AD21" s="101"/>
    </row>
    <row r="22" spans="1:30" ht="15" x14ac:dyDescent="0.2">
      <c r="A22" s="95" t="s">
        <v>929</v>
      </c>
      <c r="B22" s="93" t="s">
        <v>933</v>
      </c>
      <c r="C22" s="94">
        <v>43</v>
      </c>
      <c r="D22" s="95" t="s">
        <v>101</v>
      </c>
      <c r="E22" s="119">
        <v>3214</v>
      </c>
      <c r="F22" s="142" t="s">
        <v>45</v>
      </c>
      <c r="G22" s="134"/>
      <c r="H22" s="398">
        <v>2654</v>
      </c>
      <c r="I22" s="399"/>
      <c r="J22" s="398">
        <v>2654</v>
      </c>
      <c r="K22" s="399"/>
      <c r="L22" s="403">
        <v>2654</v>
      </c>
      <c r="M22" s="399"/>
      <c r="N22" s="403">
        <v>2654</v>
      </c>
      <c r="O22" s="399"/>
      <c r="P22" s="398">
        <v>2654</v>
      </c>
      <c r="Q22" s="399"/>
      <c r="R22" s="403">
        <v>2654</v>
      </c>
      <c r="S22" s="399"/>
      <c r="T22" s="403">
        <v>2654</v>
      </c>
      <c r="U22" s="399"/>
      <c r="V22" s="403">
        <v>3000</v>
      </c>
      <c r="W22" s="399"/>
      <c r="X22" s="403">
        <v>3000</v>
      </c>
      <c r="Y22" s="399"/>
      <c r="Z22" s="112"/>
      <c r="AA22" s="112"/>
      <c r="AB22" s="112"/>
      <c r="AC22" s="112"/>
      <c r="AD22" s="112"/>
    </row>
    <row r="23" spans="1:30" ht="15.75" x14ac:dyDescent="0.2">
      <c r="A23" s="118" t="s">
        <v>929</v>
      </c>
      <c r="B23" s="102" t="s">
        <v>933</v>
      </c>
      <c r="C23" s="103">
        <v>43</v>
      </c>
      <c r="D23" s="118"/>
      <c r="E23" s="113">
        <v>322</v>
      </c>
      <c r="F23" s="141"/>
      <c r="G23" s="186"/>
      <c r="H23" s="108">
        <f t="shared" ref="H23:Y23" si="11">H24+H25+H26+H27+H28+H29</f>
        <v>173123</v>
      </c>
      <c r="I23" s="108">
        <f t="shared" si="11"/>
        <v>0</v>
      </c>
      <c r="J23" s="108">
        <f t="shared" si="11"/>
        <v>153959</v>
      </c>
      <c r="K23" s="108">
        <f t="shared" si="11"/>
        <v>0</v>
      </c>
      <c r="L23" s="108">
        <f t="shared" si="11"/>
        <v>153959</v>
      </c>
      <c r="M23" s="108">
        <f t="shared" si="11"/>
        <v>0</v>
      </c>
      <c r="N23" s="108">
        <f t="shared" si="11"/>
        <v>135859</v>
      </c>
      <c r="O23" s="108">
        <f t="shared" si="11"/>
        <v>0</v>
      </c>
      <c r="P23" s="108">
        <f t="shared" si="11"/>
        <v>153959</v>
      </c>
      <c r="Q23" s="108">
        <f t="shared" si="11"/>
        <v>0</v>
      </c>
      <c r="R23" s="108">
        <f t="shared" si="11"/>
        <v>153959</v>
      </c>
      <c r="S23" s="108">
        <f t="shared" si="11"/>
        <v>0</v>
      </c>
      <c r="T23" s="108">
        <f t="shared" si="11"/>
        <v>158833</v>
      </c>
      <c r="U23" s="108">
        <f t="shared" si="11"/>
        <v>0</v>
      </c>
      <c r="V23" s="108">
        <f t="shared" si="11"/>
        <v>177000</v>
      </c>
      <c r="W23" s="108">
        <f t="shared" si="11"/>
        <v>0</v>
      </c>
      <c r="X23" s="108">
        <f t="shared" si="11"/>
        <v>161000</v>
      </c>
      <c r="Y23" s="108">
        <f t="shared" si="11"/>
        <v>0</v>
      </c>
      <c r="Z23" s="101"/>
      <c r="AA23" s="101"/>
      <c r="AB23" s="101"/>
      <c r="AC23" s="101"/>
      <c r="AD23" s="112"/>
    </row>
    <row r="24" spans="1:30" ht="15" x14ac:dyDescent="0.2">
      <c r="A24" s="95" t="s">
        <v>929</v>
      </c>
      <c r="B24" s="93" t="s">
        <v>933</v>
      </c>
      <c r="C24" s="94">
        <v>43</v>
      </c>
      <c r="D24" s="95" t="s">
        <v>101</v>
      </c>
      <c r="E24" s="119">
        <v>3221</v>
      </c>
      <c r="F24" s="142" t="s">
        <v>297</v>
      </c>
      <c r="G24" s="134"/>
      <c r="H24" s="398">
        <v>35000</v>
      </c>
      <c r="I24" s="399"/>
      <c r="J24" s="398">
        <v>26545</v>
      </c>
      <c r="K24" s="399"/>
      <c r="L24" s="402">
        <v>26545</v>
      </c>
      <c r="M24" s="399"/>
      <c r="N24" s="402">
        <v>26545</v>
      </c>
      <c r="O24" s="399"/>
      <c r="P24" s="398">
        <v>26545</v>
      </c>
      <c r="Q24" s="399"/>
      <c r="R24" s="402">
        <v>26545</v>
      </c>
      <c r="S24" s="399"/>
      <c r="T24" s="402">
        <v>35000</v>
      </c>
      <c r="U24" s="399"/>
      <c r="V24" s="402">
        <v>26000</v>
      </c>
      <c r="W24" s="399"/>
      <c r="X24" s="402">
        <v>35000</v>
      </c>
      <c r="Y24" s="399"/>
      <c r="Z24" s="112"/>
      <c r="AA24" s="112"/>
      <c r="AB24" s="112"/>
      <c r="AC24" s="112"/>
      <c r="AD24" s="112"/>
    </row>
    <row r="25" spans="1:30" ht="15" x14ac:dyDescent="0.2">
      <c r="A25" s="95" t="s">
        <v>929</v>
      </c>
      <c r="B25" s="93" t="s">
        <v>933</v>
      </c>
      <c r="C25" s="94">
        <v>43</v>
      </c>
      <c r="D25" s="95" t="s">
        <v>101</v>
      </c>
      <c r="E25" s="119">
        <v>3222</v>
      </c>
      <c r="F25" s="142" t="s">
        <v>47</v>
      </c>
      <c r="G25" s="134"/>
      <c r="H25" s="398">
        <v>3982</v>
      </c>
      <c r="I25" s="399"/>
      <c r="J25" s="398">
        <v>3982</v>
      </c>
      <c r="K25" s="399"/>
      <c r="L25" s="403">
        <v>3982</v>
      </c>
      <c r="M25" s="399"/>
      <c r="N25" s="403">
        <v>3982</v>
      </c>
      <c r="O25" s="399"/>
      <c r="P25" s="398">
        <v>3982</v>
      </c>
      <c r="Q25" s="399"/>
      <c r="R25" s="403">
        <v>3982</v>
      </c>
      <c r="S25" s="399"/>
      <c r="T25" s="403">
        <v>3982</v>
      </c>
      <c r="U25" s="399"/>
      <c r="V25" s="403">
        <v>5000</v>
      </c>
      <c r="W25" s="399"/>
      <c r="X25" s="403">
        <v>5000</v>
      </c>
      <c r="Y25" s="399"/>
      <c r="Z25" s="112"/>
      <c r="AA25" s="112"/>
      <c r="AB25" s="112"/>
      <c r="AC25" s="112"/>
      <c r="AD25" s="112"/>
    </row>
    <row r="26" spans="1:30" ht="15" x14ac:dyDescent="0.2">
      <c r="A26" s="95" t="s">
        <v>929</v>
      </c>
      <c r="B26" s="93" t="s">
        <v>933</v>
      </c>
      <c r="C26" s="94">
        <v>43</v>
      </c>
      <c r="D26" s="95" t="s">
        <v>101</v>
      </c>
      <c r="E26" s="119">
        <v>3223</v>
      </c>
      <c r="F26" s="142" t="s">
        <v>48</v>
      </c>
      <c r="G26" s="134"/>
      <c r="H26" s="398">
        <v>99542</v>
      </c>
      <c r="I26" s="399"/>
      <c r="J26" s="398">
        <v>99542</v>
      </c>
      <c r="K26" s="399"/>
      <c r="L26" s="403">
        <v>99542</v>
      </c>
      <c r="M26" s="399"/>
      <c r="N26" s="403">
        <v>84850</v>
      </c>
      <c r="O26" s="399"/>
      <c r="P26" s="398">
        <v>99542</v>
      </c>
      <c r="Q26" s="399"/>
      <c r="R26" s="403">
        <v>99542</v>
      </c>
      <c r="S26" s="399"/>
      <c r="T26" s="403">
        <v>99542</v>
      </c>
      <c r="U26" s="399"/>
      <c r="V26" s="403">
        <v>120000</v>
      </c>
      <c r="W26" s="399"/>
      <c r="X26" s="403">
        <v>100000</v>
      </c>
      <c r="Y26" s="399"/>
      <c r="Z26" s="112"/>
      <c r="AA26" s="112"/>
      <c r="AB26" s="112"/>
      <c r="AC26" s="112"/>
      <c r="AD26" s="112"/>
    </row>
    <row r="27" spans="1:30" ht="30" x14ac:dyDescent="0.2">
      <c r="A27" s="95" t="s">
        <v>929</v>
      </c>
      <c r="B27" s="93" t="s">
        <v>933</v>
      </c>
      <c r="C27" s="94">
        <v>43</v>
      </c>
      <c r="D27" s="95" t="s">
        <v>101</v>
      </c>
      <c r="E27" s="119">
        <v>3224</v>
      </c>
      <c r="F27" s="142" t="s">
        <v>155</v>
      </c>
      <c r="G27" s="134"/>
      <c r="H27" s="398">
        <v>6327</v>
      </c>
      <c r="I27" s="399"/>
      <c r="J27" s="398">
        <v>1327</v>
      </c>
      <c r="K27" s="399"/>
      <c r="L27" s="403">
        <v>1327</v>
      </c>
      <c r="M27" s="399"/>
      <c r="N27" s="403">
        <v>1500</v>
      </c>
      <c r="O27" s="399"/>
      <c r="P27" s="398">
        <v>1327</v>
      </c>
      <c r="Q27" s="399"/>
      <c r="R27" s="403">
        <v>1327</v>
      </c>
      <c r="S27" s="399"/>
      <c r="T27" s="403">
        <v>1327</v>
      </c>
      <c r="U27" s="399"/>
      <c r="V27" s="403">
        <v>2000</v>
      </c>
      <c r="W27" s="399"/>
      <c r="X27" s="403">
        <v>2000</v>
      </c>
      <c r="Y27" s="399"/>
      <c r="Z27" s="112"/>
      <c r="AA27" s="112"/>
      <c r="AB27" s="112"/>
      <c r="AC27" s="112"/>
      <c r="AD27" s="112"/>
    </row>
    <row r="28" spans="1:30" ht="15" x14ac:dyDescent="0.2">
      <c r="A28" s="95" t="s">
        <v>929</v>
      </c>
      <c r="B28" s="93" t="s">
        <v>933</v>
      </c>
      <c r="C28" s="94">
        <v>43</v>
      </c>
      <c r="D28" s="95" t="s">
        <v>101</v>
      </c>
      <c r="E28" s="119">
        <v>3225</v>
      </c>
      <c r="F28" s="142" t="s">
        <v>473</v>
      </c>
      <c r="G28" s="134"/>
      <c r="H28" s="398">
        <v>13272</v>
      </c>
      <c r="I28" s="399"/>
      <c r="J28" s="398">
        <v>18581</v>
      </c>
      <c r="K28" s="399"/>
      <c r="L28" s="403">
        <v>18581</v>
      </c>
      <c r="M28" s="399"/>
      <c r="N28" s="403">
        <v>15000</v>
      </c>
      <c r="O28" s="399"/>
      <c r="P28" s="398">
        <v>18581</v>
      </c>
      <c r="Q28" s="399"/>
      <c r="R28" s="403">
        <v>18581</v>
      </c>
      <c r="S28" s="399"/>
      <c r="T28" s="403">
        <v>15000</v>
      </c>
      <c r="U28" s="399"/>
      <c r="V28" s="403">
        <v>20000</v>
      </c>
      <c r="W28" s="399"/>
      <c r="X28" s="403">
        <v>15000</v>
      </c>
      <c r="Y28" s="399"/>
      <c r="Z28" s="112"/>
      <c r="AA28" s="112"/>
      <c r="AB28" s="112"/>
      <c r="AC28" s="112"/>
      <c r="AD28" s="112"/>
    </row>
    <row r="29" spans="1:30" ht="15.75" x14ac:dyDescent="0.2">
      <c r="A29" s="95" t="s">
        <v>929</v>
      </c>
      <c r="B29" s="93" t="s">
        <v>933</v>
      </c>
      <c r="C29" s="94">
        <v>43</v>
      </c>
      <c r="D29" s="95" t="s">
        <v>101</v>
      </c>
      <c r="E29" s="119">
        <v>3227</v>
      </c>
      <c r="F29" s="142" t="s">
        <v>51</v>
      </c>
      <c r="G29" s="134"/>
      <c r="H29" s="398">
        <v>15000</v>
      </c>
      <c r="I29" s="399"/>
      <c r="J29" s="398">
        <v>3982</v>
      </c>
      <c r="K29" s="399"/>
      <c r="L29" s="403">
        <v>3982</v>
      </c>
      <c r="M29" s="399"/>
      <c r="N29" s="403">
        <v>3982</v>
      </c>
      <c r="O29" s="399"/>
      <c r="P29" s="398">
        <v>3982</v>
      </c>
      <c r="Q29" s="399"/>
      <c r="R29" s="403">
        <v>3982</v>
      </c>
      <c r="S29" s="399"/>
      <c r="T29" s="403">
        <v>3982</v>
      </c>
      <c r="U29" s="399"/>
      <c r="V29" s="403">
        <v>4000</v>
      </c>
      <c r="W29" s="399"/>
      <c r="X29" s="403">
        <v>4000</v>
      </c>
      <c r="Y29" s="399"/>
      <c r="Z29" s="112"/>
      <c r="AA29" s="112"/>
      <c r="AB29" s="112"/>
      <c r="AC29" s="112"/>
      <c r="AD29" s="150"/>
    </row>
    <row r="30" spans="1:30" ht="15.75" x14ac:dyDescent="0.2">
      <c r="A30" s="118" t="s">
        <v>929</v>
      </c>
      <c r="B30" s="102" t="s">
        <v>933</v>
      </c>
      <c r="C30" s="103">
        <v>43</v>
      </c>
      <c r="D30" s="118"/>
      <c r="E30" s="113">
        <v>323</v>
      </c>
      <c r="F30" s="141"/>
      <c r="G30" s="186"/>
      <c r="H30" s="108">
        <f>H31+H32+H33+H34+H35+H36+H37+H38</f>
        <v>1145307</v>
      </c>
      <c r="I30" s="108">
        <f t="shared" ref="I30:Y30" si="12">I31+I32+I33+I34+I35+I36+I37+I38</f>
        <v>0</v>
      </c>
      <c r="J30" s="108">
        <f t="shared" si="12"/>
        <v>1112550</v>
      </c>
      <c r="K30" s="108">
        <f t="shared" si="12"/>
        <v>0</v>
      </c>
      <c r="L30" s="108">
        <f t="shared" si="12"/>
        <v>1153282</v>
      </c>
      <c r="M30" s="108">
        <f t="shared" si="12"/>
        <v>0</v>
      </c>
      <c r="N30" s="108">
        <f t="shared" si="12"/>
        <v>1196775</v>
      </c>
      <c r="O30" s="108">
        <f t="shared" si="12"/>
        <v>0</v>
      </c>
      <c r="P30" s="108">
        <f t="shared" si="12"/>
        <v>1152367</v>
      </c>
      <c r="Q30" s="108">
        <f t="shared" si="12"/>
        <v>0</v>
      </c>
      <c r="R30" s="108">
        <f t="shared" si="12"/>
        <v>1193099</v>
      </c>
      <c r="S30" s="108">
        <f t="shared" si="12"/>
        <v>0</v>
      </c>
      <c r="T30" s="108">
        <f t="shared" si="12"/>
        <v>641332</v>
      </c>
      <c r="U30" s="108">
        <f t="shared" si="12"/>
        <v>0</v>
      </c>
      <c r="V30" s="108">
        <f t="shared" si="12"/>
        <v>1360500</v>
      </c>
      <c r="W30" s="108">
        <f t="shared" si="12"/>
        <v>0</v>
      </c>
      <c r="X30" s="108">
        <f t="shared" si="12"/>
        <v>671500</v>
      </c>
      <c r="Y30" s="108">
        <f t="shared" si="12"/>
        <v>0</v>
      </c>
      <c r="Z30" s="112"/>
      <c r="AA30" s="112"/>
      <c r="AB30" s="112"/>
      <c r="AC30" s="112"/>
      <c r="AD30" s="101"/>
    </row>
    <row r="31" spans="1:30" ht="15.75" x14ac:dyDescent="0.2">
      <c r="A31" s="95" t="s">
        <v>929</v>
      </c>
      <c r="B31" s="93" t="s">
        <v>933</v>
      </c>
      <c r="C31" s="94">
        <v>43</v>
      </c>
      <c r="D31" s="95" t="s">
        <v>101</v>
      </c>
      <c r="E31" s="119">
        <v>3231</v>
      </c>
      <c r="F31" s="142" t="s">
        <v>52</v>
      </c>
      <c r="G31" s="134"/>
      <c r="H31" s="398">
        <v>40000</v>
      </c>
      <c r="I31" s="399"/>
      <c r="J31" s="398">
        <v>37162</v>
      </c>
      <c r="K31" s="399"/>
      <c r="L31" s="402">
        <v>37162</v>
      </c>
      <c r="M31" s="399"/>
      <c r="N31" s="402">
        <v>30000</v>
      </c>
      <c r="O31" s="399"/>
      <c r="P31" s="398">
        <v>37162</v>
      </c>
      <c r="Q31" s="399"/>
      <c r="R31" s="402">
        <v>37162</v>
      </c>
      <c r="S31" s="399"/>
      <c r="T31" s="402">
        <v>40000</v>
      </c>
      <c r="U31" s="399"/>
      <c r="V31" s="402">
        <v>50000</v>
      </c>
      <c r="W31" s="399"/>
      <c r="X31" s="402">
        <v>50000</v>
      </c>
      <c r="Y31" s="399"/>
      <c r="Z31" s="150"/>
      <c r="AA31" s="150"/>
      <c r="AB31" s="150"/>
      <c r="AC31" s="150"/>
      <c r="AD31" s="112"/>
    </row>
    <row r="32" spans="1:30" ht="15.75" x14ac:dyDescent="0.2">
      <c r="A32" s="95" t="s">
        <v>929</v>
      </c>
      <c r="B32" s="93" t="s">
        <v>933</v>
      </c>
      <c r="C32" s="94">
        <v>43</v>
      </c>
      <c r="D32" s="95" t="s">
        <v>101</v>
      </c>
      <c r="E32" s="119">
        <v>3232</v>
      </c>
      <c r="F32" s="142" t="s">
        <v>53</v>
      </c>
      <c r="G32" s="134"/>
      <c r="H32" s="398">
        <v>60000</v>
      </c>
      <c r="I32" s="399"/>
      <c r="J32" s="398">
        <v>26545</v>
      </c>
      <c r="K32" s="399"/>
      <c r="L32" s="403">
        <v>26545</v>
      </c>
      <c r="M32" s="399"/>
      <c r="N32" s="403">
        <v>374898</v>
      </c>
      <c r="O32" s="399"/>
      <c r="P32" s="398">
        <v>26545</v>
      </c>
      <c r="Q32" s="399"/>
      <c r="R32" s="403">
        <v>26545</v>
      </c>
      <c r="S32" s="399"/>
      <c r="T32" s="403">
        <v>50000</v>
      </c>
      <c r="U32" s="399"/>
      <c r="V32" s="403">
        <v>70000</v>
      </c>
      <c r="W32" s="399"/>
      <c r="X32" s="403">
        <v>70000</v>
      </c>
      <c r="Y32" s="399"/>
      <c r="Z32" s="101"/>
      <c r="AA32" s="101"/>
      <c r="AB32" s="101"/>
      <c r="AC32" s="101"/>
      <c r="AD32" s="101"/>
    </row>
    <row r="33" spans="1:30" ht="15" x14ac:dyDescent="0.2">
      <c r="A33" s="95" t="s">
        <v>929</v>
      </c>
      <c r="B33" s="93" t="s">
        <v>933</v>
      </c>
      <c r="C33" s="94">
        <v>43</v>
      </c>
      <c r="D33" s="95" t="s">
        <v>101</v>
      </c>
      <c r="E33" s="119">
        <v>3233</v>
      </c>
      <c r="F33" s="142" t="s">
        <v>54</v>
      </c>
      <c r="G33" s="134"/>
      <c r="H33" s="398">
        <v>60000</v>
      </c>
      <c r="I33" s="399"/>
      <c r="J33" s="398">
        <v>39817</v>
      </c>
      <c r="K33" s="399"/>
      <c r="L33" s="403">
        <v>60000</v>
      </c>
      <c r="M33" s="399"/>
      <c r="N33" s="403">
        <v>50000</v>
      </c>
      <c r="O33" s="399"/>
      <c r="P33" s="398">
        <v>39817</v>
      </c>
      <c r="Q33" s="399"/>
      <c r="R33" s="403">
        <v>60000</v>
      </c>
      <c r="S33" s="399"/>
      <c r="T33" s="403">
        <v>60000</v>
      </c>
      <c r="U33" s="399"/>
      <c r="V33" s="403">
        <v>60000</v>
      </c>
      <c r="W33" s="399"/>
      <c r="X33" s="403">
        <v>60000</v>
      </c>
      <c r="Y33" s="399"/>
      <c r="Z33" s="112"/>
      <c r="AA33" s="112"/>
      <c r="AB33" s="112"/>
      <c r="AC33" s="112"/>
      <c r="AD33" s="112"/>
    </row>
    <row r="34" spans="1:30" ht="15.75" x14ac:dyDescent="0.2">
      <c r="A34" s="95" t="s">
        <v>929</v>
      </c>
      <c r="B34" s="93" t="s">
        <v>933</v>
      </c>
      <c r="C34" s="94">
        <v>43</v>
      </c>
      <c r="D34" s="95" t="s">
        <v>101</v>
      </c>
      <c r="E34" s="119">
        <v>3234</v>
      </c>
      <c r="F34" s="142" t="s">
        <v>55</v>
      </c>
      <c r="G34" s="134"/>
      <c r="H34" s="398">
        <v>130000</v>
      </c>
      <c r="I34" s="399"/>
      <c r="J34" s="398">
        <v>119451</v>
      </c>
      <c r="K34" s="399"/>
      <c r="L34" s="403">
        <v>140000</v>
      </c>
      <c r="M34" s="399"/>
      <c r="N34" s="403">
        <v>130000</v>
      </c>
      <c r="O34" s="399"/>
      <c r="P34" s="398">
        <v>119451</v>
      </c>
      <c r="Q34" s="399"/>
      <c r="R34" s="403">
        <v>140000</v>
      </c>
      <c r="S34" s="399"/>
      <c r="T34" s="403">
        <v>140000</v>
      </c>
      <c r="U34" s="399"/>
      <c r="V34" s="403">
        <v>140000</v>
      </c>
      <c r="W34" s="399"/>
      <c r="X34" s="403">
        <v>140000</v>
      </c>
      <c r="Y34" s="399"/>
      <c r="Z34" s="101"/>
      <c r="AA34" s="101"/>
      <c r="AB34" s="101"/>
      <c r="AC34" s="101"/>
      <c r="AD34" s="112"/>
    </row>
    <row r="35" spans="1:30" ht="15" x14ac:dyDescent="0.2">
      <c r="A35" s="95" t="s">
        <v>929</v>
      </c>
      <c r="B35" s="93" t="s">
        <v>933</v>
      </c>
      <c r="C35" s="94">
        <v>43</v>
      </c>
      <c r="D35" s="95" t="s">
        <v>101</v>
      </c>
      <c r="E35" s="119">
        <v>3236</v>
      </c>
      <c r="F35" s="142" t="s">
        <v>57</v>
      </c>
      <c r="G35" s="134"/>
      <c r="H35" s="398">
        <v>332</v>
      </c>
      <c r="I35" s="399"/>
      <c r="J35" s="398">
        <v>332</v>
      </c>
      <c r="K35" s="399"/>
      <c r="L35" s="409">
        <v>332</v>
      </c>
      <c r="M35" s="399"/>
      <c r="N35" s="409">
        <v>332</v>
      </c>
      <c r="O35" s="399"/>
      <c r="P35" s="398">
        <v>332</v>
      </c>
      <c r="Q35" s="399"/>
      <c r="R35" s="409">
        <v>332</v>
      </c>
      <c r="S35" s="399"/>
      <c r="T35" s="409">
        <v>332</v>
      </c>
      <c r="U35" s="399"/>
      <c r="V35" s="409">
        <v>500</v>
      </c>
      <c r="W35" s="399"/>
      <c r="X35" s="409">
        <v>500</v>
      </c>
      <c r="Y35" s="399"/>
      <c r="Z35" s="112"/>
      <c r="AA35" s="112"/>
      <c r="AB35" s="112"/>
      <c r="AC35" s="112"/>
      <c r="AD35" s="112"/>
    </row>
    <row r="36" spans="1:30" ht="15.75" x14ac:dyDescent="0.2">
      <c r="A36" s="95" t="s">
        <v>929</v>
      </c>
      <c r="B36" s="93" t="s">
        <v>933</v>
      </c>
      <c r="C36" s="94">
        <v>43</v>
      </c>
      <c r="D36" s="95" t="s">
        <v>101</v>
      </c>
      <c r="E36" s="119">
        <v>3237</v>
      </c>
      <c r="F36" s="142" t="s">
        <v>58</v>
      </c>
      <c r="G36" s="134"/>
      <c r="H36" s="398">
        <v>85000</v>
      </c>
      <c r="I36" s="399"/>
      <c r="J36" s="398">
        <v>66361</v>
      </c>
      <c r="K36" s="399"/>
      <c r="L36" s="403">
        <v>66361</v>
      </c>
      <c r="M36" s="399"/>
      <c r="N36" s="403">
        <v>85000</v>
      </c>
      <c r="O36" s="399"/>
      <c r="P36" s="398">
        <v>106178</v>
      </c>
      <c r="Q36" s="399"/>
      <c r="R36" s="403">
        <v>106178</v>
      </c>
      <c r="S36" s="399"/>
      <c r="T36" s="403">
        <v>50000</v>
      </c>
      <c r="U36" s="399"/>
      <c r="V36" s="403">
        <v>110000</v>
      </c>
      <c r="W36" s="399"/>
      <c r="X36" s="403">
        <v>50000</v>
      </c>
      <c r="Y36" s="399"/>
      <c r="Z36" s="112"/>
      <c r="AA36" s="112"/>
      <c r="AB36" s="112"/>
      <c r="AC36" s="112"/>
      <c r="AD36" s="150"/>
    </row>
    <row r="37" spans="1:30" ht="15.75" x14ac:dyDescent="0.2">
      <c r="A37" s="95" t="s">
        <v>929</v>
      </c>
      <c r="B37" s="93" t="s">
        <v>933</v>
      </c>
      <c r="C37" s="94">
        <v>43</v>
      </c>
      <c r="D37" s="95" t="s">
        <v>101</v>
      </c>
      <c r="E37" s="119">
        <v>3238</v>
      </c>
      <c r="F37" s="142" t="s">
        <v>59</v>
      </c>
      <c r="G37" s="134"/>
      <c r="H37" s="398">
        <v>40000</v>
      </c>
      <c r="I37" s="399"/>
      <c r="J37" s="398">
        <v>26545</v>
      </c>
      <c r="K37" s="399"/>
      <c r="L37" s="403">
        <v>26545</v>
      </c>
      <c r="M37" s="399"/>
      <c r="N37" s="403">
        <v>26545</v>
      </c>
      <c r="O37" s="399"/>
      <c r="P37" s="398">
        <v>26545</v>
      </c>
      <c r="Q37" s="399"/>
      <c r="R37" s="403">
        <v>26545</v>
      </c>
      <c r="S37" s="399"/>
      <c r="T37" s="403">
        <v>1000</v>
      </c>
      <c r="U37" s="399"/>
      <c r="V37" s="403">
        <v>30000</v>
      </c>
      <c r="W37" s="399"/>
      <c r="X37" s="403">
        <v>1000</v>
      </c>
      <c r="Y37" s="399"/>
      <c r="Z37" s="112"/>
      <c r="AA37" s="112"/>
      <c r="AB37" s="112"/>
      <c r="AC37" s="112"/>
      <c r="AD37" s="101"/>
    </row>
    <row r="38" spans="1:30" ht="15.75" x14ac:dyDescent="0.2">
      <c r="A38" s="95" t="s">
        <v>929</v>
      </c>
      <c r="B38" s="93" t="s">
        <v>933</v>
      </c>
      <c r="C38" s="94">
        <v>43</v>
      </c>
      <c r="D38" s="95" t="s">
        <v>101</v>
      </c>
      <c r="E38" s="119">
        <v>3239</v>
      </c>
      <c r="F38" s="142" t="s">
        <v>890</v>
      </c>
      <c r="G38" s="134"/>
      <c r="H38" s="398">
        <v>729975</v>
      </c>
      <c r="I38" s="399"/>
      <c r="J38" s="398">
        <v>796337</v>
      </c>
      <c r="K38" s="399"/>
      <c r="L38" s="403">
        <v>796337</v>
      </c>
      <c r="M38" s="399"/>
      <c r="N38" s="403">
        <v>500000</v>
      </c>
      <c r="O38" s="399"/>
      <c r="P38" s="398">
        <v>796337</v>
      </c>
      <c r="Q38" s="399"/>
      <c r="R38" s="403">
        <v>796337</v>
      </c>
      <c r="S38" s="399"/>
      <c r="T38" s="403">
        <v>300000</v>
      </c>
      <c r="U38" s="399"/>
      <c r="V38" s="403">
        <v>900000</v>
      </c>
      <c r="W38" s="399"/>
      <c r="X38" s="403">
        <v>300000</v>
      </c>
      <c r="Y38" s="399"/>
      <c r="Z38" s="150"/>
      <c r="AA38" s="150"/>
      <c r="AB38" s="150"/>
      <c r="AC38" s="150"/>
      <c r="AD38" s="112"/>
    </row>
    <row r="39" spans="1:30" ht="15.75" x14ac:dyDescent="0.2">
      <c r="A39" s="118" t="s">
        <v>929</v>
      </c>
      <c r="B39" s="102" t="s">
        <v>933</v>
      </c>
      <c r="C39" s="103">
        <v>43</v>
      </c>
      <c r="D39" s="118"/>
      <c r="E39" s="113">
        <v>324</v>
      </c>
      <c r="F39" s="141"/>
      <c r="G39" s="186"/>
      <c r="H39" s="108">
        <f t="shared" ref="H39:Y39" si="13">H40</f>
        <v>664</v>
      </c>
      <c r="I39" s="108">
        <f t="shared" si="13"/>
        <v>0</v>
      </c>
      <c r="J39" s="108">
        <f t="shared" si="13"/>
        <v>664</v>
      </c>
      <c r="K39" s="108">
        <f t="shared" si="13"/>
        <v>0</v>
      </c>
      <c r="L39" s="108">
        <f t="shared" si="13"/>
        <v>664</v>
      </c>
      <c r="M39" s="108">
        <f t="shared" si="13"/>
        <v>0</v>
      </c>
      <c r="N39" s="108">
        <f t="shared" si="13"/>
        <v>664</v>
      </c>
      <c r="O39" s="108">
        <f t="shared" si="13"/>
        <v>0</v>
      </c>
      <c r="P39" s="108">
        <f t="shared" si="13"/>
        <v>664</v>
      </c>
      <c r="Q39" s="108">
        <f t="shared" si="13"/>
        <v>0</v>
      </c>
      <c r="R39" s="108">
        <f t="shared" si="13"/>
        <v>664</v>
      </c>
      <c r="S39" s="108">
        <f t="shared" si="13"/>
        <v>0</v>
      </c>
      <c r="T39" s="108">
        <f t="shared" si="13"/>
        <v>664</v>
      </c>
      <c r="U39" s="108">
        <f t="shared" si="13"/>
        <v>0</v>
      </c>
      <c r="V39" s="108">
        <f t="shared" si="13"/>
        <v>500</v>
      </c>
      <c r="W39" s="108">
        <f t="shared" si="13"/>
        <v>0</v>
      </c>
      <c r="X39" s="108">
        <f t="shared" si="13"/>
        <v>500</v>
      </c>
      <c r="Y39" s="108">
        <f t="shared" si="13"/>
        <v>0</v>
      </c>
      <c r="Z39" s="101"/>
      <c r="AA39" s="101"/>
      <c r="AB39" s="101"/>
      <c r="AC39" s="101"/>
      <c r="AD39" s="112"/>
    </row>
    <row r="40" spans="1:30" ht="30" x14ac:dyDescent="0.2">
      <c r="A40" s="95" t="s">
        <v>929</v>
      </c>
      <c r="B40" s="93" t="s">
        <v>933</v>
      </c>
      <c r="C40" s="94">
        <v>43</v>
      </c>
      <c r="D40" s="95" t="s">
        <v>101</v>
      </c>
      <c r="E40" s="119">
        <v>3241</v>
      </c>
      <c r="F40" s="142" t="s">
        <v>205</v>
      </c>
      <c r="G40" s="134"/>
      <c r="H40" s="398">
        <v>664</v>
      </c>
      <c r="I40" s="399"/>
      <c r="J40" s="398">
        <v>664</v>
      </c>
      <c r="K40" s="399"/>
      <c r="L40" s="408">
        <v>664</v>
      </c>
      <c r="M40" s="399"/>
      <c r="N40" s="408">
        <v>664</v>
      </c>
      <c r="O40" s="399"/>
      <c r="P40" s="398">
        <v>664</v>
      </c>
      <c r="Q40" s="399"/>
      <c r="R40" s="408">
        <v>664</v>
      </c>
      <c r="S40" s="399"/>
      <c r="T40" s="408">
        <v>664</v>
      </c>
      <c r="U40" s="399"/>
      <c r="V40" s="398">
        <v>500</v>
      </c>
      <c r="W40" s="399"/>
      <c r="X40" s="398">
        <v>500</v>
      </c>
      <c r="Y40" s="399"/>
      <c r="Z40" s="112"/>
      <c r="AA40" s="112"/>
      <c r="AB40" s="112"/>
      <c r="AC40" s="112"/>
      <c r="AD40" s="112"/>
    </row>
    <row r="41" spans="1:30" ht="15.75" x14ac:dyDescent="0.2">
      <c r="A41" s="118" t="s">
        <v>929</v>
      </c>
      <c r="B41" s="102" t="s">
        <v>933</v>
      </c>
      <c r="C41" s="103">
        <v>43</v>
      </c>
      <c r="D41" s="118"/>
      <c r="E41" s="113">
        <v>329</v>
      </c>
      <c r="F41" s="141"/>
      <c r="G41" s="186"/>
      <c r="H41" s="108">
        <f>H42+H43+H44+H45+H46+H47</f>
        <v>196796</v>
      </c>
      <c r="I41" s="108">
        <f t="shared" ref="I41:Y41" si="14">I42+I43+I44+I45+I46+I47</f>
        <v>0</v>
      </c>
      <c r="J41" s="108">
        <f t="shared" si="14"/>
        <v>127547</v>
      </c>
      <c r="K41" s="108">
        <f t="shared" si="14"/>
        <v>0</v>
      </c>
      <c r="L41" s="108">
        <f t="shared" si="14"/>
        <v>152112</v>
      </c>
      <c r="M41" s="108">
        <f t="shared" si="14"/>
        <v>0</v>
      </c>
      <c r="N41" s="108">
        <f t="shared" si="14"/>
        <v>158963</v>
      </c>
      <c r="O41" s="108">
        <f t="shared" si="14"/>
        <v>0</v>
      </c>
      <c r="P41" s="108">
        <f t="shared" si="14"/>
        <v>130201</v>
      </c>
      <c r="Q41" s="108">
        <f t="shared" si="14"/>
        <v>0</v>
      </c>
      <c r="R41" s="108">
        <f t="shared" si="14"/>
        <v>152112</v>
      </c>
      <c r="S41" s="108">
        <f t="shared" si="14"/>
        <v>0</v>
      </c>
      <c r="T41" s="108">
        <f t="shared" si="14"/>
        <v>145659</v>
      </c>
      <c r="U41" s="108">
        <f t="shared" si="14"/>
        <v>0</v>
      </c>
      <c r="V41" s="108">
        <f t="shared" si="14"/>
        <v>144453</v>
      </c>
      <c r="W41" s="108">
        <f t="shared" si="14"/>
        <v>0</v>
      </c>
      <c r="X41" s="108">
        <f t="shared" si="14"/>
        <v>138000</v>
      </c>
      <c r="Y41" s="108">
        <f t="shared" si="14"/>
        <v>0</v>
      </c>
      <c r="Z41" s="112"/>
      <c r="AA41" s="112"/>
      <c r="AB41" s="112"/>
      <c r="AC41" s="112"/>
      <c r="AD41" s="112"/>
    </row>
    <row r="42" spans="1:30" ht="30" x14ac:dyDescent="0.2">
      <c r="A42" s="95" t="s">
        <v>929</v>
      </c>
      <c r="B42" s="93" t="s">
        <v>933</v>
      </c>
      <c r="C42" s="94">
        <v>43</v>
      </c>
      <c r="D42" s="95" t="s">
        <v>101</v>
      </c>
      <c r="E42" s="119">
        <v>3291</v>
      </c>
      <c r="F42" s="142" t="s">
        <v>474</v>
      </c>
      <c r="G42" s="134"/>
      <c r="H42" s="398">
        <v>46453</v>
      </c>
      <c r="I42" s="399"/>
      <c r="J42" s="398">
        <v>46453</v>
      </c>
      <c r="K42" s="399"/>
      <c r="L42" s="402">
        <v>46453</v>
      </c>
      <c r="M42" s="399"/>
      <c r="N42" s="402">
        <v>40000</v>
      </c>
      <c r="O42" s="399"/>
      <c r="P42" s="398">
        <v>46453</v>
      </c>
      <c r="Q42" s="399"/>
      <c r="R42" s="402">
        <v>46453</v>
      </c>
      <c r="S42" s="399"/>
      <c r="T42" s="402">
        <v>40000</v>
      </c>
      <c r="U42" s="399"/>
      <c r="V42" s="402">
        <v>46453</v>
      </c>
      <c r="W42" s="399"/>
      <c r="X42" s="402">
        <v>40000</v>
      </c>
      <c r="Y42" s="399"/>
      <c r="Z42" s="112"/>
      <c r="AA42" s="112"/>
      <c r="AB42" s="112"/>
      <c r="AC42" s="112"/>
      <c r="AD42" s="150"/>
    </row>
    <row r="43" spans="1:30" ht="15.75" x14ac:dyDescent="0.2">
      <c r="A43" s="95" t="s">
        <v>929</v>
      </c>
      <c r="B43" s="93" t="s">
        <v>933</v>
      </c>
      <c r="C43" s="94">
        <v>43</v>
      </c>
      <c r="D43" s="95" t="s">
        <v>101</v>
      </c>
      <c r="E43" s="119">
        <v>3292</v>
      </c>
      <c r="F43" s="142" t="s">
        <v>63</v>
      </c>
      <c r="G43" s="134"/>
      <c r="H43" s="398">
        <v>22563</v>
      </c>
      <c r="I43" s="399"/>
      <c r="J43" s="398">
        <v>22563</v>
      </c>
      <c r="K43" s="399"/>
      <c r="L43" s="403">
        <v>22563</v>
      </c>
      <c r="M43" s="399"/>
      <c r="N43" s="403">
        <v>25000</v>
      </c>
      <c r="O43" s="399"/>
      <c r="P43" s="398">
        <v>22563</v>
      </c>
      <c r="Q43" s="399"/>
      <c r="R43" s="403">
        <v>22563</v>
      </c>
      <c r="S43" s="399"/>
      <c r="T43" s="403">
        <v>22563</v>
      </c>
      <c r="U43" s="399"/>
      <c r="V43" s="403">
        <v>23000</v>
      </c>
      <c r="W43" s="399"/>
      <c r="X43" s="403">
        <v>23000</v>
      </c>
      <c r="Y43" s="399"/>
      <c r="Z43" s="112"/>
      <c r="AA43" s="112"/>
      <c r="AB43" s="112"/>
      <c r="AC43" s="112"/>
      <c r="AD43" s="101"/>
    </row>
    <row r="44" spans="1:30" ht="15.75" x14ac:dyDescent="0.2">
      <c r="A44" s="95" t="s">
        <v>929</v>
      </c>
      <c r="B44" s="93" t="s">
        <v>933</v>
      </c>
      <c r="C44" s="94">
        <v>43</v>
      </c>
      <c r="D44" s="95" t="s">
        <v>101</v>
      </c>
      <c r="E44" s="119">
        <v>3293</v>
      </c>
      <c r="F44" s="142" t="s">
        <v>64</v>
      </c>
      <c r="G44" s="134"/>
      <c r="H44" s="398">
        <v>25000</v>
      </c>
      <c r="I44" s="399"/>
      <c r="J44" s="398">
        <v>10618</v>
      </c>
      <c r="K44" s="399"/>
      <c r="L44" s="403">
        <v>15000</v>
      </c>
      <c r="M44" s="399"/>
      <c r="N44" s="403">
        <v>25000</v>
      </c>
      <c r="O44" s="399"/>
      <c r="P44" s="398">
        <v>13272</v>
      </c>
      <c r="Q44" s="399"/>
      <c r="R44" s="403">
        <v>15000</v>
      </c>
      <c r="S44" s="399"/>
      <c r="T44" s="403">
        <v>25000</v>
      </c>
      <c r="U44" s="399"/>
      <c r="V44" s="403">
        <v>15000</v>
      </c>
      <c r="W44" s="399"/>
      <c r="X44" s="403">
        <v>25000</v>
      </c>
      <c r="Y44" s="399"/>
      <c r="Z44" s="150"/>
      <c r="AA44" s="150"/>
      <c r="AB44" s="150"/>
      <c r="AC44" s="150"/>
      <c r="AD44" s="112"/>
    </row>
    <row r="45" spans="1:30" ht="15.75" x14ac:dyDescent="0.2">
      <c r="A45" s="95" t="s">
        <v>929</v>
      </c>
      <c r="B45" s="93" t="s">
        <v>933</v>
      </c>
      <c r="C45" s="94">
        <v>43</v>
      </c>
      <c r="D45" s="95" t="s">
        <v>101</v>
      </c>
      <c r="E45" s="119">
        <v>3294</v>
      </c>
      <c r="F45" s="142" t="s">
        <v>619</v>
      </c>
      <c r="G45" s="134"/>
      <c r="H45" s="398">
        <v>54817</v>
      </c>
      <c r="I45" s="399"/>
      <c r="J45" s="398">
        <v>39817</v>
      </c>
      <c r="K45" s="399"/>
      <c r="L45" s="403">
        <v>60000</v>
      </c>
      <c r="M45" s="399"/>
      <c r="N45" s="403">
        <v>60000</v>
      </c>
      <c r="O45" s="399"/>
      <c r="P45" s="398">
        <v>39817</v>
      </c>
      <c r="Q45" s="399"/>
      <c r="R45" s="403">
        <v>60000</v>
      </c>
      <c r="S45" s="399"/>
      <c r="T45" s="403">
        <v>50000</v>
      </c>
      <c r="U45" s="399"/>
      <c r="V45" s="403">
        <v>50000</v>
      </c>
      <c r="W45" s="399"/>
      <c r="X45" s="403">
        <v>40000</v>
      </c>
      <c r="Y45" s="399"/>
      <c r="Z45" s="101"/>
      <c r="AA45" s="101"/>
      <c r="AB45" s="101"/>
      <c r="AC45" s="101"/>
      <c r="AD45" s="101"/>
    </row>
    <row r="46" spans="1:30" ht="15.75" x14ac:dyDescent="0.2">
      <c r="A46" s="95" t="s">
        <v>929</v>
      </c>
      <c r="B46" s="93" t="s">
        <v>933</v>
      </c>
      <c r="C46" s="94">
        <v>43</v>
      </c>
      <c r="D46" s="95" t="s">
        <v>101</v>
      </c>
      <c r="E46" s="119">
        <v>3295</v>
      </c>
      <c r="F46" s="142" t="s">
        <v>66</v>
      </c>
      <c r="G46" s="134"/>
      <c r="H46" s="398">
        <v>7963</v>
      </c>
      <c r="I46" s="399"/>
      <c r="J46" s="398">
        <v>7963</v>
      </c>
      <c r="K46" s="399"/>
      <c r="L46" s="403">
        <v>7963</v>
      </c>
      <c r="M46" s="399"/>
      <c r="N46" s="403">
        <v>7963</v>
      </c>
      <c r="O46" s="399"/>
      <c r="P46" s="398">
        <v>7963</v>
      </c>
      <c r="Q46" s="399"/>
      <c r="R46" s="403">
        <v>7963</v>
      </c>
      <c r="S46" s="399"/>
      <c r="T46" s="403">
        <v>7963</v>
      </c>
      <c r="U46" s="399"/>
      <c r="V46" s="403">
        <v>8000</v>
      </c>
      <c r="W46" s="399"/>
      <c r="X46" s="403">
        <v>8000</v>
      </c>
      <c r="Y46" s="399"/>
      <c r="Z46" s="112"/>
      <c r="AA46" s="112"/>
      <c r="AB46" s="112"/>
      <c r="AC46" s="112"/>
      <c r="AD46" s="101"/>
    </row>
    <row r="47" spans="1:30" ht="15.75" x14ac:dyDescent="0.2">
      <c r="A47" s="95" t="s">
        <v>929</v>
      </c>
      <c r="B47" s="93" t="s">
        <v>933</v>
      </c>
      <c r="C47" s="94">
        <v>43</v>
      </c>
      <c r="D47" s="95" t="s">
        <v>101</v>
      </c>
      <c r="E47" s="119">
        <v>3296</v>
      </c>
      <c r="F47" s="142" t="s">
        <v>621</v>
      </c>
      <c r="G47" s="134"/>
      <c r="H47" s="398">
        <v>40000</v>
      </c>
      <c r="I47" s="399"/>
      <c r="J47" s="398">
        <v>133</v>
      </c>
      <c r="K47" s="399"/>
      <c r="L47" s="409">
        <v>133</v>
      </c>
      <c r="M47" s="399"/>
      <c r="N47" s="409">
        <v>1000</v>
      </c>
      <c r="O47" s="399"/>
      <c r="P47" s="398">
        <v>133</v>
      </c>
      <c r="Q47" s="399"/>
      <c r="R47" s="409">
        <v>133</v>
      </c>
      <c r="S47" s="399"/>
      <c r="T47" s="409">
        <v>133</v>
      </c>
      <c r="U47" s="399"/>
      <c r="V47" s="403">
        <v>2000</v>
      </c>
      <c r="W47" s="399"/>
      <c r="X47" s="403">
        <v>2000</v>
      </c>
      <c r="Y47" s="399"/>
      <c r="Z47" s="101"/>
      <c r="AA47" s="101"/>
      <c r="AB47" s="101"/>
      <c r="AC47" s="101"/>
      <c r="AD47" s="101"/>
    </row>
    <row r="48" spans="1:30" ht="15.75" x14ac:dyDescent="0.2">
      <c r="A48" s="201" t="s">
        <v>929</v>
      </c>
      <c r="B48" s="179" t="s">
        <v>933</v>
      </c>
      <c r="C48" s="167">
        <v>43</v>
      </c>
      <c r="D48" s="167"/>
      <c r="E48" s="168">
        <v>34</v>
      </c>
      <c r="F48" s="169"/>
      <c r="G48" s="170"/>
      <c r="H48" s="171">
        <f>H49</f>
        <v>929</v>
      </c>
      <c r="I48" s="171">
        <f t="shared" ref="I48:Y48" si="15">I49</f>
        <v>0</v>
      </c>
      <c r="J48" s="171">
        <f t="shared" si="15"/>
        <v>14201</v>
      </c>
      <c r="K48" s="171">
        <f t="shared" si="15"/>
        <v>0</v>
      </c>
      <c r="L48" s="171">
        <f t="shared" si="15"/>
        <v>929</v>
      </c>
      <c r="M48" s="171">
        <f t="shared" si="15"/>
        <v>0</v>
      </c>
      <c r="N48" s="171">
        <f t="shared" si="15"/>
        <v>664</v>
      </c>
      <c r="O48" s="171">
        <f t="shared" si="15"/>
        <v>0</v>
      </c>
      <c r="P48" s="171">
        <f t="shared" si="15"/>
        <v>14201</v>
      </c>
      <c r="Q48" s="171">
        <f t="shared" si="15"/>
        <v>0</v>
      </c>
      <c r="R48" s="171">
        <f t="shared" si="15"/>
        <v>929</v>
      </c>
      <c r="S48" s="171">
        <f t="shared" si="15"/>
        <v>0</v>
      </c>
      <c r="T48" s="171">
        <f t="shared" si="15"/>
        <v>928</v>
      </c>
      <c r="U48" s="171">
        <f t="shared" si="15"/>
        <v>0</v>
      </c>
      <c r="V48" s="171">
        <f t="shared" si="15"/>
        <v>1300</v>
      </c>
      <c r="W48" s="171">
        <f t="shared" si="15"/>
        <v>0</v>
      </c>
      <c r="X48" s="171">
        <f t="shared" si="15"/>
        <v>1300</v>
      </c>
      <c r="Y48" s="171">
        <f t="shared" si="15"/>
        <v>0</v>
      </c>
      <c r="Z48" s="101"/>
      <c r="AA48" s="101"/>
      <c r="AB48" s="101"/>
      <c r="AC48" s="101"/>
      <c r="AD48" s="112"/>
    </row>
    <row r="49" spans="1:30" ht="15.75" x14ac:dyDescent="0.2">
      <c r="A49" s="118" t="s">
        <v>929</v>
      </c>
      <c r="B49" s="102" t="s">
        <v>933</v>
      </c>
      <c r="C49" s="103">
        <v>43</v>
      </c>
      <c r="D49" s="118"/>
      <c r="E49" s="113">
        <v>343</v>
      </c>
      <c r="F49" s="141"/>
      <c r="G49" s="186"/>
      <c r="H49" s="108">
        <f>H50+H51+H52</f>
        <v>929</v>
      </c>
      <c r="I49" s="108">
        <f t="shared" ref="I49:Y49" si="16">I50+I51+I52</f>
        <v>0</v>
      </c>
      <c r="J49" s="108">
        <f t="shared" si="16"/>
        <v>14201</v>
      </c>
      <c r="K49" s="108">
        <f t="shared" si="16"/>
        <v>0</v>
      </c>
      <c r="L49" s="108">
        <f t="shared" si="16"/>
        <v>929</v>
      </c>
      <c r="M49" s="108">
        <f t="shared" si="16"/>
        <v>0</v>
      </c>
      <c r="N49" s="108">
        <f t="shared" si="16"/>
        <v>664</v>
      </c>
      <c r="O49" s="108">
        <f t="shared" si="16"/>
        <v>0</v>
      </c>
      <c r="P49" s="108">
        <f t="shared" si="16"/>
        <v>14201</v>
      </c>
      <c r="Q49" s="108">
        <f t="shared" si="16"/>
        <v>0</v>
      </c>
      <c r="R49" s="108">
        <f t="shared" si="16"/>
        <v>929</v>
      </c>
      <c r="S49" s="108">
        <f t="shared" si="16"/>
        <v>0</v>
      </c>
      <c r="T49" s="108">
        <f t="shared" si="16"/>
        <v>928</v>
      </c>
      <c r="U49" s="108">
        <f t="shared" si="16"/>
        <v>0</v>
      </c>
      <c r="V49" s="108">
        <f t="shared" si="16"/>
        <v>1300</v>
      </c>
      <c r="W49" s="108">
        <f t="shared" si="16"/>
        <v>0</v>
      </c>
      <c r="X49" s="108">
        <f t="shared" si="16"/>
        <v>1300</v>
      </c>
      <c r="Y49" s="108">
        <f t="shared" si="16"/>
        <v>0</v>
      </c>
      <c r="Z49" s="101"/>
      <c r="AA49" s="101"/>
      <c r="AB49" s="101"/>
      <c r="AC49" s="101"/>
      <c r="AD49" s="112"/>
    </row>
    <row r="50" spans="1:30" ht="15" x14ac:dyDescent="0.2">
      <c r="A50" s="95" t="s">
        <v>929</v>
      </c>
      <c r="B50" s="93" t="s">
        <v>933</v>
      </c>
      <c r="C50" s="94">
        <v>43</v>
      </c>
      <c r="D50" s="95" t="s">
        <v>101</v>
      </c>
      <c r="E50" s="119">
        <v>3431</v>
      </c>
      <c r="F50" s="142" t="s">
        <v>68</v>
      </c>
      <c r="G50" s="134"/>
      <c r="H50" s="398">
        <v>664</v>
      </c>
      <c r="I50" s="399"/>
      <c r="J50" s="398">
        <v>664</v>
      </c>
      <c r="K50" s="399"/>
      <c r="L50" s="408">
        <v>664</v>
      </c>
      <c r="M50" s="399"/>
      <c r="N50" s="408">
        <v>399</v>
      </c>
      <c r="O50" s="399"/>
      <c r="P50" s="398">
        <v>664</v>
      </c>
      <c r="Q50" s="399"/>
      <c r="R50" s="408">
        <v>664</v>
      </c>
      <c r="S50" s="399"/>
      <c r="T50" s="408">
        <v>663</v>
      </c>
      <c r="U50" s="399"/>
      <c r="V50" s="402">
        <v>1000</v>
      </c>
      <c r="W50" s="399"/>
      <c r="X50" s="402">
        <v>1000</v>
      </c>
      <c r="Y50" s="399"/>
      <c r="Z50" s="112"/>
      <c r="AA50" s="112"/>
      <c r="AB50" s="112"/>
      <c r="AC50" s="112"/>
      <c r="AD50" s="112"/>
    </row>
    <row r="51" spans="1:30" ht="30" x14ac:dyDescent="0.2">
      <c r="A51" s="95" t="s">
        <v>929</v>
      </c>
      <c r="B51" s="93" t="s">
        <v>933</v>
      </c>
      <c r="C51" s="94">
        <v>43</v>
      </c>
      <c r="D51" s="95" t="s">
        <v>101</v>
      </c>
      <c r="E51" s="119">
        <v>3432</v>
      </c>
      <c r="F51" s="142" t="s">
        <v>824</v>
      </c>
      <c r="G51" s="134"/>
      <c r="H51" s="398">
        <v>0</v>
      </c>
      <c r="I51" s="399"/>
      <c r="J51" s="398">
        <v>13272</v>
      </c>
      <c r="K51" s="399"/>
      <c r="L51" s="427">
        <v>0</v>
      </c>
      <c r="M51" s="399"/>
      <c r="N51" s="427"/>
      <c r="O51" s="399"/>
      <c r="P51" s="398">
        <v>13272</v>
      </c>
      <c r="Q51" s="399"/>
      <c r="R51" s="427">
        <v>0</v>
      </c>
      <c r="S51" s="399"/>
      <c r="T51" s="427"/>
      <c r="U51" s="399"/>
      <c r="V51" s="427">
        <v>0</v>
      </c>
      <c r="W51" s="399"/>
      <c r="X51" s="427"/>
      <c r="Y51" s="399"/>
      <c r="Z51" s="112"/>
      <c r="AA51" s="112"/>
      <c r="AB51" s="112"/>
      <c r="AC51" s="112"/>
      <c r="AD51" s="112"/>
    </row>
    <row r="52" spans="1:30" ht="15" x14ac:dyDescent="0.2">
      <c r="A52" s="95" t="s">
        <v>929</v>
      </c>
      <c r="B52" s="93" t="s">
        <v>933</v>
      </c>
      <c r="C52" s="94">
        <v>43</v>
      </c>
      <c r="D52" s="95" t="s">
        <v>101</v>
      </c>
      <c r="E52" s="119">
        <v>3433</v>
      </c>
      <c r="F52" s="142" t="s">
        <v>69</v>
      </c>
      <c r="G52" s="134"/>
      <c r="H52" s="398">
        <v>265</v>
      </c>
      <c r="I52" s="399"/>
      <c r="J52" s="398">
        <v>265</v>
      </c>
      <c r="K52" s="399"/>
      <c r="L52" s="409">
        <v>265</v>
      </c>
      <c r="M52" s="399"/>
      <c r="N52" s="409">
        <v>265</v>
      </c>
      <c r="O52" s="399"/>
      <c r="P52" s="398">
        <v>265</v>
      </c>
      <c r="Q52" s="399"/>
      <c r="R52" s="409">
        <v>265</v>
      </c>
      <c r="S52" s="399"/>
      <c r="T52" s="409">
        <v>265</v>
      </c>
      <c r="U52" s="399"/>
      <c r="V52" s="409">
        <v>300</v>
      </c>
      <c r="W52" s="399"/>
      <c r="X52" s="409">
        <v>300</v>
      </c>
      <c r="Y52" s="399"/>
      <c r="Z52" s="112"/>
      <c r="AA52" s="112"/>
      <c r="AB52" s="112"/>
      <c r="AC52" s="112"/>
      <c r="AD52" s="112"/>
    </row>
    <row r="53" spans="1:30" ht="15.75" x14ac:dyDescent="0.2">
      <c r="A53" s="201" t="s">
        <v>929</v>
      </c>
      <c r="B53" s="179" t="s">
        <v>933</v>
      </c>
      <c r="C53" s="167">
        <v>43</v>
      </c>
      <c r="D53" s="167"/>
      <c r="E53" s="168">
        <v>42</v>
      </c>
      <c r="F53" s="169"/>
      <c r="G53" s="170"/>
      <c r="H53" s="171">
        <f>H54</f>
        <v>41144</v>
      </c>
      <c r="I53" s="171">
        <f t="shared" ref="I53:Y53" si="17">I54</f>
        <v>0</v>
      </c>
      <c r="J53" s="171">
        <f t="shared" si="17"/>
        <v>2654</v>
      </c>
      <c r="K53" s="171">
        <f t="shared" si="17"/>
        <v>0</v>
      </c>
      <c r="L53" s="171">
        <f t="shared" si="17"/>
        <v>2654</v>
      </c>
      <c r="M53" s="171">
        <f t="shared" si="17"/>
        <v>0</v>
      </c>
      <c r="N53" s="171">
        <f>N54+N57</f>
        <v>128742</v>
      </c>
      <c r="O53" s="171">
        <f t="shared" si="17"/>
        <v>0</v>
      </c>
      <c r="P53" s="171">
        <f t="shared" si="17"/>
        <v>2654</v>
      </c>
      <c r="Q53" s="171">
        <f t="shared" si="17"/>
        <v>0</v>
      </c>
      <c r="R53" s="171">
        <f t="shared" si="17"/>
        <v>2654</v>
      </c>
      <c r="S53" s="171">
        <f t="shared" si="17"/>
        <v>0</v>
      </c>
      <c r="T53" s="171">
        <f t="shared" si="17"/>
        <v>42654</v>
      </c>
      <c r="U53" s="171">
        <f t="shared" si="17"/>
        <v>0</v>
      </c>
      <c r="V53" s="171">
        <f t="shared" si="17"/>
        <v>43000</v>
      </c>
      <c r="W53" s="171">
        <f t="shared" si="17"/>
        <v>0</v>
      </c>
      <c r="X53" s="171">
        <f t="shared" si="17"/>
        <v>43000</v>
      </c>
      <c r="Y53" s="171">
        <f t="shared" si="17"/>
        <v>0</v>
      </c>
      <c r="Z53" s="112"/>
      <c r="AA53" s="112"/>
      <c r="AB53" s="112"/>
      <c r="AC53" s="112"/>
      <c r="AD53" s="112"/>
    </row>
    <row r="54" spans="1:30" ht="15.75" x14ac:dyDescent="0.2">
      <c r="A54" s="118" t="s">
        <v>929</v>
      </c>
      <c r="B54" s="102" t="s">
        <v>933</v>
      </c>
      <c r="C54" s="103">
        <v>43</v>
      </c>
      <c r="D54" s="118"/>
      <c r="E54" s="113">
        <v>422</v>
      </c>
      <c r="F54" s="141"/>
      <c r="G54" s="186"/>
      <c r="H54" s="108">
        <f t="shared" ref="H54:Y54" si="18">H56+H55</f>
        <v>41144</v>
      </c>
      <c r="I54" s="108">
        <f t="shared" si="18"/>
        <v>0</v>
      </c>
      <c r="J54" s="108">
        <f t="shared" si="18"/>
        <v>2654</v>
      </c>
      <c r="K54" s="108">
        <f t="shared" si="18"/>
        <v>0</v>
      </c>
      <c r="L54" s="108">
        <f t="shared" si="18"/>
        <v>2654</v>
      </c>
      <c r="M54" s="108">
        <f t="shared" si="18"/>
        <v>0</v>
      </c>
      <c r="N54" s="108">
        <f>N55+N56</f>
        <v>49108</v>
      </c>
      <c r="O54" s="108">
        <f t="shared" ref="O54" si="19">O56+O55</f>
        <v>0</v>
      </c>
      <c r="P54" s="108">
        <f t="shared" si="18"/>
        <v>2654</v>
      </c>
      <c r="Q54" s="108">
        <f t="shared" si="18"/>
        <v>0</v>
      </c>
      <c r="R54" s="108">
        <f t="shared" si="18"/>
        <v>2654</v>
      </c>
      <c r="S54" s="108">
        <f t="shared" si="18"/>
        <v>0</v>
      </c>
      <c r="T54" s="108">
        <f t="shared" si="18"/>
        <v>42654</v>
      </c>
      <c r="U54" s="108">
        <f t="shared" si="18"/>
        <v>0</v>
      </c>
      <c r="V54" s="108">
        <f t="shared" si="18"/>
        <v>43000</v>
      </c>
      <c r="W54" s="108">
        <f t="shared" si="18"/>
        <v>0</v>
      </c>
      <c r="X54" s="108">
        <f t="shared" si="18"/>
        <v>43000</v>
      </c>
      <c r="Y54" s="108">
        <f t="shared" si="18"/>
        <v>0</v>
      </c>
      <c r="Z54" s="112"/>
      <c r="AA54" s="112"/>
      <c r="AB54" s="112"/>
      <c r="AC54" s="112"/>
      <c r="AD54" s="112"/>
    </row>
    <row r="55" spans="1:30" ht="15.75" x14ac:dyDescent="0.2">
      <c r="A55" s="95" t="s">
        <v>929</v>
      </c>
      <c r="B55" s="93" t="s">
        <v>933</v>
      </c>
      <c r="C55" s="94">
        <v>43</v>
      </c>
      <c r="D55" s="95" t="s">
        <v>101</v>
      </c>
      <c r="E55" s="119">
        <v>4221</v>
      </c>
      <c r="F55" s="142" t="s">
        <v>74</v>
      </c>
      <c r="G55" s="134"/>
      <c r="H55" s="398">
        <v>38490</v>
      </c>
      <c r="I55" s="399"/>
      <c r="J55" s="398">
        <v>0</v>
      </c>
      <c r="K55" s="399"/>
      <c r="L55" s="403">
        <v>0</v>
      </c>
      <c r="M55" s="399"/>
      <c r="N55" s="403">
        <v>39817</v>
      </c>
      <c r="O55" s="399"/>
      <c r="P55" s="398">
        <v>0</v>
      </c>
      <c r="Q55" s="399"/>
      <c r="R55" s="403">
        <v>0</v>
      </c>
      <c r="S55" s="399"/>
      <c r="T55" s="403">
        <v>40000</v>
      </c>
      <c r="U55" s="399"/>
      <c r="V55" s="403">
        <v>40000</v>
      </c>
      <c r="W55" s="399"/>
      <c r="X55" s="403">
        <v>40000</v>
      </c>
      <c r="Y55" s="399"/>
      <c r="Z55" s="112"/>
      <c r="AA55" s="112"/>
      <c r="AB55" s="112"/>
      <c r="AC55" s="112"/>
      <c r="AD55" s="101"/>
    </row>
    <row r="56" spans="1:30" ht="15" x14ac:dyDescent="0.2">
      <c r="A56" s="95" t="s">
        <v>929</v>
      </c>
      <c r="B56" s="93" t="s">
        <v>933</v>
      </c>
      <c r="C56" s="94">
        <v>43</v>
      </c>
      <c r="D56" s="95" t="s">
        <v>101</v>
      </c>
      <c r="E56" s="119">
        <v>4222</v>
      </c>
      <c r="F56" s="142" t="s">
        <v>75</v>
      </c>
      <c r="G56" s="134"/>
      <c r="H56" s="398">
        <v>2654</v>
      </c>
      <c r="I56" s="399"/>
      <c r="J56" s="398">
        <v>2654</v>
      </c>
      <c r="K56" s="399"/>
      <c r="L56" s="403">
        <v>2654</v>
      </c>
      <c r="M56" s="399"/>
      <c r="N56" s="403">
        <v>9291</v>
      </c>
      <c r="O56" s="399"/>
      <c r="P56" s="398">
        <v>2654</v>
      </c>
      <c r="Q56" s="399"/>
      <c r="R56" s="403">
        <v>2654</v>
      </c>
      <c r="S56" s="399"/>
      <c r="T56" s="403">
        <v>2654</v>
      </c>
      <c r="U56" s="399"/>
      <c r="V56" s="403">
        <v>3000</v>
      </c>
      <c r="W56" s="399"/>
      <c r="X56" s="403">
        <v>3000</v>
      </c>
      <c r="Y56" s="399"/>
      <c r="Z56" s="112"/>
      <c r="AA56" s="112"/>
      <c r="AB56" s="112"/>
      <c r="AC56" s="112"/>
      <c r="AD56" s="112"/>
    </row>
    <row r="57" spans="1:30" ht="15.75" x14ac:dyDescent="0.2">
      <c r="A57" s="118" t="s">
        <v>929</v>
      </c>
      <c r="B57" s="102" t="s">
        <v>933</v>
      </c>
      <c r="C57" s="103">
        <v>43</v>
      </c>
      <c r="D57" s="118"/>
      <c r="E57" s="113">
        <v>426</v>
      </c>
      <c r="F57" s="141" t="s">
        <v>934</v>
      </c>
      <c r="G57" s="186"/>
      <c r="H57" s="108">
        <f t="shared" ref="H57:M57" si="20">H58</f>
        <v>0</v>
      </c>
      <c r="I57" s="108">
        <f t="shared" si="20"/>
        <v>0</v>
      </c>
      <c r="J57" s="108">
        <f t="shared" si="20"/>
        <v>0</v>
      </c>
      <c r="K57" s="108">
        <f t="shared" si="20"/>
        <v>0</v>
      </c>
      <c r="L57" s="108">
        <f t="shared" si="20"/>
        <v>0</v>
      </c>
      <c r="M57" s="108">
        <f t="shared" si="20"/>
        <v>0</v>
      </c>
      <c r="N57" s="108">
        <f>N58</f>
        <v>79634</v>
      </c>
      <c r="O57" s="108">
        <f t="shared" ref="O57:Y57" si="21">O58</f>
        <v>0</v>
      </c>
      <c r="P57" s="108">
        <f t="shared" si="21"/>
        <v>0</v>
      </c>
      <c r="Q57" s="108">
        <f t="shared" si="21"/>
        <v>0</v>
      </c>
      <c r="R57" s="108">
        <f t="shared" si="21"/>
        <v>0</v>
      </c>
      <c r="S57" s="108">
        <f t="shared" si="21"/>
        <v>0</v>
      </c>
      <c r="T57" s="108">
        <f t="shared" si="21"/>
        <v>0</v>
      </c>
      <c r="U57" s="108">
        <f t="shared" si="21"/>
        <v>0</v>
      </c>
      <c r="V57" s="108">
        <f t="shared" si="21"/>
        <v>0</v>
      </c>
      <c r="W57" s="108">
        <f t="shared" si="21"/>
        <v>0</v>
      </c>
      <c r="X57" s="108">
        <f t="shared" si="21"/>
        <v>0</v>
      </c>
      <c r="Y57" s="108">
        <f t="shared" si="21"/>
        <v>0</v>
      </c>
      <c r="Z57" s="112"/>
      <c r="AA57" s="112"/>
      <c r="AB57" s="112"/>
      <c r="AC57" s="112"/>
      <c r="AD57" s="112"/>
    </row>
    <row r="58" spans="1:30" ht="15.75" x14ac:dyDescent="0.2">
      <c r="A58" s="242" t="s">
        <v>929</v>
      </c>
      <c r="B58" s="331" t="s">
        <v>933</v>
      </c>
      <c r="C58" s="243">
        <v>43</v>
      </c>
      <c r="D58" s="242" t="s">
        <v>101</v>
      </c>
      <c r="E58" s="251">
        <v>4264</v>
      </c>
      <c r="F58" s="246" t="s">
        <v>935</v>
      </c>
      <c r="G58" s="247"/>
      <c r="H58" s="381"/>
      <c r="I58" s="382"/>
      <c r="J58" s="381"/>
      <c r="K58" s="382"/>
      <c r="L58" s="383"/>
      <c r="M58" s="382"/>
      <c r="N58" s="383">
        <v>79634</v>
      </c>
      <c r="O58" s="382"/>
      <c r="P58" s="381"/>
      <c r="Q58" s="382"/>
      <c r="R58" s="383"/>
      <c r="S58" s="382"/>
      <c r="T58" s="383"/>
      <c r="U58" s="382"/>
      <c r="V58" s="383"/>
      <c r="W58" s="382"/>
      <c r="X58" s="383"/>
      <c r="Y58" s="382"/>
      <c r="Z58" s="229"/>
      <c r="AA58" s="229"/>
      <c r="AB58" s="229"/>
      <c r="AC58" s="229"/>
      <c r="AD58" s="315"/>
    </row>
    <row r="59" spans="1:30" ht="67.5" x14ac:dyDescent="0.2">
      <c r="A59" s="202" t="s">
        <v>929</v>
      </c>
      <c r="B59" s="173" t="s">
        <v>936</v>
      </c>
      <c r="C59" s="173"/>
      <c r="D59" s="173"/>
      <c r="E59" s="174"/>
      <c r="F59" s="176" t="s">
        <v>918</v>
      </c>
      <c r="G59" s="177" t="s">
        <v>636</v>
      </c>
      <c r="H59" s="178">
        <f>H63+H60+H74+H89+H92</f>
        <v>2852554</v>
      </c>
      <c r="I59" s="178">
        <f t="shared" ref="I59:Y59" si="22">I63+I60+I74+I89+I92</f>
        <v>397704</v>
      </c>
      <c r="J59" s="178">
        <f t="shared" si="22"/>
        <v>1000597</v>
      </c>
      <c r="K59" s="178">
        <f t="shared" si="22"/>
        <v>331807</v>
      </c>
      <c r="L59" s="178">
        <f t="shared" si="22"/>
        <v>1186547</v>
      </c>
      <c r="M59" s="178">
        <f t="shared" si="22"/>
        <v>331807</v>
      </c>
      <c r="N59" s="178">
        <f t="shared" si="22"/>
        <v>3041773</v>
      </c>
      <c r="O59" s="178">
        <f t="shared" si="22"/>
        <v>331807</v>
      </c>
      <c r="P59" s="178">
        <f t="shared" si="22"/>
        <v>1000597</v>
      </c>
      <c r="Q59" s="178">
        <f t="shared" si="22"/>
        <v>331807</v>
      </c>
      <c r="R59" s="178">
        <f t="shared" si="22"/>
        <v>1167874</v>
      </c>
      <c r="S59" s="178">
        <f t="shared" si="22"/>
        <v>331807</v>
      </c>
      <c r="T59" s="178">
        <f t="shared" si="22"/>
        <v>1154732</v>
      </c>
      <c r="U59" s="178">
        <f t="shared" si="22"/>
        <v>120524</v>
      </c>
      <c r="V59" s="178">
        <f t="shared" si="22"/>
        <v>1699839</v>
      </c>
      <c r="W59" s="178">
        <f t="shared" si="22"/>
        <v>331807</v>
      </c>
      <c r="X59" s="178">
        <f t="shared" si="22"/>
        <v>1699839</v>
      </c>
      <c r="Y59" s="178">
        <f t="shared" si="22"/>
        <v>331807</v>
      </c>
      <c r="Z59" s="101"/>
      <c r="AA59" s="101"/>
      <c r="AB59" s="101"/>
      <c r="AC59" s="101"/>
      <c r="AD59" s="112"/>
    </row>
    <row r="60" spans="1:30" ht="15.75" x14ac:dyDescent="0.2">
      <c r="A60" s="201" t="s">
        <v>929</v>
      </c>
      <c r="B60" s="179" t="s">
        <v>936</v>
      </c>
      <c r="C60" s="167">
        <v>11</v>
      </c>
      <c r="D60" s="167"/>
      <c r="E60" s="168">
        <v>32</v>
      </c>
      <c r="F60" s="169"/>
      <c r="G60" s="170"/>
      <c r="H60" s="171">
        <f t="shared" ref="H60:X61" si="23">H61</f>
        <v>397704</v>
      </c>
      <c r="I60" s="171">
        <f t="shared" si="23"/>
        <v>397704</v>
      </c>
      <c r="J60" s="171">
        <f t="shared" si="23"/>
        <v>331807</v>
      </c>
      <c r="K60" s="171">
        <f t="shared" si="23"/>
        <v>331807</v>
      </c>
      <c r="L60" s="171">
        <f t="shared" si="23"/>
        <v>331807</v>
      </c>
      <c r="M60" s="171">
        <f t="shared" si="23"/>
        <v>331807</v>
      </c>
      <c r="N60" s="171">
        <f t="shared" si="23"/>
        <v>331807</v>
      </c>
      <c r="O60" s="171">
        <f t="shared" si="23"/>
        <v>331807</v>
      </c>
      <c r="P60" s="171">
        <f t="shared" si="23"/>
        <v>331807</v>
      </c>
      <c r="Q60" s="171">
        <f t="shared" si="23"/>
        <v>331807</v>
      </c>
      <c r="R60" s="171">
        <f t="shared" si="23"/>
        <v>331807</v>
      </c>
      <c r="S60" s="171">
        <f t="shared" si="23"/>
        <v>331807</v>
      </c>
      <c r="T60" s="171">
        <f t="shared" si="23"/>
        <v>120524</v>
      </c>
      <c r="U60" s="171">
        <f t="shared" si="23"/>
        <v>120524</v>
      </c>
      <c r="V60" s="171">
        <f t="shared" si="23"/>
        <v>331807</v>
      </c>
      <c r="W60" s="171">
        <f t="shared" si="23"/>
        <v>331807</v>
      </c>
      <c r="X60" s="171">
        <f t="shared" si="23"/>
        <v>331807</v>
      </c>
      <c r="Y60" s="171">
        <f t="shared" ref="X60:Y61" si="24">Y61</f>
        <v>331807</v>
      </c>
      <c r="Z60" s="112"/>
      <c r="AA60" s="112"/>
      <c r="AB60" s="112"/>
      <c r="AC60" s="112"/>
      <c r="AD60" s="112"/>
    </row>
    <row r="61" spans="1:30" ht="15.75" x14ac:dyDescent="0.2">
      <c r="A61" s="118" t="s">
        <v>929</v>
      </c>
      <c r="B61" s="102" t="s">
        <v>936</v>
      </c>
      <c r="C61" s="103">
        <v>11</v>
      </c>
      <c r="D61" s="118"/>
      <c r="E61" s="113">
        <v>323</v>
      </c>
      <c r="F61" s="141"/>
      <c r="G61" s="186"/>
      <c r="H61" s="108">
        <f t="shared" si="23"/>
        <v>397704</v>
      </c>
      <c r="I61" s="108">
        <f t="shared" si="23"/>
        <v>397704</v>
      </c>
      <c r="J61" s="108">
        <f t="shared" si="23"/>
        <v>331807</v>
      </c>
      <c r="K61" s="108">
        <f t="shared" si="23"/>
        <v>331807</v>
      </c>
      <c r="L61" s="108">
        <f t="shared" si="23"/>
        <v>331807</v>
      </c>
      <c r="M61" s="108">
        <f t="shared" si="23"/>
        <v>331807</v>
      </c>
      <c r="N61" s="108">
        <f t="shared" si="23"/>
        <v>331807</v>
      </c>
      <c r="O61" s="108">
        <f t="shared" si="23"/>
        <v>331807</v>
      </c>
      <c r="P61" s="108">
        <f t="shared" si="23"/>
        <v>331807</v>
      </c>
      <c r="Q61" s="108">
        <f t="shared" si="23"/>
        <v>331807</v>
      </c>
      <c r="R61" s="108">
        <f t="shared" si="23"/>
        <v>331807</v>
      </c>
      <c r="S61" s="108">
        <f t="shared" si="23"/>
        <v>331807</v>
      </c>
      <c r="T61" s="108">
        <f>T62</f>
        <v>120524</v>
      </c>
      <c r="U61" s="108">
        <f t="shared" si="23"/>
        <v>120524</v>
      </c>
      <c r="V61" s="108">
        <f t="shared" si="23"/>
        <v>331807</v>
      </c>
      <c r="W61" s="108">
        <f t="shared" si="23"/>
        <v>331807</v>
      </c>
      <c r="X61" s="108">
        <f t="shared" si="24"/>
        <v>331807</v>
      </c>
      <c r="Y61" s="108">
        <f t="shared" si="24"/>
        <v>331807</v>
      </c>
      <c r="Z61" s="112"/>
      <c r="AA61" s="112"/>
      <c r="AB61" s="112"/>
      <c r="AC61" s="112"/>
      <c r="AD61" s="101"/>
    </row>
    <row r="62" spans="1:30" ht="15" x14ac:dyDescent="0.2">
      <c r="A62" s="95" t="s">
        <v>929</v>
      </c>
      <c r="B62" s="93" t="s">
        <v>936</v>
      </c>
      <c r="C62" s="94">
        <v>11</v>
      </c>
      <c r="D62" s="95" t="s">
        <v>101</v>
      </c>
      <c r="E62" s="119">
        <v>3232</v>
      </c>
      <c r="F62" s="142" t="s">
        <v>53</v>
      </c>
      <c r="G62" s="134"/>
      <c r="H62" s="398">
        <v>397704</v>
      </c>
      <c r="I62" s="398">
        <f>H62</f>
        <v>397704</v>
      </c>
      <c r="J62" s="398">
        <v>331807</v>
      </c>
      <c r="K62" s="398">
        <f>J62</f>
        <v>331807</v>
      </c>
      <c r="L62" s="402">
        <v>331807</v>
      </c>
      <c r="M62" s="398">
        <f>L62</f>
        <v>331807</v>
      </c>
      <c r="N62" s="402">
        <v>331807</v>
      </c>
      <c r="O62" s="398">
        <f>N62</f>
        <v>331807</v>
      </c>
      <c r="P62" s="398">
        <v>331807</v>
      </c>
      <c r="Q62" s="398">
        <f>P62</f>
        <v>331807</v>
      </c>
      <c r="R62" s="402">
        <v>331807</v>
      </c>
      <c r="S62" s="398">
        <f>R62</f>
        <v>331807</v>
      </c>
      <c r="T62" s="402">
        <v>120524</v>
      </c>
      <c r="U62" s="398">
        <f>T62</f>
        <v>120524</v>
      </c>
      <c r="V62" s="402">
        <v>331807</v>
      </c>
      <c r="W62" s="398">
        <f>V62</f>
        <v>331807</v>
      </c>
      <c r="X62" s="402">
        <v>331807</v>
      </c>
      <c r="Y62" s="398">
        <f>X62</f>
        <v>331807</v>
      </c>
      <c r="Z62" s="112"/>
      <c r="AA62" s="112"/>
      <c r="AB62" s="112"/>
      <c r="AC62" s="112"/>
      <c r="AD62" s="112"/>
    </row>
    <row r="63" spans="1:30" ht="15.75" x14ac:dyDescent="0.2">
      <c r="A63" s="201" t="s">
        <v>929</v>
      </c>
      <c r="B63" s="179" t="s">
        <v>936</v>
      </c>
      <c r="C63" s="167">
        <v>43</v>
      </c>
      <c r="D63" s="167"/>
      <c r="E63" s="168">
        <v>32</v>
      </c>
      <c r="F63" s="169"/>
      <c r="G63" s="170"/>
      <c r="H63" s="171">
        <f t="shared" ref="H63:Y63" si="25">H64+H68</f>
        <v>1321206</v>
      </c>
      <c r="I63" s="171">
        <f t="shared" si="25"/>
        <v>0</v>
      </c>
      <c r="J63" s="171">
        <f t="shared" si="25"/>
        <v>440904</v>
      </c>
      <c r="K63" s="171">
        <f t="shared" si="25"/>
        <v>0</v>
      </c>
      <c r="L63" s="171">
        <f t="shared" si="25"/>
        <v>440904</v>
      </c>
      <c r="M63" s="171">
        <f t="shared" si="25"/>
        <v>0</v>
      </c>
      <c r="N63" s="171">
        <f t="shared" si="25"/>
        <v>1661732</v>
      </c>
      <c r="O63" s="171">
        <f t="shared" si="25"/>
        <v>0</v>
      </c>
      <c r="P63" s="171">
        <f t="shared" si="25"/>
        <v>440904</v>
      </c>
      <c r="Q63" s="171">
        <f t="shared" si="25"/>
        <v>0</v>
      </c>
      <c r="R63" s="171">
        <f t="shared" si="25"/>
        <v>440904</v>
      </c>
      <c r="S63" s="171">
        <f t="shared" si="25"/>
        <v>0</v>
      </c>
      <c r="T63" s="171">
        <f t="shared" si="25"/>
        <v>440904</v>
      </c>
      <c r="U63" s="171">
        <f t="shared" si="25"/>
        <v>0</v>
      </c>
      <c r="V63" s="171">
        <f t="shared" si="25"/>
        <v>748766</v>
      </c>
      <c r="W63" s="171">
        <f t="shared" si="25"/>
        <v>0</v>
      </c>
      <c r="X63" s="171">
        <f t="shared" si="25"/>
        <v>748766</v>
      </c>
      <c r="Y63" s="171">
        <f t="shared" si="25"/>
        <v>0</v>
      </c>
      <c r="Z63" s="101"/>
      <c r="AA63" s="101"/>
      <c r="AB63" s="101"/>
      <c r="AC63" s="101"/>
      <c r="AD63" s="112"/>
    </row>
    <row r="64" spans="1:30" ht="15.75" x14ac:dyDescent="0.2">
      <c r="A64" s="118" t="s">
        <v>929</v>
      </c>
      <c r="B64" s="102" t="s">
        <v>936</v>
      </c>
      <c r="C64" s="103">
        <v>43</v>
      </c>
      <c r="D64" s="118"/>
      <c r="E64" s="113">
        <v>322</v>
      </c>
      <c r="F64" s="141"/>
      <c r="G64" s="186"/>
      <c r="H64" s="108">
        <f t="shared" ref="H64:Y64" si="26">H65+H66+H67</f>
        <v>43871</v>
      </c>
      <c r="I64" s="108">
        <f t="shared" si="26"/>
        <v>0</v>
      </c>
      <c r="J64" s="108">
        <f t="shared" si="26"/>
        <v>27871</v>
      </c>
      <c r="K64" s="108">
        <f t="shared" si="26"/>
        <v>0</v>
      </c>
      <c r="L64" s="108">
        <f t="shared" si="26"/>
        <v>27871</v>
      </c>
      <c r="M64" s="108">
        <f t="shared" si="26"/>
        <v>0</v>
      </c>
      <c r="N64" s="108">
        <f t="shared" si="26"/>
        <v>14599</v>
      </c>
      <c r="O64" s="108">
        <f t="shared" si="26"/>
        <v>0</v>
      </c>
      <c r="P64" s="108">
        <f t="shared" si="26"/>
        <v>27871</v>
      </c>
      <c r="Q64" s="108">
        <f t="shared" si="26"/>
        <v>0</v>
      </c>
      <c r="R64" s="108">
        <f t="shared" si="26"/>
        <v>27871</v>
      </c>
      <c r="S64" s="108">
        <f t="shared" si="26"/>
        <v>0</v>
      </c>
      <c r="T64" s="108">
        <f t="shared" si="26"/>
        <v>27871</v>
      </c>
      <c r="U64" s="108">
        <f t="shared" si="26"/>
        <v>0</v>
      </c>
      <c r="V64" s="108">
        <f t="shared" si="26"/>
        <v>31500</v>
      </c>
      <c r="W64" s="108">
        <f t="shared" si="26"/>
        <v>0</v>
      </c>
      <c r="X64" s="108">
        <f t="shared" si="26"/>
        <v>31500</v>
      </c>
      <c r="Y64" s="108">
        <f t="shared" si="26"/>
        <v>0</v>
      </c>
      <c r="Z64" s="112"/>
      <c r="AA64" s="112"/>
      <c r="AB64" s="112"/>
      <c r="AC64" s="112"/>
      <c r="AD64" s="112"/>
    </row>
    <row r="65" spans="1:30" ht="15" x14ac:dyDescent="0.2">
      <c r="A65" s="95" t="s">
        <v>929</v>
      </c>
      <c r="B65" s="93" t="s">
        <v>936</v>
      </c>
      <c r="C65" s="94">
        <v>43</v>
      </c>
      <c r="D65" s="95" t="s">
        <v>101</v>
      </c>
      <c r="E65" s="119">
        <v>3222</v>
      </c>
      <c r="F65" s="142" t="s">
        <v>47</v>
      </c>
      <c r="G65" s="134"/>
      <c r="H65" s="398">
        <v>2327</v>
      </c>
      <c r="I65" s="399"/>
      <c r="J65" s="398">
        <v>1327</v>
      </c>
      <c r="K65" s="399"/>
      <c r="L65" s="402">
        <v>1327</v>
      </c>
      <c r="M65" s="399"/>
      <c r="N65" s="402">
        <v>1327</v>
      </c>
      <c r="O65" s="399"/>
      <c r="P65" s="398">
        <v>1327</v>
      </c>
      <c r="Q65" s="399"/>
      <c r="R65" s="402">
        <v>1327</v>
      </c>
      <c r="S65" s="399"/>
      <c r="T65" s="402">
        <v>1327</v>
      </c>
      <c r="U65" s="399"/>
      <c r="V65" s="402">
        <v>1500</v>
      </c>
      <c r="W65" s="399"/>
      <c r="X65" s="402">
        <v>1500</v>
      </c>
      <c r="Y65" s="399"/>
      <c r="Z65" s="112"/>
      <c r="AA65" s="112"/>
      <c r="AB65" s="112"/>
      <c r="AC65" s="112"/>
      <c r="AD65" s="112"/>
    </row>
    <row r="66" spans="1:30" ht="15" x14ac:dyDescent="0.2">
      <c r="A66" s="95" t="s">
        <v>929</v>
      </c>
      <c r="B66" s="93" t="s">
        <v>936</v>
      </c>
      <c r="C66" s="94">
        <v>43</v>
      </c>
      <c r="D66" s="95" t="s">
        <v>101</v>
      </c>
      <c r="E66" s="119">
        <v>3223</v>
      </c>
      <c r="F66" s="142" t="s">
        <v>48</v>
      </c>
      <c r="G66" s="134"/>
      <c r="H66" s="398">
        <v>13272</v>
      </c>
      <c r="I66" s="399"/>
      <c r="J66" s="398">
        <v>13272</v>
      </c>
      <c r="K66" s="399"/>
      <c r="L66" s="403">
        <v>13272</v>
      </c>
      <c r="M66" s="399"/>
      <c r="N66" s="403">
        <v>0</v>
      </c>
      <c r="O66" s="399"/>
      <c r="P66" s="398">
        <v>13272</v>
      </c>
      <c r="Q66" s="399"/>
      <c r="R66" s="403">
        <v>13272</v>
      </c>
      <c r="S66" s="399"/>
      <c r="T66" s="403">
        <v>13272</v>
      </c>
      <c r="U66" s="399"/>
      <c r="V66" s="403">
        <v>15000</v>
      </c>
      <c r="W66" s="399"/>
      <c r="X66" s="403">
        <v>15000</v>
      </c>
      <c r="Y66" s="399"/>
      <c r="Z66" s="112"/>
      <c r="AA66" s="112"/>
      <c r="AB66" s="112"/>
      <c r="AC66" s="112"/>
      <c r="AD66" s="112"/>
    </row>
    <row r="67" spans="1:30" ht="30" x14ac:dyDescent="0.2">
      <c r="A67" s="95" t="s">
        <v>929</v>
      </c>
      <c r="B67" s="93" t="s">
        <v>936</v>
      </c>
      <c r="C67" s="94">
        <v>43</v>
      </c>
      <c r="D67" s="95" t="s">
        <v>101</v>
      </c>
      <c r="E67" s="119">
        <v>3224</v>
      </c>
      <c r="F67" s="142" t="s">
        <v>155</v>
      </c>
      <c r="G67" s="134"/>
      <c r="H67" s="398">
        <v>28272</v>
      </c>
      <c r="I67" s="399"/>
      <c r="J67" s="398">
        <v>13272</v>
      </c>
      <c r="K67" s="399"/>
      <c r="L67" s="403">
        <v>13272</v>
      </c>
      <c r="M67" s="399"/>
      <c r="N67" s="403">
        <v>13272</v>
      </c>
      <c r="O67" s="399"/>
      <c r="P67" s="398">
        <v>13272</v>
      </c>
      <c r="Q67" s="399"/>
      <c r="R67" s="403">
        <v>13272</v>
      </c>
      <c r="S67" s="399"/>
      <c r="T67" s="403">
        <v>13272</v>
      </c>
      <c r="U67" s="399"/>
      <c r="V67" s="403">
        <v>15000</v>
      </c>
      <c r="W67" s="399"/>
      <c r="X67" s="403">
        <v>15000</v>
      </c>
      <c r="Y67" s="399"/>
      <c r="Z67" s="112"/>
      <c r="AA67" s="112"/>
      <c r="AB67" s="112"/>
      <c r="AC67" s="112"/>
      <c r="AD67" s="112"/>
    </row>
    <row r="68" spans="1:30" ht="15.75" x14ac:dyDescent="0.2">
      <c r="A68" s="118" t="s">
        <v>929</v>
      </c>
      <c r="B68" s="102" t="s">
        <v>936</v>
      </c>
      <c r="C68" s="103">
        <v>43</v>
      </c>
      <c r="D68" s="118"/>
      <c r="E68" s="113">
        <v>323</v>
      </c>
      <c r="F68" s="141"/>
      <c r="G68" s="186"/>
      <c r="H68" s="108">
        <f t="shared" ref="H68:Y68" si="27">H69+H70+H71+H72+H73</f>
        <v>1277335</v>
      </c>
      <c r="I68" s="108">
        <f t="shared" si="27"/>
        <v>0</v>
      </c>
      <c r="J68" s="108">
        <f t="shared" si="27"/>
        <v>413033</v>
      </c>
      <c r="K68" s="108">
        <f t="shared" si="27"/>
        <v>0</v>
      </c>
      <c r="L68" s="108">
        <f t="shared" si="27"/>
        <v>413033</v>
      </c>
      <c r="M68" s="108">
        <f t="shared" si="27"/>
        <v>0</v>
      </c>
      <c r="N68" s="108">
        <f t="shared" si="27"/>
        <v>1647133</v>
      </c>
      <c r="O68" s="108">
        <f t="shared" si="27"/>
        <v>0</v>
      </c>
      <c r="P68" s="108">
        <f t="shared" si="27"/>
        <v>413033</v>
      </c>
      <c r="Q68" s="108">
        <f t="shared" si="27"/>
        <v>0</v>
      </c>
      <c r="R68" s="108">
        <f t="shared" si="27"/>
        <v>413033</v>
      </c>
      <c r="S68" s="108">
        <f t="shared" si="27"/>
        <v>0</v>
      </c>
      <c r="T68" s="108">
        <f t="shared" si="27"/>
        <v>413033</v>
      </c>
      <c r="U68" s="108">
        <f t="shared" si="27"/>
        <v>0</v>
      </c>
      <c r="V68" s="108">
        <f t="shared" si="27"/>
        <v>717266</v>
      </c>
      <c r="W68" s="108">
        <f t="shared" si="27"/>
        <v>0</v>
      </c>
      <c r="X68" s="108">
        <f t="shared" si="27"/>
        <v>717266</v>
      </c>
      <c r="Y68" s="108">
        <f t="shared" si="27"/>
        <v>0</v>
      </c>
      <c r="Z68" s="112"/>
      <c r="AA68" s="112"/>
      <c r="AB68" s="112"/>
      <c r="AC68" s="112"/>
      <c r="AD68" s="101"/>
    </row>
    <row r="69" spans="1:30" ht="15" x14ac:dyDescent="0.2">
      <c r="A69" s="95" t="s">
        <v>929</v>
      </c>
      <c r="B69" s="93" t="s">
        <v>936</v>
      </c>
      <c r="C69" s="94">
        <v>43</v>
      </c>
      <c r="D69" s="95" t="s">
        <v>101</v>
      </c>
      <c r="E69" s="119">
        <v>3232</v>
      </c>
      <c r="F69" s="142" t="s">
        <v>53</v>
      </c>
      <c r="G69" s="134"/>
      <c r="H69" s="398">
        <v>1130891</v>
      </c>
      <c r="I69" s="399"/>
      <c r="J69" s="398">
        <v>398168</v>
      </c>
      <c r="K69" s="399"/>
      <c r="L69" s="402">
        <v>398168</v>
      </c>
      <c r="M69" s="399"/>
      <c r="N69" s="402">
        <v>1537401</v>
      </c>
      <c r="O69" s="399"/>
      <c r="P69" s="398">
        <v>398168</v>
      </c>
      <c r="Q69" s="399"/>
      <c r="R69" s="402">
        <v>398168</v>
      </c>
      <c r="S69" s="399"/>
      <c r="T69" s="402">
        <v>398168</v>
      </c>
      <c r="U69" s="399"/>
      <c r="V69" s="402">
        <v>700000</v>
      </c>
      <c r="W69" s="399"/>
      <c r="X69" s="402">
        <v>700000</v>
      </c>
      <c r="Y69" s="399"/>
      <c r="Z69" s="112"/>
      <c r="AA69" s="112"/>
      <c r="AB69" s="112"/>
      <c r="AC69" s="112"/>
      <c r="AD69" s="112"/>
    </row>
    <row r="70" spans="1:30" ht="15.75" x14ac:dyDescent="0.2">
      <c r="A70" s="95" t="s">
        <v>929</v>
      </c>
      <c r="B70" s="93" t="s">
        <v>936</v>
      </c>
      <c r="C70" s="94">
        <v>43</v>
      </c>
      <c r="D70" s="95" t="s">
        <v>101</v>
      </c>
      <c r="E70" s="119">
        <v>3234</v>
      </c>
      <c r="F70" s="142" t="s">
        <v>55</v>
      </c>
      <c r="G70" s="134"/>
      <c r="H70" s="398">
        <v>13272</v>
      </c>
      <c r="I70" s="399"/>
      <c r="J70" s="398">
        <v>13272</v>
      </c>
      <c r="K70" s="399"/>
      <c r="L70" s="403">
        <v>13272</v>
      </c>
      <c r="M70" s="399"/>
      <c r="N70" s="403">
        <v>13272</v>
      </c>
      <c r="O70" s="399"/>
      <c r="P70" s="398">
        <v>13272</v>
      </c>
      <c r="Q70" s="399"/>
      <c r="R70" s="403">
        <v>13272</v>
      </c>
      <c r="S70" s="399"/>
      <c r="T70" s="403">
        <v>13272</v>
      </c>
      <c r="U70" s="399"/>
      <c r="V70" s="403">
        <v>15000</v>
      </c>
      <c r="W70" s="399"/>
      <c r="X70" s="403">
        <v>15000</v>
      </c>
      <c r="Y70" s="399"/>
      <c r="Z70" s="101"/>
      <c r="AA70" s="101"/>
      <c r="AB70" s="101"/>
      <c r="AC70" s="101"/>
      <c r="AD70" s="101"/>
    </row>
    <row r="71" spans="1:30" ht="15" x14ac:dyDescent="0.2">
      <c r="A71" s="95" t="s">
        <v>929</v>
      </c>
      <c r="B71" s="93" t="s">
        <v>936</v>
      </c>
      <c r="C71" s="94">
        <v>43</v>
      </c>
      <c r="D71" s="95" t="s">
        <v>101</v>
      </c>
      <c r="E71" s="119">
        <v>3237</v>
      </c>
      <c r="F71" s="142" t="s">
        <v>58</v>
      </c>
      <c r="G71" s="134"/>
      <c r="H71" s="398">
        <v>92906</v>
      </c>
      <c r="I71" s="399"/>
      <c r="J71" s="398">
        <v>133</v>
      </c>
      <c r="K71" s="399"/>
      <c r="L71" s="409">
        <v>133</v>
      </c>
      <c r="M71" s="399"/>
      <c r="N71" s="409">
        <v>95000</v>
      </c>
      <c r="O71" s="399"/>
      <c r="P71" s="398">
        <v>133</v>
      </c>
      <c r="Q71" s="399"/>
      <c r="R71" s="409">
        <v>133</v>
      </c>
      <c r="S71" s="399"/>
      <c r="T71" s="409">
        <v>133</v>
      </c>
      <c r="U71" s="399"/>
      <c r="V71" s="409">
        <v>133</v>
      </c>
      <c r="W71" s="399"/>
      <c r="X71" s="409">
        <v>133</v>
      </c>
      <c r="Y71" s="399"/>
      <c r="Z71" s="112"/>
      <c r="AA71" s="112"/>
      <c r="AB71" s="112"/>
      <c r="AC71" s="112"/>
      <c r="AD71" s="112"/>
    </row>
    <row r="72" spans="1:30" ht="15.75" x14ac:dyDescent="0.2">
      <c r="A72" s="95" t="s">
        <v>929</v>
      </c>
      <c r="B72" s="93" t="s">
        <v>936</v>
      </c>
      <c r="C72" s="94">
        <v>43</v>
      </c>
      <c r="D72" s="95" t="s">
        <v>101</v>
      </c>
      <c r="E72" s="119">
        <v>3238</v>
      </c>
      <c r="F72" s="142" t="s">
        <v>59</v>
      </c>
      <c r="G72" s="134"/>
      <c r="H72" s="398">
        <v>133</v>
      </c>
      <c r="I72" s="399"/>
      <c r="J72" s="398">
        <v>133</v>
      </c>
      <c r="K72" s="399"/>
      <c r="L72" s="409">
        <v>133</v>
      </c>
      <c r="M72" s="399"/>
      <c r="N72" s="409">
        <v>133</v>
      </c>
      <c r="O72" s="399"/>
      <c r="P72" s="398">
        <v>133</v>
      </c>
      <c r="Q72" s="399"/>
      <c r="R72" s="409">
        <v>133</v>
      </c>
      <c r="S72" s="399"/>
      <c r="T72" s="409">
        <v>133</v>
      </c>
      <c r="U72" s="399"/>
      <c r="V72" s="409">
        <v>133</v>
      </c>
      <c r="W72" s="399"/>
      <c r="X72" s="409">
        <v>133</v>
      </c>
      <c r="Y72" s="399"/>
      <c r="Z72" s="101"/>
      <c r="AA72" s="101"/>
      <c r="AB72" s="101"/>
      <c r="AC72" s="101"/>
      <c r="AD72" s="112"/>
    </row>
    <row r="73" spans="1:30" ht="15.75" x14ac:dyDescent="0.2">
      <c r="A73" s="95" t="s">
        <v>929</v>
      </c>
      <c r="B73" s="93" t="s">
        <v>936</v>
      </c>
      <c r="C73" s="94">
        <v>43</v>
      </c>
      <c r="D73" s="95" t="s">
        <v>101</v>
      </c>
      <c r="E73" s="119">
        <v>3239</v>
      </c>
      <c r="F73" s="142" t="s">
        <v>890</v>
      </c>
      <c r="G73" s="134"/>
      <c r="H73" s="398">
        <v>40133</v>
      </c>
      <c r="I73" s="399"/>
      <c r="J73" s="398">
        <v>1327</v>
      </c>
      <c r="K73" s="399"/>
      <c r="L73" s="403">
        <v>1327</v>
      </c>
      <c r="M73" s="399"/>
      <c r="N73" s="403">
        <v>1327</v>
      </c>
      <c r="O73" s="399"/>
      <c r="P73" s="398">
        <v>1327</v>
      </c>
      <c r="Q73" s="399"/>
      <c r="R73" s="403">
        <v>1327</v>
      </c>
      <c r="S73" s="399"/>
      <c r="T73" s="403">
        <v>1327</v>
      </c>
      <c r="U73" s="399"/>
      <c r="V73" s="403">
        <v>2000</v>
      </c>
      <c r="W73" s="399"/>
      <c r="X73" s="403">
        <v>2000</v>
      </c>
      <c r="Y73" s="399"/>
      <c r="Z73" s="112"/>
      <c r="AA73" s="112"/>
      <c r="AB73" s="112"/>
      <c r="AC73" s="112"/>
      <c r="AD73" s="150"/>
    </row>
    <row r="74" spans="1:30" ht="15.75" x14ac:dyDescent="0.2">
      <c r="A74" s="201" t="s">
        <v>929</v>
      </c>
      <c r="B74" s="179" t="s">
        <v>936</v>
      </c>
      <c r="C74" s="167">
        <v>43</v>
      </c>
      <c r="D74" s="167"/>
      <c r="E74" s="168">
        <v>42</v>
      </c>
      <c r="F74" s="169"/>
      <c r="G74" s="170"/>
      <c r="H74" s="171">
        <f>H75+H79+H86</f>
        <v>1131918</v>
      </c>
      <c r="I74" s="171">
        <f t="shared" ref="I74:Y74" si="28">I75+I79+I86</f>
        <v>0</v>
      </c>
      <c r="J74" s="171">
        <f t="shared" si="28"/>
        <v>226027</v>
      </c>
      <c r="K74" s="171">
        <f t="shared" si="28"/>
        <v>0</v>
      </c>
      <c r="L74" s="171">
        <f t="shared" si="28"/>
        <v>411977</v>
      </c>
      <c r="M74" s="171">
        <f t="shared" si="28"/>
        <v>0</v>
      </c>
      <c r="N74" s="171">
        <f t="shared" si="28"/>
        <v>1048234</v>
      </c>
      <c r="O74" s="171">
        <f t="shared" si="28"/>
        <v>0</v>
      </c>
      <c r="P74" s="171">
        <f t="shared" si="28"/>
        <v>226027</v>
      </c>
      <c r="Q74" s="171">
        <f t="shared" si="28"/>
        <v>0</v>
      </c>
      <c r="R74" s="171">
        <f t="shared" si="28"/>
        <v>393304</v>
      </c>
      <c r="S74" s="171">
        <f t="shared" si="28"/>
        <v>0</v>
      </c>
      <c r="T74" s="171">
        <f t="shared" si="28"/>
        <v>593304</v>
      </c>
      <c r="U74" s="171">
        <f t="shared" si="28"/>
        <v>0</v>
      </c>
      <c r="V74" s="171">
        <f t="shared" si="28"/>
        <v>619266</v>
      </c>
      <c r="W74" s="171">
        <f t="shared" si="28"/>
        <v>0</v>
      </c>
      <c r="X74" s="171">
        <f t="shared" si="28"/>
        <v>619266</v>
      </c>
      <c r="Y74" s="171">
        <f t="shared" si="28"/>
        <v>0</v>
      </c>
      <c r="Z74" s="112"/>
      <c r="AA74" s="112"/>
      <c r="AB74" s="112"/>
      <c r="AC74" s="112"/>
      <c r="AD74" s="101"/>
    </row>
    <row r="75" spans="1:30" ht="15.75" x14ac:dyDescent="0.2">
      <c r="A75" s="118" t="s">
        <v>929</v>
      </c>
      <c r="B75" s="102" t="s">
        <v>936</v>
      </c>
      <c r="C75" s="103">
        <v>43</v>
      </c>
      <c r="D75" s="118"/>
      <c r="E75" s="113">
        <v>421</v>
      </c>
      <c r="F75" s="141"/>
      <c r="G75" s="186"/>
      <c r="H75" s="108">
        <f t="shared" ref="H75:Y75" si="29">H76+H77+H78</f>
        <v>978213</v>
      </c>
      <c r="I75" s="108">
        <f t="shared" si="29"/>
        <v>0</v>
      </c>
      <c r="J75" s="108">
        <f t="shared" si="29"/>
        <v>147322</v>
      </c>
      <c r="K75" s="108">
        <f t="shared" si="29"/>
        <v>0</v>
      </c>
      <c r="L75" s="108">
        <f t="shared" si="29"/>
        <v>314599</v>
      </c>
      <c r="M75" s="108">
        <f t="shared" si="29"/>
        <v>0</v>
      </c>
      <c r="N75" s="108">
        <f t="shared" si="29"/>
        <v>961149</v>
      </c>
      <c r="O75" s="108">
        <f t="shared" si="29"/>
        <v>0</v>
      </c>
      <c r="P75" s="108">
        <f t="shared" si="29"/>
        <v>147322</v>
      </c>
      <c r="Q75" s="108">
        <f t="shared" si="29"/>
        <v>0</v>
      </c>
      <c r="R75" s="108">
        <f t="shared" si="29"/>
        <v>314599</v>
      </c>
      <c r="S75" s="108">
        <f t="shared" si="29"/>
        <v>0</v>
      </c>
      <c r="T75" s="108">
        <f t="shared" si="29"/>
        <v>514599</v>
      </c>
      <c r="U75" s="108">
        <f t="shared" si="29"/>
        <v>0</v>
      </c>
      <c r="V75" s="108">
        <f t="shared" si="29"/>
        <v>522000</v>
      </c>
      <c r="W75" s="108">
        <f t="shared" si="29"/>
        <v>0</v>
      </c>
      <c r="X75" s="108">
        <f t="shared" si="29"/>
        <v>522000</v>
      </c>
      <c r="Y75" s="108">
        <f t="shared" si="29"/>
        <v>0</v>
      </c>
      <c r="Z75" s="150"/>
      <c r="AA75" s="150"/>
      <c r="AB75" s="150"/>
      <c r="AC75" s="150"/>
      <c r="AD75" s="112"/>
    </row>
    <row r="76" spans="1:30" ht="15.75" x14ac:dyDescent="0.2">
      <c r="A76" s="95" t="s">
        <v>929</v>
      </c>
      <c r="B76" s="93" t="s">
        <v>936</v>
      </c>
      <c r="C76" s="94">
        <v>43</v>
      </c>
      <c r="D76" s="95" t="s">
        <v>101</v>
      </c>
      <c r="E76" s="119">
        <v>4212</v>
      </c>
      <c r="F76" s="142" t="s">
        <v>840</v>
      </c>
      <c r="G76" s="134"/>
      <c r="H76" s="398">
        <v>13272</v>
      </c>
      <c r="I76" s="399"/>
      <c r="J76" s="398">
        <v>13272</v>
      </c>
      <c r="K76" s="399"/>
      <c r="L76" s="402">
        <v>13272</v>
      </c>
      <c r="M76" s="399"/>
      <c r="N76" s="402">
        <v>0</v>
      </c>
      <c r="O76" s="399"/>
      <c r="P76" s="398">
        <v>13272</v>
      </c>
      <c r="Q76" s="399"/>
      <c r="R76" s="402">
        <v>13272</v>
      </c>
      <c r="S76" s="399"/>
      <c r="T76" s="402">
        <v>13272</v>
      </c>
      <c r="U76" s="399"/>
      <c r="V76" s="402">
        <v>20000</v>
      </c>
      <c r="W76" s="399"/>
      <c r="X76" s="402">
        <v>20000</v>
      </c>
      <c r="Y76" s="399"/>
      <c r="Z76" s="101"/>
      <c r="AA76" s="101"/>
      <c r="AB76" s="101"/>
      <c r="AC76" s="101"/>
      <c r="AD76" s="101"/>
    </row>
    <row r="77" spans="1:30" ht="15" x14ac:dyDescent="0.2">
      <c r="A77" s="95" t="s">
        <v>929</v>
      </c>
      <c r="B77" s="93" t="s">
        <v>936</v>
      </c>
      <c r="C77" s="94">
        <v>43</v>
      </c>
      <c r="D77" s="95" t="s">
        <v>101</v>
      </c>
      <c r="E77" s="119">
        <v>4213</v>
      </c>
      <c r="F77" s="142" t="s">
        <v>851</v>
      </c>
      <c r="G77" s="134"/>
      <c r="H77" s="398">
        <v>1327</v>
      </c>
      <c r="I77" s="399"/>
      <c r="J77" s="398">
        <v>1327</v>
      </c>
      <c r="K77" s="399"/>
      <c r="L77" s="403">
        <v>1327</v>
      </c>
      <c r="M77" s="399"/>
      <c r="N77" s="403">
        <v>76453</v>
      </c>
      <c r="O77" s="399"/>
      <c r="P77" s="398">
        <v>1327</v>
      </c>
      <c r="Q77" s="399"/>
      <c r="R77" s="403">
        <v>1327</v>
      </c>
      <c r="S77" s="399"/>
      <c r="T77" s="403">
        <v>1327</v>
      </c>
      <c r="U77" s="399"/>
      <c r="V77" s="403">
        <v>2000</v>
      </c>
      <c r="W77" s="399"/>
      <c r="X77" s="403">
        <v>2000</v>
      </c>
      <c r="Y77" s="399"/>
      <c r="Z77" s="112"/>
      <c r="AA77" s="112"/>
      <c r="AB77" s="112"/>
      <c r="AC77" s="112"/>
      <c r="AD77" s="112"/>
    </row>
    <row r="78" spans="1:30" ht="15.75" x14ac:dyDescent="0.2">
      <c r="A78" s="95" t="s">
        <v>929</v>
      </c>
      <c r="B78" s="93" t="s">
        <v>936</v>
      </c>
      <c r="C78" s="94">
        <v>43</v>
      </c>
      <c r="D78" s="95" t="s">
        <v>101</v>
      </c>
      <c r="E78" s="119">
        <v>4214</v>
      </c>
      <c r="F78" s="142" t="s">
        <v>500</v>
      </c>
      <c r="G78" s="134"/>
      <c r="H78" s="398">
        <v>963614</v>
      </c>
      <c r="I78" s="399"/>
      <c r="J78" s="398">
        <v>132723</v>
      </c>
      <c r="K78" s="399"/>
      <c r="L78" s="403">
        <v>300000</v>
      </c>
      <c r="M78" s="399"/>
      <c r="N78" s="403">
        <v>884696</v>
      </c>
      <c r="O78" s="399"/>
      <c r="P78" s="398">
        <v>132723</v>
      </c>
      <c r="Q78" s="399"/>
      <c r="R78" s="403">
        <v>300000</v>
      </c>
      <c r="S78" s="399"/>
      <c r="T78" s="403">
        <v>500000</v>
      </c>
      <c r="U78" s="399"/>
      <c r="V78" s="403">
        <v>500000</v>
      </c>
      <c r="W78" s="399"/>
      <c r="X78" s="403">
        <v>500000</v>
      </c>
      <c r="Y78" s="399"/>
      <c r="Z78" s="101"/>
      <c r="AA78" s="101"/>
      <c r="AB78" s="101"/>
      <c r="AC78" s="101"/>
      <c r="AD78" s="101"/>
    </row>
    <row r="79" spans="1:30" ht="15.75" x14ac:dyDescent="0.2">
      <c r="A79" s="118" t="s">
        <v>929</v>
      </c>
      <c r="B79" s="102" t="s">
        <v>936</v>
      </c>
      <c r="C79" s="103">
        <v>43</v>
      </c>
      <c r="D79" s="118"/>
      <c r="E79" s="113">
        <v>422</v>
      </c>
      <c r="F79" s="141"/>
      <c r="G79" s="186"/>
      <c r="H79" s="108">
        <f t="shared" ref="H79:Y79" si="30">H80+H81+H82+H83+H84+H85</f>
        <v>107069</v>
      </c>
      <c r="I79" s="108">
        <f t="shared" si="30"/>
        <v>0</v>
      </c>
      <c r="J79" s="108">
        <f t="shared" si="30"/>
        <v>72069</v>
      </c>
      <c r="K79" s="108">
        <f t="shared" si="30"/>
        <v>0</v>
      </c>
      <c r="L79" s="108">
        <f t="shared" si="30"/>
        <v>90742</v>
      </c>
      <c r="M79" s="108">
        <f t="shared" si="30"/>
        <v>0</v>
      </c>
      <c r="N79" s="108">
        <f t="shared" si="30"/>
        <v>80449</v>
      </c>
      <c r="O79" s="108">
        <f t="shared" si="30"/>
        <v>0</v>
      </c>
      <c r="P79" s="108">
        <f t="shared" si="30"/>
        <v>72069</v>
      </c>
      <c r="Q79" s="108">
        <f t="shared" si="30"/>
        <v>0</v>
      </c>
      <c r="R79" s="108">
        <f t="shared" si="30"/>
        <v>72069</v>
      </c>
      <c r="S79" s="108">
        <f t="shared" si="30"/>
        <v>0</v>
      </c>
      <c r="T79" s="108">
        <f t="shared" si="30"/>
        <v>72069</v>
      </c>
      <c r="U79" s="108">
        <f t="shared" si="30"/>
        <v>0</v>
      </c>
      <c r="V79" s="108">
        <f t="shared" si="30"/>
        <v>87266</v>
      </c>
      <c r="W79" s="108">
        <f t="shared" si="30"/>
        <v>0</v>
      </c>
      <c r="X79" s="108">
        <f t="shared" si="30"/>
        <v>87266</v>
      </c>
      <c r="Y79" s="108">
        <f t="shared" si="30"/>
        <v>0</v>
      </c>
      <c r="Z79" s="112"/>
      <c r="AA79" s="112"/>
      <c r="AB79" s="112"/>
      <c r="AC79" s="112"/>
      <c r="AD79" s="112"/>
    </row>
    <row r="80" spans="1:30" ht="15.75" x14ac:dyDescent="0.2">
      <c r="A80" s="95" t="s">
        <v>929</v>
      </c>
      <c r="B80" s="93" t="s">
        <v>936</v>
      </c>
      <c r="C80" s="94">
        <v>43</v>
      </c>
      <c r="D80" s="95" t="s">
        <v>101</v>
      </c>
      <c r="E80" s="119">
        <v>4221</v>
      </c>
      <c r="F80" s="142" t="s">
        <v>74</v>
      </c>
      <c r="G80" s="134"/>
      <c r="H80" s="398">
        <v>33982</v>
      </c>
      <c r="I80" s="399"/>
      <c r="J80" s="398">
        <v>3982</v>
      </c>
      <c r="K80" s="399"/>
      <c r="L80" s="402">
        <v>3982</v>
      </c>
      <c r="M80" s="399"/>
      <c r="N80" s="402">
        <v>10000</v>
      </c>
      <c r="O80" s="399"/>
      <c r="P80" s="398">
        <v>3982</v>
      </c>
      <c r="Q80" s="399"/>
      <c r="R80" s="402">
        <v>3982</v>
      </c>
      <c r="S80" s="399"/>
      <c r="T80" s="402">
        <v>3982</v>
      </c>
      <c r="U80" s="399"/>
      <c r="V80" s="402">
        <v>5000</v>
      </c>
      <c r="W80" s="399"/>
      <c r="X80" s="402">
        <v>5000</v>
      </c>
      <c r="Y80" s="399"/>
      <c r="Z80" s="101"/>
      <c r="AA80" s="101"/>
      <c r="AB80" s="101"/>
      <c r="AC80" s="101"/>
      <c r="AD80" s="101"/>
    </row>
    <row r="81" spans="1:30" ht="15" x14ac:dyDescent="0.2">
      <c r="A81" s="95" t="s">
        <v>929</v>
      </c>
      <c r="B81" s="93" t="s">
        <v>936</v>
      </c>
      <c r="C81" s="94">
        <v>43</v>
      </c>
      <c r="D81" s="95" t="s">
        <v>101</v>
      </c>
      <c r="E81" s="119">
        <v>4222</v>
      </c>
      <c r="F81" s="142" t="s">
        <v>75</v>
      </c>
      <c r="G81" s="134"/>
      <c r="H81" s="398">
        <v>133</v>
      </c>
      <c r="I81" s="399"/>
      <c r="J81" s="398">
        <v>133</v>
      </c>
      <c r="K81" s="399"/>
      <c r="L81" s="409">
        <v>133</v>
      </c>
      <c r="M81" s="399"/>
      <c r="N81" s="409">
        <v>133</v>
      </c>
      <c r="O81" s="399"/>
      <c r="P81" s="398">
        <v>133</v>
      </c>
      <c r="Q81" s="399"/>
      <c r="R81" s="409">
        <v>133</v>
      </c>
      <c r="S81" s="399"/>
      <c r="T81" s="409">
        <v>133</v>
      </c>
      <c r="U81" s="399"/>
      <c r="V81" s="409">
        <v>133</v>
      </c>
      <c r="W81" s="399"/>
      <c r="X81" s="409">
        <v>133</v>
      </c>
      <c r="Y81" s="399"/>
      <c r="Z81" s="112"/>
      <c r="AA81" s="112"/>
      <c r="AB81" s="112"/>
      <c r="AC81" s="112"/>
      <c r="AD81" s="112"/>
    </row>
    <row r="82" spans="1:30" ht="15.75" x14ac:dyDescent="0.2">
      <c r="A82" s="95" t="s">
        <v>929</v>
      </c>
      <c r="B82" s="93" t="s">
        <v>936</v>
      </c>
      <c r="C82" s="94">
        <v>43</v>
      </c>
      <c r="D82" s="95" t="s">
        <v>101</v>
      </c>
      <c r="E82" s="119">
        <v>4223</v>
      </c>
      <c r="F82" s="142" t="s">
        <v>76</v>
      </c>
      <c r="G82" s="134"/>
      <c r="H82" s="398">
        <v>66361</v>
      </c>
      <c r="I82" s="399"/>
      <c r="J82" s="398">
        <v>66361</v>
      </c>
      <c r="K82" s="399"/>
      <c r="L82" s="403">
        <v>66361</v>
      </c>
      <c r="M82" s="399"/>
      <c r="N82" s="403">
        <v>60000</v>
      </c>
      <c r="O82" s="399"/>
      <c r="P82" s="398">
        <v>66361</v>
      </c>
      <c r="Q82" s="399"/>
      <c r="R82" s="403">
        <v>66361</v>
      </c>
      <c r="S82" s="399"/>
      <c r="T82" s="403">
        <v>66361</v>
      </c>
      <c r="U82" s="399"/>
      <c r="V82" s="403">
        <v>70000</v>
      </c>
      <c r="W82" s="399"/>
      <c r="X82" s="403">
        <v>70000</v>
      </c>
      <c r="Y82" s="399"/>
      <c r="Z82" s="101"/>
      <c r="AA82" s="101"/>
      <c r="AB82" s="101"/>
      <c r="AC82" s="101"/>
      <c r="AD82" s="150"/>
    </row>
    <row r="83" spans="1:30" ht="15.75" x14ac:dyDescent="0.2">
      <c r="A83" s="95" t="s">
        <v>929</v>
      </c>
      <c r="B83" s="93" t="s">
        <v>936</v>
      </c>
      <c r="C83" s="94">
        <v>43</v>
      </c>
      <c r="D83" s="95" t="s">
        <v>101</v>
      </c>
      <c r="E83" s="119">
        <v>4224</v>
      </c>
      <c r="F83" s="142" t="s">
        <v>833</v>
      </c>
      <c r="G83" s="134"/>
      <c r="H83" s="398">
        <v>1327</v>
      </c>
      <c r="I83" s="399"/>
      <c r="J83" s="398">
        <v>1327</v>
      </c>
      <c r="K83" s="399"/>
      <c r="L83" s="403">
        <v>20000</v>
      </c>
      <c r="M83" s="399"/>
      <c r="N83" s="403">
        <v>133</v>
      </c>
      <c r="O83" s="399"/>
      <c r="P83" s="398">
        <v>1327</v>
      </c>
      <c r="Q83" s="399"/>
      <c r="R83" s="403">
        <v>1327</v>
      </c>
      <c r="S83" s="399"/>
      <c r="T83" s="403">
        <v>1327</v>
      </c>
      <c r="U83" s="399"/>
      <c r="V83" s="403">
        <v>2000</v>
      </c>
      <c r="W83" s="399"/>
      <c r="X83" s="403">
        <v>2000</v>
      </c>
      <c r="Y83" s="399"/>
      <c r="Z83" s="112"/>
      <c r="AA83" s="112"/>
      <c r="AB83" s="112"/>
      <c r="AC83" s="112"/>
      <c r="AD83" s="101"/>
    </row>
    <row r="84" spans="1:30" ht="15.75" x14ac:dyDescent="0.2">
      <c r="A84" s="95" t="s">
        <v>929</v>
      </c>
      <c r="B84" s="93" t="s">
        <v>936</v>
      </c>
      <c r="C84" s="94">
        <v>43</v>
      </c>
      <c r="D84" s="95" t="s">
        <v>101</v>
      </c>
      <c r="E84" s="119">
        <v>4225</v>
      </c>
      <c r="F84" s="142" t="s">
        <v>85</v>
      </c>
      <c r="G84" s="134"/>
      <c r="H84" s="398">
        <v>133</v>
      </c>
      <c r="I84" s="399"/>
      <c r="J84" s="398">
        <v>133</v>
      </c>
      <c r="K84" s="399"/>
      <c r="L84" s="409">
        <v>133</v>
      </c>
      <c r="M84" s="399"/>
      <c r="N84" s="409">
        <v>133</v>
      </c>
      <c r="O84" s="399"/>
      <c r="P84" s="398">
        <v>133</v>
      </c>
      <c r="Q84" s="399"/>
      <c r="R84" s="409">
        <v>133</v>
      </c>
      <c r="S84" s="399"/>
      <c r="T84" s="409">
        <v>133</v>
      </c>
      <c r="U84" s="399"/>
      <c r="V84" s="409">
        <v>133</v>
      </c>
      <c r="W84" s="399"/>
      <c r="X84" s="409">
        <v>133</v>
      </c>
      <c r="Y84" s="399"/>
      <c r="Z84" s="150"/>
      <c r="AA84" s="150"/>
      <c r="AB84" s="150"/>
      <c r="AC84" s="150"/>
      <c r="AD84" s="112"/>
    </row>
    <row r="85" spans="1:30" ht="15.75" x14ac:dyDescent="0.2">
      <c r="A85" s="95" t="s">
        <v>929</v>
      </c>
      <c r="B85" s="93" t="s">
        <v>936</v>
      </c>
      <c r="C85" s="94">
        <v>43</v>
      </c>
      <c r="D85" s="95" t="s">
        <v>101</v>
      </c>
      <c r="E85" s="119">
        <v>4227</v>
      </c>
      <c r="F85" s="142" t="s">
        <v>893</v>
      </c>
      <c r="G85" s="134"/>
      <c r="H85" s="398">
        <v>5133</v>
      </c>
      <c r="I85" s="399"/>
      <c r="J85" s="398">
        <v>133</v>
      </c>
      <c r="K85" s="399"/>
      <c r="L85" s="409">
        <v>133</v>
      </c>
      <c r="M85" s="399"/>
      <c r="N85" s="409">
        <v>10050</v>
      </c>
      <c r="O85" s="399"/>
      <c r="P85" s="398">
        <v>133</v>
      </c>
      <c r="Q85" s="399"/>
      <c r="R85" s="409">
        <v>133</v>
      </c>
      <c r="S85" s="399"/>
      <c r="T85" s="409">
        <v>133</v>
      </c>
      <c r="U85" s="399"/>
      <c r="V85" s="403">
        <v>10000</v>
      </c>
      <c r="W85" s="399"/>
      <c r="X85" s="403">
        <v>10000</v>
      </c>
      <c r="Y85" s="399"/>
      <c r="Z85" s="101"/>
      <c r="AA85" s="101"/>
      <c r="AB85" s="101"/>
      <c r="AC85" s="101"/>
      <c r="AD85" s="101"/>
    </row>
    <row r="86" spans="1:30" ht="15.75" x14ac:dyDescent="0.2">
      <c r="A86" s="118" t="s">
        <v>929</v>
      </c>
      <c r="B86" s="102" t="s">
        <v>936</v>
      </c>
      <c r="C86" s="103">
        <v>43</v>
      </c>
      <c r="D86" s="118"/>
      <c r="E86" s="113">
        <v>426</v>
      </c>
      <c r="F86" s="141"/>
      <c r="G86" s="186"/>
      <c r="H86" s="108">
        <f>SUM(H87:H88)</f>
        <v>46636</v>
      </c>
      <c r="I86" s="108">
        <f t="shared" ref="I86:Y86" si="31">SUM(I87:I88)</f>
        <v>0</v>
      </c>
      <c r="J86" s="108">
        <f t="shared" si="31"/>
        <v>6636</v>
      </c>
      <c r="K86" s="108">
        <f t="shared" si="31"/>
        <v>0</v>
      </c>
      <c r="L86" s="108">
        <f t="shared" si="31"/>
        <v>6636</v>
      </c>
      <c r="M86" s="108">
        <f t="shared" si="31"/>
        <v>0</v>
      </c>
      <c r="N86" s="108">
        <f t="shared" si="31"/>
        <v>6636</v>
      </c>
      <c r="O86" s="108">
        <f t="shared" si="31"/>
        <v>0</v>
      </c>
      <c r="P86" s="108">
        <f t="shared" si="31"/>
        <v>6636</v>
      </c>
      <c r="Q86" s="108">
        <f t="shared" si="31"/>
        <v>0</v>
      </c>
      <c r="R86" s="108">
        <f t="shared" si="31"/>
        <v>6636</v>
      </c>
      <c r="S86" s="108">
        <f t="shared" si="31"/>
        <v>0</v>
      </c>
      <c r="T86" s="108">
        <f t="shared" si="31"/>
        <v>6636</v>
      </c>
      <c r="U86" s="108">
        <f t="shared" si="31"/>
        <v>0</v>
      </c>
      <c r="V86" s="108">
        <f t="shared" si="31"/>
        <v>10000</v>
      </c>
      <c r="W86" s="108">
        <f t="shared" si="31"/>
        <v>0</v>
      </c>
      <c r="X86" s="108">
        <f t="shared" si="31"/>
        <v>10000</v>
      </c>
      <c r="Y86" s="108">
        <f t="shared" si="31"/>
        <v>0</v>
      </c>
      <c r="Z86" s="112"/>
      <c r="AA86" s="112"/>
      <c r="AB86" s="112"/>
      <c r="AC86" s="112"/>
      <c r="AD86" s="112"/>
    </row>
    <row r="87" spans="1:30" ht="15.75" x14ac:dyDescent="0.2">
      <c r="A87" s="95" t="s">
        <v>929</v>
      </c>
      <c r="B87" s="93" t="s">
        <v>936</v>
      </c>
      <c r="C87" s="94">
        <v>43</v>
      </c>
      <c r="D87" s="95" t="s">
        <v>101</v>
      </c>
      <c r="E87" s="119">
        <v>4262</v>
      </c>
      <c r="F87" s="142" t="s">
        <v>86</v>
      </c>
      <c r="G87" s="134"/>
      <c r="H87" s="398">
        <v>6636</v>
      </c>
      <c r="I87" s="399"/>
      <c r="J87" s="398">
        <v>6636</v>
      </c>
      <c r="K87" s="399"/>
      <c r="L87" s="402">
        <v>6636</v>
      </c>
      <c r="M87" s="399"/>
      <c r="N87" s="402">
        <v>6636</v>
      </c>
      <c r="O87" s="399"/>
      <c r="P87" s="398">
        <v>6636</v>
      </c>
      <c r="Q87" s="399"/>
      <c r="R87" s="402">
        <v>6636</v>
      </c>
      <c r="S87" s="399"/>
      <c r="T87" s="402">
        <v>6636</v>
      </c>
      <c r="U87" s="399"/>
      <c r="V87" s="402">
        <v>10000</v>
      </c>
      <c r="W87" s="399"/>
      <c r="X87" s="402">
        <v>10000</v>
      </c>
      <c r="Y87" s="399"/>
      <c r="Z87" s="101"/>
      <c r="AA87" s="101"/>
      <c r="AB87" s="101"/>
      <c r="AC87" s="101"/>
      <c r="AD87" s="101"/>
    </row>
    <row r="88" spans="1:30" ht="15.75" x14ac:dyDescent="0.2">
      <c r="A88" s="95" t="s">
        <v>929</v>
      </c>
      <c r="B88" s="93" t="s">
        <v>936</v>
      </c>
      <c r="C88" s="94">
        <v>43</v>
      </c>
      <c r="D88" s="95" t="s">
        <v>101</v>
      </c>
      <c r="E88" s="119">
        <v>4264</v>
      </c>
      <c r="F88" s="142" t="s">
        <v>852</v>
      </c>
      <c r="G88" s="134"/>
      <c r="H88" s="398">
        <v>40000</v>
      </c>
      <c r="I88" s="399"/>
      <c r="J88" s="398"/>
      <c r="K88" s="399"/>
      <c r="L88" s="402"/>
      <c r="M88" s="399"/>
      <c r="N88" s="402"/>
      <c r="O88" s="399"/>
      <c r="P88" s="398"/>
      <c r="Q88" s="399"/>
      <c r="R88" s="402"/>
      <c r="S88" s="399"/>
      <c r="T88" s="402"/>
      <c r="U88" s="399"/>
      <c r="V88" s="402"/>
      <c r="W88" s="399"/>
      <c r="X88" s="402"/>
      <c r="Y88" s="399"/>
      <c r="Z88" s="101"/>
      <c r="AA88" s="101"/>
      <c r="AB88" s="101"/>
      <c r="AC88" s="101"/>
      <c r="AD88" s="101"/>
    </row>
    <row r="89" spans="1:30" ht="15.75" x14ac:dyDescent="0.2">
      <c r="A89" s="201" t="s">
        <v>929</v>
      </c>
      <c r="B89" s="179" t="s">
        <v>936</v>
      </c>
      <c r="C89" s="167">
        <v>43</v>
      </c>
      <c r="D89" s="167"/>
      <c r="E89" s="168">
        <v>44</v>
      </c>
      <c r="F89" s="169"/>
      <c r="G89" s="170"/>
      <c r="H89" s="171">
        <f t="shared" ref="H89:X99" si="32">H90</f>
        <v>0</v>
      </c>
      <c r="I89" s="171">
        <f t="shared" si="32"/>
        <v>0</v>
      </c>
      <c r="J89" s="171">
        <f t="shared" si="32"/>
        <v>133</v>
      </c>
      <c r="K89" s="171">
        <f t="shared" si="32"/>
        <v>0</v>
      </c>
      <c r="L89" s="171">
        <f t="shared" si="32"/>
        <v>133</v>
      </c>
      <c r="M89" s="171">
        <f t="shared" si="32"/>
        <v>0</v>
      </c>
      <c r="N89" s="171">
        <f t="shared" si="32"/>
        <v>0</v>
      </c>
      <c r="O89" s="171">
        <f t="shared" si="32"/>
        <v>0</v>
      </c>
      <c r="P89" s="171">
        <f t="shared" si="32"/>
        <v>133</v>
      </c>
      <c r="Q89" s="171">
        <f t="shared" si="32"/>
        <v>0</v>
      </c>
      <c r="R89" s="171">
        <f t="shared" si="32"/>
        <v>133</v>
      </c>
      <c r="S89" s="171">
        <f t="shared" si="32"/>
        <v>0</v>
      </c>
      <c r="T89" s="171">
        <f t="shared" si="32"/>
        <v>0</v>
      </c>
      <c r="U89" s="171">
        <f t="shared" si="32"/>
        <v>0</v>
      </c>
      <c r="V89" s="171">
        <f t="shared" si="32"/>
        <v>0</v>
      </c>
      <c r="W89" s="171">
        <f t="shared" si="32"/>
        <v>0</v>
      </c>
      <c r="X89" s="171">
        <f t="shared" si="32"/>
        <v>0</v>
      </c>
      <c r="Y89" s="171">
        <f t="shared" ref="X89:Y99" si="33">Y90</f>
        <v>0</v>
      </c>
      <c r="Z89" s="112"/>
      <c r="AA89" s="112"/>
      <c r="AB89" s="112"/>
      <c r="AC89" s="112"/>
      <c r="AD89" s="112"/>
    </row>
    <row r="90" spans="1:30" ht="15.75" x14ac:dyDescent="0.2">
      <c r="A90" s="118" t="s">
        <v>929</v>
      </c>
      <c r="B90" s="102" t="s">
        <v>936</v>
      </c>
      <c r="C90" s="103">
        <v>43</v>
      </c>
      <c r="D90" s="118"/>
      <c r="E90" s="113">
        <v>441</v>
      </c>
      <c r="F90" s="141"/>
      <c r="G90" s="186"/>
      <c r="H90" s="108">
        <f t="shared" si="32"/>
        <v>0</v>
      </c>
      <c r="I90" s="108">
        <f t="shared" si="32"/>
        <v>0</v>
      </c>
      <c r="J90" s="108">
        <f t="shared" si="32"/>
        <v>133</v>
      </c>
      <c r="K90" s="108">
        <f t="shared" si="32"/>
        <v>0</v>
      </c>
      <c r="L90" s="108">
        <f t="shared" si="32"/>
        <v>133</v>
      </c>
      <c r="M90" s="108">
        <f t="shared" si="32"/>
        <v>0</v>
      </c>
      <c r="N90" s="108">
        <f t="shared" si="32"/>
        <v>0</v>
      </c>
      <c r="O90" s="108">
        <f t="shared" si="32"/>
        <v>0</v>
      </c>
      <c r="P90" s="108">
        <f t="shared" si="32"/>
        <v>133</v>
      </c>
      <c r="Q90" s="108">
        <f t="shared" si="32"/>
        <v>0</v>
      </c>
      <c r="R90" s="108">
        <f t="shared" si="32"/>
        <v>133</v>
      </c>
      <c r="S90" s="108">
        <f t="shared" si="32"/>
        <v>0</v>
      </c>
      <c r="T90" s="108">
        <f t="shared" si="32"/>
        <v>0</v>
      </c>
      <c r="U90" s="108">
        <f t="shared" si="32"/>
        <v>0</v>
      </c>
      <c r="V90" s="108">
        <f t="shared" si="32"/>
        <v>0</v>
      </c>
      <c r="W90" s="108">
        <f t="shared" si="32"/>
        <v>0</v>
      </c>
      <c r="X90" s="108">
        <f t="shared" si="33"/>
        <v>0</v>
      </c>
      <c r="Y90" s="108">
        <f t="shared" si="33"/>
        <v>0</v>
      </c>
      <c r="Z90" s="101"/>
      <c r="AA90" s="101"/>
      <c r="AB90" s="101"/>
      <c r="AC90" s="101"/>
      <c r="AD90" s="112"/>
    </row>
    <row r="91" spans="1:30" ht="15.75" x14ac:dyDescent="0.2">
      <c r="A91" s="95" t="s">
        <v>929</v>
      </c>
      <c r="B91" s="93" t="s">
        <v>936</v>
      </c>
      <c r="C91" s="94">
        <v>43</v>
      </c>
      <c r="D91" s="95" t="s">
        <v>101</v>
      </c>
      <c r="E91" s="119">
        <v>4411</v>
      </c>
      <c r="F91" s="142" t="s">
        <v>937</v>
      </c>
      <c r="G91" s="134"/>
      <c r="H91" s="398">
        <v>0</v>
      </c>
      <c r="I91" s="399"/>
      <c r="J91" s="398">
        <v>133</v>
      </c>
      <c r="K91" s="399"/>
      <c r="L91" s="408">
        <v>133</v>
      </c>
      <c r="M91" s="399"/>
      <c r="N91" s="408">
        <v>0</v>
      </c>
      <c r="O91" s="399"/>
      <c r="P91" s="398">
        <v>133</v>
      </c>
      <c r="Q91" s="399"/>
      <c r="R91" s="408">
        <v>133</v>
      </c>
      <c r="S91" s="399"/>
      <c r="T91" s="408"/>
      <c r="U91" s="399"/>
      <c r="V91" s="398"/>
      <c r="W91" s="399"/>
      <c r="X91" s="398"/>
      <c r="Y91" s="399"/>
      <c r="Z91" s="112"/>
      <c r="AA91" s="112"/>
      <c r="AB91" s="112"/>
      <c r="AC91" s="112"/>
      <c r="AD91" s="101"/>
    </row>
    <row r="92" spans="1:30" ht="15.75" x14ac:dyDescent="0.2">
      <c r="A92" s="201" t="s">
        <v>929</v>
      </c>
      <c r="B92" s="179" t="s">
        <v>936</v>
      </c>
      <c r="C92" s="167">
        <v>43</v>
      </c>
      <c r="D92" s="167"/>
      <c r="E92" s="168">
        <v>45</v>
      </c>
      <c r="F92" s="169"/>
      <c r="G92" s="170"/>
      <c r="H92" s="171">
        <f t="shared" ref="H92:Y92" si="34">H93+H95+H97+H99</f>
        <v>1726</v>
      </c>
      <c r="I92" s="171">
        <f t="shared" si="34"/>
        <v>0</v>
      </c>
      <c r="J92" s="171">
        <f t="shared" si="34"/>
        <v>1726</v>
      </c>
      <c r="K92" s="171">
        <f t="shared" si="34"/>
        <v>0</v>
      </c>
      <c r="L92" s="171">
        <f t="shared" si="34"/>
        <v>1726</v>
      </c>
      <c r="M92" s="171">
        <f t="shared" si="34"/>
        <v>0</v>
      </c>
      <c r="N92" s="171">
        <f t="shared" si="34"/>
        <v>0</v>
      </c>
      <c r="O92" s="171">
        <f t="shared" si="34"/>
        <v>0</v>
      </c>
      <c r="P92" s="171">
        <f t="shared" si="34"/>
        <v>1726</v>
      </c>
      <c r="Q92" s="171">
        <f t="shared" si="34"/>
        <v>0</v>
      </c>
      <c r="R92" s="171">
        <f t="shared" si="34"/>
        <v>1726</v>
      </c>
      <c r="S92" s="171">
        <f t="shared" si="34"/>
        <v>0</v>
      </c>
      <c r="T92" s="171">
        <f t="shared" si="34"/>
        <v>0</v>
      </c>
      <c r="U92" s="171">
        <f t="shared" si="34"/>
        <v>0</v>
      </c>
      <c r="V92" s="171">
        <f t="shared" si="34"/>
        <v>0</v>
      </c>
      <c r="W92" s="171">
        <f t="shared" si="34"/>
        <v>0</v>
      </c>
      <c r="X92" s="171">
        <f t="shared" si="34"/>
        <v>0</v>
      </c>
      <c r="Y92" s="171">
        <f t="shared" si="34"/>
        <v>0</v>
      </c>
      <c r="Z92" s="112"/>
      <c r="AA92" s="112"/>
      <c r="AB92" s="112"/>
      <c r="AC92" s="112"/>
      <c r="AD92" s="112"/>
    </row>
    <row r="93" spans="1:30" ht="15.75" x14ac:dyDescent="0.2">
      <c r="A93" s="118" t="s">
        <v>929</v>
      </c>
      <c r="B93" s="102" t="s">
        <v>936</v>
      </c>
      <c r="C93" s="103">
        <v>43</v>
      </c>
      <c r="D93" s="118"/>
      <c r="E93" s="113">
        <v>451</v>
      </c>
      <c r="F93" s="141"/>
      <c r="G93" s="186"/>
      <c r="H93" s="108">
        <f t="shared" si="32"/>
        <v>133</v>
      </c>
      <c r="I93" s="108">
        <f t="shared" si="32"/>
        <v>0</v>
      </c>
      <c r="J93" s="108">
        <f t="shared" si="32"/>
        <v>133</v>
      </c>
      <c r="K93" s="108">
        <f t="shared" si="32"/>
        <v>0</v>
      </c>
      <c r="L93" s="108">
        <f t="shared" si="32"/>
        <v>133</v>
      </c>
      <c r="M93" s="108">
        <f t="shared" si="32"/>
        <v>0</v>
      </c>
      <c r="N93" s="108">
        <f t="shared" si="32"/>
        <v>0</v>
      </c>
      <c r="O93" s="108">
        <f t="shared" si="32"/>
        <v>0</v>
      </c>
      <c r="P93" s="108">
        <f t="shared" si="32"/>
        <v>133</v>
      </c>
      <c r="Q93" s="108">
        <f t="shared" si="32"/>
        <v>0</v>
      </c>
      <c r="R93" s="108">
        <f t="shared" si="32"/>
        <v>133</v>
      </c>
      <c r="S93" s="108">
        <f t="shared" si="32"/>
        <v>0</v>
      </c>
      <c r="T93" s="108">
        <f t="shared" si="32"/>
        <v>0</v>
      </c>
      <c r="U93" s="108">
        <f t="shared" si="32"/>
        <v>0</v>
      </c>
      <c r="V93" s="108">
        <f t="shared" si="32"/>
        <v>0</v>
      </c>
      <c r="W93" s="108">
        <f t="shared" si="32"/>
        <v>0</v>
      </c>
      <c r="X93" s="108">
        <f t="shared" si="33"/>
        <v>0</v>
      </c>
      <c r="Y93" s="108">
        <f t="shared" si="33"/>
        <v>0</v>
      </c>
      <c r="Z93" s="101"/>
      <c r="AA93" s="101"/>
      <c r="AB93" s="101"/>
      <c r="AC93" s="101"/>
      <c r="AD93" s="101"/>
    </row>
    <row r="94" spans="1:30" ht="15" x14ac:dyDescent="0.2">
      <c r="A94" s="95" t="s">
        <v>929</v>
      </c>
      <c r="B94" s="93" t="s">
        <v>936</v>
      </c>
      <c r="C94" s="94">
        <v>43</v>
      </c>
      <c r="D94" s="95" t="s">
        <v>101</v>
      </c>
      <c r="E94" s="119">
        <v>4511</v>
      </c>
      <c r="F94" s="142" t="s">
        <v>91</v>
      </c>
      <c r="G94" s="134"/>
      <c r="H94" s="398">
        <v>133</v>
      </c>
      <c r="I94" s="399"/>
      <c r="J94" s="398">
        <v>133</v>
      </c>
      <c r="K94" s="399"/>
      <c r="L94" s="408">
        <v>133</v>
      </c>
      <c r="M94" s="399"/>
      <c r="N94" s="408">
        <v>0</v>
      </c>
      <c r="O94" s="399"/>
      <c r="P94" s="398">
        <v>133</v>
      </c>
      <c r="Q94" s="399"/>
      <c r="R94" s="408">
        <v>133</v>
      </c>
      <c r="S94" s="399"/>
      <c r="T94" s="408"/>
      <c r="U94" s="399"/>
      <c r="V94" s="398"/>
      <c r="W94" s="399"/>
      <c r="X94" s="398"/>
      <c r="Y94" s="399"/>
      <c r="Z94" s="112"/>
      <c r="AA94" s="112"/>
      <c r="AB94" s="112"/>
      <c r="AC94" s="112"/>
      <c r="AD94" s="112"/>
    </row>
    <row r="95" spans="1:30" ht="15.75" x14ac:dyDescent="0.2">
      <c r="A95" s="118" t="s">
        <v>929</v>
      </c>
      <c r="B95" s="102" t="s">
        <v>936</v>
      </c>
      <c r="C95" s="103">
        <v>43</v>
      </c>
      <c r="D95" s="118"/>
      <c r="E95" s="113">
        <v>452</v>
      </c>
      <c r="F95" s="141"/>
      <c r="G95" s="186"/>
      <c r="H95" s="108">
        <f t="shared" si="32"/>
        <v>1327</v>
      </c>
      <c r="I95" s="108">
        <f t="shared" si="32"/>
        <v>0</v>
      </c>
      <c r="J95" s="108">
        <f t="shared" si="32"/>
        <v>1327</v>
      </c>
      <c r="K95" s="108">
        <f t="shared" si="32"/>
        <v>0</v>
      </c>
      <c r="L95" s="108">
        <f t="shared" si="32"/>
        <v>1327</v>
      </c>
      <c r="M95" s="108">
        <f t="shared" si="32"/>
        <v>0</v>
      </c>
      <c r="N95" s="108">
        <f t="shared" si="32"/>
        <v>0</v>
      </c>
      <c r="O95" s="108">
        <f t="shared" si="32"/>
        <v>0</v>
      </c>
      <c r="P95" s="108">
        <f t="shared" si="32"/>
        <v>1327</v>
      </c>
      <c r="Q95" s="108">
        <f t="shared" si="32"/>
        <v>0</v>
      </c>
      <c r="R95" s="108">
        <f t="shared" si="32"/>
        <v>1327</v>
      </c>
      <c r="S95" s="108">
        <f t="shared" si="32"/>
        <v>0</v>
      </c>
      <c r="T95" s="108">
        <f t="shared" si="32"/>
        <v>0</v>
      </c>
      <c r="U95" s="108">
        <f t="shared" si="32"/>
        <v>0</v>
      </c>
      <c r="V95" s="108">
        <f t="shared" si="32"/>
        <v>0</v>
      </c>
      <c r="W95" s="108">
        <f t="shared" si="32"/>
        <v>0</v>
      </c>
      <c r="X95" s="108">
        <f t="shared" si="33"/>
        <v>0</v>
      </c>
      <c r="Y95" s="108">
        <f t="shared" si="33"/>
        <v>0</v>
      </c>
      <c r="Z95" s="101"/>
      <c r="AA95" s="101"/>
      <c r="AB95" s="101"/>
      <c r="AC95" s="101"/>
      <c r="AD95" s="101"/>
    </row>
    <row r="96" spans="1:30" ht="15" x14ac:dyDescent="0.2">
      <c r="A96" s="95" t="s">
        <v>929</v>
      </c>
      <c r="B96" s="93" t="s">
        <v>936</v>
      </c>
      <c r="C96" s="94">
        <v>43</v>
      </c>
      <c r="D96" s="95" t="s">
        <v>101</v>
      </c>
      <c r="E96" s="119">
        <v>4521</v>
      </c>
      <c r="F96" s="142" t="s">
        <v>92</v>
      </c>
      <c r="G96" s="134"/>
      <c r="H96" s="398">
        <v>1327</v>
      </c>
      <c r="I96" s="399"/>
      <c r="J96" s="398">
        <v>1327</v>
      </c>
      <c r="K96" s="399"/>
      <c r="L96" s="402">
        <v>1327</v>
      </c>
      <c r="M96" s="399"/>
      <c r="N96" s="402">
        <v>0</v>
      </c>
      <c r="O96" s="399"/>
      <c r="P96" s="398">
        <v>1327</v>
      </c>
      <c r="Q96" s="399"/>
      <c r="R96" s="402">
        <v>1327</v>
      </c>
      <c r="S96" s="399"/>
      <c r="T96" s="402"/>
      <c r="U96" s="399"/>
      <c r="V96" s="398"/>
      <c r="W96" s="399"/>
      <c r="X96" s="398"/>
      <c r="Y96" s="399"/>
      <c r="Z96" s="112"/>
      <c r="AA96" s="112"/>
      <c r="AB96" s="112"/>
      <c r="AC96" s="112"/>
      <c r="AD96" s="112"/>
    </row>
    <row r="97" spans="1:30" ht="15.75" x14ac:dyDescent="0.2">
      <c r="A97" s="118" t="s">
        <v>929</v>
      </c>
      <c r="B97" s="102" t="s">
        <v>936</v>
      </c>
      <c r="C97" s="103">
        <v>43</v>
      </c>
      <c r="D97" s="118"/>
      <c r="E97" s="113">
        <v>453</v>
      </c>
      <c r="F97" s="141"/>
      <c r="G97" s="186"/>
      <c r="H97" s="108">
        <f t="shared" si="32"/>
        <v>133</v>
      </c>
      <c r="I97" s="108">
        <f t="shared" si="32"/>
        <v>0</v>
      </c>
      <c r="J97" s="108">
        <f t="shared" si="32"/>
        <v>133</v>
      </c>
      <c r="K97" s="108">
        <f t="shared" si="32"/>
        <v>0</v>
      </c>
      <c r="L97" s="108">
        <f t="shared" si="32"/>
        <v>133</v>
      </c>
      <c r="M97" s="108">
        <f t="shared" si="32"/>
        <v>0</v>
      </c>
      <c r="N97" s="108">
        <f t="shared" si="32"/>
        <v>0</v>
      </c>
      <c r="O97" s="108">
        <f t="shared" si="32"/>
        <v>0</v>
      </c>
      <c r="P97" s="108">
        <f t="shared" si="32"/>
        <v>133</v>
      </c>
      <c r="Q97" s="108">
        <f t="shared" si="32"/>
        <v>0</v>
      </c>
      <c r="R97" s="108">
        <f t="shared" si="32"/>
        <v>133</v>
      </c>
      <c r="S97" s="108">
        <f t="shared" si="32"/>
        <v>0</v>
      </c>
      <c r="T97" s="108">
        <f t="shared" si="32"/>
        <v>0</v>
      </c>
      <c r="U97" s="108">
        <f t="shared" si="32"/>
        <v>0</v>
      </c>
      <c r="V97" s="108">
        <f t="shared" si="32"/>
        <v>0</v>
      </c>
      <c r="W97" s="108">
        <f t="shared" si="32"/>
        <v>0</v>
      </c>
      <c r="X97" s="108">
        <f t="shared" si="33"/>
        <v>0</v>
      </c>
      <c r="Y97" s="108">
        <f t="shared" si="33"/>
        <v>0</v>
      </c>
      <c r="Z97" s="101"/>
      <c r="AA97" s="101"/>
      <c r="AB97" s="101"/>
      <c r="AC97" s="101"/>
      <c r="AD97" s="101"/>
    </row>
    <row r="98" spans="1:30" ht="15" x14ac:dyDescent="0.2">
      <c r="A98" s="95" t="s">
        <v>929</v>
      </c>
      <c r="B98" s="93" t="s">
        <v>936</v>
      </c>
      <c r="C98" s="94">
        <v>43</v>
      </c>
      <c r="D98" s="95" t="s">
        <v>101</v>
      </c>
      <c r="E98" s="119">
        <v>4531</v>
      </c>
      <c r="F98" s="142" t="s">
        <v>198</v>
      </c>
      <c r="G98" s="134"/>
      <c r="H98" s="398">
        <v>133</v>
      </c>
      <c r="I98" s="399"/>
      <c r="J98" s="398">
        <v>133</v>
      </c>
      <c r="K98" s="399"/>
      <c r="L98" s="408">
        <v>133</v>
      </c>
      <c r="M98" s="399"/>
      <c r="N98" s="408">
        <v>0</v>
      </c>
      <c r="O98" s="399"/>
      <c r="P98" s="398">
        <v>133</v>
      </c>
      <c r="Q98" s="399"/>
      <c r="R98" s="408">
        <v>133</v>
      </c>
      <c r="S98" s="399"/>
      <c r="T98" s="408"/>
      <c r="U98" s="399"/>
      <c r="V98" s="398"/>
      <c r="W98" s="399"/>
      <c r="X98" s="398"/>
      <c r="Y98" s="399"/>
      <c r="Z98" s="112"/>
      <c r="AA98" s="112"/>
      <c r="AB98" s="112"/>
      <c r="AC98" s="112"/>
      <c r="AD98" s="112"/>
    </row>
    <row r="99" spans="1:30" ht="15.75" x14ac:dyDescent="0.2">
      <c r="A99" s="118" t="s">
        <v>929</v>
      </c>
      <c r="B99" s="102" t="s">
        <v>936</v>
      </c>
      <c r="C99" s="103">
        <v>43</v>
      </c>
      <c r="D99" s="118"/>
      <c r="E99" s="113">
        <v>454</v>
      </c>
      <c r="F99" s="141"/>
      <c r="G99" s="186"/>
      <c r="H99" s="108">
        <f t="shared" si="32"/>
        <v>133</v>
      </c>
      <c r="I99" s="108">
        <f t="shared" si="32"/>
        <v>0</v>
      </c>
      <c r="J99" s="108">
        <f t="shared" si="32"/>
        <v>133</v>
      </c>
      <c r="K99" s="108">
        <f t="shared" si="32"/>
        <v>0</v>
      </c>
      <c r="L99" s="108">
        <f t="shared" si="32"/>
        <v>133</v>
      </c>
      <c r="M99" s="108">
        <f t="shared" si="32"/>
        <v>0</v>
      </c>
      <c r="N99" s="108">
        <f t="shared" si="32"/>
        <v>0</v>
      </c>
      <c r="O99" s="108">
        <f t="shared" si="32"/>
        <v>0</v>
      </c>
      <c r="P99" s="108">
        <f t="shared" si="32"/>
        <v>133</v>
      </c>
      <c r="Q99" s="108">
        <f t="shared" si="32"/>
        <v>0</v>
      </c>
      <c r="R99" s="108">
        <f t="shared" si="32"/>
        <v>133</v>
      </c>
      <c r="S99" s="108">
        <f t="shared" si="32"/>
        <v>0</v>
      </c>
      <c r="T99" s="108">
        <f t="shared" si="32"/>
        <v>0</v>
      </c>
      <c r="U99" s="108">
        <f t="shared" si="32"/>
        <v>0</v>
      </c>
      <c r="V99" s="108">
        <f t="shared" si="32"/>
        <v>0</v>
      </c>
      <c r="W99" s="108">
        <f t="shared" si="32"/>
        <v>0</v>
      </c>
      <c r="X99" s="108">
        <f t="shared" si="33"/>
        <v>0</v>
      </c>
      <c r="Y99" s="108">
        <f t="shared" si="33"/>
        <v>0</v>
      </c>
      <c r="Z99" s="101"/>
      <c r="AA99" s="101"/>
      <c r="AB99" s="101"/>
      <c r="AC99" s="101"/>
      <c r="AD99" s="101"/>
    </row>
    <row r="100" spans="1:30" ht="30" x14ac:dyDescent="0.2">
      <c r="A100" s="95" t="s">
        <v>929</v>
      </c>
      <c r="B100" s="93" t="s">
        <v>936</v>
      </c>
      <c r="C100" s="94">
        <v>43</v>
      </c>
      <c r="D100" s="95" t="s">
        <v>101</v>
      </c>
      <c r="E100" s="119">
        <v>4541</v>
      </c>
      <c r="F100" s="142" t="s">
        <v>841</v>
      </c>
      <c r="G100" s="134"/>
      <c r="H100" s="398">
        <v>133</v>
      </c>
      <c r="I100" s="399"/>
      <c r="J100" s="398">
        <v>133</v>
      </c>
      <c r="K100" s="399"/>
      <c r="L100" s="408">
        <v>133</v>
      </c>
      <c r="M100" s="399"/>
      <c r="N100" s="408">
        <v>0</v>
      </c>
      <c r="O100" s="399"/>
      <c r="P100" s="398">
        <v>133</v>
      </c>
      <c r="Q100" s="399"/>
      <c r="R100" s="408">
        <v>133</v>
      </c>
      <c r="S100" s="399"/>
      <c r="T100" s="408"/>
      <c r="U100" s="399"/>
      <c r="V100" s="398"/>
      <c r="W100" s="399"/>
      <c r="X100" s="398"/>
      <c r="Y100" s="399"/>
      <c r="Z100" s="112"/>
      <c r="AA100" s="112"/>
      <c r="AB100" s="112"/>
      <c r="AC100" s="112"/>
      <c r="AD100" s="112"/>
    </row>
    <row r="101" spans="1:30" ht="67.5" x14ac:dyDescent="0.2">
      <c r="A101" s="202" t="s">
        <v>929</v>
      </c>
      <c r="B101" s="173" t="s">
        <v>938</v>
      </c>
      <c r="C101" s="173"/>
      <c r="D101" s="173"/>
      <c r="E101" s="174"/>
      <c r="F101" s="176" t="s">
        <v>178</v>
      </c>
      <c r="G101" s="177" t="s">
        <v>636</v>
      </c>
      <c r="H101" s="178">
        <f t="shared" ref="H101:Y101" si="35">H102+H105+H108</f>
        <v>2394290</v>
      </c>
      <c r="I101" s="178">
        <f t="shared" si="35"/>
        <v>0</v>
      </c>
      <c r="J101" s="178">
        <f t="shared" si="35"/>
        <v>2070476</v>
      </c>
      <c r="K101" s="178">
        <f t="shared" si="35"/>
        <v>0</v>
      </c>
      <c r="L101" s="178">
        <f t="shared" si="35"/>
        <v>2283748</v>
      </c>
      <c r="M101" s="178">
        <f t="shared" si="35"/>
        <v>0</v>
      </c>
      <c r="N101" s="178">
        <f t="shared" si="35"/>
        <v>2477951</v>
      </c>
      <c r="O101" s="178">
        <f t="shared" si="35"/>
        <v>0</v>
      </c>
      <c r="P101" s="178">
        <f t="shared" si="35"/>
        <v>2070476</v>
      </c>
      <c r="Q101" s="178">
        <f t="shared" si="35"/>
        <v>0</v>
      </c>
      <c r="R101" s="178">
        <f t="shared" si="35"/>
        <v>2283748</v>
      </c>
      <c r="S101" s="178">
        <f t="shared" si="35"/>
        <v>0</v>
      </c>
      <c r="T101" s="178">
        <f t="shared" si="35"/>
        <v>2377951</v>
      </c>
      <c r="U101" s="178">
        <f t="shared" si="35"/>
        <v>0</v>
      </c>
      <c r="V101" s="178">
        <f t="shared" si="35"/>
        <v>2283748</v>
      </c>
      <c r="W101" s="178">
        <f t="shared" si="35"/>
        <v>0</v>
      </c>
      <c r="X101" s="178">
        <f t="shared" si="35"/>
        <v>2477951</v>
      </c>
      <c r="Y101" s="178">
        <f t="shared" si="35"/>
        <v>0</v>
      </c>
      <c r="Z101" s="101"/>
      <c r="AA101" s="101"/>
      <c r="AB101" s="101"/>
      <c r="AC101" s="101"/>
      <c r="AD101" s="101"/>
    </row>
    <row r="102" spans="1:30" ht="15.75" x14ac:dyDescent="0.2">
      <c r="A102" s="188" t="s">
        <v>929</v>
      </c>
      <c r="B102" s="166" t="s">
        <v>938</v>
      </c>
      <c r="C102" s="167">
        <v>11</v>
      </c>
      <c r="D102" s="166"/>
      <c r="E102" s="168">
        <v>54</v>
      </c>
      <c r="F102" s="169"/>
      <c r="G102" s="169"/>
      <c r="H102" s="185">
        <f t="shared" ref="H102:X109" si="36">H103</f>
        <v>1459951</v>
      </c>
      <c r="I102" s="185">
        <f t="shared" si="36"/>
        <v>0</v>
      </c>
      <c r="J102" s="185">
        <f t="shared" si="36"/>
        <v>1459951</v>
      </c>
      <c r="K102" s="185">
        <f t="shared" si="36"/>
        <v>0</v>
      </c>
      <c r="L102" s="185">
        <f t="shared" si="36"/>
        <v>1459951</v>
      </c>
      <c r="M102" s="185">
        <f t="shared" si="36"/>
        <v>0</v>
      </c>
      <c r="N102" s="185">
        <f t="shared" si="36"/>
        <v>1459951</v>
      </c>
      <c r="O102" s="185">
        <f t="shared" si="36"/>
        <v>0</v>
      </c>
      <c r="P102" s="185">
        <f t="shared" si="36"/>
        <v>1459951</v>
      </c>
      <c r="Q102" s="185">
        <f t="shared" si="36"/>
        <v>0</v>
      </c>
      <c r="R102" s="185">
        <f t="shared" si="36"/>
        <v>1459951</v>
      </c>
      <c r="S102" s="185">
        <f t="shared" si="36"/>
        <v>0</v>
      </c>
      <c r="T102" s="185">
        <f t="shared" si="36"/>
        <v>1459951</v>
      </c>
      <c r="U102" s="185">
        <f t="shared" si="36"/>
        <v>0</v>
      </c>
      <c r="V102" s="185">
        <f t="shared" si="36"/>
        <v>1459951</v>
      </c>
      <c r="W102" s="185">
        <f t="shared" si="36"/>
        <v>0</v>
      </c>
      <c r="X102" s="185">
        <f t="shared" si="36"/>
        <v>1459951</v>
      </c>
      <c r="Y102" s="185">
        <f t="shared" ref="X102:Y109" si="37">Y103</f>
        <v>0</v>
      </c>
      <c r="Z102" s="112"/>
      <c r="AA102" s="112"/>
      <c r="AB102" s="112"/>
      <c r="AC102" s="112"/>
      <c r="AD102" s="112"/>
    </row>
    <row r="103" spans="1:30" ht="15.75" x14ac:dyDescent="0.2">
      <c r="A103" s="118" t="s">
        <v>929</v>
      </c>
      <c r="B103" s="102" t="s">
        <v>938</v>
      </c>
      <c r="C103" s="103">
        <v>11</v>
      </c>
      <c r="D103" s="118"/>
      <c r="E103" s="113">
        <v>541</v>
      </c>
      <c r="F103" s="141"/>
      <c r="G103" s="186"/>
      <c r="H103" s="108">
        <f t="shared" si="36"/>
        <v>1459951</v>
      </c>
      <c r="I103" s="108">
        <f t="shared" si="36"/>
        <v>0</v>
      </c>
      <c r="J103" s="108">
        <f t="shared" si="36"/>
        <v>1459951</v>
      </c>
      <c r="K103" s="108">
        <f t="shared" si="36"/>
        <v>0</v>
      </c>
      <c r="L103" s="108">
        <f t="shared" si="36"/>
        <v>1459951</v>
      </c>
      <c r="M103" s="108">
        <f t="shared" si="36"/>
        <v>0</v>
      </c>
      <c r="N103" s="108">
        <f t="shared" si="36"/>
        <v>1459951</v>
      </c>
      <c r="O103" s="108">
        <f t="shared" si="36"/>
        <v>0</v>
      </c>
      <c r="P103" s="108">
        <f t="shared" si="36"/>
        <v>1459951</v>
      </c>
      <c r="Q103" s="108">
        <f t="shared" si="36"/>
        <v>0</v>
      </c>
      <c r="R103" s="108">
        <f t="shared" si="36"/>
        <v>1459951</v>
      </c>
      <c r="S103" s="108">
        <f t="shared" si="36"/>
        <v>0</v>
      </c>
      <c r="T103" s="108">
        <f>T104</f>
        <v>1459951</v>
      </c>
      <c r="U103" s="108">
        <f t="shared" si="36"/>
        <v>0</v>
      </c>
      <c r="V103" s="108">
        <f t="shared" si="36"/>
        <v>1459951</v>
      </c>
      <c r="W103" s="108">
        <f t="shared" si="36"/>
        <v>0</v>
      </c>
      <c r="X103" s="108">
        <f t="shared" si="37"/>
        <v>1459951</v>
      </c>
      <c r="Y103" s="108">
        <f t="shared" si="37"/>
        <v>0</v>
      </c>
      <c r="Z103" s="101"/>
      <c r="AA103" s="101"/>
      <c r="AB103" s="101"/>
      <c r="AC103" s="101"/>
      <c r="AD103" s="101"/>
    </row>
    <row r="104" spans="1:30" ht="30" x14ac:dyDescent="0.2">
      <c r="A104" s="95" t="s">
        <v>929</v>
      </c>
      <c r="B104" s="93" t="s">
        <v>938</v>
      </c>
      <c r="C104" s="94">
        <v>11</v>
      </c>
      <c r="D104" s="95" t="s">
        <v>101</v>
      </c>
      <c r="E104" s="119">
        <v>5413</v>
      </c>
      <c r="F104" s="142" t="s">
        <v>859</v>
      </c>
      <c r="G104" s="134"/>
      <c r="H104" s="398">
        <v>1459951</v>
      </c>
      <c r="I104" s="399"/>
      <c r="J104" s="398">
        <v>1459951</v>
      </c>
      <c r="K104" s="399"/>
      <c r="L104" s="398">
        <v>1459951</v>
      </c>
      <c r="M104" s="399"/>
      <c r="N104" s="398">
        <v>1459951</v>
      </c>
      <c r="O104" s="399"/>
      <c r="P104" s="398">
        <v>1459951</v>
      </c>
      <c r="Q104" s="399"/>
      <c r="R104" s="398">
        <v>1459951</v>
      </c>
      <c r="S104" s="399"/>
      <c r="T104" s="398">
        <v>1459951</v>
      </c>
      <c r="U104" s="399"/>
      <c r="V104" s="398">
        <v>1459951</v>
      </c>
      <c r="W104" s="399"/>
      <c r="X104" s="398">
        <v>1459951</v>
      </c>
      <c r="Y104" s="399"/>
      <c r="Z104" s="112"/>
      <c r="AA104" s="112"/>
      <c r="AB104" s="112"/>
      <c r="AC104" s="112"/>
      <c r="AD104" s="112"/>
    </row>
    <row r="105" spans="1:30" ht="15.75" x14ac:dyDescent="0.2">
      <c r="A105" s="188" t="s">
        <v>929</v>
      </c>
      <c r="B105" s="166" t="s">
        <v>938</v>
      </c>
      <c r="C105" s="167">
        <v>43</v>
      </c>
      <c r="D105" s="166"/>
      <c r="E105" s="168">
        <v>34</v>
      </c>
      <c r="F105" s="169"/>
      <c r="G105" s="169"/>
      <c r="H105" s="185">
        <f t="shared" si="36"/>
        <v>366361</v>
      </c>
      <c r="I105" s="185">
        <f t="shared" si="36"/>
        <v>0</v>
      </c>
      <c r="J105" s="185">
        <f t="shared" si="36"/>
        <v>53089</v>
      </c>
      <c r="K105" s="185">
        <f t="shared" si="36"/>
        <v>0</v>
      </c>
      <c r="L105" s="185">
        <f t="shared" si="36"/>
        <v>266361</v>
      </c>
      <c r="M105" s="185">
        <f t="shared" si="36"/>
        <v>0</v>
      </c>
      <c r="N105" s="185">
        <f t="shared" si="36"/>
        <v>450000</v>
      </c>
      <c r="O105" s="185">
        <f t="shared" si="36"/>
        <v>0</v>
      </c>
      <c r="P105" s="185">
        <f t="shared" si="36"/>
        <v>53089</v>
      </c>
      <c r="Q105" s="185">
        <f t="shared" si="36"/>
        <v>0</v>
      </c>
      <c r="R105" s="185">
        <f t="shared" si="36"/>
        <v>266361</v>
      </c>
      <c r="S105" s="185">
        <f t="shared" si="36"/>
        <v>0</v>
      </c>
      <c r="T105" s="185">
        <f t="shared" si="36"/>
        <v>350000</v>
      </c>
      <c r="U105" s="185">
        <f t="shared" si="36"/>
        <v>0</v>
      </c>
      <c r="V105" s="185">
        <f t="shared" si="36"/>
        <v>266361</v>
      </c>
      <c r="W105" s="185">
        <f t="shared" si="36"/>
        <v>0</v>
      </c>
      <c r="X105" s="185">
        <f t="shared" si="37"/>
        <v>450000</v>
      </c>
      <c r="Y105" s="185">
        <f t="shared" si="37"/>
        <v>0</v>
      </c>
      <c r="Z105" s="101"/>
      <c r="AA105" s="101"/>
      <c r="AB105" s="101"/>
      <c r="AC105" s="101"/>
      <c r="AD105" s="101"/>
    </row>
    <row r="106" spans="1:30" ht="15.75" x14ac:dyDescent="0.2">
      <c r="A106" s="118" t="s">
        <v>929</v>
      </c>
      <c r="B106" s="102" t="s">
        <v>938</v>
      </c>
      <c r="C106" s="103">
        <v>43</v>
      </c>
      <c r="D106" s="118"/>
      <c r="E106" s="113">
        <v>342</v>
      </c>
      <c r="F106" s="141"/>
      <c r="G106" s="186"/>
      <c r="H106" s="108">
        <f t="shared" si="36"/>
        <v>366361</v>
      </c>
      <c r="I106" s="108">
        <f t="shared" si="36"/>
        <v>0</v>
      </c>
      <c r="J106" s="108">
        <f t="shared" si="36"/>
        <v>53089</v>
      </c>
      <c r="K106" s="108">
        <f t="shared" si="36"/>
        <v>0</v>
      </c>
      <c r="L106" s="108">
        <f t="shared" si="36"/>
        <v>266361</v>
      </c>
      <c r="M106" s="108">
        <f t="shared" si="36"/>
        <v>0</v>
      </c>
      <c r="N106" s="108">
        <f t="shared" si="36"/>
        <v>450000</v>
      </c>
      <c r="O106" s="108">
        <f t="shared" si="36"/>
        <v>0</v>
      </c>
      <c r="P106" s="108">
        <f t="shared" si="36"/>
        <v>53089</v>
      </c>
      <c r="Q106" s="108">
        <f t="shared" si="36"/>
        <v>0</v>
      </c>
      <c r="R106" s="108">
        <f t="shared" si="36"/>
        <v>266361</v>
      </c>
      <c r="S106" s="108">
        <f t="shared" si="36"/>
        <v>0</v>
      </c>
      <c r="T106" s="108">
        <f t="shared" si="36"/>
        <v>350000</v>
      </c>
      <c r="U106" s="108">
        <f t="shared" si="36"/>
        <v>0</v>
      </c>
      <c r="V106" s="108">
        <f t="shared" si="36"/>
        <v>266361</v>
      </c>
      <c r="W106" s="108">
        <f t="shared" si="36"/>
        <v>0</v>
      </c>
      <c r="X106" s="108">
        <f t="shared" si="37"/>
        <v>450000</v>
      </c>
      <c r="Y106" s="108">
        <f t="shared" si="37"/>
        <v>0</v>
      </c>
      <c r="Z106" s="112"/>
      <c r="AA106" s="112"/>
      <c r="AB106" s="112"/>
      <c r="AC106" s="112"/>
      <c r="AD106" s="112"/>
    </row>
    <row r="107" spans="1:30" ht="45" x14ac:dyDescent="0.2">
      <c r="A107" s="95" t="s">
        <v>929</v>
      </c>
      <c r="B107" s="93" t="s">
        <v>938</v>
      </c>
      <c r="C107" s="94">
        <v>43</v>
      </c>
      <c r="D107" s="95" t="s">
        <v>101</v>
      </c>
      <c r="E107" s="119">
        <v>3421</v>
      </c>
      <c r="F107" s="142" t="s">
        <v>856</v>
      </c>
      <c r="G107" s="134"/>
      <c r="H107" s="398">
        <v>366361</v>
      </c>
      <c r="I107" s="399"/>
      <c r="J107" s="398">
        <v>53089</v>
      </c>
      <c r="K107" s="399"/>
      <c r="L107" s="398">
        <v>266361</v>
      </c>
      <c r="M107" s="399"/>
      <c r="N107" s="398">
        <v>450000</v>
      </c>
      <c r="O107" s="399"/>
      <c r="P107" s="398">
        <v>53089</v>
      </c>
      <c r="Q107" s="399"/>
      <c r="R107" s="398">
        <v>266361</v>
      </c>
      <c r="S107" s="399"/>
      <c r="T107" s="398">
        <v>350000</v>
      </c>
      <c r="U107" s="399"/>
      <c r="V107" s="398">
        <v>266361</v>
      </c>
      <c r="W107" s="399"/>
      <c r="X107" s="398">
        <v>450000</v>
      </c>
      <c r="Y107" s="399"/>
      <c r="Z107" s="101"/>
      <c r="AA107" s="101"/>
      <c r="AB107" s="101"/>
      <c r="AC107" s="101"/>
      <c r="AD107" s="101"/>
    </row>
    <row r="108" spans="1:30" ht="15.75" x14ac:dyDescent="0.2">
      <c r="A108" s="188" t="s">
        <v>929</v>
      </c>
      <c r="B108" s="166" t="s">
        <v>938</v>
      </c>
      <c r="C108" s="167">
        <v>43</v>
      </c>
      <c r="D108" s="166"/>
      <c r="E108" s="168">
        <v>54</v>
      </c>
      <c r="F108" s="169"/>
      <c r="G108" s="169"/>
      <c r="H108" s="185">
        <f t="shared" si="36"/>
        <v>567978</v>
      </c>
      <c r="I108" s="185">
        <f t="shared" si="36"/>
        <v>0</v>
      </c>
      <c r="J108" s="185">
        <f t="shared" si="36"/>
        <v>557436</v>
      </c>
      <c r="K108" s="185">
        <f t="shared" si="36"/>
        <v>0</v>
      </c>
      <c r="L108" s="185">
        <f t="shared" si="36"/>
        <v>557436</v>
      </c>
      <c r="M108" s="185">
        <f t="shared" si="36"/>
        <v>0</v>
      </c>
      <c r="N108" s="185">
        <f t="shared" si="36"/>
        <v>568000</v>
      </c>
      <c r="O108" s="185">
        <f t="shared" si="36"/>
        <v>0</v>
      </c>
      <c r="P108" s="185">
        <f t="shared" si="36"/>
        <v>557436</v>
      </c>
      <c r="Q108" s="185">
        <f t="shared" si="36"/>
        <v>0</v>
      </c>
      <c r="R108" s="185">
        <f t="shared" si="36"/>
        <v>557436</v>
      </c>
      <c r="S108" s="185">
        <f t="shared" si="36"/>
        <v>0</v>
      </c>
      <c r="T108" s="185">
        <f t="shared" si="36"/>
        <v>568000</v>
      </c>
      <c r="U108" s="185">
        <f t="shared" si="36"/>
        <v>0</v>
      </c>
      <c r="V108" s="185">
        <f t="shared" si="36"/>
        <v>557436</v>
      </c>
      <c r="W108" s="185">
        <f t="shared" si="36"/>
        <v>0</v>
      </c>
      <c r="X108" s="185">
        <f t="shared" si="37"/>
        <v>568000</v>
      </c>
      <c r="Y108" s="185">
        <f t="shared" si="37"/>
        <v>0</v>
      </c>
      <c r="Z108" s="112"/>
      <c r="AA108" s="112"/>
      <c r="AB108" s="112"/>
      <c r="AC108" s="112"/>
      <c r="AD108" s="112"/>
    </row>
    <row r="109" spans="1:30" ht="15.75" x14ac:dyDescent="0.2">
      <c r="A109" s="118" t="s">
        <v>929</v>
      </c>
      <c r="B109" s="102" t="s">
        <v>938</v>
      </c>
      <c r="C109" s="103">
        <v>43</v>
      </c>
      <c r="D109" s="118"/>
      <c r="E109" s="113">
        <v>541</v>
      </c>
      <c r="F109" s="141"/>
      <c r="G109" s="186"/>
      <c r="H109" s="108">
        <f t="shared" si="36"/>
        <v>567978</v>
      </c>
      <c r="I109" s="108">
        <f t="shared" si="36"/>
        <v>0</v>
      </c>
      <c r="J109" s="108">
        <f t="shared" si="36"/>
        <v>557436</v>
      </c>
      <c r="K109" s="108">
        <f t="shared" si="36"/>
        <v>0</v>
      </c>
      <c r="L109" s="108">
        <f t="shared" si="36"/>
        <v>557436</v>
      </c>
      <c r="M109" s="108">
        <f t="shared" si="36"/>
        <v>0</v>
      </c>
      <c r="N109" s="108">
        <f t="shared" si="36"/>
        <v>568000</v>
      </c>
      <c r="O109" s="108">
        <f t="shared" si="36"/>
        <v>0</v>
      </c>
      <c r="P109" s="108">
        <f t="shared" si="36"/>
        <v>557436</v>
      </c>
      <c r="Q109" s="108">
        <f t="shared" si="36"/>
        <v>0</v>
      </c>
      <c r="R109" s="108">
        <f t="shared" si="36"/>
        <v>557436</v>
      </c>
      <c r="S109" s="108">
        <f t="shared" si="36"/>
        <v>0</v>
      </c>
      <c r="T109" s="108">
        <f t="shared" si="36"/>
        <v>568000</v>
      </c>
      <c r="U109" s="108">
        <f t="shared" si="36"/>
        <v>0</v>
      </c>
      <c r="V109" s="108">
        <f t="shared" si="36"/>
        <v>557436</v>
      </c>
      <c r="W109" s="108">
        <f t="shared" si="36"/>
        <v>0</v>
      </c>
      <c r="X109" s="108">
        <f t="shared" si="37"/>
        <v>568000</v>
      </c>
      <c r="Y109" s="108">
        <f t="shared" si="37"/>
        <v>0</v>
      </c>
      <c r="Z109" s="101"/>
      <c r="AA109" s="101"/>
      <c r="AB109" s="101"/>
      <c r="AC109" s="101"/>
      <c r="AD109" s="112"/>
    </row>
    <row r="110" spans="1:30" ht="30" x14ac:dyDescent="0.2">
      <c r="A110" s="95" t="s">
        <v>929</v>
      </c>
      <c r="B110" s="93" t="s">
        <v>938</v>
      </c>
      <c r="C110" s="94">
        <v>43</v>
      </c>
      <c r="D110" s="95" t="s">
        <v>101</v>
      </c>
      <c r="E110" s="119">
        <v>5413</v>
      </c>
      <c r="F110" s="142" t="s">
        <v>859</v>
      </c>
      <c r="G110" s="134"/>
      <c r="H110" s="398">
        <v>567978</v>
      </c>
      <c r="I110" s="399"/>
      <c r="J110" s="398">
        <v>557436</v>
      </c>
      <c r="K110" s="399"/>
      <c r="L110" s="398">
        <v>557436</v>
      </c>
      <c r="M110" s="399"/>
      <c r="N110" s="398">
        <v>568000</v>
      </c>
      <c r="O110" s="399"/>
      <c r="P110" s="398">
        <v>557436</v>
      </c>
      <c r="Q110" s="399"/>
      <c r="R110" s="398">
        <v>557436</v>
      </c>
      <c r="S110" s="399"/>
      <c r="T110" s="398">
        <v>568000</v>
      </c>
      <c r="U110" s="399"/>
      <c r="V110" s="398">
        <v>557436</v>
      </c>
      <c r="W110" s="399"/>
      <c r="X110" s="398">
        <v>568000</v>
      </c>
      <c r="Y110" s="399"/>
      <c r="Z110" s="112"/>
      <c r="AA110" s="112"/>
      <c r="AB110" s="112"/>
      <c r="AC110" s="112"/>
      <c r="AD110" s="101"/>
    </row>
    <row r="111" spans="1:30" ht="67.5" x14ac:dyDescent="0.2">
      <c r="A111" s="202" t="s">
        <v>929</v>
      </c>
      <c r="B111" s="173" t="s">
        <v>939</v>
      </c>
      <c r="C111" s="173"/>
      <c r="D111" s="173"/>
      <c r="E111" s="174"/>
      <c r="F111" s="176" t="s">
        <v>940</v>
      </c>
      <c r="G111" s="177" t="s">
        <v>636</v>
      </c>
      <c r="H111" s="178">
        <f>H112+H119+H131+H134+H141+H153</f>
        <v>69787</v>
      </c>
      <c r="I111" s="178">
        <f t="shared" ref="I111:Y111" si="38">I112+I119+I131+I134+I141+I153</f>
        <v>0</v>
      </c>
      <c r="J111" s="178">
        <f t="shared" si="38"/>
        <v>0</v>
      </c>
      <c r="K111" s="178">
        <f t="shared" si="38"/>
        <v>0</v>
      </c>
      <c r="L111" s="178">
        <f t="shared" si="38"/>
        <v>0</v>
      </c>
      <c r="M111" s="178">
        <f t="shared" si="38"/>
        <v>0</v>
      </c>
      <c r="N111" s="178">
        <f t="shared" si="38"/>
        <v>0</v>
      </c>
      <c r="O111" s="178">
        <f t="shared" si="38"/>
        <v>0</v>
      </c>
      <c r="P111" s="178">
        <f t="shared" si="38"/>
        <v>0</v>
      </c>
      <c r="Q111" s="178">
        <f t="shared" si="38"/>
        <v>0</v>
      </c>
      <c r="R111" s="178">
        <f t="shared" si="38"/>
        <v>0</v>
      </c>
      <c r="S111" s="178">
        <f t="shared" si="38"/>
        <v>0</v>
      </c>
      <c r="T111" s="178">
        <f t="shared" si="38"/>
        <v>0</v>
      </c>
      <c r="U111" s="178">
        <f t="shared" si="38"/>
        <v>0</v>
      </c>
      <c r="V111" s="178">
        <f t="shared" si="38"/>
        <v>0</v>
      </c>
      <c r="W111" s="178">
        <f t="shared" si="38"/>
        <v>0</v>
      </c>
      <c r="X111" s="178">
        <f t="shared" si="38"/>
        <v>0</v>
      </c>
      <c r="Y111" s="178">
        <f t="shared" si="38"/>
        <v>0</v>
      </c>
      <c r="Z111" s="112"/>
      <c r="AA111" s="112"/>
      <c r="AB111" s="112"/>
      <c r="AC111" s="112"/>
      <c r="AD111" s="112"/>
    </row>
    <row r="112" spans="1:30" ht="15.75" x14ac:dyDescent="0.2">
      <c r="A112" s="188" t="s">
        <v>929</v>
      </c>
      <c r="B112" s="166" t="s">
        <v>939</v>
      </c>
      <c r="C112" s="167">
        <v>43</v>
      </c>
      <c r="D112" s="166"/>
      <c r="E112" s="168">
        <v>31</v>
      </c>
      <c r="F112" s="169"/>
      <c r="G112" s="169"/>
      <c r="H112" s="185">
        <f t="shared" ref="H112:Y112" si="39">H113+H115+H117</f>
        <v>8501</v>
      </c>
      <c r="I112" s="185">
        <f t="shared" si="39"/>
        <v>0</v>
      </c>
      <c r="J112" s="185">
        <f t="shared" si="39"/>
        <v>0</v>
      </c>
      <c r="K112" s="185">
        <f t="shared" si="39"/>
        <v>0</v>
      </c>
      <c r="L112" s="185">
        <f t="shared" si="39"/>
        <v>0</v>
      </c>
      <c r="M112" s="185">
        <f t="shared" si="39"/>
        <v>0</v>
      </c>
      <c r="N112" s="185">
        <f t="shared" si="39"/>
        <v>0</v>
      </c>
      <c r="O112" s="185">
        <f t="shared" si="39"/>
        <v>0</v>
      </c>
      <c r="P112" s="185">
        <f t="shared" si="39"/>
        <v>0</v>
      </c>
      <c r="Q112" s="185">
        <f t="shared" si="39"/>
        <v>0</v>
      </c>
      <c r="R112" s="185">
        <f t="shared" si="39"/>
        <v>0</v>
      </c>
      <c r="S112" s="185">
        <f t="shared" si="39"/>
        <v>0</v>
      </c>
      <c r="T112" s="185">
        <f t="shared" si="39"/>
        <v>0</v>
      </c>
      <c r="U112" s="185">
        <f t="shared" si="39"/>
        <v>0</v>
      </c>
      <c r="V112" s="185">
        <f t="shared" si="39"/>
        <v>0</v>
      </c>
      <c r="W112" s="185">
        <f t="shared" si="39"/>
        <v>0</v>
      </c>
      <c r="X112" s="185">
        <f t="shared" si="39"/>
        <v>0</v>
      </c>
      <c r="Y112" s="185">
        <f t="shared" si="39"/>
        <v>0</v>
      </c>
      <c r="Z112" s="101"/>
      <c r="AA112" s="101"/>
      <c r="AB112" s="101"/>
      <c r="AC112" s="101"/>
      <c r="AD112" s="112"/>
    </row>
    <row r="113" spans="1:30" ht="15.75" x14ac:dyDescent="0.2">
      <c r="A113" s="118" t="s">
        <v>929</v>
      </c>
      <c r="B113" s="102" t="s">
        <v>939</v>
      </c>
      <c r="C113" s="103">
        <v>43</v>
      </c>
      <c r="D113" s="118"/>
      <c r="E113" s="113">
        <v>311</v>
      </c>
      <c r="F113" s="141"/>
      <c r="G113" s="186"/>
      <c r="H113" s="108">
        <f t="shared" ref="H113:Y113" si="40">H114</f>
        <v>6773</v>
      </c>
      <c r="I113" s="108">
        <f t="shared" si="40"/>
        <v>0</v>
      </c>
      <c r="J113" s="108">
        <f t="shared" si="40"/>
        <v>0</v>
      </c>
      <c r="K113" s="108">
        <f t="shared" si="40"/>
        <v>0</v>
      </c>
      <c r="L113" s="108">
        <f t="shared" si="40"/>
        <v>0</v>
      </c>
      <c r="M113" s="108">
        <f t="shared" si="40"/>
        <v>0</v>
      </c>
      <c r="N113" s="108">
        <f t="shared" si="40"/>
        <v>0</v>
      </c>
      <c r="O113" s="108">
        <f t="shared" si="40"/>
        <v>0</v>
      </c>
      <c r="P113" s="108">
        <f t="shared" si="40"/>
        <v>0</v>
      </c>
      <c r="Q113" s="108">
        <f t="shared" si="40"/>
        <v>0</v>
      </c>
      <c r="R113" s="108">
        <f t="shared" si="40"/>
        <v>0</v>
      </c>
      <c r="S113" s="108">
        <f t="shared" si="40"/>
        <v>0</v>
      </c>
      <c r="T113" s="108">
        <f t="shared" si="40"/>
        <v>0</v>
      </c>
      <c r="U113" s="108">
        <f t="shared" si="40"/>
        <v>0</v>
      </c>
      <c r="V113" s="108">
        <f t="shared" si="40"/>
        <v>0</v>
      </c>
      <c r="W113" s="108">
        <f t="shared" si="40"/>
        <v>0</v>
      </c>
      <c r="X113" s="108">
        <f t="shared" si="40"/>
        <v>0</v>
      </c>
      <c r="Y113" s="108">
        <f t="shared" si="40"/>
        <v>0</v>
      </c>
      <c r="Z113" s="112"/>
      <c r="AA113" s="112"/>
      <c r="AB113" s="112"/>
      <c r="AC113" s="112"/>
      <c r="AD113" s="101"/>
    </row>
    <row r="114" spans="1:30" ht="15" x14ac:dyDescent="0.2">
      <c r="A114" s="95" t="s">
        <v>929</v>
      </c>
      <c r="B114" s="93" t="s">
        <v>939</v>
      </c>
      <c r="C114" s="94">
        <v>43</v>
      </c>
      <c r="D114" s="95" t="s">
        <v>101</v>
      </c>
      <c r="E114" s="119">
        <v>3111</v>
      </c>
      <c r="F114" s="142" t="s">
        <v>33</v>
      </c>
      <c r="G114" s="134"/>
      <c r="H114" s="398">
        <v>6773</v>
      </c>
      <c r="I114" s="399"/>
      <c r="J114" s="398">
        <v>0</v>
      </c>
      <c r="K114" s="399"/>
      <c r="L114" s="398"/>
      <c r="M114" s="399"/>
      <c r="N114" s="398"/>
      <c r="O114" s="399"/>
      <c r="P114" s="398">
        <v>0</v>
      </c>
      <c r="Q114" s="399"/>
      <c r="R114" s="398"/>
      <c r="S114" s="399"/>
      <c r="T114" s="398"/>
      <c r="U114" s="399"/>
      <c r="V114" s="398"/>
      <c r="W114" s="399"/>
      <c r="X114" s="398"/>
      <c r="Y114" s="399"/>
      <c r="Z114" s="112"/>
      <c r="AA114" s="112"/>
      <c r="AB114" s="112"/>
      <c r="AC114" s="112"/>
      <c r="AD114" s="112"/>
    </row>
    <row r="115" spans="1:30" ht="15.75" x14ac:dyDescent="0.2">
      <c r="A115" s="118" t="s">
        <v>929</v>
      </c>
      <c r="B115" s="102" t="s">
        <v>939</v>
      </c>
      <c r="C115" s="103">
        <v>43</v>
      </c>
      <c r="D115" s="118"/>
      <c r="E115" s="113">
        <v>312</v>
      </c>
      <c r="F115" s="141"/>
      <c r="G115" s="186"/>
      <c r="H115" s="108">
        <f t="shared" ref="H115:Y115" si="41">H116</f>
        <v>133</v>
      </c>
      <c r="I115" s="108">
        <f t="shared" si="41"/>
        <v>0</v>
      </c>
      <c r="J115" s="108">
        <f t="shared" si="41"/>
        <v>0</v>
      </c>
      <c r="K115" s="108">
        <f t="shared" si="41"/>
        <v>0</v>
      </c>
      <c r="L115" s="108">
        <f t="shared" si="41"/>
        <v>0</v>
      </c>
      <c r="M115" s="108">
        <f t="shared" si="41"/>
        <v>0</v>
      </c>
      <c r="N115" s="108">
        <f t="shared" si="41"/>
        <v>0</v>
      </c>
      <c r="O115" s="108">
        <f t="shared" si="41"/>
        <v>0</v>
      </c>
      <c r="P115" s="108">
        <f t="shared" si="41"/>
        <v>0</v>
      </c>
      <c r="Q115" s="108">
        <f t="shared" si="41"/>
        <v>0</v>
      </c>
      <c r="R115" s="108">
        <f t="shared" si="41"/>
        <v>0</v>
      </c>
      <c r="S115" s="108">
        <f t="shared" si="41"/>
        <v>0</v>
      </c>
      <c r="T115" s="108">
        <f t="shared" si="41"/>
        <v>0</v>
      </c>
      <c r="U115" s="108">
        <f t="shared" si="41"/>
        <v>0</v>
      </c>
      <c r="V115" s="108">
        <f t="shared" si="41"/>
        <v>0</v>
      </c>
      <c r="W115" s="108">
        <f t="shared" si="41"/>
        <v>0</v>
      </c>
      <c r="X115" s="108">
        <f t="shared" si="41"/>
        <v>0</v>
      </c>
      <c r="Y115" s="108">
        <f t="shared" si="41"/>
        <v>0</v>
      </c>
      <c r="Z115" s="101"/>
      <c r="AA115" s="101"/>
      <c r="AB115" s="101"/>
      <c r="AC115" s="101"/>
      <c r="AD115" s="112"/>
    </row>
    <row r="116" spans="1:30" ht="15" x14ac:dyDescent="0.2">
      <c r="A116" s="95" t="s">
        <v>929</v>
      </c>
      <c r="B116" s="93" t="s">
        <v>939</v>
      </c>
      <c r="C116" s="94">
        <v>43</v>
      </c>
      <c r="D116" s="95" t="s">
        <v>101</v>
      </c>
      <c r="E116" s="119">
        <v>3121</v>
      </c>
      <c r="F116" s="142" t="s">
        <v>471</v>
      </c>
      <c r="G116" s="134"/>
      <c r="H116" s="398">
        <v>133</v>
      </c>
      <c r="I116" s="399"/>
      <c r="J116" s="398">
        <v>0</v>
      </c>
      <c r="K116" s="399"/>
      <c r="L116" s="398"/>
      <c r="M116" s="399"/>
      <c r="N116" s="398"/>
      <c r="O116" s="399"/>
      <c r="P116" s="398">
        <v>0</v>
      </c>
      <c r="Q116" s="399"/>
      <c r="R116" s="398"/>
      <c r="S116" s="399"/>
      <c r="T116" s="398"/>
      <c r="U116" s="399"/>
      <c r="V116" s="398"/>
      <c r="W116" s="399"/>
      <c r="X116" s="398"/>
      <c r="Y116" s="399"/>
      <c r="Z116" s="112"/>
      <c r="AA116" s="112"/>
      <c r="AB116" s="112"/>
      <c r="AC116" s="112"/>
      <c r="AD116" s="112"/>
    </row>
    <row r="117" spans="1:30" ht="15.75" x14ac:dyDescent="0.2">
      <c r="A117" s="118" t="s">
        <v>929</v>
      </c>
      <c r="B117" s="102" t="s">
        <v>939</v>
      </c>
      <c r="C117" s="103">
        <v>43</v>
      </c>
      <c r="D117" s="118"/>
      <c r="E117" s="113">
        <v>313</v>
      </c>
      <c r="F117" s="141"/>
      <c r="G117" s="186"/>
      <c r="H117" s="108">
        <f t="shared" ref="H117:Y117" si="42">H118</f>
        <v>1595</v>
      </c>
      <c r="I117" s="108">
        <f t="shared" si="42"/>
        <v>0</v>
      </c>
      <c r="J117" s="108">
        <f t="shared" si="42"/>
        <v>0</v>
      </c>
      <c r="K117" s="108">
        <f t="shared" si="42"/>
        <v>0</v>
      </c>
      <c r="L117" s="108">
        <f t="shared" si="42"/>
        <v>0</v>
      </c>
      <c r="M117" s="108">
        <f t="shared" si="42"/>
        <v>0</v>
      </c>
      <c r="N117" s="108">
        <f t="shared" si="42"/>
        <v>0</v>
      </c>
      <c r="O117" s="108">
        <f t="shared" si="42"/>
        <v>0</v>
      </c>
      <c r="P117" s="108">
        <f t="shared" si="42"/>
        <v>0</v>
      </c>
      <c r="Q117" s="108">
        <f t="shared" si="42"/>
        <v>0</v>
      </c>
      <c r="R117" s="108">
        <f t="shared" si="42"/>
        <v>0</v>
      </c>
      <c r="S117" s="108">
        <f t="shared" si="42"/>
        <v>0</v>
      </c>
      <c r="T117" s="108">
        <f t="shared" si="42"/>
        <v>0</v>
      </c>
      <c r="U117" s="108">
        <f t="shared" si="42"/>
        <v>0</v>
      </c>
      <c r="V117" s="108">
        <f t="shared" si="42"/>
        <v>0</v>
      </c>
      <c r="W117" s="108">
        <f t="shared" si="42"/>
        <v>0</v>
      </c>
      <c r="X117" s="108">
        <f t="shared" si="42"/>
        <v>0</v>
      </c>
      <c r="Y117" s="108">
        <f t="shared" si="42"/>
        <v>0</v>
      </c>
      <c r="Z117" s="112"/>
      <c r="AA117" s="112"/>
      <c r="AB117" s="112"/>
      <c r="AC117" s="112"/>
      <c r="AD117" s="101"/>
    </row>
    <row r="118" spans="1:30" ht="15" x14ac:dyDescent="0.2">
      <c r="A118" s="95" t="s">
        <v>929</v>
      </c>
      <c r="B118" s="93" t="s">
        <v>939</v>
      </c>
      <c r="C118" s="94">
        <v>43</v>
      </c>
      <c r="D118" s="95" t="s">
        <v>101</v>
      </c>
      <c r="E118" s="119">
        <v>3132</v>
      </c>
      <c r="F118" s="142" t="s">
        <v>40</v>
      </c>
      <c r="G118" s="134"/>
      <c r="H118" s="398">
        <v>1595</v>
      </c>
      <c r="I118" s="399"/>
      <c r="J118" s="398">
        <v>0</v>
      </c>
      <c r="K118" s="399"/>
      <c r="L118" s="398"/>
      <c r="M118" s="399"/>
      <c r="N118" s="398"/>
      <c r="O118" s="399"/>
      <c r="P118" s="398">
        <v>0</v>
      </c>
      <c r="Q118" s="399"/>
      <c r="R118" s="398"/>
      <c r="S118" s="399"/>
      <c r="T118" s="398"/>
      <c r="U118" s="399"/>
      <c r="V118" s="398"/>
      <c r="W118" s="399"/>
      <c r="X118" s="398"/>
      <c r="Y118" s="399"/>
      <c r="Z118" s="112"/>
      <c r="AA118" s="112"/>
      <c r="AB118" s="112"/>
      <c r="AC118" s="112"/>
      <c r="AD118" s="112"/>
    </row>
    <row r="119" spans="1:30" ht="15.75" x14ac:dyDescent="0.2">
      <c r="A119" s="188" t="s">
        <v>929</v>
      </c>
      <c r="B119" s="166" t="s">
        <v>939</v>
      </c>
      <c r="C119" s="167">
        <v>43</v>
      </c>
      <c r="D119" s="166"/>
      <c r="E119" s="168">
        <v>32</v>
      </c>
      <c r="F119" s="169"/>
      <c r="G119" s="169"/>
      <c r="H119" s="185">
        <f t="shared" ref="H119:Y119" si="43">H120+H123+H125+H129</f>
        <v>1521</v>
      </c>
      <c r="I119" s="185">
        <f t="shared" si="43"/>
        <v>0</v>
      </c>
      <c r="J119" s="185">
        <f t="shared" si="43"/>
        <v>0</v>
      </c>
      <c r="K119" s="185">
        <f t="shared" si="43"/>
        <v>0</v>
      </c>
      <c r="L119" s="185">
        <f t="shared" si="43"/>
        <v>0</v>
      </c>
      <c r="M119" s="185">
        <f t="shared" si="43"/>
        <v>0</v>
      </c>
      <c r="N119" s="185">
        <f t="shared" si="43"/>
        <v>0</v>
      </c>
      <c r="O119" s="185">
        <f t="shared" si="43"/>
        <v>0</v>
      </c>
      <c r="P119" s="185">
        <f t="shared" si="43"/>
        <v>0</v>
      </c>
      <c r="Q119" s="185">
        <f t="shared" si="43"/>
        <v>0</v>
      </c>
      <c r="R119" s="185">
        <f t="shared" si="43"/>
        <v>0</v>
      </c>
      <c r="S119" s="185">
        <f t="shared" si="43"/>
        <v>0</v>
      </c>
      <c r="T119" s="185">
        <f t="shared" si="43"/>
        <v>0</v>
      </c>
      <c r="U119" s="185">
        <f t="shared" si="43"/>
        <v>0</v>
      </c>
      <c r="V119" s="185">
        <f t="shared" si="43"/>
        <v>0</v>
      </c>
      <c r="W119" s="185">
        <f t="shared" si="43"/>
        <v>0</v>
      </c>
      <c r="X119" s="185">
        <f t="shared" si="43"/>
        <v>0</v>
      </c>
      <c r="Y119" s="185">
        <f t="shared" si="43"/>
        <v>0</v>
      </c>
      <c r="Z119" s="101"/>
      <c r="AA119" s="101"/>
      <c r="AB119" s="101"/>
      <c r="AC119" s="101"/>
      <c r="AD119" s="112"/>
    </row>
    <row r="120" spans="1:30" ht="15.75" x14ac:dyDescent="0.2">
      <c r="A120" s="118" t="s">
        <v>929</v>
      </c>
      <c r="B120" s="102" t="s">
        <v>939</v>
      </c>
      <c r="C120" s="103">
        <v>43</v>
      </c>
      <c r="D120" s="118"/>
      <c r="E120" s="113">
        <v>321</v>
      </c>
      <c r="F120" s="141"/>
      <c r="G120" s="186"/>
      <c r="H120" s="108">
        <f>H121+H122</f>
        <v>924</v>
      </c>
      <c r="I120" s="108">
        <f t="shared" ref="I120:Y120" si="44">I121+I122</f>
        <v>0</v>
      </c>
      <c r="J120" s="108">
        <f t="shared" si="44"/>
        <v>0</v>
      </c>
      <c r="K120" s="108">
        <f t="shared" si="44"/>
        <v>0</v>
      </c>
      <c r="L120" s="108">
        <f t="shared" si="44"/>
        <v>0</v>
      </c>
      <c r="M120" s="108">
        <f t="shared" si="44"/>
        <v>0</v>
      </c>
      <c r="N120" s="108">
        <f t="shared" si="44"/>
        <v>0</v>
      </c>
      <c r="O120" s="108">
        <f t="shared" si="44"/>
        <v>0</v>
      </c>
      <c r="P120" s="108">
        <f t="shared" si="44"/>
        <v>0</v>
      </c>
      <c r="Q120" s="108">
        <f t="shared" si="44"/>
        <v>0</v>
      </c>
      <c r="R120" s="108">
        <f t="shared" si="44"/>
        <v>0</v>
      </c>
      <c r="S120" s="108">
        <f t="shared" si="44"/>
        <v>0</v>
      </c>
      <c r="T120" s="108">
        <f t="shared" si="44"/>
        <v>0</v>
      </c>
      <c r="U120" s="108">
        <f t="shared" si="44"/>
        <v>0</v>
      </c>
      <c r="V120" s="108">
        <f t="shared" si="44"/>
        <v>0</v>
      </c>
      <c r="W120" s="108">
        <f t="shared" si="44"/>
        <v>0</v>
      </c>
      <c r="X120" s="108">
        <f t="shared" si="44"/>
        <v>0</v>
      </c>
      <c r="Y120" s="108">
        <f t="shared" si="44"/>
        <v>0</v>
      </c>
      <c r="Z120" s="112"/>
      <c r="AA120" s="112"/>
      <c r="AB120" s="112"/>
      <c r="AC120" s="112"/>
      <c r="AD120" s="101"/>
    </row>
    <row r="121" spans="1:30" ht="15.75" x14ac:dyDescent="0.2">
      <c r="A121" s="95" t="s">
        <v>929</v>
      </c>
      <c r="B121" s="93" t="s">
        <v>939</v>
      </c>
      <c r="C121" s="94">
        <v>43</v>
      </c>
      <c r="D121" s="95" t="s">
        <v>101</v>
      </c>
      <c r="E121" s="119">
        <v>3211</v>
      </c>
      <c r="F121" s="142" t="s">
        <v>42</v>
      </c>
      <c r="G121" s="134"/>
      <c r="H121" s="398">
        <v>691</v>
      </c>
      <c r="I121" s="399"/>
      <c r="J121" s="398">
        <v>0</v>
      </c>
      <c r="K121" s="399"/>
      <c r="L121" s="398"/>
      <c r="M121" s="399"/>
      <c r="N121" s="398"/>
      <c r="O121" s="399"/>
      <c r="P121" s="398">
        <v>0</v>
      </c>
      <c r="Q121" s="399"/>
      <c r="R121" s="398"/>
      <c r="S121" s="399"/>
      <c r="T121" s="398"/>
      <c r="U121" s="399"/>
      <c r="V121" s="398"/>
      <c r="W121" s="399"/>
      <c r="X121" s="398"/>
      <c r="Y121" s="399"/>
      <c r="Z121" s="112"/>
      <c r="AA121" s="112"/>
      <c r="AB121" s="112"/>
      <c r="AC121" s="112"/>
      <c r="AD121" s="101"/>
    </row>
    <row r="122" spans="1:30" ht="30" x14ac:dyDescent="0.2">
      <c r="A122" s="95" t="s">
        <v>929</v>
      </c>
      <c r="B122" s="93" t="s">
        <v>939</v>
      </c>
      <c r="C122" s="94">
        <v>43</v>
      </c>
      <c r="D122" s="95" t="s">
        <v>101</v>
      </c>
      <c r="E122" s="119">
        <v>3212</v>
      </c>
      <c r="F122" s="142" t="s">
        <v>43</v>
      </c>
      <c r="G122" s="134"/>
      <c r="H122" s="398">
        <v>233</v>
      </c>
      <c r="I122" s="399"/>
      <c r="J122" s="398">
        <v>0</v>
      </c>
      <c r="K122" s="399"/>
      <c r="L122" s="398"/>
      <c r="M122" s="399"/>
      <c r="N122" s="398"/>
      <c r="O122" s="399"/>
      <c r="P122" s="398">
        <v>0</v>
      </c>
      <c r="Q122" s="399"/>
      <c r="R122" s="398"/>
      <c r="S122" s="399"/>
      <c r="T122" s="398"/>
      <c r="U122" s="399"/>
      <c r="V122" s="398"/>
      <c r="W122" s="399"/>
      <c r="X122" s="398"/>
      <c r="Y122" s="399"/>
      <c r="Z122" s="101"/>
      <c r="AA122" s="101"/>
      <c r="AB122" s="101"/>
      <c r="AC122" s="101"/>
      <c r="AD122" s="112"/>
    </row>
    <row r="123" spans="1:30" ht="15.75" x14ac:dyDescent="0.2">
      <c r="A123" s="118" t="s">
        <v>929</v>
      </c>
      <c r="B123" s="102" t="s">
        <v>939</v>
      </c>
      <c r="C123" s="103">
        <v>43</v>
      </c>
      <c r="D123" s="118"/>
      <c r="E123" s="113">
        <v>322</v>
      </c>
      <c r="F123" s="141"/>
      <c r="G123" s="186"/>
      <c r="H123" s="108">
        <f t="shared" ref="H123:Y123" si="45">H124</f>
        <v>66</v>
      </c>
      <c r="I123" s="108">
        <f t="shared" si="45"/>
        <v>0</v>
      </c>
      <c r="J123" s="108">
        <f t="shared" si="45"/>
        <v>0</v>
      </c>
      <c r="K123" s="108">
        <f t="shared" si="45"/>
        <v>0</v>
      </c>
      <c r="L123" s="108">
        <f t="shared" si="45"/>
        <v>0</v>
      </c>
      <c r="M123" s="108">
        <f t="shared" si="45"/>
        <v>0</v>
      </c>
      <c r="N123" s="108">
        <f t="shared" si="45"/>
        <v>0</v>
      </c>
      <c r="O123" s="108">
        <f t="shared" si="45"/>
        <v>0</v>
      </c>
      <c r="P123" s="108">
        <f t="shared" si="45"/>
        <v>0</v>
      </c>
      <c r="Q123" s="108">
        <f t="shared" si="45"/>
        <v>0</v>
      </c>
      <c r="R123" s="108">
        <f t="shared" si="45"/>
        <v>0</v>
      </c>
      <c r="S123" s="108">
        <f t="shared" si="45"/>
        <v>0</v>
      </c>
      <c r="T123" s="108">
        <f t="shared" si="45"/>
        <v>0</v>
      </c>
      <c r="U123" s="108">
        <f t="shared" si="45"/>
        <v>0</v>
      </c>
      <c r="V123" s="108">
        <f t="shared" si="45"/>
        <v>0</v>
      </c>
      <c r="W123" s="108">
        <f t="shared" si="45"/>
        <v>0</v>
      </c>
      <c r="X123" s="108">
        <f t="shared" si="45"/>
        <v>0</v>
      </c>
      <c r="Y123" s="108">
        <f t="shared" si="45"/>
        <v>0</v>
      </c>
      <c r="Z123" s="101"/>
      <c r="AA123" s="101"/>
      <c r="AB123" s="101"/>
      <c r="AC123" s="101"/>
      <c r="AD123" s="101"/>
    </row>
    <row r="124" spans="1:30" ht="15" x14ac:dyDescent="0.2">
      <c r="A124" s="95" t="s">
        <v>929</v>
      </c>
      <c r="B124" s="93" t="s">
        <v>939</v>
      </c>
      <c r="C124" s="94">
        <v>43</v>
      </c>
      <c r="D124" s="95" t="s">
        <v>101</v>
      </c>
      <c r="E124" s="119">
        <v>3223</v>
      </c>
      <c r="F124" s="142" t="s">
        <v>48</v>
      </c>
      <c r="G124" s="134"/>
      <c r="H124" s="398">
        <v>66</v>
      </c>
      <c r="I124" s="399"/>
      <c r="J124" s="398">
        <v>0</v>
      </c>
      <c r="K124" s="399"/>
      <c r="L124" s="398"/>
      <c r="M124" s="399"/>
      <c r="N124" s="398"/>
      <c r="O124" s="399"/>
      <c r="P124" s="398">
        <v>0</v>
      </c>
      <c r="Q124" s="399"/>
      <c r="R124" s="398"/>
      <c r="S124" s="399"/>
      <c r="T124" s="398"/>
      <c r="U124" s="399"/>
      <c r="V124" s="398"/>
      <c r="W124" s="399"/>
      <c r="X124" s="398"/>
      <c r="Y124" s="399"/>
      <c r="Z124" s="112"/>
      <c r="AA124" s="112"/>
      <c r="AB124" s="112"/>
      <c r="AC124" s="112"/>
      <c r="AD124" s="112"/>
    </row>
    <row r="125" spans="1:30" ht="15.75" x14ac:dyDescent="0.2">
      <c r="A125" s="118" t="s">
        <v>929</v>
      </c>
      <c r="B125" s="102" t="s">
        <v>939</v>
      </c>
      <c r="C125" s="103">
        <v>43</v>
      </c>
      <c r="D125" s="118"/>
      <c r="E125" s="113">
        <v>323</v>
      </c>
      <c r="F125" s="141"/>
      <c r="G125" s="186"/>
      <c r="H125" s="108">
        <f>H126+H127+H128</f>
        <v>531</v>
      </c>
      <c r="I125" s="108">
        <f t="shared" ref="I125:Y125" si="46">I126+I127+I128</f>
        <v>0</v>
      </c>
      <c r="J125" s="108">
        <f t="shared" si="46"/>
        <v>0</v>
      </c>
      <c r="K125" s="108">
        <f t="shared" si="46"/>
        <v>0</v>
      </c>
      <c r="L125" s="108">
        <f t="shared" si="46"/>
        <v>0</v>
      </c>
      <c r="M125" s="108">
        <f t="shared" si="46"/>
        <v>0</v>
      </c>
      <c r="N125" s="108">
        <f t="shared" si="46"/>
        <v>0</v>
      </c>
      <c r="O125" s="108">
        <f t="shared" si="46"/>
        <v>0</v>
      </c>
      <c r="P125" s="108">
        <f t="shared" si="46"/>
        <v>0</v>
      </c>
      <c r="Q125" s="108">
        <f t="shared" si="46"/>
        <v>0</v>
      </c>
      <c r="R125" s="108">
        <f t="shared" si="46"/>
        <v>0</v>
      </c>
      <c r="S125" s="108">
        <f t="shared" si="46"/>
        <v>0</v>
      </c>
      <c r="T125" s="108">
        <f t="shared" si="46"/>
        <v>0</v>
      </c>
      <c r="U125" s="108">
        <f t="shared" si="46"/>
        <v>0</v>
      </c>
      <c r="V125" s="108">
        <f t="shared" si="46"/>
        <v>0</v>
      </c>
      <c r="W125" s="108">
        <f t="shared" si="46"/>
        <v>0</v>
      </c>
      <c r="X125" s="108">
        <f t="shared" si="46"/>
        <v>0</v>
      </c>
      <c r="Y125" s="108">
        <f t="shared" si="46"/>
        <v>0</v>
      </c>
      <c r="Z125" s="101"/>
      <c r="AA125" s="101"/>
      <c r="AB125" s="101"/>
      <c r="AC125" s="101"/>
      <c r="AD125" s="112"/>
    </row>
    <row r="126" spans="1:30" ht="15.75" x14ac:dyDescent="0.2">
      <c r="A126" s="95" t="s">
        <v>929</v>
      </c>
      <c r="B126" s="93" t="s">
        <v>939</v>
      </c>
      <c r="C126" s="94">
        <v>43</v>
      </c>
      <c r="D126" s="95" t="s">
        <v>101</v>
      </c>
      <c r="E126" s="119">
        <v>3231</v>
      </c>
      <c r="F126" s="142" t="s">
        <v>52</v>
      </c>
      <c r="G126" s="134"/>
      <c r="H126" s="398">
        <v>133</v>
      </c>
      <c r="I126" s="399"/>
      <c r="J126" s="398">
        <v>0</v>
      </c>
      <c r="K126" s="399"/>
      <c r="L126" s="398"/>
      <c r="M126" s="399"/>
      <c r="N126" s="398"/>
      <c r="O126" s="399"/>
      <c r="P126" s="398">
        <v>0</v>
      </c>
      <c r="Q126" s="399"/>
      <c r="R126" s="398"/>
      <c r="S126" s="399"/>
      <c r="T126" s="398"/>
      <c r="U126" s="399"/>
      <c r="V126" s="398"/>
      <c r="W126" s="399"/>
      <c r="X126" s="398"/>
      <c r="Y126" s="399"/>
      <c r="Z126" s="112"/>
      <c r="AA126" s="112"/>
      <c r="AB126" s="112"/>
      <c r="AC126" s="112"/>
      <c r="AD126" s="101"/>
    </row>
    <row r="127" spans="1:30" ht="15" x14ac:dyDescent="0.2">
      <c r="A127" s="95" t="s">
        <v>929</v>
      </c>
      <c r="B127" s="93" t="s">
        <v>939</v>
      </c>
      <c r="C127" s="94">
        <v>43</v>
      </c>
      <c r="D127" s="95" t="s">
        <v>101</v>
      </c>
      <c r="E127" s="119">
        <v>3233</v>
      </c>
      <c r="F127" s="142" t="s">
        <v>54</v>
      </c>
      <c r="G127" s="134"/>
      <c r="H127" s="398">
        <v>398</v>
      </c>
      <c r="I127" s="399"/>
      <c r="J127" s="398">
        <v>0</v>
      </c>
      <c r="K127" s="399"/>
      <c r="L127" s="398"/>
      <c r="M127" s="399"/>
      <c r="N127" s="398"/>
      <c r="O127" s="399"/>
      <c r="P127" s="398">
        <v>0</v>
      </c>
      <c r="Q127" s="399"/>
      <c r="R127" s="398"/>
      <c r="S127" s="399"/>
      <c r="T127" s="398"/>
      <c r="U127" s="399"/>
      <c r="V127" s="398"/>
      <c r="W127" s="399"/>
      <c r="X127" s="398"/>
      <c r="Y127" s="399"/>
      <c r="Z127" s="112"/>
      <c r="AA127" s="112"/>
      <c r="AB127" s="112"/>
      <c r="AC127" s="112"/>
      <c r="AD127" s="112"/>
    </row>
    <row r="128" spans="1:30" ht="15.75" x14ac:dyDescent="0.2">
      <c r="A128" s="95" t="s">
        <v>929</v>
      </c>
      <c r="B128" s="93" t="s">
        <v>939</v>
      </c>
      <c r="C128" s="94">
        <v>43</v>
      </c>
      <c r="D128" s="95" t="s">
        <v>101</v>
      </c>
      <c r="E128" s="119">
        <v>3237</v>
      </c>
      <c r="F128" s="142" t="s">
        <v>58</v>
      </c>
      <c r="G128" s="134"/>
      <c r="H128" s="398">
        <v>0</v>
      </c>
      <c r="I128" s="399"/>
      <c r="J128" s="398">
        <v>0</v>
      </c>
      <c r="K128" s="399"/>
      <c r="L128" s="398"/>
      <c r="M128" s="399"/>
      <c r="N128" s="398"/>
      <c r="O128" s="399"/>
      <c r="P128" s="398">
        <v>0</v>
      </c>
      <c r="Q128" s="399"/>
      <c r="R128" s="398"/>
      <c r="S128" s="399"/>
      <c r="T128" s="398"/>
      <c r="U128" s="399"/>
      <c r="V128" s="398"/>
      <c r="W128" s="399"/>
      <c r="X128" s="398"/>
      <c r="Y128" s="399"/>
      <c r="Z128" s="101"/>
      <c r="AA128" s="101"/>
      <c r="AB128" s="101"/>
      <c r="AC128" s="101"/>
      <c r="AD128" s="112"/>
    </row>
    <row r="129" spans="1:30" ht="15.75" x14ac:dyDescent="0.2">
      <c r="A129" s="118" t="s">
        <v>929</v>
      </c>
      <c r="B129" s="102" t="s">
        <v>939</v>
      </c>
      <c r="C129" s="103">
        <v>43</v>
      </c>
      <c r="D129" s="118"/>
      <c r="E129" s="113">
        <v>329</v>
      </c>
      <c r="F129" s="141"/>
      <c r="G129" s="186"/>
      <c r="H129" s="108">
        <f>H130</f>
        <v>0</v>
      </c>
      <c r="I129" s="108">
        <f t="shared" ref="I129:Y129" si="47">I130</f>
        <v>0</v>
      </c>
      <c r="J129" s="108">
        <f t="shared" si="47"/>
        <v>0</v>
      </c>
      <c r="K129" s="108">
        <f t="shared" si="47"/>
        <v>0</v>
      </c>
      <c r="L129" s="108">
        <f t="shared" si="47"/>
        <v>0</v>
      </c>
      <c r="M129" s="108">
        <f t="shared" si="47"/>
        <v>0</v>
      </c>
      <c r="N129" s="108">
        <f t="shared" si="47"/>
        <v>0</v>
      </c>
      <c r="O129" s="108">
        <f t="shared" si="47"/>
        <v>0</v>
      </c>
      <c r="P129" s="108">
        <f t="shared" si="47"/>
        <v>0</v>
      </c>
      <c r="Q129" s="108">
        <f t="shared" si="47"/>
        <v>0</v>
      </c>
      <c r="R129" s="108">
        <f t="shared" si="47"/>
        <v>0</v>
      </c>
      <c r="S129" s="108">
        <f t="shared" si="47"/>
        <v>0</v>
      </c>
      <c r="T129" s="108">
        <f t="shared" si="47"/>
        <v>0</v>
      </c>
      <c r="U129" s="108">
        <f t="shared" si="47"/>
        <v>0</v>
      </c>
      <c r="V129" s="108">
        <f t="shared" si="47"/>
        <v>0</v>
      </c>
      <c r="W129" s="108">
        <f t="shared" si="47"/>
        <v>0</v>
      </c>
      <c r="X129" s="108">
        <f t="shared" si="47"/>
        <v>0</v>
      </c>
      <c r="Y129" s="108">
        <f t="shared" si="47"/>
        <v>0</v>
      </c>
      <c r="Z129" s="112"/>
      <c r="AA129" s="112"/>
      <c r="AB129" s="112"/>
      <c r="AC129" s="112"/>
      <c r="AD129" s="101"/>
    </row>
    <row r="130" spans="1:30" ht="15" x14ac:dyDescent="0.2">
      <c r="A130" s="95" t="s">
        <v>929</v>
      </c>
      <c r="B130" s="93" t="s">
        <v>939</v>
      </c>
      <c r="C130" s="94">
        <v>43</v>
      </c>
      <c r="D130" s="95" t="s">
        <v>101</v>
      </c>
      <c r="E130" s="119">
        <v>3293</v>
      </c>
      <c r="F130" s="142" t="s">
        <v>64</v>
      </c>
      <c r="G130" s="134"/>
      <c r="H130" s="398">
        <v>0</v>
      </c>
      <c r="I130" s="399"/>
      <c r="J130" s="398">
        <v>0</v>
      </c>
      <c r="K130" s="399"/>
      <c r="L130" s="398"/>
      <c r="M130" s="399"/>
      <c r="N130" s="398"/>
      <c r="O130" s="399"/>
      <c r="P130" s="398">
        <v>0</v>
      </c>
      <c r="Q130" s="399"/>
      <c r="R130" s="398"/>
      <c r="S130" s="399"/>
      <c r="T130" s="398"/>
      <c r="U130" s="399"/>
      <c r="V130" s="398"/>
      <c r="W130" s="399"/>
      <c r="X130" s="398"/>
      <c r="Y130" s="399"/>
      <c r="Z130" s="112"/>
      <c r="AA130" s="112"/>
      <c r="AB130" s="112"/>
      <c r="AC130" s="112"/>
      <c r="AD130" s="112"/>
    </row>
    <row r="131" spans="1:30" ht="15.75" x14ac:dyDescent="0.2">
      <c r="A131" s="188" t="s">
        <v>929</v>
      </c>
      <c r="B131" s="166" t="s">
        <v>939</v>
      </c>
      <c r="C131" s="167">
        <v>43</v>
      </c>
      <c r="D131" s="166"/>
      <c r="E131" s="168">
        <v>42</v>
      </c>
      <c r="F131" s="169"/>
      <c r="G131" s="169"/>
      <c r="H131" s="185">
        <f>H132</f>
        <v>0</v>
      </c>
      <c r="I131" s="185">
        <f t="shared" ref="I131:Y131" si="48">I132</f>
        <v>0</v>
      </c>
      <c r="J131" s="185">
        <f t="shared" si="48"/>
        <v>0</v>
      </c>
      <c r="K131" s="185">
        <f t="shared" si="48"/>
        <v>0</v>
      </c>
      <c r="L131" s="185">
        <f t="shared" si="48"/>
        <v>0</v>
      </c>
      <c r="M131" s="185">
        <f t="shared" si="48"/>
        <v>0</v>
      </c>
      <c r="N131" s="185">
        <f t="shared" si="48"/>
        <v>0</v>
      </c>
      <c r="O131" s="185">
        <f t="shared" si="48"/>
        <v>0</v>
      </c>
      <c r="P131" s="185">
        <f t="shared" si="48"/>
        <v>0</v>
      </c>
      <c r="Q131" s="185">
        <f t="shared" si="48"/>
        <v>0</v>
      </c>
      <c r="R131" s="185">
        <f t="shared" si="48"/>
        <v>0</v>
      </c>
      <c r="S131" s="185">
        <f t="shared" si="48"/>
        <v>0</v>
      </c>
      <c r="T131" s="185">
        <f t="shared" si="48"/>
        <v>0</v>
      </c>
      <c r="U131" s="185">
        <f t="shared" si="48"/>
        <v>0</v>
      </c>
      <c r="V131" s="185">
        <f t="shared" si="48"/>
        <v>0</v>
      </c>
      <c r="W131" s="185">
        <f t="shared" si="48"/>
        <v>0</v>
      </c>
      <c r="X131" s="185">
        <f t="shared" si="48"/>
        <v>0</v>
      </c>
      <c r="Y131" s="185">
        <f t="shared" si="48"/>
        <v>0</v>
      </c>
      <c r="Z131" s="101"/>
      <c r="AA131" s="101"/>
      <c r="AB131" s="101"/>
      <c r="AC131" s="101"/>
      <c r="AD131" s="101"/>
    </row>
    <row r="132" spans="1:30" ht="15.75" x14ac:dyDescent="0.2">
      <c r="A132" s="118" t="s">
        <v>929</v>
      </c>
      <c r="B132" s="102" t="s">
        <v>939</v>
      </c>
      <c r="C132" s="103">
        <v>43</v>
      </c>
      <c r="D132" s="118"/>
      <c r="E132" s="113">
        <v>423</v>
      </c>
      <c r="F132" s="141"/>
      <c r="G132" s="186"/>
      <c r="H132" s="108">
        <f t="shared" ref="H132:Y132" si="49">H133</f>
        <v>0</v>
      </c>
      <c r="I132" s="108">
        <f t="shared" si="49"/>
        <v>0</v>
      </c>
      <c r="J132" s="108">
        <f t="shared" si="49"/>
        <v>0</v>
      </c>
      <c r="K132" s="108">
        <f t="shared" si="49"/>
        <v>0</v>
      </c>
      <c r="L132" s="108">
        <f t="shared" si="49"/>
        <v>0</v>
      </c>
      <c r="M132" s="108">
        <f t="shared" si="49"/>
        <v>0</v>
      </c>
      <c r="N132" s="108">
        <f t="shared" si="49"/>
        <v>0</v>
      </c>
      <c r="O132" s="108">
        <f t="shared" si="49"/>
        <v>0</v>
      </c>
      <c r="P132" s="108">
        <f t="shared" si="49"/>
        <v>0</v>
      </c>
      <c r="Q132" s="108">
        <f t="shared" si="49"/>
        <v>0</v>
      </c>
      <c r="R132" s="108">
        <f t="shared" si="49"/>
        <v>0</v>
      </c>
      <c r="S132" s="108">
        <f t="shared" si="49"/>
        <v>0</v>
      </c>
      <c r="T132" s="108">
        <f t="shared" si="49"/>
        <v>0</v>
      </c>
      <c r="U132" s="108">
        <f t="shared" si="49"/>
        <v>0</v>
      </c>
      <c r="V132" s="108">
        <f t="shared" si="49"/>
        <v>0</v>
      </c>
      <c r="W132" s="108">
        <f t="shared" si="49"/>
        <v>0</v>
      </c>
      <c r="X132" s="108">
        <f t="shared" si="49"/>
        <v>0</v>
      </c>
      <c r="Y132" s="108">
        <f t="shared" si="49"/>
        <v>0</v>
      </c>
      <c r="Z132" s="112"/>
      <c r="AA132" s="112"/>
      <c r="AB132" s="112"/>
      <c r="AC132" s="112"/>
      <c r="AD132" s="101"/>
    </row>
    <row r="133" spans="1:30" ht="15.75" x14ac:dyDescent="0.2">
      <c r="A133" s="95" t="s">
        <v>929</v>
      </c>
      <c r="B133" s="93" t="s">
        <v>939</v>
      </c>
      <c r="C133" s="94">
        <v>43</v>
      </c>
      <c r="D133" s="95" t="s">
        <v>101</v>
      </c>
      <c r="E133" s="119">
        <v>4231</v>
      </c>
      <c r="F133" s="142" t="s">
        <v>241</v>
      </c>
      <c r="G133" s="134"/>
      <c r="H133" s="398">
        <v>0</v>
      </c>
      <c r="I133" s="399"/>
      <c r="J133" s="398">
        <v>0</v>
      </c>
      <c r="K133" s="399"/>
      <c r="L133" s="398"/>
      <c r="M133" s="399"/>
      <c r="N133" s="398"/>
      <c r="O133" s="399"/>
      <c r="P133" s="398">
        <v>0</v>
      </c>
      <c r="Q133" s="399"/>
      <c r="R133" s="398"/>
      <c r="S133" s="399"/>
      <c r="T133" s="398"/>
      <c r="U133" s="399"/>
      <c r="V133" s="398"/>
      <c r="W133" s="399"/>
      <c r="X133" s="398"/>
      <c r="Y133" s="399"/>
      <c r="Z133" s="101"/>
      <c r="AA133" s="101"/>
      <c r="AB133" s="101"/>
      <c r="AC133" s="101"/>
      <c r="AD133" s="112"/>
    </row>
    <row r="134" spans="1:30" ht="15.75" x14ac:dyDescent="0.2">
      <c r="A134" s="188" t="s">
        <v>929</v>
      </c>
      <c r="B134" s="166" t="s">
        <v>939</v>
      </c>
      <c r="C134" s="167">
        <v>559</v>
      </c>
      <c r="D134" s="166"/>
      <c r="E134" s="168">
        <v>31</v>
      </c>
      <c r="F134" s="169"/>
      <c r="G134" s="169"/>
      <c r="H134" s="185">
        <f t="shared" ref="H134:Y134" si="50">H135+H137+H139</f>
        <v>49403</v>
      </c>
      <c r="I134" s="185">
        <f t="shared" si="50"/>
        <v>0</v>
      </c>
      <c r="J134" s="185">
        <f t="shared" si="50"/>
        <v>0</v>
      </c>
      <c r="K134" s="185">
        <f t="shared" si="50"/>
        <v>0</v>
      </c>
      <c r="L134" s="185">
        <f t="shared" si="50"/>
        <v>0</v>
      </c>
      <c r="M134" s="185">
        <f t="shared" si="50"/>
        <v>0</v>
      </c>
      <c r="N134" s="185">
        <f t="shared" si="50"/>
        <v>0</v>
      </c>
      <c r="O134" s="185">
        <f t="shared" si="50"/>
        <v>0</v>
      </c>
      <c r="P134" s="185">
        <f t="shared" si="50"/>
        <v>0</v>
      </c>
      <c r="Q134" s="185">
        <f t="shared" si="50"/>
        <v>0</v>
      </c>
      <c r="R134" s="185">
        <f t="shared" si="50"/>
        <v>0</v>
      </c>
      <c r="S134" s="185">
        <f t="shared" si="50"/>
        <v>0</v>
      </c>
      <c r="T134" s="185">
        <f t="shared" si="50"/>
        <v>0</v>
      </c>
      <c r="U134" s="185">
        <f t="shared" si="50"/>
        <v>0</v>
      </c>
      <c r="V134" s="185">
        <f t="shared" si="50"/>
        <v>0</v>
      </c>
      <c r="W134" s="185">
        <f t="shared" si="50"/>
        <v>0</v>
      </c>
      <c r="X134" s="185">
        <f t="shared" si="50"/>
        <v>0</v>
      </c>
      <c r="Y134" s="185">
        <f t="shared" si="50"/>
        <v>0</v>
      </c>
      <c r="Z134" s="101"/>
      <c r="AA134" s="101"/>
      <c r="AB134" s="101"/>
      <c r="AC134" s="101"/>
      <c r="AD134" s="112"/>
    </row>
    <row r="135" spans="1:30" ht="15.75" x14ac:dyDescent="0.2">
      <c r="A135" s="118" t="s">
        <v>929</v>
      </c>
      <c r="B135" s="102" t="s">
        <v>939</v>
      </c>
      <c r="C135" s="103">
        <v>559</v>
      </c>
      <c r="D135" s="118"/>
      <c r="E135" s="113">
        <v>311</v>
      </c>
      <c r="F135" s="141"/>
      <c r="G135" s="186"/>
      <c r="H135" s="108">
        <f t="shared" ref="H135:Y135" si="51">H136</f>
        <v>42162</v>
      </c>
      <c r="I135" s="108">
        <f t="shared" si="51"/>
        <v>0</v>
      </c>
      <c r="J135" s="108">
        <f t="shared" si="51"/>
        <v>0</v>
      </c>
      <c r="K135" s="108">
        <f t="shared" si="51"/>
        <v>0</v>
      </c>
      <c r="L135" s="108">
        <f t="shared" si="51"/>
        <v>0</v>
      </c>
      <c r="M135" s="108">
        <f t="shared" si="51"/>
        <v>0</v>
      </c>
      <c r="N135" s="108">
        <f t="shared" si="51"/>
        <v>0</v>
      </c>
      <c r="O135" s="108">
        <f t="shared" si="51"/>
        <v>0</v>
      </c>
      <c r="P135" s="108">
        <f t="shared" si="51"/>
        <v>0</v>
      </c>
      <c r="Q135" s="108">
        <f t="shared" si="51"/>
        <v>0</v>
      </c>
      <c r="R135" s="108">
        <f t="shared" si="51"/>
        <v>0</v>
      </c>
      <c r="S135" s="108">
        <f t="shared" si="51"/>
        <v>0</v>
      </c>
      <c r="T135" s="108">
        <f t="shared" si="51"/>
        <v>0</v>
      </c>
      <c r="U135" s="108">
        <f t="shared" si="51"/>
        <v>0</v>
      </c>
      <c r="V135" s="108">
        <f t="shared" si="51"/>
        <v>0</v>
      </c>
      <c r="W135" s="108">
        <f t="shared" si="51"/>
        <v>0</v>
      </c>
      <c r="X135" s="108">
        <f t="shared" si="51"/>
        <v>0</v>
      </c>
      <c r="Y135" s="108">
        <f t="shared" si="51"/>
        <v>0</v>
      </c>
      <c r="Z135" s="112"/>
      <c r="AA135" s="112"/>
      <c r="AB135" s="112"/>
      <c r="AC135" s="112"/>
      <c r="AD135" s="101"/>
    </row>
    <row r="136" spans="1:30" ht="15" x14ac:dyDescent="0.2">
      <c r="A136" s="95" t="s">
        <v>929</v>
      </c>
      <c r="B136" s="93" t="s">
        <v>939</v>
      </c>
      <c r="C136" s="94">
        <v>559</v>
      </c>
      <c r="D136" s="95" t="s">
        <v>101</v>
      </c>
      <c r="E136" s="119">
        <v>3111</v>
      </c>
      <c r="F136" s="142" t="s">
        <v>33</v>
      </c>
      <c r="G136" s="134"/>
      <c r="H136" s="398">
        <v>42162</v>
      </c>
      <c r="I136" s="399"/>
      <c r="J136" s="398">
        <v>0</v>
      </c>
      <c r="K136" s="399"/>
      <c r="L136" s="398"/>
      <c r="M136" s="399"/>
      <c r="N136" s="398"/>
      <c r="O136" s="399"/>
      <c r="P136" s="398">
        <v>0</v>
      </c>
      <c r="Q136" s="399"/>
      <c r="R136" s="398"/>
      <c r="S136" s="399"/>
      <c r="T136" s="398"/>
      <c r="U136" s="399"/>
      <c r="V136" s="398"/>
      <c r="W136" s="399"/>
      <c r="X136" s="398"/>
      <c r="Y136" s="399"/>
      <c r="Z136" s="112"/>
      <c r="AA136" s="112"/>
      <c r="AB136" s="112"/>
      <c r="AC136" s="112"/>
      <c r="AD136" s="112"/>
    </row>
    <row r="137" spans="1:30" ht="15.75" x14ac:dyDescent="0.2">
      <c r="A137" s="118" t="s">
        <v>929</v>
      </c>
      <c r="B137" s="102" t="s">
        <v>939</v>
      </c>
      <c r="C137" s="103">
        <v>559</v>
      </c>
      <c r="D137" s="118"/>
      <c r="E137" s="113">
        <v>312</v>
      </c>
      <c r="F137" s="141"/>
      <c r="G137" s="186"/>
      <c r="H137" s="108">
        <f t="shared" ref="H137:Y137" si="52">H138</f>
        <v>203</v>
      </c>
      <c r="I137" s="108">
        <f t="shared" si="52"/>
        <v>0</v>
      </c>
      <c r="J137" s="108">
        <f t="shared" si="52"/>
        <v>0</v>
      </c>
      <c r="K137" s="108">
        <f t="shared" si="52"/>
        <v>0</v>
      </c>
      <c r="L137" s="108">
        <f t="shared" si="52"/>
        <v>0</v>
      </c>
      <c r="M137" s="108">
        <f t="shared" si="52"/>
        <v>0</v>
      </c>
      <c r="N137" s="108">
        <f t="shared" si="52"/>
        <v>0</v>
      </c>
      <c r="O137" s="108">
        <f t="shared" si="52"/>
        <v>0</v>
      </c>
      <c r="P137" s="108">
        <f t="shared" si="52"/>
        <v>0</v>
      </c>
      <c r="Q137" s="108">
        <f t="shared" si="52"/>
        <v>0</v>
      </c>
      <c r="R137" s="108">
        <f t="shared" si="52"/>
        <v>0</v>
      </c>
      <c r="S137" s="108">
        <f t="shared" si="52"/>
        <v>0</v>
      </c>
      <c r="T137" s="108">
        <f t="shared" si="52"/>
        <v>0</v>
      </c>
      <c r="U137" s="108">
        <f t="shared" si="52"/>
        <v>0</v>
      </c>
      <c r="V137" s="108">
        <f t="shared" si="52"/>
        <v>0</v>
      </c>
      <c r="W137" s="108">
        <f t="shared" si="52"/>
        <v>0</v>
      </c>
      <c r="X137" s="108">
        <f t="shared" si="52"/>
        <v>0</v>
      </c>
      <c r="Y137" s="108">
        <f t="shared" si="52"/>
        <v>0</v>
      </c>
      <c r="Z137" s="101"/>
      <c r="AA137" s="101"/>
      <c r="AB137" s="101"/>
      <c r="AC137" s="101"/>
      <c r="AD137" s="112"/>
    </row>
    <row r="138" spans="1:30" ht="15.75" x14ac:dyDescent="0.2">
      <c r="A138" s="95" t="s">
        <v>929</v>
      </c>
      <c r="B138" s="93" t="s">
        <v>939</v>
      </c>
      <c r="C138" s="94">
        <v>559</v>
      </c>
      <c r="D138" s="95" t="s">
        <v>101</v>
      </c>
      <c r="E138" s="119">
        <v>3121</v>
      </c>
      <c r="F138" s="142" t="s">
        <v>471</v>
      </c>
      <c r="G138" s="134"/>
      <c r="H138" s="398">
        <v>203</v>
      </c>
      <c r="I138" s="399"/>
      <c r="J138" s="398">
        <v>0</v>
      </c>
      <c r="K138" s="399"/>
      <c r="L138" s="398"/>
      <c r="M138" s="399"/>
      <c r="N138" s="398"/>
      <c r="O138" s="399"/>
      <c r="P138" s="398">
        <v>0</v>
      </c>
      <c r="Q138" s="399"/>
      <c r="R138" s="398"/>
      <c r="S138" s="399"/>
      <c r="T138" s="398"/>
      <c r="U138" s="399"/>
      <c r="V138" s="398"/>
      <c r="W138" s="399"/>
      <c r="X138" s="398"/>
      <c r="Y138" s="399"/>
      <c r="Z138" s="112"/>
      <c r="AA138" s="112"/>
      <c r="AB138" s="112"/>
      <c r="AC138" s="112"/>
      <c r="AD138" s="101"/>
    </row>
    <row r="139" spans="1:30" ht="15.75" x14ac:dyDescent="0.2">
      <c r="A139" s="118" t="s">
        <v>929</v>
      </c>
      <c r="B139" s="102" t="s">
        <v>939</v>
      </c>
      <c r="C139" s="103">
        <v>559</v>
      </c>
      <c r="D139" s="118"/>
      <c r="E139" s="113">
        <v>313</v>
      </c>
      <c r="F139" s="141"/>
      <c r="G139" s="186"/>
      <c r="H139" s="108">
        <f t="shared" ref="H139:Y139" si="53">H140</f>
        <v>7038</v>
      </c>
      <c r="I139" s="108">
        <f t="shared" si="53"/>
        <v>0</v>
      </c>
      <c r="J139" s="108">
        <f t="shared" si="53"/>
        <v>0</v>
      </c>
      <c r="K139" s="108">
        <f t="shared" si="53"/>
        <v>0</v>
      </c>
      <c r="L139" s="108">
        <f t="shared" si="53"/>
        <v>0</v>
      </c>
      <c r="M139" s="108">
        <f t="shared" si="53"/>
        <v>0</v>
      </c>
      <c r="N139" s="108">
        <f t="shared" si="53"/>
        <v>0</v>
      </c>
      <c r="O139" s="108">
        <f t="shared" si="53"/>
        <v>0</v>
      </c>
      <c r="P139" s="108">
        <f t="shared" si="53"/>
        <v>0</v>
      </c>
      <c r="Q139" s="108">
        <f t="shared" si="53"/>
        <v>0</v>
      </c>
      <c r="R139" s="108">
        <f t="shared" si="53"/>
        <v>0</v>
      </c>
      <c r="S139" s="108">
        <f t="shared" si="53"/>
        <v>0</v>
      </c>
      <c r="T139" s="108">
        <f t="shared" si="53"/>
        <v>0</v>
      </c>
      <c r="U139" s="108">
        <f t="shared" si="53"/>
        <v>0</v>
      </c>
      <c r="V139" s="108">
        <f t="shared" si="53"/>
        <v>0</v>
      </c>
      <c r="W139" s="108">
        <f t="shared" si="53"/>
        <v>0</v>
      </c>
      <c r="X139" s="108">
        <f t="shared" si="53"/>
        <v>0</v>
      </c>
      <c r="Y139" s="108">
        <f t="shared" si="53"/>
        <v>0</v>
      </c>
      <c r="Z139" s="112"/>
      <c r="AA139" s="112"/>
      <c r="AB139" s="112"/>
      <c r="AC139" s="112"/>
      <c r="AD139" s="112"/>
    </row>
    <row r="140" spans="1:30" ht="15.75" x14ac:dyDescent="0.2">
      <c r="A140" s="95" t="s">
        <v>929</v>
      </c>
      <c r="B140" s="93" t="s">
        <v>939</v>
      </c>
      <c r="C140" s="94">
        <v>559</v>
      </c>
      <c r="D140" s="95" t="s">
        <v>101</v>
      </c>
      <c r="E140" s="119">
        <v>3132</v>
      </c>
      <c r="F140" s="142" t="s">
        <v>40</v>
      </c>
      <c r="G140" s="134"/>
      <c r="H140" s="398">
        <v>7038</v>
      </c>
      <c r="I140" s="399"/>
      <c r="J140" s="398">
        <v>0</v>
      </c>
      <c r="K140" s="399"/>
      <c r="L140" s="398"/>
      <c r="M140" s="399"/>
      <c r="N140" s="398"/>
      <c r="O140" s="399"/>
      <c r="P140" s="398">
        <v>0</v>
      </c>
      <c r="Q140" s="399"/>
      <c r="R140" s="398"/>
      <c r="S140" s="399"/>
      <c r="T140" s="398"/>
      <c r="U140" s="399"/>
      <c r="V140" s="398"/>
      <c r="W140" s="399"/>
      <c r="X140" s="398"/>
      <c r="Y140" s="399"/>
      <c r="Z140" s="101"/>
      <c r="AA140" s="101"/>
      <c r="AB140" s="101"/>
      <c r="AC140" s="101"/>
      <c r="AD140" s="101"/>
    </row>
    <row r="141" spans="1:30" ht="15.75" x14ac:dyDescent="0.2">
      <c r="A141" s="188" t="s">
        <v>929</v>
      </c>
      <c r="B141" s="166" t="s">
        <v>939</v>
      </c>
      <c r="C141" s="167">
        <v>559</v>
      </c>
      <c r="D141" s="166"/>
      <c r="E141" s="168">
        <v>32</v>
      </c>
      <c r="F141" s="169"/>
      <c r="G141" s="169"/>
      <c r="H141" s="185">
        <f t="shared" ref="H141:Y141" si="54">H142+H146+H148+H151</f>
        <v>10362</v>
      </c>
      <c r="I141" s="185">
        <f t="shared" si="54"/>
        <v>0</v>
      </c>
      <c r="J141" s="185">
        <f t="shared" si="54"/>
        <v>0</v>
      </c>
      <c r="K141" s="185">
        <f t="shared" si="54"/>
        <v>0</v>
      </c>
      <c r="L141" s="185">
        <f t="shared" si="54"/>
        <v>0</v>
      </c>
      <c r="M141" s="185">
        <f t="shared" si="54"/>
        <v>0</v>
      </c>
      <c r="N141" s="185">
        <f t="shared" si="54"/>
        <v>0</v>
      </c>
      <c r="O141" s="185">
        <f t="shared" si="54"/>
        <v>0</v>
      </c>
      <c r="P141" s="185">
        <f t="shared" si="54"/>
        <v>0</v>
      </c>
      <c r="Q141" s="185">
        <f t="shared" si="54"/>
        <v>0</v>
      </c>
      <c r="R141" s="185">
        <f t="shared" si="54"/>
        <v>0</v>
      </c>
      <c r="S141" s="185">
        <f t="shared" si="54"/>
        <v>0</v>
      </c>
      <c r="T141" s="185">
        <f t="shared" si="54"/>
        <v>0</v>
      </c>
      <c r="U141" s="185">
        <f t="shared" si="54"/>
        <v>0</v>
      </c>
      <c r="V141" s="185">
        <f t="shared" si="54"/>
        <v>0</v>
      </c>
      <c r="W141" s="185">
        <f t="shared" si="54"/>
        <v>0</v>
      </c>
      <c r="X141" s="185">
        <f t="shared" si="54"/>
        <v>0</v>
      </c>
      <c r="Y141" s="185">
        <f t="shared" si="54"/>
        <v>0</v>
      </c>
      <c r="Z141" s="112"/>
      <c r="AA141" s="112"/>
      <c r="AB141" s="112"/>
      <c r="AC141" s="112"/>
      <c r="AD141" s="112"/>
    </row>
    <row r="142" spans="1:30" ht="15.75" x14ac:dyDescent="0.2">
      <c r="A142" s="118" t="s">
        <v>929</v>
      </c>
      <c r="B142" s="102" t="s">
        <v>939</v>
      </c>
      <c r="C142" s="103">
        <v>559</v>
      </c>
      <c r="D142" s="118"/>
      <c r="E142" s="113">
        <v>321</v>
      </c>
      <c r="F142" s="141"/>
      <c r="G142" s="186"/>
      <c r="H142" s="108">
        <f t="shared" ref="H142:Y142" si="55">H143+H144+H145</f>
        <v>4523</v>
      </c>
      <c r="I142" s="108">
        <f t="shared" si="55"/>
        <v>0</v>
      </c>
      <c r="J142" s="108">
        <f t="shared" si="55"/>
        <v>0</v>
      </c>
      <c r="K142" s="108">
        <f t="shared" si="55"/>
        <v>0</v>
      </c>
      <c r="L142" s="108">
        <f t="shared" si="55"/>
        <v>0</v>
      </c>
      <c r="M142" s="108">
        <f t="shared" si="55"/>
        <v>0</v>
      </c>
      <c r="N142" s="108">
        <f t="shared" si="55"/>
        <v>0</v>
      </c>
      <c r="O142" s="108">
        <f t="shared" si="55"/>
        <v>0</v>
      </c>
      <c r="P142" s="108">
        <f t="shared" si="55"/>
        <v>0</v>
      </c>
      <c r="Q142" s="108">
        <f t="shared" si="55"/>
        <v>0</v>
      </c>
      <c r="R142" s="108">
        <f t="shared" si="55"/>
        <v>0</v>
      </c>
      <c r="S142" s="108">
        <f t="shared" si="55"/>
        <v>0</v>
      </c>
      <c r="T142" s="108">
        <f t="shared" si="55"/>
        <v>0</v>
      </c>
      <c r="U142" s="108">
        <f t="shared" si="55"/>
        <v>0</v>
      </c>
      <c r="V142" s="108">
        <f t="shared" si="55"/>
        <v>0</v>
      </c>
      <c r="W142" s="108">
        <f t="shared" si="55"/>
        <v>0</v>
      </c>
      <c r="X142" s="108">
        <f t="shared" si="55"/>
        <v>0</v>
      </c>
      <c r="Y142" s="108">
        <f t="shared" si="55"/>
        <v>0</v>
      </c>
      <c r="Z142" s="101"/>
      <c r="AA142" s="101"/>
      <c r="AB142" s="101"/>
      <c r="AC142" s="101"/>
      <c r="AD142" s="101"/>
    </row>
    <row r="143" spans="1:30" ht="15" x14ac:dyDescent="0.2">
      <c r="A143" s="95" t="s">
        <v>929</v>
      </c>
      <c r="B143" s="93" t="s">
        <v>939</v>
      </c>
      <c r="C143" s="94">
        <v>559</v>
      </c>
      <c r="D143" s="95" t="s">
        <v>101</v>
      </c>
      <c r="E143" s="119">
        <v>3211</v>
      </c>
      <c r="F143" s="142" t="s">
        <v>42</v>
      </c>
      <c r="G143" s="134"/>
      <c r="H143" s="398">
        <v>3527</v>
      </c>
      <c r="I143" s="399"/>
      <c r="J143" s="398">
        <v>0</v>
      </c>
      <c r="K143" s="399"/>
      <c r="L143" s="398"/>
      <c r="M143" s="399"/>
      <c r="N143" s="398"/>
      <c r="O143" s="399"/>
      <c r="P143" s="398">
        <v>0</v>
      </c>
      <c r="Q143" s="399"/>
      <c r="R143" s="398"/>
      <c r="S143" s="399"/>
      <c r="T143" s="398"/>
      <c r="U143" s="399"/>
      <c r="V143" s="398"/>
      <c r="W143" s="399"/>
      <c r="X143" s="398"/>
      <c r="Y143" s="399"/>
      <c r="Z143" s="112"/>
      <c r="AA143" s="112"/>
      <c r="AB143" s="112"/>
      <c r="AC143" s="112"/>
      <c r="AD143" s="112"/>
    </row>
    <row r="144" spans="1:30" ht="30" x14ac:dyDescent="0.2">
      <c r="A144" s="95" t="s">
        <v>929</v>
      </c>
      <c r="B144" s="93" t="s">
        <v>939</v>
      </c>
      <c r="C144" s="94">
        <v>559</v>
      </c>
      <c r="D144" s="95" t="s">
        <v>101</v>
      </c>
      <c r="E144" s="119">
        <v>3212</v>
      </c>
      <c r="F144" s="142" t="s">
        <v>43</v>
      </c>
      <c r="G144" s="134"/>
      <c r="H144" s="398">
        <v>863</v>
      </c>
      <c r="I144" s="399"/>
      <c r="J144" s="398">
        <v>0</v>
      </c>
      <c r="K144" s="399"/>
      <c r="L144" s="398"/>
      <c r="M144" s="399"/>
      <c r="N144" s="398"/>
      <c r="O144" s="399"/>
      <c r="P144" s="398">
        <v>0</v>
      </c>
      <c r="Q144" s="399"/>
      <c r="R144" s="398"/>
      <c r="S144" s="399"/>
      <c r="T144" s="398"/>
      <c r="U144" s="399"/>
      <c r="V144" s="398"/>
      <c r="W144" s="399"/>
      <c r="X144" s="398"/>
      <c r="Y144" s="399"/>
      <c r="Z144" s="101"/>
      <c r="AA144" s="101"/>
      <c r="AB144" s="101"/>
      <c r="AC144" s="101"/>
      <c r="AD144" s="101"/>
    </row>
    <row r="145" spans="1:30" ht="15" x14ac:dyDescent="0.2">
      <c r="A145" s="95" t="s">
        <v>929</v>
      </c>
      <c r="B145" s="93" t="s">
        <v>939</v>
      </c>
      <c r="C145" s="94">
        <v>559</v>
      </c>
      <c r="D145" s="95" t="s">
        <v>101</v>
      </c>
      <c r="E145" s="119">
        <v>3214</v>
      </c>
      <c r="F145" s="142" t="s">
        <v>45</v>
      </c>
      <c r="G145" s="134"/>
      <c r="H145" s="398">
        <v>133</v>
      </c>
      <c r="I145" s="399"/>
      <c r="J145" s="398">
        <v>0</v>
      </c>
      <c r="K145" s="399"/>
      <c r="L145" s="398"/>
      <c r="M145" s="399"/>
      <c r="N145" s="398"/>
      <c r="O145" s="399"/>
      <c r="P145" s="398">
        <v>0</v>
      </c>
      <c r="Q145" s="399"/>
      <c r="R145" s="398"/>
      <c r="S145" s="399"/>
      <c r="T145" s="398"/>
      <c r="U145" s="399"/>
      <c r="V145" s="398"/>
      <c r="W145" s="399"/>
      <c r="X145" s="398"/>
      <c r="Y145" s="399"/>
      <c r="Z145" s="112"/>
      <c r="AA145" s="112"/>
      <c r="AB145" s="112"/>
      <c r="AC145" s="112"/>
      <c r="AD145" s="112"/>
    </row>
    <row r="146" spans="1:30" ht="15.75" x14ac:dyDescent="0.2">
      <c r="A146" s="118" t="s">
        <v>929</v>
      </c>
      <c r="B146" s="102" t="s">
        <v>939</v>
      </c>
      <c r="C146" s="103">
        <v>559</v>
      </c>
      <c r="D146" s="118"/>
      <c r="E146" s="113">
        <v>322</v>
      </c>
      <c r="F146" s="141"/>
      <c r="G146" s="186"/>
      <c r="H146" s="108">
        <f t="shared" ref="H146:Y146" si="56">H147</f>
        <v>398</v>
      </c>
      <c r="I146" s="108">
        <f t="shared" si="56"/>
        <v>0</v>
      </c>
      <c r="J146" s="108">
        <f t="shared" si="56"/>
        <v>0</v>
      </c>
      <c r="K146" s="108">
        <f t="shared" si="56"/>
        <v>0</v>
      </c>
      <c r="L146" s="108">
        <f t="shared" si="56"/>
        <v>0</v>
      </c>
      <c r="M146" s="108">
        <f t="shared" si="56"/>
        <v>0</v>
      </c>
      <c r="N146" s="108">
        <f t="shared" si="56"/>
        <v>0</v>
      </c>
      <c r="O146" s="108">
        <f t="shared" si="56"/>
        <v>0</v>
      </c>
      <c r="P146" s="108">
        <f t="shared" si="56"/>
        <v>0</v>
      </c>
      <c r="Q146" s="108">
        <f t="shared" si="56"/>
        <v>0</v>
      </c>
      <c r="R146" s="108">
        <f t="shared" si="56"/>
        <v>0</v>
      </c>
      <c r="S146" s="108">
        <f t="shared" si="56"/>
        <v>0</v>
      </c>
      <c r="T146" s="108">
        <f t="shared" si="56"/>
        <v>0</v>
      </c>
      <c r="U146" s="108">
        <f t="shared" si="56"/>
        <v>0</v>
      </c>
      <c r="V146" s="108">
        <f t="shared" si="56"/>
        <v>0</v>
      </c>
      <c r="W146" s="108">
        <f t="shared" si="56"/>
        <v>0</v>
      </c>
      <c r="X146" s="108">
        <f t="shared" si="56"/>
        <v>0</v>
      </c>
      <c r="Y146" s="108">
        <f t="shared" si="56"/>
        <v>0</v>
      </c>
      <c r="Z146" s="101"/>
      <c r="AA146" s="101"/>
      <c r="AB146" s="101"/>
      <c r="AC146" s="101"/>
      <c r="AD146" s="112"/>
    </row>
    <row r="147" spans="1:30" ht="15.75" x14ac:dyDescent="0.2">
      <c r="A147" s="95" t="s">
        <v>929</v>
      </c>
      <c r="B147" s="93" t="s">
        <v>939</v>
      </c>
      <c r="C147" s="94">
        <v>559</v>
      </c>
      <c r="D147" s="95" t="s">
        <v>101</v>
      </c>
      <c r="E147" s="119">
        <v>3223</v>
      </c>
      <c r="F147" s="142" t="s">
        <v>48</v>
      </c>
      <c r="G147" s="134"/>
      <c r="H147" s="398">
        <v>398</v>
      </c>
      <c r="I147" s="399"/>
      <c r="J147" s="398">
        <v>0</v>
      </c>
      <c r="K147" s="399"/>
      <c r="L147" s="398"/>
      <c r="M147" s="399"/>
      <c r="N147" s="398"/>
      <c r="O147" s="399"/>
      <c r="P147" s="398">
        <v>0</v>
      </c>
      <c r="Q147" s="399"/>
      <c r="R147" s="398"/>
      <c r="S147" s="399"/>
      <c r="T147" s="398"/>
      <c r="U147" s="399"/>
      <c r="V147" s="398"/>
      <c r="W147" s="399"/>
      <c r="X147" s="398"/>
      <c r="Y147" s="399"/>
      <c r="Z147" s="112"/>
      <c r="AA147" s="112"/>
      <c r="AB147" s="112"/>
      <c r="AC147" s="112"/>
      <c r="AD147" s="101"/>
    </row>
    <row r="148" spans="1:30" ht="15.75" x14ac:dyDescent="0.2">
      <c r="A148" s="118" t="s">
        <v>929</v>
      </c>
      <c r="B148" s="102" t="s">
        <v>939</v>
      </c>
      <c r="C148" s="103">
        <v>559</v>
      </c>
      <c r="D148" s="118"/>
      <c r="E148" s="113">
        <v>323</v>
      </c>
      <c r="F148" s="141"/>
      <c r="G148" s="186"/>
      <c r="H148" s="108">
        <f>H149+H150</f>
        <v>2787</v>
      </c>
      <c r="I148" s="108">
        <f t="shared" ref="I148:Y148" si="57">I149+I150</f>
        <v>0</v>
      </c>
      <c r="J148" s="108">
        <f t="shared" si="57"/>
        <v>0</v>
      </c>
      <c r="K148" s="108">
        <f t="shared" si="57"/>
        <v>0</v>
      </c>
      <c r="L148" s="108">
        <f t="shared" si="57"/>
        <v>0</v>
      </c>
      <c r="M148" s="108">
        <f t="shared" si="57"/>
        <v>0</v>
      </c>
      <c r="N148" s="108">
        <f t="shared" si="57"/>
        <v>0</v>
      </c>
      <c r="O148" s="108">
        <f t="shared" si="57"/>
        <v>0</v>
      </c>
      <c r="P148" s="108">
        <f t="shared" si="57"/>
        <v>0</v>
      </c>
      <c r="Q148" s="108">
        <f t="shared" si="57"/>
        <v>0</v>
      </c>
      <c r="R148" s="108">
        <f t="shared" si="57"/>
        <v>0</v>
      </c>
      <c r="S148" s="108">
        <f t="shared" si="57"/>
        <v>0</v>
      </c>
      <c r="T148" s="108">
        <f t="shared" si="57"/>
        <v>0</v>
      </c>
      <c r="U148" s="108">
        <f t="shared" si="57"/>
        <v>0</v>
      </c>
      <c r="V148" s="108">
        <f t="shared" si="57"/>
        <v>0</v>
      </c>
      <c r="W148" s="108">
        <f t="shared" si="57"/>
        <v>0</v>
      </c>
      <c r="X148" s="108">
        <f t="shared" si="57"/>
        <v>0</v>
      </c>
      <c r="Y148" s="108">
        <f t="shared" si="57"/>
        <v>0</v>
      </c>
      <c r="Z148" s="112"/>
      <c r="AA148" s="112"/>
      <c r="AB148" s="112"/>
      <c r="AC148" s="112"/>
      <c r="AD148" s="112"/>
    </row>
    <row r="149" spans="1:30" ht="15.75" x14ac:dyDescent="0.2">
      <c r="A149" s="95" t="s">
        <v>929</v>
      </c>
      <c r="B149" s="93" t="s">
        <v>939</v>
      </c>
      <c r="C149" s="94">
        <v>559</v>
      </c>
      <c r="D149" s="95" t="s">
        <v>101</v>
      </c>
      <c r="E149" s="119">
        <v>3231</v>
      </c>
      <c r="F149" s="142" t="s">
        <v>52</v>
      </c>
      <c r="G149" s="134"/>
      <c r="H149" s="398">
        <v>133</v>
      </c>
      <c r="I149" s="399"/>
      <c r="J149" s="398">
        <v>0</v>
      </c>
      <c r="K149" s="399"/>
      <c r="L149" s="398"/>
      <c r="M149" s="399"/>
      <c r="N149" s="398"/>
      <c r="O149" s="399"/>
      <c r="P149" s="398">
        <v>0</v>
      </c>
      <c r="Q149" s="399"/>
      <c r="R149" s="398"/>
      <c r="S149" s="399"/>
      <c r="T149" s="398"/>
      <c r="U149" s="399"/>
      <c r="V149" s="398"/>
      <c r="W149" s="399"/>
      <c r="X149" s="398"/>
      <c r="Y149" s="399"/>
      <c r="Z149" s="101"/>
      <c r="AA149" s="101"/>
      <c r="AB149" s="101"/>
      <c r="AC149" s="101"/>
      <c r="AD149" s="101"/>
    </row>
    <row r="150" spans="1:30" ht="15" x14ac:dyDescent="0.2">
      <c r="A150" s="95" t="s">
        <v>929</v>
      </c>
      <c r="B150" s="93" t="s">
        <v>939</v>
      </c>
      <c r="C150" s="94">
        <v>559</v>
      </c>
      <c r="D150" s="95" t="s">
        <v>101</v>
      </c>
      <c r="E150" s="119">
        <v>3233</v>
      </c>
      <c r="F150" s="142" t="s">
        <v>54</v>
      </c>
      <c r="G150" s="134"/>
      <c r="H150" s="398">
        <v>2654</v>
      </c>
      <c r="I150" s="399"/>
      <c r="J150" s="398">
        <v>0</v>
      </c>
      <c r="K150" s="399"/>
      <c r="L150" s="398"/>
      <c r="M150" s="399"/>
      <c r="N150" s="398"/>
      <c r="O150" s="399"/>
      <c r="P150" s="398">
        <v>0</v>
      </c>
      <c r="Q150" s="399"/>
      <c r="R150" s="398"/>
      <c r="S150" s="399"/>
      <c r="T150" s="398"/>
      <c r="U150" s="399"/>
      <c r="V150" s="398"/>
      <c r="W150" s="399"/>
      <c r="X150" s="398"/>
      <c r="Y150" s="399"/>
      <c r="Z150" s="112"/>
      <c r="AA150" s="112"/>
      <c r="AB150" s="112"/>
      <c r="AC150" s="112"/>
      <c r="AD150" s="112"/>
    </row>
    <row r="151" spans="1:30" ht="15.75" x14ac:dyDescent="0.2">
      <c r="A151" s="118" t="s">
        <v>929</v>
      </c>
      <c r="B151" s="102" t="s">
        <v>939</v>
      </c>
      <c r="C151" s="103">
        <v>559</v>
      </c>
      <c r="D151" s="118"/>
      <c r="E151" s="113">
        <v>329</v>
      </c>
      <c r="F151" s="141"/>
      <c r="G151" s="186"/>
      <c r="H151" s="108">
        <f>H152</f>
        <v>2654</v>
      </c>
      <c r="I151" s="108">
        <f t="shared" ref="I151:Y151" si="58">I152</f>
        <v>0</v>
      </c>
      <c r="J151" s="108">
        <f t="shared" si="58"/>
        <v>0</v>
      </c>
      <c r="K151" s="108">
        <f t="shared" si="58"/>
        <v>0</v>
      </c>
      <c r="L151" s="108">
        <f t="shared" si="58"/>
        <v>0</v>
      </c>
      <c r="M151" s="108">
        <f t="shared" si="58"/>
        <v>0</v>
      </c>
      <c r="N151" s="108">
        <f t="shared" si="58"/>
        <v>0</v>
      </c>
      <c r="O151" s="108">
        <f t="shared" si="58"/>
        <v>0</v>
      </c>
      <c r="P151" s="108">
        <f t="shared" si="58"/>
        <v>0</v>
      </c>
      <c r="Q151" s="108">
        <f t="shared" si="58"/>
        <v>0</v>
      </c>
      <c r="R151" s="108">
        <f t="shared" si="58"/>
        <v>0</v>
      </c>
      <c r="S151" s="108">
        <f t="shared" si="58"/>
        <v>0</v>
      </c>
      <c r="T151" s="108">
        <f t="shared" si="58"/>
        <v>0</v>
      </c>
      <c r="U151" s="108">
        <f t="shared" si="58"/>
        <v>0</v>
      </c>
      <c r="V151" s="108">
        <f t="shared" si="58"/>
        <v>0</v>
      </c>
      <c r="W151" s="108">
        <f t="shared" si="58"/>
        <v>0</v>
      </c>
      <c r="X151" s="108">
        <f t="shared" si="58"/>
        <v>0</v>
      </c>
      <c r="Y151" s="108">
        <f t="shared" si="58"/>
        <v>0</v>
      </c>
      <c r="Z151" s="101"/>
      <c r="AA151" s="101"/>
      <c r="AB151" s="101"/>
      <c r="AC151" s="101"/>
      <c r="AD151" s="101"/>
    </row>
    <row r="152" spans="1:30" ht="15" x14ac:dyDescent="0.2">
      <c r="A152" s="95" t="s">
        <v>929</v>
      </c>
      <c r="B152" s="93" t="s">
        <v>939</v>
      </c>
      <c r="C152" s="94">
        <v>559</v>
      </c>
      <c r="D152" s="95" t="s">
        <v>101</v>
      </c>
      <c r="E152" s="119">
        <v>3293</v>
      </c>
      <c r="F152" s="142" t="s">
        <v>64</v>
      </c>
      <c r="G152" s="134"/>
      <c r="H152" s="398">
        <v>2654</v>
      </c>
      <c r="I152" s="399"/>
      <c r="J152" s="398">
        <v>0</v>
      </c>
      <c r="K152" s="399"/>
      <c r="L152" s="398"/>
      <c r="M152" s="399"/>
      <c r="N152" s="398"/>
      <c r="O152" s="399"/>
      <c r="P152" s="398">
        <v>0</v>
      </c>
      <c r="Q152" s="399"/>
      <c r="R152" s="398"/>
      <c r="S152" s="399"/>
      <c r="T152" s="398"/>
      <c r="U152" s="399"/>
      <c r="V152" s="398"/>
      <c r="W152" s="399"/>
      <c r="X152" s="398"/>
      <c r="Y152" s="399"/>
      <c r="Z152" s="112"/>
      <c r="AA152" s="112"/>
      <c r="AB152" s="112"/>
      <c r="AC152" s="112"/>
      <c r="AD152" s="112"/>
    </row>
    <row r="153" spans="1:30" ht="15.75" x14ac:dyDescent="0.2">
      <c r="A153" s="188" t="s">
        <v>929</v>
      </c>
      <c r="B153" s="166" t="s">
        <v>939</v>
      </c>
      <c r="C153" s="167">
        <v>559</v>
      </c>
      <c r="D153" s="166"/>
      <c r="E153" s="168">
        <v>42</v>
      </c>
      <c r="F153" s="169"/>
      <c r="G153" s="169"/>
      <c r="H153" s="185">
        <f>H154</f>
        <v>0</v>
      </c>
      <c r="I153" s="185">
        <f t="shared" ref="I153:Y153" si="59">I154</f>
        <v>0</v>
      </c>
      <c r="J153" s="185">
        <f t="shared" si="59"/>
        <v>0</v>
      </c>
      <c r="K153" s="185">
        <f t="shared" si="59"/>
        <v>0</v>
      </c>
      <c r="L153" s="185">
        <f t="shared" si="59"/>
        <v>0</v>
      </c>
      <c r="M153" s="185">
        <f t="shared" si="59"/>
        <v>0</v>
      </c>
      <c r="N153" s="185">
        <f t="shared" si="59"/>
        <v>0</v>
      </c>
      <c r="O153" s="185">
        <f t="shared" si="59"/>
        <v>0</v>
      </c>
      <c r="P153" s="185">
        <f t="shared" si="59"/>
        <v>0</v>
      </c>
      <c r="Q153" s="185">
        <f t="shared" si="59"/>
        <v>0</v>
      </c>
      <c r="R153" s="185">
        <f t="shared" si="59"/>
        <v>0</v>
      </c>
      <c r="S153" s="185">
        <f t="shared" si="59"/>
        <v>0</v>
      </c>
      <c r="T153" s="185">
        <f t="shared" si="59"/>
        <v>0</v>
      </c>
      <c r="U153" s="185">
        <f t="shared" si="59"/>
        <v>0</v>
      </c>
      <c r="V153" s="185">
        <f t="shared" si="59"/>
        <v>0</v>
      </c>
      <c r="W153" s="185">
        <f t="shared" si="59"/>
        <v>0</v>
      </c>
      <c r="X153" s="185">
        <f t="shared" si="59"/>
        <v>0</v>
      </c>
      <c r="Y153" s="185">
        <f t="shared" si="59"/>
        <v>0</v>
      </c>
      <c r="Z153" s="101"/>
      <c r="AA153" s="101"/>
      <c r="AB153" s="101"/>
      <c r="AC153" s="101"/>
      <c r="AD153" s="112"/>
    </row>
    <row r="154" spans="1:30" ht="15.75" x14ac:dyDescent="0.2">
      <c r="A154" s="118" t="s">
        <v>929</v>
      </c>
      <c r="B154" s="102" t="s">
        <v>939</v>
      </c>
      <c r="C154" s="103">
        <v>559</v>
      </c>
      <c r="D154" s="118"/>
      <c r="E154" s="113">
        <v>423</v>
      </c>
      <c r="F154" s="141"/>
      <c r="G154" s="186"/>
      <c r="H154" s="108">
        <f t="shared" ref="H154:Y154" si="60">H155</f>
        <v>0</v>
      </c>
      <c r="I154" s="108">
        <f t="shared" si="60"/>
        <v>0</v>
      </c>
      <c r="J154" s="108">
        <f t="shared" si="60"/>
        <v>0</v>
      </c>
      <c r="K154" s="108">
        <f t="shared" si="60"/>
        <v>0</v>
      </c>
      <c r="L154" s="108">
        <f t="shared" si="60"/>
        <v>0</v>
      </c>
      <c r="M154" s="108">
        <f t="shared" si="60"/>
        <v>0</v>
      </c>
      <c r="N154" s="108">
        <f t="shared" si="60"/>
        <v>0</v>
      </c>
      <c r="O154" s="108">
        <f t="shared" si="60"/>
        <v>0</v>
      </c>
      <c r="P154" s="108">
        <f t="shared" si="60"/>
        <v>0</v>
      </c>
      <c r="Q154" s="108">
        <f t="shared" si="60"/>
        <v>0</v>
      </c>
      <c r="R154" s="108">
        <f t="shared" si="60"/>
        <v>0</v>
      </c>
      <c r="S154" s="108">
        <f t="shared" si="60"/>
        <v>0</v>
      </c>
      <c r="T154" s="108">
        <f t="shared" si="60"/>
        <v>0</v>
      </c>
      <c r="U154" s="108">
        <f t="shared" si="60"/>
        <v>0</v>
      </c>
      <c r="V154" s="108">
        <f t="shared" si="60"/>
        <v>0</v>
      </c>
      <c r="W154" s="108">
        <f t="shared" si="60"/>
        <v>0</v>
      </c>
      <c r="X154" s="108">
        <f t="shared" si="60"/>
        <v>0</v>
      </c>
      <c r="Y154" s="108">
        <f t="shared" si="60"/>
        <v>0</v>
      </c>
      <c r="Z154" s="112"/>
      <c r="AA154" s="112"/>
      <c r="AB154" s="112"/>
      <c r="AC154" s="112"/>
      <c r="AD154" s="112"/>
    </row>
    <row r="155" spans="1:30" ht="15.75" x14ac:dyDescent="0.2">
      <c r="A155" s="95" t="s">
        <v>929</v>
      </c>
      <c r="B155" s="93" t="s">
        <v>939</v>
      </c>
      <c r="C155" s="94">
        <v>559</v>
      </c>
      <c r="D155" s="95" t="s">
        <v>101</v>
      </c>
      <c r="E155" s="119">
        <v>4231</v>
      </c>
      <c r="F155" s="142" t="s">
        <v>241</v>
      </c>
      <c r="G155" s="134"/>
      <c r="H155" s="398">
        <v>0</v>
      </c>
      <c r="I155" s="399"/>
      <c r="J155" s="398">
        <v>0</v>
      </c>
      <c r="K155" s="399"/>
      <c r="L155" s="398"/>
      <c r="M155" s="399"/>
      <c r="N155" s="398"/>
      <c r="O155" s="399"/>
      <c r="P155" s="398">
        <v>0</v>
      </c>
      <c r="Q155" s="399"/>
      <c r="R155" s="398"/>
      <c r="S155" s="399"/>
      <c r="T155" s="398"/>
      <c r="U155" s="399"/>
      <c r="V155" s="398"/>
      <c r="W155" s="399"/>
      <c r="X155" s="398"/>
      <c r="Y155" s="399"/>
      <c r="Z155" s="112"/>
      <c r="AA155" s="112"/>
      <c r="AB155" s="112"/>
      <c r="AC155" s="112"/>
      <c r="AD155" s="101"/>
    </row>
    <row r="156" spans="1:30" ht="67.5" x14ac:dyDescent="0.2">
      <c r="A156" s="202" t="s">
        <v>929</v>
      </c>
      <c r="B156" s="173" t="s">
        <v>941</v>
      </c>
      <c r="C156" s="173"/>
      <c r="D156" s="173"/>
      <c r="E156" s="174"/>
      <c r="F156" s="176" t="s">
        <v>942</v>
      </c>
      <c r="G156" s="177" t="s">
        <v>636</v>
      </c>
      <c r="H156" s="178">
        <f>H157+H164+H173+H179+H186+H198+H176</f>
        <v>148711</v>
      </c>
      <c r="I156" s="178">
        <f t="shared" ref="I156:Y156" si="61">I157+I164+I173+I179+I186+I198+I176</f>
        <v>0</v>
      </c>
      <c r="J156" s="178">
        <f t="shared" si="61"/>
        <v>0</v>
      </c>
      <c r="K156" s="178">
        <f t="shared" si="61"/>
        <v>0</v>
      </c>
      <c r="L156" s="178">
        <f t="shared" si="61"/>
        <v>0</v>
      </c>
      <c r="M156" s="178">
        <f t="shared" si="61"/>
        <v>0</v>
      </c>
      <c r="N156" s="178">
        <f t="shared" si="61"/>
        <v>0</v>
      </c>
      <c r="O156" s="178">
        <f t="shared" si="61"/>
        <v>0</v>
      </c>
      <c r="P156" s="178">
        <f t="shared" si="61"/>
        <v>0</v>
      </c>
      <c r="Q156" s="178">
        <f t="shared" si="61"/>
        <v>0</v>
      </c>
      <c r="R156" s="178">
        <f t="shared" si="61"/>
        <v>0</v>
      </c>
      <c r="S156" s="178">
        <f t="shared" si="61"/>
        <v>0</v>
      </c>
      <c r="T156" s="178">
        <f t="shared" si="61"/>
        <v>0</v>
      </c>
      <c r="U156" s="178">
        <f t="shared" si="61"/>
        <v>0</v>
      </c>
      <c r="V156" s="178">
        <f t="shared" si="61"/>
        <v>0</v>
      </c>
      <c r="W156" s="178">
        <f t="shared" si="61"/>
        <v>0</v>
      </c>
      <c r="X156" s="178">
        <f t="shared" si="61"/>
        <v>0</v>
      </c>
      <c r="Y156" s="178">
        <f t="shared" si="61"/>
        <v>0</v>
      </c>
      <c r="Z156" s="112"/>
      <c r="AA156" s="112"/>
      <c r="AB156" s="112"/>
      <c r="AC156" s="112"/>
      <c r="AD156" s="112"/>
    </row>
    <row r="157" spans="1:30" ht="15.75" x14ac:dyDescent="0.2">
      <c r="A157" s="188" t="s">
        <v>929</v>
      </c>
      <c r="B157" s="166" t="s">
        <v>941</v>
      </c>
      <c r="C157" s="167">
        <v>43</v>
      </c>
      <c r="D157" s="166"/>
      <c r="E157" s="168">
        <v>31</v>
      </c>
      <c r="F157" s="169"/>
      <c r="G157" s="169"/>
      <c r="H157" s="185">
        <f t="shared" ref="H157:Y157" si="62">H158+H160+H162</f>
        <v>3855</v>
      </c>
      <c r="I157" s="185">
        <f t="shared" si="62"/>
        <v>0</v>
      </c>
      <c r="J157" s="185">
        <f t="shared" si="62"/>
        <v>0</v>
      </c>
      <c r="K157" s="185">
        <f t="shared" si="62"/>
        <v>0</v>
      </c>
      <c r="L157" s="185">
        <f t="shared" si="62"/>
        <v>0</v>
      </c>
      <c r="M157" s="185">
        <f t="shared" si="62"/>
        <v>0</v>
      </c>
      <c r="N157" s="185">
        <f t="shared" si="62"/>
        <v>0</v>
      </c>
      <c r="O157" s="185">
        <f t="shared" si="62"/>
        <v>0</v>
      </c>
      <c r="P157" s="185">
        <f t="shared" si="62"/>
        <v>0</v>
      </c>
      <c r="Q157" s="185">
        <f t="shared" si="62"/>
        <v>0</v>
      </c>
      <c r="R157" s="185">
        <f t="shared" si="62"/>
        <v>0</v>
      </c>
      <c r="S157" s="185">
        <f t="shared" si="62"/>
        <v>0</v>
      </c>
      <c r="T157" s="185">
        <f t="shared" si="62"/>
        <v>0</v>
      </c>
      <c r="U157" s="185">
        <f t="shared" si="62"/>
        <v>0</v>
      </c>
      <c r="V157" s="185">
        <f t="shared" si="62"/>
        <v>0</v>
      </c>
      <c r="W157" s="185">
        <f t="shared" si="62"/>
        <v>0</v>
      </c>
      <c r="X157" s="185">
        <f t="shared" si="62"/>
        <v>0</v>
      </c>
      <c r="Y157" s="185">
        <f t="shared" si="62"/>
        <v>0</v>
      </c>
      <c r="Z157" s="101"/>
      <c r="AA157" s="101"/>
      <c r="AB157" s="101"/>
      <c r="AC157" s="101"/>
      <c r="AD157" s="112"/>
    </row>
    <row r="158" spans="1:30" ht="15.75" x14ac:dyDescent="0.2">
      <c r="A158" s="118" t="s">
        <v>929</v>
      </c>
      <c r="B158" s="102" t="s">
        <v>941</v>
      </c>
      <c r="C158" s="103">
        <v>43</v>
      </c>
      <c r="D158" s="118"/>
      <c r="E158" s="113">
        <v>311</v>
      </c>
      <c r="F158" s="141"/>
      <c r="G158" s="186"/>
      <c r="H158" s="108">
        <f t="shared" ref="H158:Y158" si="63">H159</f>
        <v>3124</v>
      </c>
      <c r="I158" s="108">
        <f t="shared" si="63"/>
        <v>0</v>
      </c>
      <c r="J158" s="108">
        <f t="shared" si="63"/>
        <v>0</v>
      </c>
      <c r="K158" s="108">
        <f t="shared" si="63"/>
        <v>0</v>
      </c>
      <c r="L158" s="108">
        <f t="shared" si="63"/>
        <v>0</v>
      </c>
      <c r="M158" s="108">
        <f t="shared" si="63"/>
        <v>0</v>
      </c>
      <c r="N158" s="108">
        <f t="shared" si="63"/>
        <v>0</v>
      </c>
      <c r="O158" s="108">
        <f t="shared" si="63"/>
        <v>0</v>
      </c>
      <c r="P158" s="108">
        <f t="shared" si="63"/>
        <v>0</v>
      </c>
      <c r="Q158" s="108">
        <f t="shared" si="63"/>
        <v>0</v>
      </c>
      <c r="R158" s="108">
        <f t="shared" si="63"/>
        <v>0</v>
      </c>
      <c r="S158" s="108">
        <f t="shared" si="63"/>
        <v>0</v>
      </c>
      <c r="T158" s="108">
        <f t="shared" si="63"/>
        <v>0</v>
      </c>
      <c r="U158" s="108">
        <f t="shared" si="63"/>
        <v>0</v>
      </c>
      <c r="V158" s="108">
        <f t="shared" si="63"/>
        <v>0</v>
      </c>
      <c r="W158" s="108">
        <f t="shared" si="63"/>
        <v>0</v>
      </c>
      <c r="X158" s="108">
        <f t="shared" si="63"/>
        <v>0</v>
      </c>
      <c r="Y158" s="108">
        <f t="shared" si="63"/>
        <v>0</v>
      </c>
      <c r="Z158" s="112"/>
      <c r="AA158" s="112"/>
      <c r="AB158" s="112"/>
      <c r="AC158" s="112"/>
      <c r="AD158" s="101"/>
    </row>
    <row r="159" spans="1:30" ht="15" x14ac:dyDescent="0.2">
      <c r="A159" s="95" t="s">
        <v>929</v>
      </c>
      <c r="B159" s="93" t="s">
        <v>941</v>
      </c>
      <c r="C159" s="94">
        <v>43</v>
      </c>
      <c r="D159" s="95" t="s">
        <v>101</v>
      </c>
      <c r="E159" s="119">
        <v>3111</v>
      </c>
      <c r="F159" s="142" t="s">
        <v>33</v>
      </c>
      <c r="G159" s="134"/>
      <c r="H159" s="398">
        <v>3124</v>
      </c>
      <c r="I159" s="399"/>
      <c r="J159" s="398">
        <v>0</v>
      </c>
      <c r="K159" s="399"/>
      <c r="L159" s="398"/>
      <c r="M159" s="399"/>
      <c r="N159" s="398"/>
      <c r="O159" s="399"/>
      <c r="P159" s="398">
        <v>0</v>
      </c>
      <c r="Q159" s="399"/>
      <c r="R159" s="398"/>
      <c r="S159" s="399"/>
      <c r="T159" s="398"/>
      <c r="U159" s="399"/>
      <c r="V159" s="398"/>
      <c r="W159" s="399"/>
      <c r="X159" s="398"/>
      <c r="Y159" s="399"/>
      <c r="Z159" s="112"/>
      <c r="AA159" s="112"/>
      <c r="AB159" s="112"/>
      <c r="AC159" s="112"/>
      <c r="AD159" s="112"/>
    </row>
    <row r="160" spans="1:30" ht="15.75" x14ac:dyDescent="0.2">
      <c r="A160" s="118" t="s">
        <v>929</v>
      </c>
      <c r="B160" s="102" t="s">
        <v>941</v>
      </c>
      <c r="C160" s="103">
        <v>43</v>
      </c>
      <c r="D160" s="118"/>
      <c r="E160" s="113">
        <v>312</v>
      </c>
      <c r="F160" s="141"/>
      <c r="G160" s="186"/>
      <c r="H160" s="108">
        <f t="shared" ref="H160:Y160" si="64">H161</f>
        <v>133</v>
      </c>
      <c r="I160" s="108">
        <f t="shared" si="64"/>
        <v>0</v>
      </c>
      <c r="J160" s="108">
        <f t="shared" si="64"/>
        <v>0</v>
      </c>
      <c r="K160" s="108">
        <f t="shared" si="64"/>
        <v>0</v>
      </c>
      <c r="L160" s="108">
        <f t="shared" si="64"/>
        <v>0</v>
      </c>
      <c r="M160" s="108">
        <f t="shared" si="64"/>
        <v>0</v>
      </c>
      <c r="N160" s="108">
        <f t="shared" si="64"/>
        <v>0</v>
      </c>
      <c r="O160" s="108">
        <f t="shared" si="64"/>
        <v>0</v>
      </c>
      <c r="P160" s="108">
        <f t="shared" si="64"/>
        <v>0</v>
      </c>
      <c r="Q160" s="108">
        <f t="shared" si="64"/>
        <v>0</v>
      </c>
      <c r="R160" s="108">
        <f t="shared" si="64"/>
        <v>0</v>
      </c>
      <c r="S160" s="108">
        <f t="shared" si="64"/>
        <v>0</v>
      </c>
      <c r="T160" s="108">
        <f t="shared" si="64"/>
        <v>0</v>
      </c>
      <c r="U160" s="108">
        <f t="shared" si="64"/>
        <v>0</v>
      </c>
      <c r="V160" s="108">
        <f t="shared" si="64"/>
        <v>0</v>
      </c>
      <c r="W160" s="108">
        <f t="shared" si="64"/>
        <v>0</v>
      </c>
      <c r="X160" s="108">
        <f t="shared" si="64"/>
        <v>0</v>
      </c>
      <c r="Y160" s="108">
        <f t="shared" si="64"/>
        <v>0</v>
      </c>
      <c r="Z160" s="101"/>
      <c r="AA160" s="101"/>
      <c r="AB160" s="101"/>
      <c r="AC160" s="101"/>
      <c r="AD160" s="112"/>
    </row>
    <row r="161" spans="1:30" ht="15.75" x14ac:dyDescent="0.2">
      <c r="A161" s="95" t="s">
        <v>929</v>
      </c>
      <c r="B161" s="93" t="s">
        <v>941</v>
      </c>
      <c r="C161" s="94">
        <v>43</v>
      </c>
      <c r="D161" s="95" t="s">
        <v>101</v>
      </c>
      <c r="E161" s="119">
        <v>3121</v>
      </c>
      <c r="F161" s="142" t="s">
        <v>471</v>
      </c>
      <c r="G161" s="134"/>
      <c r="H161" s="398">
        <v>133</v>
      </c>
      <c r="I161" s="399"/>
      <c r="J161" s="398">
        <v>0</v>
      </c>
      <c r="K161" s="399"/>
      <c r="L161" s="398"/>
      <c r="M161" s="399"/>
      <c r="N161" s="398"/>
      <c r="O161" s="399"/>
      <c r="P161" s="398">
        <v>0</v>
      </c>
      <c r="Q161" s="399"/>
      <c r="R161" s="398"/>
      <c r="S161" s="399"/>
      <c r="T161" s="398"/>
      <c r="U161" s="399"/>
      <c r="V161" s="398"/>
      <c r="W161" s="399"/>
      <c r="X161" s="398"/>
      <c r="Y161" s="399"/>
      <c r="Z161" s="112"/>
      <c r="AA161" s="112"/>
      <c r="AB161" s="112"/>
      <c r="AC161" s="112"/>
      <c r="AD161" s="101"/>
    </row>
    <row r="162" spans="1:30" ht="15.75" x14ac:dyDescent="0.2">
      <c r="A162" s="118" t="s">
        <v>929</v>
      </c>
      <c r="B162" s="102" t="s">
        <v>941</v>
      </c>
      <c r="C162" s="103">
        <v>43</v>
      </c>
      <c r="D162" s="118"/>
      <c r="E162" s="113">
        <v>313</v>
      </c>
      <c r="F162" s="141"/>
      <c r="G162" s="186"/>
      <c r="H162" s="108">
        <f t="shared" ref="H162:Y162" si="65">H163</f>
        <v>598</v>
      </c>
      <c r="I162" s="108">
        <f t="shared" si="65"/>
        <v>0</v>
      </c>
      <c r="J162" s="108">
        <f t="shared" si="65"/>
        <v>0</v>
      </c>
      <c r="K162" s="108">
        <f t="shared" si="65"/>
        <v>0</v>
      </c>
      <c r="L162" s="108">
        <f t="shared" si="65"/>
        <v>0</v>
      </c>
      <c r="M162" s="108">
        <f t="shared" si="65"/>
        <v>0</v>
      </c>
      <c r="N162" s="108">
        <f t="shared" si="65"/>
        <v>0</v>
      </c>
      <c r="O162" s="108">
        <f t="shared" si="65"/>
        <v>0</v>
      </c>
      <c r="P162" s="108">
        <f t="shared" si="65"/>
        <v>0</v>
      </c>
      <c r="Q162" s="108">
        <f t="shared" si="65"/>
        <v>0</v>
      </c>
      <c r="R162" s="108">
        <f t="shared" si="65"/>
        <v>0</v>
      </c>
      <c r="S162" s="108">
        <f t="shared" si="65"/>
        <v>0</v>
      </c>
      <c r="T162" s="108">
        <f t="shared" si="65"/>
        <v>0</v>
      </c>
      <c r="U162" s="108">
        <f t="shared" si="65"/>
        <v>0</v>
      </c>
      <c r="V162" s="108">
        <f t="shared" si="65"/>
        <v>0</v>
      </c>
      <c r="W162" s="108">
        <f t="shared" si="65"/>
        <v>0</v>
      </c>
      <c r="X162" s="108">
        <f t="shared" si="65"/>
        <v>0</v>
      </c>
      <c r="Y162" s="108">
        <f t="shared" si="65"/>
        <v>0</v>
      </c>
      <c r="Z162" s="112"/>
      <c r="AA162" s="112"/>
      <c r="AB162" s="112"/>
      <c r="AC162" s="112"/>
      <c r="AD162" s="112"/>
    </row>
    <row r="163" spans="1:30" ht="15.75" x14ac:dyDescent="0.2">
      <c r="A163" s="95" t="s">
        <v>929</v>
      </c>
      <c r="B163" s="93" t="s">
        <v>941</v>
      </c>
      <c r="C163" s="94">
        <v>43</v>
      </c>
      <c r="D163" s="95" t="s">
        <v>101</v>
      </c>
      <c r="E163" s="119">
        <v>3132</v>
      </c>
      <c r="F163" s="142" t="s">
        <v>40</v>
      </c>
      <c r="G163" s="134"/>
      <c r="H163" s="398">
        <v>598</v>
      </c>
      <c r="I163" s="399"/>
      <c r="J163" s="398">
        <v>0</v>
      </c>
      <c r="K163" s="399"/>
      <c r="L163" s="398"/>
      <c r="M163" s="399"/>
      <c r="N163" s="398"/>
      <c r="O163" s="399"/>
      <c r="P163" s="398">
        <v>0</v>
      </c>
      <c r="Q163" s="399"/>
      <c r="R163" s="398"/>
      <c r="S163" s="399"/>
      <c r="T163" s="398"/>
      <c r="U163" s="399"/>
      <c r="V163" s="398"/>
      <c r="W163" s="399"/>
      <c r="X163" s="398"/>
      <c r="Y163" s="399"/>
      <c r="Z163" s="101"/>
      <c r="AA163" s="101"/>
      <c r="AB163" s="101"/>
      <c r="AC163" s="101"/>
      <c r="AD163" s="101"/>
    </row>
    <row r="164" spans="1:30" ht="15.75" x14ac:dyDescent="0.2">
      <c r="A164" s="188" t="s">
        <v>929</v>
      </c>
      <c r="B164" s="166" t="s">
        <v>941</v>
      </c>
      <c r="C164" s="167">
        <v>43</v>
      </c>
      <c r="D164" s="166"/>
      <c r="E164" s="168">
        <v>32</v>
      </c>
      <c r="F164" s="169"/>
      <c r="G164" s="169"/>
      <c r="H164" s="185">
        <f>H165+H168+H171</f>
        <v>864</v>
      </c>
      <c r="I164" s="185">
        <f t="shared" ref="I164:Y164" si="66">I165+I168+I171</f>
        <v>0</v>
      </c>
      <c r="J164" s="185">
        <f t="shared" si="66"/>
        <v>0</v>
      </c>
      <c r="K164" s="185">
        <f t="shared" si="66"/>
        <v>0</v>
      </c>
      <c r="L164" s="185">
        <f t="shared" si="66"/>
        <v>0</v>
      </c>
      <c r="M164" s="185">
        <f t="shared" si="66"/>
        <v>0</v>
      </c>
      <c r="N164" s="185">
        <f t="shared" si="66"/>
        <v>0</v>
      </c>
      <c r="O164" s="185">
        <f t="shared" si="66"/>
        <v>0</v>
      </c>
      <c r="P164" s="185">
        <f t="shared" si="66"/>
        <v>0</v>
      </c>
      <c r="Q164" s="185">
        <f t="shared" si="66"/>
        <v>0</v>
      </c>
      <c r="R164" s="185">
        <f t="shared" si="66"/>
        <v>0</v>
      </c>
      <c r="S164" s="185">
        <f t="shared" si="66"/>
        <v>0</v>
      </c>
      <c r="T164" s="185">
        <f t="shared" si="66"/>
        <v>0</v>
      </c>
      <c r="U164" s="185">
        <f t="shared" si="66"/>
        <v>0</v>
      </c>
      <c r="V164" s="185">
        <f t="shared" si="66"/>
        <v>0</v>
      </c>
      <c r="W164" s="185">
        <f t="shared" si="66"/>
        <v>0</v>
      </c>
      <c r="X164" s="185">
        <f t="shared" si="66"/>
        <v>0</v>
      </c>
      <c r="Y164" s="185">
        <f t="shared" si="66"/>
        <v>0</v>
      </c>
      <c r="Z164" s="112"/>
      <c r="AA164" s="112"/>
      <c r="AB164" s="112"/>
      <c r="AC164" s="112"/>
      <c r="AD164" s="112"/>
    </row>
    <row r="165" spans="1:30" ht="15.75" x14ac:dyDescent="0.2">
      <c r="A165" s="118" t="s">
        <v>929</v>
      </c>
      <c r="B165" s="102" t="s">
        <v>941</v>
      </c>
      <c r="C165" s="103">
        <v>43</v>
      </c>
      <c r="D165" s="118"/>
      <c r="E165" s="113">
        <v>321</v>
      </c>
      <c r="F165" s="141"/>
      <c r="G165" s="186"/>
      <c r="H165" s="108">
        <f>H166+H167</f>
        <v>731</v>
      </c>
      <c r="I165" s="108">
        <f t="shared" ref="I165:Y165" si="67">I166+I167</f>
        <v>0</v>
      </c>
      <c r="J165" s="108">
        <f t="shared" si="67"/>
        <v>0</v>
      </c>
      <c r="K165" s="108">
        <f t="shared" si="67"/>
        <v>0</v>
      </c>
      <c r="L165" s="108">
        <f t="shared" si="67"/>
        <v>0</v>
      </c>
      <c r="M165" s="108">
        <f t="shared" si="67"/>
        <v>0</v>
      </c>
      <c r="N165" s="108">
        <f t="shared" si="67"/>
        <v>0</v>
      </c>
      <c r="O165" s="108">
        <f t="shared" si="67"/>
        <v>0</v>
      </c>
      <c r="P165" s="108">
        <f t="shared" si="67"/>
        <v>0</v>
      </c>
      <c r="Q165" s="108">
        <f t="shared" si="67"/>
        <v>0</v>
      </c>
      <c r="R165" s="108">
        <f t="shared" si="67"/>
        <v>0</v>
      </c>
      <c r="S165" s="108">
        <f t="shared" si="67"/>
        <v>0</v>
      </c>
      <c r="T165" s="108">
        <f t="shared" si="67"/>
        <v>0</v>
      </c>
      <c r="U165" s="108">
        <f t="shared" si="67"/>
        <v>0</v>
      </c>
      <c r="V165" s="108">
        <f t="shared" si="67"/>
        <v>0</v>
      </c>
      <c r="W165" s="108">
        <f t="shared" si="67"/>
        <v>0</v>
      </c>
      <c r="X165" s="108">
        <f t="shared" si="67"/>
        <v>0</v>
      </c>
      <c r="Y165" s="108">
        <f t="shared" si="67"/>
        <v>0</v>
      </c>
      <c r="Z165" s="101"/>
      <c r="AA165" s="101"/>
      <c r="AB165" s="101"/>
      <c r="AC165" s="101"/>
      <c r="AD165" s="101"/>
    </row>
    <row r="166" spans="1:30" ht="15" x14ac:dyDescent="0.2">
      <c r="A166" s="95" t="s">
        <v>929</v>
      </c>
      <c r="B166" s="93" t="s">
        <v>941</v>
      </c>
      <c r="C166" s="94">
        <v>43</v>
      </c>
      <c r="D166" s="95" t="s">
        <v>101</v>
      </c>
      <c r="E166" s="119">
        <v>3211</v>
      </c>
      <c r="F166" s="142" t="s">
        <v>42</v>
      </c>
      <c r="G166" s="134"/>
      <c r="H166" s="398">
        <v>598</v>
      </c>
      <c r="I166" s="399"/>
      <c r="J166" s="398">
        <v>0</v>
      </c>
      <c r="K166" s="399"/>
      <c r="L166" s="398"/>
      <c r="M166" s="399"/>
      <c r="N166" s="398"/>
      <c r="O166" s="399"/>
      <c r="P166" s="398">
        <v>0</v>
      </c>
      <c r="Q166" s="399"/>
      <c r="R166" s="398"/>
      <c r="S166" s="399"/>
      <c r="T166" s="398"/>
      <c r="U166" s="399"/>
      <c r="V166" s="398"/>
      <c r="W166" s="399"/>
      <c r="X166" s="398"/>
      <c r="Y166" s="399"/>
      <c r="Z166" s="112"/>
      <c r="AA166" s="112"/>
      <c r="AB166" s="112"/>
      <c r="AC166" s="112"/>
      <c r="AD166" s="112"/>
    </row>
    <row r="167" spans="1:30" ht="30" x14ac:dyDescent="0.2">
      <c r="A167" s="95" t="s">
        <v>929</v>
      </c>
      <c r="B167" s="93" t="s">
        <v>941</v>
      </c>
      <c r="C167" s="94">
        <v>43</v>
      </c>
      <c r="D167" s="95" t="s">
        <v>101</v>
      </c>
      <c r="E167" s="119">
        <v>3212</v>
      </c>
      <c r="F167" s="142" t="s">
        <v>43</v>
      </c>
      <c r="G167" s="134"/>
      <c r="H167" s="398">
        <v>133</v>
      </c>
      <c r="I167" s="399"/>
      <c r="J167" s="398">
        <v>0</v>
      </c>
      <c r="K167" s="399"/>
      <c r="L167" s="398"/>
      <c r="M167" s="399"/>
      <c r="N167" s="398"/>
      <c r="O167" s="399"/>
      <c r="P167" s="398">
        <v>0</v>
      </c>
      <c r="Q167" s="399"/>
      <c r="R167" s="398"/>
      <c r="S167" s="399"/>
      <c r="T167" s="398"/>
      <c r="U167" s="399"/>
      <c r="V167" s="398"/>
      <c r="W167" s="399"/>
      <c r="X167" s="398"/>
      <c r="Y167" s="399"/>
      <c r="Z167" s="101"/>
      <c r="AA167" s="101"/>
      <c r="AB167" s="101"/>
      <c r="AC167" s="101"/>
      <c r="AD167" s="112"/>
    </row>
    <row r="168" spans="1:30" ht="15.75" x14ac:dyDescent="0.2">
      <c r="A168" s="118" t="s">
        <v>929</v>
      </c>
      <c r="B168" s="102" t="s">
        <v>941</v>
      </c>
      <c r="C168" s="103">
        <v>43</v>
      </c>
      <c r="D168" s="118"/>
      <c r="E168" s="113">
        <v>323</v>
      </c>
      <c r="F168" s="141"/>
      <c r="G168" s="186"/>
      <c r="H168" s="108">
        <f>H169+H170</f>
        <v>133</v>
      </c>
      <c r="I168" s="108">
        <f t="shared" ref="I168:Y168" si="68">I169+I170</f>
        <v>0</v>
      </c>
      <c r="J168" s="108">
        <f t="shared" si="68"/>
        <v>0</v>
      </c>
      <c r="K168" s="108">
        <f t="shared" si="68"/>
        <v>0</v>
      </c>
      <c r="L168" s="108">
        <f t="shared" si="68"/>
        <v>0</v>
      </c>
      <c r="M168" s="108">
        <f t="shared" si="68"/>
        <v>0</v>
      </c>
      <c r="N168" s="108">
        <f t="shared" si="68"/>
        <v>0</v>
      </c>
      <c r="O168" s="108">
        <f t="shared" si="68"/>
        <v>0</v>
      </c>
      <c r="P168" s="108">
        <f t="shared" si="68"/>
        <v>0</v>
      </c>
      <c r="Q168" s="108">
        <f t="shared" si="68"/>
        <v>0</v>
      </c>
      <c r="R168" s="108">
        <f t="shared" si="68"/>
        <v>0</v>
      </c>
      <c r="S168" s="108">
        <f t="shared" si="68"/>
        <v>0</v>
      </c>
      <c r="T168" s="108">
        <f t="shared" si="68"/>
        <v>0</v>
      </c>
      <c r="U168" s="108">
        <f t="shared" si="68"/>
        <v>0</v>
      </c>
      <c r="V168" s="108">
        <f t="shared" si="68"/>
        <v>0</v>
      </c>
      <c r="W168" s="108">
        <f t="shared" si="68"/>
        <v>0</v>
      </c>
      <c r="X168" s="108">
        <f t="shared" si="68"/>
        <v>0</v>
      </c>
      <c r="Y168" s="108">
        <f t="shared" si="68"/>
        <v>0</v>
      </c>
      <c r="Z168" s="112"/>
      <c r="AA168" s="112"/>
      <c r="AB168" s="112"/>
      <c r="AC168" s="112"/>
      <c r="AD168" s="112"/>
    </row>
    <row r="169" spans="1:30" ht="15.75" x14ac:dyDescent="0.2">
      <c r="A169" s="95" t="s">
        <v>929</v>
      </c>
      <c r="B169" s="93" t="s">
        <v>941</v>
      </c>
      <c r="C169" s="94">
        <v>43</v>
      </c>
      <c r="D169" s="95" t="s">
        <v>101</v>
      </c>
      <c r="E169" s="119">
        <v>3231</v>
      </c>
      <c r="F169" s="142" t="s">
        <v>52</v>
      </c>
      <c r="G169" s="134"/>
      <c r="H169" s="398">
        <v>133</v>
      </c>
      <c r="I169" s="399"/>
      <c r="J169" s="398">
        <v>0</v>
      </c>
      <c r="K169" s="399"/>
      <c r="L169" s="398"/>
      <c r="M169" s="399"/>
      <c r="N169" s="398"/>
      <c r="O169" s="399"/>
      <c r="P169" s="398">
        <v>0</v>
      </c>
      <c r="Q169" s="399"/>
      <c r="R169" s="398"/>
      <c r="S169" s="399"/>
      <c r="T169" s="398"/>
      <c r="U169" s="399"/>
      <c r="V169" s="398"/>
      <c r="W169" s="399"/>
      <c r="X169" s="398"/>
      <c r="Y169" s="399"/>
      <c r="Z169" s="112"/>
      <c r="AA169" s="112"/>
      <c r="AB169" s="112"/>
      <c r="AC169" s="112"/>
      <c r="AD169" s="101"/>
    </row>
    <row r="170" spans="1:30" ht="15" x14ac:dyDescent="0.2">
      <c r="A170" s="95" t="s">
        <v>929</v>
      </c>
      <c r="B170" s="93" t="s">
        <v>941</v>
      </c>
      <c r="C170" s="94">
        <v>43</v>
      </c>
      <c r="D170" s="95" t="s">
        <v>101</v>
      </c>
      <c r="E170" s="119">
        <v>3233</v>
      </c>
      <c r="F170" s="142" t="s">
        <v>54</v>
      </c>
      <c r="G170" s="134"/>
      <c r="H170" s="398">
        <v>0</v>
      </c>
      <c r="I170" s="399"/>
      <c r="J170" s="398">
        <v>0</v>
      </c>
      <c r="K170" s="399"/>
      <c r="L170" s="398"/>
      <c r="M170" s="399"/>
      <c r="N170" s="398"/>
      <c r="O170" s="399"/>
      <c r="P170" s="398">
        <v>0</v>
      </c>
      <c r="Q170" s="399"/>
      <c r="R170" s="398"/>
      <c r="S170" s="399"/>
      <c r="T170" s="398"/>
      <c r="U170" s="399"/>
      <c r="V170" s="398"/>
      <c r="W170" s="399"/>
      <c r="X170" s="398"/>
      <c r="Y170" s="399"/>
      <c r="Z170" s="112"/>
      <c r="AA170" s="112"/>
      <c r="AB170" s="112"/>
      <c r="AC170" s="112"/>
      <c r="AD170" s="112"/>
    </row>
    <row r="171" spans="1:30" ht="15.75" x14ac:dyDescent="0.2">
      <c r="A171" s="118" t="s">
        <v>929</v>
      </c>
      <c r="B171" s="102" t="s">
        <v>941</v>
      </c>
      <c r="C171" s="103">
        <v>43</v>
      </c>
      <c r="D171" s="118"/>
      <c r="E171" s="113">
        <v>329</v>
      </c>
      <c r="F171" s="141"/>
      <c r="G171" s="186"/>
      <c r="H171" s="108">
        <f>H172</f>
        <v>0</v>
      </c>
      <c r="I171" s="108">
        <f t="shared" ref="I171:Y171" si="69">I172</f>
        <v>0</v>
      </c>
      <c r="J171" s="108">
        <f t="shared" si="69"/>
        <v>0</v>
      </c>
      <c r="K171" s="108">
        <f t="shared" si="69"/>
        <v>0</v>
      </c>
      <c r="L171" s="108">
        <f t="shared" si="69"/>
        <v>0</v>
      </c>
      <c r="M171" s="108">
        <f t="shared" si="69"/>
        <v>0</v>
      </c>
      <c r="N171" s="108">
        <f t="shared" si="69"/>
        <v>0</v>
      </c>
      <c r="O171" s="108">
        <f t="shared" si="69"/>
        <v>0</v>
      </c>
      <c r="P171" s="108">
        <f t="shared" si="69"/>
        <v>0</v>
      </c>
      <c r="Q171" s="108">
        <f t="shared" si="69"/>
        <v>0</v>
      </c>
      <c r="R171" s="108">
        <f t="shared" si="69"/>
        <v>0</v>
      </c>
      <c r="S171" s="108">
        <f t="shared" si="69"/>
        <v>0</v>
      </c>
      <c r="T171" s="108">
        <f t="shared" si="69"/>
        <v>0</v>
      </c>
      <c r="U171" s="108">
        <f t="shared" si="69"/>
        <v>0</v>
      </c>
      <c r="V171" s="108">
        <f t="shared" si="69"/>
        <v>0</v>
      </c>
      <c r="W171" s="108">
        <f t="shared" si="69"/>
        <v>0</v>
      </c>
      <c r="X171" s="108">
        <f t="shared" si="69"/>
        <v>0</v>
      </c>
      <c r="Y171" s="108">
        <f t="shared" si="69"/>
        <v>0</v>
      </c>
      <c r="Z171" s="101"/>
      <c r="AA171" s="101"/>
      <c r="AB171" s="101"/>
      <c r="AC171" s="101"/>
      <c r="AD171" s="112"/>
    </row>
    <row r="172" spans="1:30" ht="15" x14ac:dyDescent="0.2">
      <c r="A172" s="95" t="s">
        <v>929</v>
      </c>
      <c r="B172" s="93" t="s">
        <v>941</v>
      </c>
      <c r="C172" s="94">
        <v>43</v>
      </c>
      <c r="D172" s="95" t="s">
        <v>101</v>
      </c>
      <c r="E172" s="119">
        <v>3293</v>
      </c>
      <c r="F172" s="142" t="s">
        <v>64</v>
      </c>
      <c r="G172" s="134"/>
      <c r="H172" s="398">
        <v>0</v>
      </c>
      <c r="I172" s="399"/>
      <c r="J172" s="398">
        <v>0</v>
      </c>
      <c r="K172" s="399"/>
      <c r="L172" s="398"/>
      <c r="M172" s="399"/>
      <c r="N172" s="398"/>
      <c r="O172" s="399"/>
      <c r="P172" s="398">
        <v>0</v>
      </c>
      <c r="Q172" s="399"/>
      <c r="R172" s="398"/>
      <c r="S172" s="399"/>
      <c r="T172" s="398"/>
      <c r="U172" s="399"/>
      <c r="V172" s="398"/>
      <c r="W172" s="399"/>
      <c r="X172" s="398"/>
      <c r="Y172" s="399"/>
      <c r="Z172" s="112"/>
      <c r="AA172" s="112"/>
      <c r="AB172" s="112"/>
      <c r="AC172" s="112"/>
      <c r="AD172" s="112"/>
    </row>
    <row r="173" spans="1:30" ht="15.75" x14ac:dyDescent="0.2">
      <c r="A173" s="188" t="s">
        <v>929</v>
      </c>
      <c r="B173" s="166" t="s">
        <v>941</v>
      </c>
      <c r="C173" s="167">
        <v>43</v>
      </c>
      <c r="D173" s="166"/>
      <c r="E173" s="168">
        <v>42</v>
      </c>
      <c r="F173" s="169"/>
      <c r="G173" s="169"/>
      <c r="H173" s="185">
        <f t="shared" ref="H173:X177" si="70">H174</f>
        <v>0</v>
      </c>
      <c r="I173" s="185">
        <f t="shared" si="70"/>
        <v>0</v>
      </c>
      <c r="J173" s="185">
        <f t="shared" si="70"/>
        <v>0</v>
      </c>
      <c r="K173" s="185">
        <f t="shared" si="70"/>
        <v>0</v>
      </c>
      <c r="L173" s="185">
        <f t="shared" si="70"/>
        <v>0</v>
      </c>
      <c r="M173" s="185">
        <f t="shared" si="70"/>
        <v>0</v>
      </c>
      <c r="N173" s="185">
        <f t="shared" si="70"/>
        <v>0</v>
      </c>
      <c r="O173" s="185">
        <f t="shared" si="70"/>
        <v>0</v>
      </c>
      <c r="P173" s="185">
        <f t="shared" si="70"/>
        <v>0</v>
      </c>
      <c r="Q173" s="185">
        <f t="shared" si="70"/>
        <v>0</v>
      </c>
      <c r="R173" s="185">
        <f t="shared" si="70"/>
        <v>0</v>
      </c>
      <c r="S173" s="185">
        <f t="shared" si="70"/>
        <v>0</v>
      </c>
      <c r="T173" s="185">
        <f t="shared" si="70"/>
        <v>0</v>
      </c>
      <c r="U173" s="185">
        <f t="shared" si="70"/>
        <v>0</v>
      </c>
      <c r="V173" s="185">
        <f t="shared" si="70"/>
        <v>0</v>
      </c>
      <c r="W173" s="185">
        <f t="shared" si="70"/>
        <v>0</v>
      </c>
      <c r="X173" s="185">
        <f t="shared" si="70"/>
        <v>0</v>
      </c>
      <c r="Y173" s="185">
        <f t="shared" ref="X173:Y177" si="71">Y174</f>
        <v>0</v>
      </c>
      <c r="Z173" s="112"/>
      <c r="AA173" s="112"/>
      <c r="AB173" s="112"/>
      <c r="AC173" s="112"/>
      <c r="AD173" s="112"/>
    </row>
    <row r="174" spans="1:30" ht="15.75" x14ac:dyDescent="0.2">
      <c r="A174" s="118" t="s">
        <v>929</v>
      </c>
      <c r="B174" s="102" t="s">
        <v>941</v>
      </c>
      <c r="C174" s="103">
        <v>43</v>
      </c>
      <c r="D174" s="118"/>
      <c r="E174" s="113">
        <v>422</v>
      </c>
      <c r="F174" s="141"/>
      <c r="G174" s="186"/>
      <c r="H174" s="108">
        <f t="shared" si="70"/>
        <v>0</v>
      </c>
      <c r="I174" s="108">
        <f t="shared" si="70"/>
        <v>0</v>
      </c>
      <c r="J174" s="108">
        <f t="shared" si="70"/>
        <v>0</v>
      </c>
      <c r="K174" s="108">
        <f t="shared" si="70"/>
        <v>0</v>
      </c>
      <c r="L174" s="108">
        <f t="shared" si="70"/>
        <v>0</v>
      </c>
      <c r="M174" s="108">
        <f t="shared" si="70"/>
        <v>0</v>
      </c>
      <c r="N174" s="108">
        <f t="shared" si="70"/>
        <v>0</v>
      </c>
      <c r="O174" s="108">
        <f t="shared" si="70"/>
        <v>0</v>
      </c>
      <c r="P174" s="108">
        <f t="shared" si="70"/>
        <v>0</v>
      </c>
      <c r="Q174" s="108">
        <f t="shared" si="70"/>
        <v>0</v>
      </c>
      <c r="R174" s="108">
        <f t="shared" si="70"/>
        <v>0</v>
      </c>
      <c r="S174" s="108">
        <f t="shared" si="70"/>
        <v>0</v>
      </c>
      <c r="T174" s="108">
        <f t="shared" si="70"/>
        <v>0</v>
      </c>
      <c r="U174" s="108">
        <f t="shared" si="70"/>
        <v>0</v>
      </c>
      <c r="V174" s="108">
        <f t="shared" si="70"/>
        <v>0</v>
      </c>
      <c r="W174" s="108">
        <f t="shared" si="70"/>
        <v>0</v>
      </c>
      <c r="X174" s="108">
        <f t="shared" si="71"/>
        <v>0</v>
      </c>
      <c r="Y174" s="108">
        <f t="shared" si="71"/>
        <v>0</v>
      </c>
      <c r="Z174" s="112"/>
      <c r="AA174" s="112"/>
      <c r="AB174" s="112"/>
      <c r="AC174" s="112"/>
      <c r="AD174" s="101"/>
    </row>
    <row r="175" spans="1:30" ht="15" x14ac:dyDescent="0.2">
      <c r="A175" s="95" t="s">
        <v>929</v>
      </c>
      <c r="B175" s="93" t="s">
        <v>941</v>
      </c>
      <c r="C175" s="94">
        <v>43</v>
      </c>
      <c r="D175" s="95" t="s">
        <v>101</v>
      </c>
      <c r="E175" s="119">
        <v>4227</v>
      </c>
      <c r="F175" s="142" t="s">
        <v>77</v>
      </c>
      <c r="G175" s="134"/>
      <c r="H175" s="398">
        <v>0</v>
      </c>
      <c r="I175" s="399"/>
      <c r="J175" s="398">
        <v>0</v>
      </c>
      <c r="K175" s="399"/>
      <c r="L175" s="398"/>
      <c r="M175" s="399"/>
      <c r="N175" s="398"/>
      <c r="O175" s="399"/>
      <c r="P175" s="398">
        <v>0</v>
      </c>
      <c r="Q175" s="399"/>
      <c r="R175" s="398"/>
      <c r="S175" s="399"/>
      <c r="T175" s="398"/>
      <c r="U175" s="399"/>
      <c r="V175" s="398"/>
      <c r="W175" s="399"/>
      <c r="X175" s="398"/>
      <c r="Y175" s="399"/>
      <c r="Z175" s="112"/>
      <c r="AA175" s="112"/>
      <c r="AB175" s="112"/>
      <c r="AC175" s="112"/>
      <c r="AD175" s="112"/>
    </row>
    <row r="176" spans="1:30" ht="15.75" x14ac:dyDescent="0.2">
      <c r="A176" s="188" t="s">
        <v>929</v>
      </c>
      <c r="B176" s="166" t="s">
        <v>941</v>
      </c>
      <c r="C176" s="167">
        <v>51</v>
      </c>
      <c r="D176" s="166"/>
      <c r="E176" s="168">
        <v>42</v>
      </c>
      <c r="F176" s="169"/>
      <c r="G176" s="169"/>
      <c r="H176" s="185">
        <f t="shared" si="70"/>
        <v>123100</v>
      </c>
      <c r="I176" s="185">
        <f t="shared" si="70"/>
        <v>0</v>
      </c>
      <c r="J176" s="185">
        <f t="shared" si="70"/>
        <v>0</v>
      </c>
      <c r="K176" s="185">
        <f t="shared" si="70"/>
        <v>0</v>
      </c>
      <c r="L176" s="185">
        <f t="shared" si="70"/>
        <v>0</v>
      </c>
      <c r="M176" s="185">
        <f t="shared" si="70"/>
        <v>0</v>
      </c>
      <c r="N176" s="185">
        <f t="shared" si="70"/>
        <v>0</v>
      </c>
      <c r="O176" s="185">
        <f t="shared" si="70"/>
        <v>0</v>
      </c>
      <c r="P176" s="185">
        <f t="shared" si="70"/>
        <v>0</v>
      </c>
      <c r="Q176" s="185">
        <f t="shared" si="70"/>
        <v>0</v>
      </c>
      <c r="R176" s="185">
        <f t="shared" si="70"/>
        <v>0</v>
      </c>
      <c r="S176" s="185">
        <f t="shared" si="70"/>
        <v>0</v>
      </c>
      <c r="T176" s="185">
        <f t="shared" si="70"/>
        <v>0</v>
      </c>
      <c r="U176" s="185">
        <f t="shared" si="70"/>
        <v>0</v>
      </c>
      <c r="V176" s="185">
        <f t="shared" si="70"/>
        <v>0</v>
      </c>
      <c r="W176" s="185">
        <f t="shared" si="70"/>
        <v>0</v>
      </c>
      <c r="X176" s="185">
        <f t="shared" si="70"/>
        <v>0</v>
      </c>
      <c r="Y176" s="185">
        <f t="shared" si="71"/>
        <v>0</v>
      </c>
      <c r="Z176" s="112"/>
      <c r="AA176" s="112"/>
      <c r="AB176" s="112"/>
      <c r="AC176" s="112"/>
      <c r="AD176" s="112"/>
    </row>
    <row r="177" spans="1:30" ht="15.75" x14ac:dyDescent="0.2">
      <c r="A177" s="118" t="s">
        <v>929</v>
      </c>
      <c r="B177" s="102" t="s">
        <v>941</v>
      </c>
      <c r="C177" s="103">
        <v>51</v>
      </c>
      <c r="D177" s="118"/>
      <c r="E177" s="113">
        <v>421</v>
      </c>
      <c r="F177" s="141"/>
      <c r="G177" s="186"/>
      <c r="H177" s="108">
        <f t="shared" si="70"/>
        <v>123100</v>
      </c>
      <c r="I177" s="108">
        <f t="shared" si="70"/>
        <v>0</v>
      </c>
      <c r="J177" s="108">
        <f t="shared" si="70"/>
        <v>0</v>
      </c>
      <c r="K177" s="108">
        <f t="shared" si="70"/>
        <v>0</v>
      </c>
      <c r="L177" s="108">
        <f t="shared" si="70"/>
        <v>0</v>
      </c>
      <c r="M177" s="108">
        <f t="shared" si="70"/>
        <v>0</v>
      </c>
      <c r="N177" s="108">
        <f t="shared" si="70"/>
        <v>0</v>
      </c>
      <c r="O177" s="108">
        <f t="shared" si="70"/>
        <v>0</v>
      </c>
      <c r="P177" s="108">
        <f t="shared" si="70"/>
        <v>0</v>
      </c>
      <c r="Q177" s="108">
        <f t="shared" si="70"/>
        <v>0</v>
      </c>
      <c r="R177" s="108">
        <f t="shared" si="70"/>
        <v>0</v>
      </c>
      <c r="S177" s="108">
        <f t="shared" si="70"/>
        <v>0</v>
      </c>
      <c r="T177" s="108">
        <f t="shared" si="70"/>
        <v>0</v>
      </c>
      <c r="U177" s="108">
        <f t="shared" si="70"/>
        <v>0</v>
      </c>
      <c r="V177" s="108">
        <f t="shared" si="70"/>
        <v>0</v>
      </c>
      <c r="W177" s="108">
        <f t="shared" si="70"/>
        <v>0</v>
      </c>
      <c r="X177" s="108">
        <f t="shared" si="71"/>
        <v>0</v>
      </c>
      <c r="Y177" s="108">
        <f t="shared" si="71"/>
        <v>0</v>
      </c>
      <c r="Z177" s="112"/>
      <c r="AA177" s="112"/>
      <c r="AB177" s="112"/>
      <c r="AC177" s="112"/>
      <c r="AD177" s="101"/>
    </row>
    <row r="178" spans="1:30" ht="15" x14ac:dyDescent="0.2">
      <c r="A178" s="95" t="s">
        <v>929</v>
      </c>
      <c r="B178" s="93" t="s">
        <v>941</v>
      </c>
      <c r="C178" s="94">
        <v>51</v>
      </c>
      <c r="D178" s="95" t="s">
        <v>101</v>
      </c>
      <c r="E178" s="119">
        <v>4214</v>
      </c>
      <c r="F178" s="142" t="s">
        <v>500</v>
      </c>
      <c r="G178" s="134"/>
      <c r="H178" s="398">
        <v>123100</v>
      </c>
      <c r="I178" s="399"/>
      <c r="J178" s="398">
        <v>0</v>
      </c>
      <c r="K178" s="399"/>
      <c r="L178" s="398"/>
      <c r="M178" s="399"/>
      <c r="N178" s="398"/>
      <c r="O178" s="399"/>
      <c r="P178" s="398">
        <v>0</v>
      </c>
      <c r="Q178" s="399"/>
      <c r="R178" s="398"/>
      <c r="S178" s="399"/>
      <c r="T178" s="398"/>
      <c r="U178" s="399"/>
      <c r="V178" s="398"/>
      <c r="W178" s="399"/>
      <c r="X178" s="398"/>
      <c r="Y178" s="399"/>
      <c r="Z178" s="112"/>
      <c r="AA178" s="112"/>
      <c r="AB178" s="112"/>
      <c r="AC178" s="112"/>
      <c r="AD178" s="112"/>
    </row>
    <row r="179" spans="1:30" ht="15.75" x14ac:dyDescent="0.2">
      <c r="A179" s="188" t="s">
        <v>929</v>
      </c>
      <c r="B179" s="166" t="s">
        <v>941</v>
      </c>
      <c r="C179" s="167">
        <v>559</v>
      </c>
      <c r="D179" s="166"/>
      <c r="E179" s="168">
        <v>31</v>
      </c>
      <c r="F179" s="169"/>
      <c r="G179" s="169"/>
      <c r="H179" s="185">
        <f t="shared" ref="H179:Y179" si="72">H180+H182+H184</f>
        <v>16434</v>
      </c>
      <c r="I179" s="185">
        <f t="shared" si="72"/>
        <v>0</v>
      </c>
      <c r="J179" s="185">
        <f t="shared" si="72"/>
        <v>0</v>
      </c>
      <c r="K179" s="185">
        <f t="shared" si="72"/>
        <v>0</v>
      </c>
      <c r="L179" s="185">
        <f t="shared" si="72"/>
        <v>0</v>
      </c>
      <c r="M179" s="185">
        <f t="shared" si="72"/>
        <v>0</v>
      </c>
      <c r="N179" s="185">
        <f t="shared" si="72"/>
        <v>0</v>
      </c>
      <c r="O179" s="185">
        <f t="shared" si="72"/>
        <v>0</v>
      </c>
      <c r="P179" s="185">
        <f t="shared" si="72"/>
        <v>0</v>
      </c>
      <c r="Q179" s="185">
        <f t="shared" si="72"/>
        <v>0</v>
      </c>
      <c r="R179" s="185">
        <f t="shared" si="72"/>
        <v>0</v>
      </c>
      <c r="S179" s="185">
        <f t="shared" si="72"/>
        <v>0</v>
      </c>
      <c r="T179" s="185">
        <f t="shared" si="72"/>
        <v>0</v>
      </c>
      <c r="U179" s="185">
        <f t="shared" si="72"/>
        <v>0</v>
      </c>
      <c r="V179" s="185">
        <f t="shared" si="72"/>
        <v>0</v>
      </c>
      <c r="W179" s="185">
        <f t="shared" si="72"/>
        <v>0</v>
      </c>
      <c r="X179" s="185">
        <f t="shared" si="72"/>
        <v>0</v>
      </c>
      <c r="Y179" s="185">
        <f t="shared" si="72"/>
        <v>0</v>
      </c>
      <c r="Z179" s="101"/>
      <c r="AA179" s="101"/>
      <c r="AB179" s="101"/>
      <c r="AC179" s="101"/>
      <c r="AD179" s="112"/>
    </row>
    <row r="180" spans="1:30" ht="15.75" x14ac:dyDescent="0.2">
      <c r="A180" s="118" t="s">
        <v>929</v>
      </c>
      <c r="B180" s="102" t="s">
        <v>941</v>
      </c>
      <c r="C180" s="103">
        <v>559</v>
      </c>
      <c r="D180" s="118"/>
      <c r="E180" s="113">
        <v>311</v>
      </c>
      <c r="F180" s="141"/>
      <c r="G180" s="186"/>
      <c r="H180" s="108">
        <f t="shared" ref="H180:Y180" si="73">H181</f>
        <v>14010</v>
      </c>
      <c r="I180" s="108">
        <f t="shared" si="73"/>
        <v>0</v>
      </c>
      <c r="J180" s="108">
        <f t="shared" si="73"/>
        <v>0</v>
      </c>
      <c r="K180" s="108">
        <f t="shared" si="73"/>
        <v>0</v>
      </c>
      <c r="L180" s="108">
        <f t="shared" si="73"/>
        <v>0</v>
      </c>
      <c r="M180" s="108">
        <f t="shared" si="73"/>
        <v>0</v>
      </c>
      <c r="N180" s="108">
        <f t="shared" si="73"/>
        <v>0</v>
      </c>
      <c r="O180" s="108">
        <f t="shared" si="73"/>
        <v>0</v>
      </c>
      <c r="P180" s="108">
        <f t="shared" si="73"/>
        <v>0</v>
      </c>
      <c r="Q180" s="108">
        <f t="shared" si="73"/>
        <v>0</v>
      </c>
      <c r="R180" s="108">
        <f t="shared" si="73"/>
        <v>0</v>
      </c>
      <c r="S180" s="108">
        <f t="shared" si="73"/>
        <v>0</v>
      </c>
      <c r="T180" s="108">
        <f t="shared" si="73"/>
        <v>0</v>
      </c>
      <c r="U180" s="108">
        <f t="shared" si="73"/>
        <v>0</v>
      </c>
      <c r="V180" s="108">
        <f t="shared" si="73"/>
        <v>0</v>
      </c>
      <c r="W180" s="108">
        <f t="shared" si="73"/>
        <v>0</v>
      </c>
      <c r="X180" s="108">
        <f t="shared" si="73"/>
        <v>0</v>
      </c>
      <c r="Y180" s="108">
        <f t="shared" si="73"/>
        <v>0</v>
      </c>
      <c r="Z180" s="112"/>
      <c r="AA180" s="112"/>
      <c r="AB180" s="112"/>
      <c r="AC180" s="112"/>
      <c r="AD180" s="101"/>
    </row>
    <row r="181" spans="1:30" ht="15" x14ac:dyDescent="0.2">
      <c r="A181" s="95" t="s">
        <v>929</v>
      </c>
      <c r="B181" s="93" t="s">
        <v>941</v>
      </c>
      <c r="C181" s="94">
        <v>559</v>
      </c>
      <c r="D181" s="95" t="s">
        <v>101</v>
      </c>
      <c r="E181" s="119">
        <v>3111</v>
      </c>
      <c r="F181" s="142" t="s">
        <v>33</v>
      </c>
      <c r="G181" s="134"/>
      <c r="H181" s="398">
        <v>14010</v>
      </c>
      <c r="I181" s="399"/>
      <c r="J181" s="398">
        <v>0</v>
      </c>
      <c r="K181" s="399"/>
      <c r="L181" s="398"/>
      <c r="M181" s="399"/>
      <c r="N181" s="398"/>
      <c r="O181" s="399"/>
      <c r="P181" s="398">
        <v>0</v>
      </c>
      <c r="Q181" s="399"/>
      <c r="R181" s="398"/>
      <c r="S181" s="399"/>
      <c r="T181" s="398"/>
      <c r="U181" s="399"/>
      <c r="V181" s="398"/>
      <c r="W181" s="399"/>
      <c r="X181" s="398"/>
      <c r="Y181" s="399"/>
      <c r="Z181" s="112"/>
      <c r="AA181" s="112"/>
      <c r="AB181" s="112"/>
      <c r="AC181" s="112"/>
      <c r="AD181" s="112"/>
    </row>
    <row r="182" spans="1:30" ht="15.75" x14ac:dyDescent="0.2">
      <c r="A182" s="118" t="s">
        <v>929</v>
      </c>
      <c r="B182" s="102" t="s">
        <v>941</v>
      </c>
      <c r="C182" s="103">
        <v>559</v>
      </c>
      <c r="D182" s="118"/>
      <c r="E182" s="113">
        <v>312</v>
      </c>
      <c r="F182" s="141"/>
      <c r="G182" s="186"/>
      <c r="H182" s="108">
        <f t="shared" ref="H182:Y182" si="74">H183</f>
        <v>133</v>
      </c>
      <c r="I182" s="108">
        <f t="shared" si="74"/>
        <v>0</v>
      </c>
      <c r="J182" s="108">
        <f t="shared" si="74"/>
        <v>0</v>
      </c>
      <c r="K182" s="108">
        <f t="shared" si="74"/>
        <v>0</v>
      </c>
      <c r="L182" s="108">
        <f t="shared" si="74"/>
        <v>0</v>
      </c>
      <c r="M182" s="108">
        <f t="shared" si="74"/>
        <v>0</v>
      </c>
      <c r="N182" s="108">
        <f t="shared" si="74"/>
        <v>0</v>
      </c>
      <c r="O182" s="108">
        <f t="shared" si="74"/>
        <v>0</v>
      </c>
      <c r="P182" s="108">
        <f t="shared" si="74"/>
        <v>0</v>
      </c>
      <c r="Q182" s="108">
        <f t="shared" si="74"/>
        <v>0</v>
      </c>
      <c r="R182" s="108">
        <f t="shared" si="74"/>
        <v>0</v>
      </c>
      <c r="S182" s="108">
        <f t="shared" si="74"/>
        <v>0</v>
      </c>
      <c r="T182" s="108">
        <f t="shared" si="74"/>
        <v>0</v>
      </c>
      <c r="U182" s="108">
        <f t="shared" si="74"/>
        <v>0</v>
      </c>
      <c r="V182" s="108">
        <f t="shared" si="74"/>
        <v>0</v>
      </c>
      <c r="W182" s="108">
        <f t="shared" si="74"/>
        <v>0</v>
      </c>
      <c r="X182" s="108">
        <f t="shared" si="74"/>
        <v>0</v>
      </c>
      <c r="Y182" s="108">
        <f t="shared" si="74"/>
        <v>0</v>
      </c>
      <c r="Z182" s="101"/>
      <c r="AA182" s="101"/>
      <c r="AB182" s="101"/>
      <c r="AC182" s="101"/>
      <c r="AD182" s="101"/>
    </row>
    <row r="183" spans="1:30" ht="15" x14ac:dyDescent="0.2">
      <c r="A183" s="95" t="s">
        <v>929</v>
      </c>
      <c r="B183" s="93" t="s">
        <v>941</v>
      </c>
      <c r="C183" s="94">
        <v>559</v>
      </c>
      <c r="D183" s="95" t="s">
        <v>101</v>
      </c>
      <c r="E183" s="119">
        <v>3121</v>
      </c>
      <c r="F183" s="142" t="s">
        <v>471</v>
      </c>
      <c r="G183" s="134"/>
      <c r="H183" s="398">
        <v>133</v>
      </c>
      <c r="I183" s="399"/>
      <c r="J183" s="398">
        <v>0</v>
      </c>
      <c r="K183" s="399"/>
      <c r="L183" s="398"/>
      <c r="M183" s="399"/>
      <c r="N183" s="398"/>
      <c r="O183" s="399"/>
      <c r="P183" s="398">
        <v>0</v>
      </c>
      <c r="Q183" s="399"/>
      <c r="R183" s="398"/>
      <c r="S183" s="399"/>
      <c r="T183" s="398"/>
      <c r="U183" s="399"/>
      <c r="V183" s="398"/>
      <c r="W183" s="399"/>
      <c r="X183" s="398"/>
      <c r="Y183" s="399"/>
      <c r="Z183" s="112"/>
      <c r="AA183" s="112"/>
      <c r="AB183" s="112"/>
      <c r="AC183" s="112"/>
      <c r="AD183" s="112"/>
    </row>
    <row r="184" spans="1:30" ht="15.75" x14ac:dyDescent="0.2">
      <c r="A184" s="118" t="s">
        <v>929</v>
      </c>
      <c r="B184" s="102" t="s">
        <v>941</v>
      </c>
      <c r="C184" s="103">
        <v>559</v>
      </c>
      <c r="D184" s="118"/>
      <c r="E184" s="113">
        <v>313</v>
      </c>
      <c r="F184" s="141"/>
      <c r="G184" s="186"/>
      <c r="H184" s="108">
        <f t="shared" ref="H184:Y184" si="75">H185</f>
        <v>2291</v>
      </c>
      <c r="I184" s="108">
        <f t="shared" si="75"/>
        <v>0</v>
      </c>
      <c r="J184" s="108">
        <f t="shared" si="75"/>
        <v>0</v>
      </c>
      <c r="K184" s="108">
        <f t="shared" si="75"/>
        <v>0</v>
      </c>
      <c r="L184" s="108">
        <f t="shared" si="75"/>
        <v>0</v>
      </c>
      <c r="M184" s="108">
        <f t="shared" si="75"/>
        <v>0</v>
      </c>
      <c r="N184" s="108">
        <f t="shared" si="75"/>
        <v>0</v>
      </c>
      <c r="O184" s="108">
        <f t="shared" si="75"/>
        <v>0</v>
      </c>
      <c r="P184" s="108">
        <f t="shared" si="75"/>
        <v>0</v>
      </c>
      <c r="Q184" s="108">
        <f t="shared" si="75"/>
        <v>0</v>
      </c>
      <c r="R184" s="108">
        <f t="shared" si="75"/>
        <v>0</v>
      </c>
      <c r="S184" s="108">
        <f t="shared" si="75"/>
        <v>0</v>
      </c>
      <c r="T184" s="108">
        <f t="shared" si="75"/>
        <v>0</v>
      </c>
      <c r="U184" s="108">
        <f t="shared" si="75"/>
        <v>0</v>
      </c>
      <c r="V184" s="108">
        <f t="shared" si="75"/>
        <v>0</v>
      </c>
      <c r="W184" s="108">
        <f t="shared" si="75"/>
        <v>0</v>
      </c>
      <c r="X184" s="108">
        <f t="shared" si="75"/>
        <v>0</v>
      </c>
      <c r="Y184" s="108">
        <f t="shared" si="75"/>
        <v>0</v>
      </c>
      <c r="Z184" s="101"/>
      <c r="AA184" s="101"/>
      <c r="AB184" s="101"/>
      <c r="AC184" s="101"/>
      <c r="AD184" s="101"/>
    </row>
    <row r="185" spans="1:30" ht="15" x14ac:dyDescent="0.2">
      <c r="A185" s="95" t="s">
        <v>929</v>
      </c>
      <c r="B185" s="93" t="s">
        <v>941</v>
      </c>
      <c r="C185" s="94">
        <v>559</v>
      </c>
      <c r="D185" s="95" t="s">
        <v>101</v>
      </c>
      <c r="E185" s="119">
        <v>3132</v>
      </c>
      <c r="F185" s="142" t="s">
        <v>40</v>
      </c>
      <c r="G185" s="134"/>
      <c r="H185" s="398">
        <v>2291</v>
      </c>
      <c r="I185" s="399"/>
      <c r="J185" s="398">
        <v>0</v>
      </c>
      <c r="K185" s="399"/>
      <c r="L185" s="398"/>
      <c r="M185" s="399"/>
      <c r="N185" s="398"/>
      <c r="O185" s="399"/>
      <c r="P185" s="398">
        <v>0</v>
      </c>
      <c r="Q185" s="399"/>
      <c r="R185" s="398"/>
      <c r="S185" s="399"/>
      <c r="T185" s="398"/>
      <c r="U185" s="399"/>
      <c r="V185" s="398"/>
      <c r="W185" s="399"/>
      <c r="X185" s="398"/>
      <c r="Y185" s="399"/>
      <c r="Z185" s="112"/>
      <c r="AA185" s="112"/>
      <c r="AB185" s="112"/>
      <c r="AC185" s="112"/>
      <c r="AD185" s="112"/>
    </row>
    <row r="186" spans="1:30" ht="15.75" x14ac:dyDescent="0.2">
      <c r="A186" s="188" t="s">
        <v>929</v>
      </c>
      <c r="B186" s="166" t="s">
        <v>941</v>
      </c>
      <c r="C186" s="167">
        <v>559</v>
      </c>
      <c r="D186" s="166"/>
      <c r="E186" s="168">
        <v>32</v>
      </c>
      <c r="F186" s="169"/>
      <c r="G186" s="169"/>
      <c r="H186" s="185">
        <f t="shared" ref="H186:Y186" si="76">H187+H191+H193+H196</f>
        <v>4458</v>
      </c>
      <c r="I186" s="185">
        <f t="shared" si="76"/>
        <v>0</v>
      </c>
      <c r="J186" s="185">
        <f t="shared" si="76"/>
        <v>0</v>
      </c>
      <c r="K186" s="185">
        <f t="shared" si="76"/>
        <v>0</v>
      </c>
      <c r="L186" s="185">
        <f t="shared" si="76"/>
        <v>0</v>
      </c>
      <c r="M186" s="185">
        <f t="shared" si="76"/>
        <v>0</v>
      </c>
      <c r="N186" s="185">
        <f t="shared" si="76"/>
        <v>0</v>
      </c>
      <c r="O186" s="185">
        <f t="shared" si="76"/>
        <v>0</v>
      </c>
      <c r="P186" s="185">
        <f t="shared" si="76"/>
        <v>0</v>
      </c>
      <c r="Q186" s="185">
        <f t="shared" si="76"/>
        <v>0</v>
      </c>
      <c r="R186" s="185">
        <f t="shared" si="76"/>
        <v>0</v>
      </c>
      <c r="S186" s="185">
        <f t="shared" si="76"/>
        <v>0</v>
      </c>
      <c r="T186" s="185">
        <f t="shared" si="76"/>
        <v>0</v>
      </c>
      <c r="U186" s="185">
        <f t="shared" si="76"/>
        <v>0</v>
      </c>
      <c r="V186" s="185">
        <f t="shared" si="76"/>
        <v>0</v>
      </c>
      <c r="W186" s="185">
        <f t="shared" si="76"/>
        <v>0</v>
      </c>
      <c r="X186" s="185">
        <f t="shared" si="76"/>
        <v>0</v>
      </c>
      <c r="Y186" s="185">
        <f t="shared" si="76"/>
        <v>0</v>
      </c>
      <c r="Z186" s="101"/>
      <c r="AA186" s="101"/>
      <c r="AB186" s="101"/>
      <c r="AC186" s="101"/>
      <c r="AD186" s="112"/>
    </row>
    <row r="187" spans="1:30" ht="15.75" x14ac:dyDescent="0.2">
      <c r="A187" s="118" t="s">
        <v>929</v>
      </c>
      <c r="B187" s="102" t="s">
        <v>941</v>
      </c>
      <c r="C187" s="103">
        <v>559</v>
      </c>
      <c r="D187" s="118"/>
      <c r="E187" s="113">
        <v>321</v>
      </c>
      <c r="F187" s="141"/>
      <c r="G187" s="186"/>
      <c r="H187" s="108">
        <f t="shared" ref="H187:Y187" si="77">H188+H189+H190</f>
        <v>4122</v>
      </c>
      <c r="I187" s="108">
        <f t="shared" si="77"/>
        <v>0</v>
      </c>
      <c r="J187" s="108">
        <f t="shared" si="77"/>
        <v>0</v>
      </c>
      <c r="K187" s="108">
        <f t="shared" si="77"/>
        <v>0</v>
      </c>
      <c r="L187" s="108">
        <f t="shared" si="77"/>
        <v>0</v>
      </c>
      <c r="M187" s="108">
        <f t="shared" si="77"/>
        <v>0</v>
      </c>
      <c r="N187" s="108">
        <f t="shared" si="77"/>
        <v>0</v>
      </c>
      <c r="O187" s="108">
        <f t="shared" si="77"/>
        <v>0</v>
      </c>
      <c r="P187" s="108">
        <f t="shared" si="77"/>
        <v>0</v>
      </c>
      <c r="Q187" s="108">
        <f t="shared" si="77"/>
        <v>0</v>
      </c>
      <c r="R187" s="108">
        <f t="shared" si="77"/>
        <v>0</v>
      </c>
      <c r="S187" s="108">
        <f t="shared" si="77"/>
        <v>0</v>
      </c>
      <c r="T187" s="108">
        <f t="shared" si="77"/>
        <v>0</v>
      </c>
      <c r="U187" s="108">
        <f t="shared" si="77"/>
        <v>0</v>
      </c>
      <c r="V187" s="108">
        <f t="shared" si="77"/>
        <v>0</v>
      </c>
      <c r="W187" s="108">
        <f t="shared" si="77"/>
        <v>0</v>
      </c>
      <c r="X187" s="108">
        <f t="shared" si="77"/>
        <v>0</v>
      </c>
      <c r="Y187" s="108">
        <f t="shared" si="77"/>
        <v>0</v>
      </c>
      <c r="Z187" s="112"/>
      <c r="AA187" s="112"/>
      <c r="AB187" s="112"/>
      <c r="AC187" s="112"/>
      <c r="AD187" s="101"/>
    </row>
    <row r="188" spans="1:30" ht="15" x14ac:dyDescent="0.2">
      <c r="A188" s="95" t="s">
        <v>929</v>
      </c>
      <c r="B188" s="93" t="s">
        <v>941</v>
      </c>
      <c r="C188" s="94">
        <v>559</v>
      </c>
      <c r="D188" s="95" t="s">
        <v>101</v>
      </c>
      <c r="E188" s="119">
        <v>3211</v>
      </c>
      <c r="F188" s="142" t="s">
        <v>42</v>
      </c>
      <c r="G188" s="134"/>
      <c r="H188" s="398">
        <v>3756</v>
      </c>
      <c r="I188" s="399"/>
      <c r="J188" s="398">
        <v>0</v>
      </c>
      <c r="K188" s="399"/>
      <c r="L188" s="398"/>
      <c r="M188" s="399"/>
      <c r="N188" s="398"/>
      <c r="O188" s="399"/>
      <c r="P188" s="398">
        <v>0</v>
      </c>
      <c r="Q188" s="399"/>
      <c r="R188" s="398"/>
      <c r="S188" s="399"/>
      <c r="T188" s="398"/>
      <c r="U188" s="399"/>
      <c r="V188" s="398"/>
      <c r="W188" s="399"/>
      <c r="X188" s="398"/>
      <c r="Y188" s="399"/>
      <c r="Z188" s="112"/>
      <c r="AA188" s="112"/>
      <c r="AB188" s="112"/>
      <c r="AC188" s="112"/>
      <c r="AD188" s="112"/>
    </row>
    <row r="189" spans="1:30" ht="30" x14ac:dyDescent="0.2">
      <c r="A189" s="95" t="s">
        <v>929</v>
      </c>
      <c r="B189" s="93" t="s">
        <v>941</v>
      </c>
      <c r="C189" s="94">
        <v>559</v>
      </c>
      <c r="D189" s="95" t="s">
        <v>101</v>
      </c>
      <c r="E189" s="119">
        <v>3212</v>
      </c>
      <c r="F189" s="142" t="s">
        <v>43</v>
      </c>
      <c r="G189" s="134"/>
      <c r="H189" s="398">
        <v>233</v>
      </c>
      <c r="I189" s="399"/>
      <c r="J189" s="398">
        <v>0</v>
      </c>
      <c r="K189" s="399"/>
      <c r="L189" s="398"/>
      <c r="M189" s="399"/>
      <c r="N189" s="398"/>
      <c r="O189" s="399"/>
      <c r="P189" s="398">
        <v>0</v>
      </c>
      <c r="Q189" s="399"/>
      <c r="R189" s="398"/>
      <c r="S189" s="399"/>
      <c r="T189" s="398"/>
      <c r="U189" s="399"/>
      <c r="V189" s="398"/>
      <c r="W189" s="399"/>
      <c r="X189" s="398"/>
      <c r="Y189" s="399"/>
      <c r="Z189" s="101"/>
      <c r="AA189" s="101"/>
      <c r="AB189" s="101"/>
      <c r="AC189" s="101"/>
      <c r="AD189" s="112"/>
    </row>
    <row r="190" spans="1:30" ht="15.75" x14ac:dyDescent="0.2">
      <c r="A190" s="95" t="s">
        <v>929</v>
      </c>
      <c r="B190" s="93" t="s">
        <v>941</v>
      </c>
      <c r="C190" s="94">
        <v>559</v>
      </c>
      <c r="D190" s="95" t="s">
        <v>101</v>
      </c>
      <c r="E190" s="119">
        <v>3214</v>
      </c>
      <c r="F190" s="142" t="s">
        <v>45</v>
      </c>
      <c r="G190" s="134"/>
      <c r="H190" s="398">
        <v>133</v>
      </c>
      <c r="I190" s="399"/>
      <c r="J190" s="398">
        <v>0</v>
      </c>
      <c r="K190" s="399"/>
      <c r="L190" s="398"/>
      <c r="M190" s="399"/>
      <c r="N190" s="398"/>
      <c r="O190" s="399"/>
      <c r="P190" s="398">
        <v>0</v>
      </c>
      <c r="Q190" s="399"/>
      <c r="R190" s="398"/>
      <c r="S190" s="399"/>
      <c r="T190" s="398"/>
      <c r="U190" s="399"/>
      <c r="V190" s="398"/>
      <c r="W190" s="399"/>
      <c r="X190" s="398"/>
      <c r="Y190" s="399"/>
      <c r="Z190" s="112"/>
      <c r="AA190" s="112"/>
      <c r="AB190" s="112"/>
      <c r="AC190" s="112"/>
      <c r="AD190" s="101"/>
    </row>
    <row r="191" spans="1:30" ht="15.75" x14ac:dyDescent="0.2">
      <c r="A191" s="118" t="s">
        <v>929</v>
      </c>
      <c r="B191" s="102" t="s">
        <v>941</v>
      </c>
      <c r="C191" s="103">
        <v>559</v>
      </c>
      <c r="D191" s="118"/>
      <c r="E191" s="113">
        <v>322</v>
      </c>
      <c r="F191" s="141"/>
      <c r="G191" s="186"/>
      <c r="H191" s="108">
        <f t="shared" ref="H191:Y191" si="78">H192</f>
        <v>133</v>
      </c>
      <c r="I191" s="108">
        <f t="shared" si="78"/>
        <v>0</v>
      </c>
      <c r="J191" s="108">
        <f t="shared" si="78"/>
        <v>0</v>
      </c>
      <c r="K191" s="108">
        <f t="shared" si="78"/>
        <v>0</v>
      </c>
      <c r="L191" s="108">
        <f t="shared" si="78"/>
        <v>0</v>
      </c>
      <c r="M191" s="108">
        <f t="shared" si="78"/>
        <v>0</v>
      </c>
      <c r="N191" s="108">
        <f t="shared" si="78"/>
        <v>0</v>
      </c>
      <c r="O191" s="108">
        <f t="shared" si="78"/>
        <v>0</v>
      </c>
      <c r="P191" s="108">
        <f t="shared" si="78"/>
        <v>0</v>
      </c>
      <c r="Q191" s="108">
        <f t="shared" si="78"/>
        <v>0</v>
      </c>
      <c r="R191" s="108">
        <f t="shared" si="78"/>
        <v>0</v>
      </c>
      <c r="S191" s="108">
        <f t="shared" si="78"/>
        <v>0</v>
      </c>
      <c r="T191" s="108">
        <f t="shared" si="78"/>
        <v>0</v>
      </c>
      <c r="U191" s="108">
        <f t="shared" si="78"/>
        <v>0</v>
      </c>
      <c r="V191" s="108">
        <f t="shared" si="78"/>
        <v>0</v>
      </c>
      <c r="W191" s="108">
        <f t="shared" si="78"/>
        <v>0</v>
      </c>
      <c r="X191" s="108">
        <f t="shared" si="78"/>
        <v>0</v>
      </c>
      <c r="Y191" s="108">
        <f t="shared" si="78"/>
        <v>0</v>
      </c>
      <c r="Z191" s="112"/>
      <c r="AA191" s="112"/>
      <c r="AB191" s="112"/>
      <c r="AC191" s="112"/>
      <c r="AD191" s="112"/>
    </row>
    <row r="192" spans="1:30" ht="15.75" x14ac:dyDescent="0.2">
      <c r="A192" s="95" t="s">
        <v>929</v>
      </c>
      <c r="B192" s="93" t="s">
        <v>941</v>
      </c>
      <c r="C192" s="94">
        <v>559</v>
      </c>
      <c r="D192" s="95" t="s">
        <v>101</v>
      </c>
      <c r="E192" s="119">
        <v>3223</v>
      </c>
      <c r="F192" s="142" t="s">
        <v>48</v>
      </c>
      <c r="G192" s="134"/>
      <c r="H192" s="398">
        <v>133</v>
      </c>
      <c r="I192" s="399"/>
      <c r="J192" s="398">
        <v>0</v>
      </c>
      <c r="K192" s="399"/>
      <c r="L192" s="398"/>
      <c r="M192" s="399"/>
      <c r="N192" s="398"/>
      <c r="O192" s="399"/>
      <c r="P192" s="398">
        <v>0</v>
      </c>
      <c r="Q192" s="399"/>
      <c r="R192" s="398"/>
      <c r="S192" s="399"/>
      <c r="T192" s="398"/>
      <c r="U192" s="399"/>
      <c r="V192" s="398"/>
      <c r="W192" s="399"/>
      <c r="X192" s="398"/>
      <c r="Y192" s="399"/>
      <c r="Z192" s="101"/>
      <c r="AA192" s="101"/>
      <c r="AB192" s="101"/>
      <c r="AC192" s="101"/>
      <c r="AD192" s="112"/>
    </row>
    <row r="193" spans="1:30" ht="15.75" x14ac:dyDescent="0.2">
      <c r="A193" s="118" t="s">
        <v>929</v>
      </c>
      <c r="B193" s="102" t="s">
        <v>941</v>
      </c>
      <c r="C193" s="103">
        <v>559</v>
      </c>
      <c r="D193" s="118"/>
      <c r="E193" s="113">
        <v>323</v>
      </c>
      <c r="F193" s="141"/>
      <c r="G193" s="186"/>
      <c r="H193" s="108">
        <f>H194+H195</f>
        <v>203</v>
      </c>
      <c r="I193" s="108">
        <f t="shared" ref="I193:Y193" si="79">I194+I195</f>
        <v>0</v>
      </c>
      <c r="J193" s="108">
        <f t="shared" si="79"/>
        <v>0</v>
      </c>
      <c r="K193" s="108">
        <f t="shared" si="79"/>
        <v>0</v>
      </c>
      <c r="L193" s="108">
        <f t="shared" si="79"/>
        <v>0</v>
      </c>
      <c r="M193" s="108">
        <f t="shared" si="79"/>
        <v>0</v>
      </c>
      <c r="N193" s="108">
        <f t="shared" si="79"/>
        <v>0</v>
      </c>
      <c r="O193" s="108">
        <f t="shared" si="79"/>
        <v>0</v>
      </c>
      <c r="P193" s="108">
        <f t="shared" si="79"/>
        <v>0</v>
      </c>
      <c r="Q193" s="108">
        <f t="shared" si="79"/>
        <v>0</v>
      </c>
      <c r="R193" s="108">
        <f t="shared" si="79"/>
        <v>0</v>
      </c>
      <c r="S193" s="108">
        <f t="shared" si="79"/>
        <v>0</v>
      </c>
      <c r="T193" s="108">
        <f t="shared" si="79"/>
        <v>0</v>
      </c>
      <c r="U193" s="108">
        <f t="shared" si="79"/>
        <v>0</v>
      </c>
      <c r="V193" s="108">
        <f t="shared" si="79"/>
        <v>0</v>
      </c>
      <c r="W193" s="108">
        <f t="shared" si="79"/>
        <v>0</v>
      </c>
      <c r="X193" s="108">
        <f t="shared" si="79"/>
        <v>0</v>
      </c>
      <c r="Y193" s="108">
        <f t="shared" si="79"/>
        <v>0</v>
      </c>
      <c r="Z193" s="112"/>
      <c r="AA193" s="112"/>
      <c r="AB193" s="112"/>
      <c r="AC193" s="112"/>
      <c r="AD193" s="101"/>
    </row>
    <row r="194" spans="1:30" ht="15" x14ac:dyDescent="0.2">
      <c r="A194" s="95" t="s">
        <v>929</v>
      </c>
      <c r="B194" s="93" t="s">
        <v>941</v>
      </c>
      <c r="C194" s="94">
        <v>559</v>
      </c>
      <c r="D194" s="95" t="s">
        <v>101</v>
      </c>
      <c r="E194" s="119">
        <v>3231</v>
      </c>
      <c r="F194" s="142" t="s">
        <v>52</v>
      </c>
      <c r="G194" s="134"/>
      <c r="H194" s="398">
        <v>203</v>
      </c>
      <c r="I194" s="399"/>
      <c r="J194" s="398">
        <v>0</v>
      </c>
      <c r="K194" s="399"/>
      <c r="L194" s="398"/>
      <c r="M194" s="399"/>
      <c r="N194" s="398"/>
      <c r="O194" s="399"/>
      <c r="P194" s="398">
        <v>0</v>
      </c>
      <c r="Q194" s="399"/>
      <c r="R194" s="398"/>
      <c r="S194" s="399"/>
      <c r="T194" s="398"/>
      <c r="U194" s="399"/>
      <c r="V194" s="398"/>
      <c r="W194" s="399"/>
      <c r="X194" s="398"/>
      <c r="Y194" s="399"/>
      <c r="Z194" s="112"/>
      <c r="AA194" s="112"/>
      <c r="AB194" s="112"/>
      <c r="AC194" s="112"/>
      <c r="AD194" s="112"/>
    </row>
    <row r="195" spans="1:30" ht="15.75" x14ac:dyDescent="0.2">
      <c r="A195" s="95" t="s">
        <v>929</v>
      </c>
      <c r="B195" s="93" t="s">
        <v>941</v>
      </c>
      <c r="C195" s="94">
        <v>559</v>
      </c>
      <c r="D195" s="95" t="s">
        <v>101</v>
      </c>
      <c r="E195" s="119">
        <v>3233</v>
      </c>
      <c r="F195" s="142" t="s">
        <v>54</v>
      </c>
      <c r="G195" s="134"/>
      <c r="H195" s="398">
        <v>0</v>
      </c>
      <c r="I195" s="399"/>
      <c r="J195" s="398">
        <v>0</v>
      </c>
      <c r="K195" s="399"/>
      <c r="L195" s="398"/>
      <c r="M195" s="399"/>
      <c r="N195" s="398"/>
      <c r="O195" s="399"/>
      <c r="P195" s="398">
        <v>0</v>
      </c>
      <c r="Q195" s="399"/>
      <c r="R195" s="398"/>
      <c r="S195" s="399"/>
      <c r="T195" s="398"/>
      <c r="U195" s="399"/>
      <c r="V195" s="398"/>
      <c r="W195" s="399"/>
      <c r="X195" s="398"/>
      <c r="Y195" s="399"/>
      <c r="Z195" s="101"/>
      <c r="AA195" s="101"/>
      <c r="AB195" s="101"/>
      <c r="AC195" s="101"/>
      <c r="AD195" s="101"/>
    </row>
    <row r="196" spans="1:30" ht="15.75" x14ac:dyDescent="0.2">
      <c r="A196" s="118" t="s">
        <v>929</v>
      </c>
      <c r="B196" s="102" t="s">
        <v>941</v>
      </c>
      <c r="C196" s="103">
        <v>559</v>
      </c>
      <c r="D196" s="118"/>
      <c r="E196" s="113">
        <v>329</v>
      </c>
      <c r="F196" s="141"/>
      <c r="G196" s="186"/>
      <c r="H196" s="108">
        <f>H197</f>
        <v>0</v>
      </c>
      <c r="I196" s="108">
        <f t="shared" ref="I196:Y196" si="80">I197</f>
        <v>0</v>
      </c>
      <c r="J196" s="108">
        <f t="shared" si="80"/>
        <v>0</v>
      </c>
      <c r="K196" s="108">
        <f t="shared" si="80"/>
        <v>0</v>
      </c>
      <c r="L196" s="108">
        <f t="shared" si="80"/>
        <v>0</v>
      </c>
      <c r="M196" s="108">
        <f t="shared" si="80"/>
        <v>0</v>
      </c>
      <c r="N196" s="108">
        <f t="shared" si="80"/>
        <v>0</v>
      </c>
      <c r="O196" s="108">
        <f t="shared" si="80"/>
        <v>0</v>
      </c>
      <c r="P196" s="108">
        <f t="shared" si="80"/>
        <v>0</v>
      </c>
      <c r="Q196" s="108">
        <f t="shared" si="80"/>
        <v>0</v>
      </c>
      <c r="R196" s="108">
        <f t="shared" si="80"/>
        <v>0</v>
      </c>
      <c r="S196" s="108">
        <f t="shared" si="80"/>
        <v>0</v>
      </c>
      <c r="T196" s="108">
        <f t="shared" si="80"/>
        <v>0</v>
      </c>
      <c r="U196" s="108">
        <f t="shared" si="80"/>
        <v>0</v>
      </c>
      <c r="V196" s="108">
        <f t="shared" si="80"/>
        <v>0</v>
      </c>
      <c r="W196" s="108">
        <f t="shared" si="80"/>
        <v>0</v>
      </c>
      <c r="X196" s="108">
        <f t="shared" si="80"/>
        <v>0</v>
      </c>
      <c r="Y196" s="108">
        <f t="shared" si="80"/>
        <v>0</v>
      </c>
      <c r="Z196" s="112"/>
      <c r="AA196" s="112"/>
      <c r="AB196" s="112"/>
      <c r="AC196" s="112"/>
      <c r="AD196" s="112"/>
    </row>
    <row r="197" spans="1:30" ht="15.75" x14ac:dyDescent="0.2">
      <c r="A197" s="95" t="s">
        <v>929</v>
      </c>
      <c r="B197" s="93" t="s">
        <v>941</v>
      </c>
      <c r="C197" s="94">
        <v>559</v>
      </c>
      <c r="D197" s="95" t="s">
        <v>101</v>
      </c>
      <c r="E197" s="119">
        <v>3293</v>
      </c>
      <c r="F197" s="142" t="s">
        <v>64</v>
      </c>
      <c r="G197" s="134"/>
      <c r="H197" s="398">
        <v>0</v>
      </c>
      <c r="I197" s="399"/>
      <c r="J197" s="398">
        <v>0</v>
      </c>
      <c r="K197" s="399"/>
      <c r="L197" s="398"/>
      <c r="M197" s="399"/>
      <c r="N197" s="398"/>
      <c r="O197" s="399"/>
      <c r="P197" s="398">
        <v>0</v>
      </c>
      <c r="Q197" s="399"/>
      <c r="R197" s="398"/>
      <c r="S197" s="399"/>
      <c r="T197" s="398"/>
      <c r="U197" s="399"/>
      <c r="V197" s="398"/>
      <c r="W197" s="399"/>
      <c r="X197" s="398"/>
      <c r="Y197" s="399"/>
      <c r="Z197" s="101"/>
      <c r="AA197" s="101"/>
      <c r="AB197" s="101"/>
      <c r="AC197" s="101"/>
      <c r="AD197" s="101"/>
    </row>
    <row r="198" spans="1:30" ht="15.75" x14ac:dyDescent="0.2">
      <c r="A198" s="188" t="s">
        <v>929</v>
      </c>
      <c r="B198" s="166" t="s">
        <v>941</v>
      </c>
      <c r="C198" s="167">
        <v>559</v>
      </c>
      <c r="D198" s="166"/>
      <c r="E198" s="168">
        <v>42</v>
      </c>
      <c r="F198" s="169"/>
      <c r="G198" s="169"/>
      <c r="H198" s="185">
        <f t="shared" ref="H198:X199" si="81">H199</f>
        <v>0</v>
      </c>
      <c r="I198" s="185">
        <f t="shared" si="81"/>
        <v>0</v>
      </c>
      <c r="J198" s="185">
        <f t="shared" si="81"/>
        <v>0</v>
      </c>
      <c r="K198" s="185">
        <f t="shared" si="81"/>
        <v>0</v>
      </c>
      <c r="L198" s="185">
        <f t="shared" si="81"/>
        <v>0</v>
      </c>
      <c r="M198" s="185">
        <f t="shared" si="81"/>
        <v>0</v>
      </c>
      <c r="N198" s="185">
        <f t="shared" si="81"/>
        <v>0</v>
      </c>
      <c r="O198" s="185">
        <f t="shared" si="81"/>
        <v>0</v>
      </c>
      <c r="P198" s="185">
        <f t="shared" si="81"/>
        <v>0</v>
      </c>
      <c r="Q198" s="185">
        <f t="shared" si="81"/>
        <v>0</v>
      </c>
      <c r="R198" s="185">
        <f t="shared" si="81"/>
        <v>0</v>
      </c>
      <c r="S198" s="185">
        <f t="shared" si="81"/>
        <v>0</v>
      </c>
      <c r="T198" s="185">
        <f t="shared" si="81"/>
        <v>0</v>
      </c>
      <c r="U198" s="185">
        <f t="shared" si="81"/>
        <v>0</v>
      </c>
      <c r="V198" s="185">
        <f t="shared" si="81"/>
        <v>0</v>
      </c>
      <c r="W198" s="185">
        <f t="shared" si="81"/>
        <v>0</v>
      </c>
      <c r="X198" s="185">
        <f t="shared" si="81"/>
        <v>0</v>
      </c>
      <c r="Y198" s="185">
        <f t="shared" ref="X198:Y199" si="82">Y199</f>
        <v>0</v>
      </c>
      <c r="Z198" s="112"/>
      <c r="AA198" s="112"/>
      <c r="AB198" s="112"/>
      <c r="AC198" s="112"/>
      <c r="AD198" s="112"/>
    </row>
    <row r="199" spans="1:30" ht="15.75" x14ac:dyDescent="0.2">
      <c r="A199" s="118" t="s">
        <v>929</v>
      </c>
      <c r="B199" s="102" t="s">
        <v>941</v>
      </c>
      <c r="C199" s="103">
        <v>559</v>
      </c>
      <c r="D199" s="118"/>
      <c r="E199" s="113">
        <v>422</v>
      </c>
      <c r="F199" s="141"/>
      <c r="G199" s="186"/>
      <c r="H199" s="108">
        <f t="shared" si="81"/>
        <v>0</v>
      </c>
      <c r="I199" s="108">
        <f t="shared" si="81"/>
        <v>0</v>
      </c>
      <c r="J199" s="108">
        <f t="shared" si="81"/>
        <v>0</v>
      </c>
      <c r="K199" s="108">
        <f t="shared" si="81"/>
        <v>0</v>
      </c>
      <c r="L199" s="108">
        <f t="shared" si="81"/>
        <v>0</v>
      </c>
      <c r="M199" s="108">
        <f t="shared" si="81"/>
        <v>0</v>
      </c>
      <c r="N199" s="108">
        <f t="shared" si="81"/>
        <v>0</v>
      </c>
      <c r="O199" s="108">
        <f t="shared" si="81"/>
        <v>0</v>
      </c>
      <c r="P199" s="108">
        <f t="shared" si="81"/>
        <v>0</v>
      </c>
      <c r="Q199" s="108">
        <f t="shared" si="81"/>
        <v>0</v>
      </c>
      <c r="R199" s="108">
        <f t="shared" si="81"/>
        <v>0</v>
      </c>
      <c r="S199" s="108">
        <f t="shared" si="81"/>
        <v>0</v>
      </c>
      <c r="T199" s="108">
        <f t="shared" si="81"/>
        <v>0</v>
      </c>
      <c r="U199" s="108">
        <f t="shared" si="81"/>
        <v>0</v>
      </c>
      <c r="V199" s="108">
        <f t="shared" si="81"/>
        <v>0</v>
      </c>
      <c r="W199" s="108">
        <f t="shared" si="81"/>
        <v>0</v>
      </c>
      <c r="X199" s="108">
        <f t="shared" si="82"/>
        <v>0</v>
      </c>
      <c r="Y199" s="108">
        <f t="shared" si="82"/>
        <v>0</v>
      </c>
      <c r="Z199" s="101"/>
      <c r="AA199" s="101"/>
      <c r="AB199" s="101"/>
      <c r="AC199" s="101"/>
      <c r="AD199" s="101"/>
    </row>
    <row r="200" spans="1:30" ht="15" x14ac:dyDescent="0.2">
      <c r="A200" s="95" t="s">
        <v>929</v>
      </c>
      <c r="B200" s="93" t="s">
        <v>941</v>
      </c>
      <c r="C200" s="94">
        <v>559</v>
      </c>
      <c r="D200" s="95" t="s">
        <v>101</v>
      </c>
      <c r="E200" s="119">
        <v>4227</v>
      </c>
      <c r="F200" s="142" t="s">
        <v>77</v>
      </c>
      <c r="G200" s="134"/>
      <c r="H200" s="398">
        <v>0</v>
      </c>
      <c r="I200" s="399"/>
      <c r="J200" s="398">
        <v>0</v>
      </c>
      <c r="K200" s="399"/>
      <c r="L200" s="398"/>
      <c r="M200" s="399"/>
      <c r="N200" s="398"/>
      <c r="O200" s="399"/>
      <c r="P200" s="398">
        <v>0</v>
      </c>
      <c r="Q200" s="399"/>
      <c r="R200" s="398"/>
      <c r="S200" s="399"/>
      <c r="T200" s="398"/>
      <c r="U200" s="399"/>
      <c r="V200" s="398"/>
      <c r="W200" s="399"/>
      <c r="X200" s="398"/>
      <c r="Y200" s="399"/>
      <c r="Z200" s="112"/>
      <c r="AA200" s="112"/>
      <c r="AB200" s="112"/>
      <c r="AC200" s="112"/>
      <c r="AD200" s="112"/>
    </row>
    <row r="201" spans="1:30" ht="45" x14ac:dyDescent="0.2">
      <c r="A201" s="202" t="s">
        <v>929</v>
      </c>
      <c r="B201" s="173" t="s">
        <v>943</v>
      </c>
      <c r="C201" s="173"/>
      <c r="D201" s="173"/>
      <c r="E201" s="174"/>
      <c r="F201" s="176" t="s">
        <v>944</v>
      </c>
      <c r="G201" s="177" t="s">
        <v>945</v>
      </c>
      <c r="H201" s="178">
        <f>H202+H205</f>
        <v>13272</v>
      </c>
      <c r="I201" s="178">
        <f t="shared" ref="I201:Y201" si="83">I202+I205</f>
        <v>0</v>
      </c>
      <c r="J201" s="178">
        <f t="shared" si="83"/>
        <v>0</v>
      </c>
      <c r="K201" s="178">
        <f t="shared" si="83"/>
        <v>0</v>
      </c>
      <c r="L201" s="178">
        <f t="shared" si="83"/>
        <v>2220000</v>
      </c>
      <c r="M201" s="178">
        <f t="shared" si="83"/>
        <v>0</v>
      </c>
      <c r="N201" s="178">
        <f t="shared" si="83"/>
        <v>2012000</v>
      </c>
      <c r="O201" s="178">
        <f t="shared" si="83"/>
        <v>0</v>
      </c>
      <c r="P201" s="178">
        <f t="shared" si="83"/>
        <v>0</v>
      </c>
      <c r="Q201" s="178">
        <f t="shared" si="83"/>
        <v>0</v>
      </c>
      <c r="R201" s="178">
        <f t="shared" si="83"/>
        <v>4460000</v>
      </c>
      <c r="S201" s="178">
        <f t="shared" si="83"/>
        <v>0</v>
      </c>
      <c r="T201" s="178">
        <f t="shared" si="83"/>
        <v>2000000</v>
      </c>
      <c r="U201" s="178">
        <f t="shared" si="83"/>
        <v>0</v>
      </c>
      <c r="V201" s="178">
        <f t="shared" si="83"/>
        <v>4450000</v>
      </c>
      <c r="W201" s="178">
        <f t="shared" si="83"/>
        <v>0</v>
      </c>
      <c r="X201" s="178">
        <f t="shared" si="83"/>
        <v>1000000</v>
      </c>
      <c r="Y201" s="178">
        <f t="shared" si="83"/>
        <v>0</v>
      </c>
      <c r="Z201" s="101"/>
      <c r="AA201" s="101"/>
      <c r="AB201" s="101"/>
      <c r="AC201" s="101"/>
      <c r="AD201" s="112"/>
    </row>
    <row r="202" spans="1:30" ht="15.75" x14ac:dyDescent="0.2">
      <c r="A202" s="188" t="s">
        <v>929</v>
      </c>
      <c r="B202" s="166" t="s">
        <v>943</v>
      </c>
      <c r="C202" s="167">
        <v>43</v>
      </c>
      <c r="D202" s="166"/>
      <c r="E202" s="168">
        <v>32</v>
      </c>
      <c r="F202" s="169"/>
      <c r="G202" s="169"/>
      <c r="H202" s="185">
        <f>H203</f>
        <v>13272</v>
      </c>
      <c r="I202" s="185">
        <f t="shared" ref="I202:Y203" si="84">I203</f>
        <v>0</v>
      </c>
      <c r="J202" s="185">
        <f t="shared" si="84"/>
        <v>0</v>
      </c>
      <c r="K202" s="185">
        <f t="shared" si="84"/>
        <v>0</v>
      </c>
      <c r="L202" s="185">
        <f t="shared" si="84"/>
        <v>0</v>
      </c>
      <c r="M202" s="185">
        <f t="shared" si="84"/>
        <v>0</v>
      </c>
      <c r="N202" s="185">
        <f t="shared" si="84"/>
        <v>12000</v>
      </c>
      <c r="O202" s="185">
        <f t="shared" si="84"/>
        <v>0</v>
      </c>
      <c r="P202" s="185">
        <f t="shared" si="84"/>
        <v>0</v>
      </c>
      <c r="Q202" s="185">
        <f t="shared" si="84"/>
        <v>0</v>
      </c>
      <c r="R202" s="185">
        <f t="shared" si="84"/>
        <v>0</v>
      </c>
      <c r="S202" s="185">
        <f t="shared" si="84"/>
        <v>0</v>
      </c>
      <c r="T202" s="185">
        <f t="shared" si="84"/>
        <v>0</v>
      </c>
      <c r="U202" s="185">
        <f t="shared" si="84"/>
        <v>0</v>
      </c>
      <c r="V202" s="185">
        <f t="shared" si="84"/>
        <v>0</v>
      </c>
      <c r="W202" s="185">
        <f t="shared" si="84"/>
        <v>0</v>
      </c>
      <c r="X202" s="185">
        <f t="shared" si="84"/>
        <v>0</v>
      </c>
      <c r="Y202" s="185">
        <f t="shared" si="84"/>
        <v>0</v>
      </c>
      <c r="Z202" s="112"/>
      <c r="AA202" s="112"/>
      <c r="AB202" s="112"/>
      <c r="AC202" s="112"/>
      <c r="AD202" s="112"/>
    </row>
    <row r="203" spans="1:30" ht="15.75" x14ac:dyDescent="0.2">
      <c r="A203" s="118" t="s">
        <v>929</v>
      </c>
      <c r="B203" s="102" t="s">
        <v>943</v>
      </c>
      <c r="C203" s="103">
        <v>43</v>
      </c>
      <c r="D203" s="118"/>
      <c r="E203" s="113">
        <v>323</v>
      </c>
      <c r="F203" s="141"/>
      <c r="G203" s="186"/>
      <c r="H203" s="108">
        <f>H204</f>
        <v>13272</v>
      </c>
      <c r="I203" s="108">
        <f t="shared" si="84"/>
        <v>0</v>
      </c>
      <c r="J203" s="108">
        <f t="shared" si="84"/>
        <v>0</v>
      </c>
      <c r="K203" s="108">
        <f t="shared" si="84"/>
        <v>0</v>
      </c>
      <c r="L203" s="108">
        <f t="shared" si="84"/>
        <v>0</v>
      </c>
      <c r="M203" s="108">
        <f t="shared" si="84"/>
        <v>0</v>
      </c>
      <c r="N203" s="108">
        <f t="shared" si="84"/>
        <v>12000</v>
      </c>
      <c r="O203" s="108">
        <f t="shared" si="84"/>
        <v>0</v>
      </c>
      <c r="P203" s="108">
        <f t="shared" si="84"/>
        <v>0</v>
      </c>
      <c r="Q203" s="108">
        <f t="shared" si="84"/>
        <v>0</v>
      </c>
      <c r="R203" s="108">
        <f t="shared" si="84"/>
        <v>0</v>
      </c>
      <c r="S203" s="108">
        <f t="shared" si="84"/>
        <v>0</v>
      </c>
      <c r="T203" s="108">
        <f t="shared" si="84"/>
        <v>0</v>
      </c>
      <c r="U203" s="108">
        <f t="shared" si="84"/>
        <v>0</v>
      </c>
      <c r="V203" s="108">
        <f t="shared" si="84"/>
        <v>0</v>
      </c>
      <c r="W203" s="108">
        <f t="shared" si="84"/>
        <v>0</v>
      </c>
      <c r="X203" s="108">
        <f t="shared" si="84"/>
        <v>0</v>
      </c>
      <c r="Y203" s="108">
        <f t="shared" si="84"/>
        <v>0</v>
      </c>
      <c r="Z203" s="112"/>
      <c r="AA203" s="112"/>
      <c r="AB203" s="112"/>
      <c r="AC203" s="112"/>
      <c r="AD203" s="112"/>
    </row>
    <row r="204" spans="1:30" ht="15" x14ac:dyDescent="0.2">
      <c r="A204" s="95" t="s">
        <v>929</v>
      </c>
      <c r="B204" s="93" t="s">
        <v>943</v>
      </c>
      <c r="C204" s="94">
        <v>43</v>
      </c>
      <c r="D204" s="95" t="s">
        <v>101</v>
      </c>
      <c r="E204" s="119">
        <v>3237</v>
      </c>
      <c r="F204" s="142" t="s">
        <v>58</v>
      </c>
      <c r="G204" s="134"/>
      <c r="H204" s="398">
        <v>13272</v>
      </c>
      <c r="I204" s="399"/>
      <c r="J204" s="398">
        <v>0</v>
      </c>
      <c r="K204" s="399"/>
      <c r="L204" s="398">
        <v>0</v>
      </c>
      <c r="M204" s="399"/>
      <c r="N204" s="398">
        <v>12000</v>
      </c>
      <c r="O204" s="399"/>
      <c r="P204" s="398">
        <v>0</v>
      </c>
      <c r="Q204" s="399"/>
      <c r="R204" s="398">
        <v>0</v>
      </c>
      <c r="S204" s="399"/>
      <c r="T204" s="398"/>
      <c r="U204" s="399"/>
      <c r="V204" s="398">
        <v>0</v>
      </c>
      <c r="W204" s="399"/>
      <c r="X204" s="398"/>
      <c r="Y204" s="399"/>
      <c r="Z204" s="112"/>
      <c r="AA204" s="112"/>
      <c r="AB204" s="112"/>
      <c r="AC204" s="112"/>
      <c r="AD204" s="112"/>
    </row>
    <row r="205" spans="1:30" ht="15.75" x14ac:dyDescent="0.2">
      <c r="A205" s="188" t="s">
        <v>929</v>
      </c>
      <c r="B205" s="166" t="s">
        <v>943</v>
      </c>
      <c r="C205" s="167">
        <v>52</v>
      </c>
      <c r="D205" s="166"/>
      <c r="E205" s="168">
        <v>42</v>
      </c>
      <c r="F205" s="169"/>
      <c r="G205" s="169"/>
      <c r="H205" s="185">
        <f>H206</f>
        <v>0</v>
      </c>
      <c r="I205" s="185">
        <f t="shared" ref="I205:Y206" si="85">I206</f>
        <v>0</v>
      </c>
      <c r="J205" s="185">
        <f t="shared" si="85"/>
        <v>0</v>
      </c>
      <c r="K205" s="185">
        <f t="shared" si="85"/>
        <v>0</v>
      </c>
      <c r="L205" s="185">
        <f t="shared" si="85"/>
        <v>2220000</v>
      </c>
      <c r="M205" s="185">
        <f t="shared" si="85"/>
        <v>0</v>
      </c>
      <c r="N205" s="185">
        <f t="shared" si="85"/>
        <v>2000000</v>
      </c>
      <c r="O205" s="185">
        <f t="shared" si="85"/>
        <v>0</v>
      </c>
      <c r="P205" s="185">
        <f t="shared" si="85"/>
        <v>0</v>
      </c>
      <c r="Q205" s="185">
        <f t="shared" si="85"/>
        <v>0</v>
      </c>
      <c r="R205" s="185">
        <f t="shared" si="85"/>
        <v>4460000</v>
      </c>
      <c r="S205" s="185">
        <f t="shared" si="85"/>
        <v>0</v>
      </c>
      <c r="T205" s="185">
        <f t="shared" si="85"/>
        <v>2000000</v>
      </c>
      <c r="U205" s="185">
        <f t="shared" si="85"/>
        <v>0</v>
      </c>
      <c r="V205" s="185">
        <f t="shared" si="85"/>
        <v>4450000</v>
      </c>
      <c r="W205" s="185">
        <f t="shared" si="85"/>
        <v>0</v>
      </c>
      <c r="X205" s="185">
        <f t="shared" si="85"/>
        <v>1000000</v>
      </c>
      <c r="Y205" s="185">
        <f t="shared" si="85"/>
        <v>0</v>
      </c>
      <c r="Z205" s="112"/>
      <c r="AA205" s="112"/>
      <c r="AB205" s="112"/>
      <c r="AC205" s="112"/>
      <c r="AD205" s="112"/>
    </row>
    <row r="206" spans="1:30" ht="15.75" x14ac:dyDescent="0.2">
      <c r="A206" s="118" t="s">
        <v>929</v>
      </c>
      <c r="B206" s="102" t="s">
        <v>943</v>
      </c>
      <c r="C206" s="103">
        <v>52</v>
      </c>
      <c r="D206" s="118"/>
      <c r="E206" s="113">
        <v>421</v>
      </c>
      <c r="F206" s="141"/>
      <c r="G206" s="186"/>
      <c r="H206" s="108">
        <f>H207</f>
        <v>0</v>
      </c>
      <c r="I206" s="108">
        <f t="shared" si="85"/>
        <v>0</v>
      </c>
      <c r="J206" s="108">
        <f t="shared" si="85"/>
        <v>0</v>
      </c>
      <c r="K206" s="108">
        <f t="shared" si="85"/>
        <v>0</v>
      </c>
      <c r="L206" s="108">
        <f t="shared" si="85"/>
        <v>2220000</v>
      </c>
      <c r="M206" s="108">
        <f t="shared" si="85"/>
        <v>0</v>
      </c>
      <c r="N206" s="108">
        <f t="shared" si="85"/>
        <v>2000000</v>
      </c>
      <c r="O206" s="108">
        <f t="shared" si="85"/>
        <v>0</v>
      </c>
      <c r="P206" s="108">
        <f t="shared" si="85"/>
        <v>0</v>
      </c>
      <c r="Q206" s="108">
        <f t="shared" si="85"/>
        <v>0</v>
      </c>
      <c r="R206" s="108">
        <f t="shared" si="85"/>
        <v>4460000</v>
      </c>
      <c r="S206" s="108">
        <f t="shared" si="85"/>
        <v>0</v>
      </c>
      <c r="T206" s="108">
        <f t="shared" si="85"/>
        <v>2000000</v>
      </c>
      <c r="U206" s="108">
        <f t="shared" si="85"/>
        <v>0</v>
      </c>
      <c r="V206" s="108">
        <f t="shared" si="85"/>
        <v>4450000</v>
      </c>
      <c r="W206" s="108">
        <f t="shared" si="85"/>
        <v>0</v>
      </c>
      <c r="X206" s="108">
        <f t="shared" si="85"/>
        <v>1000000</v>
      </c>
      <c r="Y206" s="108">
        <f t="shared" si="85"/>
        <v>0</v>
      </c>
      <c r="Z206" s="112"/>
      <c r="AA206" s="112"/>
      <c r="AB206" s="112"/>
      <c r="AC206" s="112"/>
      <c r="AD206" s="101"/>
    </row>
    <row r="207" spans="1:30" ht="15" x14ac:dyDescent="0.2">
      <c r="A207" s="95" t="s">
        <v>929</v>
      </c>
      <c r="B207" s="93" t="s">
        <v>943</v>
      </c>
      <c r="C207" s="94">
        <v>52</v>
      </c>
      <c r="D207" s="95" t="s">
        <v>101</v>
      </c>
      <c r="E207" s="119">
        <v>4214</v>
      </c>
      <c r="F207" s="142" t="s">
        <v>500</v>
      </c>
      <c r="G207" s="134"/>
      <c r="H207" s="398">
        <v>0</v>
      </c>
      <c r="I207" s="399"/>
      <c r="J207" s="398">
        <v>0</v>
      </c>
      <c r="K207" s="399"/>
      <c r="L207" s="402">
        <v>2220000</v>
      </c>
      <c r="M207" s="399"/>
      <c r="N207" s="402">
        <v>2000000</v>
      </c>
      <c r="O207" s="399"/>
      <c r="P207" s="398">
        <v>0</v>
      </c>
      <c r="Q207" s="399"/>
      <c r="R207" s="402">
        <v>4460000</v>
      </c>
      <c r="S207" s="399"/>
      <c r="T207" s="402">
        <v>2000000</v>
      </c>
      <c r="U207" s="399"/>
      <c r="V207" s="402">
        <v>4450000</v>
      </c>
      <c r="W207" s="399"/>
      <c r="X207" s="402">
        <v>1000000</v>
      </c>
      <c r="Y207" s="399"/>
      <c r="Z207" s="112"/>
      <c r="AA207" s="112"/>
      <c r="AB207" s="112"/>
      <c r="AC207" s="112"/>
      <c r="AD207" s="112"/>
    </row>
    <row r="208" spans="1:30" ht="47.25" x14ac:dyDescent="0.2">
      <c r="A208" s="202" t="s">
        <v>929</v>
      </c>
      <c r="B208" s="173" t="s">
        <v>946</v>
      </c>
      <c r="C208" s="173"/>
      <c r="D208" s="173"/>
      <c r="E208" s="174"/>
      <c r="F208" s="176" t="s">
        <v>947</v>
      </c>
      <c r="G208" s="177" t="s">
        <v>945</v>
      </c>
      <c r="H208" s="178">
        <f>H209+H216+H219+H226</f>
        <v>89404</v>
      </c>
      <c r="I208" s="178">
        <f t="shared" ref="I208:Y208" si="86">I209+I216+I219+I226</f>
        <v>11308</v>
      </c>
      <c r="J208" s="178">
        <f t="shared" si="86"/>
        <v>0</v>
      </c>
      <c r="K208" s="178">
        <f t="shared" si="86"/>
        <v>0</v>
      </c>
      <c r="L208" s="178">
        <f t="shared" si="86"/>
        <v>0</v>
      </c>
      <c r="M208" s="178">
        <f t="shared" si="86"/>
        <v>0</v>
      </c>
      <c r="N208" s="178">
        <f t="shared" si="86"/>
        <v>0</v>
      </c>
      <c r="O208" s="178">
        <f t="shared" si="86"/>
        <v>0</v>
      </c>
      <c r="P208" s="178">
        <f t="shared" si="86"/>
        <v>0</v>
      </c>
      <c r="Q208" s="178">
        <f t="shared" si="86"/>
        <v>0</v>
      </c>
      <c r="R208" s="178">
        <f t="shared" si="86"/>
        <v>54079</v>
      </c>
      <c r="S208" s="178">
        <f t="shared" si="86"/>
        <v>54079</v>
      </c>
      <c r="T208" s="178">
        <f>T209+T216+T219+T226</f>
        <v>0</v>
      </c>
      <c r="U208" s="178">
        <f t="shared" ref="U208" si="87">U209+U216+U219+U226</f>
        <v>0</v>
      </c>
      <c r="V208" s="178">
        <f t="shared" si="86"/>
        <v>0</v>
      </c>
      <c r="W208" s="178">
        <f t="shared" si="86"/>
        <v>0</v>
      </c>
      <c r="X208" s="178">
        <f t="shared" si="86"/>
        <v>0</v>
      </c>
      <c r="Y208" s="178">
        <f t="shared" si="86"/>
        <v>0</v>
      </c>
      <c r="Z208" s="101"/>
      <c r="AA208" s="101"/>
      <c r="AB208" s="101"/>
      <c r="AC208" s="101"/>
      <c r="AD208" s="112"/>
    </row>
    <row r="209" spans="1:30" ht="15.75" x14ac:dyDescent="0.2">
      <c r="A209" s="188" t="s">
        <v>929</v>
      </c>
      <c r="B209" s="166" t="s">
        <v>946</v>
      </c>
      <c r="C209" s="167">
        <v>12</v>
      </c>
      <c r="D209" s="166"/>
      <c r="E209" s="168">
        <v>31</v>
      </c>
      <c r="F209" s="169"/>
      <c r="G209" s="169"/>
      <c r="H209" s="185">
        <f t="shared" ref="H209:Y209" si="88">H210+H212+H214</f>
        <v>7433</v>
      </c>
      <c r="I209" s="185">
        <f t="shared" si="88"/>
        <v>7433</v>
      </c>
      <c r="J209" s="185">
        <f t="shared" si="88"/>
        <v>0</v>
      </c>
      <c r="K209" s="185">
        <f t="shared" si="88"/>
        <v>0</v>
      </c>
      <c r="L209" s="185">
        <f t="shared" si="88"/>
        <v>0</v>
      </c>
      <c r="M209" s="185">
        <f t="shared" si="88"/>
        <v>0</v>
      </c>
      <c r="N209" s="185">
        <f t="shared" si="88"/>
        <v>0</v>
      </c>
      <c r="O209" s="185">
        <f t="shared" si="88"/>
        <v>0</v>
      </c>
      <c r="P209" s="185">
        <f t="shared" si="88"/>
        <v>0</v>
      </c>
      <c r="Q209" s="185">
        <f t="shared" si="88"/>
        <v>0</v>
      </c>
      <c r="R209" s="185">
        <f t="shared" si="88"/>
        <v>54079</v>
      </c>
      <c r="S209" s="185">
        <f t="shared" si="88"/>
        <v>54079</v>
      </c>
      <c r="T209" s="185">
        <f t="shared" si="88"/>
        <v>0</v>
      </c>
      <c r="U209" s="185">
        <f t="shared" si="88"/>
        <v>0</v>
      </c>
      <c r="V209" s="185">
        <f t="shared" si="88"/>
        <v>0</v>
      </c>
      <c r="W209" s="185">
        <f t="shared" si="88"/>
        <v>0</v>
      </c>
      <c r="X209" s="185">
        <f t="shared" si="88"/>
        <v>0</v>
      </c>
      <c r="Y209" s="185">
        <f t="shared" si="88"/>
        <v>0</v>
      </c>
      <c r="Z209" s="112"/>
      <c r="AA209" s="112"/>
      <c r="AB209" s="112"/>
      <c r="AC209" s="112"/>
      <c r="AD209" s="101"/>
    </row>
    <row r="210" spans="1:30" ht="15.75" x14ac:dyDescent="0.2">
      <c r="A210" s="118" t="s">
        <v>929</v>
      </c>
      <c r="B210" s="102" t="s">
        <v>946</v>
      </c>
      <c r="C210" s="103">
        <v>12</v>
      </c>
      <c r="D210" s="118"/>
      <c r="E210" s="113">
        <v>311</v>
      </c>
      <c r="F210" s="141"/>
      <c r="G210" s="186"/>
      <c r="H210" s="108">
        <f t="shared" ref="H210:Y210" si="89">H211</f>
        <v>5973</v>
      </c>
      <c r="I210" s="108">
        <f t="shared" si="89"/>
        <v>5973</v>
      </c>
      <c r="J210" s="108">
        <f t="shared" si="89"/>
        <v>0</v>
      </c>
      <c r="K210" s="108">
        <f t="shared" si="89"/>
        <v>0</v>
      </c>
      <c r="L210" s="108">
        <f t="shared" si="89"/>
        <v>0</v>
      </c>
      <c r="M210" s="108">
        <f t="shared" si="89"/>
        <v>0</v>
      </c>
      <c r="N210" s="108">
        <f t="shared" si="89"/>
        <v>0</v>
      </c>
      <c r="O210" s="108">
        <f t="shared" si="89"/>
        <v>0</v>
      </c>
      <c r="P210" s="108">
        <f t="shared" si="89"/>
        <v>0</v>
      </c>
      <c r="Q210" s="108">
        <f t="shared" si="89"/>
        <v>0</v>
      </c>
      <c r="R210" s="108">
        <f t="shared" si="89"/>
        <v>54079</v>
      </c>
      <c r="S210" s="108">
        <f t="shared" si="89"/>
        <v>54079</v>
      </c>
      <c r="T210" s="108">
        <f t="shared" si="89"/>
        <v>0</v>
      </c>
      <c r="U210" s="108">
        <f t="shared" si="89"/>
        <v>0</v>
      </c>
      <c r="V210" s="108">
        <f t="shared" si="89"/>
        <v>0</v>
      </c>
      <c r="W210" s="108">
        <f t="shared" si="89"/>
        <v>0</v>
      </c>
      <c r="X210" s="108">
        <f t="shared" si="89"/>
        <v>0</v>
      </c>
      <c r="Y210" s="108">
        <f t="shared" si="89"/>
        <v>0</v>
      </c>
      <c r="Z210" s="112"/>
      <c r="AA210" s="112"/>
      <c r="AB210" s="112"/>
      <c r="AC210" s="112"/>
      <c r="AD210" s="112"/>
    </row>
    <row r="211" spans="1:30" ht="15.75" x14ac:dyDescent="0.2">
      <c r="A211" s="95" t="s">
        <v>929</v>
      </c>
      <c r="B211" s="93" t="s">
        <v>946</v>
      </c>
      <c r="C211" s="94">
        <v>12</v>
      </c>
      <c r="D211" s="95" t="s">
        <v>101</v>
      </c>
      <c r="E211" s="119">
        <v>3111</v>
      </c>
      <c r="F211" s="142" t="s">
        <v>33</v>
      </c>
      <c r="G211" s="134"/>
      <c r="H211" s="398">
        <v>5973</v>
      </c>
      <c r="I211" s="398">
        <f>H211</f>
        <v>5973</v>
      </c>
      <c r="J211" s="398">
        <v>0</v>
      </c>
      <c r="K211" s="398">
        <f>J211</f>
        <v>0</v>
      </c>
      <c r="L211" s="398"/>
      <c r="M211" s="398">
        <f>L211</f>
        <v>0</v>
      </c>
      <c r="N211" s="398"/>
      <c r="O211" s="398">
        <f>N211</f>
        <v>0</v>
      </c>
      <c r="P211" s="398">
        <v>0</v>
      </c>
      <c r="Q211" s="398">
        <f>P211</f>
        <v>0</v>
      </c>
      <c r="R211" s="398">
        <v>54079</v>
      </c>
      <c r="S211" s="398">
        <f>R211</f>
        <v>54079</v>
      </c>
      <c r="T211" s="398"/>
      <c r="U211" s="398">
        <f>T211</f>
        <v>0</v>
      </c>
      <c r="V211" s="398"/>
      <c r="W211" s="398">
        <f>V211</f>
        <v>0</v>
      </c>
      <c r="X211" s="398"/>
      <c r="Y211" s="398">
        <f>X211</f>
        <v>0</v>
      </c>
      <c r="Z211" s="101"/>
      <c r="AA211" s="101"/>
      <c r="AB211" s="101"/>
      <c r="AC211" s="101"/>
      <c r="AD211" s="101"/>
    </row>
    <row r="212" spans="1:30" ht="15.75" x14ac:dyDescent="0.2">
      <c r="A212" s="118" t="s">
        <v>929</v>
      </c>
      <c r="B212" s="102" t="s">
        <v>946</v>
      </c>
      <c r="C212" s="103">
        <v>12</v>
      </c>
      <c r="D212" s="118"/>
      <c r="E212" s="113">
        <v>312</v>
      </c>
      <c r="F212" s="141"/>
      <c r="G212" s="186"/>
      <c r="H212" s="108">
        <f t="shared" ref="H212:Y212" si="90">H213</f>
        <v>133</v>
      </c>
      <c r="I212" s="108">
        <f t="shared" si="90"/>
        <v>133</v>
      </c>
      <c r="J212" s="108">
        <f t="shared" si="90"/>
        <v>0</v>
      </c>
      <c r="K212" s="108">
        <f t="shared" si="90"/>
        <v>0</v>
      </c>
      <c r="L212" s="108">
        <f t="shared" si="90"/>
        <v>0</v>
      </c>
      <c r="M212" s="108">
        <f t="shared" si="90"/>
        <v>0</v>
      </c>
      <c r="N212" s="108">
        <f t="shared" si="90"/>
        <v>0</v>
      </c>
      <c r="O212" s="108">
        <f t="shared" si="90"/>
        <v>0</v>
      </c>
      <c r="P212" s="108">
        <f t="shared" si="90"/>
        <v>0</v>
      </c>
      <c r="Q212" s="108">
        <f t="shared" si="90"/>
        <v>0</v>
      </c>
      <c r="R212" s="108">
        <f t="shared" si="90"/>
        <v>0</v>
      </c>
      <c r="S212" s="108">
        <f t="shared" si="90"/>
        <v>0</v>
      </c>
      <c r="T212" s="108">
        <f t="shared" si="90"/>
        <v>0</v>
      </c>
      <c r="U212" s="108">
        <f t="shared" si="90"/>
        <v>0</v>
      </c>
      <c r="V212" s="108">
        <f t="shared" si="90"/>
        <v>0</v>
      </c>
      <c r="W212" s="108">
        <f t="shared" si="90"/>
        <v>0</v>
      </c>
      <c r="X212" s="108">
        <f t="shared" si="90"/>
        <v>0</v>
      </c>
      <c r="Y212" s="108">
        <f t="shared" si="90"/>
        <v>0</v>
      </c>
      <c r="Z212" s="112"/>
      <c r="AA212" s="112"/>
      <c r="AB212" s="112"/>
      <c r="AC212" s="112"/>
      <c r="AD212" s="112"/>
    </row>
    <row r="213" spans="1:30" ht="15.75" x14ac:dyDescent="0.2">
      <c r="A213" s="95" t="s">
        <v>929</v>
      </c>
      <c r="B213" s="93" t="s">
        <v>946</v>
      </c>
      <c r="C213" s="94">
        <v>12</v>
      </c>
      <c r="D213" s="95" t="s">
        <v>101</v>
      </c>
      <c r="E213" s="119">
        <v>3121</v>
      </c>
      <c r="F213" s="142" t="s">
        <v>471</v>
      </c>
      <c r="G213" s="134"/>
      <c r="H213" s="398">
        <v>133</v>
      </c>
      <c r="I213" s="398">
        <f>H213</f>
        <v>133</v>
      </c>
      <c r="J213" s="398">
        <v>0</v>
      </c>
      <c r="K213" s="398">
        <f>J213</f>
        <v>0</v>
      </c>
      <c r="L213" s="398"/>
      <c r="M213" s="398">
        <f>L213</f>
        <v>0</v>
      </c>
      <c r="N213" s="398"/>
      <c r="O213" s="398">
        <f>N213</f>
        <v>0</v>
      </c>
      <c r="P213" s="398">
        <v>0</v>
      </c>
      <c r="Q213" s="398">
        <f>P213</f>
        <v>0</v>
      </c>
      <c r="R213" s="398"/>
      <c r="S213" s="398">
        <f>R213</f>
        <v>0</v>
      </c>
      <c r="T213" s="398"/>
      <c r="U213" s="398">
        <f>T213</f>
        <v>0</v>
      </c>
      <c r="V213" s="398"/>
      <c r="W213" s="398">
        <f>V213</f>
        <v>0</v>
      </c>
      <c r="X213" s="398"/>
      <c r="Y213" s="398">
        <f>X213</f>
        <v>0</v>
      </c>
      <c r="Z213" s="101"/>
      <c r="AA213" s="101"/>
      <c r="AB213" s="101"/>
      <c r="AC213" s="101"/>
      <c r="AD213" s="112"/>
    </row>
    <row r="214" spans="1:30" ht="15.75" x14ac:dyDescent="0.2">
      <c r="A214" s="118" t="s">
        <v>929</v>
      </c>
      <c r="B214" s="102" t="s">
        <v>946</v>
      </c>
      <c r="C214" s="103">
        <v>12</v>
      </c>
      <c r="D214" s="118"/>
      <c r="E214" s="113">
        <v>313</v>
      </c>
      <c r="F214" s="141"/>
      <c r="G214" s="186"/>
      <c r="H214" s="108">
        <f t="shared" ref="H214:Y214" si="91">H215</f>
        <v>1327</v>
      </c>
      <c r="I214" s="108">
        <f t="shared" si="91"/>
        <v>1327</v>
      </c>
      <c r="J214" s="108">
        <f t="shared" si="91"/>
        <v>0</v>
      </c>
      <c r="K214" s="108">
        <f t="shared" si="91"/>
        <v>0</v>
      </c>
      <c r="L214" s="108">
        <f t="shared" si="91"/>
        <v>0</v>
      </c>
      <c r="M214" s="108">
        <f t="shared" si="91"/>
        <v>0</v>
      </c>
      <c r="N214" s="108">
        <f t="shared" si="91"/>
        <v>0</v>
      </c>
      <c r="O214" s="108">
        <f t="shared" si="91"/>
        <v>0</v>
      </c>
      <c r="P214" s="108">
        <f t="shared" si="91"/>
        <v>0</v>
      </c>
      <c r="Q214" s="108">
        <f t="shared" si="91"/>
        <v>0</v>
      </c>
      <c r="R214" s="108">
        <f t="shared" si="91"/>
        <v>0</v>
      </c>
      <c r="S214" s="108">
        <f t="shared" si="91"/>
        <v>0</v>
      </c>
      <c r="T214" s="108">
        <f t="shared" si="91"/>
        <v>0</v>
      </c>
      <c r="U214" s="108">
        <f t="shared" si="91"/>
        <v>0</v>
      </c>
      <c r="V214" s="108">
        <f t="shared" si="91"/>
        <v>0</v>
      </c>
      <c r="W214" s="108">
        <f t="shared" si="91"/>
        <v>0</v>
      </c>
      <c r="X214" s="108">
        <f t="shared" si="91"/>
        <v>0</v>
      </c>
      <c r="Y214" s="108">
        <f t="shared" si="91"/>
        <v>0</v>
      </c>
      <c r="Z214" s="112"/>
      <c r="AA214" s="112"/>
      <c r="AB214" s="112"/>
      <c r="AC214" s="112"/>
      <c r="AD214" s="101"/>
    </row>
    <row r="215" spans="1:30" ht="15.75" x14ac:dyDescent="0.2">
      <c r="A215" s="95" t="s">
        <v>929</v>
      </c>
      <c r="B215" s="93" t="s">
        <v>946</v>
      </c>
      <c r="C215" s="94">
        <v>12</v>
      </c>
      <c r="D215" s="95" t="s">
        <v>101</v>
      </c>
      <c r="E215" s="119">
        <v>3132</v>
      </c>
      <c r="F215" s="142" t="s">
        <v>40</v>
      </c>
      <c r="G215" s="134"/>
      <c r="H215" s="398">
        <v>1327</v>
      </c>
      <c r="I215" s="398">
        <f>H215</f>
        <v>1327</v>
      </c>
      <c r="J215" s="398">
        <v>0</v>
      </c>
      <c r="K215" s="398">
        <f>J215</f>
        <v>0</v>
      </c>
      <c r="L215" s="398"/>
      <c r="M215" s="398">
        <f>L215</f>
        <v>0</v>
      </c>
      <c r="N215" s="398"/>
      <c r="O215" s="398">
        <f>N215</f>
        <v>0</v>
      </c>
      <c r="P215" s="398">
        <v>0</v>
      </c>
      <c r="Q215" s="398">
        <f>P215</f>
        <v>0</v>
      </c>
      <c r="R215" s="398"/>
      <c r="S215" s="398">
        <f>R215</f>
        <v>0</v>
      </c>
      <c r="T215" s="398"/>
      <c r="U215" s="398">
        <f>T215</f>
        <v>0</v>
      </c>
      <c r="V215" s="398"/>
      <c r="W215" s="398">
        <f>V215</f>
        <v>0</v>
      </c>
      <c r="X215" s="398"/>
      <c r="Y215" s="398">
        <f>X215</f>
        <v>0</v>
      </c>
      <c r="Z215" s="112"/>
      <c r="AA215" s="112"/>
      <c r="AB215" s="112"/>
      <c r="AC215" s="112"/>
      <c r="AD215" s="101"/>
    </row>
    <row r="216" spans="1:30" ht="15.75" x14ac:dyDescent="0.2">
      <c r="A216" s="188" t="s">
        <v>929</v>
      </c>
      <c r="B216" s="166" t="s">
        <v>946</v>
      </c>
      <c r="C216" s="167">
        <v>12</v>
      </c>
      <c r="D216" s="166"/>
      <c r="E216" s="168">
        <v>32</v>
      </c>
      <c r="F216" s="169"/>
      <c r="G216" s="169"/>
      <c r="H216" s="185">
        <f>H217</f>
        <v>3875</v>
      </c>
      <c r="I216" s="185">
        <f t="shared" ref="I216:Y217" si="92">I217</f>
        <v>3875</v>
      </c>
      <c r="J216" s="185">
        <f t="shared" si="92"/>
        <v>0</v>
      </c>
      <c r="K216" s="185">
        <f t="shared" si="92"/>
        <v>0</v>
      </c>
      <c r="L216" s="185">
        <f t="shared" si="92"/>
        <v>0</v>
      </c>
      <c r="M216" s="185">
        <f t="shared" si="92"/>
        <v>0</v>
      </c>
      <c r="N216" s="185">
        <f t="shared" si="92"/>
        <v>0</v>
      </c>
      <c r="O216" s="185">
        <f t="shared" si="92"/>
        <v>0</v>
      </c>
      <c r="P216" s="185">
        <f t="shared" si="92"/>
        <v>0</v>
      </c>
      <c r="Q216" s="185">
        <f t="shared" si="92"/>
        <v>0</v>
      </c>
      <c r="R216" s="185">
        <f t="shared" si="92"/>
        <v>0</v>
      </c>
      <c r="S216" s="185">
        <f t="shared" si="92"/>
        <v>0</v>
      </c>
      <c r="T216" s="185">
        <f t="shared" si="92"/>
        <v>0</v>
      </c>
      <c r="U216" s="185">
        <f t="shared" si="92"/>
        <v>0</v>
      </c>
      <c r="V216" s="185">
        <f t="shared" si="92"/>
        <v>0</v>
      </c>
      <c r="W216" s="185">
        <f t="shared" si="92"/>
        <v>0</v>
      </c>
      <c r="X216" s="185">
        <f t="shared" si="92"/>
        <v>0</v>
      </c>
      <c r="Y216" s="185">
        <f t="shared" si="92"/>
        <v>0</v>
      </c>
      <c r="Z216" s="101"/>
      <c r="AA216" s="101"/>
      <c r="AB216" s="101"/>
      <c r="AC216" s="101"/>
      <c r="AD216" s="112"/>
    </row>
    <row r="217" spans="1:30" ht="15.75" x14ac:dyDescent="0.2">
      <c r="A217" s="118" t="s">
        <v>929</v>
      </c>
      <c r="B217" s="102" t="s">
        <v>946</v>
      </c>
      <c r="C217" s="103">
        <v>12</v>
      </c>
      <c r="D217" s="118"/>
      <c r="E217" s="113">
        <v>323</v>
      </c>
      <c r="F217" s="141"/>
      <c r="G217" s="186"/>
      <c r="H217" s="108">
        <f>H218</f>
        <v>3875</v>
      </c>
      <c r="I217" s="108">
        <f t="shared" si="92"/>
        <v>3875</v>
      </c>
      <c r="J217" s="108">
        <f t="shared" si="92"/>
        <v>0</v>
      </c>
      <c r="K217" s="108">
        <f t="shared" si="92"/>
        <v>0</v>
      </c>
      <c r="L217" s="108">
        <f t="shared" si="92"/>
        <v>0</v>
      </c>
      <c r="M217" s="108">
        <f t="shared" si="92"/>
        <v>0</v>
      </c>
      <c r="N217" s="108">
        <f t="shared" si="92"/>
        <v>0</v>
      </c>
      <c r="O217" s="108">
        <f t="shared" si="92"/>
        <v>0</v>
      </c>
      <c r="P217" s="108">
        <f t="shared" si="92"/>
        <v>0</v>
      </c>
      <c r="Q217" s="108">
        <f t="shared" si="92"/>
        <v>0</v>
      </c>
      <c r="R217" s="108">
        <f t="shared" si="92"/>
        <v>0</v>
      </c>
      <c r="S217" s="108">
        <f t="shared" si="92"/>
        <v>0</v>
      </c>
      <c r="T217" s="108">
        <f t="shared" si="92"/>
        <v>0</v>
      </c>
      <c r="U217" s="108">
        <f t="shared" si="92"/>
        <v>0</v>
      </c>
      <c r="V217" s="108">
        <f t="shared" si="92"/>
        <v>0</v>
      </c>
      <c r="W217" s="108">
        <f t="shared" si="92"/>
        <v>0</v>
      </c>
      <c r="X217" s="108">
        <f t="shared" si="92"/>
        <v>0</v>
      </c>
      <c r="Y217" s="108">
        <f t="shared" si="92"/>
        <v>0</v>
      </c>
      <c r="Z217" s="101"/>
      <c r="AA217" s="101"/>
      <c r="AB217" s="101"/>
      <c r="AC217" s="101"/>
      <c r="AD217" s="112"/>
    </row>
    <row r="218" spans="1:30" ht="15" x14ac:dyDescent="0.2">
      <c r="A218" s="95" t="s">
        <v>929</v>
      </c>
      <c r="B218" s="93" t="s">
        <v>946</v>
      </c>
      <c r="C218" s="94">
        <v>12</v>
      </c>
      <c r="D218" s="95" t="s">
        <v>101</v>
      </c>
      <c r="E218" s="119">
        <v>3233</v>
      </c>
      <c r="F218" s="142" t="s">
        <v>54</v>
      </c>
      <c r="G218" s="134"/>
      <c r="H218" s="398">
        <v>3875</v>
      </c>
      <c r="I218" s="398">
        <f t="shared" ref="I218" si="93">H218</f>
        <v>3875</v>
      </c>
      <c r="J218" s="398">
        <v>0</v>
      </c>
      <c r="K218" s="398">
        <f t="shared" ref="K218" si="94">J218</f>
        <v>0</v>
      </c>
      <c r="L218" s="398"/>
      <c r="M218" s="398">
        <f t="shared" ref="M218" si="95">L218</f>
        <v>0</v>
      </c>
      <c r="N218" s="398"/>
      <c r="O218" s="398">
        <f t="shared" ref="O218" si="96">N218</f>
        <v>0</v>
      </c>
      <c r="P218" s="398">
        <v>0</v>
      </c>
      <c r="Q218" s="398">
        <f t="shared" ref="Q218" si="97">P218</f>
        <v>0</v>
      </c>
      <c r="R218" s="398"/>
      <c r="S218" s="398">
        <f t="shared" ref="S218" si="98">R218</f>
        <v>0</v>
      </c>
      <c r="T218" s="398"/>
      <c r="U218" s="398">
        <f t="shared" ref="U218" si="99">T218</f>
        <v>0</v>
      </c>
      <c r="V218" s="398"/>
      <c r="W218" s="398">
        <f t="shared" ref="W218" si="100">V218</f>
        <v>0</v>
      </c>
      <c r="X218" s="398"/>
      <c r="Y218" s="398">
        <f t="shared" ref="Y218" si="101">X218</f>
        <v>0</v>
      </c>
      <c r="Z218" s="112"/>
      <c r="AA218" s="112"/>
      <c r="AB218" s="112"/>
      <c r="AC218" s="112"/>
      <c r="AD218" s="112"/>
    </row>
    <row r="219" spans="1:30" ht="15.75" x14ac:dyDescent="0.2">
      <c r="A219" s="188" t="s">
        <v>929</v>
      </c>
      <c r="B219" s="166" t="s">
        <v>946</v>
      </c>
      <c r="C219" s="167">
        <v>562</v>
      </c>
      <c r="D219" s="166"/>
      <c r="E219" s="168">
        <v>31</v>
      </c>
      <c r="F219" s="169"/>
      <c r="G219" s="169"/>
      <c r="H219" s="185">
        <f t="shared" ref="H219:Y219" si="102">H220+H222+H224</f>
        <v>56805</v>
      </c>
      <c r="I219" s="185">
        <f t="shared" si="102"/>
        <v>0</v>
      </c>
      <c r="J219" s="185">
        <f t="shared" si="102"/>
        <v>0</v>
      </c>
      <c r="K219" s="185">
        <f t="shared" si="102"/>
        <v>0</v>
      </c>
      <c r="L219" s="185">
        <f t="shared" si="102"/>
        <v>0</v>
      </c>
      <c r="M219" s="185">
        <f t="shared" si="102"/>
        <v>0</v>
      </c>
      <c r="N219" s="185">
        <f t="shared" si="102"/>
        <v>0</v>
      </c>
      <c r="O219" s="185">
        <f t="shared" si="102"/>
        <v>0</v>
      </c>
      <c r="P219" s="185">
        <f t="shared" si="102"/>
        <v>0</v>
      </c>
      <c r="Q219" s="185">
        <f t="shared" si="102"/>
        <v>0</v>
      </c>
      <c r="R219" s="185">
        <f t="shared" si="102"/>
        <v>0</v>
      </c>
      <c r="S219" s="185">
        <f t="shared" si="102"/>
        <v>0</v>
      </c>
      <c r="T219" s="185">
        <f t="shared" si="102"/>
        <v>0</v>
      </c>
      <c r="U219" s="185">
        <f t="shared" si="102"/>
        <v>0</v>
      </c>
      <c r="V219" s="185">
        <f t="shared" si="102"/>
        <v>0</v>
      </c>
      <c r="W219" s="185">
        <f t="shared" si="102"/>
        <v>0</v>
      </c>
      <c r="X219" s="185">
        <f t="shared" si="102"/>
        <v>0</v>
      </c>
      <c r="Y219" s="185">
        <f t="shared" si="102"/>
        <v>0</v>
      </c>
      <c r="Z219" s="112"/>
      <c r="AA219" s="112"/>
      <c r="AB219" s="112"/>
      <c r="AC219" s="112"/>
      <c r="AD219" s="101"/>
    </row>
    <row r="220" spans="1:30" ht="15.75" x14ac:dyDescent="0.2">
      <c r="A220" s="118" t="s">
        <v>929</v>
      </c>
      <c r="B220" s="102" t="s">
        <v>946</v>
      </c>
      <c r="C220" s="103">
        <v>562</v>
      </c>
      <c r="D220" s="118"/>
      <c r="E220" s="113">
        <v>311</v>
      </c>
      <c r="F220" s="141"/>
      <c r="G220" s="186"/>
      <c r="H220" s="108">
        <f t="shared" ref="H220:Y220" si="103">H221</f>
        <v>47117</v>
      </c>
      <c r="I220" s="108">
        <f t="shared" si="103"/>
        <v>0</v>
      </c>
      <c r="J220" s="108">
        <f t="shared" si="103"/>
        <v>0</v>
      </c>
      <c r="K220" s="108">
        <f t="shared" si="103"/>
        <v>0</v>
      </c>
      <c r="L220" s="108">
        <f t="shared" si="103"/>
        <v>0</v>
      </c>
      <c r="M220" s="108">
        <f t="shared" si="103"/>
        <v>0</v>
      </c>
      <c r="N220" s="108">
        <f t="shared" si="103"/>
        <v>0</v>
      </c>
      <c r="O220" s="108">
        <f t="shared" si="103"/>
        <v>0</v>
      </c>
      <c r="P220" s="108">
        <f t="shared" si="103"/>
        <v>0</v>
      </c>
      <c r="Q220" s="108">
        <f t="shared" si="103"/>
        <v>0</v>
      </c>
      <c r="R220" s="108">
        <f t="shared" si="103"/>
        <v>0</v>
      </c>
      <c r="S220" s="108">
        <f t="shared" si="103"/>
        <v>0</v>
      </c>
      <c r="T220" s="108">
        <f t="shared" si="103"/>
        <v>0</v>
      </c>
      <c r="U220" s="108">
        <f t="shared" si="103"/>
        <v>0</v>
      </c>
      <c r="V220" s="108">
        <f t="shared" si="103"/>
        <v>0</v>
      </c>
      <c r="W220" s="108">
        <f t="shared" si="103"/>
        <v>0</v>
      </c>
      <c r="X220" s="108">
        <f t="shared" si="103"/>
        <v>0</v>
      </c>
      <c r="Y220" s="108">
        <f t="shared" si="103"/>
        <v>0</v>
      </c>
      <c r="Z220" s="112"/>
      <c r="AA220" s="112"/>
      <c r="AB220" s="112"/>
      <c r="AC220" s="112"/>
      <c r="AD220" s="112"/>
    </row>
    <row r="221" spans="1:30" ht="15.75" x14ac:dyDescent="0.2">
      <c r="A221" s="95" t="s">
        <v>929</v>
      </c>
      <c r="B221" s="93" t="s">
        <v>946</v>
      </c>
      <c r="C221" s="94">
        <v>562</v>
      </c>
      <c r="D221" s="95" t="s">
        <v>101</v>
      </c>
      <c r="E221" s="119">
        <v>3111</v>
      </c>
      <c r="F221" s="142" t="s">
        <v>33</v>
      </c>
      <c r="G221" s="134"/>
      <c r="H221" s="398">
        <v>47117</v>
      </c>
      <c r="I221" s="399"/>
      <c r="J221" s="398">
        <v>0</v>
      </c>
      <c r="K221" s="399"/>
      <c r="L221" s="398"/>
      <c r="M221" s="399"/>
      <c r="N221" s="398"/>
      <c r="O221" s="399"/>
      <c r="P221" s="398">
        <v>0</v>
      </c>
      <c r="Q221" s="399"/>
      <c r="R221" s="398"/>
      <c r="S221" s="399"/>
      <c r="T221" s="398"/>
      <c r="U221" s="399"/>
      <c r="V221" s="398"/>
      <c r="W221" s="399"/>
      <c r="X221" s="398"/>
      <c r="Y221" s="399"/>
      <c r="Z221" s="101"/>
      <c r="AA221" s="101"/>
      <c r="AB221" s="101"/>
      <c r="AC221" s="101"/>
      <c r="AD221" s="101"/>
    </row>
    <row r="222" spans="1:30" ht="15.75" x14ac:dyDescent="0.2">
      <c r="A222" s="118" t="s">
        <v>929</v>
      </c>
      <c r="B222" s="102" t="s">
        <v>946</v>
      </c>
      <c r="C222" s="103">
        <v>562</v>
      </c>
      <c r="D222" s="118"/>
      <c r="E222" s="113">
        <v>312</v>
      </c>
      <c r="F222" s="141"/>
      <c r="G222" s="186"/>
      <c r="H222" s="108">
        <f t="shared" ref="H222:Y222" si="104">H223</f>
        <v>796</v>
      </c>
      <c r="I222" s="108">
        <f t="shared" si="104"/>
        <v>0</v>
      </c>
      <c r="J222" s="108">
        <f t="shared" si="104"/>
        <v>0</v>
      </c>
      <c r="K222" s="108">
        <f t="shared" si="104"/>
        <v>0</v>
      </c>
      <c r="L222" s="108">
        <f t="shared" si="104"/>
        <v>0</v>
      </c>
      <c r="M222" s="108">
        <f t="shared" si="104"/>
        <v>0</v>
      </c>
      <c r="N222" s="108">
        <f t="shared" si="104"/>
        <v>0</v>
      </c>
      <c r="O222" s="108">
        <f t="shared" si="104"/>
        <v>0</v>
      </c>
      <c r="P222" s="108">
        <f t="shared" si="104"/>
        <v>0</v>
      </c>
      <c r="Q222" s="108">
        <f t="shared" si="104"/>
        <v>0</v>
      </c>
      <c r="R222" s="108">
        <f t="shared" si="104"/>
        <v>0</v>
      </c>
      <c r="S222" s="108">
        <f t="shared" si="104"/>
        <v>0</v>
      </c>
      <c r="T222" s="108">
        <f t="shared" si="104"/>
        <v>0</v>
      </c>
      <c r="U222" s="108">
        <f t="shared" si="104"/>
        <v>0</v>
      </c>
      <c r="V222" s="108">
        <f t="shared" si="104"/>
        <v>0</v>
      </c>
      <c r="W222" s="108">
        <f t="shared" si="104"/>
        <v>0</v>
      </c>
      <c r="X222" s="108">
        <f t="shared" si="104"/>
        <v>0</v>
      </c>
      <c r="Y222" s="108">
        <f t="shared" si="104"/>
        <v>0</v>
      </c>
      <c r="Z222" s="112"/>
      <c r="AA222" s="112"/>
      <c r="AB222" s="112"/>
      <c r="AC222" s="112"/>
      <c r="AD222" s="112"/>
    </row>
    <row r="223" spans="1:30" ht="15.75" x14ac:dyDescent="0.2">
      <c r="A223" s="95" t="s">
        <v>929</v>
      </c>
      <c r="B223" s="93" t="s">
        <v>946</v>
      </c>
      <c r="C223" s="94">
        <v>562</v>
      </c>
      <c r="D223" s="95" t="s">
        <v>101</v>
      </c>
      <c r="E223" s="119">
        <v>3121</v>
      </c>
      <c r="F223" s="142" t="s">
        <v>471</v>
      </c>
      <c r="G223" s="134"/>
      <c r="H223" s="398">
        <v>796</v>
      </c>
      <c r="I223" s="399"/>
      <c r="J223" s="398">
        <v>0</v>
      </c>
      <c r="K223" s="399"/>
      <c r="L223" s="398"/>
      <c r="M223" s="399"/>
      <c r="N223" s="398"/>
      <c r="O223" s="399"/>
      <c r="P223" s="398">
        <v>0</v>
      </c>
      <c r="Q223" s="399"/>
      <c r="R223" s="398"/>
      <c r="S223" s="399"/>
      <c r="T223" s="398"/>
      <c r="U223" s="399"/>
      <c r="V223" s="398"/>
      <c r="W223" s="399"/>
      <c r="X223" s="398"/>
      <c r="Y223" s="399"/>
      <c r="Z223" s="101"/>
      <c r="AA223" s="101"/>
      <c r="AB223" s="101"/>
      <c r="AC223" s="101"/>
      <c r="AD223" s="112"/>
    </row>
    <row r="224" spans="1:30" ht="15.75" x14ac:dyDescent="0.2">
      <c r="A224" s="118" t="s">
        <v>929</v>
      </c>
      <c r="B224" s="102" t="s">
        <v>946</v>
      </c>
      <c r="C224" s="103">
        <v>562</v>
      </c>
      <c r="D224" s="118"/>
      <c r="E224" s="113">
        <v>313</v>
      </c>
      <c r="F224" s="141"/>
      <c r="G224" s="186"/>
      <c r="H224" s="108">
        <f t="shared" ref="H224:Y224" si="105">H225</f>
        <v>8892</v>
      </c>
      <c r="I224" s="108">
        <f t="shared" si="105"/>
        <v>0</v>
      </c>
      <c r="J224" s="108">
        <f t="shared" si="105"/>
        <v>0</v>
      </c>
      <c r="K224" s="108">
        <f t="shared" si="105"/>
        <v>0</v>
      </c>
      <c r="L224" s="108">
        <f t="shared" si="105"/>
        <v>0</v>
      </c>
      <c r="M224" s="108">
        <f t="shared" si="105"/>
        <v>0</v>
      </c>
      <c r="N224" s="108">
        <f t="shared" si="105"/>
        <v>0</v>
      </c>
      <c r="O224" s="108">
        <f t="shared" si="105"/>
        <v>0</v>
      </c>
      <c r="P224" s="108">
        <f t="shared" si="105"/>
        <v>0</v>
      </c>
      <c r="Q224" s="108">
        <f t="shared" si="105"/>
        <v>0</v>
      </c>
      <c r="R224" s="108">
        <f t="shared" si="105"/>
        <v>0</v>
      </c>
      <c r="S224" s="108">
        <f t="shared" si="105"/>
        <v>0</v>
      </c>
      <c r="T224" s="108">
        <f t="shared" si="105"/>
        <v>0</v>
      </c>
      <c r="U224" s="108">
        <f t="shared" si="105"/>
        <v>0</v>
      </c>
      <c r="V224" s="108">
        <f t="shared" si="105"/>
        <v>0</v>
      </c>
      <c r="W224" s="108">
        <f t="shared" si="105"/>
        <v>0</v>
      </c>
      <c r="X224" s="108">
        <f t="shared" si="105"/>
        <v>0</v>
      </c>
      <c r="Y224" s="108">
        <f t="shared" si="105"/>
        <v>0</v>
      </c>
      <c r="Z224" s="112"/>
      <c r="AA224" s="112"/>
      <c r="AB224" s="112"/>
      <c r="AC224" s="112"/>
      <c r="AD224" s="101"/>
    </row>
    <row r="225" spans="1:30" ht="15" x14ac:dyDescent="0.2">
      <c r="A225" s="95" t="s">
        <v>929</v>
      </c>
      <c r="B225" s="93" t="s">
        <v>946</v>
      </c>
      <c r="C225" s="94">
        <v>562</v>
      </c>
      <c r="D225" s="95" t="s">
        <v>101</v>
      </c>
      <c r="E225" s="119">
        <v>3132</v>
      </c>
      <c r="F225" s="142" t="s">
        <v>40</v>
      </c>
      <c r="G225" s="134"/>
      <c r="H225" s="398">
        <v>8892</v>
      </c>
      <c r="I225" s="399"/>
      <c r="J225" s="398">
        <v>0</v>
      </c>
      <c r="K225" s="399"/>
      <c r="L225" s="398"/>
      <c r="M225" s="399"/>
      <c r="N225" s="398"/>
      <c r="O225" s="399"/>
      <c r="P225" s="398">
        <v>0</v>
      </c>
      <c r="Q225" s="399"/>
      <c r="R225" s="398"/>
      <c r="S225" s="399"/>
      <c r="T225" s="398"/>
      <c r="U225" s="399"/>
      <c r="V225" s="398"/>
      <c r="W225" s="399"/>
      <c r="X225" s="398"/>
      <c r="Y225" s="399"/>
      <c r="Z225" s="112"/>
      <c r="AA225" s="112"/>
      <c r="AB225" s="112"/>
      <c r="AC225" s="112"/>
      <c r="AD225" s="112"/>
    </row>
    <row r="226" spans="1:30" ht="15.75" x14ac:dyDescent="0.2">
      <c r="A226" s="188" t="s">
        <v>929</v>
      </c>
      <c r="B226" s="166" t="s">
        <v>946</v>
      </c>
      <c r="C226" s="167">
        <v>562</v>
      </c>
      <c r="D226" s="166"/>
      <c r="E226" s="168">
        <v>32</v>
      </c>
      <c r="F226" s="169"/>
      <c r="G226" s="169"/>
      <c r="H226" s="185">
        <f>H227</f>
        <v>21291</v>
      </c>
      <c r="I226" s="185">
        <f t="shared" ref="I226:Y227" si="106">I227</f>
        <v>0</v>
      </c>
      <c r="J226" s="185">
        <f t="shared" si="106"/>
        <v>0</v>
      </c>
      <c r="K226" s="185">
        <f t="shared" si="106"/>
        <v>0</v>
      </c>
      <c r="L226" s="185">
        <f t="shared" si="106"/>
        <v>0</v>
      </c>
      <c r="M226" s="185">
        <f t="shared" si="106"/>
        <v>0</v>
      </c>
      <c r="N226" s="185">
        <f t="shared" si="106"/>
        <v>0</v>
      </c>
      <c r="O226" s="185">
        <f t="shared" si="106"/>
        <v>0</v>
      </c>
      <c r="P226" s="185">
        <f t="shared" si="106"/>
        <v>0</v>
      </c>
      <c r="Q226" s="185">
        <f t="shared" si="106"/>
        <v>0</v>
      </c>
      <c r="R226" s="185">
        <f t="shared" si="106"/>
        <v>0</v>
      </c>
      <c r="S226" s="185">
        <f t="shared" si="106"/>
        <v>0</v>
      </c>
      <c r="T226" s="185">
        <f t="shared" si="106"/>
        <v>0</v>
      </c>
      <c r="U226" s="185">
        <f t="shared" si="106"/>
        <v>0</v>
      </c>
      <c r="V226" s="185">
        <f t="shared" si="106"/>
        <v>0</v>
      </c>
      <c r="W226" s="185">
        <f t="shared" si="106"/>
        <v>0</v>
      </c>
      <c r="X226" s="185">
        <f t="shared" si="106"/>
        <v>0</v>
      </c>
      <c r="Y226" s="185">
        <f t="shared" si="106"/>
        <v>0</v>
      </c>
      <c r="Z226" s="101"/>
      <c r="AA226" s="101"/>
      <c r="AB226" s="101"/>
      <c r="AC226" s="101"/>
      <c r="AD226" s="112"/>
    </row>
    <row r="227" spans="1:30" ht="15.75" x14ac:dyDescent="0.2">
      <c r="A227" s="118" t="s">
        <v>929</v>
      </c>
      <c r="B227" s="102" t="s">
        <v>946</v>
      </c>
      <c r="C227" s="103">
        <v>562</v>
      </c>
      <c r="D227" s="118"/>
      <c r="E227" s="113">
        <v>323</v>
      </c>
      <c r="F227" s="141"/>
      <c r="G227" s="186"/>
      <c r="H227" s="108">
        <f>H228</f>
        <v>21291</v>
      </c>
      <c r="I227" s="108">
        <f t="shared" si="106"/>
        <v>0</v>
      </c>
      <c r="J227" s="108">
        <f t="shared" si="106"/>
        <v>0</v>
      </c>
      <c r="K227" s="108">
        <f t="shared" si="106"/>
        <v>0</v>
      </c>
      <c r="L227" s="108">
        <f t="shared" si="106"/>
        <v>0</v>
      </c>
      <c r="M227" s="108">
        <f t="shared" si="106"/>
        <v>0</v>
      </c>
      <c r="N227" s="108">
        <f t="shared" si="106"/>
        <v>0</v>
      </c>
      <c r="O227" s="108">
        <f t="shared" si="106"/>
        <v>0</v>
      </c>
      <c r="P227" s="108">
        <f t="shared" si="106"/>
        <v>0</v>
      </c>
      <c r="Q227" s="108">
        <f t="shared" si="106"/>
        <v>0</v>
      </c>
      <c r="R227" s="108">
        <f t="shared" si="106"/>
        <v>0</v>
      </c>
      <c r="S227" s="108">
        <f t="shared" si="106"/>
        <v>0</v>
      </c>
      <c r="T227" s="108">
        <f t="shared" si="106"/>
        <v>0</v>
      </c>
      <c r="U227" s="108">
        <f t="shared" si="106"/>
        <v>0</v>
      </c>
      <c r="V227" s="108">
        <f t="shared" si="106"/>
        <v>0</v>
      </c>
      <c r="W227" s="108">
        <f t="shared" si="106"/>
        <v>0</v>
      </c>
      <c r="X227" s="108">
        <f t="shared" si="106"/>
        <v>0</v>
      </c>
      <c r="Y227" s="108">
        <f t="shared" si="106"/>
        <v>0</v>
      </c>
      <c r="Z227" s="112"/>
      <c r="AA227" s="112"/>
      <c r="AB227" s="112"/>
      <c r="AC227" s="112"/>
      <c r="AD227" s="101"/>
    </row>
    <row r="228" spans="1:30" ht="15" x14ac:dyDescent="0.2">
      <c r="A228" s="95" t="s">
        <v>929</v>
      </c>
      <c r="B228" s="93" t="s">
        <v>946</v>
      </c>
      <c r="C228" s="94">
        <v>562</v>
      </c>
      <c r="D228" s="95" t="s">
        <v>101</v>
      </c>
      <c r="E228" s="119">
        <v>3233</v>
      </c>
      <c r="F228" s="142" t="s">
        <v>54</v>
      </c>
      <c r="G228" s="134"/>
      <c r="H228" s="398">
        <v>21291</v>
      </c>
      <c r="I228" s="399"/>
      <c r="J228" s="398">
        <v>0</v>
      </c>
      <c r="K228" s="399"/>
      <c r="L228" s="398"/>
      <c r="M228" s="399"/>
      <c r="N228" s="398"/>
      <c r="O228" s="399"/>
      <c r="P228" s="398">
        <v>0</v>
      </c>
      <c r="Q228" s="399"/>
      <c r="R228" s="398"/>
      <c r="S228" s="399"/>
      <c r="T228" s="398"/>
      <c r="U228" s="399"/>
      <c r="V228" s="398"/>
      <c r="W228" s="399"/>
      <c r="X228" s="398"/>
      <c r="Y228" s="399"/>
      <c r="Z228" s="112"/>
      <c r="AA228" s="112"/>
      <c r="AB228" s="112"/>
      <c r="AC228" s="112"/>
      <c r="AD228" s="112"/>
    </row>
    <row r="229" spans="1:30" ht="45" x14ac:dyDescent="0.2">
      <c r="A229" s="202" t="s">
        <v>929</v>
      </c>
      <c r="B229" s="173" t="s">
        <v>948</v>
      </c>
      <c r="C229" s="173"/>
      <c r="D229" s="173"/>
      <c r="E229" s="174"/>
      <c r="F229" s="176" t="s">
        <v>949</v>
      </c>
      <c r="G229" s="177" t="s">
        <v>945</v>
      </c>
      <c r="H229" s="178">
        <f>H241+H248+H258+H230+H235</f>
        <v>1021338</v>
      </c>
      <c r="I229" s="178">
        <f t="shared" ref="I229:Y229" si="107">I241+I248+I258+I230+I235</f>
        <v>570477</v>
      </c>
      <c r="J229" s="178">
        <f t="shared" si="107"/>
        <v>2102195</v>
      </c>
      <c r="K229" s="178">
        <f t="shared" si="107"/>
        <v>0</v>
      </c>
      <c r="L229" s="178">
        <f t="shared" si="107"/>
        <v>9981779</v>
      </c>
      <c r="M229" s="178">
        <f t="shared" si="107"/>
        <v>6809544</v>
      </c>
      <c r="N229" s="178">
        <f t="shared" si="107"/>
        <v>8236189</v>
      </c>
      <c r="O229" s="178">
        <f t="shared" si="107"/>
        <v>6114551</v>
      </c>
      <c r="P229" s="178">
        <f t="shared" si="107"/>
        <v>1439676</v>
      </c>
      <c r="Q229" s="178">
        <f t="shared" si="107"/>
        <v>0</v>
      </c>
      <c r="R229" s="178">
        <f t="shared" si="107"/>
        <v>5225305</v>
      </c>
      <c r="S229" s="178">
        <f t="shared" si="107"/>
        <v>3185800</v>
      </c>
      <c r="T229" s="178">
        <f t="shared" si="107"/>
        <v>8198311</v>
      </c>
      <c r="U229" s="178">
        <f t="shared" si="107"/>
        <v>3521599</v>
      </c>
      <c r="V229" s="178">
        <f t="shared" si="107"/>
        <v>0</v>
      </c>
      <c r="W229" s="178">
        <f t="shared" si="107"/>
        <v>0</v>
      </c>
      <c r="X229" s="178">
        <f t="shared" si="107"/>
        <v>0</v>
      </c>
      <c r="Y229" s="178">
        <f t="shared" si="107"/>
        <v>0</v>
      </c>
      <c r="Z229" s="101"/>
      <c r="AA229" s="101"/>
      <c r="AB229" s="101"/>
      <c r="AC229" s="101"/>
      <c r="AD229" s="112"/>
    </row>
    <row r="230" spans="1:30" ht="15.75" x14ac:dyDescent="0.2">
      <c r="A230" s="188" t="s">
        <v>929</v>
      </c>
      <c r="B230" s="166" t="s">
        <v>948</v>
      </c>
      <c r="C230" s="167">
        <v>11</v>
      </c>
      <c r="D230" s="166"/>
      <c r="E230" s="168">
        <v>32</v>
      </c>
      <c r="F230" s="169"/>
      <c r="G230" s="169"/>
      <c r="H230" s="185">
        <f>H231</f>
        <v>0</v>
      </c>
      <c r="I230" s="185">
        <f t="shared" ref="I230:Y230" si="108">I231</f>
        <v>0</v>
      </c>
      <c r="J230" s="185">
        <f t="shared" si="108"/>
        <v>0</v>
      </c>
      <c r="K230" s="185">
        <f t="shared" si="108"/>
        <v>0</v>
      </c>
      <c r="L230" s="185">
        <f t="shared" si="108"/>
        <v>252392</v>
      </c>
      <c r="M230" s="185">
        <f t="shared" si="108"/>
        <v>252392</v>
      </c>
      <c r="N230" s="185">
        <f t="shared" si="108"/>
        <v>0</v>
      </c>
      <c r="O230" s="185">
        <f t="shared" si="108"/>
        <v>0</v>
      </c>
      <c r="P230" s="185">
        <f t="shared" si="108"/>
        <v>0</v>
      </c>
      <c r="Q230" s="185">
        <f t="shared" si="108"/>
        <v>0</v>
      </c>
      <c r="R230" s="185">
        <f t="shared" si="108"/>
        <v>80125</v>
      </c>
      <c r="S230" s="185">
        <f t="shared" si="108"/>
        <v>80125</v>
      </c>
      <c r="T230" s="185">
        <f t="shared" si="108"/>
        <v>0</v>
      </c>
      <c r="U230" s="185">
        <f t="shared" si="108"/>
        <v>0</v>
      </c>
      <c r="V230" s="185">
        <f t="shared" si="108"/>
        <v>0</v>
      </c>
      <c r="W230" s="185">
        <f t="shared" si="108"/>
        <v>0</v>
      </c>
      <c r="X230" s="185">
        <f t="shared" si="108"/>
        <v>0</v>
      </c>
      <c r="Y230" s="185">
        <f t="shared" si="108"/>
        <v>0</v>
      </c>
      <c r="Z230" s="112"/>
      <c r="AA230" s="112"/>
      <c r="AB230" s="112"/>
      <c r="AC230" s="112"/>
      <c r="AD230" s="101"/>
    </row>
    <row r="231" spans="1:30" ht="15.75" x14ac:dyDescent="0.2">
      <c r="A231" s="118" t="s">
        <v>929</v>
      </c>
      <c r="B231" s="102" t="s">
        <v>948</v>
      </c>
      <c r="C231" s="103">
        <v>11</v>
      </c>
      <c r="D231" s="118"/>
      <c r="E231" s="113">
        <v>323</v>
      </c>
      <c r="F231" s="141"/>
      <c r="G231" s="186"/>
      <c r="H231" s="108">
        <f>SUM(H232:H234)</f>
        <v>0</v>
      </c>
      <c r="I231" s="108">
        <f t="shared" ref="I231:Y231" si="109">SUM(I232:I234)</f>
        <v>0</v>
      </c>
      <c r="J231" s="108">
        <f t="shared" si="109"/>
        <v>0</v>
      </c>
      <c r="K231" s="108">
        <f t="shared" si="109"/>
        <v>0</v>
      </c>
      <c r="L231" s="108">
        <f t="shared" si="109"/>
        <v>252392</v>
      </c>
      <c r="M231" s="108">
        <f t="shared" si="109"/>
        <v>252392</v>
      </c>
      <c r="N231" s="108">
        <f t="shared" si="109"/>
        <v>0</v>
      </c>
      <c r="O231" s="108">
        <f t="shared" si="109"/>
        <v>0</v>
      </c>
      <c r="P231" s="108">
        <f t="shared" si="109"/>
        <v>0</v>
      </c>
      <c r="Q231" s="108">
        <f t="shared" si="109"/>
        <v>0</v>
      </c>
      <c r="R231" s="108">
        <f t="shared" si="109"/>
        <v>80125</v>
      </c>
      <c r="S231" s="108">
        <f t="shared" si="109"/>
        <v>80125</v>
      </c>
      <c r="T231" s="108">
        <f t="shared" si="109"/>
        <v>0</v>
      </c>
      <c r="U231" s="108">
        <f t="shared" si="109"/>
        <v>0</v>
      </c>
      <c r="V231" s="108">
        <f t="shared" si="109"/>
        <v>0</v>
      </c>
      <c r="W231" s="108">
        <f t="shared" si="109"/>
        <v>0</v>
      </c>
      <c r="X231" s="108">
        <f t="shared" si="109"/>
        <v>0</v>
      </c>
      <c r="Y231" s="108">
        <f t="shared" si="109"/>
        <v>0</v>
      </c>
      <c r="Z231" s="112"/>
      <c r="AA231" s="112"/>
      <c r="AB231" s="112"/>
      <c r="AC231" s="112"/>
      <c r="AD231" s="101"/>
    </row>
    <row r="232" spans="1:30" ht="15.75" x14ac:dyDescent="0.2">
      <c r="A232" s="95" t="s">
        <v>929</v>
      </c>
      <c r="B232" s="93" t="s">
        <v>948</v>
      </c>
      <c r="C232" s="94">
        <v>11</v>
      </c>
      <c r="D232" s="95" t="s">
        <v>101</v>
      </c>
      <c r="E232" s="119">
        <v>3233</v>
      </c>
      <c r="F232" s="142" t="s">
        <v>54</v>
      </c>
      <c r="G232" s="134"/>
      <c r="H232" s="398"/>
      <c r="I232" s="398">
        <f>H232</f>
        <v>0</v>
      </c>
      <c r="J232" s="398"/>
      <c r="K232" s="398">
        <f>J232</f>
        <v>0</v>
      </c>
      <c r="L232" s="398">
        <v>34000</v>
      </c>
      <c r="M232" s="398">
        <f>L232</f>
        <v>34000</v>
      </c>
      <c r="N232" s="398"/>
      <c r="O232" s="398">
        <f>N232</f>
        <v>0</v>
      </c>
      <c r="P232" s="398"/>
      <c r="Q232" s="398">
        <f>P232</f>
        <v>0</v>
      </c>
      <c r="R232" s="398">
        <v>34000</v>
      </c>
      <c r="S232" s="398">
        <f>R232</f>
        <v>34000</v>
      </c>
      <c r="T232" s="398"/>
      <c r="U232" s="398">
        <f>T232</f>
        <v>0</v>
      </c>
      <c r="V232" s="398"/>
      <c r="W232" s="398">
        <f>V232</f>
        <v>0</v>
      </c>
      <c r="X232" s="398"/>
      <c r="Y232" s="398">
        <f>X232</f>
        <v>0</v>
      </c>
      <c r="Z232" s="101"/>
      <c r="AA232" s="101"/>
      <c r="AB232" s="101"/>
      <c r="AC232" s="101"/>
      <c r="AD232" s="101"/>
    </row>
    <row r="233" spans="1:30" ht="15.75" x14ac:dyDescent="0.2">
      <c r="A233" s="95" t="s">
        <v>929</v>
      </c>
      <c r="B233" s="93" t="s">
        <v>948</v>
      </c>
      <c r="C233" s="94">
        <v>11</v>
      </c>
      <c r="D233" s="95" t="s">
        <v>101</v>
      </c>
      <c r="E233" s="119">
        <v>3237</v>
      </c>
      <c r="F233" s="142" t="s">
        <v>58</v>
      </c>
      <c r="G233" s="134"/>
      <c r="H233" s="398"/>
      <c r="I233" s="398">
        <f t="shared" ref="I233:K234" si="110">H233</f>
        <v>0</v>
      </c>
      <c r="J233" s="398"/>
      <c r="K233" s="398">
        <f t="shared" si="110"/>
        <v>0</v>
      </c>
      <c r="L233" s="398">
        <v>80948</v>
      </c>
      <c r="M233" s="398">
        <f t="shared" ref="M233:M234" si="111">L233</f>
        <v>80948</v>
      </c>
      <c r="N233" s="398"/>
      <c r="O233" s="398">
        <f t="shared" ref="O233:O234" si="112">N233</f>
        <v>0</v>
      </c>
      <c r="P233" s="398"/>
      <c r="Q233" s="398">
        <f t="shared" ref="Q233:Q234" si="113">P233</f>
        <v>0</v>
      </c>
      <c r="R233" s="398">
        <v>46125</v>
      </c>
      <c r="S233" s="398">
        <f t="shared" ref="S233:S234" si="114">R233</f>
        <v>46125</v>
      </c>
      <c r="T233" s="398"/>
      <c r="U233" s="398">
        <f t="shared" ref="U233:U234" si="115">T233</f>
        <v>0</v>
      </c>
      <c r="V233" s="398"/>
      <c r="W233" s="398">
        <f t="shared" ref="W233:W234" si="116">V233</f>
        <v>0</v>
      </c>
      <c r="X233" s="398"/>
      <c r="Y233" s="398">
        <f t="shared" ref="Y233:Y234" si="117">X233</f>
        <v>0</v>
      </c>
      <c r="Z233" s="101"/>
      <c r="AA233" s="101"/>
      <c r="AB233" s="101"/>
      <c r="AC233" s="101"/>
      <c r="AD233" s="112"/>
    </row>
    <row r="234" spans="1:30" ht="15.75" x14ac:dyDescent="0.2">
      <c r="A234" s="95" t="s">
        <v>929</v>
      </c>
      <c r="B234" s="93" t="s">
        <v>948</v>
      </c>
      <c r="C234" s="94">
        <v>11</v>
      </c>
      <c r="D234" s="95" t="s">
        <v>101</v>
      </c>
      <c r="E234" s="119">
        <v>3239</v>
      </c>
      <c r="F234" s="142" t="s">
        <v>890</v>
      </c>
      <c r="G234" s="134"/>
      <c r="H234" s="398"/>
      <c r="I234" s="398">
        <f t="shared" si="110"/>
        <v>0</v>
      </c>
      <c r="J234" s="398"/>
      <c r="K234" s="398">
        <f t="shared" si="110"/>
        <v>0</v>
      </c>
      <c r="L234" s="398">
        <v>137444</v>
      </c>
      <c r="M234" s="398">
        <f t="shared" si="111"/>
        <v>137444</v>
      </c>
      <c r="N234" s="398"/>
      <c r="O234" s="398">
        <f t="shared" si="112"/>
        <v>0</v>
      </c>
      <c r="P234" s="398"/>
      <c r="Q234" s="398">
        <f t="shared" si="113"/>
        <v>0</v>
      </c>
      <c r="R234" s="398"/>
      <c r="S234" s="398">
        <f t="shared" si="114"/>
        <v>0</v>
      </c>
      <c r="T234" s="398"/>
      <c r="U234" s="398">
        <f t="shared" si="115"/>
        <v>0</v>
      </c>
      <c r="V234" s="398"/>
      <c r="W234" s="398">
        <f t="shared" si="116"/>
        <v>0</v>
      </c>
      <c r="X234" s="398"/>
      <c r="Y234" s="398">
        <f t="shared" si="117"/>
        <v>0</v>
      </c>
      <c r="Z234" s="101"/>
      <c r="AA234" s="101"/>
      <c r="AB234" s="101"/>
      <c r="AC234" s="101"/>
      <c r="AD234" s="112"/>
    </row>
    <row r="235" spans="1:30" ht="15.75" x14ac:dyDescent="0.2">
      <c r="A235" s="188" t="s">
        <v>929</v>
      </c>
      <c r="B235" s="166" t="s">
        <v>948</v>
      </c>
      <c r="C235" s="167">
        <v>11</v>
      </c>
      <c r="D235" s="166"/>
      <c r="E235" s="168">
        <v>42</v>
      </c>
      <c r="F235" s="169"/>
      <c r="G235" s="169"/>
      <c r="H235" s="185">
        <f>H236+H238</f>
        <v>570477</v>
      </c>
      <c r="I235" s="185">
        <f t="shared" ref="I235:V235" si="118">I236+I238</f>
        <v>570477</v>
      </c>
      <c r="J235" s="185">
        <f t="shared" si="118"/>
        <v>0</v>
      </c>
      <c r="K235" s="185">
        <f t="shared" si="118"/>
        <v>0</v>
      </c>
      <c r="L235" s="185">
        <f t="shared" si="118"/>
        <v>6557152</v>
      </c>
      <c r="M235" s="185">
        <f t="shared" si="118"/>
        <v>6557152</v>
      </c>
      <c r="N235" s="185">
        <f t="shared" si="118"/>
        <v>6114551</v>
      </c>
      <c r="O235" s="185">
        <f t="shared" si="118"/>
        <v>6114551</v>
      </c>
      <c r="P235" s="185">
        <f t="shared" si="118"/>
        <v>0</v>
      </c>
      <c r="Q235" s="185">
        <f t="shared" si="118"/>
        <v>0</v>
      </c>
      <c r="R235" s="185">
        <f t="shared" si="118"/>
        <v>3105675</v>
      </c>
      <c r="S235" s="185">
        <f t="shared" si="118"/>
        <v>3105675</v>
      </c>
      <c r="T235" s="185">
        <f t="shared" si="118"/>
        <v>3521599</v>
      </c>
      <c r="U235" s="185">
        <f t="shared" si="118"/>
        <v>3521599</v>
      </c>
      <c r="V235" s="185">
        <f t="shared" si="118"/>
        <v>0</v>
      </c>
      <c r="W235" s="185">
        <f>W236+W238</f>
        <v>0</v>
      </c>
      <c r="X235" s="185">
        <f t="shared" ref="X235" si="119">X236+X238</f>
        <v>0</v>
      </c>
      <c r="Y235" s="185">
        <f>Y236+Y238</f>
        <v>0</v>
      </c>
      <c r="Z235" s="112"/>
      <c r="AA235" s="112"/>
      <c r="AB235" s="112"/>
      <c r="AC235" s="112"/>
      <c r="AD235" s="101"/>
    </row>
    <row r="236" spans="1:30" ht="15.75" x14ac:dyDescent="0.2">
      <c r="A236" s="118" t="s">
        <v>929</v>
      </c>
      <c r="B236" s="102" t="s">
        <v>948</v>
      </c>
      <c r="C236" s="103">
        <v>11</v>
      </c>
      <c r="D236" s="118"/>
      <c r="E236" s="113">
        <v>421</v>
      </c>
      <c r="F236" s="141"/>
      <c r="G236" s="186"/>
      <c r="H236" s="108">
        <f>H237</f>
        <v>570477</v>
      </c>
      <c r="I236" s="108">
        <f t="shared" ref="I236:Y236" si="120">I237</f>
        <v>570477</v>
      </c>
      <c r="J236" s="108">
        <f t="shared" si="120"/>
        <v>0</v>
      </c>
      <c r="K236" s="108">
        <f t="shared" si="120"/>
        <v>0</v>
      </c>
      <c r="L236" s="108">
        <f t="shared" si="120"/>
        <v>6079934</v>
      </c>
      <c r="M236" s="108">
        <f t="shared" si="120"/>
        <v>6079934</v>
      </c>
      <c r="N236" s="108">
        <f t="shared" si="120"/>
        <v>5637333</v>
      </c>
      <c r="O236" s="108">
        <f t="shared" si="120"/>
        <v>5637333</v>
      </c>
      <c r="P236" s="108">
        <f t="shared" si="120"/>
        <v>0</v>
      </c>
      <c r="Q236" s="108">
        <f t="shared" si="120"/>
        <v>0</v>
      </c>
      <c r="R236" s="108">
        <f t="shared" si="120"/>
        <v>2594250</v>
      </c>
      <c r="S236" s="108">
        <f t="shared" si="120"/>
        <v>2594250</v>
      </c>
      <c r="T236" s="108">
        <f t="shared" si="120"/>
        <v>3010174</v>
      </c>
      <c r="U236" s="108">
        <f t="shared" si="120"/>
        <v>3010174</v>
      </c>
      <c r="V236" s="108">
        <f t="shared" si="120"/>
        <v>0</v>
      </c>
      <c r="W236" s="108">
        <f t="shared" si="120"/>
        <v>0</v>
      </c>
      <c r="X236" s="108">
        <f t="shared" si="120"/>
        <v>0</v>
      </c>
      <c r="Y236" s="108">
        <f t="shared" si="120"/>
        <v>0</v>
      </c>
      <c r="Z236" s="112"/>
      <c r="AA236" s="112"/>
      <c r="AB236" s="112"/>
      <c r="AC236" s="112"/>
      <c r="AD236" s="112"/>
    </row>
    <row r="237" spans="1:30" ht="15.75" x14ac:dyDescent="0.2">
      <c r="A237" s="95" t="s">
        <v>929</v>
      </c>
      <c r="B237" s="93" t="s">
        <v>948</v>
      </c>
      <c r="C237" s="94">
        <v>11</v>
      </c>
      <c r="D237" s="95" t="s">
        <v>101</v>
      </c>
      <c r="E237" s="119">
        <v>4214</v>
      </c>
      <c r="F237" s="142" t="s">
        <v>500</v>
      </c>
      <c r="G237" s="134"/>
      <c r="H237" s="398">
        <v>570477</v>
      </c>
      <c r="I237" s="398">
        <f>H237</f>
        <v>570477</v>
      </c>
      <c r="J237" s="398"/>
      <c r="K237" s="398">
        <f>J237</f>
        <v>0</v>
      </c>
      <c r="L237" s="398">
        <v>6079934</v>
      </c>
      <c r="M237" s="398">
        <f>L237</f>
        <v>6079934</v>
      </c>
      <c r="N237" s="398">
        <v>5637333</v>
      </c>
      <c r="O237" s="398">
        <f>N237</f>
        <v>5637333</v>
      </c>
      <c r="P237" s="398"/>
      <c r="Q237" s="398">
        <f>P237</f>
        <v>0</v>
      </c>
      <c r="R237" s="398">
        <v>2594250</v>
      </c>
      <c r="S237" s="398">
        <f>R237</f>
        <v>2594250</v>
      </c>
      <c r="T237" s="398">
        <v>3010174</v>
      </c>
      <c r="U237" s="398">
        <f>T237</f>
        <v>3010174</v>
      </c>
      <c r="V237" s="398"/>
      <c r="W237" s="398">
        <f>V237</f>
        <v>0</v>
      </c>
      <c r="X237" s="398"/>
      <c r="Y237" s="398">
        <f>X237</f>
        <v>0</v>
      </c>
      <c r="Z237" s="101"/>
      <c r="AA237" s="101"/>
      <c r="AB237" s="101"/>
      <c r="AC237" s="101"/>
      <c r="AD237" s="101"/>
    </row>
    <row r="238" spans="1:30" ht="15.75" x14ac:dyDescent="0.2">
      <c r="A238" s="118" t="s">
        <v>929</v>
      </c>
      <c r="B238" s="102" t="s">
        <v>948</v>
      </c>
      <c r="C238" s="103">
        <v>11</v>
      </c>
      <c r="D238" s="118"/>
      <c r="E238" s="113">
        <v>422</v>
      </c>
      <c r="F238" s="141"/>
      <c r="G238" s="186"/>
      <c r="H238" s="108">
        <f>H239+H240</f>
        <v>0</v>
      </c>
      <c r="I238" s="108">
        <f t="shared" ref="I238:Y238" si="121">I239+I240</f>
        <v>0</v>
      </c>
      <c r="J238" s="108">
        <f t="shared" si="121"/>
        <v>0</v>
      </c>
      <c r="K238" s="108">
        <f t="shared" si="121"/>
        <v>0</v>
      </c>
      <c r="L238" s="108">
        <f t="shared" si="121"/>
        <v>477218</v>
      </c>
      <c r="M238" s="108">
        <f t="shared" si="121"/>
        <v>477218</v>
      </c>
      <c r="N238" s="108">
        <f t="shared" si="121"/>
        <v>477218</v>
      </c>
      <c r="O238" s="108">
        <f t="shared" si="121"/>
        <v>477218</v>
      </c>
      <c r="P238" s="108">
        <f t="shared" si="121"/>
        <v>0</v>
      </c>
      <c r="Q238" s="108">
        <f t="shared" si="121"/>
        <v>0</v>
      </c>
      <c r="R238" s="108">
        <f t="shared" si="121"/>
        <v>511425</v>
      </c>
      <c r="S238" s="108">
        <f t="shared" si="121"/>
        <v>511425</v>
      </c>
      <c r="T238" s="108">
        <f t="shared" si="121"/>
        <v>511425</v>
      </c>
      <c r="U238" s="108">
        <f t="shared" si="121"/>
        <v>511425</v>
      </c>
      <c r="V238" s="108">
        <f t="shared" si="121"/>
        <v>0</v>
      </c>
      <c r="W238" s="108">
        <f t="shared" si="121"/>
        <v>0</v>
      </c>
      <c r="X238" s="108">
        <f t="shared" si="121"/>
        <v>0</v>
      </c>
      <c r="Y238" s="108">
        <f t="shared" si="121"/>
        <v>0</v>
      </c>
      <c r="Z238" s="112"/>
      <c r="AA238" s="112"/>
      <c r="AB238" s="112"/>
      <c r="AC238" s="112"/>
      <c r="AD238" s="101"/>
    </row>
    <row r="239" spans="1:30" ht="15.75" x14ac:dyDescent="0.2">
      <c r="A239" s="95" t="s">
        <v>929</v>
      </c>
      <c r="B239" s="93" t="s">
        <v>948</v>
      </c>
      <c r="C239" s="94">
        <v>11</v>
      </c>
      <c r="D239" s="95" t="s">
        <v>101</v>
      </c>
      <c r="E239" s="119">
        <v>4223</v>
      </c>
      <c r="F239" s="142" t="s">
        <v>76</v>
      </c>
      <c r="G239" s="134"/>
      <c r="H239" s="398"/>
      <c r="I239" s="398">
        <f>H239</f>
        <v>0</v>
      </c>
      <c r="J239" s="398"/>
      <c r="K239" s="398">
        <f>J239</f>
        <v>0</v>
      </c>
      <c r="L239" s="398"/>
      <c r="M239" s="398">
        <f>L239</f>
        <v>0</v>
      </c>
      <c r="N239" s="398"/>
      <c r="O239" s="398">
        <f>N239</f>
        <v>0</v>
      </c>
      <c r="P239" s="398"/>
      <c r="Q239" s="398">
        <f>P239</f>
        <v>0</v>
      </c>
      <c r="R239" s="398">
        <v>34207</v>
      </c>
      <c r="S239" s="398">
        <f>R239</f>
        <v>34207</v>
      </c>
      <c r="T239" s="398">
        <v>34207</v>
      </c>
      <c r="U239" s="398">
        <f>T239</f>
        <v>34207</v>
      </c>
      <c r="V239" s="398"/>
      <c r="W239" s="398">
        <f>V239</f>
        <v>0</v>
      </c>
      <c r="X239" s="398"/>
      <c r="Y239" s="398">
        <f>X239</f>
        <v>0</v>
      </c>
      <c r="Z239" s="101"/>
      <c r="AA239" s="101"/>
      <c r="AB239" s="101"/>
      <c r="AC239" s="101"/>
      <c r="AD239" s="112"/>
    </row>
    <row r="240" spans="1:30" ht="15.75" x14ac:dyDescent="0.2">
      <c r="A240" s="95" t="s">
        <v>929</v>
      </c>
      <c r="B240" s="93" t="s">
        <v>948</v>
      </c>
      <c r="C240" s="94">
        <v>11</v>
      </c>
      <c r="D240" s="95" t="s">
        <v>101</v>
      </c>
      <c r="E240" s="119">
        <v>4227</v>
      </c>
      <c r="F240" s="142" t="s">
        <v>77</v>
      </c>
      <c r="G240" s="134"/>
      <c r="H240" s="398"/>
      <c r="I240" s="398">
        <f>H240</f>
        <v>0</v>
      </c>
      <c r="J240" s="398"/>
      <c r="K240" s="398">
        <f>J240</f>
        <v>0</v>
      </c>
      <c r="L240" s="398">
        <v>477218</v>
      </c>
      <c r="M240" s="398">
        <f>L240</f>
        <v>477218</v>
      </c>
      <c r="N240" s="398">
        <v>477218</v>
      </c>
      <c r="O240" s="398">
        <f>N240</f>
        <v>477218</v>
      </c>
      <c r="P240" s="398"/>
      <c r="Q240" s="398">
        <f>P240</f>
        <v>0</v>
      </c>
      <c r="R240" s="398">
        <v>477218</v>
      </c>
      <c r="S240" s="398">
        <f>R240</f>
        <v>477218</v>
      </c>
      <c r="T240" s="398">
        <v>477218</v>
      </c>
      <c r="U240" s="398">
        <f>T240</f>
        <v>477218</v>
      </c>
      <c r="V240" s="398"/>
      <c r="W240" s="398">
        <f>V240</f>
        <v>0</v>
      </c>
      <c r="X240" s="398"/>
      <c r="Y240" s="398">
        <f>X240</f>
        <v>0</v>
      </c>
      <c r="Z240" s="101"/>
      <c r="AA240" s="101"/>
      <c r="AB240" s="101"/>
      <c r="AC240" s="101"/>
      <c r="AD240" s="112"/>
    </row>
    <row r="241" spans="1:30" ht="15.75" x14ac:dyDescent="0.2">
      <c r="A241" s="188" t="s">
        <v>929</v>
      </c>
      <c r="B241" s="166" t="s">
        <v>948</v>
      </c>
      <c r="C241" s="167">
        <v>581</v>
      </c>
      <c r="D241" s="166"/>
      <c r="E241" s="168">
        <v>31</v>
      </c>
      <c r="F241" s="169"/>
      <c r="G241" s="169"/>
      <c r="H241" s="185">
        <f t="shared" ref="H241:Y241" si="122">H242+H244+H246</f>
        <v>0</v>
      </c>
      <c r="I241" s="185">
        <f t="shared" si="122"/>
        <v>0</v>
      </c>
      <c r="J241" s="185">
        <f t="shared" si="122"/>
        <v>15661</v>
      </c>
      <c r="K241" s="185">
        <f t="shared" si="122"/>
        <v>0</v>
      </c>
      <c r="L241" s="185">
        <f t="shared" si="122"/>
        <v>0</v>
      </c>
      <c r="M241" s="185">
        <f t="shared" si="122"/>
        <v>0</v>
      </c>
      <c r="N241" s="185">
        <f t="shared" si="122"/>
        <v>0</v>
      </c>
      <c r="O241" s="185">
        <f t="shared" si="122"/>
        <v>0</v>
      </c>
      <c r="P241" s="185">
        <f t="shared" si="122"/>
        <v>15661</v>
      </c>
      <c r="Q241" s="185">
        <f t="shared" si="122"/>
        <v>0</v>
      </c>
      <c r="R241" s="185">
        <f t="shared" si="122"/>
        <v>0</v>
      </c>
      <c r="S241" s="185">
        <f t="shared" si="122"/>
        <v>0</v>
      </c>
      <c r="T241" s="185">
        <f t="shared" si="122"/>
        <v>0</v>
      </c>
      <c r="U241" s="185">
        <f t="shared" si="122"/>
        <v>0</v>
      </c>
      <c r="V241" s="185">
        <f t="shared" si="122"/>
        <v>0</v>
      </c>
      <c r="W241" s="185">
        <f t="shared" si="122"/>
        <v>0</v>
      </c>
      <c r="X241" s="185">
        <f t="shared" si="122"/>
        <v>0</v>
      </c>
      <c r="Y241" s="185">
        <f t="shared" si="122"/>
        <v>0</v>
      </c>
      <c r="Z241" s="112"/>
      <c r="AA241" s="112"/>
      <c r="AB241" s="112"/>
      <c r="AC241" s="112"/>
      <c r="AD241" s="139"/>
    </row>
    <row r="242" spans="1:30" ht="15.75" x14ac:dyDescent="0.2">
      <c r="A242" s="118" t="s">
        <v>929</v>
      </c>
      <c r="B242" s="102" t="s">
        <v>948</v>
      </c>
      <c r="C242" s="103">
        <v>581</v>
      </c>
      <c r="D242" s="118"/>
      <c r="E242" s="113">
        <v>311</v>
      </c>
      <c r="F242" s="141"/>
      <c r="G242" s="186"/>
      <c r="H242" s="108">
        <f t="shared" ref="H242:Y242" si="123">SUM(H243)</f>
        <v>0</v>
      </c>
      <c r="I242" s="108">
        <f t="shared" si="123"/>
        <v>0</v>
      </c>
      <c r="J242" s="108">
        <f t="shared" si="123"/>
        <v>13272</v>
      </c>
      <c r="K242" s="108">
        <f t="shared" si="123"/>
        <v>0</v>
      </c>
      <c r="L242" s="108">
        <f t="shared" si="123"/>
        <v>0</v>
      </c>
      <c r="M242" s="108">
        <f t="shared" si="123"/>
        <v>0</v>
      </c>
      <c r="N242" s="108">
        <f t="shared" si="123"/>
        <v>0</v>
      </c>
      <c r="O242" s="108">
        <f t="shared" si="123"/>
        <v>0</v>
      </c>
      <c r="P242" s="108">
        <f t="shared" si="123"/>
        <v>13272</v>
      </c>
      <c r="Q242" s="108">
        <f t="shared" si="123"/>
        <v>0</v>
      </c>
      <c r="R242" s="108">
        <f t="shared" si="123"/>
        <v>0</v>
      </c>
      <c r="S242" s="108">
        <f t="shared" si="123"/>
        <v>0</v>
      </c>
      <c r="T242" s="108">
        <f t="shared" si="123"/>
        <v>0</v>
      </c>
      <c r="U242" s="108">
        <f t="shared" si="123"/>
        <v>0</v>
      </c>
      <c r="V242" s="108">
        <f t="shared" si="123"/>
        <v>0</v>
      </c>
      <c r="W242" s="108">
        <f t="shared" si="123"/>
        <v>0</v>
      </c>
      <c r="X242" s="108">
        <f t="shared" si="123"/>
        <v>0</v>
      </c>
      <c r="Y242" s="108">
        <f t="shared" si="123"/>
        <v>0</v>
      </c>
      <c r="Z242" s="112"/>
      <c r="AA242" s="112"/>
      <c r="AB242" s="112"/>
      <c r="AC242" s="112"/>
      <c r="AD242" s="150"/>
    </row>
    <row r="243" spans="1:30" ht="15.75" x14ac:dyDescent="0.2">
      <c r="A243" s="154" t="s">
        <v>929</v>
      </c>
      <c r="B243" s="135" t="s">
        <v>948</v>
      </c>
      <c r="C243" s="136">
        <v>581</v>
      </c>
      <c r="D243" s="153" t="s">
        <v>101</v>
      </c>
      <c r="E243" s="208">
        <v>3111</v>
      </c>
      <c r="F243" s="143" t="s">
        <v>33</v>
      </c>
      <c r="G243" s="210"/>
      <c r="H243" s="398">
        <v>0</v>
      </c>
      <c r="I243" s="399"/>
      <c r="J243" s="398">
        <v>13272</v>
      </c>
      <c r="K243" s="399"/>
      <c r="L243" s="398">
        <v>0</v>
      </c>
      <c r="M243" s="399"/>
      <c r="N243" s="398"/>
      <c r="O243" s="399"/>
      <c r="P243" s="398">
        <v>13272</v>
      </c>
      <c r="Q243" s="399"/>
      <c r="R243" s="398"/>
      <c r="S243" s="399"/>
      <c r="T243" s="398"/>
      <c r="U243" s="399"/>
      <c r="V243" s="398"/>
      <c r="W243" s="399"/>
      <c r="X243" s="398"/>
      <c r="Y243" s="399"/>
      <c r="Z243" s="139"/>
      <c r="AA243" s="139"/>
      <c r="AB243" s="139"/>
      <c r="AC243" s="139"/>
      <c r="AD243" s="139"/>
    </row>
    <row r="244" spans="1:30" ht="15.75" x14ac:dyDescent="0.2">
      <c r="A244" s="154" t="s">
        <v>929</v>
      </c>
      <c r="B244" s="129" t="s">
        <v>948</v>
      </c>
      <c r="C244" s="147">
        <v>581</v>
      </c>
      <c r="D244" s="133"/>
      <c r="E244" s="130">
        <v>312</v>
      </c>
      <c r="F244" s="144"/>
      <c r="G244" s="209"/>
      <c r="H244" s="149">
        <f t="shared" ref="H244:Y244" si="124">SUM(H245)</f>
        <v>0</v>
      </c>
      <c r="I244" s="149">
        <f t="shared" si="124"/>
        <v>0</v>
      </c>
      <c r="J244" s="149">
        <f t="shared" si="124"/>
        <v>133</v>
      </c>
      <c r="K244" s="149">
        <f t="shared" si="124"/>
        <v>0</v>
      </c>
      <c r="L244" s="149">
        <f t="shared" si="124"/>
        <v>0</v>
      </c>
      <c r="M244" s="149">
        <f t="shared" si="124"/>
        <v>0</v>
      </c>
      <c r="N244" s="149">
        <f t="shared" si="124"/>
        <v>0</v>
      </c>
      <c r="O244" s="149">
        <f t="shared" si="124"/>
        <v>0</v>
      </c>
      <c r="P244" s="149">
        <f t="shared" si="124"/>
        <v>133</v>
      </c>
      <c r="Q244" s="149">
        <f t="shared" si="124"/>
        <v>0</v>
      </c>
      <c r="R244" s="149">
        <f t="shared" si="124"/>
        <v>0</v>
      </c>
      <c r="S244" s="149">
        <f t="shared" si="124"/>
        <v>0</v>
      </c>
      <c r="T244" s="149">
        <f t="shared" si="124"/>
        <v>0</v>
      </c>
      <c r="U244" s="149">
        <f t="shared" si="124"/>
        <v>0</v>
      </c>
      <c r="V244" s="149">
        <f t="shared" si="124"/>
        <v>0</v>
      </c>
      <c r="W244" s="149">
        <f t="shared" si="124"/>
        <v>0</v>
      </c>
      <c r="X244" s="149">
        <f t="shared" si="124"/>
        <v>0</v>
      </c>
      <c r="Y244" s="149">
        <f t="shared" si="124"/>
        <v>0</v>
      </c>
      <c r="Z244" s="150"/>
      <c r="AA244" s="150"/>
      <c r="AB244" s="150"/>
      <c r="AC244" s="150"/>
      <c r="AD244" s="150"/>
    </row>
    <row r="245" spans="1:30" ht="15.75" x14ac:dyDescent="0.2">
      <c r="A245" s="154" t="s">
        <v>929</v>
      </c>
      <c r="B245" s="135" t="s">
        <v>948</v>
      </c>
      <c r="C245" s="136">
        <v>581</v>
      </c>
      <c r="D245" s="153" t="s">
        <v>101</v>
      </c>
      <c r="E245" s="208">
        <v>3121</v>
      </c>
      <c r="F245" s="143" t="s">
        <v>471</v>
      </c>
      <c r="G245" s="210"/>
      <c r="H245" s="398">
        <v>0</v>
      </c>
      <c r="I245" s="399"/>
      <c r="J245" s="398">
        <v>133</v>
      </c>
      <c r="K245" s="399"/>
      <c r="L245" s="398">
        <v>0</v>
      </c>
      <c r="M245" s="399"/>
      <c r="N245" s="398"/>
      <c r="O245" s="399"/>
      <c r="P245" s="398">
        <v>133</v>
      </c>
      <c r="Q245" s="399"/>
      <c r="R245" s="398"/>
      <c r="S245" s="399"/>
      <c r="T245" s="398"/>
      <c r="U245" s="399"/>
      <c r="V245" s="398"/>
      <c r="W245" s="399"/>
      <c r="X245" s="398"/>
      <c r="Y245" s="399"/>
      <c r="Z245" s="139"/>
      <c r="AA245" s="139"/>
      <c r="AB245" s="139"/>
      <c r="AC245" s="139"/>
      <c r="AD245" s="139"/>
    </row>
    <row r="246" spans="1:30" ht="15.75" x14ac:dyDescent="0.2">
      <c r="A246" s="154" t="s">
        <v>929</v>
      </c>
      <c r="B246" s="129" t="s">
        <v>948</v>
      </c>
      <c r="C246" s="147">
        <v>581</v>
      </c>
      <c r="D246" s="133"/>
      <c r="E246" s="130">
        <v>313</v>
      </c>
      <c r="F246" s="144"/>
      <c r="G246" s="209"/>
      <c r="H246" s="149">
        <f t="shared" ref="H246:Y246" si="125">SUM(H247)</f>
        <v>0</v>
      </c>
      <c r="I246" s="149">
        <f t="shared" si="125"/>
        <v>0</v>
      </c>
      <c r="J246" s="149">
        <f t="shared" si="125"/>
        <v>2256</v>
      </c>
      <c r="K246" s="149">
        <f t="shared" si="125"/>
        <v>0</v>
      </c>
      <c r="L246" s="149">
        <f t="shared" si="125"/>
        <v>0</v>
      </c>
      <c r="M246" s="149">
        <f t="shared" si="125"/>
        <v>0</v>
      </c>
      <c r="N246" s="149">
        <f t="shared" si="125"/>
        <v>0</v>
      </c>
      <c r="O246" s="149">
        <f t="shared" si="125"/>
        <v>0</v>
      </c>
      <c r="P246" s="149">
        <f t="shared" si="125"/>
        <v>2256</v>
      </c>
      <c r="Q246" s="149">
        <f t="shared" si="125"/>
        <v>0</v>
      </c>
      <c r="R246" s="149">
        <f t="shared" si="125"/>
        <v>0</v>
      </c>
      <c r="S246" s="149">
        <f t="shared" si="125"/>
        <v>0</v>
      </c>
      <c r="T246" s="149">
        <f t="shared" si="125"/>
        <v>0</v>
      </c>
      <c r="U246" s="149">
        <f t="shared" si="125"/>
        <v>0</v>
      </c>
      <c r="V246" s="149">
        <f t="shared" si="125"/>
        <v>0</v>
      </c>
      <c r="W246" s="149">
        <f t="shared" si="125"/>
        <v>0</v>
      </c>
      <c r="X246" s="149">
        <f t="shared" si="125"/>
        <v>0</v>
      </c>
      <c r="Y246" s="149">
        <f t="shared" si="125"/>
        <v>0</v>
      </c>
      <c r="Z246" s="150"/>
      <c r="AA246" s="150"/>
      <c r="AB246" s="150"/>
      <c r="AC246" s="150"/>
      <c r="AD246" s="112"/>
    </row>
    <row r="247" spans="1:30" ht="15.75" x14ac:dyDescent="0.2">
      <c r="A247" s="154" t="s">
        <v>929</v>
      </c>
      <c r="B247" s="135" t="s">
        <v>948</v>
      </c>
      <c r="C247" s="136">
        <v>581</v>
      </c>
      <c r="D247" s="153" t="s">
        <v>101</v>
      </c>
      <c r="E247" s="208">
        <v>3132</v>
      </c>
      <c r="F247" s="143" t="s">
        <v>40</v>
      </c>
      <c r="G247" s="210"/>
      <c r="H247" s="398">
        <v>0</v>
      </c>
      <c r="I247" s="399"/>
      <c r="J247" s="398">
        <v>2256</v>
      </c>
      <c r="K247" s="399"/>
      <c r="L247" s="398">
        <v>0</v>
      </c>
      <c r="M247" s="399"/>
      <c r="N247" s="398"/>
      <c r="O247" s="399"/>
      <c r="P247" s="398">
        <v>2256</v>
      </c>
      <c r="Q247" s="399"/>
      <c r="R247" s="398"/>
      <c r="S247" s="399"/>
      <c r="T247" s="398"/>
      <c r="U247" s="399"/>
      <c r="V247" s="398"/>
      <c r="W247" s="399"/>
      <c r="X247" s="398"/>
      <c r="Y247" s="399"/>
      <c r="Z247" s="139"/>
      <c r="AA247" s="139"/>
      <c r="AB247" s="139"/>
      <c r="AC247" s="139"/>
      <c r="AD247" s="112"/>
    </row>
    <row r="248" spans="1:30" ht="15.75" x14ac:dyDescent="0.2">
      <c r="A248" s="188" t="s">
        <v>929</v>
      </c>
      <c r="B248" s="166" t="s">
        <v>948</v>
      </c>
      <c r="C248" s="167">
        <v>581</v>
      </c>
      <c r="D248" s="166"/>
      <c r="E248" s="168">
        <v>32</v>
      </c>
      <c r="F248" s="169"/>
      <c r="G248" s="169"/>
      <c r="H248" s="185">
        <f t="shared" ref="H248:Y248" si="126">H249+H251+H256</f>
        <v>0</v>
      </c>
      <c r="I248" s="185">
        <f t="shared" si="126"/>
        <v>0</v>
      </c>
      <c r="J248" s="185">
        <f t="shared" si="126"/>
        <v>35967</v>
      </c>
      <c r="K248" s="185">
        <f t="shared" si="126"/>
        <v>0</v>
      </c>
      <c r="L248" s="185">
        <f t="shared" si="126"/>
        <v>0</v>
      </c>
      <c r="M248" s="185">
        <f t="shared" si="126"/>
        <v>0</v>
      </c>
      <c r="N248" s="185">
        <f t="shared" si="126"/>
        <v>0</v>
      </c>
      <c r="O248" s="185">
        <f t="shared" si="126"/>
        <v>0</v>
      </c>
      <c r="P248" s="185">
        <f t="shared" si="126"/>
        <v>7864</v>
      </c>
      <c r="Q248" s="185">
        <f t="shared" si="126"/>
        <v>0</v>
      </c>
      <c r="R248" s="185">
        <f t="shared" si="126"/>
        <v>0</v>
      </c>
      <c r="S248" s="185">
        <f t="shared" si="126"/>
        <v>0</v>
      </c>
      <c r="T248" s="185">
        <f t="shared" si="126"/>
        <v>0</v>
      </c>
      <c r="U248" s="185">
        <f t="shared" si="126"/>
        <v>0</v>
      </c>
      <c r="V248" s="185">
        <f t="shared" si="126"/>
        <v>0</v>
      </c>
      <c r="W248" s="185">
        <f t="shared" si="126"/>
        <v>0</v>
      </c>
      <c r="X248" s="185">
        <f t="shared" si="126"/>
        <v>0</v>
      </c>
      <c r="Y248" s="185">
        <f t="shared" si="126"/>
        <v>0</v>
      </c>
      <c r="Z248" s="112"/>
      <c r="AA248" s="112"/>
      <c r="AB248" s="112"/>
      <c r="AC248" s="112"/>
      <c r="AD248" s="139"/>
    </row>
    <row r="249" spans="1:30" ht="15.75" x14ac:dyDescent="0.2">
      <c r="A249" s="118" t="s">
        <v>929</v>
      </c>
      <c r="B249" s="102" t="s">
        <v>948</v>
      </c>
      <c r="C249" s="103">
        <v>581</v>
      </c>
      <c r="D249" s="118"/>
      <c r="E249" s="113">
        <v>322</v>
      </c>
      <c r="F249" s="141"/>
      <c r="G249" s="186"/>
      <c r="H249" s="108">
        <f t="shared" ref="H249:Y249" si="127">SUM(H250)</f>
        <v>0</v>
      </c>
      <c r="I249" s="108">
        <f t="shared" si="127"/>
        <v>0</v>
      </c>
      <c r="J249" s="108">
        <f t="shared" si="127"/>
        <v>2654</v>
      </c>
      <c r="K249" s="108">
        <f t="shared" si="127"/>
        <v>0</v>
      </c>
      <c r="L249" s="108">
        <f t="shared" si="127"/>
        <v>0</v>
      </c>
      <c r="M249" s="108">
        <f t="shared" si="127"/>
        <v>0</v>
      </c>
      <c r="N249" s="108">
        <f t="shared" si="127"/>
        <v>0</v>
      </c>
      <c r="O249" s="108">
        <f t="shared" si="127"/>
        <v>0</v>
      </c>
      <c r="P249" s="108">
        <f t="shared" si="127"/>
        <v>0</v>
      </c>
      <c r="Q249" s="108">
        <f t="shared" si="127"/>
        <v>0</v>
      </c>
      <c r="R249" s="108">
        <f t="shared" si="127"/>
        <v>0</v>
      </c>
      <c r="S249" s="108">
        <f t="shared" si="127"/>
        <v>0</v>
      </c>
      <c r="T249" s="108">
        <f t="shared" si="127"/>
        <v>0</v>
      </c>
      <c r="U249" s="108">
        <f t="shared" si="127"/>
        <v>0</v>
      </c>
      <c r="V249" s="108">
        <f t="shared" si="127"/>
        <v>0</v>
      </c>
      <c r="W249" s="108">
        <f t="shared" si="127"/>
        <v>0</v>
      </c>
      <c r="X249" s="108">
        <f t="shared" si="127"/>
        <v>0</v>
      </c>
      <c r="Y249" s="108">
        <f t="shared" si="127"/>
        <v>0</v>
      </c>
      <c r="Z249" s="112"/>
      <c r="AA249" s="112"/>
      <c r="AB249" s="112"/>
      <c r="AC249" s="112"/>
      <c r="AD249" s="150"/>
    </row>
    <row r="250" spans="1:30" ht="15.75" x14ac:dyDescent="0.2">
      <c r="A250" s="154" t="s">
        <v>929</v>
      </c>
      <c r="B250" s="135" t="s">
        <v>948</v>
      </c>
      <c r="C250" s="136">
        <v>581</v>
      </c>
      <c r="D250" s="153" t="s">
        <v>101</v>
      </c>
      <c r="E250" s="208">
        <v>3223</v>
      </c>
      <c r="F250" s="143" t="s">
        <v>48</v>
      </c>
      <c r="G250" s="210"/>
      <c r="H250" s="398">
        <v>0</v>
      </c>
      <c r="I250" s="399"/>
      <c r="J250" s="398">
        <v>2654</v>
      </c>
      <c r="K250" s="399"/>
      <c r="L250" s="398">
        <v>0</v>
      </c>
      <c r="M250" s="399"/>
      <c r="N250" s="398"/>
      <c r="O250" s="399"/>
      <c r="P250" s="398">
        <v>0</v>
      </c>
      <c r="Q250" s="399"/>
      <c r="R250" s="398"/>
      <c r="S250" s="399"/>
      <c r="T250" s="398"/>
      <c r="U250" s="399"/>
      <c r="V250" s="398"/>
      <c r="W250" s="399"/>
      <c r="X250" s="398"/>
      <c r="Y250" s="399"/>
      <c r="Z250" s="139"/>
      <c r="AA250" s="139"/>
      <c r="AB250" s="139"/>
      <c r="AC250" s="139"/>
      <c r="AD250" s="139"/>
    </row>
    <row r="251" spans="1:30" ht="15.75" x14ac:dyDescent="0.2">
      <c r="A251" s="154" t="s">
        <v>929</v>
      </c>
      <c r="B251" s="129" t="s">
        <v>948</v>
      </c>
      <c r="C251" s="147">
        <v>581</v>
      </c>
      <c r="D251" s="133"/>
      <c r="E251" s="130">
        <v>323</v>
      </c>
      <c r="F251" s="144"/>
      <c r="G251" s="209"/>
      <c r="H251" s="149">
        <f t="shared" ref="H251:Q251" si="128">SUM(H252:H255)</f>
        <v>0</v>
      </c>
      <c r="I251" s="149">
        <f t="shared" si="128"/>
        <v>0</v>
      </c>
      <c r="J251" s="149">
        <f t="shared" si="128"/>
        <v>33180</v>
      </c>
      <c r="K251" s="149">
        <f t="shared" si="128"/>
        <v>0</v>
      </c>
      <c r="L251" s="149">
        <f t="shared" ref="L251:O251" si="129">SUM(L252:L255)</f>
        <v>0</v>
      </c>
      <c r="M251" s="149">
        <f t="shared" si="129"/>
        <v>0</v>
      </c>
      <c r="N251" s="149">
        <f t="shared" si="129"/>
        <v>0</v>
      </c>
      <c r="O251" s="149">
        <f t="shared" si="129"/>
        <v>0</v>
      </c>
      <c r="P251" s="149">
        <f t="shared" si="128"/>
        <v>7864</v>
      </c>
      <c r="Q251" s="149">
        <f t="shared" si="128"/>
        <v>0</v>
      </c>
      <c r="R251" s="149">
        <f t="shared" ref="R251:Y251" si="130">SUM(R252:R255)</f>
        <v>0</v>
      </c>
      <c r="S251" s="149">
        <f t="shared" si="130"/>
        <v>0</v>
      </c>
      <c r="T251" s="149">
        <f t="shared" si="130"/>
        <v>0</v>
      </c>
      <c r="U251" s="149">
        <f t="shared" si="130"/>
        <v>0</v>
      </c>
      <c r="V251" s="149">
        <f t="shared" si="130"/>
        <v>0</v>
      </c>
      <c r="W251" s="149">
        <f t="shared" si="130"/>
        <v>0</v>
      </c>
      <c r="X251" s="149">
        <f t="shared" si="130"/>
        <v>0</v>
      </c>
      <c r="Y251" s="149">
        <f t="shared" si="130"/>
        <v>0</v>
      </c>
      <c r="Z251" s="150"/>
      <c r="AA251" s="150"/>
      <c r="AB251" s="150"/>
      <c r="AC251" s="150"/>
      <c r="AD251" s="139"/>
    </row>
    <row r="252" spans="1:30" ht="15.75" x14ac:dyDescent="0.2">
      <c r="A252" s="154" t="s">
        <v>929</v>
      </c>
      <c r="B252" s="135" t="s">
        <v>948</v>
      </c>
      <c r="C252" s="136">
        <v>581</v>
      </c>
      <c r="D252" s="153" t="s">
        <v>101</v>
      </c>
      <c r="E252" s="208">
        <v>3233</v>
      </c>
      <c r="F252" s="143" t="s">
        <v>54</v>
      </c>
      <c r="G252" s="210"/>
      <c r="H252" s="398">
        <v>0</v>
      </c>
      <c r="I252" s="399"/>
      <c r="J252" s="398">
        <v>6636</v>
      </c>
      <c r="K252" s="399"/>
      <c r="L252" s="398"/>
      <c r="M252" s="399"/>
      <c r="N252" s="398"/>
      <c r="O252" s="399"/>
      <c r="P252" s="398">
        <v>6636</v>
      </c>
      <c r="Q252" s="399"/>
      <c r="R252" s="398"/>
      <c r="S252" s="399"/>
      <c r="T252" s="398"/>
      <c r="U252" s="399"/>
      <c r="V252" s="398"/>
      <c r="W252" s="399"/>
      <c r="X252" s="398"/>
      <c r="Y252" s="399"/>
      <c r="Z252" s="139"/>
      <c r="AA252" s="139"/>
      <c r="AB252" s="139"/>
      <c r="AC252" s="139"/>
      <c r="AD252" s="139"/>
    </row>
    <row r="253" spans="1:30" ht="15.75" x14ac:dyDescent="0.2">
      <c r="A253" s="154" t="s">
        <v>929</v>
      </c>
      <c r="B253" s="135" t="s">
        <v>948</v>
      </c>
      <c r="C253" s="136">
        <v>581</v>
      </c>
      <c r="D253" s="153" t="s">
        <v>101</v>
      </c>
      <c r="E253" s="208">
        <v>3234</v>
      </c>
      <c r="F253" s="143" t="s">
        <v>55</v>
      </c>
      <c r="G253" s="210"/>
      <c r="H253" s="398">
        <v>0</v>
      </c>
      <c r="I253" s="399"/>
      <c r="J253" s="398">
        <v>2654</v>
      </c>
      <c r="K253" s="399"/>
      <c r="L253" s="398"/>
      <c r="M253" s="399"/>
      <c r="N253" s="398"/>
      <c r="O253" s="399"/>
      <c r="P253" s="398">
        <v>133</v>
      </c>
      <c r="Q253" s="399"/>
      <c r="R253" s="398"/>
      <c r="S253" s="399"/>
      <c r="T253" s="398"/>
      <c r="U253" s="399"/>
      <c r="V253" s="398"/>
      <c r="W253" s="399"/>
      <c r="X253" s="398"/>
      <c r="Y253" s="399"/>
      <c r="Z253" s="139"/>
      <c r="AA253" s="139"/>
      <c r="AB253" s="139"/>
      <c r="AC253" s="139"/>
      <c r="AD253" s="139"/>
    </row>
    <row r="254" spans="1:30" ht="15.75" x14ac:dyDescent="0.2">
      <c r="A254" s="154" t="s">
        <v>929</v>
      </c>
      <c r="B254" s="135" t="s">
        <v>948</v>
      </c>
      <c r="C254" s="136">
        <v>581</v>
      </c>
      <c r="D254" s="153" t="s">
        <v>101</v>
      </c>
      <c r="E254" s="208">
        <v>3237</v>
      </c>
      <c r="F254" s="143" t="s">
        <v>58</v>
      </c>
      <c r="G254" s="210"/>
      <c r="H254" s="398">
        <v>0</v>
      </c>
      <c r="I254" s="399"/>
      <c r="J254" s="398">
        <v>13272</v>
      </c>
      <c r="K254" s="399"/>
      <c r="L254" s="398"/>
      <c r="M254" s="399"/>
      <c r="N254" s="398"/>
      <c r="O254" s="399"/>
      <c r="P254" s="398">
        <v>962</v>
      </c>
      <c r="Q254" s="399"/>
      <c r="R254" s="398"/>
      <c r="S254" s="399"/>
      <c r="T254" s="398"/>
      <c r="U254" s="399"/>
      <c r="V254" s="398"/>
      <c r="W254" s="399"/>
      <c r="X254" s="398"/>
      <c r="Y254" s="399"/>
      <c r="Z254" s="139"/>
      <c r="AA254" s="139"/>
      <c r="AB254" s="139"/>
      <c r="AC254" s="139"/>
      <c r="AD254" s="150"/>
    </row>
    <row r="255" spans="1:30" ht="15.75" x14ac:dyDescent="0.2">
      <c r="A255" s="154" t="s">
        <v>929</v>
      </c>
      <c r="B255" s="135" t="s">
        <v>948</v>
      </c>
      <c r="C255" s="136">
        <v>581</v>
      </c>
      <c r="D255" s="153" t="s">
        <v>101</v>
      </c>
      <c r="E255" s="208">
        <v>3239</v>
      </c>
      <c r="F255" s="143" t="s">
        <v>890</v>
      </c>
      <c r="G255" s="210"/>
      <c r="H255" s="398">
        <v>0</v>
      </c>
      <c r="I255" s="399"/>
      <c r="J255" s="398">
        <v>10618</v>
      </c>
      <c r="K255" s="399"/>
      <c r="L255" s="398"/>
      <c r="M255" s="399"/>
      <c r="N255" s="398"/>
      <c r="O255" s="399"/>
      <c r="P255" s="398">
        <v>133</v>
      </c>
      <c r="Q255" s="399"/>
      <c r="R255" s="398"/>
      <c r="S255" s="399"/>
      <c r="T255" s="398"/>
      <c r="U255" s="399"/>
      <c r="V255" s="398"/>
      <c r="W255" s="399"/>
      <c r="X255" s="398"/>
      <c r="Y255" s="399"/>
      <c r="Z255" s="139"/>
      <c r="AA255" s="139"/>
      <c r="AB255" s="139"/>
      <c r="AC255" s="139"/>
      <c r="AD255" s="139"/>
    </row>
    <row r="256" spans="1:30" ht="15.75" x14ac:dyDescent="0.2">
      <c r="A256" s="154" t="s">
        <v>929</v>
      </c>
      <c r="B256" s="129" t="s">
        <v>948</v>
      </c>
      <c r="C256" s="147">
        <v>581</v>
      </c>
      <c r="D256" s="133"/>
      <c r="E256" s="130">
        <v>329</v>
      </c>
      <c r="F256" s="144"/>
      <c r="G256" s="209"/>
      <c r="H256" s="149">
        <f t="shared" ref="H256:Y256" si="131">SUM(H257)</f>
        <v>0</v>
      </c>
      <c r="I256" s="149">
        <f t="shared" si="131"/>
        <v>0</v>
      </c>
      <c r="J256" s="149">
        <f t="shared" si="131"/>
        <v>133</v>
      </c>
      <c r="K256" s="149">
        <f t="shared" si="131"/>
        <v>0</v>
      </c>
      <c r="L256" s="149">
        <f t="shared" si="131"/>
        <v>0</v>
      </c>
      <c r="M256" s="149">
        <f t="shared" si="131"/>
        <v>0</v>
      </c>
      <c r="N256" s="149">
        <f t="shared" si="131"/>
        <v>0</v>
      </c>
      <c r="O256" s="149">
        <f t="shared" si="131"/>
        <v>0</v>
      </c>
      <c r="P256" s="149">
        <f t="shared" si="131"/>
        <v>0</v>
      </c>
      <c r="Q256" s="149">
        <f t="shared" si="131"/>
        <v>0</v>
      </c>
      <c r="R256" s="149">
        <f t="shared" si="131"/>
        <v>0</v>
      </c>
      <c r="S256" s="149">
        <f t="shared" si="131"/>
        <v>0</v>
      </c>
      <c r="T256" s="149">
        <f t="shared" si="131"/>
        <v>0</v>
      </c>
      <c r="U256" s="149">
        <f t="shared" si="131"/>
        <v>0</v>
      </c>
      <c r="V256" s="149">
        <f t="shared" si="131"/>
        <v>0</v>
      </c>
      <c r="W256" s="149">
        <f t="shared" si="131"/>
        <v>0</v>
      </c>
      <c r="X256" s="149">
        <f t="shared" si="131"/>
        <v>0</v>
      </c>
      <c r="Y256" s="149">
        <f t="shared" si="131"/>
        <v>0</v>
      </c>
      <c r="Z256" s="150"/>
      <c r="AA256" s="150"/>
      <c r="AB256" s="150"/>
      <c r="AC256" s="150"/>
      <c r="AD256" s="112"/>
    </row>
    <row r="257" spans="1:30" ht="15.75" x14ac:dyDescent="0.2">
      <c r="A257" s="154" t="s">
        <v>929</v>
      </c>
      <c r="B257" s="135" t="s">
        <v>948</v>
      </c>
      <c r="C257" s="136">
        <v>581</v>
      </c>
      <c r="D257" s="153" t="s">
        <v>101</v>
      </c>
      <c r="E257" s="208">
        <v>3293</v>
      </c>
      <c r="F257" s="143" t="s">
        <v>64</v>
      </c>
      <c r="G257" s="210"/>
      <c r="H257" s="398">
        <v>0</v>
      </c>
      <c r="I257" s="399"/>
      <c r="J257" s="398">
        <v>133</v>
      </c>
      <c r="K257" s="399"/>
      <c r="L257" s="398"/>
      <c r="M257" s="399"/>
      <c r="N257" s="398"/>
      <c r="O257" s="399"/>
      <c r="P257" s="398">
        <v>0</v>
      </c>
      <c r="Q257" s="399"/>
      <c r="R257" s="398"/>
      <c r="S257" s="399"/>
      <c r="T257" s="398"/>
      <c r="U257" s="399"/>
      <c r="V257" s="398"/>
      <c r="W257" s="399"/>
      <c r="X257" s="398"/>
      <c r="Y257" s="399"/>
      <c r="Z257" s="139"/>
      <c r="AA257" s="139"/>
      <c r="AB257" s="139"/>
      <c r="AC257" s="139"/>
      <c r="AD257" s="112"/>
    </row>
    <row r="258" spans="1:30" ht="15.75" x14ac:dyDescent="0.2">
      <c r="A258" s="188" t="s">
        <v>929</v>
      </c>
      <c r="B258" s="166" t="s">
        <v>948</v>
      </c>
      <c r="C258" s="167">
        <v>581</v>
      </c>
      <c r="D258" s="166"/>
      <c r="E258" s="168">
        <v>42</v>
      </c>
      <c r="F258" s="169"/>
      <c r="G258" s="169"/>
      <c r="H258" s="185">
        <f t="shared" ref="H258:Y258" si="132">H259+H261</f>
        <v>450861</v>
      </c>
      <c r="I258" s="185">
        <f t="shared" si="132"/>
        <v>0</v>
      </c>
      <c r="J258" s="185">
        <f t="shared" si="132"/>
        <v>2050567</v>
      </c>
      <c r="K258" s="185">
        <f t="shared" si="132"/>
        <v>0</v>
      </c>
      <c r="L258" s="185">
        <f t="shared" si="132"/>
        <v>3172235</v>
      </c>
      <c r="M258" s="185">
        <f t="shared" si="132"/>
        <v>0</v>
      </c>
      <c r="N258" s="185">
        <f t="shared" si="132"/>
        <v>2121638</v>
      </c>
      <c r="O258" s="185">
        <f t="shared" si="132"/>
        <v>0</v>
      </c>
      <c r="P258" s="185">
        <f t="shared" si="132"/>
        <v>1416151</v>
      </c>
      <c r="Q258" s="185">
        <f t="shared" si="132"/>
        <v>0</v>
      </c>
      <c r="R258" s="185">
        <f t="shared" si="132"/>
        <v>2039505</v>
      </c>
      <c r="S258" s="185">
        <f t="shared" si="132"/>
        <v>0</v>
      </c>
      <c r="T258" s="185">
        <f t="shared" si="132"/>
        <v>4676712</v>
      </c>
      <c r="U258" s="185">
        <f t="shared" si="132"/>
        <v>0</v>
      </c>
      <c r="V258" s="185">
        <f t="shared" si="132"/>
        <v>0</v>
      </c>
      <c r="W258" s="185">
        <f t="shared" si="132"/>
        <v>0</v>
      </c>
      <c r="X258" s="185">
        <f t="shared" si="132"/>
        <v>0</v>
      </c>
      <c r="Y258" s="185">
        <f t="shared" si="132"/>
        <v>0</v>
      </c>
      <c r="Z258" s="112"/>
      <c r="AA258" s="112"/>
      <c r="AB258" s="112"/>
      <c r="AC258" s="112"/>
      <c r="AD258" s="139"/>
    </row>
    <row r="259" spans="1:30" ht="15.75" x14ac:dyDescent="0.2">
      <c r="A259" s="118" t="s">
        <v>929</v>
      </c>
      <c r="B259" s="102" t="s">
        <v>948</v>
      </c>
      <c r="C259" s="103">
        <v>581</v>
      </c>
      <c r="D259" s="118"/>
      <c r="E259" s="113">
        <v>421</v>
      </c>
      <c r="F259" s="141"/>
      <c r="G259" s="186"/>
      <c r="H259" s="108">
        <f t="shared" ref="H259:Y259" si="133">SUM(H260)</f>
        <v>450861</v>
      </c>
      <c r="I259" s="108">
        <f t="shared" si="133"/>
        <v>0</v>
      </c>
      <c r="J259" s="108">
        <f t="shared" si="133"/>
        <v>1990842</v>
      </c>
      <c r="K259" s="108">
        <f t="shared" si="133"/>
        <v>0</v>
      </c>
      <c r="L259" s="108">
        <f t="shared" si="133"/>
        <v>3172235</v>
      </c>
      <c r="M259" s="108">
        <f t="shared" si="133"/>
        <v>0</v>
      </c>
      <c r="N259" s="108">
        <f t="shared" si="133"/>
        <v>2121638</v>
      </c>
      <c r="O259" s="108">
        <f t="shared" si="133"/>
        <v>0</v>
      </c>
      <c r="P259" s="108">
        <f t="shared" si="133"/>
        <v>1393589</v>
      </c>
      <c r="Q259" s="108">
        <f t="shared" si="133"/>
        <v>0</v>
      </c>
      <c r="R259" s="108">
        <f t="shared" si="133"/>
        <v>2039505</v>
      </c>
      <c r="S259" s="108">
        <f t="shared" si="133"/>
        <v>0</v>
      </c>
      <c r="T259" s="108">
        <f t="shared" si="133"/>
        <v>4676712</v>
      </c>
      <c r="U259" s="108">
        <f t="shared" si="133"/>
        <v>0</v>
      </c>
      <c r="V259" s="108">
        <f t="shared" si="133"/>
        <v>0</v>
      </c>
      <c r="W259" s="108">
        <f t="shared" si="133"/>
        <v>0</v>
      </c>
      <c r="X259" s="108">
        <f t="shared" si="133"/>
        <v>0</v>
      </c>
      <c r="Y259" s="108">
        <f t="shared" si="133"/>
        <v>0</v>
      </c>
      <c r="Z259" s="112"/>
      <c r="AA259" s="112"/>
      <c r="AB259" s="112"/>
      <c r="AC259" s="112"/>
      <c r="AD259" s="101"/>
    </row>
    <row r="260" spans="1:30" ht="15.75" x14ac:dyDescent="0.2">
      <c r="A260" s="154" t="s">
        <v>929</v>
      </c>
      <c r="B260" s="135" t="s">
        <v>948</v>
      </c>
      <c r="C260" s="136">
        <v>581</v>
      </c>
      <c r="D260" s="153" t="s">
        <v>101</v>
      </c>
      <c r="E260" s="208">
        <v>4214</v>
      </c>
      <c r="F260" s="143" t="s">
        <v>500</v>
      </c>
      <c r="G260" s="210"/>
      <c r="H260" s="398">
        <v>450861</v>
      </c>
      <c r="I260" s="399"/>
      <c r="J260" s="398">
        <v>1990842</v>
      </c>
      <c r="K260" s="399"/>
      <c r="L260" s="398">
        <v>3172235</v>
      </c>
      <c r="M260" s="399"/>
      <c r="N260" s="398">
        <v>2121638</v>
      </c>
      <c r="O260" s="399"/>
      <c r="P260" s="398">
        <v>1393589</v>
      </c>
      <c r="Q260" s="399"/>
      <c r="R260" s="398">
        <v>2039505</v>
      </c>
      <c r="S260" s="399"/>
      <c r="T260" s="398">
        <v>4676712</v>
      </c>
      <c r="U260" s="399"/>
      <c r="V260" s="398"/>
      <c r="W260" s="399"/>
      <c r="X260" s="398"/>
      <c r="Y260" s="399"/>
      <c r="Z260" s="139"/>
      <c r="AA260" s="139"/>
      <c r="AB260" s="139"/>
      <c r="AC260" s="139"/>
      <c r="AD260" s="139"/>
    </row>
    <row r="261" spans="1:30" ht="15.75" x14ac:dyDescent="0.2">
      <c r="A261" s="154" t="s">
        <v>929</v>
      </c>
      <c r="B261" s="102" t="s">
        <v>948</v>
      </c>
      <c r="C261" s="103">
        <v>581</v>
      </c>
      <c r="D261" s="118"/>
      <c r="E261" s="113">
        <v>422</v>
      </c>
      <c r="F261" s="141"/>
      <c r="G261" s="186"/>
      <c r="H261" s="108">
        <f t="shared" ref="H261:Y261" si="134">SUM(H262:H263)</f>
        <v>0</v>
      </c>
      <c r="I261" s="108">
        <f t="shared" si="134"/>
        <v>0</v>
      </c>
      <c r="J261" s="108">
        <f t="shared" si="134"/>
        <v>59725</v>
      </c>
      <c r="K261" s="108">
        <f t="shared" si="134"/>
        <v>0</v>
      </c>
      <c r="L261" s="108">
        <f t="shared" si="134"/>
        <v>0</v>
      </c>
      <c r="M261" s="108">
        <f t="shared" si="134"/>
        <v>0</v>
      </c>
      <c r="N261" s="108">
        <f t="shared" si="134"/>
        <v>0</v>
      </c>
      <c r="O261" s="108">
        <f t="shared" si="134"/>
        <v>0</v>
      </c>
      <c r="P261" s="108">
        <f t="shared" si="134"/>
        <v>22562</v>
      </c>
      <c r="Q261" s="108">
        <f t="shared" si="134"/>
        <v>0</v>
      </c>
      <c r="R261" s="108">
        <f t="shared" si="134"/>
        <v>0</v>
      </c>
      <c r="S261" s="108">
        <f t="shared" si="134"/>
        <v>0</v>
      </c>
      <c r="T261" s="108">
        <f t="shared" si="134"/>
        <v>0</v>
      </c>
      <c r="U261" s="108">
        <f t="shared" si="134"/>
        <v>0</v>
      </c>
      <c r="V261" s="108">
        <f t="shared" si="134"/>
        <v>0</v>
      </c>
      <c r="W261" s="108">
        <f t="shared" si="134"/>
        <v>0</v>
      </c>
      <c r="X261" s="108">
        <f t="shared" si="134"/>
        <v>0</v>
      </c>
      <c r="Y261" s="108">
        <f t="shared" si="134"/>
        <v>0</v>
      </c>
      <c r="Z261" s="101"/>
      <c r="AA261" s="101"/>
      <c r="AB261" s="101"/>
      <c r="AC261" s="101"/>
      <c r="AD261" s="139"/>
    </row>
    <row r="262" spans="1:30" ht="15.75" x14ac:dyDescent="0.2">
      <c r="A262" s="154" t="s">
        <v>929</v>
      </c>
      <c r="B262" s="135" t="s">
        <v>948</v>
      </c>
      <c r="C262" s="136">
        <v>581</v>
      </c>
      <c r="D262" s="153" t="s">
        <v>101</v>
      </c>
      <c r="E262" s="208">
        <v>4223</v>
      </c>
      <c r="F262" s="143" t="s">
        <v>76</v>
      </c>
      <c r="G262" s="210"/>
      <c r="H262" s="398">
        <v>0</v>
      </c>
      <c r="I262" s="399"/>
      <c r="J262" s="398">
        <v>39817</v>
      </c>
      <c r="K262" s="399"/>
      <c r="L262" s="398"/>
      <c r="M262" s="399"/>
      <c r="N262" s="398"/>
      <c r="O262" s="399"/>
      <c r="P262" s="398">
        <v>2654</v>
      </c>
      <c r="Q262" s="399"/>
      <c r="R262" s="398"/>
      <c r="S262" s="399"/>
      <c r="T262" s="398"/>
      <c r="U262" s="399"/>
      <c r="V262" s="398"/>
      <c r="W262" s="399"/>
      <c r="X262" s="398"/>
      <c r="Y262" s="399"/>
      <c r="Z262" s="139"/>
      <c r="AA262" s="139"/>
      <c r="AB262" s="139"/>
      <c r="AC262" s="139"/>
      <c r="AD262" s="101"/>
    </row>
    <row r="263" spans="1:30" ht="15.75" x14ac:dyDescent="0.2">
      <c r="A263" s="154" t="s">
        <v>929</v>
      </c>
      <c r="B263" s="135" t="s">
        <v>948</v>
      </c>
      <c r="C263" s="136">
        <v>581</v>
      </c>
      <c r="D263" s="153" t="s">
        <v>101</v>
      </c>
      <c r="E263" s="208">
        <v>4227</v>
      </c>
      <c r="F263" s="143" t="s">
        <v>77</v>
      </c>
      <c r="G263" s="210"/>
      <c r="H263" s="398">
        <v>0</v>
      </c>
      <c r="I263" s="399"/>
      <c r="J263" s="398">
        <v>19908</v>
      </c>
      <c r="K263" s="399"/>
      <c r="L263" s="398"/>
      <c r="M263" s="399"/>
      <c r="N263" s="398"/>
      <c r="O263" s="399"/>
      <c r="P263" s="398">
        <v>19908</v>
      </c>
      <c r="Q263" s="399"/>
      <c r="R263" s="398"/>
      <c r="S263" s="399"/>
      <c r="T263" s="398"/>
      <c r="U263" s="399"/>
      <c r="V263" s="398"/>
      <c r="W263" s="399"/>
      <c r="X263" s="398"/>
      <c r="Y263" s="399"/>
      <c r="Z263" s="139"/>
      <c r="AA263" s="139"/>
      <c r="AB263" s="139"/>
      <c r="AC263" s="139"/>
      <c r="AD263" s="112"/>
    </row>
    <row r="264" spans="1:30" ht="45" x14ac:dyDescent="0.2">
      <c r="A264" s="202" t="s">
        <v>929</v>
      </c>
      <c r="B264" s="173" t="s">
        <v>950</v>
      </c>
      <c r="C264" s="173"/>
      <c r="D264" s="173"/>
      <c r="E264" s="174"/>
      <c r="F264" s="176" t="s">
        <v>951</v>
      </c>
      <c r="G264" s="177" t="s">
        <v>945</v>
      </c>
      <c r="H264" s="178">
        <f t="shared" ref="H264:Y264" si="135">H265+H272+H278+H283+H290+H296</f>
        <v>1327</v>
      </c>
      <c r="I264" s="178">
        <f t="shared" si="135"/>
        <v>199</v>
      </c>
      <c r="J264" s="178">
        <f t="shared" si="135"/>
        <v>433605</v>
      </c>
      <c r="K264" s="178">
        <f t="shared" si="135"/>
        <v>66361</v>
      </c>
      <c r="L264" s="178">
        <f t="shared" si="135"/>
        <v>17385599</v>
      </c>
      <c r="M264" s="178">
        <f t="shared" si="135"/>
        <v>2614899</v>
      </c>
      <c r="N264" s="178">
        <f t="shared" si="135"/>
        <v>14150658</v>
      </c>
      <c r="O264" s="178">
        <f t="shared" si="135"/>
        <v>1829958</v>
      </c>
      <c r="P264" s="178">
        <f t="shared" si="135"/>
        <v>13277656</v>
      </c>
      <c r="Q264" s="178">
        <f t="shared" si="135"/>
        <v>1991439</v>
      </c>
      <c r="R264" s="178">
        <f t="shared" si="135"/>
        <v>27768991</v>
      </c>
      <c r="S264" s="178">
        <f t="shared" si="135"/>
        <v>3356391</v>
      </c>
      <c r="T264" s="178">
        <f t="shared" si="135"/>
        <v>17408675</v>
      </c>
      <c r="U264" s="178">
        <f t="shared" si="135"/>
        <v>2137625</v>
      </c>
      <c r="V264" s="178">
        <f t="shared" si="135"/>
        <v>28126449</v>
      </c>
      <c r="W264" s="178">
        <f t="shared" si="135"/>
        <v>4217249</v>
      </c>
      <c r="X264" s="178">
        <f t="shared" si="135"/>
        <v>28126449</v>
      </c>
      <c r="Y264" s="178">
        <f t="shared" si="135"/>
        <v>4217249</v>
      </c>
      <c r="Z264" s="101"/>
      <c r="AA264" s="101"/>
      <c r="AB264" s="101"/>
      <c r="AC264" s="101"/>
      <c r="AD264" s="112"/>
    </row>
    <row r="265" spans="1:30" ht="15.75" x14ac:dyDescent="0.2">
      <c r="A265" s="166" t="s">
        <v>929</v>
      </c>
      <c r="B265" s="166" t="s">
        <v>950</v>
      </c>
      <c r="C265" s="167">
        <v>12</v>
      </c>
      <c r="D265" s="166"/>
      <c r="E265" s="168">
        <v>31</v>
      </c>
      <c r="F265" s="169"/>
      <c r="G265" s="169"/>
      <c r="H265" s="185">
        <f t="shared" ref="H265:Y265" si="136">H266+H268+H270</f>
        <v>0</v>
      </c>
      <c r="I265" s="185">
        <f t="shared" si="136"/>
        <v>0</v>
      </c>
      <c r="J265" s="185">
        <f t="shared" si="136"/>
        <v>464</v>
      </c>
      <c r="K265" s="185">
        <f t="shared" si="136"/>
        <v>464</v>
      </c>
      <c r="L265" s="185">
        <f t="shared" si="136"/>
        <v>28899</v>
      </c>
      <c r="M265" s="185">
        <f t="shared" si="136"/>
        <v>28899</v>
      </c>
      <c r="N265" s="185">
        <f t="shared" si="136"/>
        <v>28899</v>
      </c>
      <c r="O265" s="185">
        <f t="shared" si="136"/>
        <v>28899</v>
      </c>
      <c r="P265" s="185">
        <f t="shared" si="136"/>
        <v>464</v>
      </c>
      <c r="Q265" s="185">
        <f t="shared" si="136"/>
        <v>464</v>
      </c>
      <c r="R265" s="185">
        <f t="shared" si="136"/>
        <v>14399</v>
      </c>
      <c r="S265" s="185">
        <f t="shared" si="136"/>
        <v>14399</v>
      </c>
      <c r="T265" s="185">
        <f t="shared" si="136"/>
        <v>14399</v>
      </c>
      <c r="U265" s="185">
        <f t="shared" si="136"/>
        <v>14399</v>
      </c>
      <c r="V265" s="185">
        <f t="shared" si="136"/>
        <v>9599</v>
      </c>
      <c r="W265" s="185">
        <f t="shared" si="136"/>
        <v>9599</v>
      </c>
      <c r="X265" s="185">
        <f t="shared" si="136"/>
        <v>9599</v>
      </c>
      <c r="Y265" s="185">
        <f t="shared" si="136"/>
        <v>9599</v>
      </c>
      <c r="Z265" s="112"/>
      <c r="AA265" s="112"/>
      <c r="AB265" s="112"/>
      <c r="AC265" s="112"/>
      <c r="AD265" s="139"/>
    </row>
    <row r="266" spans="1:30" ht="15.75" x14ac:dyDescent="0.2">
      <c r="A266" s="102" t="s">
        <v>929</v>
      </c>
      <c r="B266" s="102" t="s">
        <v>950</v>
      </c>
      <c r="C266" s="103">
        <v>12</v>
      </c>
      <c r="D266" s="118"/>
      <c r="E266" s="113">
        <v>311</v>
      </c>
      <c r="F266" s="141"/>
      <c r="G266" s="186"/>
      <c r="H266" s="108">
        <f t="shared" ref="H266:Y266" si="137">H267</f>
        <v>0</v>
      </c>
      <c r="I266" s="108">
        <f t="shared" si="137"/>
        <v>0</v>
      </c>
      <c r="J266" s="108">
        <f t="shared" si="137"/>
        <v>199</v>
      </c>
      <c r="K266" s="108">
        <f t="shared" si="137"/>
        <v>199</v>
      </c>
      <c r="L266" s="108">
        <f t="shared" si="137"/>
        <v>25000</v>
      </c>
      <c r="M266" s="108">
        <f t="shared" si="137"/>
        <v>25000</v>
      </c>
      <c r="N266" s="108">
        <f t="shared" si="137"/>
        <v>25000</v>
      </c>
      <c r="O266" s="108">
        <f t="shared" si="137"/>
        <v>25000</v>
      </c>
      <c r="P266" s="108">
        <f t="shared" si="137"/>
        <v>199</v>
      </c>
      <c r="Q266" s="108">
        <f t="shared" si="137"/>
        <v>199</v>
      </c>
      <c r="R266" s="108">
        <f t="shared" si="137"/>
        <v>12000</v>
      </c>
      <c r="S266" s="108">
        <f t="shared" si="137"/>
        <v>12000</v>
      </c>
      <c r="T266" s="108">
        <f>T267</f>
        <v>12000</v>
      </c>
      <c r="U266" s="108">
        <f t="shared" si="137"/>
        <v>12000</v>
      </c>
      <c r="V266" s="108">
        <f t="shared" si="137"/>
        <v>8000</v>
      </c>
      <c r="W266" s="108">
        <f t="shared" si="137"/>
        <v>8000</v>
      </c>
      <c r="X266" s="108">
        <f t="shared" si="137"/>
        <v>8000</v>
      </c>
      <c r="Y266" s="108">
        <f t="shared" si="137"/>
        <v>8000</v>
      </c>
      <c r="Z266" s="112"/>
      <c r="AA266" s="112"/>
      <c r="AB266" s="112"/>
      <c r="AC266" s="112"/>
      <c r="AD266" s="150"/>
    </row>
    <row r="267" spans="1:30" ht="15" x14ac:dyDescent="0.2">
      <c r="A267" s="135" t="s">
        <v>929</v>
      </c>
      <c r="B267" s="135" t="s">
        <v>950</v>
      </c>
      <c r="C267" s="136">
        <v>12</v>
      </c>
      <c r="D267" s="153" t="s">
        <v>101</v>
      </c>
      <c r="E267" s="208">
        <v>3111</v>
      </c>
      <c r="F267" s="143" t="s">
        <v>33</v>
      </c>
      <c r="G267" s="210"/>
      <c r="H267" s="398">
        <v>0</v>
      </c>
      <c r="I267" s="398">
        <f>H267</f>
        <v>0</v>
      </c>
      <c r="J267" s="398">
        <v>199</v>
      </c>
      <c r="K267" s="398">
        <f>J267</f>
        <v>199</v>
      </c>
      <c r="L267" s="398">
        <v>25000</v>
      </c>
      <c r="M267" s="398">
        <f>L267</f>
        <v>25000</v>
      </c>
      <c r="N267" s="398">
        <v>25000</v>
      </c>
      <c r="O267" s="398">
        <f>N267</f>
        <v>25000</v>
      </c>
      <c r="P267" s="398">
        <v>199</v>
      </c>
      <c r="Q267" s="398">
        <f>P267</f>
        <v>199</v>
      </c>
      <c r="R267" s="398">
        <v>12000</v>
      </c>
      <c r="S267" s="398">
        <f>R267</f>
        <v>12000</v>
      </c>
      <c r="T267" s="398">
        <v>12000</v>
      </c>
      <c r="U267" s="398">
        <f>T267</f>
        <v>12000</v>
      </c>
      <c r="V267" s="398">
        <v>8000</v>
      </c>
      <c r="W267" s="398">
        <f>V267</f>
        <v>8000</v>
      </c>
      <c r="X267" s="398">
        <v>8000</v>
      </c>
      <c r="Y267" s="398">
        <f>X267</f>
        <v>8000</v>
      </c>
      <c r="Z267" s="139"/>
      <c r="AA267" s="139"/>
      <c r="AB267" s="139"/>
      <c r="AC267" s="139"/>
      <c r="AD267" s="139"/>
    </row>
    <row r="268" spans="1:30" ht="15.75" x14ac:dyDescent="0.2">
      <c r="A268" s="129" t="s">
        <v>929</v>
      </c>
      <c r="B268" s="129" t="s">
        <v>950</v>
      </c>
      <c r="C268" s="147">
        <v>12</v>
      </c>
      <c r="D268" s="133"/>
      <c r="E268" s="130">
        <v>312</v>
      </c>
      <c r="F268" s="144"/>
      <c r="G268" s="209"/>
      <c r="H268" s="149">
        <f t="shared" ref="H268:Y268" si="138">H269</f>
        <v>0</v>
      </c>
      <c r="I268" s="149">
        <f t="shared" si="138"/>
        <v>0</v>
      </c>
      <c r="J268" s="149">
        <f t="shared" si="138"/>
        <v>199</v>
      </c>
      <c r="K268" s="149">
        <f t="shared" si="138"/>
        <v>199</v>
      </c>
      <c r="L268" s="149">
        <f t="shared" si="138"/>
        <v>499</v>
      </c>
      <c r="M268" s="149">
        <f t="shared" si="138"/>
        <v>499</v>
      </c>
      <c r="N268" s="149">
        <f t="shared" si="138"/>
        <v>499</v>
      </c>
      <c r="O268" s="149">
        <f t="shared" si="138"/>
        <v>499</v>
      </c>
      <c r="P268" s="149">
        <f t="shared" si="138"/>
        <v>199</v>
      </c>
      <c r="Q268" s="149">
        <f t="shared" si="138"/>
        <v>199</v>
      </c>
      <c r="R268" s="149">
        <f t="shared" si="138"/>
        <v>299</v>
      </c>
      <c r="S268" s="149">
        <f t="shared" si="138"/>
        <v>299</v>
      </c>
      <c r="T268" s="149">
        <f t="shared" si="138"/>
        <v>299</v>
      </c>
      <c r="U268" s="149">
        <f t="shared" si="138"/>
        <v>299</v>
      </c>
      <c r="V268" s="149">
        <f t="shared" si="138"/>
        <v>199</v>
      </c>
      <c r="W268" s="149">
        <f t="shared" si="138"/>
        <v>199</v>
      </c>
      <c r="X268" s="149">
        <f t="shared" si="138"/>
        <v>199</v>
      </c>
      <c r="Y268" s="149">
        <f t="shared" si="138"/>
        <v>199</v>
      </c>
      <c r="Z268" s="150"/>
      <c r="AA268" s="150"/>
      <c r="AB268" s="150"/>
      <c r="AC268" s="150"/>
      <c r="AD268" s="150"/>
    </row>
    <row r="269" spans="1:30" ht="15" x14ac:dyDescent="0.2">
      <c r="A269" s="135" t="s">
        <v>929</v>
      </c>
      <c r="B269" s="135" t="s">
        <v>950</v>
      </c>
      <c r="C269" s="136">
        <v>12</v>
      </c>
      <c r="D269" s="153" t="s">
        <v>101</v>
      </c>
      <c r="E269" s="208">
        <v>3121</v>
      </c>
      <c r="F269" s="143" t="s">
        <v>471</v>
      </c>
      <c r="G269" s="210"/>
      <c r="H269" s="398">
        <v>0</v>
      </c>
      <c r="I269" s="398">
        <f>H269</f>
        <v>0</v>
      </c>
      <c r="J269" s="398">
        <v>199</v>
      </c>
      <c r="K269" s="398">
        <f>J269</f>
        <v>199</v>
      </c>
      <c r="L269" s="398">
        <v>499</v>
      </c>
      <c r="M269" s="398">
        <f>L269</f>
        <v>499</v>
      </c>
      <c r="N269" s="398">
        <v>499</v>
      </c>
      <c r="O269" s="398">
        <f>N269</f>
        <v>499</v>
      </c>
      <c r="P269" s="398">
        <v>199</v>
      </c>
      <c r="Q269" s="398">
        <f>P269</f>
        <v>199</v>
      </c>
      <c r="R269" s="398">
        <v>299</v>
      </c>
      <c r="S269" s="398">
        <f>R269</f>
        <v>299</v>
      </c>
      <c r="T269" s="398">
        <v>299</v>
      </c>
      <c r="U269" s="398">
        <f>T269</f>
        <v>299</v>
      </c>
      <c r="V269" s="398">
        <v>199</v>
      </c>
      <c r="W269" s="398">
        <f>V269</f>
        <v>199</v>
      </c>
      <c r="X269" s="398">
        <v>199</v>
      </c>
      <c r="Y269" s="398">
        <f>X269</f>
        <v>199</v>
      </c>
      <c r="Z269" s="139"/>
      <c r="AA269" s="139"/>
      <c r="AB269" s="139"/>
      <c r="AC269" s="139"/>
      <c r="AD269" s="139"/>
    </row>
    <row r="270" spans="1:30" ht="15.75" x14ac:dyDescent="0.2">
      <c r="A270" s="129" t="s">
        <v>929</v>
      </c>
      <c r="B270" s="129" t="s">
        <v>950</v>
      </c>
      <c r="C270" s="147">
        <v>12</v>
      </c>
      <c r="D270" s="133"/>
      <c r="E270" s="130">
        <v>313</v>
      </c>
      <c r="F270" s="144"/>
      <c r="G270" s="209"/>
      <c r="H270" s="149">
        <f t="shared" ref="H270:Y270" si="139">H271</f>
        <v>0</v>
      </c>
      <c r="I270" s="149">
        <f t="shared" si="139"/>
        <v>0</v>
      </c>
      <c r="J270" s="149">
        <f t="shared" si="139"/>
        <v>66</v>
      </c>
      <c r="K270" s="149">
        <f t="shared" si="139"/>
        <v>66</v>
      </c>
      <c r="L270" s="149">
        <f t="shared" si="139"/>
        <v>3400</v>
      </c>
      <c r="M270" s="149">
        <f t="shared" si="139"/>
        <v>3400</v>
      </c>
      <c r="N270" s="149">
        <f t="shared" si="139"/>
        <v>3400</v>
      </c>
      <c r="O270" s="149">
        <f t="shared" si="139"/>
        <v>3400</v>
      </c>
      <c r="P270" s="149">
        <f t="shared" si="139"/>
        <v>66</v>
      </c>
      <c r="Q270" s="149">
        <f t="shared" si="139"/>
        <v>66</v>
      </c>
      <c r="R270" s="149">
        <f t="shared" si="139"/>
        <v>2100</v>
      </c>
      <c r="S270" s="149">
        <f t="shared" si="139"/>
        <v>2100</v>
      </c>
      <c r="T270" s="149">
        <f t="shared" si="139"/>
        <v>2100</v>
      </c>
      <c r="U270" s="149">
        <f t="shared" si="139"/>
        <v>2100</v>
      </c>
      <c r="V270" s="149">
        <f t="shared" si="139"/>
        <v>1400</v>
      </c>
      <c r="W270" s="149">
        <f t="shared" si="139"/>
        <v>1400</v>
      </c>
      <c r="X270" s="149">
        <f t="shared" si="139"/>
        <v>1400</v>
      </c>
      <c r="Y270" s="149">
        <f t="shared" si="139"/>
        <v>1400</v>
      </c>
      <c r="Z270" s="150"/>
      <c r="AA270" s="150"/>
      <c r="AB270" s="150"/>
      <c r="AC270" s="150"/>
      <c r="AD270" s="112"/>
    </row>
    <row r="271" spans="1:30" ht="15" x14ac:dyDescent="0.2">
      <c r="A271" s="135" t="s">
        <v>929</v>
      </c>
      <c r="B271" s="135" t="s">
        <v>950</v>
      </c>
      <c r="C271" s="136">
        <v>12</v>
      </c>
      <c r="D271" s="153" t="s">
        <v>101</v>
      </c>
      <c r="E271" s="208">
        <v>3132</v>
      </c>
      <c r="F271" s="143" t="s">
        <v>40</v>
      </c>
      <c r="G271" s="210"/>
      <c r="H271" s="398">
        <v>0</v>
      </c>
      <c r="I271" s="398">
        <f>H271</f>
        <v>0</v>
      </c>
      <c r="J271" s="398">
        <v>66</v>
      </c>
      <c r="K271" s="398">
        <f>J271</f>
        <v>66</v>
      </c>
      <c r="L271" s="398">
        <v>3400</v>
      </c>
      <c r="M271" s="398">
        <f>L271</f>
        <v>3400</v>
      </c>
      <c r="N271" s="398">
        <v>3400</v>
      </c>
      <c r="O271" s="398">
        <f>N271</f>
        <v>3400</v>
      </c>
      <c r="P271" s="398">
        <v>66</v>
      </c>
      <c r="Q271" s="398">
        <f>P271</f>
        <v>66</v>
      </c>
      <c r="R271" s="398">
        <v>2100</v>
      </c>
      <c r="S271" s="398">
        <f>R271</f>
        <v>2100</v>
      </c>
      <c r="T271" s="398">
        <v>2100</v>
      </c>
      <c r="U271" s="398">
        <f>T271</f>
        <v>2100</v>
      </c>
      <c r="V271" s="398">
        <v>1400</v>
      </c>
      <c r="W271" s="398">
        <f>V271</f>
        <v>1400</v>
      </c>
      <c r="X271" s="398">
        <v>1400</v>
      </c>
      <c r="Y271" s="398">
        <f>X271</f>
        <v>1400</v>
      </c>
      <c r="Z271" s="139"/>
      <c r="AA271" s="139"/>
      <c r="AB271" s="139"/>
      <c r="AC271" s="139"/>
      <c r="AD271" s="112"/>
    </row>
    <row r="272" spans="1:30" ht="15.75" x14ac:dyDescent="0.2">
      <c r="A272" s="166" t="s">
        <v>929</v>
      </c>
      <c r="B272" s="166" t="s">
        <v>950</v>
      </c>
      <c r="C272" s="167">
        <v>12</v>
      </c>
      <c r="D272" s="166"/>
      <c r="E272" s="168">
        <v>32</v>
      </c>
      <c r="F272" s="169"/>
      <c r="G272" s="169"/>
      <c r="H272" s="185">
        <f>H273+H276</f>
        <v>199</v>
      </c>
      <c r="I272" s="185">
        <f t="shared" ref="I272:Y272" si="140">I273+I276</f>
        <v>199</v>
      </c>
      <c r="J272" s="185">
        <f t="shared" si="140"/>
        <v>2057</v>
      </c>
      <c r="K272" s="185">
        <f t="shared" si="140"/>
        <v>2057</v>
      </c>
      <c r="L272" s="185">
        <f t="shared" si="140"/>
        <v>35000</v>
      </c>
      <c r="M272" s="185">
        <f t="shared" si="140"/>
        <v>35000</v>
      </c>
      <c r="N272" s="185">
        <f t="shared" si="140"/>
        <v>35066</v>
      </c>
      <c r="O272" s="185">
        <f t="shared" si="140"/>
        <v>35066</v>
      </c>
      <c r="P272" s="185">
        <f t="shared" si="140"/>
        <v>0</v>
      </c>
      <c r="Q272" s="185">
        <f t="shared" si="140"/>
        <v>0</v>
      </c>
      <c r="R272" s="185">
        <f t="shared" si="140"/>
        <v>31700</v>
      </c>
      <c r="S272" s="185">
        <f t="shared" si="140"/>
        <v>31700</v>
      </c>
      <c r="T272" s="185">
        <f t="shared" si="140"/>
        <v>31701</v>
      </c>
      <c r="U272" s="185">
        <f t="shared" si="140"/>
        <v>31701</v>
      </c>
      <c r="V272" s="185">
        <f t="shared" si="140"/>
        <v>25200</v>
      </c>
      <c r="W272" s="185">
        <f t="shared" si="140"/>
        <v>25200</v>
      </c>
      <c r="X272" s="185">
        <f t="shared" si="140"/>
        <v>25200</v>
      </c>
      <c r="Y272" s="185">
        <f t="shared" si="140"/>
        <v>25200</v>
      </c>
      <c r="Z272" s="112"/>
      <c r="AA272" s="112"/>
      <c r="AB272" s="112"/>
      <c r="AC272" s="112"/>
      <c r="AD272" s="139"/>
    </row>
    <row r="273" spans="1:30" ht="15.75" x14ac:dyDescent="0.2">
      <c r="A273" s="102" t="s">
        <v>929</v>
      </c>
      <c r="B273" s="102" t="s">
        <v>950</v>
      </c>
      <c r="C273" s="103">
        <v>12</v>
      </c>
      <c r="D273" s="118"/>
      <c r="E273" s="113">
        <v>323</v>
      </c>
      <c r="F273" s="141"/>
      <c r="G273" s="186"/>
      <c r="H273" s="108">
        <f>SUM(H274:H275)</f>
        <v>199</v>
      </c>
      <c r="I273" s="108">
        <f t="shared" ref="I273:Y273" si="141">SUM(I274:I275)</f>
        <v>199</v>
      </c>
      <c r="J273" s="108">
        <f t="shared" si="141"/>
        <v>0</v>
      </c>
      <c r="K273" s="108">
        <f t="shared" si="141"/>
        <v>0</v>
      </c>
      <c r="L273" s="108">
        <f t="shared" si="141"/>
        <v>35000</v>
      </c>
      <c r="M273" s="108">
        <f t="shared" si="141"/>
        <v>35000</v>
      </c>
      <c r="N273" s="108">
        <f t="shared" si="141"/>
        <v>35066</v>
      </c>
      <c r="O273" s="108">
        <f t="shared" si="141"/>
        <v>35066</v>
      </c>
      <c r="P273" s="108">
        <f t="shared" si="141"/>
        <v>0</v>
      </c>
      <c r="Q273" s="108">
        <f t="shared" si="141"/>
        <v>0</v>
      </c>
      <c r="R273" s="108">
        <f t="shared" si="141"/>
        <v>31700</v>
      </c>
      <c r="S273" s="108">
        <f t="shared" si="141"/>
        <v>31700</v>
      </c>
      <c r="T273" s="108">
        <f t="shared" si="141"/>
        <v>31701</v>
      </c>
      <c r="U273" s="108">
        <f t="shared" si="141"/>
        <v>31701</v>
      </c>
      <c r="V273" s="108">
        <f t="shared" si="141"/>
        <v>25200</v>
      </c>
      <c r="W273" s="108">
        <f t="shared" si="141"/>
        <v>25200</v>
      </c>
      <c r="X273" s="108">
        <f t="shared" si="141"/>
        <v>25200</v>
      </c>
      <c r="Y273" s="108">
        <f t="shared" si="141"/>
        <v>25200</v>
      </c>
      <c r="Z273" s="112"/>
      <c r="AA273" s="112"/>
      <c r="AB273" s="112"/>
      <c r="AC273" s="112"/>
      <c r="AD273" s="139"/>
    </row>
    <row r="274" spans="1:30" ht="15" x14ac:dyDescent="0.2">
      <c r="A274" s="135" t="s">
        <v>929</v>
      </c>
      <c r="B274" s="135" t="s">
        <v>950</v>
      </c>
      <c r="C274" s="136">
        <v>12</v>
      </c>
      <c r="D274" s="153" t="s">
        <v>101</v>
      </c>
      <c r="E274" s="208">
        <v>3233</v>
      </c>
      <c r="F274" s="143" t="s">
        <v>54</v>
      </c>
      <c r="G274" s="210"/>
      <c r="H274" s="398"/>
      <c r="I274" s="398">
        <f>H274</f>
        <v>0</v>
      </c>
      <c r="J274" s="398"/>
      <c r="K274" s="398">
        <f>J274</f>
        <v>0</v>
      </c>
      <c r="L274" s="398">
        <v>24000</v>
      </c>
      <c r="M274" s="398">
        <f>L274</f>
        <v>24000</v>
      </c>
      <c r="N274" s="398">
        <v>24000</v>
      </c>
      <c r="O274" s="398">
        <f>N274</f>
        <v>24000</v>
      </c>
      <c r="P274" s="398"/>
      <c r="Q274" s="398">
        <f>P274</f>
        <v>0</v>
      </c>
      <c r="R274" s="398">
        <v>15200</v>
      </c>
      <c r="S274" s="398">
        <f>R274</f>
        <v>15200</v>
      </c>
      <c r="T274" s="398">
        <v>15200</v>
      </c>
      <c r="U274" s="398">
        <f>T274</f>
        <v>15200</v>
      </c>
      <c r="V274" s="398">
        <v>10200</v>
      </c>
      <c r="W274" s="398">
        <f>V274</f>
        <v>10200</v>
      </c>
      <c r="X274" s="398">
        <v>10200</v>
      </c>
      <c r="Y274" s="398">
        <f>X274</f>
        <v>10200</v>
      </c>
      <c r="Z274" s="139"/>
      <c r="AA274" s="139"/>
      <c r="AB274" s="139"/>
      <c r="AC274" s="139"/>
      <c r="AD274" s="112"/>
    </row>
    <row r="275" spans="1:30" ht="15" x14ac:dyDescent="0.2">
      <c r="A275" s="135" t="s">
        <v>929</v>
      </c>
      <c r="B275" s="135" t="s">
        <v>950</v>
      </c>
      <c r="C275" s="136">
        <v>12</v>
      </c>
      <c r="D275" s="153" t="s">
        <v>101</v>
      </c>
      <c r="E275" s="208">
        <v>3237</v>
      </c>
      <c r="F275" s="143" t="s">
        <v>58</v>
      </c>
      <c r="G275" s="210"/>
      <c r="H275" s="398">
        <v>199</v>
      </c>
      <c r="I275" s="398">
        <f t="shared" ref="I275" si="142">H275</f>
        <v>199</v>
      </c>
      <c r="J275" s="398">
        <v>0</v>
      </c>
      <c r="K275" s="398">
        <f t="shared" ref="K275" si="143">J275</f>
        <v>0</v>
      </c>
      <c r="L275" s="398">
        <v>11000</v>
      </c>
      <c r="M275" s="398">
        <f t="shared" ref="M275" si="144">L275</f>
        <v>11000</v>
      </c>
      <c r="N275" s="398">
        <v>11066</v>
      </c>
      <c r="O275" s="398">
        <f t="shared" ref="O275" si="145">N275</f>
        <v>11066</v>
      </c>
      <c r="P275" s="398">
        <v>0</v>
      </c>
      <c r="Q275" s="398">
        <f t="shared" ref="Q275" si="146">P275</f>
        <v>0</v>
      </c>
      <c r="R275" s="398">
        <v>16500</v>
      </c>
      <c r="S275" s="398">
        <f t="shared" ref="S275" si="147">R275</f>
        <v>16500</v>
      </c>
      <c r="T275" s="398">
        <v>16501</v>
      </c>
      <c r="U275" s="398">
        <f t="shared" ref="U275" si="148">T275</f>
        <v>16501</v>
      </c>
      <c r="V275" s="398">
        <v>15000</v>
      </c>
      <c r="W275" s="398">
        <f t="shared" ref="W275" si="149">V275</f>
        <v>15000</v>
      </c>
      <c r="X275" s="398">
        <v>15000</v>
      </c>
      <c r="Y275" s="398">
        <f t="shared" ref="Y275" si="150">X275</f>
        <v>15000</v>
      </c>
      <c r="Z275" s="139"/>
      <c r="AA275" s="139"/>
      <c r="AB275" s="139"/>
      <c r="AC275" s="139"/>
      <c r="AD275" s="139"/>
    </row>
    <row r="276" spans="1:30" ht="15.75" x14ac:dyDescent="0.2">
      <c r="A276" s="102" t="s">
        <v>929</v>
      </c>
      <c r="B276" s="102" t="s">
        <v>950</v>
      </c>
      <c r="C276" s="103">
        <v>12</v>
      </c>
      <c r="D276" s="118"/>
      <c r="E276" s="113">
        <v>329</v>
      </c>
      <c r="F276" s="141"/>
      <c r="G276" s="186"/>
      <c r="H276" s="108">
        <f t="shared" ref="H276:Y276" si="151">H277</f>
        <v>0</v>
      </c>
      <c r="I276" s="108">
        <f t="shared" si="151"/>
        <v>0</v>
      </c>
      <c r="J276" s="108">
        <f t="shared" si="151"/>
        <v>2057</v>
      </c>
      <c r="K276" s="108">
        <f t="shared" si="151"/>
        <v>2057</v>
      </c>
      <c r="L276" s="108">
        <f t="shared" si="151"/>
        <v>0</v>
      </c>
      <c r="M276" s="108">
        <f t="shared" si="151"/>
        <v>0</v>
      </c>
      <c r="N276" s="108">
        <f t="shared" si="151"/>
        <v>0</v>
      </c>
      <c r="O276" s="108">
        <f t="shared" si="151"/>
        <v>0</v>
      </c>
      <c r="P276" s="108">
        <f t="shared" si="151"/>
        <v>0</v>
      </c>
      <c r="Q276" s="108">
        <f t="shared" si="151"/>
        <v>0</v>
      </c>
      <c r="R276" s="108">
        <f t="shared" si="151"/>
        <v>0</v>
      </c>
      <c r="S276" s="108">
        <f t="shared" si="151"/>
        <v>0</v>
      </c>
      <c r="T276" s="108">
        <f t="shared" si="151"/>
        <v>0</v>
      </c>
      <c r="U276" s="108">
        <f t="shared" si="151"/>
        <v>0</v>
      </c>
      <c r="V276" s="108">
        <f t="shared" si="151"/>
        <v>0</v>
      </c>
      <c r="W276" s="108">
        <f t="shared" si="151"/>
        <v>0</v>
      </c>
      <c r="X276" s="108">
        <f t="shared" si="151"/>
        <v>0</v>
      </c>
      <c r="Y276" s="108">
        <f t="shared" si="151"/>
        <v>0</v>
      </c>
      <c r="Z276" s="112"/>
      <c r="AA276" s="112"/>
      <c r="AB276" s="112"/>
      <c r="AC276" s="112"/>
      <c r="AD276" s="112"/>
    </row>
    <row r="277" spans="1:30" ht="15" x14ac:dyDescent="0.2">
      <c r="A277" s="135" t="s">
        <v>929</v>
      </c>
      <c r="B277" s="135" t="s">
        <v>950</v>
      </c>
      <c r="C277" s="136">
        <v>12</v>
      </c>
      <c r="D277" s="153" t="s">
        <v>101</v>
      </c>
      <c r="E277" s="208">
        <v>3293</v>
      </c>
      <c r="F277" s="143" t="s">
        <v>64</v>
      </c>
      <c r="G277" s="210"/>
      <c r="H277" s="398">
        <v>0</v>
      </c>
      <c r="I277" s="398">
        <f>H277</f>
        <v>0</v>
      </c>
      <c r="J277" s="398">
        <v>2057</v>
      </c>
      <c r="K277" s="398">
        <f>J277</f>
        <v>2057</v>
      </c>
      <c r="L277" s="398"/>
      <c r="M277" s="398">
        <f>L277</f>
        <v>0</v>
      </c>
      <c r="N277" s="398"/>
      <c r="O277" s="398">
        <f>N277</f>
        <v>0</v>
      </c>
      <c r="P277" s="398">
        <v>0</v>
      </c>
      <c r="Q277" s="398">
        <f>P277</f>
        <v>0</v>
      </c>
      <c r="R277" s="398"/>
      <c r="S277" s="398">
        <f>R277</f>
        <v>0</v>
      </c>
      <c r="T277" s="398"/>
      <c r="U277" s="398">
        <f>T277</f>
        <v>0</v>
      </c>
      <c r="V277" s="398">
        <v>0</v>
      </c>
      <c r="W277" s="398">
        <f>V277</f>
        <v>0</v>
      </c>
      <c r="X277" s="398"/>
      <c r="Y277" s="398">
        <f>X277</f>
        <v>0</v>
      </c>
      <c r="Z277" s="139"/>
      <c r="AA277" s="139"/>
      <c r="AB277" s="139"/>
      <c r="AC277" s="139"/>
      <c r="AD277" s="112"/>
    </row>
    <row r="278" spans="1:30" ht="15.75" x14ac:dyDescent="0.2">
      <c r="A278" s="166" t="s">
        <v>929</v>
      </c>
      <c r="B278" s="166" t="s">
        <v>950</v>
      </c>
      <c r="C278" s="167">
        <v>12</v>
      </c>
      <c r="D278" s="166"/>
      <c r="E278" s="168">
        <v>42</v>
      </c>
      <c r="F278" s="169"/>
      <c r="G278" s="169"/>
      <c r="H278" s="185">
        <f t="shared" ref="H278:Y278" si="152">H279+H281</f>
        <v>0</v>
      </c>
      <c r="I278" s="185">
        <f t="shared" si="152"/>
        <v>0</v>
      </c>
      <c r="J278" s="185">
        <f t="shared" si="152"/>
        <v>63840</v>
      </c>
      <c r="K278" s="185">
        <f t="shared" si="152"/>
        <v>63840</v>
      </c>
      <c r="L278" s="185">
        <f t="shared" si="152"/>
        <v>2551000</v>
      </c>
      <c r="M278" s="185">
        <f t="shared" si="152"/>
        <v>2551000</v>
      </c>
      <c r="N278" s="185">
        <f t="shared" si="152"/>
        <v>1765993</v>
      </c>
      <c r="O278" s="185">
        <f t="shared" si="152"/>
        <v>1765993</v>
      </c>
      <c r="P278" s="185">
        <f t="shared" si="152"/>
        <v>1990975</v>
      </c>
      <c r="Q278" s="185">
        <f t="shared" si="152"/>
        <v>1990975</v>
      </c>
      <c r="R278" s="185">
        <f t="shared" si="152"/>
        <v>3310292</v>
      </c>
      <c r="S278" s="185">
        <f t="shared" si="152"/>
        <v>3310292</v>
      </c>
      <c r="T278" s="185">
        <f t="shared" si="152"/>
        <v>2091525</v>
      </c>
      <c r="U278" s="185">
        <f t="shared" si="152"/>
        <v>2091525</v>
      </c>
      <c r="V278" s="185">
        <f t="shared" si="152"/>
        <v>4182450</v>
      </c>
      <c r="W278" s="185">
        <f t="shared" si="152"/>
        <v>4182450</v>
      </c>
      <c r="X278" s="185">
        <f t="shared" si="152"/>
        <v>4182450</v>
      </c>
      <c r="Y278" s="185">
        <f t="shared" si="152"/>
        <v>4182450</v>
      </c>
      <c r="Z278" s="112"/>
      <c r="AA278" s="112"/>
      <c r="AB278" s="112"/>
      <c r="AC278" s="112"/>
      <c r="AD278" s="139"/>
    </row>
    <row r="279" spans="1:30" ht="15.75" x14ac:dyDescent="0.2">
      <c r="A279" s="102" t="s">
        <v>929</v>
      </c>
      <c r="B279" s="102" t="s">
        <v>950</v>
      </c>
      <c r="C279" s="103">
        <v>12</v>
      </c>
      <c r="D279" s="118"/>
      <c r="E279" s="113">
        <v>421</v>
      </c>
      <c r="F279" s="141"/>
      <c r="G279" s="186"/>
      <c r="H279" s="108">
        <f t="shared" ref="H279:Y279" si="153">H280</f>
        <v>0</v>
      </c>
      <c r="I279" s="108">
        <f t="shared" si="153"/>
        <v>0</v>
      </c>
      <c r="J279" s="108">
        <f t="shared" si="153"/>
        <v>63707</v>
      </c>
      <c r="K279" s="108">
        <f t="shared" si="153"/>
        <v>63707</v>
      </c>
      <c r="L279" s="108">
        <f t="shared" si="153"/>
        <v>2551000</v>
      </c>
      <c r="M279" s="108">
        <f t="shared" si="153"/>
        <v>2551000</v>
      </c>
      <c r="N279" s="108">
        <f t="shared" si="153"/>
        <v>1765993</v>
      </c>
      <c r="O279" s="108">
        <f t="shared" si="153"/>
        <v>1765993</v>
      </c>
      <c r="P279" s="108">
        <f t="shared" si="153"/>
        <v>1990842</v>
      </c>
      <c r="Q279" s="108">
        <f t="shared" si="153"/>
        <v>1990842</v>
      </c>
      <c r="R279" s="108">
        <f t="shared" si="153"/>
        <v>3310292</v>
      </c>
      <c r="S279" s="108">
        <f t="shared" si="153"/>
        <v>3310292</v>
      </c>
      <c r="T279" s="108">
        <f t="shared" si="153"/>
        <v>2091525</v>
      </c>
      <c r="U279" s="108">
        <f t="shared" si="153"/>
        <v>2091525</v>
      </c>
      <c r="V279" s="108">
        <f t="shared" si="153"/>
        <v>4182450</v>
      </c>
      <c r="W279" s="108">
        <f t="shared" si="153"/>
        <v>4182450</v>
      </c>
      <c r="X279" s="108">
        <f t="shared" si="153"/>
        <v>4182450</v>
      </c>
      <c r="Y279" s="108">
        <f t="shared" si="153"/>
        <v>4182450</v>
      </c>
      <c r="Z279" s="112"/>
      <c r="AA279" s="112"/>
      <c r="AB279" s="112"/>
      <c r="AC279" s="112"/>
      <c r="AD279" s="150"/>
    </row>
    <row r="280" spans="1:30" ht="15" x14ac:dyDescent="0.2">
      <c r="A280" s="135" t="s">
        <v>929</v>
      </c>
      <c r="B280" s="135" t="s">
        <v>950</v>
      </c>
      <c r="C280" s="136">
        <v>12</v>
      </c>
      <c r="D280" s="153" t="s">
        <v>101</v>
      </c>
      <c r="E280" s="208">
        <v>4214</v>
      </c>
      <c r="F280" s="143" t="s">
        <v>500</v>
      </c>
      <c r="G280" s="210"/>
      <c r="H280" s="398">
        <v>0</v>
      </c>
      <c r="I280" s="398">
        <f>H280</f>
        <v>0</v>
      </c>
      <c r="J280" s="398">
        <v>63707</v>
      </c>
      <c r="K280" s="398">
        <f>J280</f>
        <v>63707</v>
      </c>
      <c r="L280" s="398">
        <v>2551000</v>
      </c>
      <c r="M280" s="398">
        <f>L280</f>
        <v>2551000</v>
      </c>
      <c r="N280" s="398">
        <v>1765993</v>
      </c>
      <c r="O280" s="398">
        <f>N280</f>
        <v>1765993</v>
      </c>
      <c r="P280" s="398">
        <v>1990842</v>
      </c>
      <c r="Q280" s="398">
        <f>P280</f>
        <v>1990842</v>
      </c>
      <c r="R280" s="398">
        <v>3310292</v>
      </c>
      <c r="S280" s="398">
        <f>R280</f>
        <v>3310292</v>
      </c>
      <c r="T280" s="398">
        <v>2091525</v>
      </c>
      <c r="U280" s="398">
        <f>T280</f>
        <v>2091525</v>
      </c>
      <c r="V280" s="398">
        <v>4182450</v>
      </c>
      <c r="W280" s="398">
        <f>V280</f>
        <v>4182450</v>
      </c>
      <c r="X280" s="398">
        <v>4182450</v>
      </c>
      <c r="Y280" s="398">
        <f>X280</f>
        <v>4182450</v>
      </c>
      <c r="Z280" s="139"/>
      <c r="AA280" s="139"/>
      <c r="AB280" s="139"/>
      <c r="AC280" s="139"/>
      <c r="AD280" s="139"/>
    </row>
    <row r="281" spans="1:30" ht="15.75" x14ac:dyDescent="0.2">
      <c r="A281" s="129" t="s">
        <v>929</v>
      </c>
      <c r="B281" s="129" t="s">
        <v>950</v>
      </c>
      <c r="C281" s="147">
        <v>12</v>
      </c>
      <c r="D281" s="133"/>
      <c r="E281" s="130">
        <v>422</v>
      </c>
      <c r="F281" s="144"/>
      <c r="G281" s="209"/>
      <c r="H281" s="149">
        <f t="shared" ref="H281:Y281" si="154">H282</f>
        <v>0</v>
      </c>
      <c r="I281" s="149">
        <f t="shared" si="154"/>
        <v>0</v>
      </c>
      <c r="J281" s="149">
        <f t="shared" si="154"/>
        <v>133</v>
      </c>
      <c r="K281" s="149">
        <f t="shared" si="154"/>
        <v>133</v>
      </c>
      <c r="L281" s="149">
        <f t="shared" si="154"/>
        <v>0</v>
      </c>
      <c r="M281" s="149">
        <f t="shared" si="154"/>
        <v>0</v>
      </c>
      <c r="N281" s="149">
        <f t="shared" si="154"/>
        <v>0</v>
      </c>
      <c r="O281" s="149">
        <f t="shared" si="154"/>
        <v>0</v>
      </c>
      <c r="P281" s="149">
        <f t="shared" si="154"/>
        <v>133</v>
      </c>
      <c r="Q281" s="149">
        <f t="shared" si="154"/>
        <v>133</v>
      </c>
      <c r="R281" s="149">
        <f t="shared" si="154"/>
        <v>0</v>
      </c>
      <c r="S281" s="149">
        <f t="shared" si="154"/>
        <v>0</v>
      </c>
      <c r="T281" s="149">
        <f t="shared" si="154"/>
        <v>0</v>
      </c>
      <c r="U281" s="149">
        <f t="shared" si="154"/>
        <v>0</v>
      </c>
      <c r="V281" s="149">
        <f t="shared" si="154"/>
        <v>0</v>
      </c>
      <c r="W281" s="149">
        <f t="shared" si="154"/>
        <v>0</v>
      </c>
      <c r="X281" s="149">
        <f t="shared" si="154"/>
        <v>0</v>
      </c>
      <c r="Y281" s="149">
        <f t="shared" si="154"/>
        <v>0</v>
      </c>
      <c r="Z281" s="150"/>
      <c r="AA281" s="150"/>
      <c r="AB281" s="150"/>
      <c r="AC281" s="150"/>
      <c r="AD281" s="112"/>
    </row>
    <row r="282" spans="1:30" ht="15" x14ac:dyDescent="0.2">
      <c r="A282" s="135" t="s">
        <v>929</v>
      </c>
      <c r="B282" s="135" t="s">
        <v>950</v>
      </c>
      <c r="C282" s="136">
        <v>12</v>
      </c>
      <c r="D282" s="153" t="s">
        <v>101</v>
      </c>
      <c r="E282" s="208">
        <v>4223</v>
      </c>
      <c r="F282" s="143" t="s">
        <v>76</v>
      </c>
      <c r="G282" s="210"/>
      <c r="H282" s="398">
        <v>0</v>
      </c>
      <c r="I282" s="398">
        <f>H282</f>
        <v>0</v>
      </c>
      <c r="J282" s="398">
        <v>133</v>
      </c>
      <c r="K282" s="398">
        <f>J282</f>
        <v>133</v>
      </c>
      <c r="L282" s="398"/>
      <c r="M282" s="398">
        <f>L282</f>
        <v>0</v>
      </c>
      <c r="N282" s="398"/>
      <c r="O282" s="398">
        <f>N282</f>
        <v>0</v>
      </c>
      <c r="P282" s="398">
        <v>133</v>
      </c>
      <c r="Q282" s="398">
        <f>P282</f>
        <v>133</v>
      </c>
      <c r="R282" s="398"/>
      <c r="S282" s="398">
        <f>R282</f>
        <v>0</v>
      </c>
      <c r="T282" s="398"/>
      <c r="U282" s="398">
        <f>T282</f>
        <v>0</v>
      </c>
      <c r="V282" s="398">
        <v>0</v>
      </c>
      <c r="W282" s="398">
        <f>V282</f>
        <v>0</v>
      </c>
      <c r="X282" s="398"/>
      <c r="Y282" s="398">
        <f>X282</f>
        <v>0</v>
      </c>
      <c r="Z282" s="139"/>
      <c r="AA282" s="139"/>
      <c r="AB282" s="139"/>
      <c r="AC282" s="139"/>
      <c r="AD282" s="112"/>
    </row>
    <row r="283" spans="1:30" ht="15.75" x14ac:dyDescent="0.2">
      <c r="A283" s="166" t="s">
        <v>929</v>
      </c>
      <c r="B283" s="166" t="s">
        <v>950</v>
      </c>
      <c r="C283" s="167">
        <v>562</v>
      </c>
      <c r="D283" s="166"/>
      <c r="E283" s="168">
        <v>31</v>
      </c>
      <c r="F283" s="169"/>
      <c r="G283" s="169"/>
      <c r="H283" s="185">
        <f t="shared" ref="H283:Y283" si="155">H284+H286+H288</f>
        <v>0</v>
      </c>
      <c r="I283" s="185">
        <f t="shared" si="155"/>
        <v>0</v>
      </c>
      <c r="J283" s="185">
        <f t="shared" si="155"/>
        <v>2455</v>
      </c>
      <c r="K283" s="185">
        <f t="shared" si="155"/>
        <v>0</v>
      </c>
      <c r="L283" s="185">
        <f t="shared" si="155"/>
        <v>133700</v>
      </c>
      <c r="M283" s="185">
        <f t="shared" si="155"/>
        <v>0</v>
      </c>
      <c r="N283" s="185">
        <f t="shared" si="155"/>
        <v>133700</v>
      </c>
      <c r="O283" s="185">
        <f t="shared" si="155"/>
        <v>0</v>
      </c>
      <c r="P283" s="185">
        <f t="shared" si="155"/>
        <v>2455</v>
      </c>
      <c r="Q283" s="185">
        <f t="shared" si="155"/>
        <v>0</v>
      </c>
      <c r="R283" s="185">
        <f t="shared" si="155"/>
        <v>92750</v>
      </c>
      <c r="S283" s="185">
        <f t="shared" si="155"/>
        <v>0</v>
      </c>
      <c r="T283" s="185">
        <f t="shared" si="155"/>
        <v>92750</v>
      </c>
      <c r="U283" s="185">
        <f t="shared" si="155"/>
        <v>0</v>
      </c>
      <c r="V283" s="185">
        <f t="shared" si="155"/>
        <v>66850</v>
      </c>
      <c r="W283" s="185">
        <f t="shared" si="155"/>
        <v>0</v>
      </c>
      <c r="X283" s="185">
        <f t="shared" si="155"/>
        <v>66850</v>
      </c>
      <c r="Y283" s="185">
        <f t="shared" si="155"/>
        <v>0</v>
      </c>
      <c r="Z283" s="112"/>
      <c r="AA283" s="112"/>
      <c r="AB283" s="112"/>
      <c r="AC283" s="112"/>
      <c r="AD283" s="139"/>
    </row>
    <row r="284" spans="1:30" ht="15.75" x14ac:dyDescent="0.2">
      <c r="A284" s="102" t="s">
        <v>929</v>
      </c>
      <c r="B284" s="102" t="s">
        <v>950</v>
      </c>
      <c r="C284" s="103">
        <v>562</v>
      </c>
      <c r="D284" s="118"/>
      <c r="E284" s="113">
        <v>311</v>
      </c>
      <c r="F284" s="141"/>
      <c r="G284" s="186"/>
      <c r="H284" s="108">
        <f t="shared" ref="H284:Y284" si="156">H285</f>
        <v>0</v>
      </c>
      <c r="I284" s="108">
        <f t="shared" si="156"/>
        <v>0</v>
      </c>
      <c r="J284" s="108">
        <f t="shared" si="156"/>
        <v>1128</v>
      </c>
      <c r="K284" s="108">
        <f t="shared" si="156"/>
        <v>0</v>
      </c>
      <c r="L284" s="108">
        <f t="shared" si="156"/>
        <v>116000</v>
      </c>
      <c r="M284" s="108">
        <f t="shared" si="156"/>
        <v>0</v>
      </c>
      <c r="N284" s="108">
        <f t="shared" si="156"/>
        <v>116000</v>
      </c>
      <c r="O284" s="108">
        <f t="shared" si="156"/>
        <v>0</v>
      </c>
      <c r="P284" s="108">
        <f t="shared" si="156"/>
        <v>1128</v>
      </c>
      <c r="Q284" s="108">
        <f t="shared" si="156"/>
        <v>0</v>
      </c>
      <c r="R284" s="108">
        <f t="shared" si="156"/>
        <v>80000</v>
      </c>
      <c r="S284" s="108">
        <f t="shared" si="156"/>
        <v>0</v>
      </c>
      <c r="T284" s="108">
        <f t="shared" si="156"/>
        <v>80000</v>
      </c>
      <c r="U284" s="108">
        <f t="shared" si="156"/>
        <v>0</v>
      </c>
      <c r="V284" s="108">
        <f t="shared" si="156"/>
        <v>58000</v>
      </c>
      <c r="W284" s="108">
        <f t="shared" si="156"/>
        <v>0</v>
      </c>
      <c r="X284" s="108">
        <f t="shared" si="156"/>
        <v>58000</v>
      </c>
      <c r="Y284" s="108">
        <f t="shared" si="156"/>
        <v>0</v>
      </c>
      <c r="Z284" s="112"/>
      <c r="AA284" s="112"/>
      <c r="AB284" s="112"/>
      <c r="AC284" s="112"/>
      <c r="AD284" s="150"/>
    </row>
    <row r="285" spans="1:30" ht="15" x14ac:dyDescent="0.2">
      <c r="A285" s="135" t="s">
        <v>929</v>
      </c>
      <c r="B285" s="135" t="s">
        <v>950</v>
      </c>
      <c r="C285" s="136">
        <v>562</v>
      </c>
      <c r="D285" s="153" t="s">
        <v>101</v>
      </c>
      <c r="E285" s="208">
        <v>3111</v>
      </c>
      <c r="F285" s="143" t="s">
        <v>33</v>
      </c>
      <c r="G285" s="210"/>
      <c r="H285" s="398">
        <v>0</v>
      </c>
      <c r="I285" s="428"/>
      <c r="J285" s="398">
        <v>1128</v>
      </c>
      <c r="K285" s="428"/>
      <c r="L285" s="398">
        <v>116000</v>
      </c>
      <c r="M285" s="428"/>
      <c r="N285" s="398">
        <v>116000</v>
      </c>
      <c r="O285" s="428"/>
      <c r="P285" s="398">
        <v>1128</v>
      </c>
      <c r="Q285" s="428"/>
      <c r="R285" s="398">
        <v>80000</v>
      </c>
      <c r="S285" s="428"/>
      <c r="T285" s="398">
        <v>80000</v>
      </c>
      <c r="U285" s="428"/>
      <c r="V285" s="398">
        <v>58000</v>
      </c>
      <c r="W285" s="428"/>
      <c r="X285" s="398">
        <v>58000</v>
      </c>
      <c r="Y285" s="428"/>
      <c r="Z285" s="139"/>
      <c r="AA285" s="139"/>
      <c r="AB285" s="139"/>
      <c r="AC285" s="139"/>
      <c r="AD285" s="139"/>
    </row>
    <row r="286" spans="1:30" ht="15.75" x14ac:dyDescent="0.2">
      <c r="A286" s="129" t="s">
        <v>929</v>
      </c>
      <c r="B286" s="129" t="s">
        <v>950</v>
      </c>
      <c r="C286" s="147">
        <v>562</v>
      </c>
      <c r="D286" s="133"/>
      <c r="E286" s="130">
        <v>312</v>
      </c>
      <c r="F286" s="144"/>
      <c r="G286" s="209"/>
      <c r="H286" s="149">
        <f t="shared" ref="H286:Y286" si="157">H287</f>
        <v>0</v>
      </c>
      <c r="I286" s="149">
        <f t="shared" si="157"/>
        <v>0</v>
      </c>
      <c r="J286" s="149">
        <f t="shared" si="157"/>
        <v>1128</v>
      </c>
      <c r="K286" s="149">
        <f t="shared" si="157"/>
        <v>0</v>
      </c>
      <c r="L286" s="149">
        <f t="shared" si="157"/>
        <v>1700</v>
      </c>
      <c r="M286" s="149">
        <f t="shared" si="157"/>
        <v>0</v>
      </c>
      <c r="N286" s="149">
        <f t="shared" si="157"/>
        <v>1700</v>
      </c>
      <c r="O286" s="149">
        <f t="shared" si="157"/>
        <v>0</v>
      </c>
      <c r="P286" s="149">
        <f t="shared" si="157"/>
        <v>1128</v>
      </c>
      <c r="Q286" s="149">
        <f t="shared" si="157"/>
        <v>0</v>
      </c>
      <c r="R286" s="149">
        <f t="shared" si="157"/>
        <v>1550</v>
      </c>
      <c r="S286" s="149">
        <f t="shared" si="157"/>
        <v>0</v>
      </c>
      <c r="T286" s="149">
        <f t="shared" si="157"/>
        <v>1550</v>
      </c>
      <c r="U286" s="149">
        <f t="shared" si="157"/>
        <v>0</v>
      </c>
      <c r="V286" s="149">
        <f t="shared" si="157"/>
        <v>850</v>
      </c>
      <c r="W286" s="149">
        <f t="shared" si="157"/>
        <v>0</v>
      </c>
      <c r="X286" s="149">
        <f t="shared" si="157"/>
        <v>850</v>
      </c>
      <c r="Y286" s="149">
        <f t="shared" si="157"/>
        <v>0</v>
      </c>
      <c r="Z286" s="150"/>
      <c r="AA286" s="150"/>
      <c r="AB286" s="150"/>
      <c r="AC286" s="150"/>
      <c r="AD286" s="150"/>
    </row>
    <row r="287" spans="1:30" ht="15" x14ac:dyDescent="0.2">
      <c r="A287" s="135" t="s">
        <v>929</v>
      </c>
      <c r="B287" s="135" t="s">
        <v>950</v>
      </c>
      <c r="C287" s="136">
        <v>562</v>
      </c>
      <c r="D287" s="153" t="s">
        <v>101</v>
      </c>
      <c r="E287" s="208">
        <v>3121</v>
      </c>
      <c r="F287" s="143" t="s">
        <v>471</v>
      </c>
      <c r="G287" s="210"/>
      <c r="H287" s="398">
        <v>0</v>
      </c>
      <c r="I287" s="428"/>
      <c r="J287" s="398">
        <v>1128</v>
      </c>
      <c r="K287" s="428"/>
      <c r="L287" s="398">
        <v>1700</v>
      </c>
      <c r="M287" s="428"/>
      <c r="N287" s="398">
        <v>1700</v>
      </c>
      <c r="O287" s="428"/>
      <c r="P287" s="398">
        <v>1128</v>
      </c>
      <c r="Q287" s="428"/>
      <c r="R287" s="398">
        <v>1550</v>
      </c>
      <c r="S287" s="428"/>
      <c r="T287" s="398">
        <v>1550</v>
      </c>
      <c r="U287" s="428"/>
      <c r="V287" s="398">
        <v>850</v>
      </c>
      <c r="W287" s="428"/>
      <c r="X287" s="398">
        <v>850</v>
      </c>
      <c r="Y287" s="428"/>
      <c r="Z287" s="139"/>
      <c r="AA287" s="139"/>
      <c r="AB287" s="139"/>
      <c r="AC287" s="139"/>
      <c r="AD287" s="139"/>
    </row>
    <row r="288" spans="1:30" ht="15.75" x14ac:dyDescent="0.2">
      <c r="A288" s="129" t="s">
        <v>929</v>
      </c>
      <c r="B288" s="129" t="s">
        <v>950</v>
      </c>
      <c r="C288" s="147">
        <v>562</v>
      </c>
      <c r="D288" s="133"/>
      <c r="E288" s="130">
        <v>313</v>
      </c>
      <c r="F288" s="144"/>
      <c r="G288" s="209"/>
      <c r="H288" s="149">
        <f t="shared" ref="H288:Y288" si="158">H289</f>
        <v>0</v>
      </c>
      <c r="I288" s="149">
        <f t="shared" si="158"/>
        <v>0</v>
      </c>
      <c r="J288" s="149">
        <f t="shared" si="158"/>
        <v>199</v>
      </c>
      <c r="K288" s="149">
        <f t="shared" si="158"/>
        <v>0</v>
      </c>
      <c r="L288" s="149">
        <f t="shared" si="158"/>
        <v>16000</v>
      </c>
      <c r="M288" s="149">
        <f t="shared" si="158"/>
        <v>0</v>
      </c>
      <c r="N288" s="149">
        <f t="shared" si="158"/>
        <v>16000</v>
      </c>
      <c r="O288" s="149">
        <f t="shared" si="158"/>
        <v>0</v>
      </c>
      <c r="P288" s="149">
        <f t="shared" si="158"/>
        <v>199</v>
      </c>
      <c r="Q288" s="149">
        <f t="shared" si="158"/>
        <v>0</v>
      </c>
      <c r="R288" s="149">
        <f t="shared" si="158"/>
        <v>11200</v>
      </c>
      <c r="S288" s="149">
        <f t="shared" si="158"/>
        <v>0</v>
      </c>
      <c r="T288" s="149">
        <f>T289</f>
        <v>11200</v>
      </c>
      <c r="U288" s="149">
        <f t="shared" si="158"/>
        <v>0</v>
      </c>
      <c r="V288" s="149">
        <f t="shared" si="158"/>
        <v>8000</v>
      </c>
      <c r="W288" s="149">
        <f t="shared" si="158"/>
        <v>0</v>
      </c>
      <c r="X288" s="149">
        <f t="shared" si="158"/>
        <v>8000</v>
      </c>
      <c r="Y288" s="149">
        <f t="shared" si="158"/>
        <v>0</v>
      </c>
      <c r="Z288" s="150"/>
      <c r="AA288" s="150"/>
      <c r="AB288" s="150"/>
      <c r="AC288" s="150"/>
      <c r="AD288" s="112"/>
    </row>
    <row r="289" spans="1:30" ht="15" x14ac:dyDescent="0.2">
      <c r="A289" s="135" t="s">
        <v>929</v>
      </c>
      <c r="B289" s="135" t="s">
        <v>950</v>
      </c>
      <c r="C289" s="136">
        <v>562</v>
      </c>
      <c r="D289" s="153" t="s">
        <v>101</v>
      </c>
      <c r="E289" s="208">
        <v>3132</v>
      </c>
      <c r="F289" s="143" t="s">
        <v>40</v>
      </c>
      <c r="G289" s="210"/>
      <c r="H289" s="398">
        <v>0</v>
      </c>
      <c r="I289" s="428"/>
      <c r="J289" s="398">
        <v>199</v>
      </c>
      <c r="K289" s="428"/>
      <c r="L289" s="398">
        <v>16000</v>
      </c>
      <c r="M289" s="428"/>
      <c r="N289" s="398">
        <v>16000</v>
      </c>
      <c r="O289" s="428"/>
      <c r="P289" s="398">
        <v>199</v>
      </c>
      <c r="Q289" s="428"/>
      <c r="R289" s="398">
        <v>11200</v>
      </c>
      <c r="S289" s="428"/>
      <c r="T289" s="398">
        <v>11200</v>
      </c>
      <c r="U289" s="428"/>
      <c r="V289" s="398">
        <v>8000</v>
      </c>
      <c r="W289" s="428"/>
      <c r="X289" s="398">
        <v>8000</v>
      </c>
      <c r="Y289" s="428"/>
      <c r="Z289" s="139"/>
      <c r="AA289" s="139"/>
      <c r="AB289" s="139"/>
      <c r="AC289" s="139"/>
      <c r="AD289" s="112"/>
    </row>
    <row r="290" spans="1:30" ht="15.75" x14ac:dyDescent="0.2">
      <c r="A290" s="166" t="s">
        <v>929</v>
      </c>
      <c r="B290" s="166" t="s">
        <v>950</v>
      </c>
      <c r="C290" s="167">
        <v>562</v>
      </c>
      <c r="D290" s="166"/>
      <c r="E290" s="168">
        <v>32</v>
      </c>
      <c r="F290" s="169"/>
      <c r="G290" s="169"/>
      <c r="H290" s="185">
        <f>H291+H294</f>
        <v>1128</v>
      </c>
      <c r="I290" s="185">
        <f t="shared" ref="I290:Y290" si="159">I291+I294</f>
        <v>0</v>
      </c>
      <c r="J290" s="185">
        <f t="shared" si="159"/>
        <v>1128</v>
      </c>
      <c r="K290" s="185">
        <f t="shared" si="159"/>
        <v>0</v>
      </c>
      <c r="L290" s="185">
        <f t="shared" si="159"/>
        <v>187000</v>
      </c>
      <c r="M290" s="185">
        <f t="shared" si="159"/>
        <v>0</v>
      </c>
      <c r="N290" s="185">
        <f t="shared" si="159"/>
        <v>187000</v>
      </c>
      <c r="O290" s="185">
        <f t="shared" si="159"/>
        <v>0</v>
      </c>
      <c r="P290" s="185">
        <f t="shared" si="159"/>
        <v>1128</v>
      </c>
      <c r="Q290" s="185">
        <f t="shared" si="159"/>
        <v>0</v>
      </c>
      <c r="R290" s="185">
        <f t="shared" si="159"/>
        <v>178300</v>
      </c>
      <c r="S290" s="185">
        <f t="shared" si="159"/>
        <v>0</v>
      </c>
      <c r="T290" s="185">
        <f t="shared" si="159"/>
        <v>178300</v>
      </c>
      <c r="U290" s="185">
        <f t="shared" si="159"/>
        <v>0</v>
      </c>
      <c r="V290" s="185">
        <f t="shared" si="159"/>
        <v>141800</v>
      </c>
      <c r="W290" s="185">
        <f t="shared" si="159"/>
        <v>0</v>
      </c>
      <c r="X290" s="185">
        <f t="shared" si="159"/>
        <v>141800</v>
      </c>
      <c r="Y290" s="185">
        <f t="shared" si="159"/>
        <v>0</v>
      </c>
      <c r="Z290" s="112"/>
      <c r="AA290" s="112"/>
      <c r="AB290" s="112"/>
      <c r="AC290" s="112"/>
      <c r="AD290" s="139"/>
    </row>
    <row r="291" spans="1:30" ht="15.75" x14ac:dyDescent="0.2">
      <c r="A291" s="102" t="s">
        <v>929</v>
      </c>
      <c r="B291" s="102" t="s">
        <v>950</v>
      </c>
      <c r="C291" s="103">
        <v>562</v>
      </c>
      <c r="D291" s="118"/>
      <c r="E291" s="113">
        <v>323</v>
      </c>
      <c r="F291" s="141"/>
      <c r="G291" s="186"/>
      <c r="H291" s="108">
        <f>SUM(H292:H293)</f>
        <v>1128</v>
      </c>
      <c r="I291" s="108">
        <f t="shared" ref="I291:Y291" si="160">SUM(I292:I293)</f>
        <v>0</v>
      </c>
      <c r="J291" s="108">
        <f t="shared" si="160"/>
        <v>0</v>
      </c>
      <c r="K291" s="108">
        <f t="shared" si="160"/>
        <v>0</v>
      </c>
      <c r="L291" s="108">
        <f t="shared" si="160"/>
        <v>187000</v>
      </c>
      <c r="M291" s="108">
        <f t="shared" si="160"/>
        <v>0</v>
      </c>
      <c r="N291" s="108">
        <f t="shared" si="160"/>
        <v>187000</v>
      </c>
      <c r="O291" s="108">
        <f t="shared" si="160"/>
        <v>0</v>
      </c>
      <c r="P291" s="108">
        <f t="shared" si="160"/>
        <v>0</v>
      </c>
      <c r="Q291" s="108">
        <f t="shared" si="160"/>
        <v>0</v>
      </c>
      <c r="R291" s="108">
        <f t="shared" si="160"/>
        <v>178300</v>
      </c>
      <c r="S291" s="108">
        <f t="shared" si="160"/>
        <v>0</v>
      </c>
      <c r="T291" s="108">
        <f t="shared" si="160"/>
        <v>178300</v>
      </c>
      <c r="U291" s="108">
        <f t="shared" si="160"/>
        <v>0</v>
      </c>
      <c r="V291" s="108">
        <f t="shared" si="160"/>
        <v>141800</v>
      </c>
      <c r="W291" s="108">
        <f t="shared" si="160"/>
        <v>0</v>
      </c>
      <c r="X291" s="108">
        <f t="shared" si="160"/>
        <v>141800</v>
      </c>
      <c r="Y291" s="108">
        <f t="shared" si="160"/>
        <v>0</v>
      </c>
      <c r="Z291" s="112"/>
      <c r="AA291" s="112"/>
      <c r="AB291" s="112"/>
      <c r="AC291" s="112"/>
      <c r="AD291" s="139"/>
    </row>
    <row r="292" spans="1:30" ht="15" x14ac:dyDescent="0.2">
      <c r="A292" s="135" t="s">
        <v>929</v>
      </c>
      <c r="B292" s="135" t="s">
        <v>950</v>
      </c>
      <c r="C292" s="136">
        <v>562</v>
      </c>
      <c r="D292" s="153" t="s">
        <v>101</v>
      </c>
      <c r="E292" s="208">
        <v>3233</v>
      </c>
      <c r="F292" s="143" t="s">
        <v>54</v>
      </c>
      <c r="G292" s="210"/>
      <c r="H292" s="398"/>
      <c r="I292" s="428"/>
      <c r="J292" s="398"/>
      <c r="K292" s="428"/>
      <c r="L292" s="398">
        <v>136000</v>
      </c>
      <c r="M292" s="428"/>
      <c r="N292" s="398">
        <v>136000</v>
      </c>
      <c r="O292" s="428"/>
      <c r="P292" s="398"/>
      <c r="Q292" s="428"/>
      <c r="R292" s="398">
        <v>88800</v>
      </c>
      <c r="S292" s="428"/>
      <c r="T292" s="398">
        <v>88800</v>
      </c>
      <c r="U292" s="428"/>
      <c r="V292" s="398">
        <v>57800</v>
      </c>
      <c r="W292" s="428"/>
      <c r="X292" s="398">
        <v>57800</v>
      </c>
      <c r="Y292" s="428"/>
      <c r="Z292" s="139"/>
      <c r="AA292" s="139"/>
      <c r="AB292" s="139"/>
      <c r="AC292" s="139"/>
      <c r="AD292" s="112"/>
    </row>
    <row r="293" spans="1:30" ht="15" x14ac:dyDescent="0.2">
      <c r="A293" s="135" t="s">
        <v>929</v>
      </c>
      <c r="B293" s="135" t="s">
        <v>950</v>
      </c>
      <c r="C293" s="136">
        <v>562</v>
      </c>
      <c r="D293" s="153" t="s">
        <v>101</v>
      </c>
      <c r="E293" s="208">
        <v>3237</v>
      </c>
      <c r="F293" s="143" t="s">
        <v>58</v>
      </c>
      <c r="G293" s="210"/>
      <c r="H293" s="398">
        <v>1128</v>
      </c>
      <c r="I293" s="428"/>
      <c r="J293" s="398">
        <v>0</v>
      </c>
      <c r="K293" s="428"/>
      <c r="L293" s="398">
        <v>51000</v>
      </c>
      <c r="M293" s="428"/>
      <c r="N293" s="398">
        <v>51000</v>
      </c>
      <c r="O293" s="428"/>
      <c r="P293" s="398">
        <v>0</v>
      </c>
      <c r="Q293" s="428"/>
      <c r="R293" s="398">
        <v>89500</v>
      </c>
      <c r="S293" s="428"/>
      <c r="T293" s="398">
        <v>89500</v>
      </c>
      <c r="U293" s="428"/>
      <c r="V293" s="398">
        <v>84000</v>
      </c>
      <c r="W293" s="428"/>
      <c r="X293" s="398">
        <v>84000</v>
      </c>
      <c r="Y293" s="428"/>
      <c r="Z293" s="139"/>
      <c r="AA293" s="139"/>
      <c r="AB293" s="139"/>
      <c r="AC293" s="139"/>
      <c r="AD293" s="139"/>
    </row>
    <row r="294" spans="1:30" ht="15.75" x14ac:dyDescent="0.2">
      <c r="A294" s="102" t="s">
        <v>929</v>
      </c>
      <c r="B294" s="102" t="s">
        <v>950</v>
      </c>
      <c r="C294" s="103">
        <v>562</v>
      </c>
      <c r="D294" s="118"/>
      <c r="E294" s="113">
        <v>329</v>
      </c>
      <c r="F294" s="141"/>
      <c r="G294" s="186"/>
      <c r="H294" s="108">
        <f t="shared" ref="H294:Y294" si="161">H295</f>
        <v>0</v>
      </c>
      <c r="I294" s="108">
        <f t="shared" si="161"/>
        <v>0</v>
      </c>
      <c r="J294" s="108">
        <f t="shared" si="161"/>
        <v>1128</v>
      </c>
      <c r="K294" s="108">
        <f t="shared" si="161"/>
        <v>0</v>
      </c>
      <c r="L294" s="108">
        <f t="shared" si="161"/>
        <v>0</v>
      </c>
      <c r="M294" s="108">
        <f t="shared" si="161"/>
        <v>0</v>
      </c>
      <c r="N294" s="108">
        <f t="shared" si="161"/>
        <v>0</v>
      </c>
      <c r="O294" s="108">
        <f t="shared" si="161"/>
        <v>0</v>
      </c>
      <c r="P294" s="108">
        <f t="shared" si="161"/>
        <v>1128</v>
      </c>
      <c r="Q294" s="108">
        <f t="shared" si="161"/>
        <v>0</v>
      </c>
      <c r="R294" s="108">
        <f t="shared" si="161"/>
        <v>0</v>
      </c>
      <c r="S294" s="108">
        <f t="shared" si="161"/>
        <v>0</v>
      </c>
      <c r="T294" s="108">
        <f t="shared" si="161"/>
        <v>0</v>
      </c>
      <c r="U294" s="108">
        <f t="shared" si="161"/>
        <v>0</v>
      </c>
      <c r="V294" s="108">
        <f t="shared" si="161"/>
        <v>0</v>
      </c>
      <c r="W294" s="108">
        <f t="shared" si="161"/>
        <v>0</v>
      </c>
      <c r="X294" s="108">
        <f t="shared" si="161"/>
        <v>0</v>
      </c>
      <c r="Y294" s="108">
        <f t="shared" si="161"/>
        <v>0</v>
      </c>
      <c r="Z294" s="112"/>
      <c r="AA294" s="112"/>
      <c r="AB294" s="112"/>
      <c r="AC294" s="112"/>
      <c r="AD294" s="112"/>
    </row>
    <row r="295" spans="1:30" ht="15" x14ac:dyDescent="0.2">
      <c r="A295" s="135" t="s">
        <v>929</v>
      </c>
      <c r="B295" s="135" t="s">
        <v>950</v>
      </c>
      <c r="C295" s="136">
        <v>562</v>
      </c>
      <c r="D295" s="153" t="s">
        <v>101</v>
      </c>
      <c r="E295" s="208">
        <v>3293</v>
      </c>
      <c r="F295" s="143" t="s">
        <v>64</v>
      </c>
      <c r="G295" s="210"/>
      <c r="H295" s="398">
        <v>0</v>
      </c>
      <c r="I295" s="428"/>
      <c r="J295" s="398">
        <v>1128</v>
      </c>
      <c r="K295" s="428"/>
      <c r="L295" s="398"/>
      <c r="M295" s="428"/>
      <c r="N295" s="398"/>
      <c r="O295" s="428"/>
      <c r="P295" s="398">
        <v>1128</v>
      </c>
      <c r="Q295" s="428"/>
      <c r="R295" s="398"/>
      <c r="S295" s="428"/>
      <c r="T295" s="398"/>
      <c r="U295" s="428"/>
      <c r="V295" s="398"/>
      <c r="W295" s="428"/>
      <c r="X295" s="398"/>
      <c r="Y295" s="428"/>
      <c r="Z295" s="139"/>
      <c r="AA295" s="139"/>
      <c r="AB295" s="139"/>
      <c r="AC295" s="139"/>
      <c r="AD295" s="112"/>
    </row>
    <row r="296" spans="1:30" ht="15.75" x14ac:dyDescent="0.2">
      <c r="A296" s="166" t="s">
        <v>929</v>
      </c>
      <c r="B296" s="166" t="s">
        <v>950</v>
      </c>
      <c r="C296" s="167">
        <v>562</v>
      </c>
      <c r="D296" s="166"/>
      <c r="E296" s="168">
        <v>42</v>
      </c>
      <c r="F296" s="169"/>
      <c r="G296" s="169"/>
      <c r="H296" s="185">
        <f t="shared" ref="H296:Y296" si="162">H297+H299</f>
        <v>0</v>
      </c>
      <c r="I296" s="185">
        <f t="shared" si="162"/>
        <v>0</v>
      </c>
      <c r="J296" s="185">
        <f t="shared" si="162"/>
        <v>363661</v>
      </c>
      <c r="K296" s="185">
        <f t="shared" si="162"/>
        <v>0</v>
      </c>
      <c r="L296" s="185">
        <f t="shared" si="162"/>
        <v>14450000</v>
      </c>
      <c r="M296" s="185">
        <f t="shared" si="162"/>
        <v>0</v>
      </c>
      <c r="N296" s="185">
        <f t="shared" si="162"/>
        <v>12000000</v>
      </c>
      <c r="O296" s="185">
        <f t="shared" si="162"/>
        <v>0</v>
      </c>
      <c r="P296" s="185">
        <f t="shared" si="162"/>
        <v>11282634</v>
      </c>
      <c r="Q296" s="185">
        <f t="shared" si="162"/>
        <v>0</v>
      </c>
      <c r="R296" s="185">
        <f t="shared" si="162"/>
        <v>24141550</v>
      </c>
      <c r="S296" s="185">
        <f t="shared" si="162"/>
        <v>0</v>
      </c>
      <c r="T296" s="185">
        <f t="shared" si="162"/>
        <v>15000000</v>
      </c>
      <c r="U296" s="185">
        <f t="shared" si="162"/>
        <v>0</v>
      </c>
      <c r="V296" s="185">
        <f t="shared" si="162"/>
        <v>23700550</v>
      </c>
      <c r="W296" s="185">
        <f t="shared" si="162"/>
        <v>0</v>
      </c>
      <c r="X296" s="185">
        <f t="shared" si="162"/>
        <v>23700550</v>
      </c>
      <c r="Y296" s="185">
        <f t="shared" si="162"/>
        <v>0</v>
      </c>
      <c r="Z296" s="112"/>
      <c r="AA296" s="112"/>
      <c r="AB296" s="112"/>
      <c r="AC296" s="112"/>
      <c r="AD296" s="139"/>
    </row>
    <row r="297" spans="1:30" ht="15.75" x14ac:dyDescent="0.2">
      <c r="A297" s="102" t="s">
        <v>929</v>
      </c>
      <c r="B297" s="102" t="s">
        <v>950</v>
      </c>
      <c r="C297" s="103">
        <v>562</v>
      </c>
      <c r="D297" s="118"/>
      <c r="E297" s="113">
        <v>421</v>
      </c>
      <c r="F297" s="141"/>
      <c r="G297" s="186"/>
      <c r="H297" s="108">
        <f t="shared" ref="H297:Y297" si="163">H298</f>
        <v>0</v>
      </c>
      <c r="I297" s="108">
        <f t="shared" si="163"/>
        <v>0</v>
      </c>
      <c r="J297" s="108">
        <f t="shared" si="163"/>
        <v>362466</v>
      </c>
      <c r="K297" s="108">
        <f t="shared" si="163"/>
        <v>0</v>
      </c>
      <c r="L297" s="108">
        <f t="shared" si="163"/>
        <v>14450000</v>
      </c>
      <c r="M297" s="108">
        <f t="shared" si="163"/>
        <v>0</v>
      </c>
      <c r="N297" s="108">
        <f t="shared" si="163"/>
        <v>12000000</v>
      </c>
      <c r="O297" s="108">
        <f t="shared" si="163"/>
        <v>0</v>
      </c>
      <c r="P297" s="108">
        <f t="shared" si="163"/>
        <v>11281439</v>
      </c>
      <c r="Q297" s="108">
        <f t="shared" si="163"/>
        <v>0</v>
      </c>
      <c r="R297" s="108">
        <f t="shared" si="163"/>
        <v>24141550</v>
      </c>
      <c r="S297" s="108">
        <f t="shared" si="163"/>
        <v>0</v>
      </c>
      <c r="T297" s="108">
        <f t="shared" si="163"/>
        <v>15000000</v>
      </c>
      <c r="U297" s="108">
        <f t="shared" si="163"/>
        <v>0</v>
      </c>
      <c r="V297" s="108">
        <f t="shared" si="163"/>
        <v>23700550</v>
      </c>
      <c r="W297" s="108">
        <f t="shared" si="163"/>
        <v>0</v>
      </c>
      <c r="X297" s="108">
        <f t="shared" si="163"/>
        <v>23700550</v>
      </c>
      <c r="Y297" s="108">
        <f t="shared" si="163"/>
        <v>0</v>
      </c>
      <c r="Z297" s="112"/>
      <c r="AA297" s="112"/>
      <c r="AB297" s="112"/>
      <c r="AC297" s="112"/>
      <c r="AD297" s="150"/>
    </row>
    <row r="298" spans="1:30" ht="15" x14ac:dyDescent="0.2">
      <c r="A298" s="135" t="s">
        <v>929</v>
      </c>
      <c r="B298" s="135" t="s">
        <v>950</v>
      </c>
      <c r="C298" s="136">
        <v>562</v>
      </c>
      <c r="D298" s="153" t="s">
        <v>101</v>
      </c>
      <c r="E298" s="208">
        <v>4214</v>
      </c>
      <c r="F298" s="143" t="s">
        <v>500</v>
      </c>
      <c r="G298" s="210"/>
      <c r="H298" s="398">
        <v>0</v>
      </c>
      <c r="I298" s="428"/>
      <c r="J298" s="398">
        <v>362466</v>
      </c>
      <c r="K298" s="428"/>
      <c r="L298" s="398">
        <v>14450000</v>
      </c>
      <c r="M298" s="428"/>
      <c r="N298" s="398">
        <v>12000000</v>
      </c>
      <c r="O298" s="428"/>
      <c r="P298" s="398">
        <v>11281439</v>
      </c>
      <c r="Q298" s="428"/>
      <c r="R298" s="398">
        <v>24141550</v>
      </c>
      <c r="S298" s="428"/>
      <c r="T298" s="398">
        <v>15000000</v>
      </c>
      <c r="U298" s="428"/>
      <c r="V298" s="398">
        <v>23700550</v>
      </c>
      <c r="W298" s="428"/>
      <c r="X298" s="398">
        <v>23700550</v>
      </c>
      <c r="Y298" s="428"/>
      <c r="Z298" s="139"/>
      <c r="AA298" s="139"/>
      <c r="AB298" s="139"/>
      <c r="AC298" s="139"/>
      <c r="AD298" s="139"/>
    </row>
    <row r="299" spans="1:30" ht="15.75" x14ac:dyDescent="0.2">
      <c r="A299" s="129" t="s">
        <v>929</v>
      </c>
      <c r="B299" s="129" t="s">
        <v>950</v>
      </c>
      <c r="C299" s="147">
        <v>562</v>
      </c>
      <c r="D299" s="133"/>
      <c r="E299" s="130">
        <v>422</v>
      </c>
      <c r="F299" s="144"/>
      <c r="G299" s="209"/>
      <c r="H299" s="149">
        <f t="shared" ref="H299:Y299" si="164">H300</f>
        <v>0</v>
      </c>
      <c r="I299" s="149">
        <f t="shared" si="164"/>
        <v>0</v>
      </c>
      <c r="J299" s="149">
        <f t="shared" si="164"/>
        <v>1195</v>
      </c>
      <c r="K299" s="149">
        <f t="shared" si="164"/>
        <v>0</v>
      </c>
      <c r="L299" s="149">
        <f t="shared" si="164"/>
        <v>0</v>
      </c>
      <c r="M299" s="149">
        <f t="shared" si="164"/>
        <v>0</v>
      </c>
      <c r="N299" s="149">
        <f t="shared" si="164"/>
        <v>0</v>
      </c>
      <c r="O299" s="149">
        <f t="shared" si="164"/>
        <v>0</v>
      </c>
      <c r="P299" s="149">
        <f t="shared" si="164"/>
        <v>1195</v>
      </c>
      <c r="Q299" s="149">
        <f t="shared" si="164"/>
        <v>0</v>
      </c>
      <c r="R299" s="149">
        <f t="shared" si="164"/>
        <v>0</v>
      </c>
      <c r="S299" s="149">
        <f t="shared" si="164"/>
        <v>0</v>
      </c>
      <c r="T299" s="149">
        <f t="shared" si="164"/>
        <v>0</v>
      </c>
      <c r="U299" s="149">
        <f t="shared" si="164"/>
        <v>0</v>
      </c>
      <c r="V299" s="149">
        <f t="shared" si="164"/>
        <v>0</v>
      </c>
      <c r="W299" s="149">
        <f t="shared" si="164"/>
        <v>0</v>
      </c>
      <c r="X299" s="149">
        <f t="shared" si="164"/>
        <v>0</v>
      </c>
      <c r="Y299" s="149">
        <f t="shared" si="164"/>
        <v>0</v>
      </c>
      <c r="Z299" s="150"/>
      <c r="AA299" s="150"/>
      <c r="AB299" s="150"/>
      <c r="AC299" s="150"/>
      <c r="AD299" s="112"/>
    </row>
    <row r="300" spans="1:30" ht="15" x14ac:dyDescent="0.2">
      <c r="A300" s="135" t="s">
        <v>929</v>
      </c>
      <c r="B300" s="135" t="s">
        <v>950</v>
      </c>
      <c r="C300" s="136">
        <v>562</v>
      </c>
      <c r="D300" s="153" t="s">
        <v>101</v>
      </c>
      <c r="E300" s="208">
        <v>4223</v>
      </c>
      <c r="F300" s="143" t="s">
        <v>76</v>
      </c>
      <c r="G300" s="210"/>
      <c r="H300" s="398">
        <v>0</v>
      </c>
      <c r="I300" s="428"/>
      <c r="J300" s="398">
        <v>1195</v>
      </c>
      <c r="K300" s="428"/>
      <c r="L300" s="398"/>
      <c r="M300" s="428"/>
      <c r="N300" s="398"/>
      <c r="O300" s="428"/>
      <c r="P300" s="398">
        <v>1195</v>
      </c>
      <c r="Q300" s="428"/>
      <c r="R300" s="398"/>
      <c r="S300" s="428"/>
      <c r="T300" s="398"/>
      <c r="U300" s="428"/>
      <c r="V300" s="398"/>
      <c r="W300" s="428"/>
      <c r="X300" s="398"/>
      <c r="Y300" s="428"/>
      <c r="Z300" s="139"/>
      <c r="AA300" s="139"/>
      <c r="AB300" s="139"/>
      <c r="AC300" s="139"/>
      <c r="AD300" s="112"/>
    </row>
    <row r="301" spans="1:30" ht="67.5" x14ac:dyDescent="0.2">
      <c r="A301" s="202" t="s">
        <v>929</v>
      </c>
      <c r="B301" s="173" t="s">
        <v>952</v>
      </c>
      <c r="C301" s="173"/>
      <c r="D301" s="173"/>
      <c r="E301" s="174"/>
      <c r="F301" s="176" t="s">
        <v>679</v>
      </c>
      <c r="G301" s="177" t="s">
        <v>636</v>
      </c>
      <c r="H301" s="178">
        <f>H302+H307+H313+H318+H323+H329+H334+H339+H345</f>
        <v>0</v>
      </c>
      <c r="I301" s="178">
        <f t="shared" ref="I301:Y301" si="165">I302+I307+I313+I318+I323+I329+I334+I339+I345</f>
        <v>0</v>
      </c>
      <c r="J301" s="178">
        <f t="shared" si="165"/>
        <v>0</v>
      </c>
      <c r="K301" s="178">
        <f t="shared" si="165"/>
        <v>0</v>
      </c>
      <c r="L301" s="178">
        <f t="shared" si="165"/>
        <v>50866</v>
      </c>
      <c r="M301" s="178">
        <f t="shared" si="165"/>
        <v>0</v>
      </c>
      <c r="N301" s="178">
        <f t="shared" si="165"/>
        <v>50866</v>
      </c>
      <c r="O301" s="178">
        <f t="shared" si="165"/>
        <v>0</v>
      </c>
      <c r="P301" s="178">
        <f t="shared" si="165"/>
        <v>0</v>
      </c>
      <c r="Q301" s="178">
        <f t="shared" si="165"/>
        <v>0</v>
      </c>
      <c r="R301" s="178">
        <f t="shared" si="165"/>
        <v>50866</v>
      </c>
      <c r="S301" s="178">
        <f t="shared" si="165"/>
        <v>0</v>
      </c>
      <c r="T301" s="178">
        <f t="shared" si="165"/>
        <v>50866</v>
      </c>
      <c r="U301" s="178">
        <f t="shared" si="165"/>
        <v>0</v>
      </c>
      <c r="V301" s="178">
        <f t="shared" si="165"/>
        <v>50866</v>
      </c>
      <c r="W301" s="178">
        <f t="shared" si="165"/>
        <v>0</v>
      </c>
      <c r="X301" s="178">
        <f t="shared" si="165"/>
        <v>50866</v>
      </c>
      <c r="Y301" s="178">
        <f t="shared" si="165"/>
        <v>0</v>
      </c>
      <c r="Z301" s="112"/>
      <c r="AA301" s="112"/>
      <c r="AB301" s="112"/>
      <c r="AC301" s="112"/>
      <c r="AD301" s="101"/>
    </row>
    <row r="302" spans="1:30" ht="15.75" x14ac:dyDescent="0.2">
      <c r="A302" s="188" t="s">
        <v>929</v>
      </c>
      <c r="B302" s="188" t="s">
        <v>952</v>
      </c>
      <c r="C302" s="167">
        <v>43</v>
      </c>
      <c r="D302" s="166"/>
      <c r="E302" s="168">
        <v>31</v>
      </c>
      <c r="F302" s="169"/>
      <c r="G302" s="169"/>
      <c r="H302" s="185">
        <f>H303+H305</f>
        <v>0</v>
      </c>
      <c r="I302" s="185">
        <f t="shared" ref="I302:Y302" si="166">I303+I305</f>
        <v>0</v>
      </c>
      <c r="J302" s="185">
        <f t="shared" si="166"/>
        <v>0</v>
      </c>
      <c r="K302" s="185">
        <f t="shared" si="166"/>
        <v>0</v>
      </c>
      <c r="L302" s="185">
        <f t="shared" si="166"/>
        <v>11700</v>
      </c>
      <c r="M302" s="185">
        <f t="shared" si="166"/>
        <v>0</v>
      </c>
      <c r="N302" s="185">
        <f t="shared" si="166"/>
        <v>11700</v>
      </c>
      <c r="O302" s="185">
        <f t="shared" si="166"/>
        <v>0</v>
      </c>
      <c r="P302" s="185">
        <f t="shared" si="166"/>
        <v>0</v>
      </c>
      <c r="Q302" s="185">
        <f t="shared" si="166"/>
        <v>0</v>
      </c>
      <c r="R302" s="185">
        <f t="shared" si="166"/>
        <v>11700</v>
      </c>
      <c r="S302" s="185">
        <f t="shared" si="166"/>
        <v>0</v>
      </c>
      <c r="T302" s="185">
        <f t="shared" si="166"/>
        <v>11700</v>
      </c>
      <c r="U302" s="185">
        <f t="shared" si="166"/>
        <v>0</v>
      </c>
      <c r="V302" s="185">
        <f t="shared" si="166"/>
        <v>11700</v>
      </c>
      <c r="W302" s="185">
        <f t="shared" si="166"/>
        <v>0</v>
      </c>
      <c r="X302" s="185">
        <f t="shared" si="166"/>
        <v>11700</v>
      </c>
      <c r="Y302" s="185">
        <f t="shared" si="166"/>
        <v>0</v>
      </c>
      <c r="Z302" s="112"/>
      <c r="AA302" s="112"/>
      <c r="AB302" s="112"/>
      <c r="AC302" s="112"/>
      <c r="AD302" s="112"/>
    </row>
    <row r="303" spans="1:30" ht="15.75" x14ac:dyDescent="0.2">
      <c r="A303" s="118" t="s">
        <v>929</v>
      </c>
      <c r="B303" s="118" t="s">
        <v>952</v>
      </c>
      <c r="C303" s="103">
        <v>43</v>
      </c>
      <c r="D303" s="118"/>
      <c r="E303" s="113">
        <v>311</v>
      </c>
      <c r="F303" s="141"/>
      <c r="G303" s="186"/>
      <c r="H303" s="108">
        <f t="shared" ref="H303:Y303" si="167">H304</f>
        <v>0</v>
      </c>
      <c r="I303" s="108">
        <f t="shared" si="167"/>
        <v>0</v>
      </c>
      <c r="J303" s="108">
        <f t="shared" si="167"/>
        <v>0</v>
      </c>
      <c r="K303" s="108">
        <f t="shared" si="167"/>
        <v>0</v>
      </c>
      <c r="L303" s="108">
        <f t="shared" si="167"/>
        <v>10000</v>
      </c>
      <c r="M303" s="108">
        <f t="shared" si="167"/>
        <v>0</v>
      </c>
      <c r="N303" s="108">
        <f t="shared" si="167"/>
        <v>10000</v>
      </c>
      <c r="O303" s="108">
        <f t="shared" si="167"/>
        <v>0</v>
      </c>
      <c r="P303" s="108">
        <f t="shared" si="167"/>
        <v>0</v>
      </c>
      <c r="Q303" s="108">
        <f t="shared" si="167"/>
        <v>0</v>
      </c>
      <c r="R303" s="108">
        <f t="shared" si="167"/>
        <v>10000</v>
      </c>
      <c r="S303" s="108">
        <f t="shared" si="167"/>
        <v>0</v>
      </c>
      <c r="T303" s="108">
        <f t="shared" si="167"/>
        <v>10000</v>
      </c>
      <c r="U303" s="108">
        <f t="shared" si="167"/>
        <v>0</v>
      </c>
      <c r="V303" s="108">
        <f t="shared" si="167"/>
        <v>10000</v>
      </c>
      <c r="W303" s="108">
        <f t="shared" si="167"/>
        <v>0</v>
      </c>
      <c r="X303" s="108">
        <f t="shared" si="167"/>
        <v>10000</v>
      </c>
      <c r="Y303" s="108">
        <f t="shared" si="167"/>
        <v>0</v>
      </c>
      <c r="Z303" s="101"/>
      <c r="AA303" s="101"/>
      <c r="AB303" s="101"/>
      <c r="AC303" s="101"/>
      <c r="AD303" s="101"/>
    </row>
    <row r="304" spans="1:30" ht="15" x14ac:dyDescent="0.2">
      <c r="A304" s="95" t="s">
        <v>929</v>
      </c>
      <c r="B304" s="95" t="s">
        <v>952</v>
      </c>
      <c r="C304" s="94">
        <v>43</v>
      </c>
      <c r="D304" s="95" t="s">
        <v>101</v>
      </c>
      <c r="E304" s="119">
        <v>3111</v>
      </c>
      <c r="F304" s="142" t="s">
        <v>33</v>
      </c>
      <c r="G304" s="134"/>
      <c r="H304" s="398"/>
      <c r="I304" s="399"/>
      <c r="J304" s="398">
        <v>0</v>
      </c>
      <c r="K304" s="399"/>
      <c r="L304" s="398">
        <v>10000</v>
      </c>
      <c r="M304" s="399"/>
      <c r="N304" s="398">
        <v>10000</v>
      </c>
      <c r="O304" s="399"/>
      <c r="P304" s="398">
        <v>0</v>
      </c>
      <c r="Q304" s="399"/>
      <c r="R304" s="398">
        <v>10000</v>
      </c>
      <c r="S304" s="399"/>
      <c r="T304" s="398">
        <v>10000</v>
      </c>
      <c r="U304" s="399"/>
      <c r="V304" s="398">
        <v>10000</v>
      </c>
      <c r="W304" s="399"/>
      <c r="X304" s="398">
        <v>10000</v>
      </c>
      <c r="Y304" s="399"/>
      <c r="Z304" s="112"/>
      <c r="AA304" s="112"/>
      <c r="AB304" s="112"/>
      <c r="AC304" s="112"/>
      <c r="AD304" s="112"/>
    </row>
    <row r="305" spans="1:30" ht="15.75" x14ac:dyDescent="0.2">
      <c r="A305" s="118" t="s">
        <v>929</v>
      </c>
      <c r="B305" s="118" t="s">
        <v>952</v>
      </c>
      <c r="C305" s="103">
        <v>43</v>
      </c>
      <c r="D305" s="118"/>
      <c r="E305" s="113">
        <v>313</v>
      </c>
      <c r="F305" s="141"/>
      <c r="G305" s="186"/>
      <c r="H305" s="108">
        <f t="shared" ref="H305:Y305" si="168">H306</f>
        <v>0</v>
      </c>
      <c r="I305" s="108">
        <f t="shared" si="168"/>
        <v>0</v>
      </c>
      <c r="J305" s="108">
        <f t="shared" si="168"/>
        <v>0</v>
      </c>
      <c r="K305" s="108">
        <f t="shared" si="168"/>
        <v>0</v>
      </c>
      <c r="L305" s="108">
        <f t="shared" si="168"/>
        <v>1700</v>
      </c>
      <c r="M305" s="108">
        <f t="shared" si="168"/>
        <v>0</v>
      </c>
      <c r="N305" s="108">
        <f t="shared" si="168"/>
        <v>1700</v>
      </c>
      <c r="O305" s="108">
        <f t="shared" si="168"/>
        <v>0</v>
      </c>
      <c r="P305" s="108">
        <f t="shared" si="168"/>
        <v>0</v>
      </c>
      <c r="Q305" s="108">
        <f t="shared" si="168"/>
        <v>0</v>
      </c>
      <c r="R305" s="108">
        <f t="shared" si="168"/>
        <v>1700</v>
      </c>
      <c r="S305" s="108">
        <f t="shared" si="168"/>
        <v>0</v>
      </c>
      <c r="T305" s="108">
        <f t="shared" si="168"/>
        <v>1700</v>
      </c>
      <c r="U305" s="108">
        <f t="shared" si="168"/>
        <v>0</v>
      </c>
      <c r="V305" s="108">
        <f t="shared" si="168"/>
        <v>1700</v>
      </c>
      <c r="W305" s="108">
        <f t="shared" si="168"/>
        <v>0</v>
      </c>
      <c r="X305" s="108">
        <f t="shared" si="168"/>
        <v>1700</v>
      </c>
      <c r="Y305" s="108">
        <f t="shared" si="168"/>
        <v>0</v>
      </c>
      <c r="Z305" s="101"/>
      <c r="AA305" s="101"/>
      <c r="AB305" s="101"/>
      <c r="AC305" s="101"/>
      <c r="AD305" s="112"/>
    </row>
    <row r="306" spans="1:30" ht="15.75" x14ac:dyDescent="0.2">
      <c r="A306" s="95" t="s">
        <v>929</v>
      </c>
      <c r="B306" s="95" t="s">
        <v>952</v>
      </c>
      <c r="C306" s="94">
        <v>43</v>
      </c>
      <c r="D306" s="95" t="s">
        <v>101</v>
      </c>
      <c r="E306" s="119">
        <v>3132</v>
      </c>
      <c r="F306" s="142" t="s">
        <v>40</v>
      </c>
      <c r="G306" s="134"/>
      <c r="H306" s="398"/>
      <c r="I306" s="399"/>
      <c r="J306" s="398">
        <v>0</v>
      </c>
      <c r="K306" s="399"/>
      <c r="L306" s="398">
        <v>1700</v>
      </c>
      <c r="M306" s="399"/>
      <c r="N306" s="398">
        <v>1700</v>
      </c>
      <c r="O306" s="399"/>
      <c r="P306" s="398">
        <v>0</v>
      </c>
      <c r="Q306" s="399"/>
      <c r="R306" s="398">
        <v>1700</v>
      </c>
      <c r="S306" s="399"/>
      <c r="T306" s="398">
        <v>1700</v>
      </c>
      <c r="U306" s="399"/>
      <c r="V306" s="398">
        <v>1700</v>
      </c>
      <c r="W306" s="399"/>
      <c r="X306" s="398">
        <v>1700</v>
      </c>
      <c r="Y306" s="399"/>
      <c r="Z306" s="112"/>
      <c r="AA306" s="112"/>
      <c r="AB306" s="112"/>
      <c r="AC306" s="112"/>
      <c r="AD306" s="101"/>
    </row>
    <row r="307" spans="1:30" ht="15.75" x14ac:dyDescent="0.2">
      <c r="A307" s="188" t="s">
        <v>929</v>
      </c>
      <c r="B307" s="188" t="s">
        <v>952</v>
      </c>
      <c r="C307" s="167">
        <v>43</v>
      </c>
      <c r="D307" s="166"/>
      <c r="E307" s="168">
        <v>32</v>
      </c>
      <c r="F307" s="169"/>
      <c r="G307" s="169"/>
      <c r="H307" s="185">
        <f>H308+H311</f>
        <v>0</v>
      </c>
      <c r="I307" s="185">
        <f t="shared" ref="I307:Y307" si="169">I308+I311</f>
        <v>0</v>
      </c>
      <c r="J307" s="185">
        <f t="shared" si="169"/>
        <v>0</v>
      </c>
      <c r="K307" s="185">
        <f t="shared" si="169"/>
        <v>0</v>
      </c>
      <c r="L307" s="185">
        <f t="shared" si="169"/>
        <v>1513</v>
      </c>
      <c r="M307" s="185">
        <f t="shared" si="169"/>
        <v>0</v>
      </c>
      <c r="N307" s="185">
        <f t="shared" si="169"/>
        <v>1513</v>
      </c>
      <c r="O307" s="185">
        <f t="shared" si="169"/>
        <v>0</v>
      </c>
      <c r="P307" s="185">
        <f t="shared" si="169"/>
        <v>0</v>
      </c>
      <c r="Q307" s="185">
        <f t="shared" si="169"/>
        <v>0</v>
      </c>
      <c r="R307" s="185">
        <f t="shared" si="169"/>
        <v>1513</v>
      </c>
      <c r="S307" s="185">
        <f t="shared" si="169"/>
        <v>0</v>
      </c>
      <c r="T307" s="185">
        <f t="shared" si="169"/>
        <v>1513</v>
      </c>
      <c r="U307" s="185">
        <f t="shared" si="169"/>
        <v>0</v>
      </c>
      <c r="V307" s="185">
        <f t="shared" si="169"/>
        <v>1513</v>
      </c>
      <c r="W307" s="185">
        <f t="shared" si="169"/>
        <v>0</v>
      </c>
      <c r="X307" s="185">
        <f t="shared" si="169"/>
        <v>1513</v>
      </c>
      <c r="Y307" s="185">
        <f t="shared" si="169"/>
        <v>0</v>
      </c>
      <c r="Z307" s="112"/>
      <c r="AA307" s="112"/>
      <c r="AB307" s="112"/>
      <c r="AC307" s="112"/>
      <c r="AD307" s="112"/>
    </row>
    <row r="308" spans="1:30" ht="15.75" x14ac:dyDescent="0.2">
      <c r="A308" s="118" t="s">
        <v>929</v>
      </c>
      <c r="B308" s="118" t="s">
        <v>952</v>
      </c>
      <c r="C308" s="103">
        <v>43</v>
      </c>
      <c r="D308" s="118"/>
      <c r="E308" s="113">
        <v>321</v>
      </c>
      <c r="F308" s="141"/>
      <c r="G308" s="186"/>
      <c r="H308" s="108">
        <f t="shared" ref="H308:Y308" si="170">H309+H310</f>
        <v>0</v>
      </c>
      <c r="I308" s="108">
        <f t="shared" si="170"/>
        <v>0</v>
      </c>
      <c r="J308" s="108">
        <f t="shared" si="170"/>
        <v>0</v>
      </c>
      <c r="K308" s="108">
        <f t="shared" si="170"/>
        <v>0</v>
      </c>
      <c r="L308" s="108">
        <f t="shared" si="170"/>
        <v>310</v>
      </c>
      <c r="M308" s="108">
        <f t="shared" si="170"/>
        <v>0</v>
      </c>
      <c r="N308" s="108">
        <f t="shared" si="170"/>
        <v>310</v>
      </c>
      <c r="O308" s="108">
        <f t="shared" si="170"/>
        <v>0</v>
      </c>
      <c r="P308" s="108">
        <f t="shared" si="170"/>
        <v>0</v>
      </c>
      <c r="Q308" s="108">
        <f t="shared" si="170"/>
        <v>0</v>
      </c>
      <c r="R308" s="108">
        <f t="shared" si="170"/>
        <v>310</v>
      </c>
      <c r="S308" s="108">
        <f t="shared" si="170"/>
        <v>0</v>
      </c>
      <c r="T308" s="108">
        <f t="shared" si="170"/>
        <v>310</v>
      </c>
      <c r="U308" s="108">
        <f t="shared" si="170"/>
        <v>0</v>
      </c>
      <c r="V308" s="108">
        <f t="shared" si="170"/>
        <v>310</v>
      </c>
      <c r="W308" s="108">
        <f t="shared" si="170"/>
        <v>0</v>
      </c>
      <c r="X308" s="108">
        <f t="shared" si="170"/>
        <v>310</v>
      </c>
      <c r="Y308" s="108">
        <f t="shared" si="170"/>
        <v>0</v>
      </c>
      <c r="Z308" s="101"/>
      <c r="AA308" s="101"/>
      <c r="AB308" s="101"/>
      <c r="AC308" s="101"/>
      <c r="AD308" s="112"/>
    </row>
    <row r="309" spans="1:30" ht="15.75" x14ac:dyDescent="0.2">
      <c r="A309" s="95" t="s">
        <v>929</v>
      </c>
      <c r="B309" s="95" t="s">
        <v>952</v>
      </c>
      <c r="C309" s="94">
        <v>43</v>
      </c>
      <c r="D309" s="95" t="s">
        <v>101</v>
      </c>
      <c r="E309" s="119">
        <v>3211</v>
      </c>
      <c r="F309" s="142" t="s">
        <v>42</v>
      </c>
      <c r="G309" s="134"/>
      <c r="H309" s="398"/>
      <c r="I309" s="399"/>
      <c r="J309" s="398">
        <v>0</v>
      </c>
      <c r="K309" s="399"/>
      <c r="L309" s="398">
        <v>200</v>
      </c>
      <c r="M309" s="399"/>
      <c r="N309" s="398">
        <v>200</v>
      </c>
      <c r="O309" s="399"/>
      <c r="P309" s="398">
        <v>0</v>
      </c>
      <c r="Q309" s="399"/>
      <c r="R309" s="398">
        <v>200</v>
      </c>
      <c r="S309" s="399"/>
      <c r="T309" s="398">
        <v>200</v>
      </c>
      <c r="U309" s="399"/>
      <c r="V309" s="398">
        <v>200</v>
      </c>
      <c r="W309" s="399"/>
      <c r="X309" s="398">
        <v>200</v>
      </c>
      <c r="Y309" s="399"/>
      <c r="Z309" s="112"/>
      <c r="AA309" s="112"/>
      <c r="AB309" s="112"/>
      <c r="AC309" s="112"/>
      <c r="AD309" s="101"/>
    </row>
    <row r="310" spans="1:30" ht="30" x14ac:dyDescent="0.2">
      <c r="A310" s="95" t="s">
        <v>929</v>
      </c>
      <c r="B310" s="95" t="s">
        <v>952</v>
      </c>
      <c r="C310" s="94">
        <v>43</v>
      </c>
      <c r="D310" s="95" t="s">
        <v>101</v>
      </c>
      <c r="E310" s="119">
        <v>3212</v>
      </c>
      <c r="F310" s="142" t="s">
        <v>43</v>
      </c>
      <c r="G310" s="134"/>
      <c r="H310" s="398"/>
      <c r="I310" s="399"/>
      <c r="J310" s="398"/>
      <c r="K310" s="399"/>
      <c r="L310" s="398">
        <v>110</v>
      </c>
      <c r="M310" s="399"/>
      <c r="N310" s="398">
        <v>110</v>
      </c>
      <c r="O310" s="399"/>
      <c r="P310" s="398"/>
      <c r="Q310" s="399"/>
      <c r="R310" s="398">
        <v>110</v>
      </c>
      <c r="S310" s="399"/>
      <c r="T310" s="398">
        <v>110</v>
      </c>
      <c r="U310" s="399"/>
      <c r="V310" s="398">
        <v>110</v>
      </c>
      <c r="W310" s="399"/>
      <c r="X310" s="398">
        <v>110</v>
      </c>
      <c r="Y310" s="399"/>
      <c r="Z310" s="112"/>
      <c r="AA310" s="112"/>
      <c r="AB310" s="112"/>
      <c r="AC310" s="112"/>
      <c r="AD310" s="112"/>
    </row>
    <row r="311" spans="1:30" ht="15.75" x14ac:dyDescent="0.2">
      <c r="A311" s="118" t="s">
        <v>929</v>
      </c>
      <c r="B311" s="118" t="s">
        <v>952</v>
      </c>
      <c r="C311" s="103">
        <v>43</v>
      </c>
      <c r="D311" s="118"/>
      <c r="E311" s="113">
        <v>323</v>
      </c>
      <c r="F311" s="141"/>
      <c r="G311" s="186"/>
      <c r="H311" s="108">
        <f t="shared" ref="H311:Y311" si="171">SUM(H312:H312)</f>
        <v>0</v>
      </c>
      <c r="I311" s="108">
        <f t="shared" si="171"/>
        <v>0</v>
      </c>
      <c r="J311" s="108">
        <f t="shared" si="171"/>
        <v>0</v>
      </c>
      <c r="K311" s="108">
        <f t="shared" si="171"/>
        <v>0</v>
      </c>
      <c r="L311" s="108">
        <f t="shared" si="171"/>
        <v>1203</v>
      </c>
      <c r="M311" s="108">
        <f t="shared" si="171"/>
        <v>0</v>
      </c>
      <c r="N311" s="108">
        <f t="shared" si="171"/>
        <v>1203</v>
      </c>
      <c r="O311" s="108">
        <f t="shared" si="171"/>
        <v>0</v>
      </c>
      <c r="P311" s="108">
        <f t="shared" si="171"/>
        <v>0</v>
      </c>
      <c r="Q311" s="108">
        <f t="shared" si="171"/>
        <v>0</v>
      </c>
      <c r="R311" s="108">
        <f t="shared" si="171"/>
        <v>1203</v>
      </c>
      <c r="S311" s="108">
        <f t="shared" si="171"/>
        <v>0</v>
      </c>
      <c r="T311" s="108">
        <f t="shared" si="171"/>
        <v>1203</v>
      </c>
      <c r="U311" s="108">
        <f t="shared" si="171"/>
        <v>0</v>
      </c>
      <c r="V311" s="108">
        <f t="shared" si="171"/>
        <v>1203</v>
      </c>
      <c r="W311" s="108">
        <f t="shared" si="171"/>
        <v>0</v>
      </c>
      <c r="X311" s="108">
        <f t="shared" si="171"/>
        <v>1203</v>
      </c>
      <c r="Y311" s="108">
        <f t="shared" si="171"/>
        <v>0</v>
      </c>
      <c r="Z311" s="101"/>
      <c r="AA311" s="101"/>
      <c r="AB311" s="101"/>
      <c r="AC311" s="101"/>
      <c r="AD311" s="112"/>
    </row>
    <row r="312" spans="1:30" ht="15.75" x14ac:dyDescent="0.2">
      <c r="A312" s="95" t="s">
        <v>929</v>
      </c>
      <c r="B312" s="95" t="s">
        <v>952</v>
      </c>
      <c r="C312" s="94">
        <v>43</v>
      </c>
      <c r="D312" s="95" t="s">
        <v>101</v>
      </c>
      <c r="E312" s="119">
        <v>3233</v>
      </c>
      <c r="F312" s="142" t="s">
        <v>54</v>
      </c>
      <c r="G312" s="134"/>
      <c r="H312" s="398"/>
      <c r="I312" s="398"/>
      <c r="J312" s="398"/>
      <c r="K312" s="398"/>
      <c r="L312" s="398">
        <v>1203</v>
      </c>
      <c r="M312" s="398"/>
      <c r="N312" s="398">
        <v>1203</v>
      </c>
      <c r="O312" s="398"/>
      <c r="P312" s="398"/>
      <c r="Q312" s="398"/>
      <c r="R312" s="398">
        <v>1203</v>
      </c>
      <c r="S312" s="398"/>
      <c r="T312" s="398">
        <v>1203</v>
      </c>
      <c r="U312" s="398"/>
      <c r="V312" s="398">
        <v>1203</v>
      </c>
      <c r="W312" s="398"/>
      <c r="X312" s="398">
        <v>1203</v>
      </c>
      <c r="Y312" s="398"/>
      <c r="Z312" s="112"/>
      <c r="AA312" s="112"/>
      <c r="AB312" s="112"/>
      <c r="AC312" s="112"/>
      <c r="AD312" s="101"/>
    </row>
    <row r="313" spans="1:30" ht="15.75" x14ac:dyDescent="0.2">
      <c r="A313" s="188" t="s">
        <v>929</v>
      </c>
      <c r="B313" s="188" t="s">
        <v>952</v>
      </c>
      <c r="C313" s="167">
        <v>43</v>
      </c>
      <c r="D313" s="166"/>
      <c r="E313" s="168">
        <v>42</v>
      </c>
      <c r="F313" s="169"/>
      <c r="G313" s="169"/>
      <c r="H313" s="185">
        <f>H314+H316</f>
        <v>0</v>
      </c>
      <c r="I313" s="185">
        <f t="shared" ref="I313:Y313" si="172">I314+I316</f>
        <v>0</v>
      </c>
      <c r="J313" s="185">
        <f t="shared" si="172"/>
        <v>0</v>
      </c>
      <c r="K313" s="185">
        <f t="shared" si="172"/>
        <v>0</v>
      </c>
      <c r="L313" s="185">
        <f t="shared" si="172"/>
        <v>12220</v>
      </c>
      <c r="M313" s="185">
        <f t="shared" si="172"/>
        <v>0</v>
      </c>
      <c r="N313" s="185">
        <f t="shared" si="172"/>
        <v>12220</v>
      </c>
      <c r="O313" s="185">
        <f t="shared" si="172"/>
        <v>0</v>
      </c>
      <c r="P313" s="185">
        <f t="shared" si="172"/>
        <v>0</v>
      </c>
      <c r="Q313" s="185">
        <f t="shared" si="172"/>
        <v>0</v>
      </c>
      <c r="R313" s="185">
        <f t="shared" si="172"/>
        <v>12220</v>
      </c>
      <c r="S313" s="185">
        <f t="shared" si="172"/>
        <v>0</v>
      </c>
      <c r="T313" s="185">
        <f t="shared" si="172"/>
        <v>12220</v>
      </c>
      <c r="U313" s="185">
        <f t="shared" si="172"/>
        <v>0</v>
      </c>
      <c r="V313" s="185">
        <f t="shared" si="172"/>
        <v>12220</v>
      </c>
      <c r="W313" s="185">
        <f t="shared" si="172"/>
        <v>0</v>
      </c>
      <c r="X313" s="185">
        <f t="shared" si="172"/>
        <v>12220</v>
      </c>
      <c r="Y313" s="185">
        <f t="shared" si="172"/>
        <v>0</v>
      </c>
      <c r="Z313" s="112"/>
      <c r="AA313" s="112"/>
      <c r="AB313" s="112"/>
      <c r="AC313" s="112"/>
      <c r="AD313" s="112"/>
    </row>
    <row r="314" spans="1:30" ht="15.75" x14ac:dyDescent="0.2">
      <c r="A314" s="118" t="s">
        <v>929</v>
      </c>
      <c r="B314" s="118" t="s">
        <v>952</v>
      </c>
      <c r="C314" s="103">
        <v>43</v>
      </c>
      <c r="D314" s="118"/>
      <c r="E314" s="113">
        <v>422</v>
      </c>
      <c r="F314" s="141"/>
      <c r="G314" s="186"/>
      <c r="H314" s="108">
        <f t="shared" ref="H314:Y314" si="173">H315</f>
        <v>0</v>
      </c>
      <c r="I314" s="108">
        <f t="shared" si="173"/>
        <v>0</v>
      </c>
      <c r="J314" s="108">
        <f t="shared" si="173"/>
        <v>0</v>
      </c>
      <c r="K314" s="108">
        <f t="shared" si="173"/>
        <v>0</v>
      </c>
      <c r="L314" s="108">
        <f t="shared" si="173"/>
        <v>5870</v>
      </c>
      <c r="M314" s="108">
        <f t="shared" si="173"/>
        <v>0</v>
      </c>
      <c r="N314" s="108">
        <f t="shared" si="173"/>
        <v>5870</v>
      </c>
      <c r="O314" s="108">
        <f t="shared" si="173"/>
        <v>0</v>
      </c>
      <c r="P314" s="108">
        <f t="shared" si="173"/>
        <v>0</v>
      </c>
      <c r="Q314" s="108">
        <f t="shared" si="173"/>
        <v>0</v>
      </c>
      <c r="R314" s="108">
        <f t="shared" si="173"/>
        <v>5870</v>
      </c>
      <c r="S314" s="108">
        <f t="shared" si="173"/>
        <v>0</v>
      </c>
      <c r="T314" s="108">
        <f t="shared" si="173"/>
        <v>5870</v>
      </c>
      <c r="U314" s="108">
        <f t="shared" si="173"/>
        <v>0</v>
      </c>
      <c r="V314" s="108">
        <f t="shared" si="173"/>
        <v>5870</v>
      </c>
      <c r="W314" s="108">
        <f t="shared" si="173"/>
        <v>0</v>
      </c>
      <c r="X314" s="108">
        <f t="shared" si="173"/>
        <v>5870</v>
      </c>
      <c r="Y314" s="108">
        <f t="shared" si="173"/>
        <v>0</v>
      </c>
      <c r="Z314" s="101"/>
      <c r="AA314" s="101"/>
      <c r="AB314" s="101"/>
      <c r="AC314" s="101"/>
      <c r="AD314" s="101"/>
    </row>
    <row r="315" spans="1:30" ht="15" x14ac:dyDescent="0.2">
      <c r="A315" s="95" t="s">
        <v>929</v>
      </c>
      <c r="B315" s="95" t="s">
        <v>952</v>
      </c>
      <c r="C315" s="94">
        <v>43</v>
      </c>
      <c r="D315" s="95" t="s">
        <v>101</v>
      </c>
      <c r="E315" s="119">
        <v>4221</v>
      </c>
      <c r="F315" s="142" t="s">
        <v>911</v>
      </c>
      <c r="G315" s="134"/>
      <c r="H315" s="398"/>
      <c r="I315" s="399"/>
      <c r="J315" s="398">
        <v>0</v>
      </c>
      <c r="K315" s="399"/>
      <c r="L315" s="398">
        <v>5870</v>
      </c>
      <c r="M315" s="399"/>
      <c r="N315" s="398">
        <v>5870</v>
      </c>
      <c r="O315" s="399"/>
      <c r="P315" s="398">
        <v>0</v>
      </c>
      <c r="Q315" s="399"/>
      <c r="R315" s="398">
        <v>5870</v>
      </c>
      <c r="S315" s="399"/>
      <c r="T315" s="398">
        <v>5870</v>
      </c>
      <c r="U315" s="399"/>
      <c r="V315" s="398">
        <v>5870</v>
      </c>
      <c r="W315" s="399"/>
      <c r="X315" s="398">
        <v>5870</v>
      </c>
      <c r="Y315" s="399"/>
      <c r="Z315" s="112"/>
      <c r="AA315" s="112"/>
      <c r="AB315" s="112"/>
      <c r="AC315" s="112"/>
      <c r="AD315" s="112"/>
    </row>
    <row r="316" spans="1:30" ht="15.75" x14ac:dyDescent="0.2">
      <c r="A316" s="118" t="s">
        <v>929</v>
      </c>
      <c r="B316" s="118" t="s">
        <v>952</v>
      </c>
      <c r="C316" s="103">
        <v>43</v>
      </c>
      <c r="D316" s="118"/>
      <c r="E316" s="113">
        <v>426</v>
      </c>
      <c r="F316" s="141"/>
      <c r="G316" s="186"/>
      <c r="H316" s="108">
        <f t="shared" ref="H316:Y316" si="174">SUM(H317:H317)</f>
        <v>0</v>
      </c>
      <c r="I316" s="108">
        <f t="shared" si="174"/>
        <v>0</v>
      </c>
      <c r="J316" s="108">
        <f t="shared" si="174"/>
        <v>0</v>
      </c>
      <c r="K316" s="108">
        <f t="shared" si="174"/>
        <v>0</v>
      </c>
      <c r="L316" s="108">
        <f t="shared" si="174"/>
        <v>6350</v>
      </c>
      <c r="M316" s="108">
        <f t="shared" si="174"/>
        <v>0</v>
      </c>
      <c r="N316" s="108">
        <f t="shared" si="174"/>
        <v>6350</v>
      </c>
      <c r="O316" s="108">
        <f t="shared" si="174"/>
        <v>0</v>
      </c>
      <c r="P316" s="108">
        <f t="shared" si="174"/>
        <v>0</v>
      </c>
      <c r="Q316" s="108">
        <f t="shared" si="174"/>
        <v>0</v>
      </c>
      <c r="R316" s="108">
        <f t="shared" si="174"/>
        <v>6350</v>
      </c>
      <c r="S316" s="108">
        <f t="shared" si="174"/>
        <v>0</v>
      </c>
      <c r="T316" s="108">
        <f t="shared" si="174"/>
        <v>6350</v>
      </c>
      <c r="U316" s="108">
        <f t="shared" si="174"/>
        <v>0</v>
      </c>
      <c r="V316" s="108">
        <f t="shared" si="174"/>
        <v>6350</v>
      </c>
      <c r="W316" s="108">
        <f t="shared" si="174"/>
        <v>0</v>
      </c>
      <c r="X316" s="108">
        <f t="shared" si="174"/>
        <v>6350</v>
      </c>
      <c r="Y316" s="108">
        <f t="shared" si="174"/>
        <v>0</v>
      </c>
      <c r="Z316" s="101"/>
      <c r="AA316" s="101"/>
      <c r="AB316" s="101"/>
      <c r="AC316" s="101"/>
      <c r="AD316" s="112"/>
    </row>
    <row r="317" spans="1:30" ht="15.75" x14ac:dyDescent="0.2">
      <c r="A317" s="95" t="s">
        <v>929</v>
      </c>
      <c r="B317" s="95" t="s">
        <v>952</v>
      </c>
      <c r="C317" s="94">
        <v>43</v>
      </c>
      <c r="D317" s="95" t="s">
        <v>101</v>
      </c>
      <c r="E317" s="119">
        <v>4262</v>
      </c>
      <c r="F317" s="142" t="s">
        <v>218</v>
      </c>
      <c r="G317" s="134"/>
      <c r="H317" s="398"/>
      <c r="I317" s="399"/>
      <c r="J317" s="398"/>
      <c r="K317" s="399"/>
      <c r="L317" s="398">
        <v>6350</v>
      </c>
      <c r="M317" s="399"/>
      <c r="N317" s="398">
        <v>6350</v>
      </c>
      <c r="O317" s="399"/>
      <c r="P317" s="398"/>
      <c r="Q317" s="399"/>
      <c r="R317" s="398">
        <v>6350</v>
      </c>
      <c r="S317" s="399"/>
      <c r="T317" s="398">
        <v>6350</v>
      </c>
      <c r="U317" s="399"/>
      <c r="V317" s="398">
        <v>6350</v>
      </c>
      <c r="W317" s="399"/>
      <c r="X317" s="398">
        <v>6350</v>
      </c>
      <c r="Y317" s="399"/>
      <c r="Z317" s="112"/>
      <c r="AA317" s="112"/>
      <c r="AB317" s="112"/>
      <c r="AC317" s="112"/>
      <c r="AD317" s="101"/>
    </row>
    <row r="318" spans="1:30" ht="15.75" x14ac:dyDescent="0.2">
      <c r="A318" s="188" t="s">
        <v>929</v>
      </c>
      <c r="B318" s="188" t="s">
        <v>952</v>
      </c>
      <c r="C318" s="167">
        <v>51</v>
      </c>
      <c r="D318" s="166"/>
      <c r="E318" s="168">
        <v>31</v>
      </c>
      <c r="F318" s="169"/>
      <c r="G318" s="169"/>
      <c r="H318" s="185">
        <f>H319+H321</f>
        <v>0</v>
      </c>
      <c r="I318" s="185">
        <f t="shared" ref="I318:Y318" si="175">I319+I321</f>
        <v>0</v>
      </c>
      <c r="J318" s="185">
        <f t="shared" si="175"/>
        <v>0</v>
      </c>
      <c r="K318" s="185">
        <f t="shared" si="175"/>
        <v>0</v>
      </c>
      <c r="L318" s="185">
        <f t="shared" si="175"/>
        <v>9360</v>
      </c>
      <c r="M318" s="185">
        <f t="shared" si="175"/>
        <v>0</v>
      </c>
      <c r="N318" s="185">
        <f t="shared" si="175"/>
        <v>9360</v>
      </c>
      <c r="O318" s="185">
        <f t="shared" si="175"/>
        <v>0</v>
      </c>
      <c r="P318" s="185">
        <f t="shared" si="175"/>
        <v>0</v>
      </c>
      <c r="Q318" s="185">
        <f t="shared" si="175"/>
        <v>0</v>
      </c>
      <c r="R318" s="185">
        <f t="shared" si="175"/>
        <v>9360</v>
      </c>
      <c r="S318" s="185">
        <f t="shared" si="175"/>
        <v>0</v>
      </c>
      <c r="T318" s="185">
        <f t="shared" si="175"/>
        <v>9360</v>
      </c>
      <c r="U318" s="185">
        <f t="shared" si="175"/>
        <v>0</v>
      </c>
      <c r="V318" s="185">
        <f t="shared" si="175"/>
        <v>9360</v>
      </c>
      <c r="W318" s="185">
        <f t="shared" si="175"/>
        <v>0</v>
      </c>
      <c r="X318" s="185">
        <f t="shared" si="175"/>
        <v>9360</v>
      </c>
      <c r="Y318" s="185">
        <f t="shared" si="175"/>
        <v>0</v>
      </c>
      <c r="Z318" s="112"/>
      <c r="AA318" s="112"/>
      <c r="AB318" s="112"/>
      <c r="AC318" s="112"/>
      <c r="AD318" s="112"/>
    </row>
    <row r="319" spans="1:30" ht="15.75" x14ac:dyDescent="0.2">
      <c r="A319" s="118" t="s">
        <v>929</v>
      </c>
      <c r="B319" s="118" t="s">
        <v>952</v>
      </c>
      <c r="C319" s="103">
        <v>51</v>
      </c>
      <c r="D319" s="118"/>
      <c r="E319" s="113">
        <v>311</v>
      </c>
      <c r="F319" s="141"/>
      <c r="G319" s="186"/>
      <c r="H319" s="108">
        <f t="shared" ref="H319:Y319" si="176">H320</f>
        <v>0</v>
      </c>
      <c r="I319" s="108">
        <f t="shared" si="176"/>
        <v>0</v>
      </c>
      <c r="J319" s="108">
        <f t="shared" si="176"/>
        <v>0</v>
      </c>
      <c r="K319" s="108">
        <f t="shared" si="176"/>
        <v>0</v>
      </c>
      <c r="L319" s="108">
        <f t="shared" si="176"/>
        <v>8000</v>
      </c>
      <c r="M319" s="108">
        <f t="shared" si="176"/>
        <v>0</v>
      </c>
      <c r="N319" s="108">
        <f t="shared" si="176"/>
        <v>8000</v>
      </c>
      <c r="O319" s="108">
        <f t="shared" si="176"/>
        <v>0</v>
      </c>
      <c r="P319" s="108">
        <f t="shared" si="176"/>
        <v>0</v>
      </c>
      <c r="Q319" s="108">
        <f t="shared" si="176"/>
        <v>0</v>
      </c>
      <c r="R319" s="108">
        <f t="shared" si="176"/>
        <v>8000</v>
      </c>
      <c r="S319" s="108">
        <f t="shared" si="176"/>
        <v>0</v>
      </c>
      <c r="T319" s="108">
        <f t="shared" si="176"/>
        <v>8000</v>
      </c>
      <c r="U319" s="108">
        <f t="shared" si="176"/>
        <v>0</v>
      </c>
      <c r="V319" s="108">
        <f t="shared" si="176"/>
        <v>8000</v>
      </c>
      <c r="W319" s="108">
        <f t="shared" si="176"/>
        <v>0</v>
      </c>
      <c r="X319" s="108">
        <f t="shared" si="176"/>
        <v>8000</v>
      </c>
      <c r="Y319" s="108">
        <f t="shared" si="176"/>
        <v>0</v>
      </c>
      <c r="Z319" s="101"/>
      <c r="AA319" s="101"/>
      <c r="AB319" s="101"/>
      <c r="AC319" s="101"/>
      <c r="AD319" s="101"/>
    </row>
    <row r="320" spans="1:30" ht="15" x14ac:dyDescent="0.2">
      <c r="A320" s="95" t="s">
        <v>929</v>
      </c>
      <c r="B320" s="95" t="s">
        <v>952</v>
      </c>
      <c r="C320" s="94">
        <v>51</v>
      </c>
      <c r="D320" s="95" t="s">
        <v>101</v>
      </c>
      <c r="E320" s="119">
        <v>3111</v>
      </c>
      <c r="F320" s="142" t="s">
        <v>33</v>
      </c>
      <c r="G320" s="134"/>
      <c r="H320" s="398"/>
      <c r="I320" s="399"/>
      <c r="J320" s="398">
        <v>0</v>
      </c>
      <c r="K320" s="399"/>
      <c r="L320" s="398">
        <v>8000</v>
      </c>
      <c r="M320" s="399"/>
      <c r="N320" s="398">
        <v>8000</v>
      </c>
      <c r="O320" s="399"/>
      <c r="P320" s="398">
        <v>0</v>
      </c>
      <c r="Q320" s="399"/>
      <c r="R320" s="398">
        <v>8000</v>
      </c>
      <c r="S320" s="399"/>
      <c r="T320" s="398">
        <v>8000</v>
      </c>
      <c r="U320" s="399"/>
      <c r="V320" s="398">
        <v>8000</v>
      </c>
      <c r="W320" s="399"/>
      <c r="X320" s="398">
        <v>8000</v>
      </c>
      <c r="Y320" s="399"/>
      <c r="Z320" s="112"/>
      <c r="AA320" s="112"/>
      <c r="AB320" s="112"/>
      <c r="AC320" s="112"/>
      <c r="AD320" s="112"/>
    </row>
    <row r="321" spans="1:30" ht="15.75" x14ac:dyDescent="0.2">
      <c r="A321" s="118" t="s">
        <v>929</v>
      </c>
      <c r="B321" s="118" t="s">
        <v>952</v>
      </c>
      <c r="C321" s="103">
        <v>51</v>
      </c>
      <c r="D321" s="118"/>
      <c r="E321" s="113">
        <v>313</v>
      </c>
      <c r="F321" s="141"/>
      <c r="G321" s="186"/>
      <c r="H321" s="108">
        <f t="shared" ref="H321:Y321" si="177">H322</f>
        <v>0</v>
      </c>
      <c r="I321" s="108">
        <f t="shared" si="177"/>
        <v>0</v>
      </c>
      <c r="J321" s="108">
        <f t="shared" si="177"/>
        <v>0</v>
      </c>
      <c r="K321" s="108">
        <f t="shared" si="177"/>
        <v>0</v>
      </c>
      <c r="L321" s="108">
        <f t="shared" si="177"/>
        <v>1360</v>
      </c>
      <c r="M321" s="108">
        <f t="shared" si="177"/>
        <v>0</v>
      </c>
      <c r="N321" s="108">
        <f t="shared" si="177"/>
        <v>1360</v>
      </c>
      <c r="O321" s="108">
        <f t="shared" si="177"/>
        <v>0</v>
      </c>
      <c r="P321" s="108">
        <f t="shared" si="177"/>
        <v>0</v>
      </c>
      <c r="Q321" s="108">
        <f t="shared" si="177"/>
        <v>0</v>
      </c>
      <c r="R321" s="108">
        <f t="shared" si="177"/>
        <v>1360</v>
      </c>
      <c r="S321" s="108">
        <f t="shared" si="177"/>
        <v>0</v>
      </c>
      <c r="T321" s="108">
        <f t="shared" si="177"/>
        <v>1360</v>
      </c>
      <c r="U321" s="108">
        <f t="shared" si="177"/>
        <v>0</v>
      </c>
      <c r="V321" s="108">
        <f t="shared" si="177"/>
        <v>1360</v>
      </c>
      <c r="W321" s="108">
        <f t="shared" si="177"/>
        <v>0</v>
      </c>
      <c r="X321" s="108">
        <f t="shared" si="177"/>
        <v>1360</v>
      </c>
      <c r="Y321" s="108">
        <f t="shared" si="177"/>
        <v>0</v>
      </c>
      <c r="Z321" s="101"/>
      <c r="AA321" s="101"/>
      <c r="AB321" s="101"/>
      <c r="AC321" s="101"/>
      <c r="AD321" s="112"/>
    </row>
    <row r="322" spans="1:30" ht="15.75" x14ac:dyDescent="0.2">
      <c r="A322" s="95" t="s">
        <v>929</v>
      </c>
      <c r="B322" s="95" t="s">
        <v>952</v>
      </c>
      <c r="C322" s="94">
        <v>51</v>
      </c>
      <c r="D322" s="95" t="s">
        <v>101</v>
      </c>
      <c r="E322" s="119">
        <v>3132</v>
      </c>
      <c r="F322" s="142" t="s">
        <v>40</v>
      </c>
      <c r="G322" s="134"/>
      <c r="H322" s="398"/>
      <c r="I322" s="399"/>
      <c r="J322" s="398">
        <v>0</v>
      </c>
      <c r="K322" s="399"/>
      <c r="L322" s="398">
        <v>1360</v>
      </c>
      <c r="M322" s="399"/>
      <c r="N322" s="398">
        <v>1360</v>
      </c>
      <c r="O322" s="399"/>
      <c r="P322" s="398">
        <v>0</v>
      </c>
      <c r="Q322" s="399"/>
      <c r="R322" s="398">
        <v>1360</v>
      </c>
      <c r="S322" s="399"/>
      <c r="T322" s="398">
        <v>1360</v>
      </c>
      <c r="U322" s="399"/>
      <c r="V322" s="398">
        <v>1360</v>
      </c>
      <c r="W322" s="399"/>
      <c r="X322" s="398">
        <v>1360</v>
      </c>
      <c r="Y322" s="399"/>
      <c r="Z322" s="112"/>
      <c r="AA322" s="112"/>
      <c r="AB322" s="112"/>
      <c r="AC322" s="112"/>
      <c r="AD322" s="101"/>
    </row>
    <row r="323" spans="1:30" ht="15.75" x14ac:dyDescent="0.2">
      <c r="A323" s="188" t="s">
        <v>929</v>
      </c>
      <c r="B323" s="188" t="s">
        <v>952</v>
      </c>
      <c r="C323" s="167">
        <v>51</v>
      </c>
      <c r="D323" s="166"/>
      <c r="E323" s="168">
        <v>32</v>
      </c>
      <c r="F323" s="169"/>
      <c r="G323" s="169"/>
      <c r="H323" s="185">
        <f>H324+H327</f>
        <v>0</v>
      </c>
      <c r="I323" s="185">
        <f t="shared" ref="I323:Y323" si="178">I324+I327</f>
        <v>0</v>
      </c>
      <c r="J323" s="185">
        <f t="shared" si="178"/>
        <v>0</v>
      </c>
      <c r="K323" s="185">
        <f t="shared" si="178"/>
        <v>0</v>
      </c>
      <c r="L323" s="185">
        <f t="shared" si="178"/>
        <v>1210</v>
      </c>
      <c r="M323" s="185">
        <f t="shared" si="178"/>
        <v>0</v>
      </c>
      <c r="N323" s="185">
        <f t="shared" si="178"/>
        <v>1210</v>
      </c>
      <c r="O323" s="185">
        <f t="shared" si="178"/>
        <v>0</v>
      </c>
      <c r="P323" s="185">
        <f t="shared" si="178"/>
        <v>0</v>
      </c>
      <c r="Q323" s="185">
        <f t="shared" si="178"/>
        <v>0</v>
      </c>
      <c r="R323" s="185">
        <f t="shared" si="178"/>
        <v>1210</v>
      </c>
      <c r="S323" s="185">
        <f t="shared" si="178"/>
        <v>0</v>
      </c>
      <c r="T323" s="185">
        <f t="shared" si="178"/>
        <v>1210</v>
      </c>
      <c r="U323" s="185">
        <f t="shared" si="178"/>
        <v>0</v>
      </c>
      <c r="V323" s="185">
        <f t="shared" si="178"/>
        <v>1210</v>
      </c>
      <c r="W323" s="185">
        <f t="shared" si="178"/>
        <v>0</v>
      </c>
      <c r="X323" s="185">
        <f t="shared" si="178"/>
        <v>1210</v>
      </c>
      <c r="Y323" s="185">
        <f t="shared" si="178"/>
        <v>0</v>
      </c>
      <c r="Z323" s="112"/>
      <c r="AA323" s="112"/>
      <c r="AB323" s="112"/>
      <c r="AC323" s="112"/>
      <c r="AD323" s="112"/>
    </row>
    <row r="324" spans="1:30" ht="15.75" x14ac:dyDescent="0.2">
      <c r="A324" s="118" t="s">
        <v>929</v>
      </c>
      <c r="B324" s="118" t="s">
        <v>952</v>
      </c>
      <c r="C324" s="103">
        <v>51</v>
      </c>
      <c r="D324" s="118"/>
      <c r="E324" s="113">
        <v>321</v>
      </c>
      <c r="F324" s="141"/>
      <c r="G324" s="186"/>
      <c r="H324" s="108">
        <f t="shared" ref="H324:Y324" si="179">H325+H326</f>
        <v>0</v>
      </c>
      <c r="I324" s="108">
        <f t="shared" si="179"/>
        <v>0</v>
      </c>
      <c r="J324" s="108">
        <f t="shared" si="179"/>
        <v>0</v>
      </c>
      <c r="K324" s="108">
        <f t="shared" si="179"/>
        <v>0</v>
      </c>
      <c r="L324" s="108">
        <f t="shared" si="179"/>
        <v>248</v>
      </c>
      <c r="M324" s="108">
        <f t="shared" si="179"/>
        <v>0</v>
      </c>
      <c r="N324" s="108">
        <f t="shared" si="179"/>
        <v>248</v>
      </c>
      <c r="O324" s="108">
        <f t="shared" si="179"/>
        <v>0</v>
      </c>
      <c r="P324" s="108">
        <f t="shared" si="179"/>
        <v>0</v>
      </c>
      <c r="Q324" s="108">
        <f t="shared" si="179"/>
        <v>0</v>
      </c>
      <c r="R324" s="108">
        <f t="shared" si="179"/>
        <v>248</v>
      </c>
      <c r="S324" s="108">
        <f t="shared" si="179"/>
        <v>0</v>
      </c>
      <c r="T324" s="108">
        <f t="shared" si="179"/>
        <v>248</v>
      </c>
      <c r="U324" s="108">
        <f t="shared" si="179"/>
        <v>0</v>
      </c>
      <c r="V324" s="108">
        <f t="shared" si="179"/>
        <v>248</v>
      </c>
      <c r="W324" s="108">
        <f t="shared" si="179"/>
        <v>0</v>
      </c>
      <c r="X324" s="108">
        <f t="shared" si="179"/>
        <v>248</v>
      </c>
      <c r="Y324" s="108">
        <f t="shared" si="179"/>
        <v>0</v>
      </c>
      <c r="Z324" s="101"/>
      <c r="AA324" s="101"/>
      <c r="AB324" s="101"/>
      <c r="AC324" s="101"/>
      <c r="AD324" s="112"/>
    </row>
    <row r="325" spans="1:30" ht="15.75" x14ac:dyDescent="0.2">
      <c r="A325" s="95" t="s">
        <v>929</v>
      </c>
      <c r="B325" s="95" t="s">
        <v>952</v>
      </c>
      <c r="C325" s="94">
        <v>51</v>
      </c>
      <c r="D325" s="95" t="s">
        <v>101</v>
      </c>
      <c r="E325" s="119">
        <v>3211</v>
      </c>
      <c r="F325" s="142" t="s">
        <v>42</v>
      </c>
      <c r="G325" s="134"/>
      <c r="H325" s="398"/>
      <c r="I325" s="399"/>
      <c r="J325" s="398">
        <v>0</v>
      </c>
      <c r="K325" s="399"/>
      <c r="L325" s="398">
        <v>160</v>
      </c>
      <c r="M325" s="399"/>
      <c r="N325" s="398">
        <v>160</v>
      </c>
      <c r="O325" s="399"/>
      <c r="P325" s="398">
        <v>0</v>
      </c>
      <c r="Q325" s="399"/>
      <c r="R325" s="398">
        <v>160</v>
      </c>
      <c r="S325" s="399"/>
      <c r="T325" s="398">
        <v>160</v>
      </c>
      <c r="U325" s="399"/>
      <c r="V325" s="398">
        <v>160</v>
      </c>
      <c r="W325" s="399"/>
      <c r="X325" s="398">
        <v>160</v>
      </c>
      <c r="Y325" s="399"/>
      <c r="Z325" s="112"/>
      <c r="AA325" s="112"/>
      <c r="AB325" s="112"/>
      <c r="AC325" s="112"/>
      <c r="AD325" s="101"/>
    </row>
    <row r="326" spans="1:30" ht="30" x14ac:dyDescent="0.2">
      <c r="A326" s="95" t="s">
        <v>929</v>
      </c>
      <c r="B326" s="95" t="s">
        <v>952</v>
      </c>
      <c r="C326" s="94">
        <v>51</v>
      </c>
      <c r="D326" s="95" t="s">
        <v>101</v>
      </c>
      <c r="E326" s="119">
        <v>3212</v>
      </c>
      <c r="F326" s="142" t="s">
        <v>43</v>
      </c>
      <c r="G326" s="134"/>
      <c r="H326" s="398"/>
      <c r="I326" s="399"/>
      <c r="J326" s="398"/>
      <c r="K326" s="399"/>
      <c r="L326" s="398">
        <v>88</v>
      </c>
      <c r="M326" s="399"/>
      <c r="N326" s="398">
        <v>88</v>
      </c>
      <c r="O326" s="399"/>
      <c r="P326" s="398"/>
      <c r="Q326" s="399"/>
      <c r="R326" s="398">
        <v>88</v>
      </c>
      <c r="S326" s="399"/>
      <c r="T326" s="398">
        <v>88</v>
      </c>
      <c r="U326" s="399"/>
      <c r="V326" s="398">
        <v>88</v>
      </c>
      <c r="W326" s="399"/>
      <c r="X326" s="398">
        <v>88</v>
      </c>
      <c r="Y326" s="399"/>
      <c r="Z326" s="112"/>
      <c r="AA326" s="112"/>
      <c r="AB326" s="112"/>
      <c r="AC326" s="112"/>
      <c r="AD326" s="112"/>
    </row>
    <row r="327" spans="1:30" ht="15.75" x14ac:dyDescent="0.2">
      <c r="A327" s="118" t="s">
        <v>929</v>
      </c>
      <c r="B327" s="118" t="s">
        <v>952</v>
      </c>
      <c r="C327" s="103">
        <v>51</v>
      </c>
      <c r="D327" s="118"/>
      <c r="E327" s="113">
        <v>323</v>
      </c>
      <c r="F327" s="141"/>
      <c r="G327" s="186"/>
      <c r="H327" s="108">
        <f t="shared" ref="H327:Y327" si="180">SUM(H328:H328)</f>
        <v>0</v>
      </c>
      <c r="I327" s="108">
        <f t="shared" si="180"/>
        <v>0</v>
      </c>
      <c r="J327" s="108">
        <f t="shared" si="180"/>
        <v>0</v>
      </c>
      <c r="K327" s="108">
        <f t="shared" si="180"/>
        <v>0</v>
      </c>
      <c r="L327" s="108">
        <f t="shared" si="180"/>
        <v>962</v>
      </c>
      <c r="M327" s="108">
        <f t="shared" si="180"/>
        <v>0</v>
      </c>
      <c r="N327" s="108">
        <f t="shared" si="180"/>
        <v>962</v>
      </c>
      <c r="O327" s="108">
        <f t="shared" si="180"/>
        <v>0</v>
      </c>
      <c r="P327" s="108">
        <f t="shared" si="180"/>
        <v>0</v>
      </c>
      <c r="Q327" s="108">
        <f t="shared" si="180"/>
        <v>0</v>
      </c>
      <c r="R327" s="108">
        <f t="shared" si="180"/>
        <v>962</v>
      </c>
      <c r="S327" s="108">
        <f t="shared" si="180"/>
        <v>0</v>
      </c>
      <c r="T327" s="108">
        <f t="shared" si="180"/>
        <v>962</v>
      </c>
      <c r="U327" s="108">
        <f t="shared" si="180"/>
        <v>0</v>
      </c>
      <c r="V327" s="108">
        <f t="shared" si="180"/>
        <v>962</v>
      </c>
      <c r="W327" s="108">
        <f t="shared" si="180"/>
        <v>0</v>
      </c>
      <c r="X327" s="108">
        <f t="shared" si="180"/>
        <v>962</v>
      </c>
      <c r="Y327" s="108">
        <f t="shared" si="180"/>
        <v>0</v>
      </c>
      <c r="Z327" s="101"/>
      <c r="AA327" s="101"/>
      <c r="AB327" s="101"/>
      <c r="AC327" s="101"/>
      <c r="AD327" s="112"/>
    </row>
    <row r="328" spans="1:30" ht="15.75" x14ac:dyDescent="0.2">
      <c r="A328" s="95" t="s">
        <v>929</v>
      </c>
      <c r="B328" s="95" t="s">
        <v>952</v>
      </c>
      <c r="C328" s="94">
        <v>51</v>
      </c>
      <c r="D328" s="95" t="s">
        <v>101</v>
      </c>
      <c r="E328" s="119">
        <v>3233</v>
      </c>
      <c r="F328" s="142" t="s">
        <v>54</v>
      </c>
      <c r="G328" s="134"/>
      <c r="H328" s="398"/>
      <c r="I328" s="398"/>
      <c r="J328" s="398"/>
      <c r="K328" s="398"/>
      <c r="L328" s="398">
        <v>962</v>
      </c>
      <c r="M328" s="398"/>
      <c r="N328" s="398">
        <v>962</v>
      </c>
      <c r="O328" s="398"/>
      <c r="P328" s="398"/>
      <c r="Q328" s="398"/>
      <c r="R328" s="398">
        <v>962</v>
      </c>
      <c r="S328" s="398"/>
      <c r="T328" s="398">
        <v>962</v>
      </c>
      <c r="U328" s="398"/>
      <c r="V328" s="398">
        <v>962</v>
      </c>
      <c r="W328" s="398"/>
      <c r="X328" s="398">
        <v>962</v>
      </c>
      <c r="Y328" s="398"/>
      <c r="Z328" s="112"/>
      <c r="AA328" s="112"/>
      <c r="AB328" s="112"/>
      <c r="AC328" s="112"/>
      <c r="AD328" s="101"/>
    </row>
    <row r="329" spans="1:30" ht="15.75" x14ac:dyDescent="0.2">
      <c r="A329" s="188" t="s">
        <v>929</v>
      </c>
      <c r="B329" s="188" t="s">
        <v>952</v>
      </c>
      <c r="C329" s="167">
        <v>51</v>
      </c>
      <c r="D329" s="166"/>
      <c r="E329" s="168">
        <v>42</v>
      </c>
      <c r="F329" s="169"/>
      <c r="G329" s="169"/>
      <c r="H329" s="185">
        <f>H330+H332</f>
        <v>0</v>
      </c>
      <c r="I329" s="185">
        <f t="shared" ref="I329:Y329" si="181">I330+I332</f>
        <v>0</v>
      </c>
      <c r="J329" s="185">
        <f t="shared" si="181"/>
        <v>0</v>
      </c>
      <c r="K329" s="185">
        <f t="shared" si="181"/>
        <v>0</v>
      </c>
      <c r="L329" s="185">
        <f t="shared" si="181"/>
        <v>9776</v>
      </c>
      <c r="M329" s="185">
        <f t="shared" si="181"/>
        <v>0</v>
      </c>
      <c r="N329" s="185">
        <f t="shared" si="181"/>
        <v>9776</v>
      </c>
      <c r="O329" s="185">
        <f t="shared" si="181"/>
        <v>0</v>
      </c>
      <c r="P329" s="185">
        <f t="shared" si="181"/>
        <v>0</v>
      </c>
      <c r="Q329" s="185">
        <f t="shared" si="181"/>
        <v>0</v>
      </c>
      <c r="R329" s="185">
        <f t="shared" si="181"/>
        <v>9776</v>
      </c>
      <c r="S329" s="185">
        <f t="shared" si="181"/>
        <v>0</v>
      </c>
      <c r="T329" s="185">
        <f t="shared" si="181"/>
        <v>9776</v>
      </c>
      <c r="U329" s="185">
        <f t="shared" si="181"/>
        <v>0</v>
      </c>
      <c r="V329" s="185">
        <f t="shared" si="181"/>
        <v>9776</v>
      </c>
      <c r="W329" s="185">
        <f t="shared" si="181"/>
        <v>0</v>
      </c>
      <c r="X329" s="185">
        <f t="shared" si="181"/>
        <v>9776</v>
      </c>
      <c r="Y329" s="185">
        <f t="shared" si="181"/>
        <v>0</v>
      </c>
      <c r="Z329" s="112"/>
      <c r="AA329" s="112"/>
      <c r="AB329" s="112"/>
      <c r="AC329" s="112"/>
      <c r="AD329" s="112"/>
    </row>
    <row r="330" spans="1:30" ht="15.75" x14ac:dyDescent="0.2">
      <c r="A330" s="118" t="s">
        <v>929</v>
      </c>
      <c r="B330" s="118" t="s">
        <v>952</v>
      </c>
      <c r="C330" s="103">
        <v>51</v>
      </c>
      <c r="D330" s="118"/>
      <c r="E330" s="113">
        <v>422</v>
      </c>
      <c r="F330" s="141"/>
      <c r="G330" s="186"/>
      <c r="H330" s="108">
        <f t="shared" ref="H330:Y330" si="182">H331</f>
        <v>0</v>
      </c>
      <c r="I330" s="108">
        <f t="shared" si="182"/>
        <v>0</v>
      </c>
      <c r="J330" s="108">
        <f t="shared" si="182"/>
        <v>0</v>
      </c>
      <c r="K330" s="108">
        <f t="shared" si="182"/>
        <v>0</v>
      </c>
      <c r="L330" s="108">
        <f t="shared" si="182"/>
        <v>4696</v>
      </c>
      <c r="M330" s="108">
        <f t="shared" si="182"/>
        <v>0</v>
      </c>
      <c r="N330" s="108">
        <f t="shared" si="182"/>
        <v>4696</v>
      </c>
      <c r="O330" s="108">
        <f t="shared" si="182"/>
        <v>0</v>
      </c>
      <c r="P330" s="108">
        <f t="shared" si="182"/>
        <v>0</v>
      </c>
      <c r="Q330" s="108">
        <f t="shared" si="182"/>
        <v>0</v>
      </c>
      <c r="R330" s="108">
        <f t="shared" si="182"/>
        <v>4696</v>
      </c>
      <c r="S330" s="108">
        <f t="shared" si="182"/>
        <v>0</v>
      </c>
      <c r="T330" s="108">
        <f t="shared" si="182"/>
        <v>4696</v>
      </c>
      <c r="U330" s="108">
        <f t="shared" si="182"/>
        <v>0</v>
      </c>
      <c r="V330" s="108">
        <f t="shared" si="182"/>
        <v>4696</v>
      </c>
      <c r="W330" s="108">
        <f t="shared" si="182"/>
        <v>0</v>
      </c>
      <c r="X330" s="108">
        <f t="shared" si="182"/>
        <v>4696</v>
      </c>
      <c r="Y330" s="108">
        <f t="shared" si="182"/>
        <v>0</v>
      </c>
      <c r="Z330" s="101"/>
      <c r="AA330" s="101"/>
      <c r="AB330" s="101"/>
      <c r="AC330" s="101"/>
      <c r="AD330" s="101"/>
    </row>
    <row r="331" spans="1:30" ht="15" x14ac:dyDescent="0.2">
      <c r="A331" s="95" t="s">
        <v>929</v>
      </c>
      <c r="B331" s="95" t="s">
        <v>952</v>
      </c>
      <c r="C331" s="94">
        <v>51</v>
      </c>
      <c r="D331" s="95" t="s">
        <v>101</v>
      </c>
      <c r="E331" s="119">
        <v>4221</v>
      </c>
      <c r="F331" s="142" t="s">
        <v>911</v>
      </c>
      <c r="G331" s="134"/>
      <c r="H331" s="398"/>
      <c r="I331" s="399"/>
      <c r="J331" s="398">
        <v>0</v>
      </c>
      <c r="K331" s="399"/>
      <c r="L331" s="398">
        <v>4696</v>
      </c>
      <c r="M331" s="399"/>
      <c r="N331" s="398">
        <v>4696</v>
      </c>
      <c r="O331" s="399"/>
      <c r="P331" s="398">
        <v>0</v>
      </c>
      <c r="Q331" s="399"/>
      <c r="R331" s="398">
        <v>4696</v>
      </c>
      <c r="S331" s="399"/>
      <c r="T331" s="398">
        <v>4696</v>
      </c>
      <c r="U331" s="399"/>
      <c r="V331" s="398">
        <v>4696</v>
      </c>
      <c r="W331" s="399"/>
      <c r="X331" s="398">
        <v>4696</v>
      </c>
      <c r="Y331" s="399"/>
      <c r="Z331" s="112"/>
      <c r="AA331" s="112"/>
      <c r="AB331" s="112"/>
      <c r="AC331" s="112"/>
      <c r="AD331" s="112"/>
    </row>
    <row r="332" spans="1:30" ht="15.75" x14ac:dyDescent="0.2">
      <c r="A332" s="118" t="s">
        <v>929</v>
      </c>
      <c r="B332" s="118" t="s">
        <v>952</v>
      </c>
      <c r="C332" s="103">
        <v>51</v>
      </c>
      <c r="D332" s="118"/>
      <c r="E332" s="113">
        <v>426</v>
      </c>
      <c r="F332" s="141"/>
      <c r="G332" s="186"/>
      <c r="H332" s="108">
        <f t="shared" ref="H332:Y332" si="183">SUM(H333:H333)</f>
        <v>0</v>
      </c>
      <c r="I332" s="108">
        <f t="shared" si="183"/>
        <v>0</v>
      </c>
      <c r="J332" s="108">
        <f t="shared" si="183"/>
        <v>0</v>
      </c>
      <c r="K332" s="108">
        <f t="shared" si="183"/>
        <v>0</v>
      </c>
      <c r="L332" s="108">
        <f t="shared" si="183"/>
        <v>5080</v>
      </c>
      <c r="M332" s="108">
        <f t="shared" si="183"/>
        <v>0</v>
      </c>
      <c r="N332" s="108">
        <f t="shared" si="183"/>
        <v>5080</v>
      </c>
      <c r="O332" s="108">
        <f t="shared" si="183"/>
        <v>0</v>
      </c>
      <c r="P332" s="108">
        <f t="shared" si="183"/>
        <v>0</v>
      </c>
      <c r="Q332" s="108">
        <f t="shared" si="183"/>
        <v>0</v>
      </c>
      <c r="R332" s="108">
        <f t="shared" si="183"/>
        <v>5080</v>
      </c>
      <c r="S332" s="108">
        <f t="shared" si="183"/>
        <v>0</v>
      </c>
      <c r="T332" s="108">
        <f t="shared" si="183"/>
        <v>5080</v>
      </c>
      <c r="U332" s="108">
        <f t="shared" si="183"/>
        <v>0</v>
      </c>
      <c r="V332" s="108">
        <f t="shared" si="183"/>
        <v>5080</v>
      </c>
      <c r="W332" s="108">
        <f t="shared" si="183"/>
        <v>0</v>
      </c>
      <c r="X332" s="108">
        <f t="shared" si="183"/>
        <v>5080</v>
      </c>
      <c r="Y332" s="108">
        <f t="shared" si="183"/>
        <v>0</v>
      </c>
      <c r="Z332" s="101"/>
      <c r="AA332" s="101"/>
      <c r="AB332" s="101"/>
      <c r="AC332" s="101"/>
      <c r="AD332" s="112"/>
    </row>
    <row r="333" spans="1:30" ht="15.75" x14ac:dyDescent="0.2">
      <c r="A333" s="95" t="s">
        <v>929</v>
      </c>
      <c r="B333" s="95" t="s">
        <v>952</v>
      </c>
      <c r="C333" s="94">
        <v>51</v>
      </c>
      <c r="D333" s="95" t="s">
        <v>101</v>
      </c>
      <c r="E333" s="119">
        <v>4262</v>
      </c>
      <c r="F333" s="142" t="s">
        <v>218</v>
      </c>
      <c r="G333" s="134"/>
      <c r="H333" s="398"/>
      <c r="I333" s="399"/>
      <c r="J333" s="398"/>
      <c r="K333" s="399"/>
      <c r="L333" s="398">
        <v>5080</v>
      </c>
      <c r="M333" s="399"/>
      <c r="N333" s="398">
        <v>5080</v>
      </c>
      <c r="O333" s="399"/>
      <c r="P333" s="398"/>
      <c r="Q333" s="399"/>
      <c r="R333" s="398">
        <v>5080</v>
      </c>
      <c r="S333" s="399"/>
      <c r="T333" s="398">
        <v>5080</v>
      </c>
      <c r="U333" s="399"/>
      <c r="V333" s="398">
        <v>5080</v>
      </c>
      <c r="W333" s="399"/>
      <c r="X333" s="398">
        <v>5080</v>
      </c>
      <c r="Y333" s="399"/>
      <c r="Z333" s="112"/>
      <c r="AA333" s="112"/>
      <c r="AB333" s="112"/>
      <c r="AC333" s="112"/>
      <c r="AD333" s="101"/>
    </row>
    <row r="334" spans="1:30" ht="15.75" x14ac:dyDescent="0.2">
      <c r="A334" s="188" t="s">
        <v>929</v>
      </c>
      <c r="B334" s="188" t="s">
        <v>952</v>
      </c>
      <c r="C334" s="167">
        <v>559</v>
      </c>
      <c r="D334" s="166"/>
      <c r="E334" s="168">
        <v>31</v>
      </c>
      <c r="F334" s="169"/>
      <c r="G334" s="169"/>
      <c r="H334" s="185">
        <f>H335+H337</f>
        <v>0</v>
      </c>
      <c r="I334" s="185">
        <f t="shared" ref="I334:Y334" si="184">I335+I337</f>
        <v>0</v>
      </c>
      <c r="J334" s="185">
        <f t="shared" si="184"/>
        <v>0</v>
      </c>
      <c r="K334" s="185">
        <f t="shared" si="184"/>
        <v>0</v>
      </c>
      <c r="L334" s="185">
        <f t="shared" si="184"/>
        <v>2340</v>
      </c>
      <c r="M334" s="185">
        <f t="shared" si="184"/>
        <v>0</v>
      </c>
      <c r="N334" s="185">
        <f t="shared" si="184"/>
        <v>2340</v>
      </c>
      <c r="O334" s="185">
        <f t="shared" si="184"/>
        <v>0</v>
      </c>
      <c r="P334" s="185">
        <f t="shared" si="184"/>
        <v>0</v>
      </c>
      <c r="Q334" s="185">
        <f t="shared" si="184"/>
        <v>0</v>
      </c>
      <c r="R334" s="185">
        <f t="shared" si="184"/>
        <v>2340</v>
      </c>
      <c r="S334" s="185">
        <f t="shared" si="184"/>
        <v>0</v>
      </c>
      <c r="T334" s="185">
        <f t="shared" si="184"/>
        <v>2340</v>
      </c>
      <c r="U334" s="185">
        <f t="shared" si="184"/>
        <v>0</v>
      </c>
      <c r="V334" s="185">
        <f t="shared" si="184"/>
        <v>2340</v>
      </c>
      <c r="W334" s="185">
        <f t="shared" si="184"/>
        <v>0</v>
      </c>
      <c r="X334" s="185">
        <f t="shared" si="184"/>
        <v>2340</v>
      </c>
      <c r="Y334" s="185">
        <f t="shared" si="184"/>
        <v>0</v>
      </c>
      <c r="Z334" s="112"/>
      <c r="AA334" s="112"/>
      <c r="AB334" s="112"/>
      <c r="AC334" s="112"/>
      <c r="AD334" s="112"/>
    </row>
    <row r="335" spans="1:30" ht="15.75" x14ac:dyDescent="0.2">
      <c r="A335" s="118" t="s">
        <v>929</v>
      </c>
      <c r="B335" s="118" t="s">
        <v>952</v>
      </c>
      <c r="C335" s="103">
        <v>559</v>
      </c>
      <c r="D335" s="118"/>
      <c r="E335" s="113">
        <v>311</v>
      </c>
      <c r="F335" s="141"/>
      <c r="G335" s="186"/>
      <c r="H335" s="108">
        <f t="shared" ref="H335:Y335" si="185">H336</f>
        <v>0</v>
      </c>
      <c r="I335" s="108">
        <f t="shared" si="185"/>
        <v>0</v>
      </c>
      <c r="J335" s="108">
        <f t="shared" si="185"/>
        <v>0</v>
      </c>
      <c r="K335" s="108">
        <f t="shared" si="185"/>
        <v>0</v>
      </c>
      <c r="L335" s="108">
        <f t="shared" si="185"/>
        <v>2000</v>
      </c>
      <c r="M335" s="108">
        <f t="shared" si="185"/>
        <v>0</v>
      </c>
      <c r="N335" s="108">
        <f t="shared" si="185"/>
        <v>2000</v>
      </c>
      <c r="O335" s="108">
        <f t="shared" si="185"/>
        <v>0</v>
      </c>
      <c r="P335" s="108">
        <f t="shared" si="185"/>
        <v>0</v>
      </c>
      <c r="Q335" s="108">
        <f t="shared" si="185"/>
        <v>0</v>
      </c>
      <c r="R335" s="108">
        <f t="shared" si="185"/>
        <v>2000</v>
      </c>
      <c r="S335" s="108">
        <f t="shared" si="185"/>
        <v>0</v>
      </c>
      <c r="T335" s="108">
        <f t="shared" si="185"/>
        <v>2000</v>
      </c>
      <c r="U335" s="108">
        <f t="shared" si="185"/>
        <v>0</v>
      </c>
      <c r="V335" s="108">
        <f t="shared" si="185"/>
        <v>2000</v>
      </c>
      <c r="W335" s="108">
        <f t="shared" si="185"/>
        <v>0</v>
      </c>
      <c r="X335" s="108">
        <f t="shared" si="185"/>
        <v>2000</v>
      </c>
      <c r="Y335" s="108">
        <f t="shared" si="185"/>
        <v>0</v>
      </c>
      <c r="Z335" s="101"/>
      <c r="AA335" s="101"/>
      <c r="AB335" s="101"/>
      <c r="AC335" s="101"/>
      <c r="AD335" s="101"/>
    </row>
    <row r="336" spans="1:30" ht="15" x14ac:dyDescent="0.2">
      <c r="A336" s="95" t="s">
        <v>929</v>
      </c>
      <c r="B336" s="95" t="s">
        <v>952</v>
      </c>
      <c r="C336" s="94">
        <v>559</v>
      </c>
      <c r="D336" s="95" t="s">
        <v>101</v>
      </c>
      <c r="E336" s="119">
        <v>3111</v>
      </c>
      <c r="F336" s="142" t="s">
        <v>33</v>
      </c>
      <c r="G336" s="134"/>
      <c r="H336" s="398"/>
      <c r="I336" s="399"/>
      <c r="J336" s="398">
        <v>0</v>
      </c>
      <c r="K336" s="399"/>
      <c r="L336" s="398">
        <v>2000</v>
      </c>
      <c r="M336" s="399"/>
      <c r="N336" s="398">
        <v>2000</v>
      </c>
      <c r="O336" s="399"/>
      <c r="P336" s="398">
        <v>0</v>
      </c>
      <c r="Q336" s="399"/>
      <c r="R336" s="398">
        <v>2000</v>
      </c>
      <c r="S336" s="399"/>
      <c r="T336" s="398">
        <v>2000</v>
      </c>
      <c r="U336" s="399"/>
      <c r="V336" s="398">
        <v>2000</v>
      </c>
      <c r="W336" s="399"/>
      <c r="X336" s="398">
        <v>2000</v>
      </c>
      <c r="Y336" s="399"/>
      <c r="Z336" s="112"/>
      <c r="AA336" s="112"/>
      <c r="AB336" s="112"/>
      <c r="AC336" s="112"/>
      <c r="AD336" s="112"/>
    </row>
    <row r="337" spans="1:30" ht="15.75" x14ac:dyDescent="0.2">
      <c r="A337" s="118" t="s">
        <v>929</v>
      </c>
      <c r="B337" s="118" t="s">
        <v>952</v>
      </c>
      <c r="C337" s="103">
        <v>559</v>
      </c>
      <c r="D337" s="118"/>
      <c r="E337" s="113">
        <v>313</v>
      </c>
      <c r="F337" s="141"/>
      <c r="G337" s="186"/>
      <c r="H337" s="108">
        <f t="shared" ref="H337:Y337" si="186">H338</f>
        <v>0</v>
      </c>
      <c r="I337" s="108">
        <f t="shared" si="186"/>
        <v>0</v>
      </c>
      <c r="J337" s="108">
        <f t="shared" si="186"/>
        <v>0</v>
      </c>
      <c r="K337" s="108">
        <f t="shared" si="186"/>
        <v>0</v>
      </c>
      <c r="L337" s="108">
        <f t="shared" si="186"/>
        <v>340</v>
      </c>
      <c r="M337" s="108">
        <f t="shared" si="186"/>
        <v>0</v>
      </c>
      <c r="N337" s="108">
        <f t="shared" si="186"/>
        <v>340</v>
      </c>
      <c r="O337" s="108">
        <f t="shared" si="186"/>
        <v>0</v>
      </c>
      <c r="P337" s="108">
        <f t="shared" si="186"/>
        <v>0</v>
      </c>
      <c r="Q337" s="108">
        <f t="shared" si="186"/>
        <v>0</v>
      </c>
      <c r="R337" s="108">
        <f t="shared" si="186"/>
        <v>340</v>
      </c>
      <c r="S337" s="108">
        <f t="shared" si="186"/>
        <v>0</v>
      </c>
      <c r="T337" s="108">
        <f t="shared" si="186"/>
        <v>340</v>
      </c>
      <c r="U337" s="108">
        <f t="shared" si="186"/>
        <v>0</v>
      </c>
      <c r="V337" s="108">
        <f t="shared" si="186"/>
        <v>340</v>
      </c>
      <c r="W337" s="108">
        <f t="shared" si="186"/>
        <v>0</v>
      </c>
      <c r="X337" s="108">
        <f t="shared" si="186"/>
        <v>340</v>
      </c>
      <c r="Y337" s="108">
        <f t="shared" si="186"/>
        <v>0</v>
      </c>
      <c r="Z337" s="101"/>
      <c r="AA337" s="101"/>
      <c r="AB337" s="101"/>
      <c r="AC337" s="101"/>
      <c r="AD337" s="112"/>
    </row>
    <row r="338" spans="1:30" ht="15.75" x14ac:dyDescent="0.2">
      <c r="A338" s="95" t="s">
        <v>929</v>
      </c>
      <c r="B338" s="95" t="s">
        <v>952</v>
      </c>
      <c r="C338" s="94">
        <v>559</v>
      </c>
      <c r="D338" s="95" t="s">
        <v>101</v>
      </c>
      <c r="E338" s="119">
        <v>3132</v>
      </c>
      <c r="F338" s="142" t="s">
        <v>40</v>
      </c>
      <c r="G338" s="134"/>
      <c r="H338" s="398"/>
      <c r="I338" s="399"/>
      <c r="J338" s="398">
        <v>0</v>
      </c>
      <c r="K338" s="399"/>
      <c r="L338" s="398">
        <v>340</v>
      </c>
      <c r="M338" s="399"/>
      <c r="N338" s="398">
        <v>340</v>
      </c>
      <c r="O338" s="399"/>
      <c r="P338" s="398">
        <v>0</v>
      </c>
      <c r="Q338" s="399"/>
      <c r="R338" s="398">
        <v>340</v>
      </c>
      <c r="S338" s="399"/>
      <c r="T338" s="398">
        <v>340</v>
      </c>
      <c r="U338" s="399"/>
      <c r="V338" s="398">
        <v>340</v>
      </c>
      <c r="W338" s="399"/>
      <c r="X338" s="398">
        <v>340</v>
      </c>
      <c r="Y338" s="399"/>
      <c r="Z338" s="112"/>
      <c r="AA338" s="112"/>
      <c r="AB338" s="112"/>
      <c r="AC338" s="112"/>
      <c r="AD338" s="101"/>
    </row>
    <row r="339" spans="1:30" ht="15.75" x14ac:dyDescent="0.2">
      <c r="A339" s="188" t="s">
        <v>929</v>
      </c>
      <c r="B339" s="188" t="s">
        <v>952</v>
      </c>
      <c r="C339" s="167">
        <v>559</v>
      </c>
      <c r="D339" s="166"/>
      <c r="E339" s="168">
        <v>32</v>
      </c>
      <c r="F339" s="169"/>
      <c r="G339" s="169"/>
      <c r="H339" s="185">
        <f>H340+H343</f>
        <v>0</v>
      </c>
      <c r="I339" s="185">
        <f t="shared" ref="I339:Y339" si="187">I340+I343</f>
        <v>0</v>
      </c>
      <c r="J339" s="185">
        <f t="shared" si="187"/>
        <v>0</v>
      </c>
      <c r="K339" s="185">
        <f t="shared" si="187"/>
        <v>0</v>
      </c>
      <c r="L339" s="185">
        <f t="shared" si="187"/>
        <v>303</v>
      </c>
      <c r="M339" s="185">
        <f t="shared" si="187"/>
        <v>0</v>
      </c>
      <c r="N339" s="185">
        <f t="shared" si="187"/>
        <v>303</v>
      </c>
      <c r="O339" s="185">
        <f t="shared" si="187"/>
        <v>0</v>
      </c>
      <c r="P339" s="185">
        <f t="shared" si="187"/>
        <v>0</v>
      </c>
      <c r="Q339" s="185">
        <f t="shared" si="187"/>
        <v>0</v>
      </c>
      <c r="R339" s="185">
        <f t="shared" si="187"/>
        <v>303</v>
      </c>
      <c r="S339" s="185">
        <f t="shared" si="187"/>
        <v>0</v>
      </c>
      <c r="T339" s="185">
        <f t="shared" si="187"/>
        <v>303</v>
      </c>
      <c r="U339" s="185">
        <f t="shared" si="187"/>
        <v>0</v>
      </c>
      <c r="V339" s="185">
        <f t="shared" si="187"/>
        <v>303</v>
      </c>
      <c r="W339" s="185">
        <f t="shared" si="187"/>
        <v>0</v>
      </c>
      <c r="X339" s="185">
        <f t="shared" si="187"/>
        <v>303</v>
      </c>
      <c r="Y339" s="185">
        <f t="shared" si="187"/>
        <v>0</v>
      </c>
      <c r="Z339" s="112"/>
      <c r="AA339" s="112"/>
      <c r="AB339" s="112"/>
      <c r="AC339" s="112"/>
      <c r="AD339" s="112"/>
    </row>
    <row r="340" spans="1:30" ht="15.75" x14ac:dyDescent="0.2">
      <c r="A340" s="118" t="s">
        <v>929</v>
      </c>
      <c r="B340" s="118" t="s">
        <v>952</v>
      </c>
      <c r="C340" s="103">
        <v>559</v>
      </c>
      <c r="D340" s="118"/>
      <c r="E340" s="113">
        <v>321</v>
      </c>
      <c r="F340" s="141"/>
      <c r="G340" s="186"/>
      <c r="H340" s="108">
        <f t="shared" ref="H340:Y340" si="188">H341+H342</f>
        <v>0</v>
      </c>
      <c r="I340" s="108">
        <f t="shared" si="188"/>
        <v>0</v>
      </c>
      <c r="J340" s="108">
        <f t="shared" si="188"/>
        <v>0</v>
      </c>
      <c r="K340" s="108">
        <f t="shared" si="188"/>
        <v>0</v>
      </c>
      <c r="L340" s="108">
        <f t="shared" si="188"/>
        <v>62</v>
      </c>
      <c r="M340" s="108">
        <f t="shared" si="188"/>
        <v>0</v>
      </c>
      <c r="N340" s="108">
        <f t="shared" si="188"/>
        <v>62</v>
      </c>
      <c r="O340" s="108">
        <f t="shared" si="188"/>
        <v>0</v>
      </c>
      <c r="P340" s="108">
        <f t="shared" si="188"/>
        <v>0</v>
      </c>
      <c r="Q340" s="108">
        <f t="shared" si="188"/>
        <v>0</v>
      </c>
      <c r="R340" s="108">
        <f t="shared" si="188"/>
        <v>62</v>
      </c>
      <c r="S340" s="108">
        <f t="shared" si="188"/>
        <v>0</v>
      </c>
      <c r="T340" s="108">
        <f t="shared" si="188"/>
        <v>62</v>
      </c>
      <c r="U340" s="108">
        <f t="shared" si="188"/>
        <v>0</v>
      </c>
      <c r="V340" s="108">
        <f t="shared" si="188"/>
        <v>62</v>
      </c>
      <c r="W340" s="108">
        <f t="shared" si="188"/>
        <v>0</v>
      </c>
      <c r="X340" s="108">
        <f t="shared" si="188"/>
        <v>62</v>
      </c>
      <c r="Y340" s="108">
        <f t="shared" si="188"/>
        <v>0</v>
      </c>
      <c r="Z340" s="101"/>
      <c r="AA340" s="101"/>
      <c r="AB340" s="101"/>
      <c r="AC340" s="101"/>
      <c r="AD340" s="112"/>
    </row>
    <row r="341" spans="1:30" ht="15.75" x14ac:dyDescent="0.2">
      <c r="A341" s="95" t="s">
        <v>929</v>
      </c>
      <c r="B341" s="95" t="s">
        <v>952</v>
      </c>
      <c r="C341" s="94">
        <v>559</v>
      </c>
      <c r="D341" s="95" t="s">
        <v>101</v>
      </c>
      <c r="E341" s="119">
        <v>3211</v>
      </c>
      <c r="F341" s="142" t="s">
        <v>42</v>
      </c>
      <c r="G341" s="134"/>
      <c r="H341" s="398"/>
      <c r="I341" s="399"/>
      <c r="J341" s="398">
        <v>0</v>
      </c>
      <c r="K341" s="399"/>
      <c r="L341" s="398">
        <v>40</v>
      </c>
      <c r="M341" s="399"/>
      <c r="N341" s="398">
        <v>40</v>
      </c>
      <c r="O341" s="399"/>
      <c r="P341" s="398">
        <v>0</v>
      </c>
      <c r="Q341" s="399"/>
      <c r="R341" s="398">
        <v>40</v>
      </c>
      <c r="S341" s="399"/>
      <c r="T341" s="398">
        <v>40</v>
      </c>
      <c r="U341" s="399"/>
      <c r="V341" s="398">
        <v>40</v>
      </c>
      <c r="W341" s="399"/>
      <c r="X341" s="398">
        <v>40</v>
      </c>
      <c r="Y341" s="399"/>
      <c r="Z341" s="112"/>
      <c r="AA341" s="112"/>
      <c r="AB341" s="112"/>
      <c r="AC341" s="112"/>
      <c r="AD341" s="101"/>
    </row>
    <row r="342" spans="1:30" ht="30" x14ac:dyDescent="0.2">
      <c r="A342" s="95" t="s">
        <v>929</v>
      </c>
      <c r="B342" s="95" t="s">
        <v>952</v>
      </c>
      <c r="C342" s="94">
        <v>559</v>
      </c>
      <c r="D342" s="95" t="s">
        <v>101</v>
      </c>
      <c r="E342" s="119">
        <v>3212</v>
      </c>
      <c r="F342" s="142" t="s">
        <v>43</v>
      </c>
      <c r="G342" s="134"/>
      <c r="H342" s="398"/>
      <c r="I342" s="399"/>
      <c r="J342" s="398"/>
      <c r="K342" s="399"/>
      <c r="L342" s="398">
        <v>22</v>
      </c>
      <c r="M342" s="399"/>
      <c r="N342" s="398">
        <v>22</v>
      </c>
      <c r="O342" s="399"/>
      <c r="P342" s="398"/>
      <c r="Q342" s="399"/>
      <c r="R342" s="398">
        <v>22</v>
      </c>
      <c r="S342" s="399"/>
      <c r="T342" s="398">
        <v>22</v>
      </c>
      <c r="U342" s="399"/>
      <c r="V342" s="398">
        <v>22</v>
      </c>
      <c r="W342" s="399"/>
      <c r="X342" s="398">
        <v>22</v>
      </c>
      <c r="Y342" s="399"/>
      <c r="Z342" s="112"/>
      <c r="AA342" s="112"/>
      <c r="AB342" s="112"/>
      <c r="AC342" s="112"/>
      <c r="AD342" s="112"/>
    </row>
    <row r="343" spans="1:30" ht="15.75" x14ac:dyDescent="0.2">
      <c r="A343" s="118" t="s">
        <v>929</v>
      </c>
      <c r="B343" s="118" t="s">
        <v>952</v>
      </c>
      <c r="C343" s="103">
        <v>559</v>
      </c>
      <c r="D343" s="118"/>
      <c r="E343" s="113">
        <v>323</v>
      </c>
      <c r="F343" s="141"/>
      <c r="G343" s="186"/>
      <c r="H343" s="108">
        <f t="shared" ref="H343:Y343" si="189">SUM(H344:H344)</f>
        <v>0</v>
      </c>
      <c r="I343" s="108">
        <f t="shared" si="189"/>
        <v>0</v>
      </c>
      <c r="J343" s="108">
        <f t="shared" si="189"/>
        <v>0</v>
      </c>
      <c r="K343" s="108">
        <f t="shared" si="189"/>
        <v>0</v>
      </c>
      <c r="L343" s="108">
        <f t="shared" si="189"/>
        <v>241</v>
      </c>
      <c r="M343" s="108">
        <f t="shared" si="189"/>
        <v>0</v>
      </c>
      <c r="N343" s="108">
        <f t="shared" si="189"/>
        <v>241</v>
      </c>
      <c r="O343" s="108">
        <f t="shared" si="189"/>
        <v>0</v>
      </c>
      <c r="P343" s="108">
        <f t="shared" si="189"/>
        <v>0</v>
      </c>
      <c r="Q343" s="108">
        <f t="shared" si="189"/>
        <v>0</v>
      </c>
      <c r="R343" s="108">
        <f t="shared" si="189"/>
        <v>241</v>
      </c>
      <c r="S343" s="108">
        <f t="shared" si="189"/>
        <v>0</v>
      </c>
      <c r="T343" s="108">
        <f t="shared" si="189"/>
        <v>241</v>
      </c>
      <c r="U343" s="108">
        <f t="shared" si="189"/>
        <v>0</v>
      </c>
      <c r="V343" s="108">
        <f t="shared" si="189"/>
        <v>241</v>
      </c>
      <c r="W343" s="108">
        <f t="shared" si="189"/>
        <v>0</v>
      </c>
      <c r="X343" s="108">
        <f t="shared" si="189"/>
        <v>241</v>
      </c>
      <c r="Y343" s="108">
        <f t="shared" si="189"/>
        <v>0</v>
      </c>
      <c r="Z343" s="101"/>
      <c r="AA343" s="101"/>
      <c r="AB343" s="101"/>
      <c r="AC343" s="101"/>
      <c r="AD343" s="112"/>
    </row>
    <row r="344" spans="1:30" ht="15.75" x14ac:dyDescent="0.2">
      <c r="A344" s="95" t="s">
        <v>929</v>
      </c>
      <c r="B344" s="95" t="s">
        <v>952</v>
      </c>
      <c r="C344" s="94">
        <v>559</v>
      </c>
      <c r="D344" s="95" t="s">
        <v>101</v>
      </c>
      <c r="E344" s="119">
        <v>3233</v>
      </c>
      <c r="F344" s="142" t="s">
        <v>54</v>
      </c>
      <c r="G344" s="134"/>
      <c r="H344" s="398"/>
      <c r="I344" s="398"/>
      <c r="J344" s="398"/>
      <c r="K344" s="398"/>
      <c r="L344" s="398">
        <v>241</v>
      </c>
      <c r="M344" s="398"/>
      <c r="N344" s="398">
        <v>241</v>
      </c>
      <c r="O344" s="398"/>
      <c r="P344" s="398"/>
      <c r="Q344" s="398"/>
      <c r="R344" s="398">
        <v>241</v>
      </c>
      <c r="S344" s="398"/>
      <c r="T344" s="398">
        <v>241</v>
      </c>
      <c r="U344" s="398"/>
      <c r="V344" s="398">
        <v>241</v>
      </c>
      <c r="W344" s="398"/>
      <c r="X344" s="398">
        <v>241</v>
      </c>
      <c r="Y344" s="398"/>
      <c r="Z344" s="112"/>
      <c r="AA344" s="112"/>
      <c r="AB344" s="112"/>
      <c r="AC344" s="112"/>
      <c r="AD344" s="101"/>
    </row>
    <row r="345" spans="1:30" ht="15.75" x14ac:dyDescent="0.2">
      <c r="A345" s="188" t="s">
        <v>929</v>
      </c>
      <c r="B345" s="188" t="s">
        <v>952</v>
      </c>
      <c r="C345" s="167">
        <v>559</v>
      </c>
      <c r="D345" s="166"/>
      <c r="E345" s="168">
        <v>42</v>
      </c>
      <c r="F345" s="169"/>
      <c r="G345" s="169"/>
      <c r="H345" s="185">
        <f>H346+H348</f>
        <v>0</v>
      </c>
      <c r="I345" s="185">
        <f t="shared" ref="I345:Y345" si="190">I346+I348</f>
        <v>0</v>
      </c>
      <c r="J345" s="185">
        <f t="shared" si="190"/>
        <v>0</v>
      </c>
      <c r="K345" s="185">
        <f t="shared" si="190"/>
        <v>0</v>
      </c>
      <c r="L345" s="185">
        <f t="shared" si="190"/>
        <v>2444</v>
      </c>
      <c r="M345" s="185">
        <f t="shared" si="190"/>
        <v>0</v>
      </c>
      <c r="N345" s="185">
        <f t="shared" si="190"/>
        <v>2444</v>
      </c>
      <c r="O345" s="185">
        <f t="shared" si="190"/>
        <v>0</v>
      </c>
      <c r="P345" s="185">
        <f t="shared" si="190"/>
        <v>0</v>
      </c>
      <c r="Q345" s="185">
        <f t="shared" si="190"/>
        <v>0</v>
      </c>
      <c r="R345" s="185">
        <f t="shared" si="190"/>
        <v>2444</v>
      </c>
      <c r="S345" s="185">
        <f t="shared" si="190"/>
        <v>0</v>
      </c>
      <c r="T345" s="185">
        <f t="shared" si="190"/>
        <v>2444</v>
      </c>
      <c r="U345" s="185">
        <f t="shared" si="190"/>
        <v>0</v>
      </c>
      <c r="V345" s="185">
        <f t="shared" si="190"/>
        <v>2444</v>
      </c>
      <c r="W345" s="185">
        <f t="shared" si="190"/>
        <v>0</v>
      </c>
      <c r="X345" s="185">
        <f t="shared" si="190"/>
        <v>2444</v>
      </c>
      <c r="Y345" s="185">
        <f t="shared" si="190"/>
        <v>0</v>
      </c>
      <c r="Z345" s="112"/>
      <c r="AA345" s="112"/>
      <c r="AB345" s="112"/>
      <c r="AC345" s="112"/>
      <c r="AD345" s="112"/>
    </row>
    <row r="346" spans="1:30" ht="15.75" x14ac:dyDescent="0.2">
      <c r="A346" s="118" t="s">
        <v>929</v>
      </c>
      <c r="B346" s="118" t="s">
        <v>952</v>
      </c>
      <c r="C346" s="103">
        <v>559</v>
      </c>
      <c r="D346" s="118"/>
      <c r="E346" s="113">
        <v>422</v>
      </c>
      <c r="F346" s="141"/>
      <c r="G346" s="186"/>
      <c r="H346" s="108">
        <f t="shared" ref="H346:Y346" si="191">H347</f>
        <v>0</v>
      </c>
      <c r="I346" s="108">
        <f t="shared" si="191"/>
        <v>0</v>
      </c>
      <c r="J346" s="108">
        <f t="shared" si="191"/>
        <v>0</v>
      </c>
      <c r="K346" s="108">
        <f t="shared" si="191"/>
        <v>0</v>
      </c>
      <c r="L346" s="108">
        <f t="shared" si="191"/>
        <v>1174</v>
      </c>
      <c r="M346" s="108">
        <f t="shared" si="191"/>
        <v>0</v>
      </c>
      <c r="N346" s="108">
        <f t="shared" si="191"/>
        <v>1174</v>
      </c>
      <c r="O346" s="108">
        <f t="shared" si="191"/>
        <v>0</v>
      </c>
      <c r="P346" s="108">
        <f t="shared" si="191"/>
        <v>0</v>
      </c>
      <c r="Q346" s="108">
        <f t="shared" si="191"/>
        <v>0</v>
      </c>
      <c r="R346" s="108">
        <f t="shared" si="191"/>
        <v>1174</v>
      </c>
      <c r="S346" s="108">
        <f t="shared" si="191"/>
        <v>0</v>
      </c>
      <c r="T346" s="108">
        <f t="shared" si="191"/>
        <v>1174</v>
      </c>
      <c r="U346" s="108">
        <f t="shared" si="191"/>
        <v>0</v>
      </c>
      <c r="V346" s="108">
        <f t="shared" si="191"/>
        <v>1174</v>
      </c>
      <c r="W346" s="108">
        <f t="shared" si="191"/>
        <v>0</v>
      </c>
      <c r="X346" s="108">
        <f t="shared" si="191"/>
        <v>1174</v>
      </c>
      <c r="Y346" s="108">
        <f t="shared" si="191"/>
        <v>0</v>
      </c>
      <c r="Z346" s="101"/>
      <c r="AA346" s="101"/>
      <c r="AB346" s="101"/>
      <c r="AC346" s="101"/>
      <c r="AD346" s="101"/>
    </row>
    <row r="347" spans="1:30" ht="15" x14ac:dyDescent="0.2">
      <c r="A347" s="95" t="s">
        <v>929</v>
      </c>
      <c r="B347" s="95" t="s">
        <v>952</v>
      </c>
      <c r="C347" s="94">
        <v>559</v>
      </c>
      <c r="D347" s="95" t="s">
        <v>101</v>
      </c>
      <c r="E347" s="119">
        <v>4221</v>
      </c>
      <c r="F347" s="142" t="s">
        <v>911</v>
      </c>
      <c r="G347" s="134"/>
      <c r="H347" s="398"/>
      <c r="I347" s="399"/>
      <c r="J347" s="398">
        <v>0</v>
      </c>
      <c r="K347" s="399"/>
      <c r="L347" s="398">
        <v>1174</v>
      </c>
      <c r="M347" s="399"/>
      <c r="N347" s="398">
        <v>1174</v>
      </c>
      <c r="O347" s="399"/>
      <c r="P347" s="398">
        <v>0</v>
      </c>
      <c r="Q347" s="399"/>
      <c r="R347" s="398">
        <v>1174</v>
      </c>
      <c r="S347" s="399"/>
      <c r="T347" s="398">
        <v>1174</v>
      </c>
      <c r="U347" s="399"/>
      <c r="V347" s="398">
        <v>1174</v>
      </c>
      <c r="W347" s="399"/>
      <c r="X347" s="398">
        <v>1174</v>
      </c>
      <c r="Y347" s="399"/>
      <c r="Z347" s="112"/>
      <c r="AA347" s="112"/>
      <c r="AB347" s="112"/>
      <c r="AC347" s="112"/>
      <c r="AD347" s="112"/>
    </row>
    <row r="348" spans="1:30" ht="15.75" x14ac:dyDescent="0.2">
      <c r="A348" s="118" t="s">
        <v>929</v>
      </c>
      <c r="B348" s="118" t="s">
        <v>952</v>
      </c>
      <c r="C348" s="103">
        <v>559</v>
      </c>
      <c r="D348" s="118"/>
      <c r="E348" s="113">
        <v>426</v>
      </c>
      <c r="F348" s="141"/>
      <c r="G348" s="186"/>
      <c r="H348" s="108">
        <f t="shared" ref="H348:Y348" si="192">SUM(H349:H349)</f>
        <v>0</v>
      </c>
      <c r="I348" s="108">
        <f t="shared" si="192"/>
        <v>0</v>
      </c>
      <c r="J348" s="108">
        <f t="shared" si="192"/>
        <v>0</v>
      </c>
      <c r="K348" s="108">
        <f t="shared" si="192"/>
        <v>0</v>
      </c>
      <c r="L348" s="108">
        <f t="shared" si="192"/>
        <v>1270</v>
      </c>
      <c r="M348" s="108">
        <f t="shared" si="192"/>
        <v>0</v>
      </c>
      <c r="N348" s="108">
        <f t="shared" si="192"/>
        <v>1270</v>
      </c>
      <c r="O348" s="108">
        <f t="shared" si="192"/>
        <v>0</v>
      </c>
      <c r="P348" s="108">
        <f t="shared" si="192"/>
        <v>0</v>
      </c>
      <c r="Q348" s="108">
        <f t="shared" si="192"/>
        <v>0</v>
      </c>
      <c r="R348" s="108">
        <f t="shared" si="192"/>
        <v>1270</v>
      </c>
      <c r="S348" s="108">
        <f t="shared" si="192"/>
        <v>0</v>
      </c>
      <c r="T348" s="108">
        <f t="shared" si="192"/>
        <v>1270</v>
      </c>
      <c r="U348" s="108">
        <f t="shared" si="192"/>
        <v>0</v>
      </c>
      <c r="V348" s="108">
        <f t="shared" si="192"/>
        <v>1270</v>
      </c>
      <c r="W348" s="108">
        <f t="shared" si="192"/>
        <v>0</v>
      </c>
      <c r="X348" s="108">
        <f t="shared" si="192"/>
        <v>1270</v>
      </c>
      <c r="Y348" s="108">
        <f t="shared" si="192"/>
        <v>0</v>
      </c>
      <c r="Z348" s="101"/>
      <c r="AA348" s="101"/>
      <c r="AB348" s="101"/>
      <c r="AC348" s="101"/>
      <c r="AD348" s="112"/>
    </row>
    <row r="349" spans="1:30" ht="15" x14ac:dyDescent="0.2">
      <c r="A349" s="95" t="s">
        <v>929</v>
      </c>
      <c r="B349" s="95" t="s">
        <v>952</v>
      </c>
      <c r="C349" s="94">
        <v>559</v>
      </c>
      <c r="D349" s="95" t="s">
        <v>101</v>
      </c>
      <c r="E349" s="119">
        <v>4262</v>
      </c>
      <c r="F349" s="142" t="s">
        <v>218</v>
      </c>
      <c r="G349" s="134"/>
      <c r="H349" s="398"/>
      <c r="I349" s="399"/>
      <c r="J349" s="398"/>
      <c r="K349" s="399"/>
      <c r="L349" s="398">
        <v>1270</v>
      </c>
      <c r="M349" s="399"/>
      <c r="N349" s="398">
        <v>1270</v>
      </c>
      <c r="O349" s="399"/>
      <c r="P349" s="398"/>
      <c r="Q349" s="399"/>
      <c r="R349" s="398">
        <v>1270</v>
      </c>
      <c r="S349" s="399"/>
      <c r="T349" s="398">
        <v>1270</v>
      </c>
      <c r="U349" s="399"/>
      <c r="V349" s="398">
        <v>1270</v>
      </c>
      <c r="W349" s="399"/>
      <c r="X349" s="398">
        <v>1270</v>
      </c>
      <c r="Y349" s="399"/>
      <c r="Z349" s="112"/>
      <c r="AA349" s="112"/>
      <c r="AB349" s="112"/>
      <c r="AC349" s="112"/>
      <c r="AD349" s="112"/>
    </row>
    <row r="350" spans="1:30" ht="67.5" x14ac:dyDescent="0.2">
      <c r="A350" s="202" t="s">
        <v>929</v>
      </c>
      <c r="B350" s="173" t="s">
        <v>953</v>
      </c>
      <c r="C350" s="173"/>
      <c r="D350" s="173"/>
      <c r="E350" s="174"/>
      <c r="F350" s="176" t="s">
        <v>954</v>
      </c>
      <c r="G350" s="177" t="s">
        <v>636</v>
      </c>
      <c r="H350" s="178">
        <f t="shared" ref="H350:Y350" si="193">H351+H358+H369+H372+H379+H390</f>
        <v>0</v>
      </c>
      <c r="I350" s="178">
        <f t="shared" si="193"/>
        <v>0</v>
      </c>
      <c r="J350" s="178">
        <f t="shared" si="193"/>
        <v>0</v>
      </c>
      <c r="K350" s="178">
        <f t="shared" si="193"/>
        <v>0</v>
      </c>
      <c r="L350" s="178">
        <f t="shared" si="193"/>
        <v>145700</v>
      </c>
      <c r="M350" s="178">
        <f t="shared" si="193"/>
        <v>0</v>
      </c>
      <c r="N350" s="178">
        <f t="shared" si="193"/>
        <v>145700</v>
      </c>
      <c r="O350" s="178">
        <f t="shared" si="193"/>
        <v>0</v>
      </c>
      <c r="P350" s="178">
        <f t="shared" si="193"/>
        <v>0</v>
      </c>
      <c r="Q350" s="178">
        <f t="shared" si="193"/>
        <v>0</v>
      </c>
      <c r="R350" s="178">
        <f t="shared" si="193"/>
        <v>145700</v>
      </c>
      <c r="S350" s="178">
        <f t="shared" si="193"/>
        <v>0</v>
      </c>
      <c r="T350" s="178">
        <f t="shared" si="193"/>
        <v>145700</v>
      </c>
      <c r="U350" s="178">
        <f t="shared" si="193"/>
        <v>0</v>
      </c>
      <c r="V350" s="178">
        <f t="shared" si="193"/>
        <v>75300</v>
      </c>
      <c r="W350" s="178">
        <f t="shared" si="193"/>
        <v>0</v>
      </c>
      <c r="X350" s="178">
        <f t="shared" si="193"/>
        <v>75300</v>
      </c>
      <c r="Y350" s="178">
        <f t="shared" si="193"/>
        <v>0</v>
      </c>
      <c r="Z350" s="112"/>
      <c r="AA350" s="112"/>
      <c r="AB350" s="112"/>
      <c r="AC350" s="112"/>
      <c r="AD350" s="101"/>
    </row>
    <row r="351" spans="1:30" ht="15.75" x14ac:dyDescent="0.2">
      <c r="A351" s="188" t="s">
        <v>929</v>
      </c>
      <c r="B351" s="188" t="s">
        <v>953</v>
      </c>
      <c r="C351" s="167">
        <v>43</v>
      </c>
      <c r="D351" s="166"/>
      <c r="E351" s="168">
        <v>31</v>
      </c>
      <c r="F351" s="169"/>
      <c r="G351" s="169"/>
      <c r="H351" s="185">
        <f t="shared" ref="H351:Y351" si="194">H352+H356+H354</f>
        <v>0</v>
      </c>
      <c r="I351" s="185">
        <f t="shared" si="194"/>
        <v>0</v>
      </c>
      <c r="J351" s="185">
        <f t="shared" si="194"/>
        <v>0</v>
      </c>
      <c r="K351" s="185">
        <f t="shared" si="194"/>
        <v>0</v>
      </c>
      <c r="L351" s="185">
        <f t="shared" si="194"/>
        <v>14300</v>
      </c>
      <c r="M351" s="185">
        <f t="shared" si="194"/>
        <v>0</v>
      </c>
      <c r="N351" s="185">
        <f t="shared" si="194"/>
        <v>14300</v>
      </c>
      <c r="O351" s="185">
        <f t="shared" si="194"/>
        <v>0</v>
      </c>
      <c r="P351" s="185">
        <f t="shared" si="194"/>
        <v>0</v>
      </c>
      <c r="Q351" s="185">
        <f t="shared" si="194"/>
        <v>0</v>
      </c>
      <c r="R351" s="185">
        <f t="shared" si="194"/>
        <v>14300</v>
      </c>
      <c r="S351" s="185">
        <f t="shared" si="194"/>
        <v>0</v>
      </c>
      <c r="T351" s="185">
        <f t="shared" si="194"/>
        <v>14300</v>
      </c>
      <c r="U351" s="185">
        <f t="shared" si="194"/>
        <v>0</v>
      </c>
      <c r="V351" s="185">
        <f t="shared" si="194"/>
        <v>7100</v>
      </c>
      <c r="W351" s="185">
        <f t="shared" si="194"/>
        <v>0</v>
      </c>
      <c r="X351" s="185">
        <f t="shared" si="194"/>
        <v>7100</v>
      </c>
      <c r="Y351" s="185">
        <f t="shared" si="194"/>
        <v>0</v>
      </c>
      <c r="Z351" s="112"/>
      <c r="AA351" s="112"/>
      <c r="AB351" s="112"/>
      <c r="AC351" s="112"/>
      <c r="AD351" s="112"/>
    </row>
    <row r="352" spans="1:30" ht="15.75" x14ac:dyDescent="0.2">
      <c r="A352" s="118" t="s">
        <v>929</v>
      </c>
      <c r="B352" s="118" t="s">
        <v>953</v>
      </c>
      <c r="C352" s="103">
        <v>43</v>
      </c>
      <c r="D352" s="118"/>
      <c r="E352" s="113">
        <v>311</v>
      </c>
      <c r="F352" s="141"/>
      <c r="G352" s="186"/>
      <c r="H352" s="108">
        <f t="shared" ref="H352:Y352" si="195">H353</f>
        <v>0</v>
      </c>
      <c r="I352" s="108">
        <f t="shared" si="195"/>
        <v>0</v>
      </c>
      <c r="J352" s="108">
        <f t="shared" si="195"/>
        <v>0</v>
      </c>
      <c r="K352" s="108">
        <f t="shared" si="195"/>
        <v>0</v>
      </c>
      <c r="L352" s="108">
        <f t="shared" si="195"/>
        <v>12000</v>
      </c>
      <c r="M352" s="108">
        <f t="shared" si="195"/>
        <v>0</v>
      </c>
      <c r="N352" s="108">
        <f t="shared" si="195"/>
        <v>12000</v>
      </c>
      <c r="O352" s="108">
        <f t="shared" si="195"/>
        <v>0</v>
      </c>
      <c r="P352" s="108">
        <f t="shared" si="195"/>
        <v>0</v>
      </c>
      <c r="Q352" s="108">
        <f t="shared" si="195"/>
        <v>0</v>
      </c>
      <c r="R352" s="108">
        <f t="shared" si="195"/>
        <v>12000</v>
      </c>
      <c r="S352" s="108">
        <f t="shared" si="195"/>
        <v>0</v>
      </c>
      <c r="T352" s="108">
        <f t="shared" si="195"/>
        <v>12000</v>
      </c>
      <c r="U352" s="108">
        <f t="shared" si="195"/>
        <v>0</v>
      </c>
      <c r="V352" s="108">
        <f t="shared" si="195"/>
        <v>6000</v>
      </c>
      <c r="W352" s="108">
        <f t="shared" si="195"/>
        <v>0</v>
      </c>
      <c r="X352" s="108">
        <f t="shared" si="195"/>
        <v>6000</v>
      </c>
      <c r="Y352" s="108">
        <f t="shared" si="195"/>
        <v>0</v>
      </c>
      <c r="Z352" s="101"/>
      <c r="AA352" s="101"/>
      <c r="AB352" s="101"/>
      <c r="AC352" s="101"/>
      <c r="AD352" s="101"/>
    </row>
    <row r="353" spans="1:30" ht="15" x14ac:dyDescent="0.2">
      <c r="A353" s="95" t="s">
        <v>929</v>
      </c>
      <c r="B353" s="95" t="s">
        <v>953</v>
      </c>
      <c r="C353" s="94">
        <v>43</v>
      </c>
      <c r="D353" s="95" t="s">
        <v>101</v>
      </c>
      <c r="E353" s="119">
        <v>3111</v>
      </c>
      <c r="F353" s="142" t="s">
        <v>33</v>
      </c>
      <c r="G353" s="134"/>
      <c r="H353" s="398"/>
      <c r="I353" s="399"/>
      <c r="J353" s="398">
        <v>0</v>
      </c>
      <c r="K353" s="399"/>
      <c r="L353" s="398">
        <v>12000</v>
      </c>
      <c r="M353" s="399"/>
      <c r="N353" s="398">
        <v>12000</v>
      </c>
      <c r="O353" s="399"/>
      <c r="P353" s="398">
        <v>0</v>
      </c>
      <c r="Q353" s="399"/>
      <c r="R353" s="398">
        <v>12000</v>
      </c>
      <c r="S353" s="399"/>
      <c r="T353" s="398">
        <v>12000</v>
      </c>
      <c r="U353" s="399"/>
      <c r="V353" s="398">
        <v>6000</v>
      </c>
      <c r="W353" s="399"/>
      <c r="X353" s="398">
        <v>6000</v>
      </c>
      <c r="Y353" s="399"/>
      <c r="Z353" s="112"/>
      <c r="AA353" s="112"/>
      <c r="AB353" s="112"/>
      <c r="AC353" s="112"/>
      <c r="AD353" s="112"/>
    </row>
    <row r="354" spans="1:30" ht="15.75" x14ac:dyDescent="0.2">
      <c r="A354" s="118" t="s">
        <v>929</v>
      </c>
      <c r="B354" s="118" t="s">
        <v>953</v>
      </c>
      <c r="C354" s="103">
        <v>43</v>
      </c>
      <c r="D354" s="118"/>
      <c r="E354" s="113">
        <v>312</v>
      </c>
      <c r="F354" s="141"/>
      <c r="G354" s="186"/>
      <c r="H354" s="108">
        <f t="shared" ref="H354:Y354" si="196">H355</f>
        <v>0</v>
      </c>
      <c r="I354" s="108">
        <f t="shared" si="196"/>
        <v>0</v>
      </c>
      <c r="J354" s="108">
        <f t="shared" si="196"/>
        <v>0</v>
      </c>
      <c r="K354" s="108">
        <f t="shared" si="196"/>
        <v>0</v>
      </c>
      <c r="L354" s="108">
        <f t="shared" si="196"/>
        <v>600</v>
      </c>
      <c r="M354" s="108">
        <f t="shared" si="196"/>
        <v>0</v>
      </c>
      <c r="N354" s="108">
        <f t="shared" si="196"/>
        <v>600</v>
      </c>
      <c r="O354" s="108">
        <f t="shared" si="196"/>
        <v>0</v>
      </c>
      <c r="P354" s="108">
        <f t="shared" si="196"/>
        <v>0</v>
      </c>
      <c r="Q354" s="108">
        <f t="shared" si="196"/>
        <v>0</v>
      </c>
      <c r="R354" s="108">
        <f t="shared" si="196"/>
        <v>600</v>
      </c>
      <c r="S354" s="108">
        <f t="shared" si="196"/>
        <v>0</v>
      </c>
      <c r="T354" s="108">
        <f t="shared" si="196"/>
        <v>600</v>
      </c>
      <c r="U354" s="108">
        <f t="shared" si="196"/>
        <v>0</v>
      </c>
      <c r="V354" s="108">
        <f t="shared" si="196"/>
        <v>300</v>
      </c>
      <c r="W354" s="108">
        <f t="shared" si="196"/>
        <v>0</v>
      </c>
      <c r="X354" s="108">
        <f t="shared" si="196"/>
        <v>300</v>
      </c>
      <c r="Y354" s="108">
        <f t="shared" si="196"/>
        <v>0</v>
      </c>
      <c r="Z354" s="101"/>
      <c r="AA354" s="101"/>
      <c r="AB354" s="101"/>
      <c r="AC354" s="101"/>
      <c r="AD354" s="101"/>
    </row>
    <row r="355" spans="1:30" ht="15" x14ac:dyDescent="0.2">
      <c r="A355" s="95" t="s">
        <v>929</v>
      </c>
      <c r="B355" s="95" t="s">
        <v>953</v>
      </c>
      <c r="C355" s="94">
        <v>43</v>
      </c>
      <c r="D355" s="95" t="s">
        <v>101</v>
      </c>
      <c r="E355" s="119">
        <v>3121</v>
      </c>
      <c r="F355" s="142" t="s">
        <v>471</v>
      </c>
      <c r="G355" s="134"/>
      <c r="H355" s="398"/>
      <c r="I355" s="399"/>
      <c r="J355" s="398"/>
      <c r="K355" s="399"/>
      <c r="L355" s="398">
        <v>600</v>
      </c>
      <c r="M355" s="399"/>
      <c r="N355" s="398">
        <v>600</v>
      </c>
      <c r="O355" s="399"/>
      <c r="P355" s="398"/>
      <c r="Q355" s="399"/>
      <c r="R355" s="398">
        <v>600</v>
      </c>
      <c r="S355" s="399"/>
      <c r="T355" s="398">
        <v>600</v>
      </c>
      <c r="U355" s="399"/>
      <c r="V355" s="398">
        <v>300</v>
      </c>
      <c r="W355" s="399"/>
      <c r="X355" s="398">
        <v>300</v>
      </c>
      <c r="Y355" s="399"/>
      <c r="Z355" s="112"/>
      <c r="AA355" s="112"/>
      <c r="AB355" s="112"/>
      <c r="AC355" s="112"/>
      <c r="AD355" s="112"/>
    </row>
    <row r="356" spans="1:30" ht="15.75" x14ac:dyDescent="0.2">
      <c r="A356" s="118" t="s">
        <v>929</v>
      </c>
      <c r="B356" s="118" t="s">
        <v>953</v>
      </c>
      <c r="C356" s="103">
        <v>43</v>
      </c>
      <c r="D356" s="118"/>
      <c r="E356" s="113">
        <v>313</v>
      </c>
      <c r="F356" s="141"/>
      <c r="G356" s="186"/>
      <c r="H356" s="108">
        <f t="shared" ref="H356:Y356" si="197">H357</f>
        <v>0</v>
      </c>
      <c r="I356" s="108">
        <f t="shared" si="197"/>
        <v>0</v>
      </c>
      <c r="J356" s="108">
        <f t="shared" si="197"/>
        <v>0</v>
      </c>
      <c r="K356" s="108">
        <f t="shared" si="197"/>
        <v>0</v>
      </c>
      <c r="L356" s="108">
        <f t="shared" si="197"/>
        <v>1700</v>
      </c>
      <c r="M356" s="108">
        <f t="shared" si="197"/>
        <v>0</v>
      </c>
      <c r="N356" s="108">
        <f t="shared" si="197"/>
        <v>1700</v>
      </c>
      <c r="O356" s="108">
        <f t="shared" si="197"/>
        <v>0</v>
      </c>
      <c r="P356" s="108">
        <f t="shared" si="197"/>
        <v>0</v>
      </c>
      <c r="Q356" s="108">
        <f t="shared" si="197"/>
        <v>0</v>
      </c>
      <c r="R356" s="108">
        <f t="shared" si="197"/>
        <v>1700</v>
      </c>
      <c r="S356" s="108">
        <f t="shared" si="197"/>
        <v>0</v>
      </c>
      <c r="T356" s="108">
        <f t="shared" si="197"/>
        <v>1700</v>
      </c>
      <c r="U356" s="108">
        <f t="shared" si="197"/>
        <v>0</v>
      </c>
      <c r="V356" s="108">
        <f t="shared" si="197"/>
        <v>800</v>
      </c>
      <c r="W356" s="108">
        <f t="shared" si="197"/>
        <v>0</v>
      </c>
      <c r="X356" s="108">
        <f t="shared" si="197"/>
        <v>800</v>
      </c>
      <c r="Y356" s="108">
        <f t="shared" si="197"/>
        <v>0</v>
      </c>
      <c r="Z356" s="101"/>
      <c r="AA356" s="101"/>
      <c r="AB356" s="101"/>
      <c r="AC356" s="101"/>
      <c r="AD356" s="112"/>
    </row>
    <row r="357" spans="1:30" ht="15.75" x14ac:dyDescent="0.2">
      <c r="A357" s="95" t="s">
        <v>929</v>
      </c>
      <c r="B357" s="95" t="s">
        <v>953</v>
      </c>
      <c r="C357" s="94">
        <v>43</v>
      </c>
      <c r="D357" s="95" t="s">
        <v>101</v>
      </c>
      <c r="E357" s="119">
        <v>3132</v>
      </c>
      <c r="F357" s="142" t="s">
        <v>40</v>
      </c>
      <c r="G357" s="134"/>
      <c r="H357" s="398"/>
      <c r="I357" s="399"/>
      <c r="J357" s="398">
        <v>0</v>
      </c>
      <c r="K357" s="399"/>
      <c r="L357" s="398">
        <v>1700</v>
      </c>
      <c r="M357" s="399"/>
      <c r="N357" s="398">
        <v>1700</v>
      </c>
      <c r="O357" s="399"/>
      <c r="P357" s="398">
        <v>0</v>
      </c>
      <c r="Q357" s="399"/>
      <c r="R357" s="398">
        <v>1700</v>
      </c>
      <c r="S357" s="399"/>
      <c r="T357" s="398">
        <v>1700</v>
      </c>
      <c r="U357" s="399"/>
      <c r="V357" s="398">
        <v>800</v>
      </c>
      <c r="W357" s="399"/>
      <c r="X357" s="398">
        <v>800</v>
      </c>
      <c r="Y357" s="399"/>
      <c r="Z357" s="112"/>
      <c r="AA357" s="112"/>
      <c r="AB357" s="112"/>
      <c r="AC357" s="112"/>
      <c r="AD357" s="101"/>
    </row>
    <row r="358" spans="1:30" ht="15.75" x14ac:dyDescent="0.2">
      <c r="A358" s="188" t="s">
        <v>929</v>
      </c>
      <c r="B358" s="188" t="s">
        <v>953</v>
      </c>
      <c r="C358" s="167">
        <v>43</v>
      </c>
      <c r="D358" s="166"/>
      <c r="E358" s="168">
        <v>32</v>
      </c>
      <c r="F358" s="169"/>
      <c r="G358" s="169"/>
      <c r="H358" s="185">
        <f t="shared" ref="H358:Y358" si="198">H359+H364+H362+H367</f>
        <v>0</v>
      </c>
      <c r="I358" s="185">
        <f t="shared" si="198"/>
        <v>0</v>
      </c>
      <c r="J358" s="185">
        <f t="shared" si="198"/>
        <v>0</v>
      </c>
      <c r="K358" s="185">
        <f t="shared" si="198"/>
        <v>0</v>
      </c>
      <c r="L358" s="185">
        <f t="shared" si="198"/>
        <v>3100</v>
      </c>
      <c r="M358" s="185">
        <f t="shared" si="198"/>
        <v>0</v>
      </c>
      <c r="N358" s="185">
        <f t="shared" si="198"/>
        <v>3100</v>
      </c>
      <c r="O358" s="185">
        <f t="shared" si="198"/>
        <v>0</v>
      </c>
      <c r="P358" s="185">
        <f t="shared" si="198"/>
        <v>0</v>
      </c>
      <c r="Q358" s="185">
        <f t="shared" si="198"/>
        <v>0</v>
      </c>
      <c r="R358" s="185">
        <f t="shared" si="198"/>
        <v>3100</v>
      </c>
      <c r="S358" s="185">
        <f t="shared" si="198"/>
        <v>0</v>
      </c>
      <c r="T358" s="185">
        <f t="shared" si="198"/>
        <v>3100</v>
      </c>
      <c r="U358" s="185">
        <f t="shared" si="198"/>
        <v>0</v>
      </c>
      <c r="V358" s="185">
        <f t="shared" si="198"/>
        <v>1050</v>
      </c>
      <c r="W358" s="185">
        <f t="shared" si="198"/>
        <v>0</v>
      </c>
      <c r="X358" s="185">
        <f t="shared" si="198"/>
        <v>1050</v>
      </c>
      <c r="Y358" s="185">
        <f t="shared" si="198"/>
        <v>0</v>
      </c>
      <c r="Z358" s="112"/>
      <c r="AA358" s="112"/>
      <c r="AB358" s="112"/>
      <c r="AC358" s="112"/>
      <c r="AD358" s="112"/>
    </row>
    <row r="359" spans="1:30" ht="15.75" x14ac:dyDescent="0.2">
      <c r="A359" s="118" t="s">
        <v>929</v>
      </c>
      <c r="B359" s="118" t="s">
        <v>953</v>
      </c>
      <c r="C359" s="103">
        <v>43</v>
      </c>
      <c r="D359" s="118"/>
      <c r="E359" s="113">
        <v>321</v>
      </c>
      <c r="F359" s="141"/>
      <c r="G359" s="186"/>
      <c r="H359" s="108">
        <f t="shared" ref="H359:Y359" si="199">H360+H361</f>
        <v>0</v>
      </c>
      <c r="I359" s="108">
        <f t="shared" si="199"/>
        <v>0</v>
      </c>
      <c r="J359" s="108">
        <f t="shared" si="199"/>
        <v>0</v>
      </c>
      <c r="K359" s="108">
        <f t="shared" si="199"/>
        <v>0</v>
      </c>
      <c r="L359" s="108">
        <f t="shared" si="199"/>
        <v>1400</v>
      </c>
      <c r="M359" s="108">
        <f t="shared" si="199"/>
        <v>0</v>
      </c>
      <c r="N359" s="108">
        <f t="shared" si="199"/>
        <v>1400</v>
      </c>
      <c r="O359" s="108">
        <f t="shared" si="199"/>
        <v>0</v>
      </c>
      <c r="P359" s="108">
        <f t="shared" si="199"/>
        <v>0</v>
      </c>
      <c r="Q359" s="108">
        <f t="shared" si="199"/>
        <v>0</v>
      </c>
      <c r="R359" s="108">
        <f t="shared" si="199"/>
        <v>1400</v>
      </c>
      <c r="S359" s="108">
        <f t="shared" si="199"/>
        <v>0</v>
      </c>
      <c r="T359" s="108">
        <f t="shared" si="199"/>
        <v>1400</v>
      </c>
      <c r="U359" s="108">
        <f t="shared" si="199"/>
        <v>0</v>
      </c>
      <c r="V359" s="108">
        <f t="shared" si="199"/>
        <v>700</v>
      </c>
      <c r="W359" s="108">
        <f t="shared" si="199"/>
        <v>0</v>
      </c>
      <c r="X359" s="108">
        <f t="shared" si="199"/>
        <v>700</v>
      </c>
      <c r="Y359" s="108">
        <f t="shared" si="199"/>
        <v>0</v>
      </c>
      <c r="Z359" s="101"/>
      <c r="AA359" s="101"/>
      <c r="AB359" s="101"/>
      <c r="AC359" s="101"/>
      <c r="AD359" s="112"/>
    </row>
    <row r="360" spans="1:30" ht="15.75" x14ac:dyDescent="0.2">
      <c r="A360" s="95" t="s">
        <v>929</v>
      </c>
      <c r="B360" s="95" t="s">
        <v>953</v>
      </c>
      <c r="C360" s="94">
        <v>43</v>
      </c>
      <c r="D360" s="95" t="s">
        <v>101</v>
      </c>
      <c r="E360" s="119">
        <v>3211</v>
      </c>
      <c r="F360" s="142" t="s">
        <v>42</v>
      </c>
      <c r="G360" s="134"/>
      <c r="H360" s="398"/>
      <c r="I360" s="399"/>
      <c r="J360" s="398">
        <v>0</v>
      </c>
      <c r="K360" s="399"/>
      <c r="L360" s="398">
        <v>1200</v>
      </c>
      <c r="M360" s="399"/>
      <c r="N360" s="398">
        <v>1200</v>
      </c>
      <c r="O360" s="399"/>
      <c r="P360" s="398">
        <v>0</v>
      </c>
      <c r="Q360" s="399"/>
      <c r="R360" s="398">
        <v>1200</v>
      </c>
      <c r="S360" s="399"/>
      <c r="T360" s="398">
        <v>1200</v>
      </c>
      <c r="U360" s="399"/>
      <c r="V360" s="398">
        <v>600</v>
      </c>
      <c r="W360" s="399"/>
      <c r="X360" s="398">
        <v>600</v>
      </c>
      <c r="Y360" s="399"/>
      <c r="Z360" s="112"/>
      <c r="AA360" s="112"/>
      <c r="AB360" s="112"/>
      <c r="AC360" s="112"/>
      <c r="AD360" s="101"/>
    </row>
    <row r="361" spans="1:30" ht="30" x14ac:dyDescent="0.2">
      <c r="A361" s="95" t="s">
        <v>929</v>
      </c>
      <c r="B361" s="95" t="s">
        <v>953</v>
      </c>
      <c r="C361" s="94">
        <v>43</v>
      </c>
      <c r="D361" s="95" t="s">
        <v>101</v>
      </c>
      <c r="E361" s="119">
        <v>3212</v>
      </c>
      <c r="F361" s="142" t="s">
        <v>43</v>
      </c>
      <c r="G361" s="134"/>
      <c r="H361" s="398"/>
      <c r="I361" s="399"/>
      <c r="J361" s="398"/>
      <c r="K361" s="399"/>
      <c r="L361" s="398">
        <v>200</v>
      </c>
      <c r="M361" s="399"/>
      <c r="N361" s="398">
        <v>200</v>
      </c>
      <c r="O361" s="399"/>
      <c r="P361" s="398"/>
      <c r="Q361" s="399"/>
      <c r="R361" s="398">
        <v>200</v>
      </c>
      <c r="S361" s="399"/>
      <c r="T361" s="398">
        <v>200</v>
      </c>
      <c r="U361" s="399"/>
      <c r="V361" s="398">
        <v>100</v>
      </c>
      <c r="W361" s="399"/>
      <c r="X361" s="398">
        <v>100</v>
      </c>
      <c r="Y361" s="399"/>
      <c r="Z361" s="112"/>
      <c r="AA361" s="112"/>
      <c r="AB361" s="112"/>
      <c r="AC361" s="112"/>
      <c r="AD361" s="112"/>
    </row>
    <row r="362" spans="1:30" ht="15.75" x14ac:dyDescent="0.2">
      <c r="A362" s="118" t="s">
        <v>929</v>
      </c>
      <c r="B362" s="118" t="s">
        <v>953</v>
      </c>
      <c r="C362" s="103">
        <v>43</v>
      </c>
      <c r="D362" s="118"/>
      <c r="E362" s="113">
        <v>322</v>
      </c>
      <c r="F362" s="141"/>
      <c r="G362" s="186"/>
      <c r="H362" s="108">
        <f t="shared" ref="H362:Y362" si="200">H363</f>
        <v>0</v>
      </c>
      <c r="I362" s="108">
        <f t="shared" si="200"/>
        <v>0</v>
      </c>
      <c r="J362" s="108">
        <f t="shared" si="200"/>
        <v>0</v>
      </c>
      <c r="K362" s="108">
        <f t="shared" si="200"/>
        <v>0</v>
      </c>
      <c r="L362" s="108">
        <f t="shared" si="200"/>
        <v>200</v>
      </c>
      <c r="M362" s="108">
        <f t="shared" si="200"/>
        <v>0</v>
      </c>
      <c r="N362" s="108">
        <f t="shared" si="200"/>
        <v>200</v>
      </c>
      <c r="O362" s="108">
        <f t="shared" si="200"/>
        <v>0</v>
      </c>
      <c r="P362" s="108">
        <f t="shared" si="200"/>
        <v>0</v>
      </c>
      <c r="Q362" s="108">
        <f t="shared" si="200"/>
        <v>0</v>
      </c>
      <c r="R362" s="108">
        <f t="shared" si="200"/>
        <v>200</v>
      </c>
      <c r="S362" s="108">
        <f t="shared" si="200"/>
        <v>0</v>
      </c>
      <c r="T362" s="108">
        <f t="shared" si="200"/>
        <v>200</v>
      </c>
      <c r="U362" s="108">
        <f t="shared" si="200"/>
        <v>0</v>
      </c>
      <c r="V362" s="108">
        <f t="shared" si="200"/>
        <v>100</v>
      </c>
      <c r="W362" s="108">
        <f t="shared" si="200"/>
        <v>0</v>
      </c>
      <c r="X362" s="108">
        <f t="shared" si="200"/>
        <v>100</v>
      </c>
      <c r="Y362" s="108">
        <f t="shared" si="200"/>
        <v>0</v>
      </c>
      <c r="Z362" s="101"/>
      <c r="AA362" s="101"/>
      <c r="AB362" s="101"/>
      <c r="AC362" s="101"/>
      <c r="AD362" s="101"/>
    </row>
    <row r="363" spans="1:30" ht="15" x14ac:dyDescent="0.2">
      <c r="A363" s="95" t="s">
        <v>929</v>
      </c>
      <c r="B363" s="95" t="s">
        <v>953</v>
      </c>
      <c r="C363" s="94">
        <v>43</v>
      </c>
      <c r="D363" s="95" t="s">
        <v>101</v>
      </c>
      <c r="E363" s="119">
        <v>3223</v>
      </c>
      <c r="F363" s="142" t="s">
        <v>48</v>
      </c>
      <c r="G363" s="134"/>
      <c r="H363" s="398"/>
      <c r="I363" s="399"/>
      <c r="J363" s="398"/>
      <c r="K363" s="399"/>
      <c r="L363" s="398">
        <v>200</v>
      </c>
      <c r="M363" s="399"/>
      <c r="N363" s="398">
        <v>200</v>
      </c>
      <c r="O363" s="399"/>
      <c r="P363" s="398"/>
      <c r="Q363" s="399"/>
      <c r="R363" s="398">
        <v>200</v>
      </c>
      <c r="S363" s="399"/>
      <c r="T363" s="398">
        <v>200</v>
      </c>
      <c r="U363" s="399"/>
      <c r="V363" s="398">
        <v>100</v>
      </c>
      <c r="W363" s="399"/>
      <c r="X363" s="398">
        <v>100</v>
      </c>
      <c r="Y363" s="399"/>
      <c r="Z363" s="112"/>
      <c r="AA363" s="112"/>
      <c r="AB363" s="112"/>
      <c r="AC363" s="112"/>
      <c r="AD363" s="112"/>
    </row>
    <row r="364" spans="1:30" ht="15.75" x14ac:dyDescent="0.2">
      <c r="A364" s="118" t="s">
        <v>929</v>
      </c>
      <c r="B364" s="118" t="s">
        <v>953</v>
      </c>
      <c r="C364" s="103">
        <v>43</v>
      </c>
      <c r="D364" s="118"/>
      <c r="E364" s="113">
        <v>323</v>
      </c>
      <c r="F364" s="141"/>
      <c r="G364" s="186"/>
      <c r="H364" s="108">
        <f t="shared" ref="H364:W364" si="201">SUM(H365:H366)</f>
        <v>0</v>
      </c>
      <c r="I364" s="108">
        <f t="shared" si="201"/>
        <v>0</v>
      </c>
      <c r="J364" s="108">
        <f t="shared" si="201"/>
        <v>0</v>
      </c>
      <c r="K364" s="108">
        <f t="shared" si="201"/>
        <v>0</v>
      </c>
      <c r="L364" s="108">
        <f t="shared" si="201"/>
        <v>1000</v>
      </c>
      <c r="M364" s="108">
        <f t="shared" si="201"/>
        <v>0</v>
      </c>
      <c r="N364" s="108">
        <f t="shared" ref="N364:O364" si="202">SUM(N365:N366)</f>
        <v>1000</v>
      </c>
      <c r="O364" s="108">
        <f t="shared" si="202"/>
        <v>0</v>
      </c>
      <c r="P364" s="108">
        <f t="shared" si="201"/>
        <v>0</v>
      </c>
      <c r="Q364" s="108">
        <f t="shared" si="201"/>
        <v>0</v>
      </c>
      <c r="R364" s="108">
        <f t="shared" si="201"/>
        <v>1000</v>
      </c>
      <c r="S364" s="108">
        <f t="shared" si="201"/>
        <v>0</v>
      </c>
      <c r="T364" s="108">
        <f t="shared" ref="T364:U364" si="203">SUM(T365:T366)</f>
        <v>1000</v>
      </c>
      <c r="U364" s="108">
        <f t="shared" si="203"/>
        <v>0</v>
      </c>
      <c r="V364" s="108">
        <f t="shared" si="201"/>
        <v>0</v>
      </c>
      <c r="W364" s="108">
        <f t="shared" si="201"/>
        <v>0</v>
      </c>
      <c r="X364" s="108">
        <f t="shared" ref="X364:Y364" si="204">SUM(X365:X366)</f>
        <v>0</v>
      </c>
      <c r="Y364" s="108">
        <f t="shared" si="204"/>
        <v>0</v>
      </c>
      <c r="Z364" s="101"/>
      <c r="AA364" s="101"/>
      <c r="AB364" s="101"/>
      <c r="AC364" s="101"/>
      <c r="AD364" s="112"/>
    </row>
    <row r="365" spans="1:30" ht="15.75" x14ac:dyDescent="0.2">
      <c r="A365" s="95" t="s">
        <v>929</v>
      </c>
      <c r="B365" s="95" t="s">
        <v>953</v>
      </c>
      <c r="C365" s="94">
        <v>43</v>
      </c>
      <c r="D365" s="95" t="s">
        <v>101</v>
      </c>
      <c r="E365" s="119">
        <v>3231</v>
      </c>
      <c r="F365" s="142" t="s">
        <v>52</v>
      </c>
      <c r="G365" s="134"/>
      <c r="H365" s="398"/>
      <c r="I365" s="399"/>
      <c r="J365" s="398"/>
      <c r="K365" s="399"/>
      <c r="L365" s="398">
        <v>500</v>
      </c>
      <c r="M365" s="399"/>
      <c r="N365" s="398">
        <v>500</v>
      </c>
      <c r="O365" s="399"/>
      <c r="P365" s="398"/>
      <c r="Q365" s="399"/>
      <c r="R365" s="398">
        <v>500</v>
      </c>
      <c r="S365" s="399"/>
      <c r="T365" s="398">
        <v>500</v>
      </c>
      <c r="U365" s="399"/>
      <c r="V365" s="398">
        <v>0</v>
      </c>
      <c r="W365" s="399"/>
      <c r="X365" s="398"/>
      <c r="Y365" s="399"/>
      <c r="Z365" s="112"/>
      <c r="AA365" s="112"/>
      <c r="AB365" s="112"/>
      <c r="AC365" s="112"/>
      <c r="AD365" s="101"/>
    </row>
    <row r="366" spans="1:30" ht="15" x14ac:dyDescent="0.2">
      <c r="A366" s="95" t="s">
        <v>929</v>
      </c>
      <c r="B366" s="95" t="s">
        <v>953</v>
      </c>
      <c r="C366" s="94">
        <v>43</v>
      </c>
      <c r="D366" s="95" t="s">
        <v>101</v>
      </c>
      <c r="E366" s="119">
        <v>3233</v>
      </c>
      <c r="F366" s="142" t="s">
        <v>54</v>
      </c>
      <c r="G366" s="134"/>
      <c r="H366" s="398"/>
      <c r="I366" s="398"/>
      <c r="J366" s="398"/>
      <c r="K366" s="398"/>
      <c r="L366" s="398">
        <v>500</v>
      </c>
      <c r="M366" s="398"/>
      <c r="N366" s="398">
        <v>500</v>
      </c>
      <c r="O366" s="398"/>
      <c r="P366" s="398"/>
      <c r="Q366" s="398"/>
      <c r="R366" s="398">
        <v>500</v>
      </c>
      <c r="S366" s="398"/>
      <c r="T366" s="398">
        <v>500</v>
      </c>
      <c r="U366" s="398"/>
      <c r="V366" s="398">
        <v>0</v>
      </c>
      <c r="W366" s="398"/>
      <c r="X366" s="398"/>
      <c r="Y366" s="398"/>
      <c r="Z366" s="112"/>
      <c r="AA366" s="112"/>
      <c r="AB366" s="112"/>
      <c r="AC366" s="112"/>
      <c r="AD366" s="112"/>
    </row>
    <row r="367" spans="1:30" ht="15.75" x14ac:dyDescent="0.2">
      <c r="A367" s="118" t="s">
        <v>929</v>
      </c>
      <c r="B367" s="118" t="s">
        <v>953</v>
      </c>
      <c r="C367" s="103">
        <v>43</v>
      </c>
      <c r="D367" s="118"/>
      <c r="E367" s="113">
        <v>329</v>
      </c>
      <c r="F367" s="141"/>
      <c r="G367" s="186"/>
      <c r="H367" s="108">
        <f t="shared" ref="H367:Y367" si="205">H368</f>
        <v>0</v>
      </c>
      <c r="I367" s="108">
        <f t="shared" si="205"/>
        <v>0</v>
      </c>
      <c r="J367" s="108">
        <f t="shared" si="205"/>
        <v>0</v>
      </c>
      <c r="K367" s="108">
        <f t="shared" si="205"/>
        <v>0</v>
      </c>
      <c r="L367" s="108">
        <f t="shared" si="205"/>
        <v>500</v>
      </c>
      <c r="M367" s="108">
        <f t="shared" si="205"/>
        <v>0</v>
      </c>
      <c r="N367" s="108">
        <f t="shared" si="205"/>
        <v>500</v>
      </c>
      <c r="O367" s="108">
        <f t="shared" si="205"/>
        <v>0</v>
      </c>
      <c r="P367" s="108">
        <f t="shared" si="205"/>
        <v>0</v>
      </c>
      <c r="Q367" s="108">
        <f t="shared" si="205"/>
        <v>0</v>
      </c>
      <c r="R367" s="108">
        <f t="shared" si="205"/>
        <v>500</v>
      </c>
      <c r="S367" s="108">
        <f t="shared" si="205"/>
        <v>0</v>
      </c>
      <c r="T367" s="108">
        <f t="shared" si="205"/>
        <v>500</v>
      </c>
      <c r="U367" s="108">
        <f t="shared" si="205"/>
        <v>0</v>
      </c>
      <c r="V367" s="108">
        <f t="shared" si="205"/>
        <v>250</v>
      </c>
      <c r="W367" s="108">
        <f t="shared" si="205"/>
        <v>0</v>
      </c>
      <c r="X367" s="108">
        <f t="shared" si="205"/>
        <v>250</v>
      </c>
      <c r="Y367" s="108">
        <f t="shared" si="205"/>
        <v>0</v>
      </c>
      <c r="Z367" s="101"/>
      <c r="AA367" s="101"/>
      <c r="AB367" s="101"/>
      <c r="AC367" s="101"/>
      <c r="AD367" s="112"/>
    </row>
    <row r="368" spans="1:30" ht="15.75" x14ac:dyDescent="0.2">
      <c r="A368" s="95" t="s">
        <v>929</v>
      </c>
      <c r="B368" s="95" t="s">
        <v>953</v>
      </c>
      <c r="C368" s="94">
        <v>43</v>
      </c>
      <c r="D368" s="95" t="s">
        <v>101</v>
      </c>
      <c r="E368" s="119">
        <v>3293</v>
      </c>
      <c r="F368" s="142" t="s">
        <v>64</v>
      </c>
      <c r="G368" s="134"/>
      <c r="H368" s="398"/>
      <c r="I368" s="399"/>
      <c r="J368" s="398"/>
      <c r="K368" s="399"/>
      <c r="L368" s="398">
        <v>500</v>
      </c>
      <c r="M368" s="399"/>
      <c r="N368" s="398">
        <v>500</v>
      </c>
      <c r="O368" s="399"/>
      <c r="P368" s="398"/>
      <c r="Q368" s="399"/>
      <c r="R368" s="398">
        <v>500</v>
      </c>
      <c r="S368" s="399"/>
      <c r="T368" s="398">
        <v>500</v>
      </c>
      <c r="U368" s="399"/>
      <c r="V368" s="398">
        <v>250</v>
      </c>
      <c r="W368" s="399"/>
      <c r="X368" s="398">
        <v>250</v>
      </c>
      <c r="Y368" s="399"/>
      <c r="Z368" s="112"/>
      <c r="AA368" s="112"/>
      <c r="AB368" s="112"/>
      <c r="AC368" s="112"/>
      <c r="AD368" s="101"/>
    </row>
    <row r="369" spans="1:30" ht="15.75" x14ac:dyDescent="0.2">
      <c r="A369" s="188" t="s">
        <v>929</v>
      </c>
      <c r="B369" s="188" t="s">
        <v>953</v>
      </c>
      <c r="C369" s="167">
        <v>43</v>
      </c>
      <c r="D369" s="166"/>
      <c r="E369" s="168">
        <v>42</v>
      </c>
      <c r="F369" s="169"/>
      <c r="G369" s="169"/>
      <c r="H369" s="185">
        <f t="shared" ref="H369:X370" si="206">H370</f>
        <v>0</v>
      </c>
      <c r="I369" s="185">
        <f t="shared" si="206"/>
        <v>0</v>
      </c>
      <c r="J369" s="185">
        <f t="shared" si="206"/>
        <v>0</v>
      </c>
      <c r="K369" s="185">
        <f t="shared" si="206"/>
        <v>0</v>
      </c>
      <c r="L369" s="185">
        <f t="shared" si="206"/>
        <v>12000</v>
      </c>
      <c r="M369" s="185">
        <f t="shared" si="206"/>
        <v>0</v>
      </c>
      <c r="N369" s="185">
        <f t="shared" si="206"/>
        <v>12000</v>
      </c>
      <c r="O369" s="185">
        <f t="shared" si="206"/>
        <v>0</v>
      </c>
      <c r="P369" s="185">
        <f t="shared" si="206"/>
        <v>0</v>
      </c>
      <c r="Q369" s="185">
        <f t="shared" si="206"/>
        <v>0</v>
      </c>
      <c r="R369" s="185">
        <f t="shared" si="206"/>
        <v>12000</v>
      </c>
      <c r="S369" s="185">
        <f t="shared" si="206"/>
        <v>0</v>
      </c>
      <c r="T369" s="185">
        <f t="shared" si="206"/>
        <v>12000</v>
      </c>
      <c r="U369" s="185">
        <f t="shared" si="206"/>
        <v>0</v>
      </c>
      <c r="V369" s="185">
        <f t="shared" si="206"/>
        <v>6000</v>
      </c>
      <c r="W369" s="185">
        <f t="shared" si="206"/>
        <v>0</v>
      </c>
      <c r="X369" s="185">
        <f t="shared" si="206"/>
        <v>6000</v>
      </c>
      <c r="Y369" s="185">
        <f t="shared" ref="X369:Y370" si="207">Y370</f>
        <v>0</v>
      </c>
      <c r="Z369" s="112"/>
      <c r="AA369" s="112"/>
      <c r="AB369" s="112"/>
      <c r="AC369" s="112"/>
      <c r="AD369" s="112"/>
    </row>
    <row r="370" spans="1:30" ht="15.75" x14ac:dyDescent="0.2">
      <c r="A370" s="118" t="s">
        <v>929</v>
      </c>
      <c r="B370" s="118" t="s">
        <v>953</v>
      </c>
      <c r="C370" s="103">
        <v>43</v>
      </c>
      <c r="D370" s="118"/>
      <c r="E370" s="113">
        <v>422</v>
      </c>
      <c r="F370" s="141"/>
      <c r="G370" s="186"/>
      <c r="H370" s="108">
        <f t="shared" si="206"/>
        <v>0</v>
      </c>
      <c r="I370" s="108">
        <f t="shared" si="206"/>
        <v>0</v>
      </c>
      <c r="J370" s="108">
        <f t="shared" si="206"/>
        <v>0</v>
      </c>
      <c r="K370" s="108">
        <f t="shared" si="206"/>
        <v>0</v>
      </c>
      <c r="L370" s="108">
        <f t="shared" si="206"/>
        <v>12000</v>
      </c>
      <c r="M370" s="108">
        <f t="shared" si="206"/>
        <v>0</v>
      </c>
      <c r="N370" s="108">
        <f t="shared" si="206"/>
        <v>12000</v>
      </c>
      <c r="O370" s="108">
        <f t="shared" si="206"/>
        <v>0</v>
      </c>
      <c r="P370" s="108">
        <f t="shared" si="206"/>
        <v>0</v>
      </c>
      <c r="Q370" s="108">
        <f t="shared" si="206"/>
        <v>0</v>
      </c>
      <c r="R370" s="108">
        <f t="shared" si="206"/>
        <v>12000</v>
      </c>
      <c r="S370" s="108">
        <f t="shared" si="206"/>
        <v>0</v>
      </c>
      <c r="T370" s="108">
        <f t="shared" si="206"/>
        <v>12000</v>
      </c>
      <c r="U370" s="108">
        <f t="shared" si="206"/>
        <v>0</v>
      </c>
      <c r="V370" s="108">
        <f t="shared" si="206"/>
        <v>6000</v>
      </c>
      <c r="W370" s="108">
        <f t="shared" si="206"/>
        <v>0</v>
      </c>
      <c r="X370" s="108">
        <f t="shared" si="207"/>
        <v>6000</v>
      </c>
      <c r="Y370" s="108">
        <f t="shared" si="207"/>
        <v>0</v>
      </c>
      <c r="Z370" s="101"/>
      <c r="AA370" s="101"/>
      <c r="AB370" s="101"/>
      <c r="AC370" s="101"/>
      <c r="AD370" s="112"/>
    </row>
    <row r="371" spans="1:30" ht="15.75" x14ac:dyDescent="0.2">
      <c r="A371" s="95" t="s">
        <v>929</v>
      </c>
      <c r="B371" s="95" t="s">
        <v>953</v>
      </c>
      <c r="C371" s="94">
        <v>43</v>
      </c>
      <c r="D371" s="95" t="s">
        <v>101</v>
      </c>
      <c r="E371" s="119">
        <v>4227</v>
      </c>
      <c r="F371" s="142" t="s">
        <v>77</v>
      </c>
      <c r="G371" s="134"/>
      <c r="H371" s="398"/>
      <c r="I371" s="399"/>
      <c r="J371" s="398">
        <v>0</v>
      </c>
      <c r="K371" s="399"/>
      <c r="L371" s="398">
        <v>12000</v>
      </c>
      <c r="M371" s="399"/>
      <c r="N371" s="398">
        <v>12000</v>
      </c>
      <c r="O371" s="399"/>
      <c r="P371" s="398">
        <v>0</v>
      </c>
      <c r="Q371" s="399"/>
      <c r="R371" s="398">
        <v>12000</v>
      </c>
      <c r="S371" s="399"/>
      <c r="T371" s="398">
        <v>12000</v>
      </c>
      <c r="U371" s="399"/>
      <c r="V371" s="398">
        <v>6000</v>
      </c>
      <c r="W371" s="399"/>
      <c r="X371" s="398">
        <v>6000</v>
      </c>
      <c r="Y371" s="399"/>
      <c r="Z371" s="112"/>
      <c r="AA371" s="112"/>
      <c r="AB371" s="112"/>
      <c r="AC371" s="112"/>
      <c r="AD371" s="101"/>
    </row>
    <row r="372" spans="1:30" ht="15.75" x14ac:dyDescent="0.2">
      <c r="A372" s="188" t="s">
        <v>929</v>
      </c>
      <c r="B372" s="188" t="s">
        <v>953</v>
      </c>
      <c r="C372" s="167">
        <v>559</v>
      </c>
      <c r="D372" s="166"/>
      <c r="E372" s="168">
        <v>31</v>
      </c>
      <c r="F372" s="169"/>
      <c r="G372" s="169"/>
      <c r="H372" s="185">
        <f t="shared" ref="H372:Y372" si="208">H373+H377+H375</f>
        <v>0</v>
      </c>
      <c r="I372" s="185">
        <f t="shared" si="208"/>
        <v>0</v>
      </c>
      <c r="J372" s="185">
        <f t="shared" si="208"/>
        <v>0</v>
      </c>
      <c r="K372" s="185">
        <f t="shared" si="208"/>
        <v>0</v>
      </c>
      <c r="L372" s="185">
        <f t="shared" si="208"/>
        <v>55900</v>
      </c>
      <c r="M372" s="185">
        <f t="shared" si="208"/>
        <v>0</v>
      </c>
      <c r="N372" s="185">
        <f t="shared" si="208"/>
        <v>55900</v>
      </c>
      <c r="O372" s="185">
        <f t="shared" si="208"/>
        <v>0</v>
      </c>
      <c r="P372" s="185">
        <f t="shared" si="208"/>
        <v>0</v>
      </c>
      <c r="Q372" s="185">
        <f t="shared" si="208"/>
        <v>0</v>
      </c>
      <c r="R372" s="185">
        <f t="shared" si="208"/>
        <v>55900</v>
      </c>
      <c r="S372" s="185">
        <f t="shared" si="208"/>
        <v>0</v>
      </c>
      <c r="T372" s="185">
        <f t="shared" si="208"/>
        <v>55900</v>
      </c>
      <c r="U372" s="185">
        <f t="shared" si="208"/>
        <v>0</v>
      </c>
      <c r="V372" s="185">
        <f t="shared" si="208"/>
        <v>26950</v>
      </c>
      <c r="W372" s="185">
        <f t="shared" si="208"/>
        <v>0</v>
      </c>
      <c r="X372" s="185">
        <f t="shared" si="208"/>
        <v>26950</v>
      </c>
      <c r="Y372" s="185">
        <f t="shared" si="208"/>
        <v>0</v>
      </c>
      <c r="Z372" s="112"/>
      <c r="AA372" s="112"/>
      <c r="AB372" s="112"/>
      <c r="AC372" s="112"/>
      <c r="AD372" s="112"/>
    </row>
    <row r="373" spans="1:30" ht="15.75" x14ac:dyDescent="0.2">
      <c r="A373" s="118" t="s">
        <v>929</v>
      </c>
      <c r="B373" s="118" t="s">
        <v>953</v>
      </c>
      <c r="C373" s="103">
        <v>559</v>
      </c>
      <c r="D373" s="118"/>
      <c r="E373" s="113">
        <v>311</v>
      </c>
      <c r="F373" s="141"/>
      <c r="G373" s="186"/>
      <c r="H373" s="108">
        <f t="shared" ref="H373:Y373" si="209">H374</f>
        <v>0</v>
      </c>
      <c r="I373" s="108">
        <f t="shared" si="209"/>
        <v>0</v>
      </c>
      <c r="J373" s="108">
        <f t="shared" si="209"/>
        <v>0</v>
      </c>
      <c r="K373" s="108">
        <f t="shared" si="209"/>
        <v>0</v>
      </c>
      <c r="L373" s="108">
        <f t="shared" si="209"/>
        <v>48000</v>
      </c>
      <c r="M373" s="108">
        <f t="shared" si="209"/>
        <v>0</v>
      </c>
      <c r="N373" s="108">
        <f t="shared" si="209"/>
        <v>48000</v>
      </c>
      <c r="O373" s="108">
        <f t="shared" si="209"/>
        <v>0</v>
      </c>
      <c r="P373" s="108">
        <f t="shared" si="209"/>
        <v>0</v>
      </c>
      <c r="Q373" s="108">
        <f t="shared" si="209"/>
        <v>0</v>
      </c>
      <c r="R373" s="108">
        <f t="shared" si="209"/>
        <v>48000</v>
      </c>
      <c r="S373" s="108">
        <f t="shared" si="209"/>
        <v>0</v>
      </c>
      <c r="T373" s="108">
        <f t="shared" si="209"/>
        <v>48000</v>
      </c>
      <c r="U373" s="108">
        <f t="shared" si="209"/>
        <v>0</v>
      </c>
      <c r="V373" s="108">
        <f t="shared" si="209"/>
        <v>24000</v>
      </c>
      <c r="W373" s="108">
        <f t="shared" si="209"/>
        <v>0</v>
      </c>
      <c r="X373" s="108">
        <f t="shared" si="209"/>
        <v>24000</v>
      </c>
      <c r="Y373" s="108">
        <f t="shared" si="209"/>
        <v>0</v>
      </c>
      <c r="Z373" s="101"/>
      <c r="AA373" s="101"/>
      <c r="AB373" s="101"/>
      <c r="AC373" s="101"/>
      <c r="AD373" s="101"/>
    </row>
    <row r="374" spans="1:30" ht="15" x14ac:dyDescent="0.2">
      <c r="A374" s="95" t="s">
        <v>929</v>
      </c>
      <c r="B374" s="95" t="s">
        <v>953</v>
      </c>
      <c r="C374" s="94">
        <v>559</v>
      </c>
      <c r="D374" s="95" t="s">
        <v>101</v>
      </c>
      <c r="E374" s="119">
        <v>3111</v>
      </c>
      <c r="F374" s="142" t="s">
        <v>33</v>
      </c>
      <c r="G374" s="134"/>
      <c r="H374" s="398"/>
      <c r="I374" s="399"/>
      <c r="J374" s="398">
        <v>0</v>
      </c>
      <c r="K374" s="399"/>
      <c r="L374" s="398">
        <v>48000</v>
      </c>
      <c r="M374" s="399"/>
      <c r="N374" s="398">
        <v>48000</v>
      </c>
      <c r="O374" s="399"/>
      <c r="P374" s="398">
        <v>0</v>
      </c>
      <c r="Q374" s="399"/>
      <c r="R374" s="398">
        <v>48000</v>
      </c>
      <c r="S374" s="399"/>
      <c r="T374" s="398">
        <v>48000</v>
      </c>
      <c r="U374" s="399"/>
      <c r="V374" s="398">
        <v>24000</v>
      </c>
      <c r="W374" s="399"/>
      <c r="X374" s="398">
        <v>24000</v>
      </c>
      <c r="Y374" s="399"/>
      <c r="Z374" s="112"/>
      <c r="AA374" s="112"/>
      <c r="AB374" s="112"/>
      <c r="AC374" s="112"/>
      <c r="AD374" s="112"/>
    </row>
    <row r="375" spans="1:30" ht="15.75" x14ac:dyDescent="0.2">
      <c r="A375" s="118" t="s">
        <v>929</v>
      </c>
      <c r="B375" s="118" t="s">
        <v>953</v>
      </c>
      <c r="C375" s="103">
        <v>559</v>
      </c>
      <c r="D375" s="118"/>
      <c r="E375" s="113">
        <v>312</v>
      </c>
      <c r="F375" s="141"/>
      <c r="G375" s="186"/>
      <c r="H375" s="108">
        <f t="shared" ref="H375:Y375" si="210">H376</f>
        <v>0</v>
      </c>
      <c r="I375" s="108">
        <f t="shared" si="210"/>
        <v>0</v>
      </c>
      <c r="J375" s="108">
        <f t="shared" si="210"/>
        <v>0</v>
      </c>
      <c r="K375" s="108">
        <f t="shared" si="210"/>
        <v>0</v>
      </c>
      <c r="L375" s="108">
        <f t="shared" si="210"/>
        <v>2400</v>
      </c>
      <c r="M375" s="108">
        <f t="shared" si="210"/>
        <v>0</v>
      </c>
      <c r="N375" s="108">
        <f t="shared" si="210"/>
        <v>2400</v>
      </c>
      <c r="O375" s="108">
        <f t="shared" si="210"/>
        <v>0</v>
      </c>
      <c r="P375" s="108">
        <f t="shared" si="210"/>
        <v>0</v>
      </c>
      <c r="Q375" s="108">
        <f t="shared" si="210"/>
        <v>0</v>
      </c>
      <c r="R375" s="108">
        <f t="shared" si="210"/>
        <v>2400</v>
      </c>
      <c r="S375" s="108">
        <f t="shared" si="210"/>
        <v>0</v>
      </c>
      <c r="T375" s="108">
        <f t="shared" si="210"/>
        <v>2400</v>
      </c>
      <c r="U375" s="108">
        <f t="shared" si="210"/>
        <v>0</v>
      </c>
      <c r="V375" s="108">
        <f t="shared" si="210"/>
        <v>1200</v>
      </c>
      <c r="W375" s="108">
        <f t="shared" si="210"/>
        <v>0</v>
      </c>
      <c r="X375" s="108">
        <f t="shared" si="210"/>
        <v>1200</v>
      </c>
      <c r="Y375" s="108">
        <f t="shared" si="210"/>
        <v>0</v>
      </c>
      <c r="Z375" s="101"/>
      <c r="AA375" s="101"/>
      <c r="AB375" s="101"/>
      <c r="AC375" s="101"/>
      <c r="AD375" s="101"/>
    </row>
    <row r="376" spans="1:30" ht="15" x14ac:dyDescent="0.2">
      <c r="A376" s="95" t="s">
        <v>929</v>
      </c>
      <c r="B376" s="95" t="s">
        <v>953</v>
      </c>
      <c r="C376" s="94">
        <v>559</v>
      </c>
      <c r="D376" s="95" t="s">
        <v>101</v>
      </c>
      <c r="E376" s="119">
        <v>3121</v>
      </c>
      <c r="F376" s="142" t="s">
        <v>471</v>
      </c>
      <c r="G376" s="134"/>
      <c r="H376" s="398"/>
      <c r="I376" s="399"/>
      <c r="J376" s="398"/>
      <c r="K376" s="399"/>
      <c r="L376" s="398">
        <v>2400</v>
      </c>
      <c r="M376" s="399"/>
      <c r="N376" s="398">
        <v>2400</v>
      </c>
      <c r="O376" s="399"/>
      <c r="P376" s="398"/>
      <c r="Q376" s="399"/>
      <c r="R376" s="398">
        <v>2400</v>
      </c>
      <c r="S376" s="399"/>
      <c r="T376" s="398">
        <v>2400</v>
      </c>
      <c r="U376" s="399"/>
      <c r="V376" s="398">
        <v>1200</v>
      </c>
      <c r="W376" s="399"/>
      <c r="X376" s="398">
        <v>1200</v>
      </c>
      <c r="Y376" s="399"/>
      <c r="Z376" s="112"/>
      <c r="AA376" s="112"/>
      <c r="AB376" s="112"/>
      <c r="AC376" s="112"/>
      <c r="AD376" s="112"/>
    </row>
    <row r="377" spans="1:30" ht="15.75" x14ac:dyDescent="0.2">
      <c r="A377" s="118" t="s">
        <v>929</v>
      </c>
      <c r="B377" s="118" t="s">
        <v>953</v>
      </c>
      <c r="C377" s="103">
        <v>559</v>
      </c>
      <c r="D377" s="118"/>
      <c r="E377" s="113">
        <v>313</v>
      </c>
      <c r="F377" s="141"/>
      <c r="G377" s="186"/>
      <c r="H377" s="108">
        <f t="shared" ref="H377:Y377" si="211">H378</f>
        <v>0</v>
      </c>
      <c r="I377" s="108">
        <f t="shared" si="211"/>
        <v>0</v>
      </c>
      <c r="J377" s="108">
        <f t="shared" si="211"/>
        <v>0</v>
      </c>
      <c r="K377" s="108">
        <f t="shared" si="211"/>
        <v>0</v>
      </c>
      <c r="L377" s="108">
        <f t="shared" si="211"/>
        <v>5500</v>
      </c>
      <c r="M377" s="108">
        <f t="shared" si="211"/>
        <v>0</v>
      </c>
      <c r="N377" s="108">
        <f t="shared" si="211"/>
        <v>5500</v>
      </c>
      <c r="O377" s="108">
        <f t="shared" si="211"/>
        <v>0</v>
      </c>
      <c r="P377" s="108">
        <f t="shared" si="211"/>
        <v>0</v>
      </c>
      <c r="Q377" s="108">
        <f t="shared" si="211"/>
        <v>0</v>
      </c>
      <c r="R377" s="108">
        <f t="shared" si="211"/>
        <v>5500</v>
      </c>
      <c r="S377" s="108">
        <f t="shared" si="211"/>
        <v>0</v>
      </c>
      <c r="T377" s="108">
        <f t="shared" si="211"/>
        <v>5500</v>
      </c>
      <c r="U377" s="108">
        <f t="shared" si="211"/>
        <v>0</v>
      </c>
      <c r="V377" s="108">
        <f t="shared" si="211"/>
        <v>1750</v>
      </c>
      <c r="W377" s="108">
        <f t="shared" si="211"/>
        <v>0</v>
      </c>
      <c r="X377" s="108">
        <f t="shared" si="211"/>
        <v>1750</v>
      </c>
      <c r="Y377" s="108">
        <f t="shared" si="211"/>
        <v>0</v>
      </c>
      <c r="Z377" s="101"/>
      <c r="AA377" s="101"/>
      <c r="AB377" s="101"/>
      <c r="AC377" s="101"/>
      <c r="AD377" s="112"/>
    </row>
    <row r="378" spans="1:30" ht="15.75" x14ac:dyDescent="0.2">
      <c r="A378" s="95" t="s">
        <v>929</v>
      </c>
      <c r="B378" s="95" t="s">
        <v>953</v>
      </c>
      <c r="C378" s="94">
        <v>559</v>
      </c>
      <c r="D378" s="95" t="s">
        <v>101</v>
      </c>
      <c r="E378" s="119">
        <v>3132</v>
      </c>
      <c r="F378" s="142" t="s">
        <v>40</v>
      </c>
      <c r="G378" s="134"/>
      <c r="H378" s="398"/>
      <c r="I378" s="399"/>
      <c r="J378" s="398">
        <v>0</v>
      </c>
      <c r="K378" s="399"/>
      <c r="L378" s="398">
        <v>5500</v>
      </c>
      <c r="M378" s="399"/>
      <c r="N378" s="398">
        <v>5500</v>
      </c>
      <c r="O378" s="399"/>
      <c r="P378" s="398">
        <v>0</v>
      </c>
      <c r="Q378" s="399"/>
      <c r="R378" s="398">
        <v>5500</v>
      </c>
      <c r="S378" s="399"/>
      <c r="T378" s="398">
        <v>5500</v>
      </c>
      <c r="U378" s="399"/>
      <c r="V378" s="398">
        <v>1750</v>
      </c>
      <c r="W378" s="399"/>
      <c r="X378" s="398">
        <v>1750</v>
      </c>
      <c r="Y378" s="399"/>
      <c r="Z378" s="112"/>
      <c r="AA378" s="112"/>
      <c r="AB378" s="112"/>
      <c r="AC378" s="112"/>
      <c r="AD378" s="101"/>
    </row>
    <row r="379" spans="1:30" ht="15.75" x14ac:dyDescent="0.2">
      <c r="A379" s="188" t="s">
        <v>929</v>
      </c>
      <c r="B379" s="188" t="s">
        <v>953</v>
      </c>
      <c r="C379" s="167">
        <v>559</v>
      </c>
      <c r="D379" s="166"/>
      <c r="E379" s="168">
        <v>32</v>
      </c>
      <c r="F379" s="169"/>
      <c r="G379" s="169"/>
      <c r="H379" s="185">
        <f t="shared" ref="H379:Y379" si="212">H380+H385+H383+H388</f>
        <v>0</v>
      </c>
      <c r="I379" s="185">
        <f t="shared" si="212"/>
        <v>0</v>
      </c>
      <c r="J379" s="185">
        <f t="shared" si="212"/>
        <v>0</v>
      </c>
      <c r="K379" s="185">
        <f t="shared" si="212"/>
        <v>0</v>
      </c>
      <c r="L379" s="185">
        <f t="shared" si="212"/>
        <v>12400</v>
      </c>
      <c r="M379" s="185">
        <f t="shared" si="212"/>
        <v>0</v>
      </c>
      <c r="N379" s="185">
        <f t="shared" si="212"/>
        <v>12400</v>
      </c>
      <c r="O379" s="185">
        <f t="shared" si="212"/>
        <v>0</v>
      </c>
      <c r="P379" s="185">
        <f t="shared" si="212"/>
        <v>0</v>
      </c>
      <c r="Q379" s="185">
        <f t="shared" si="212"/>
        <v>0</v>
      </c>
      <c r="R379" s="185">
        <f t="shared" si="212"/>
        <v>12400</v>
      </c>
      <c r="S379" s="185">
        <f t="shared" si="212"/>
        <v>0</v>
      </c>
      <c r="T379" s="185">
        <f t="shared" si="212"/>
        <v>12400</v>
      </c>
      <c r="U379" s="185">
        <f t="shared" si="212"/>
        <v>0</v>
      </c>
      <c r="V379" s="185">
        <f t="shared" si="212"/>
        <v>4200</v>
      </c>
      <c r="W379" s="185">
        <f t="shared" si="212"/>
        <v>0</v>
      </c>
      <c r="X379" s="185">
        <f t="shared" si="212"/>
        <v>4200</v>
      </c>
      <c r="Y379" s="185">
        <f t="shared" si="212"/>
        <v>0</v>
      </c>
      <c r="Z379" s="112"/>
      <c r="AA379" s="112"/>
      <c r="AB379" s="112"/>
      <c r="AC379" s="112"/>
      <c r="AD379" s="112"/>
    </row>
    <row r="380" spans="1:30" ht="15.75" x14ac:dyDescent="0.2">
      <c r="A380" s="118" t="s">
        <v>929</v>
      </c>
      <c r="B380" s="118" t="s">
        <v>953</v>
      </c>
      <c r="C380" s="103">
        <v>559</v>
      </c>
      <c r="D380" s="118"/>
      <c r="E380" s="113">
        <v>321</v>
      </c>
      <c r="F380" s="141"/>
      <c r="G380" s="186"/>
      <c r="H380" s="108">
        <f t="shared" ref="H380:Y380" si="213">H381+H382</f>
        <v>0</v>
      </c>
      <c r="I380" s="108">
        <f t="shared" si="213"/>
        <v>0</v>
      </c>
      <c r="J380" s="108">
        <f t="shared" si="213"/>
        <v>0</v>
      </c>
      <c r="K380" s="108">
        <f t="shared" si="213"/>
        <v>0</v>
      </c>
      <c r="L380" s="108">
        <f t="shared" si="213"/>
        <v>5600</v>
      </c>
      <c r="M380" s="108">
        <f t="shared" si="213"/>
        <v>0</v>
      </c>
      <c r="N380" s="108">
        <f t="shared" si="213"/>
        <v>5600</v>
      </c>
      <c r="O380" s="108">
        <f t="shared" si="213"/>
        <v>0</v>
      </c>
      <c r="P380" s="108">
        <f t="shared" si="213"/>
        <v>0</v>
      </c>
      <c r="Q380" s="108">
        <f t="shared" si="213"/>
        <v>0</v>
      </c>
      <c r="R380" s="108">
        <f t="shared" si="213"/>
        <v>5600</v>
      </c>
      <c r="S380" s="108">
        <f t="shared" si="213"/>
        <v>0</v>
      </c>
      <c r="T380" s="108">
        <f t="shared" si="213"/>
        <v>5600</v>
      </c>
      <c r="U380" s="108">
        <f t="shared" si="213"/>
        <v>0</v>
      </c>
      <c r="V380" s="108">
        <f t="shared" si="213"/>
        <v>2800</v>
      </c>
      <c r="W380" s="108">
        <f t="shared" si="213"/>
        <v>0</v>
      </c>
      <c r="X380" s="108">
        <f t="shared" si="213"/>
        <v>2800</v>
      </c>
      <c r="Y380" s="108">
        <f t="shared" si="213"/>
        <v>0</v>
      </c>
      <c r="Z380" s="101"/>
      <c r="AA380" s="101"/>
      <c r="AB380" s="101"/>
      <c r="AC380" s="101"/>
      <c r="AD380" s="112"/>
    </row>
    <row r="381" spans="1:30" ht="15.75" x14ac:dyDescent="0.2">
      <c r="A381" s="95" t="s">
        <v>929</v>
      </c>
      <c r="B381" s="95" t="s">
        <v>953</v>
      </c>
      <c r="C381" s="94">
        <v>559</v>
      </c>
      <c r="D381" s="95" t="s">
        <v>101</v>
      </c>
      <c r="E381" s="119">
        <v>3211</v>
      </c>
      <c r="F381" s="142" t="s">
        <v>42</v>
      </c>
      <c r="G381" s="134"/>
      <c r="H381" s="398"/>
      <c r="I381" s="399"/>
      <c r="J381" s="398">
        <v>0</v>
      </c>
      <c r="K381" s="399"/>
      <c r="L381" s="398">
        <v>4800</v>
      </c>
      <c r="M381" s="399"/>
      <c r="N381" s="398">
        <v>4800</v>
      </c>
      <c r="O381" s="399"/>
      <c r="P381" s="398">
        <v>0</v>
      </c>
      <c r="Q381" s="399"/>
      <c r="R381" s="398">
        <v>4800</v>
      </c>
      <c r="S381" s="399"/>
      <c r="T381" s="398">
        <v>4800</v>
      </c>
      <c r="U381" s="399"/>
      <c r="V381" s="398">
        <v>2400</v>
      </c>
      <c r="W381" s="399"/>
      <c r="X381" s="398">
        <v>2400</v>
      </c>
      <c r="Y381" s="399"/>
      <c r="Z381" s="112"/>
      <c r="AA381" s="112"/>
      <c r="AB381" s="112"/>
      <c r="AC381" s="112"/>
      <c r="AD381" s="101"/>
    </row>
    <row r="382" spans="1:30" ht="30" x14ac:dyDescent="0.2">
      <c r="A382" s="95" t="s">
        <v>929</v>
      </c>
      <c r="B382" s="95" t="s">
        <v>953</v>
      </c>
      <c r="C382" s="94">
        <v>559</v>
      </c>
      <c r="D382" s="95" t="s">
        <v>101</v>
      </c>
      <c r="E382" s="119">
        <v>3212</v>
      </c>
      <c r="F382" s="142" t="s">
        <v>43</v>
      </c>
      <c r="G382" s="134"/>
      <c r="H382" s="398"/>
      <c r="I382" s="399"/>
      <c r="J382" s="398"/>
      <c r="K382" s="399"/>
      <c r="L382" s="398">
        <v>800</v>
      </c>
      <c r="M382" s="399"/>
      <c r="N382" s="398">
        <v>800</v>
      </c>
      <c r="O382" s="399"/>
      <c r="P382" s="398"/>
      <c r="Q382" s="399"/>
      <c r="R382" s="398">
        <v>800</v>
      </c>
      <c r="S382" s="399"/>
      <c r="T382" s="398">
        <v>800</v>
      </c>
      <c r="U382" s="399"/>
      <c r="V382" s="398">
        <v>400</v>
      </c>
      <c r="W382" s="399"/>
      <c r="X382" s="398">
        <v>400</v>
      </c>
      <c r="Y382" s="399"/>
      <c r="Z382" s="112"/>
      <c r="AA382" s="112"/>
      <c r="AB382" s="112"/>
      <c r="AC382" s="112"/>
      <c r="AD382" s="112"/>
    </row>
    <row r="383" spans="1:30" ht="15.75" x14ac:dyDescent="0.2">
      <c r="A383" s="118" t="s">
        <v>929</v>
      </c>
      <c r="B383" s="118" t="s">
        <v>953</v>
      </c>
      <c r="C383" s="103">
        <v>559</v>
      </c>
      <c r="D383" s="118"/>
      <c r="E383" s="113">
        <v>322</v>
      </c>
      <c r="F383" s="141"/>
      <c r="G383" s="186"/>
      <c r="H383" s="108">
        <f t="shared" ref="H383:Y383" si="214">H384</f>
        <v>0</v>
      </c>
      <c r="I383" s="108">
        <f t="shared" si="214"/>
        <v>0</v>
      </c>
      <c r="J383" s="108">
        <f t="shared" si="214"/>
        <v>0</v>
      </c>
      <c r="K383" s="108">
        <f t="shared" si="214"/>
        <v>0</v>
      </c>
      <c r="L383" s="108">
        <f t="shared" si="214"/>
        <v>800</v>
      </c>
      <c r="M383" s="108">
        <f t="shared" si="214"/>
        <v>0</v>
      </c>
      <c r="N383" s="108">
        <f t="shared" si="214"/>
        <v>800</v>
      </c>
      <c r="O383" s="108">
        <f t="shared" si="214"/>
        <v>0</v>
      </c>
      <c r="P383" s="108">
        <f t="shared" si="214"/>
        <v>0</v>
      </c>
      <c r="Q383" s="108">
        <f t="shared" si="214"/>
        <v>0</v>
      </c>
      <c r="R383" s="108">
        <f t="shared" si="214"/>
        <v>800</v>
      </c>
      <c r="S383" s="108">
        <f t="shared" si="214"/>
        <v>0</v>
      </c>
      <c r="T383" s="108">
        <f t="shared" si="214"/>
        <v>800</v>
      </c>
      <c r="U383" s="108">
        <f t="shared" si="214"/>
        <v>0</v>
      </c>
      <c r="V383" s="108">
        <f t="shared" si="214"/>
        <v>400</v>
      </c>
      <c r="W383" s="108">
        <f t="shared" si="214"/>
        <v>0</v>
      </c>
      <c r="X383" s="108">
        <f t="shared" si="214"/>
        <v>400</v>
      </c>
      <c r="Y383" s="108">
        <f t="shared" si="214"/>
        <v>0</v>
      </c>
      <c r="Z383" s="101"/>
      <c r="AA383" s="101"/>
      <c r="AB383" s="101"/>
      <c r="AC383" s="101"/>
      <c r="AD383" s="101"/>
    </row>
    <row r="384" spans="1:30" ht="15" x14ac:dyDescent="0.2">
      <c r="A384" s="95" t="s">
        <v>929</v>
      </c>
      <c r="B384" s="95" t="s">
        <v>953</v>
      </c>
      <c r="C384" s="94">
        <v>559</v>
      </c>
      <c r="D384" s="95" t="s">
        <v>101</v>
      </c>
      <c r="E384" s="119">
        <v>3223</v>
      </c>
      <c r="F384" s="142" t="s">
        <v>48</v>
      </c>
      <c r="G384" s="134"/>
      <c r="H384" s="398"/>
      <c r="I384" s="399"/>
      <c r="J384" s="398"/>
      <c r="K384" s="399"/>
      <c r="L384" s="398">
        <v>800</v>
      </c>
      <c r="M384" s="399"/>
      <c r="N384" s="398">
        <v>800</v>
      </c>
      <c r="O384" s="399"/>
      <c r="P384" s="398"/>
      <c r="Q384" s="399"/>
      <c r="R384" s="398">
        <v>800</v>
      </c>
      <c r="S384" s="399"/>
      <c r="T384" s="398">
        <v>800</v>
      </c>
      <c r="U384" s="399"/>
      <c r="V384" s="398">
        <v>400</v>
      </c>
      <c r="W384" s="399"/>
      <c r="X384" s="398">
        <v>400</v>
      </c>
      <c r="Y384" s="399"/>
      <c r="Z384" s="112"/>
      <c r="AA384" s="112"/>
      <c r="AB384" s="112"/>
      <c r="AC384" s="112"/>
      <c r="AD384" s="112"/>
    </row>
    <row r="385" spans="1:30" ht="15.75" x14ac:dyDescent="0.2">
      <c r="A385" s="118" t="s">
        <v>929</v>
      </c>
      <c r="B385" s="118" t="s">
        <v>953</v>
      </c>
      <c r="C385" s="103">
        <v>559</v>
      </c>
      <c r="D385" s="118"/>
      <c r="E385" s="113">
        <v>323</v>
      </c>
      <c r="F385" s="141"/>
      <c r="G385" s="186"/>
      <c r="H385" s="108">
        <f t="shared" ref="H385:W385" si="215">SUM(H386:H387)</f>
        <v>0</v>
      </c>
      <c r="I385" s="108">
        <f t="shared" si="215"/>
        <v>0</v>
      </c>
      <c r="J385" s="108">
        <f t="shared" si="215"/>
        <v>0</v>
      </c>
      <c r="K385" s="108">
        <f t="shared" si="215"/>
        <v>0</v>
      </c>
      <c r="L385" s="108">
        <f t="shared" si="215"/>
        <v>4000</v>
      </c>
      <c r="M385" s="108">
        <f t="shared" si="215"/>
        <v>0</v>
      </c>
      <c r="N385" s="108">
        <f t="shared" ref="N385:O385" si="216">SUM(N386:N387)</f>
        <v>4000</v>
      </c>
      <c r="O385" s="108">
        <f t="shared" si="216"/>
        <v>0</v>
      </c>
      <c r="P385" s="108">
        <f t="shared" si="215"/>
        <v>0</v>
      </c>
      <c r="Q385" s="108">
        <f t="shared" si="215"/>
        <v>0</v>
      </c>
      <c r="R385" s="108">
        <f t="shared" si="215"/>
        <v>4000</v>
      </c>
      <c r="S385" s="108">
        <f t="shared" si="215"/>
        <v>0</v>
      </c>
      <c r="T385" s="108">
        <f t="shared" ref="T385:U385" si="217">SUM(T386:T387)</f>
        <v>4000</v>
      </c>
      <c r="U385" s="108">
        <f t="shared" si="217"/>
        <v>0</v>
      </c>
      <c r="V385" s="108">
        <f t="shared" si="215"/>
        <v>0</v>
      </c>
      <c r="W385" s="108">
        <f t="shared" si="215"/>
        <v>0</v>
      </c>
      <c r="X385" s="108">
        <f t="shared" ref="X385:Y385" si="218">SUM(X386:X387)</f>
        <v>0</v>
      </c>
      <c r="Y385" s="108">
        <f t="shared" si="218"/>
        <v>0</v>
      </c>
      <c r="Z385" s="101"/>
      <c r="AA385" s="101"/>
      <c r="AB385" s="101"/>
      <c r="AC385" s="101"/>
      <c r="AD385" s="112"/>
    </row>
    <row r="386" spans="1:30" ht="15.75" x14ac:dyDescent="0.2">
      <c r="A386" s="95" t="s">
        <v>929</v>
      </c>
      <c r="B386" s="95" t="s">
        <v>953</v>
      </c>
      <c r="C386" s="94">
        <v>559</v>
      </c>
      <c r="D386" s="95" t="s">
        <v>101</v>
      </c>
      <c r="E386" s="119">
        <v>3231</v>
      </c>
      <c r="F386" s="142" t="s">
        <v>52</v>
      </c>
      <c r="G386" s="134"/>
      <c r="H386" s="398"/>
      <c r="I386" s="399"/>
      <c r="J386" s="398"/>
      <c r="K386" s="399"/>
      <c r="L386" s="398">
        <v>2000</v>
      </c>
      <c r="M386" s="399"/>
      <c r="N386" s="398">
        <v>2000</v>
      </c>
      <c r="O386" s="399"/>
      <c r="P386" s="398"/>
      <c r="Q386" s="399"/>
      <c r="R386" s="398">
        <v>2000</v>
      </c>
      <c r="S386" s="399"/>
      <c r="T386" s="398">
        <v>2000</v>
      </c>
      <c r="U386" s="399"/>
      <c r="V386" s="398"/>
      <c r="W386" s="399"/>
      <c r="X386" s="398"/>
      <c r="Y386" s="399"/>
      <c r="Z386" s="112"/>
      <c r="AA386" s="112"/>
      <c r="AB386" s="112"/>
      <c r="AC386" s="112"/>
      <c r="AD386" s="101"/>
    </row>
    <row r="387" spans="1:30" ht="15" x14ac:dyDescent="0.2">
      <c r="A387" s="95" t="s">
        <v>929</v>
      </c>
      <c r="B387" s="95" t="s">
        <v>953</v>
      </c>
      <c r="C387" s="94">
        <v>559</v>
      </c>
      <c r="D387" s="95" t="s">
        <v>101</v>
      </c>
      <c r="E387" s="119">
        <v>3233</v>
      </c>
      <c r="F387" s="142" t="s">
        <v>54</v>
      </c>
      <c r="G387" s="134"/>
      <c r="H387" s="398"/>
      <c r="I387" s="398"/>
      <c r="J387" s="398"/>
      <c r="K387" s="398"/>
      <c r="L387" s="398">
        <v>2000</v>
      </c>
      <c r="M387" s="398"/>
      <c r="N387" s="398">
        <v>2000</v>
      </c>
      <c r="O387" s="398"/>
      <c r="P387" s="398"/>
      <c r="Q387" s="398"/>
      <c r="R387" s="398">
        <v>2000</v>
      </c>
      <c r="S387" s="398"/>
      <c r="T387" s="398">
        <v>2000</v>
      </c>
      <c r="U387" s="398"/>
      <c r="V387" s="398"/>
      <c r="W387" s="398"/>
      <c r="X387" s="398"/>
      <c r="Y387" s="398"/>
      <c r="Z387" s="112"/>
      <c r="AA387" s="112"/>
      <c r="AB387" s="112"/>
      <c r="AC387" s="112"/>
      <c r="AD387" s="112"/>
    </row>
    <row r="388" spans="1:30" ht="15.75" x14ac:dyDescent="0.2">
      <c r="A388" s="118" t="s">
        <v>929</v>
      </c>
      <c r="B388" s="118" t="s">
        <v>953</v>
      </c>
      <c r="C388" s="103">
        <v>559</v>
      </c>
      <c r="D388" s="118"/>
      <c r="E388" s="113">
        <v>329</v>
      </c>
      <c r="F388" s="141"/>
      <c r="G388" s="186"/>
      <c r="H388" s="108">
        <f t="shared" ref="H388:Y388" si="219">H389</f>
        <v>0</v>
      </c>
      <c r="I388" s="108">
        <f t="shared" si="219"/>
        <v>0</v>
      </c>
      <c r="J388" s="108">
        <f t="shared" si="219"/>
        <v>0</v>
      </c>
      <c r="K388" s="108">
        <f t="shared" si="219"/>
        <v>0</v>
      </c>
      <c r="L388" s="108">
        <f t="shared" si="219"/>
        <v>2000</v>
      </c>
      <c r="M388" s="108">
        <f t="shared" si="219"/>
        <v>0</v>
      </c>
      <c r="N388" s="108">
        <f t="shared" si="219"/>
        <v>2000</v>
      </c>
      <c r="O388" s="108">
        <f t="shared" si="219"/>
        <v>0</v>
      </c>
      <c r="P388" s="108">
        <f t="shared" si="219"/>
        <v>0</v>
      </c>
      <c r="Q388" s="108">
        <f t="shared" si="219"/>
        <v>0</v>
      </c>
      <c r="R388" s="108">
        <f t="shared" si="219"/>
        <v>2000</v>
      </c>
      <c r="S388" s="108">
        <f t="shared" si="219"/>
        <v>0</v>
      </c>
      <c r="T388" s="108">
        <f t="shared" si="219"/>
        <v>2000</v>
      </c>
      <c r="U388" s="108">
        <f t="shared" si="219"/>
        <v>0</v>
      </c>
      <c r="V388" s="108">
        <f t="shared" si="219"/>
        <v>1000</v>
      </c>
      <c r="W388" s="108">
        <f t="shared" si="219"/>
        <v>0</v>
      </c>
      <c r="X388" s="108">
        <f t="shared" si="219"/>
        <v>1000</v>
      </c>
      <c r="Y388" s="108">
        <f t="shared" si="219"/>
        <v>0</v>
      </c>
      <c r="Z388" s="101"/>
      <c r="AA388" s="101"/>
      <c r="AB388" s="101"/>
      <c r="AC388" s="101"/>
      <c r="AD388" s="112"/>
    </row>
    <row r="389" spans="1:30" ht="15.75" x14ac:dyDescent="0.2">
      <c r="A389" s="95" t="s">
        <v>929</v>
      </c>
      <c r="B389" s="95" t="s">
        <v>953</v>
      </c>
      <c r="C389" s="94">
        <v>559</v>
      </c>
      <c r="D389" s="95" t="s">
        <v>101</v>
      </c>
      <c r="E389" s="119">
        <v>3293</v>
      </c>
      <c r="F389" s="142" t="s">
        <v>64</v>
      </c>
      <c r="G389" s="134"/>
      <c r="H389" s="398"/>
      <c r="I389" s="399"/>
      <c r="J389" s="398"/>
      <c r="K389" s="399"/>
      <c r="L389" s="398">
        <v>2000</v>
      </c>
      <c r="M389" s="399"/>
      <c r="N389" s="398">
        <v>2000</v>
      </c>
      <c r="O389" s="399"/>
      <c r="P389" s="398"/>
      <c r="Q389" s="399"/>
      <c r="R389" s="398">
        <v>2000</v>
      </c>
      <c r="S389" s="399"/>
      <c r="T389" s="398">
        <v>2000</v>
      </c>
      <c r="U389" s="399"/>
      <c r="V389" s="398">
        <v>1000</v>
      </c>
      <c r="W389" s="399"/>
      <c r="X389" s="398">
        <v>1000</v>
      </c>
      <c r="Y389" s="399"/>
      <c r="Z389" s="112"/>
      <c r="AA389" s="112"/>
      <c r="AB389" s="112"/>
      <c r="AC389" s="112"/>
      <c r="AD389" s="101"/>
    </row>
    <row r="390" spans="1:30" ht="15.75" x14ac:dyDescent="0.2">
      <c r="A390" s="188" t="s">
        <v>929</v>
      </c>
      <c r="B390" s="188" t="s">
        <v>953</v>
      </c>
      <c r="C390" s="167">
        <v>559</v>
      </c>
      <c r="D390" s="166"/>
      <c r="E390" s="168">
        <v>42</v>
      </c>
      <c r="F390" s="169"/>
      <c r="G390" s="169"/>
      <c r="H390" s="185">
        <f t="shared" ref="H390:X391" si="220">H391</f>
        <v>0</v>
      </c>
      <c r="I390" s="185">
        <f t="shared" si="220"/>
        <v>0</v>
      </c>
      <c r="J390" s="185">
        <f t="shared" si="220"/>
        <v>0</v>
      </c>
      <c r="K390" s="185">
        <f t="shared" si="220"/>
        <v>0</v>
      </c>
      <c r="L390" s="185">
        <f t="shared" si="220"/>
        <v>48000</v>
      </c>
      <c r="M390" s="185">
        <f t="shared" si="220"/>
        <v>0</v>
      </c>
      <c r="N390" s="185">
        <f t="shared" si="220"/>
        <v>48000</v>
      </c>
      <c r="O390" s="185">
        <f t="shared" si="220"/>
        <v>0</v>
      </c>
      <c r="P390" s="185">
        <f t="shared" si="220"/>
        <v>0</v>
      </c>
      <c r="Q390" s="185">
        <f t="shared" si="220"/>
        <v>0</v>
      </c>
      <c r="R390" s="185">
        <f t="shared" si="220"/>
        <v>48000</v>
      </c>
      <c r="S390" s="185">
        <f t="shared" si="220"/>
        <v>0</v>
      </c>
      <c r="T390" s="185">
        <f t="shared" si="220"/>
        <v>48000</v>
      </c>
      <c r="U390" s="185">
        <f t="shared" si="220"/>
        <v>0</v>
      </c>
      <c r="V390" s="185">
        <f t="shared" si="220"/>
        <v>30000</v>
      </c>
      <c r="W390" s="185">
        <f t="shared" si="220"/>
        <v>0</v>
      </c>
      <c r="X390" s="185">
        <f t="shared" si="220"/>
        <v>30000</v>
      </c>
      <c r="Y390" s="185">
        <f t="shared" ref="X390:Y391" si="221">Y391</f>
        <v>0</v>
      </c>
      <c r="Z390" s="112"/>
      <c r="AA390" s="112"/>
      <c r="AB390" s="112"/>
      <c r="AC390" s="112"/>
      <c r="AD390" s="112"/>
    </row>
    <row r="391" spans="1:30" ht="15.75" x14ac:dyDescent="0.2">
      <c r="A391" s="118" t="s">
        <v>929</v>
      </c>
      <c r="B391" s="118" t="s">
        <v>953</v>
      </c>
      <c r="C391" s="103">
        <v>559</v>
      </c>
      <c r="D391" s="118"/>
      <c r="E391" s="113">
        <v>422</v>
      </c>
      <c r="F391" s="141"/>
      <c r="G391" s="186"/>
      <c r="H391" s="108">
        <f t="shared" si="220"/>
        <v>0</v>
      </c>
      <c r="I391" s="108">
        <f t="shared" si="220"/>
        <v>0</v>
      </c>
      <c r="J391" s="108">
        <f t="shared" si="220"/>
        <v>0</v>
      </c>
      <c r="K391" s="108">
        <f t="shared" si="220"/>
        <v>0</v>
      </c>
      <c r="L391" s="108">
        <f t="shared" si="220"/>
        <v>48000</v>
      </c>
      <c r="M391" s="108">
        <f t="shared" si="220"/>
        <v>0</v>
      </c>
      <c r="N391" s="108">
        <f t="shared" si="220"/>
        <v>48000</v>
      </c>
      <c r="O391" s="108">
        <f t="shared" si="220"/>
        <v>0</v>
      </c>
      <c r="P391" s="108">
        <f t="shared" si="220"/>
        <v>0</v>
      </c>
      <c r="Q391" s="108">
        <f t="shared" si="220"/>
        <v>0</v>
      </c>
      <c r="R391" s="108">
        <f t="shared" si="220"/>
        <v>48000</v>
      </c>
      <c r="S391" s="108">
        <f t="shared" si="220"/>
        <v>0</v>
      </c>
      <c r="T391" s="108">
        <f t="shared" si="220"/>
        <v>48000</v>
      </c>
      <c r="U391" s="108">
        <f t="shared" si="220"/>
        <v>0</v>
      </c>
      <c r="V391" s="108">
        <f t="shared" si="220"/>
        <v>30000</v>
      </c>
      <c r="W391" s="108">
        <f t="shared" si="220"/>
        <v>0</v>
      </c>
      <c r="X391" s="108">
        <f t="shared" si="221"/>
        <v>30000</v>
      </c>
      <c r="Y391" s="108">
        <f t="shared" si="221"/>
        <v>0</v>
      </c>
      <c r="Z391" s="101"/>
      <c r="AA391" s="101"/>
      <c r="AB391" s="101"/>
      <c r="AC391" s="101"/>
      <c r="AD391" s="112"/>
    </row>
    <row r="392" spans="1:30" ht="15" x14ac:dyDescent="0.2">
      <c r="A392" s="95" t="s">
        <v>929</v>
      </c>
      <c r="B392" s="95" t="s">
        <v>953</v>
      </c>
      <c r="C392" s="94">
        <v>559</v>
      </c>
      <c r="D392" s="95" t="s">
        <v>101</v>
      </c>
      <c r="E392" s="119">
        <v>4227</v>
      </c>
      <c r="F392" s="142" t="s">
        <v>77</v>
      </c>
      <c r="G392" s="134"/>
      <c r="H392" s="398"/>
      <c r="I392" s="399"/>
      <c r="J392" s="398">
        <v>0</v>
      </c>
      <c r="K392" s="399"/>
      <c r="L392" s="398">
        <v>48000</v>
      </c>
      <c r="M392" s="399"/>
      <c r="N392" s="398">
        <v>48000</v>
      </c>
      <c r="O392" s="399"/>
      <c r="P392" s="398">
        <v>0</v>
      </c>
      <c r="Q392" s="399"/>
      <c r="R392" s="398">
        <v>48000</v>
      </c>
      <c r="S392" s="399"/>
      <c r="T392" s="398">
        <v>48000</v>
      </c>
      <c r="U392" s="399"/>
      <c r="V392" s="398">
        <v>30000</v>
      </c>
      <c r="W392" s="399"/>
      <c r="X392" s="398">
        <v>30000</v>
      </c>
      <c r="Y392" s="399"/>
      <c r="Z392" s="112"/>
      <c r="AA392" s="112"/>
      <c r="AB392" s="112"/>
      <c r="AC392" s="112"/>
      <c r="AD392" s="112"/>
    </row>
    <row r="393" spans="1:30" ht="78.75" x14ac:dyDescent="0.2">
      <c r="A393" s="202" t="s">
        <v>929</v>
      </c>
      <c r="B393" s="173" t="s">
        <v>955</v>
      </c>
      <c r="C393" s="173"/>
      <c r="D393" s="173"/>
      <c r="E393" s="174"/>
      <c r="F393" s="176" t="s">
        <v>956</v>
      </c>
      <c r="G393" s="177" t="s">
        <v>636</v>
      </c>
      <c r="H393" s="178">
        <f t="shared" ref="H393:Y393" si="222">H394+H401+H404+H411</f>
        <v>0</v>
      </c>
      <c r="I393" s="178">
        <f t="shared" si="222"/>
        <v>0</v>
      </c>
      <c r="J393" s="178">
        <f t="shared" si="222"/>
        <v>0</v>
      </c>
      <c r="K393" s="178">
        <f t="shared" si="222"/>
        <v>0</v>
      </c>
      <c r="L393" s="178">
        <f t="shared" si="222"/>
        <v>90800</v>
      </c>
      <c r="M393" s="178">
        <f t="shared" si="222"/>
        <v>0</v>
      </c>
      <c r="N393" s="178">
        <f t="shared" si="222"/>
        <v>90800</v>
      </c>
      <c r="O393" s="178">
        <f t="shared" si="222"/>
        <v>0</v>
      </c>
      <c r="P393" s="178">
        <f t="shared" si="222"/>
        <v>0</v>
      </c>
      <c r="Q393" s="178">
        <f t="shared" si="222"/>
        <v>0</v>
      </c>
      <c r="R393" s="178">
        <f t="shared" si="222"/>
        <v>37230</v>
      </c>
      <c r="S393" s="178">
        <f t="shared" si="222"/>
        <v>0</v>
      </c>
      <c r="T393" s="178">
        <f t="shared" si="222"/>
        <v>37230</v>
      </c>
      <c r="U393" s="178">
        <f t="shared" si="222"/>
        <v>0</v>
      </c>
      <c r="V393" s="178">
        <f t="shared" si="222"/>
        <v>149550</v>
      </c>
      <c r="W393" s="178">
        <f t="shared" si="222"/>
        <v>0</v>
      </c>
      <c r="X393" s="178">
        <f t="shared" si="222"/>
        <v>149550</v>
      </c>
      <c r="Y393" s="178">
        <f t="shared" si="222"/>
        <v>0</v>
      </c>
      <c r="Z393" s="112"/>
      <c r="AA393" s="112"/>
      <c r="AB393" s="112"/>
      <c r="AC393" s="112"/>
      <c r="AD393" s="101"/>
    </row>
    <row r="394" spans="1:30" ht="15.75" x14ac:dyDescent="0.2">
      <c r="A394" s="188" t="s">
        <v>929</v>
      </c>
      <c r="B394" s="188" t="s">
        <v>955</v>
      </c>
      <c r="C394" s="167">
        <v>43</v>
      </c>
      <c r="D394" s="166"/>
      <c r="E394" s="168">
        <v>31</v>
      </c>
      <c r="F394" s="169"/>
      <c r="G394" s="169"/>
      <c r="H394" s="185">
        <f t="shared" ref="H394:Y394" si="223">H395+H399+H397</f>
        <v>0</v>
      </c>
      <c r="I394" s="185">
        <f t="shared" si="223"/>
        <v>0</v>
      </c>
      <c r="J394" s="185">
        <f t="shared" si="223"/>
        <v>0</v>
      </c>
      <c r="K394" s="185">
        <f t="shared" si="223"/>
        <v>0</v>
      </c>
      <c r="L394" s="185">
        <f t="shared" si="223"/>
        <v>4800</v>
      </c>
      <c r="M394" s="185">
        <f t="shared" si="223"/>
        <v>0</v>
      </c>
      <c r="N394" s="185">
        <f t="shared" si="223"/>
        <v>4800</v>
      </c>
      <c r="O394" s="185">
        <f t="shared" si="223"/>
        <v>0</v>
      </c>
      <c r="P394" s="185">
        <f t="shared" si="223"/>
        <v>0</v>
      </c>
      <c r="Q394" s="185">
        <f t="shared" si="223"/>
        <v>0</v>
      </c>
      <c r="R394" s="185">
        <f t="shared" si="223"/>
        <v>4800</v>
      </c>
      <c r="S394" s="185">
        <f t="shared" si="223"/>
        <v>0</v>
      </c>
      <c r="T394" s="185">
        <f t="shared" si="223"/>
        <v>4800</v>
      </c>
      <c r="U394" s="185">
        <f t="shared" si="223"/>
        <v>0</v>
      </c>
      <c r="V394" s="185">
        <f t="shared" si="223"/>
        <v>2950</v>
      </c>
      <c r="W394" s="185">
        <f t="shared" si="223"/>
        <v>0</v>
      </c>
      <c r="X394" s="185">
        <f t="shared" si="223"/>
        <v>2950</v>
      </c>
      <c r="Y394" s="185">
        <f t="shared" si="223"/>
        <v>0</v>
      </c>
      <c r="Z394" s="112"/>
      <c r="AA394" s="112"/>
      <c r="AB394" s="112"/>
      <c r="AC394" s="112"/>
      <c r="AD394" s="112"/>
    </row>
    <row r="395" spans="1:30" ht="15.75" x14ac:dyDescent="0.2">
      <c r="A395" s="118" t="s">
        <v>929</v>
      </c>
      <c r="B395" s="118" t="s">
        <v>955</v>
      </c>
      <c r="C395" s="103">
        <v>43</v>
      </c>
      <c r="D395" s="118"/>
      <c r="E395" s="113">
        <v>311</v>
      </c>
      <c r="F395" s="141"/>
      <c r="G395" s="186"/>
      <c r="H395" s="108">
        <f t="shared" ref="H395:Y395" si="224">H396</f>
        <v>0</v>
      </c>
      <c r="I395" s="108">
        <f t="shared" si="224"/>
        <v>0</v>
      </c>
      <c r="J395" s="108">
        <f t="shared" si="224"/>
        <v>0</v>
      </c>
      <c r="K395" s="108">
        <f t="shared" si="224"/>
        <v>0</v>
      </c>
      <c r="L395" s="108">
        <f t="shared" si="224"/>
        <v>4000</v>
      </c>
      <c r="M395" s="108">
        <f t="shared" si="224"/>
        <v>0</v>
      </c>
      <c r="N395" s="108">
        <f t="shared" si="224"/>
        <v>4000</v>
      </c>
      <c r="O395" s="108">
        <f t="shared" si="224"/>
        <v>0</v>
      </c>
      <c r="P395" s="108">
        <f t="shared" si="224"/>
        <v>0</v>
      </c>
      <c r="Q395" s="108">
        <f t="shared" si="224"/>
        <v>0</v>
      </c>
      <c r="R395" s="108">
        <f t="shared" si="224"/>
        <v>4000</v>
      </c>
      <c r="S395" s="108">
        <f t="shared" si="224"/>
        <v>0</v>
      </c>
      <c r="T395" s="108">
        <f t="shared" si="224"/>
        <v>4000</v>
      </c>
      <c r="U395" s="108">
        <f t="shared" si="224"/>
        <v>0</v>
      </c>
      <c r="V395" s="108">
        <f t="shared" si="224"/>
        <v>2500</v>
      </c>
      <c r="W395" s="108">
        <f t="shared" si="224"/>
        <v>0</v>
      </c>
      <c r="X395" s="108">
        <f t="shared" si="224"/>
        <v>2500</v>
      </c>
      <c r="Y395" s="108">
        <f t="shared" si="224"/>
        <v>0</v>
      </c>
      <c r="Z395" s="101"/>
      <c r="AA395" s="101"/>
      <c r="AB395" s="101"/>
      <c r="AC395" s="101"/>
      <c r="AD395" s="101"/>
    </row>
    <row r="396" spans="1:30" ht="15" x14ac:dyDescent="0.2">
      <c r="A396" s="95" t="s">
        <v>929</v>
      </c>
      <c r="B396" s="95" t="s">
        <v>955</v>
      </c>
      <c r="C396" s="94">
        <v>43</v>
      </c>
      <c r="D396" s="95" t="s">
        <v>101</v>
      </c>
      <c r="E396" s="119">
        <v>3111</v>
      </c>
      <c r="F396" s="142" t="s">
        <v>33</v>
      </c>
      <c r="G396" s="134"/>
      <c r="H396" s="398"/>
      <c r="I396" s="399"/>
      <c r="J396" s="398">
        <v>0</v>
      </c>
      <c r="K396" s="399"/>
      <c r="L396" s="398">
        <v>4000</v>
      </c>
      <c r="M396" s="399"/>
      <c r="N396" s="398">
        <v>4000</v>
      </c>
      <c r="O396" s="399"/>
      <c r="P396" s="398">
        <v>0</v>
      </c>
      <c r="Q396" s="399"/>
      <c r="R396" s="398">
        <v>4000</v>
      </c>
      <c r="S396" s="399"/>
      <c r="T396" s="398">
        <v>4000</v>
      </c>
      <c r="U396" s="399"/>
      <c r="V396" s="398">
        <v>2500</v>
      </c>
      <c r="W396" s="399"/>
      <c r="X396" s="398">
        <v>2500</v>
      </c>
      <c r="Y396" s="399"/>
      <c r="Z396" s="112"/>
      <c r="AA396" s="112"/>
      <c r="AB396" s="112"/>
      <c r="AC396" s="112"/>
      <c r="AD396" s="112"/>
    </row>
    <row r="397" spans="1:30" ht="15.75" x14ac:dyDescent="0.2">
      <c r="A397" s="118" t="s">
        <v>929</v>
      </c>
      <c r="B397" s="118" t="s">
        <v>955</v>
      </c>
      <c r="C397" s="103">
        <v>43</v>
      </c>
      <c r="D397" s="118"/>
      <c r="E397" s="113">
        <v>312</v>
      </c>
      <c r="F397" s="141"/>
      <c r="G397" s="186"/>
      <c r="H397" s="108">
        <f t="shared" ref="H397:Y397" si="225">H398</f>
        <v>0</v>
      </c>
      <c r="I397" s="108">
        <f t="shared" si="225"/>
        <v>0</v>
      </c>
      <c r="J397" s="108">
        <f t="shared" si="225"/>
        <v>0</v>
      </c>
      <c r="K397" s="108">
        <f t="shared" si="225"/>
        <v>0</v>
      </c>
      <c r="L397" s="108">
        <f t="shared" si="225"/>
        <v>100</v>
      </c>
      <c r="M397" s="108">
        <f t="shared" si="225"/>
        <v>0</v>
      </c>
      <c r="N397" s="108">
        <f t="shared" si="225"/>
        <v>100</v>
      </c>
      <c r="O397" s="108">
        <f t="shared" si="225"/>
        <v>0</v>
      </c>
      <c r="P397" s="108">
        <f t="shared" si="225"/>
        <v>0</v>
      </c>
      <c r="Q397" s="108">
        <f t="shared" si="225"/>
        <v>0</v>
      </c>
      <c r="R397" s="108">
        <f t="shared" si="225"/>
        <v>100</v>
      </c>
      <c r="S397" s="108">
        <f t="shared" si="225"/>
        <v>0</v>
      </c>
      <c r="T397" s="108">
        <f t="shared" si="225"/>
        <v>100</v>
      </c>
      <c r="U397" s="108">
        <f t="shared" si="225"/>
        <v>0</v>
      </c>
      <c r="V397" s="108">
        <f t="shared" si="225"/>
        <v>50</v>
      </c>
      <c r="W397" s="108">
        <f t="shared" si="225"/>
        <v>0</v>
      </c>
      <c r="X397" s="108">
        <f t="shared" si="225"/>
        <v>50</v>
      </c>
      <c r="Y397" s="108">
        <f t="shared" si="225"/>
        <v>0</v>
      </c>
      <c r="Z397" s="101"/>
      <c r="AA397" s="101"/>
      <c r="AB397" s="101"/>
      <c r="AC397" s="101"/>
      <c r="AD397" s="101"/>
    </row>
    <row r="398" spans="1:30" ht="15" x14ac:dyDescent="0.2">
      <c r="A398" s="95" t="s">
        <v>929</v>
      </c>
      <c r="B398" s="95" t="s">
        <v>955</v>
      </c>
      <c r="C398" s="94">
        <v>43</v>
      </c>
      <c r="D398" s="95" t="s">
        <v>101</v>
      </c>
      <c r="E398" s="119">
        <v>3121</v>
      </c>
      <c r="F398" s="142" t="s">
        <v>471</v>
      </c>
      <c r="G398" s="134"/>
      <c r="H398" s="398"/>
      <c r="I398" s="399"/>
      <c r="J398" s="398"/>
      <c r="K398" s="399"/>
      <c r="L398" s="398">
        <v>100</v>
      </c>
      <c r="M398" s="399"/>
      <c r="N398" s="398">
        <v>100</v>
      </c>
      <c r="O398" s="399"/>
      <c r="P398" s="398"/>
      <c r="Q398" s="399"/>
      <c r="R398" s="398">
        <v>100</v>
      </c>
      <c r="S398" s="399"/>
      <c r="T398" s="398">
        <v>100</v>
      </c>
      <c r="U398" s="399"/>
      <c r="V398" s="398">
        <v>50</v>
      </c>
      <c r="W398" s="399"/>
      <c r="X398" s="398">
        <v>50</v>
      </c>
      <c r="Y398" s="399"/>
      <c r="Z398" s="112"/>
      <c r="AA398" s="112"/>
      <c r="AB398" s="112"/>
      <c r="AC398" s="112"/>
      <c r="AD398" s="112"/>
    </row>
    <row r="399" spans="1:30" ht="15.75" x14ac:dyDescent="0.2">
      <c r="A399" s="118" t="s">
        <v>929</v>
      </c>
      <c r="B399" s="118" t="s">
        <v>955</v>
      </c>
      <c r="C399" s="103">
        <v>43</v>
      </c>
      <c r="D399" s="118"/>
      <c r="E399" s="113">
        <v>313</v>
      </c>
      <c r="F399" s="141"/>
      <c r="G399" s="186"/>
      <c r="H399" s="108">
        <f t="shared" ref="H399:Y399" si="226">H400</f>
        <v>0</v>
      </c>
      <c r="I399" s="108">
        <f t="shared" si="226"/>
        <v>0</v>
      </c>
      <c r="J399" s="108">
        <f t="shared" si="226"/>
        <v>0</v>
      </c>
      <c r="K399" s="108">
        <f t="shared" si="226"/>
        <v>0</v>
      </c>
      <c r="L399" s="108">
        <f t="shared" si="226"/>
        <v>700</v>
      </c>
      <c r="M399" s="108">
        <f t="shared" si="226"/>
        <v>0</v>
      </c>
      <c r="N399" s="108">
        <f t="shared" si="226"/>
        <v>700</v>
      </c>
      <c r="O399" s="108">
        <f t="shared" si="226"/>
        <v>0</v>
      </c>
      <c r="P399" s="108">
        <f t="shared" si="226"/>
        <v>0</v>
      </c>
      <c r="Q399" s="108">
        <f t="shared" si="226"/>
        <v>0</v>
      </c>
      <c r="R399" s="108">
        <f t="shared" si="226"/>
        <v>700</v>
      </c>
      <c r="S399" s="108">
        <f t="shared" si="226"/>
        <v>0</v>
      </c>
      <c r="T399" s="108">
        <f t="shared" si="226"/>
        <v>700</v>
      </c>
      <c r="U399" s="108">
        <f t="shared" si="226"/>
        <v>0</v>
      </c>
      <c r="V399" s="108">
        <f t="shared" si="226"/>
        <v>400</v>
      </c>
      <c r="W399" s="108">
        <f t="shared" si="226"/>
        <v>0</v>
      </c>
      <c r="X399" s="108">
        <f t="shared" si="226"/>
        <v>400</v>
      </c>
      <c r="Y399" s="108">
        <f t="shared" si="226"/>
        <v>0</v>
      </c>
      <c r="Z399" s="101"/>
      <c r="AA399" s="101"/>
      <c r="AB399" s="101"/>
      <c r="AC399" s="101"/>
      <c r="AD399" s="112"/>
    </row>
    <row r="400" spans="1:30" ht="15.75" x14ac:dyDescent="0.2">
      <c r="A400" s="95" t="s">
        <v>929</v>
      </c>
      <c r="B400" s="95" t="s">
        <v>955</v>
      </c>
      <c r="C400" s="94">
        <v>43</v>
      </c>
      <c r="D400" s="95" t="s">
        <v>101</v>
      </c>
      <c r="E400" s="119">
        <v>3132</v>
      </c>
      <c r="F400" s="142" t="s">
        <v>40</v>
      </c>
      <c r="G400" s="134"/>
      <c r="H400" s="398"/>
      <c r="I400" s="399"/>
      <c r="J400" s="398">
        <v>0</v>
      </c>
      <c r="K400" s="399"/>
      <c r="L400" s="398">
        <v>700</v>
      </c>
      <c r="M400" s="399"/>
      <c r="N400" s="398">
        <v>700</v>
      </c>
      <c r="O400" s="399"/>
      <c r="P400" s="398">
        <v>0</v>
      </c>
      <c r="Q400" s="399"/>
      <c r="R400" s="398">
        <v>700</v>
      </c>
      <c r="S400" s="399"/>
      <c r="T400" s="398">
        <v>700</v>
      </c>
      <c r="U400" s="399"/>
      <c r="V400" s="398">
        <v>400</v>
      </c>
      <c r="W400" s="399"/>
      <c r="X400" s="398">
        <v>400</v>
      </c>
      <c r="Y400" s="399"/>
      <c r="Z400" s="112"/>
      <c r="AA400" s="112"/>
      <c r="AB400" s="112"/>
      <c r="AC400" s="112"/>
      <c r="AD400" s="101"/>
    </row>
    <row r="401" spans="1:30" ht="15.75" x14ac:dyDescent="0.2">
      <c r="A401" s="188" t="s">
        <v>929</v>
      </c>
      <c r="B401" s="188" t="s">
        <v>955</v>
      </c>
      <c r="C401" s="167">
        <v>43</v>
      </c>
      <c r="D401" s="166"/>
      <c r="E401" s="168">
        <v>42</v>
      </c>
      <c r="F401" s="169"/>
      <c r="G401" s="302"/>
      <c r="H401" s="185">
        <f t="shared" ref="H401:X402" si="227">H402</f>
        <v>0</v>
      </c>
      <c r="I401" s="185">
        <f t="shared" si="227"/>
        <v>0</v>
      </c>
      <c r="J401" s="185">
        <f t="shared" si="227"/>
        <v>0</v>
      </c>
      <c r="K401" s="185">
        <f t="shared" si="227"/>
        <v>0</v>
      </c>
      <c r="L401" s="185">
        <f t="shared" si="227"/>
        <v>14000</v>
      </c>
      <c r="M401" s="185">
        <f t="shared" si="227"/>
        <v>0</v>
      </c>
      <c r="N401" s="185">
        <f t="shared" si="227"/>
        <v>14000</v>
      </c>
      <c r="O401" s="185">
        <f t="shared" si="227"/>
        <v>0</v>
      </c>
      <c r="P401" s="185">
        <f t="shared" si="227"/>
        <v>0</v>
      </c>
      <c r="Q401" s="185">
        <f t="shared" si="227"/>
        <v>0</v>
      </c>
      <c r="R401" s="185">
        <f t="shared" si="227"/>
        <v>2686</v>
      </c>
      <c r="S401" s="185">
        <f t="shared" si="227"/>
        <v>0</v>
      </c>
      <c r="T401" s="185">
        <f t="shared" si="227"/>
        <v>2686</v>
      </c>
      <c r="U401" s="185">
        <f t="shared" si="227"/>
        <v>0</v>
      </c>
      <c r="V401" s="185">
        <f t="shared" si="227"/>
        <v>26000</v>
      </c>
      <c r="W401" s="185">
        <f t="shared" si="227"/>
        <v>0</v>
      </c>
      <c r="X401" s="185">
        <f t="shared" si="227"/>
        <v>26000</v>
      </c>
      <c r="Y401" s="185">
        <f t="shared" ref="X401:Y402" si="228">Y402</f>
        <v>0</v>
      </c>
      <c r="Z401" s="112"/>
      <c r="AA401" s="112"/>
      <c r="AB401" s="112"/>
      <c r="AC401" s="112"/>
      <c r="AD401" s="112"/>
    </row>
    <row r="402" spans="1:30" ht="15.75" x14ac:dyDescent="0.2">
      <c r="A402" s="118" t="s">
        <v>929</v>
      </c>
      <c r="B402" s="118" t="s">
        <v>955</v>
      </c>
      <c r="C402" s="103">
        <v>43</v>
      </c>
      <c r="D402" s="118"/>
      <c r="E402" s="113">
        <v>422</v>
      </c>
      <c r="F402" s="300"/>
      <c r="G402" s="299"/>
      <c r="H402" s="301">
        <f t="shared" si="227"/>
        <v>0</v>
      </c>
      <c r="I402" s="108">
        <f t="shared" si="227"/>
        <v>0</v>
      </c>
      <c r="J402" s="108">
        <f t="shared" si="227"/>
        <v>0</v>
      </c>
      <c r="K402" s="108">
        <f t="shared" si="227"/>
        <v>0</v>
      </c>
      <c r="L402" s="108">
        <f t="shared" si="227"/>
        <v>14000</v>
      </c>
      <c r="M402" s="108">
        <f t="shared" si="227"/>
        <v>0</v>
      </c>
      <c r="N402" s="108">
        <f t="shared" si="227"/>
        <v>14000</v>
      </c>
      <c r="O402" s="108">
        <f t="shared" si="227"/>
        <v>0</v>
      </c>
      <c r="P402" s="108">
        <f t="shared" si="227"/>
        <v>0</v>
      </c>
      <c r="Q402" s="108">
        <f t="shared" si="227"/>
        <v>0</v>
      </c>
      <c r="R402" s="108">
        <f t="shared" si="227"/>
        <v>2686</v>
      </c>
      <c r="S402" s="108">
        <f t="shared" si="227"/>
        <v>0</v>
      </c>
      <c r="T402" s="108">
        <f t="shared" si="227"/>
        <v>2686</v>
      </c>
      <c r="U402" s="108">
        <f t="shared" si="227"/>
        <v>0</v>
      </c>
      <c r="V402" s="108">
        <f t="shared" si="227"/>
        <v>26000</v>
      </c>
      <c r="W402" s="108">
        <f t="shared" si="227"/>
        <v>0</v>
      </c>
      <c r="X402" s="108">
        <f t="shared" si="228"/>
        <v>26000</v>
      </c>
      <c r="Y402" s="108">
        <f t="shared" si="228"/>
        <v>0</v>
      </c>
      <c r="Z402" s="101"/>
      <c r="AA402" s="101"/>
      <c r="AB402" s="101"/>
      <c r="AC402" s="101"/>
      <c r="AD402" s="112"/>
    </row>
    <row r="403" spans="1:30" ht="15.75" x14ac:dyDescent="0.2">
      <c r="A403" s="95" t="s">
        <v>929</v>
      </c>
      <c r="B403" s="95" t="s">
        <v>955</v>
      </c>
      <c r="C403" s="94">
        <v>43</v>
      </c>
      <c r="D403" s="95" t="s">
        <v>101</v>
      </c>
      <c r="E403" s="119">
        <v>4227</v>
      </c>
      <c r="F403" s="142" t="s">
        <v>77</v>
      </c>
      <c r="G403" s="303"/>
      <c r="H403" s="398"/>
      <c r="I403" s="399"/>
      <c r="J403" s="398">
        <v>0</v>
      </c>
      <c r="K403" s="399"/>
      <c r="L403" s="398">
        <v>14000</v>
      </c>
      <c r="M403" s="399"/>
      <c r="N403" s="398">
        <v>14000</v>
      </c>
      <c r="O403" s="399"/>
      <c r="P403" s="398">
        <v>0</v>
      </c>
      <c r="Q403" s="399"/>
      <c r="R403" s="398">
        <v>2686</v>
      </c>
      <c r="S403" s="399"/>
      <c r="T403" s="398">
        <v>2686</v>
      </c>
      <c r="U403" s="399"/>
      <c r="V403" s="398">
        <v>26000</v>
      </c>
      <c r="W403" s="399"/>
      <c r="X403" s="398">
        <v>26000</v>
      </c>
      <c r="Y403" s="399"/>
      <c r="Z403" s="112"/>
      <c r="AA403" s="112"/>
      <c r="AB403" s="112"/>
      <c r="AC403" s="112"/>
      <c r="AD403" s="101"/>
    </row>
    <row r="404" spans="1:30" ht="15.75" x14ac:dyDescent="0.2">
      <c r="A404" s="188" t="s">
        <v>929</v>
      </c>
      <c r="B404" s="188" t="s">
        <v>955</v>
      </c>
      <c r="C404" s="167">
        <v>559</v>
      </c>
      <c r="D404" s="166"/>
      <c r="E404" s="168">
        <v>31</v>
      </c>
      <c r="F404" s="169"/>
      <c r="G404" s="169"/>
      <c r="H404" s="185">
        <f t="shared" ref="H404:Y404" si="229">H405+H409+H407</f>
        <v>0</v>
      </c>
      <c r="I404" s="185">
        <f t="shared" si="229"/>
        <v>0</v>
      </c>
      <c r="J404" s="185">
        <f t="shared" si="229"/>
        <v>0</v>
      </c>
      <c r="K404" s="185">
        <f t="shared" si="229"/>
        <v>0</v>
      </c>
      <c r="L404" s="185">
        <f t="shared" si="229"/>
        <v>19000</v>
      </c>
      <c r="M404" s="185">
        <f t="shared" si="229"/>
        <v>0</v>
      </c>
      <c r="N404" s="185">
        <f t="shared" si="229"/>
        <v>19000</v>
      </c>
      <c r="O404" s="185">
        <f t="shared" si="229"/>
        <v>0</v>
      </c>
      <c r="P404" s="185">
        <f t="shared" si="229"/>
        <v>0</v>
      </c>
      <c r="Q404" s="185">
        <f t="shared" si="229"/>
        <v>0</v>
      </c>
      <c r="R404" s="185">
        <f t="shared" si="229"/>
        <v>19000</v>
      </c>
      <c r="S404" s="185">
        <f t="shared" si="229"/>
        <v>0</v>
      </c>
      <c r="T404" s="185">
        <f t="shared" si="229"/>
        <v>19000</v>
      </c>
      <c r="U404" s="185">
        <f t="shared" si="229"/>
        <v>0</v>
      </c>
      <c r="V404" s="185">
        <f t="shared" si="229"/>
        <v>10600</v>
      </c>
      <c r="W404" s="185">
        <f t="shared" si="229"/>
        <v>0</v>
      </c>
      <c r="X404" s="185">
        <f t="shared" si="229"/>
        <v>10600</v>
      </c>
      <c r="Y404" s="185">
        <f t="shared" si="229"/>
        <v>0</v>
      </c>
      <c r="Z404" s="112"/>
      <c r="AA404" s="112"/>
      <c r="AB404" s="112"/>
      <c r="AC404" s="112"/>
      <c r="AD404" s="112"/>
    </row>
    <row r="405" spans="1:30" ht="15.75" x14ac:dyDescent="0.2">
      <c r="A405" s="118" t="s">
        <v>929</v>
      </c>
      <c r="B405" s="118" t="s">
        <v>955</v>
      </c>
      <c r="C405" s="103">
        <v>559</v>
      </c>
      <c r="D405" s="118"/>
      <c r="E405" s="113">
        <v>311</v>
      </c>
      <c r="F405" s="141"/>
      <c r="G405" s="186"/>
      <c r="H405" s="108">
        <f t="shared" ref="H405:Y405" si="230">H406</f>
        <v>0</v>
      </c>
      <c r="I405" s="108">
        <f t="shared" si="230"/>
        <v>0</v>
      </c>
      <c r="J405" s="108">
        <f t="shared" si="230"/>
        <v>0</v>
      </c>
      <c r="K405" s="108">
        <f t="shared" si="230"/>
        <v>0</v>
      </c>
      <c r="L405" s="108">
        <f t="shared" si="230"/>
        <v>16000</v>
      </c>
      <c r="M405" s="108">
        <f t="shared" si="230"/>
        <v>0</v>
      </c>
      <c r="N405" s="108">
        <f t="shared" si="230"/>
        <v>16000</v>
      </c>
      <c r="O405" s="108">
        <f t="shared" si="230"/>
        <v>0</v>
      </c>
      <c r="P405" s="108">
        <f t="shared" si="230"/>
        <v>0</v>
      </c>
      <c r="Q405" s="108">
        <f t="shared" si="230"/>
        <v>0</v>
      </c>
      <c r="R405" s="108">
        <f t="shared" si="230"/>
        <v>16000</v>
      </c>
      <c r="S405" s="108">
        <f t="shared" si="230"/>
        <v>0</v>
      </c>
      <c r="T405" s="108">
        <f>T406</f>
        <v>16000</v>
      </c>
      <c r="U405" s="108">
        <f t="shared" si="230"/>
        <v>0</v>
      </c>
      <c r="V405" s="108">
        <f t="shared" si="230"/>
        <v>9000</v>
      </c>
      <c r="W405" s="108">
        <f t="shared" si="230"/>
        <v>0</v>
      </c>
      <c r="X405" s="108">
        <f t="shared" si="230"/>
        <v>9000</v>
      </c>
      <c r="Y405" s="108">
        <f t="shared" si="230"/>
        <v>0</v>
      </c>
      <c r="Z405" s="101"/>
      <c r="AA405" s="101"/>
      <c r="AB405" s="101"/>
      <c r="AC405" s="101"/>
      <c r="AD405" s="101"/>
    </row>
    <row r="406" spans="1:30" ht="15" x14ac:dyDescent="0.2">
      <c r="A406" s="95" t="s">
        <v>929</v>
      </c>
      <c r="B406" s="95" t="s">
        <v>955</v>
      </c>
      <c r="C406" s="94">
        <v>559</v>
      </c>
      <c r="D406" s="95" t="s">
        <v>101</v>
      </c>
      <c r="E406" s="119">
        <v>3111</v>
      </c>
      <c r="F406" s="142" t="s">
        <v>33</v>
      </c>
      <c r="G406" s="134"/>
      <c r="H406" s="398"/>
      <c r="I406" s="399"/>
      <c r="J406" s="398">
        <v>0</v>
      </c>
      <c r="K406" s="399"/>
      <c r="L406" s="398">
        <v>16000</v>
      </c>
      <c r="M406" s="399"/>
      <c r="N406" s="398">
        <v>16000</v>
      </c>
      <c r="O406" s="399"/>
      <c r="P406" s="398">
        <v>0</v>
      </c>
      <c r="Q406" s="399"/>
      <c r="R406" s="398">
        <v>16000</v>
      </c>
      <c r="S406" s="399"/>
      <c r="T406" s="398">
        <v>16000</v>
      </c>
      <c r="U406" s="399"/>
      <c r="V406" s="398">
        <v>9000</v>
      </c>
      <c r="W406" s="399"/>
      <c r="X406" s="398">
        <v>9000</v>
      </c>
      <c r="Y406" s="399"/>
      <c r="Z406" s="112"/>
      <c r="AA406" s="112"/>
      <c r="AB406" s="112"/>
      <c r="AC406" s="112"/>
      <c r="AD406" s="112"/>
    </row>
    <row r="407" spans="1:30" ht="15.75" x14ac:dyDescent="0.2">
      <c r="A407" s="118" t="s">
        <v>929</v>
      </c>
      <c r="B407" s="118" t="s">
        <v>955</v>
      </c>
      <c r="C407" s="103">
        <v>559</v>
      </c>
      <c r="D407" s="118"/>
      <c r="E407" s="113">
        <v>312</v>
      </c>
      <c r="F407" s="141"/>
      <c r="G407" s="186"/>
      <c r="H407" s="108">
        <f t="shared" ref="H407:Y407" si="231">H408</f>
        <v>0</v>
      </c>
      <c r="I407" s="108">
        <f t="shared" si="231"/>
        <v>0</v>
      </c>
      <c r="J407" s="108">
        <f t="shared" si="231"/>
        <v>0</v>
      </c>
      <c r="K407" s="108">
        <f t="shared" si="231"/>
        <v>0</v>
      </c>
      <c r="L407" s="108">
        <f t="shared" si="231"/>
        <v>400</v>
      </c>
      <c r="M407" s="108">
        <f t="shared" si="231"/>
        <v>0</v>
      </c>
      <c r="N407" s="108">
        <f t="shared" si="231"/>
        <v>400</v>
      </c>
      <c r="O407" s="108">
        <f t="shared" si="231"/>
        <v>0</v>
      </c>
      <c r="P407" s="108">
        <f t="shared" si="231"/>
        <v>0</v>
      </c>
      <c r="Q407" s="108">
        <f t="shared" si="231"/>
        <v>0</v>
      </c>
      <c r="R407" s="108">
        <f t="shared" si="231"/>
        <v>400</v>
      </c>
      <c r="S407" s="108">
        <f t="shared" si="231"/>
        <v>0</v>
      </c>
      <c r="T407" s="108">
        <f t="shared" si="231"/>
        <v>400</v>
      </c>
      <c r="U407" s="108">
        <f t="shared" si="231"/>
        <v>0</v>
      </c>
      <c r="V407" s="108">
        <f t="shared" si="231"/>
        <v>200</v>
      </c>
      <c r="W407" s="108">
        <f t="shared" si="231"/>
        <v>0</v>
      </c>
      <c r="X407" s="108">
        <f t="shared" si="231"/>
        <v>200</v>
      </c>
      <c r="Y407" s="108">
        <f t="shared" si="231"/>
        <v>0</v>
      </c>
      <c r="Z407" s="101"/>
      <c r="AA407" s="101"/>
      <c r="AB407" s="101"/>
      <c r="AC407" s="101"/>
      <c r="AD407" s="101"/>
    </row>
    <row r="408" spans="1:30" ht="15" x14ac:dyDescent="0.2">
      <c r="A408" s="95" t="s">
        <v>929</v>
      </c>
      <c r="B408" s="95" t="s">
        <v>955</v>
      </c>
      <c r="C408" s="94">
        <v>559</v>
      </c>
      <c r="D408" s="95" t="s">
        <v>101</v>
      </c>
      <c r="E408" s="119">
        <v>3121</v>
      </c>
      <c r="F408" s="142" t="s">
        <v>471</v>
      </c>
      <c r="G408" s="134"/>
      <c r="H408" s="398"/>
      <c r="I408" s="399"/>
      <c r="J408" s="398"/>
      <c r="K408" s="399"/>
      <c r="L408" s="398">
        <v>400</v>
      </c>
      <c r="M408" s="399"/>
      <c r="N408" s="398">
        <v>400</v>
      </c>
      <c r="O408" s="399"/>
      <c r="P408" s="398"/>
      <c r="Q408" s="399"/>
      <c r="R408" s="398">
        <v>400</v>
      </c>
      <c r="S408" s="399"/>
      <c r="T408" s="398">
        <v>400</v>
      </c>
      <c r="U408" s="399"/>
      <c r="V408" s="398">
        <v>200</v>
      </c>
      <c r="W408" s="399"/>
      <c r="X408" s="398">
        <v>200</v>
      </c>
      <c r="Y408" s="399"/>
      <c r="Z408" s="112"/>
      <c r="AA408" s="112"/>
      <c r="AB408" s="112"/>
      <c r="AC408" s="112"/>
      <c r="AD408" s="112"/>
    </row>
    <row r="409" spans="1:30" ht="15.75" x14ac:dyDescent="0.2">
      <c r="A409" s="118" t="s">
        <v>929</v>
      </c>
      <c r="B409" s="118" t="s">
        <v>955</v>
      </c>
      <c r="C409" s="103">
        <v>559</v>
      </c>
      <c r="D409" s="118"/>
      <c r="E409" s="113">
        <v>313</v>
      </c>
      <c r="F409" s="141"/>
      <c r="G409" s="186"/>
      <c r="H409" s="108">
        <f t="shared" ref="H409:Y409" si="232">H410</f>
        <v>0</v>
      </c>
      <c r="I409" s="108">
        <f t="shared" si="232"/>
        <v>0</v>
      </c>
      <c r="J409" s="108">
        <f t="shared" si="232"/>
        <v>0</v>
      </c>
      <c r="K409" s="108">
        <f t="shared" si="232"/>
        <v>0</v>
      </c>
      <c r="L409" s="108">
        <f t="shared" si="232"/>
        <v>2600</v>
      </c>
      <c r="M409" s="108">
        <f t="shared" si="232"/>
        <v>0</v>
      </c>
      <c r="N409" s="108">
        <f t="shared" si="232"/>
        <v>2600</v>
      </c>
      <c r="O409" s="108">
        <f t="shared" si="232"/>
        <v>0</v>
      </c>
      <c r="P409" s="108">
        <f t="shared" si="232"/>
        <v>0</v>
      </c>
      <c r="Q409" s="108">
        <f t="shared" si="232"/>
        <v>0</v>
      </c>
      <c r="R409" s="108">
        <f t="shared" si="232"/>
        <v>2600</v>
      </c>
      <c r="S409" s="108">
        <f t="shared" si="232"/>
        <v>0</v>
      </c>
      <c r="T409" s="108">
        <f t="shared" si="232"/>
        <v>2600</v>
      </c>
      <c r="U409" s="108">
        <f t="shared" si="232"/>
        <v>0</v>
      </c>
      <c r="V409" s="108">
        <f t="shared" si="232"/>
        <v>1400</v>
      </c>
      <c r="W409" s="108">
        <f t="shared" si="232"/>
        <v>0</v>
      </c>
      <c r="X409" s="108">
        <f t="shared" si="232"/>
        <v>1400</v>
      </c>
      <c r="Y409" s="108">
        <f t="shared" si="232"/>
        <v>0</v>
      </c>
      <c r="Z409" s="101"/>
      <c r="AA409" s="101"/>
      <c r="AB409" s="101"/>
      <c r="AC409" s="101"/>
      <c r="AD409" s="112"/>
    </row>
    <row r="410" spans="1:30" ht="15.75" x14ac:dyDescent="0.2">
      <c r="A410" s="95" t="s">
        <v>929</v>
      </c>
      <c r="B410" s="95" t="s">
        <v>955</v>
      </c>
      <c r="C410" s="94">
        <v>559</v>
      </c>
      <c r="D410" s="95" t="s">
        <v>101</v>
      </c>
      <c r="E410" s="119">
        <v>3132</v>
      </c>
      <c r="F410" s="142" t="s">
        <v>40</v>
      </c>
      <c r="G410" s="134"/>
      <c r="H410" s="398"/>
      <c r="I410" s="399"/>
      <c r="J410" s="398">
        <v>0</v>
      </c>
      <c r="K410" s="399"/>
      <c r="L410" s="398">
        <v>2600</v>
      </c>
      <c r="M410" s="399"/>
      <c r="N410" s="398">
        <v>2600</v>
      </c>
      <c r="O410" s="399"/>
      <c r="P410" s="398">
        <v>0</v>
      </c>
      <c r="Q410" s="399"/>
      <c r="R410" s="398">
        <v>2600</v>
      </c>
      <c r="S410" s="399"/>
      <c r="T410" s="398">
        <v>2600</v>
      </c>
      <c r="U410" s="399"/>
      <c r="V410" s="398">
        <v>1400</v>
      </c>
      <c r="W410" s="399"/>
      <c r="X410" s="398">
        <v>1400</v>
      </c>
      <c r="Y410" s="399"/>
      <c r="Z410" s="112"/>
      <c r="AA410" s="112"/>
      <c r="AB410" s="112"/>
      <c r="AC410" s="112"/>
      <c r="AD410" s="101"/>
    </row>
    <row r="411" spans="1:30" ht="15.75" x14ac:dyDescent="0.2">
      <c r="A411" s="188" t="s">
        <v>929</v>
      </c>
      <c r="B411" s="188" t="s">
        <v>955</v>
      </c>
      <c r="C411" s="167">
        <v>559</v>
      </c>
      <c r="D411" s="166"/>
      <c r="E411" s="168">
        <v>42</v>
      </c>
      <c r="F411" s="169"/>
      <c r="G411" s="169"/>
      <c r="H411" s="185">
        <f t="shared" ref="H411:X412" si="233">H412</f>
        <v>0</v>
      </c>
      <c r="I411" s="185">
        <f t="shared" si="233"/>
        <v>0</v>
      </c>
      <c r="J411" s="185">
        <f t="shared" si="233"/>
        <v>0</v>
      </c>
      <c r="K411" s="185">
        <f t="shared" si="233"/>
        <v>0</v>
      </c>
      <c r="L411" s="185">
        <f t="shared" si="233"/>
        <v>53000</v>
      </c>
      <c r="M411" s="185">
        <f t="shared" si="233"/>
        <v>0</v>
      </c>
      <c r="N411" s="185">
        <f t="shared" si="233"/>
        <v>53000</v>
      </c>
      <c r="O411" s="185">
        <f t="shared" si="233"/>
        <v>0</v>
      </c>
      <c r="P411" s="185">
        <f t="shared" si="233"/>
        <v>0</v>
      </c>
      <c r="Q411" s="185">
        <f t="shared" si="233"/>
        <v>0</v>
      </c>
      <c r="R411" s="185">
        <f t="shared" si="233"/>
        <v>10744</v>
      </c>
      <c r="S411" s="185">
        <f t="shared" si="233"/>
        <v>0</v>
      </c>
      <c r="T411" s="185">
        <f t="shared" si="233"/>
        <v>10744</v>
      </c>
      <c r="U411" s="185">
        <f t="shared" si="233"/>
        <v>0</v>
      </c>
      <c r="V411" s="185">
        <f t="shared" si="233"/>
        <v>110000</v>
      </c>
      <c r="W411" s="185">
        <f t="shared" si="233"/>
        <v>0</v>
      </c>
      <c r="X411" s="185">
        <f t="shared" si="233"/>
        <v>110000</v>
      </c>
      <c r="Y411" s="185">
        <f t="shared" ref="X411:Y412" si="234">Y412</f>
        <v>0</v>
      </c>
      <c r="Z411" s="112"/>
      <c r="AA411" s="112"/>
      <c r="AB411" s="112"/>
      <c r="AC411" s="112"/>
      <c r="AD411" s="112"/>
    </row>
    <row r="412" spans="1:30" ht="15.75" x14ac:dyDescent="0.2">
      <c r="A412" s="118" t="s">
        <v>929</v>
      </c>
      <c r="B412" s="118" t="s">
        <v>955</v>
      </c>
      <c r="C412" s="103">
        <v>559</v>
      </c>
      <c r="D412" s="118"/>
      <c r="E412" s="113">
        <v>422</v>
      </c>
      <c r="F412" s="141"/>
      <c r="G412" s="186"/>
      <c r="H412" s="108">
        <f t="shared" si="233"/>
        <v>0</v>
      </c>
      <c r="I412" s="108">
        <f t="shared" si="233"/>
        <v>0</v>
      </c>
      <c r="J412" s="108">
        <f t="shared" si="233"/>
        <v>0</v>
      </c>
      <c r="K412" s="108">
        <f t="shared" si="233"/>
        <v>0</v>
      </c>
      <c r="L412" s="108">
        <f t="shared" si="233"/>
        <v>53000</v>
      </c>
      <c r="M412" s="108">
        <f t="shared" si="233"/>
        <v>0</v>
      </c>
      <c r="N412" s="108">
        <f t="shared" si="233"/>
        <v>53000</v>
      </c>
      <c r="O412" s="108">
        <f t="shared" si="233"/>
        <v>0</v>
      </c>
      <c r="P412" s="108">
        <f t="shared" si="233"/>
        <v>0</v>
      </c>
      <c r="Q412" s="108">
        <f t="shared" si="233"/>
        <v>0</v>
      </c>
      <c r="R412" s="108">
        <f t="shared" si="233"/>
        <v>10744</v>
      </c>
      <c r="S412" s="108">
        <f t="shared" si="233"/>
        <v>0</v>
      </c>
      <c r="T412" s="108">
        <f t="shared" si="233"/>
        <v>10744</v>
      </c>
      <c r="U412" s="108">
        <f t="shared" si="233"/>
        <v>0</v>
      </c>
      <c r="V412" s="108">
        <f t="shared" si="233"/>
        <v>110000</v>
      </c>
      <c r="W412" s="108">
        <f t="shared" si="233"/>
        <v>0</v>
      </c>
      <c r="X412" s="108">
        <f t="shared" si="234"/>
        <v>110000</v>
      </c>
      <c r="Y412" s="108">
        <f t="shared" si="234"/>
        <v>0</v>
      </c>
      <c r="Z412" s="101"/>
      <c r="AA412" s="101"/>
      <c r="AB412" s="101"/>
      <c r="AC412" s="101"/>
      <c r="AD412" s="112"/>
    </row>
    <row r="413" spans="1:30" ht="15.75" x14ac:dyDescent="0.2">
      <c r="A413" s="95" t="s">
        <v>929</v>
      </c>
      <c r="B413" s="95" t="s">
        <v>955</v>
      </c>
      <c r="C413" s="94">
        <v>559</v>
      </c>
      <c r="D413" s="95" t="s">
        <v>101</v>
      </c>
      <c r="E413" s="119">
        <v>4227</v>
      </c>
      <c r="F413" s="142" t="s">
        <v>77</v>
      </c>
      <c r="G413" s="134"/>
      <c r="H413" s="398"/>
      <c r="I413" s="399"/>
      <c r="J413" s="398">
        <v>0</v>
      </c>
      <c r="K413" s="399"/>
      <c r="L413" s="398">
        <v>53000</v>
      </c>
      <c r="M413" s="399"/>
      <c r="N413" s="398">
        <v>53000</v>
      </c>
      <c r="O413" s="399"/>
      <c r="P413" s="398">
        <v>0</v>
      </c>
      <c r="Q413" s="399"/>
      <c r="R413" s="398">
        <v>10744</v>
      </c>
      <c r="S413" s="399"/>
      <c r="T413" s="398">
        <v>10744</v>
      </c>
      <c r="U413" s="399"/>
      <c r="V413" s="398">
        <v>110000</v>
      </c>
      <c r="W413" s="399"/>
      <c r="X413" s="398">
        <v>110000</v>
      </c>
      <c r="Y413" s="399"/>
      <c r="Z413" s="112"/>
      <c r="AA413" s="112"/>
      <c r="AB413" s="112"/>
      <c r="AC413" s="112"/>
      <c r="AD413" s="101"/>
    </row>
    <row r="414" spans="1:30" ht="47.25" x14ac:dyDescent="0.2">
      <c r="A414" s="223" t="s">
        <v>929</v>
      </c>
      <c r="B414" s="224" t="s">
        <v>957</v>
      </c>
      <c r="C414" s="224"/>
      <c r="D414" s="224"/>
      <c r="E414" s="225"/>
      <c r="F414" s="226" t="s">
        <v>958</v>
      </c>
      <c r="G414" s="227" t="s">
        <v>945</v>
      </c>
      <c r="H414" s="228">
        <f t="shared" ref="H414:M414" si="235">H415+H420</f>
        <v>15150</v>
      </c>
      <c r="I414" s="228">
        <f t="shared" si="235"/>
        <v>0</v>
      </c>
      <c r="J414" s="228">
        <f t="shared" si="235"/>
        <v>0</v>
      </c>
      <c r="K414" s="228">
        <f t="shared" si="235"/>
        <v>0</v>
      </c>
      <c r="L414" s="228">
        <f t="shared" si="235"/>
        <v>0</v>
      </c>
      <c r="M414" s="228">
        <f t="shared" si="235"/>
        <v>0</v>
      </c>
      <c r="N414" s="228">
        <f>N415+N420</f>
        <v>15150</v>
      </c>
      <c r="O414" s="228">
        <f t="shared" ref="O414:Y414" si="236">O415+O420</f>
        <v>0</v>
      </c>
      <c r="P414" s="228">
        <f t="shared" si="236"/>
        <v>0</v>
      </c>
      <c r="Q414" s="228">
        <f t="shared" si="236"/>
        <v>0</v>
      </c>
      <c r="R414" s="228">
        <f t="shared" si="236"/>
        <v>0</v>
      </c>
      <c r="S414" s="228">
        <f t="shared" si="236"/>
        <v>0</v>
      </c>
      <c r="T414" s="228">
        <f t="shared" si="236"/>
        <v>15150</v>
      </c>
      <c r="U414" s="228">
        <f t="shared" si="236"/>
        <v>0</v>
      </c>
      <c r="V414" s="228">
        <f t="shared" si="236"/>
        <v>0</v>
      </c>
      <c r="W414" s="228">
        <f t="shared" si="236"/>
        <v>0</v>
      </c>
      <c r="X414" s="228">
        <f t="shared" si="236"/>
        <v>15150</v>
      </c>
      <c r="Y414" s="228">
        <f t="shared" si="236"/>
        <v>0</v>
      </c>
      <c r="Z414" s="229"/>
      <c r="AA414" s="229"/>
      <c r="AB414" s="229"/>
      <c r="AC414" s="307"/>
      <c r="AD414" s="315"/>
    </row>
    <row r="415" spans="1:30" ht="15.75" x14ac:dyDescent="0.2">
      <c r="A415" s="230" t="s">
        <v>929</v>
      </c>
      <c r="B415" s="232" t="s">
        <v>957</v>
      </c>
      <c r="C415" s="231">
        <v>43</v>
      </c>
      <c r="D415" s="232"/>
      <c r="E415" s="233">
        <v>31</v>
      </c>
      <c r="F415" s="234"/>
      <c r="G415" s="234"/>
      <c r="H415" s="235">
        <f>H416+H418</f>
        <v>1950</v>
      </c>
      <c r="I415" s="235">
        <f t="shared" ref="I415:Y415" si="237">I416+I418</f>
        <v>0</v>
      </c>
      <c r="J415" s="235">
        <f t="shared" si="237"/>
        <v>0</v>
      </c>
      <c r="K415" s="235">
        <f t="shared" si="237"/>
        <v>0</v>
      </c>
      <c r="L415" s="235">
        <f t="shared" si="237"/>
        <v>0</v>
      </c>
      <c r="M415" s="235">
        <f t="shared" si="237"/>
        <v>0</v>
      </c>
      <c r="N415" s="235">
        <f t="shared" si="237"/>
        <v>1950</v>
      </c>
      <c r="O415" s="235">
        <f>O416+O418</f>
        <v>0</v>
      </c>
      <c r="P415" s="235">
        <f t="shared" si="237"/>
        <v>0</v>
      </c>
      <c r="Q415" s="235">
        <f t="shared" si="237"/>
        <v>0</v>
      </c>
      <c r="R415" s="235">
        <f t="shared" si="237"/>
        <v>0</v>
      </c>
      <c r="S415" s="235">
        <f t="shared" si="237"/>
        <v>0</v>
      </c>
      <c r="T415" s="235">
        <f t="shared" si="237"/>
        <v>1950</v>
      </c>
      <c r="U415" s="235">
        <f t="shared" si="237"/>
        <v>0</v>
      </c>
      <c r="V415" s="235">
        <f t="shared" si="237"/>
        <v>0</v>
      </c>
      <c r="W415" s="235">
        <f t="shared" si="237"/>
        <v>0</v>
      </c>
      <c r="X415" s="235">
        <f t="shared" si="237"/>
        <v>1950</v>
      </c>
      <c r="Y415" s="235">
        <f t="shared" si="237"/>
        <v>0</v>
      </c>
      <c r="Z415" s="229"/>
      <c r="AA415" s="229"/>
      <c r="AB415" s="229"/>
      <c r="AC415" s="307"/>
      <c r="AD415" s="315"/>
    </row>
    <row r="416" spans="1:30" ht="15.75" x14ac:dyDescent="0.2">
      <c r="A416" s="249" t="s">
        <v>929</v>
      </c>
      <c r="B416" s="322" t="s">
        <v>957</v>
      </c>
      <c r="C416" s="237">
        <v>43</v>
      </c>
      <c r="D416" s="236"/>
      <c r="E416" s="238">
        <v>311</v>
      </c>
      <c r="F416" s="239"/>
      <c r="G416" s="240"/>
      <c r="H416" s="339">
        <f>H417</f>
        <v>1650</v>
      </c>
      <c r="I416" s="339">
        <f t="shared" ref="I416:Y416" si="238">I417</f>
        <v>0</v>
      </c>
      <c r="J416" s="339">
        <f t="shared" si="238"/>
        <v>0</v>
      </c>
      <c r="K416" s="339">
        <f t="shared" si="238"/>
        <v>0</v>
      </c>
      <c r="L416" s="339">
        <f t="shared" si="238"/>
        <v>0</v>
      </c>
      <c r="M416" s="339">
        <f t="shared" si="238"/>
        <v>0</v>
      </c>
      <c r="N416" s="339">
        <f>N417</f>
        <v>1650</v>
      </c>
      <c r="O416" s="339">
        <f t="shared" si="238"/>
        <v>0</v>
      </c>
      <c r="P416" s="339">
        <f t="shared" si="238"/>
        <v>0</v>
      </c>
      <c r="Q416" s="339">
        <f t="shared" si="238"/>
        <v>0</v>
      </c>
      <c r="R416" s="339">
        <f t="shared" si="238"/>
        <v>0</v>
      </c>
      <c r="S416" s="339">
        <f t="shared" si="238"/>
        <v>0</v>
      </c>
      <c r="T416" s="339">
        <f t="shared" si="238"/>
        <v>1650</v>
      </c>
      <c r="U416" s="339">
        <f t="shared" si="238"/>
        <v>0</v>
      </c>
      <c r="V416" s="339">
        <f t="shared" si="238"/>
        <v>0</v>
      </c>
      <c r="W416" s="339">
        <f t="shared" si="238"/>
        <v>0</v>
      </c>
      <c r="X416" s="339">
        <f t="shared" si="238"/>
        <v>1650</v>
      </c>
      <c r="Y416" s="339">
        <f t="shared" si="238"/>
        <v>0</v>
      </c>
      <c r="Z416" s="229"/>
      <c r="AA416" s="229"/>
      <c r="AB416" s="229"/>
      <c r="AC416" s="307"/>
      <c r="AD416" s="315"/>
    </row>
    <row r="417" spans="1:30" ht="15" x14ac:dyDescent="0.2">
      <c r="A417" s="242" t="s">
        <v>929</v>
      </c>
      <c r="B417" s="331" t="s">
        <v>957</v>
      </c>
      <c r="C417" s="243">
        <v>43</v>
      </c>
      <c r="D417" s="242" t="s">
        <v>101</v>
      </c>
      <c r="E417" s="251">
        <v>3111</v>
      </c>
      <c r="F417" s="246" t="s">
        <v>33</v>
      </c>
      <c r="G417" s="247"/>
      <c r="H417" s="381">
        <v>1650</v>
      </c>
      <c r="I417" s="382"/>
      <c r="J417" s="381"/>
      <c r="K417" s="382"/>
      <c r="L417" s="381"/>
      <c r="M417" s="382"/>
      <c r="N417" s="381">
        <v>1650</v>
      </c>
      <c r="O417" s="382"/>
      <c r="P417" s="381"/>
      <c r="Q417" s="382"/>
      <c r="R417" s="381"/>
      <c r="S417" s="382"/>
      <c r="T417" s="381">
        <v>1650</v>
      </c>
      <c r="U417" s="382"/>
      <c r="V417" s="381"/>
      <c r="W417" s="382"/>
      <c r="X417" s="381">
        <v>1650</v>
      </c>
      <c r="Y417" s="382"/>
      <c r="Z417" s="229"/>
      <c r="AA417" s="229"/>
      <c r="AB417" s="229"/>
      <c r="AC417" s="229"/>
      <c r="AD417" s="229"/>
    </row>
    <row r="418" spans="1:30" ht="15.75" x14ac:dyDescent="0.2">
      <c r="A418" s="249" t="s">
        <v>929</v>
      </c>
      <c r="B418" s="334" t="s">
        <v>957</v>
      </c>
      <c r="C418" s="256">
        <v>43</v>
      </c>
      <c r="D418" s="333"/>
      <c r="E418" s="338">
        <v>313</v>
      </c>
      <c r="F418" s="335"/>
      <c r="G418" s="371"/>
      <c r="H418" s="339">
        <f>H419</f>
        <v>300</v>
      </c>
      <c r="I418" s="339">
        <f t="shared" ref="I418:Y418" si="239">I419</f>
        <v>0</v>
      </c>
      <c r="J418" s="339">
        <f t="shared" si="239"/>
        <v>0</v>
      </c>
      <c r="K418" s="339">
        <f t="shared" si="239"/>
        <v>0</v>
      </c>
      <c r="L418" s="339">
        <f t="shared" si="239"/>
        <v>0</v>
      </c>
      <c r="M418" s="339">
        <f t="shared" si="239"/>
        <v>0</v>
      </c>
      <c r="N418" s="339">
        <f t="shared" si="239"/>
        <v>300</v>
      </c>
      <c r="O418" s="339">
        <f t="shared" si="239"/>
        <v>0</v>
      </c>
      <c r="P418" s="339">
        <f t="shared" si="239"/>
        <v>0</v>
      </c>
      <c r="Q418" s="339">
        <f t="shared" si="239"/>
        <v>0</v>
      </c>
      <c r="R418" s="339">
        <f t="shared" si="239"/>
        <v>0</v>
      </c>
      <c r="S418" s="339">
        <f t="shared" si="239"/>
        <v>0</v>
      </c>
      <c r="T418" s="339">
        <f t="shared" si="239"/>
        <v>300</v>
      </c>
      <c r="U418" s="339">
        <f t="shared" si="239"/>
        <v>0</v>
      </c>
      <c r="V418" s="339">
        <f t="shared" si="239"/>
        <v>0</v>
      </c>
      <c r="W418" s="339">
        <f t="shared" si="239"/>
        <v>0</v>
      </c>
      <c r="X418" s="339">
        <f t="shared" si="239"/>
        <v>300</v>
      </c>
      <c r="Y418" s="339">
        <f t="shared" si="239"/>
        <v>0</v>
      </c>
      <c r="Z418" s="229"/>
      <c r="AA418" s="229"/>
      <c r="AB418" s="229"/>
      <c r="AC418" s="307"/>
      <c r="AD418" s="315"/>
    </row>
    <row r="419" spans="1:30" ht="15" x14ac:dyDescent="0.2">
      <c r="A419" s="242" t="s">
        <v>929</v>
      </c>
      <c r="B419" s="331" t="s">
        <v>957</v>
      </c>
      <c r="C419" s="243">
        <v>43</v>
      </c>
      <c r="D419" s="242" t="s">
        <v>101</v>
      </c>
      <c r="E419" s="251">
        <v>3132</v>
      </c>
      <c r="F419" s="246" t="s">
        <v>40</v>
      </c>
      <c r="G419" s="247"/>
      <c r="H419" s="381">
        <v>300</v>
      </c>
      <c r="I419" s="382"/>
      <c r="J419" s="381"/>
      <c r="K419" s="382"/>
      <c r="L419" s="381"/>
      <c r="M419" s="382"/>
      <c r="N419" s="381">
        <v>300</v>
      </c>
      <c r="O419" s="382"/>
      <c r="P419" s="381"/>
      <c r="Q419" s="382"/>
      <c r="R419" s="381"/>
      <c r="S419" s="382"/>
      <c r="T419" s="381">
        <v>300</v>
      </c>
      <c r="U419" s="382"/>
      <c r="V419" s="381"/>
      <c r="W419" s="382"/>
      <c r="X419" s="381">
        <v>300</v>
      </c>
      <c r="Y419" s="382"/>
      <c r="Z419" s="229"/>
      <c r="AA419" s="229"/>
      <c r="AB419" s="229"/>
      <c r="AC419" s="229"/>
      <c r="AD419" s="229"/>
    </row>
    <row r="420" spans="1:30" ht="15.75" x14ac:dyDescent="0.2">
      <c r="A420" s="230" t="s">
        <v>929</v>
      </c>
      <c r="B420" s="232" t="s">
        <v>957</v>
      </c>
      <c r="C420" s="231">
        <v>562</v>
      </c>
      <c r="D420" s="232"/>
      <c r="E420" s="233">
        <v>31</v>
      </c>
      <c r="F420" s="234"/>
      <c r="G420" s="234"/>
      <c r="H420" s="235">
        <f>H421+H423</f>
        <v>13200</v>
      </c>
      <c r="I420" s="235">
        <f t="shared" ref="I420:Y420" si="240">I421+I423</f>
        <v>0</v>
      </c>
      <c r="J420" s="235">
        <f t="shared" si="240"/>
        <v>0</v>
      </c>
      <c r="K420" s="235">
        <f t="shared" si="240"/>
        <v>0</v>
      </c>
      <c r="L420" s="235">
        <f t="shared" si="240"/>
        <v>0</v>
      </c>
      <c r="M420" s="235">
        <f t="shared" si="240"/>
        <v>0</v>
      </c>
      <c r="N420" s="235">
        <f t="shared" si="240"/>
        <v>13200</v>
      </c>
      <c r="O420" s="235">
        <f t="shared" si="240"/>
        <v>0</v>
      </c>
      <c r="P420" s="235">
        <f t="shared" si="240"/>
        <v>0</v>
      </c>
      <c r="Q420" s="235">
        <f t="shared" si="240"/>
        <v>0</v>
      </c>
      <c r="R420" s="235">
        <f t="shared" si="240"/>
        <v>0</v>
      </c>
      <c r="S420" s="235">
        <f t="shared" si="240"/>
        <v>0</v>
      </c>
      <c r="T420" s="235">
        <f t="shared" si="240"/>
        <v>13200</v>
      </c>
      <c r="U420" s="235">
        <f t="shared" si="240"/>
        <v>0</v>
      </c>
      <c r="V420" s="235">
        <f t="shared" si="240"/>
        <v>0</v>
      </c>
      <c r="W420" s="235">
        <f t="shared" si="240"/>
        <v>0</v>
      </c>
      <c r="X420" s="235">
        <f t="shared" si="240"/>
        <v>13200</v>
      </c>
      <c r="Y420" s="235">
        <f t="shared" si="240"/>
        <v>0</v>
      </c>
      <c r="Z420" s="229"/>
      <c r="AA420" s="229"/>
      <c r="AB420" s="229"/>
      <c r="AC420" s="307"/>
      <c r="AD420" s="315"/>
    </row>
    <row r="421" spans="1:30" ht="15.75" x14ac:dyDescent="0.2">
      <c r="A421" s="249" t="s">
        <v>929</v>
      </c>
      <c r="B421" s="322" t="s">
        <v>957</v>
      </c>
      <c r="C421" s="237">
        <v>562</v>
      </c>
      <c r="D421" s="236"/>
      <c r="E421" s="238">
        <v>311</v>
      </c>
      <c r="F421" s="239"/>
      <c r="G421" s="240"/>
      <c r="H421" s="339">
        <f>H422</f>
        <v>11000</v>
      </c>
      <c r="I421" s="339">
        <f t="shared" ref="I421:Y421" si="241">I422</f>
        <v>0</v>
      </c>
      <c r="J421" s="339">
        <f t="shared" si="241"/>
        <v>0</v>
      </c>
      <c r="K421" s="339">
        <f t="shared" si="241"/>
        <v>0</v>
      </c>
      <c r="L421" s="339">
        <f t="shared" si="241"/>
        <v>0</v>
      </c>
      <c r="M421" s="339">
        <f t="shared" si="241"/>
        <v>0</v>
      </c>
      <c r="N421" s="339">
        <f t="shared" si="241"/>
        <v>11000</v>
      </c>
      <c r="O421" s="339">
        <f t="shared" si="241"/>
        <v>0</v>
      </c>
      <c r="P421" s="339">
        <f t="shared" si="241"/>
        <v>0</v>
      </c>
      <c r="Q421" s="339">
        <f t="shared" si="241"/>
        <v>0</v>
      </c>
      <c r="R421" s="339">
        <f t="shared" si="241"/>
        <v>0</v>
      </c>
      <c r="S421" s="339">
        <f t="shared" si="241"/>
        <v>0</v>
      </c>
      <c r="T421" s="339">
        <f t="shared" si="241"/>
        <v>11000</v>
      </c>
      <c r="U421" s="339">
        <f t="shared" si="241"/>
        <v>0</v>
      </c>
      <c r="V421" s="339">
        <f t="shared" si="241"/>
        <v>0</v>
      </c>
      <c r="W421" s="339">
        <f t="shared" si="241"/>
        <v>0</v>
      </c>
      <c r="X421" s="339">
        <f t="shared" si="241"/>
        <v>11000</v>
      </c>
      <c r="Y421" s="339">
        <f t="shared" si="241"/>
        <v>0</v>
      </c>
      <c r="Z421" s="229"/>
      <c r="AA421" s="229"/>
      <c r="AB421" s="229"/>
      <c r="AC421" s="307"/>
      <c r="AD421" s="315"/>
    </row>
    <row r="422" spans="1:30" ht="15" x14ac:dyDescent="0.2">
      <c r="A422" s="242" t="s">
        <v>929</v>
      </c>
      <c r="B422" s="331" t="s">
        <v>957</v>
      </c>
      <c r="C422" s="243">
        <v>562</v>
      </c>
      <c r="D422" s="242" t="s">
        <v>101</v>
      </c>
      <c r="E422" s="251">
        <v>3111</v>
      </c>
      <c r="F422" s="246" t="s">
        <v>33</v>
      </c>
      <c r="G422" s="247"/>
      <c r="H422" s="381">
        <v>11000</v>
      </c>
      <c r="I422" s="382"/>
      <c r="J422" s="381"/>
      <c r="K422" s="382"/>
      <c r="L422" s="381"/>
      <c r="M422" s="382"/>
      <c r="N422" s="381">
        <v>11000</v>
      </c>
      <c r="O422" s="382"/>
      <c r="P422" s="381"/>
      <c r="Q422" s="382"/>
      <c r="R422" s="381"/>
      <c r="S422" s="382"/>
      <c r="T422" s="381">
        <v>11000</v>
      </c>
      <c r="U422" s="382"/>
      <c r="V422" s="381"/>
      <c r="W422" s="382"/>
      <c r="X422" s="381">
        <v>11000</v>
      </c>
      <c r="Y422" s="382"/>
      <c r="Z422" s="229"/>
      <c r="AA422" s="229"/>
      <c r="AB422" s="229"/>
      <c r="AC422" s="229"/>
      <c r="AD422" s="229"/>
    </row>
    <row r="423" spans="1:30" ht="15.75" x14ac:dyDescent="0.2">
      <c r="A423" s="249" t="s">
        <v>929</v>
      </c>
      <c r="B423" s="334" t="s">
        <v>957</v>
      </c>
      <c r="C423" s="256">
        <v>562</v>
      </c>
      <c r="D423" s="333"/>
      <c r="E423" s="338">
        <v>313</v>
      </c>
      <c r="F423" s="335"/>
      <c r="G423" s="371"/>
      <c r="H423" s="339">
        <f>H424</f>
        <v>2200</v>
      </c>
      <c r="I423" s="339">
        <f t="shared" ref="I423:Y423" si="242">I424</f>
        <v>0</v>
      </c>
      <c r="J423" s="339">
        <f t="shared" si="242"/>
        <v>0</v>
      </c>
      <c r="K423" s="339">
        <f t="shared" si="242"/>
        <v>0</v>
      </c>
      <c r="L423" s="339">
        <f t="shared" si="242"/>
        <v>0</v>
      </c>
      <c r="M423" s="339">
        <f t="shared" si="242"/>
        <v>0</v>
      </c>
      <c r="N423" s="339">
        <f t="shared" si="242"/>
        <v>2200</v>
      </c>
      <c r="O423" s="339">
        <f t="shared" si="242"/>
        <v>0</v>
      </c>
      <c r="P423" s="339">
        <f t="shared" si="242"/>
        <v>0</v>
      </c>
      <c r="Q423" s="339">
        <f t="shared" si="242"/>
        <v>0</v>
      </c>
      <c r="R423" s="339">
        <f t="shared" si="242"/>
        <v>0</v>
      </c>
      <c r="S423" s="339">
        <f t="shared" si="242"/>
        <v>0</v>
      </c>
      <c r="T423" s="339">
        <f t="shared" si="242"/>
        <v>2200</v>
      </c>
      <c r="U423" s="339">
        <f t="shared" si="242"/>
        <v>0</v>
      </c>
      <c r="V423" s="339">
        <f t="shared" si="242"/>
        <v>0</v>
      </c>
      <c r="W423" s="339">
        <f t="shared" si="242"/>
        <v>0</v>
      </c>
      <c r="X423" s="339">
        <f t="shared" si="242"/>
        <v>2200</v>
      </c>
      <c r="Y423" s="339">
        <f t="shared" si="242"/>
        <v>0</v>
      </c>
      <c r="Z423" s="229"/>
      <c r="AA423" s="229"/>
      <c r="AB423" s="229"/>
      <c r="AC423" s="307"/>
      <c r="AD423" s="315"/>
    </row>
    <row r="424" spans="1:30" ht="15" x14ac:dyDescent="0.2">
      <c r="A424" s="242" t="s">
        <v>929</v>
      </c>
      <c r="B424" s="331" t="s">
        <v>957</v>
      </c>
      <c r="C424" s="243">
        <v>562</v>
      </c>
      <c r="D424" s="242" t="s">
        <v>101</v>
      </c>
      <c r="E424" s="251">
        <v>3132</v>
      </c>
      <c r="F424" s="246" t="s">
        <v>40</v>
      </c>
      <c r="G424" s="247"/>
      <c r="H424" s="381">
        <v>2200</v>
      </c>
      <c r="I424" s="382"/>
      <c r="J424" s="381"/>
      <c r="K424" s="382"/>
      <c r="L424" s="381"/>
      <c r="M424" s="382"/>
      <c r="N424" s="381">
        <v>2200</v>
      </c>
      <c r="O424" s="382"/>
      <c r="P424" s="381"/>
      <c r="Q424" s="382"/>
      <c r="R424" s="381"/>
      <c r="S424" s="382"/>
      <c r="T424" s="381">
        <v>2200</v>
      </c>
      <c r="U424" s="382"/>
      <c r="V424" s="381"/>
      <c r="W424" s="382"/>
      <c r="X424" s="381">
        <v>2200</v>
      </c>
      <c r="Y424" s="382"/>
      <c r="Z424" s="229"/>
      <c r="AA424" s="229"/>
      <c r="AB424" s="229"/>
      <c r="AC424" s="229"/>
      <c r="AD424" s="229"/>
    </row>
  </sheetData>
  <mergeCells count="2">
    <mergeCell ref="B2:E2"/>
    <mergeCell ref="AC2:AC3"/>
  </mergeCells>
  <pageMargins left="0.7" right="0.7" top="0.75" bottom="0.75" header="0.3" footer="0.3"/>
  <pageSetup paperSize="9" scale="58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3</vt:i4>
      </vt:variant>
      <vt:variant>
        <vt:lpstr>Imenovani rasponi</vt:lpstr>
      </vt:variant>
      <vt:variant>
        <vt:i4>4</vt:i4>
      </vt:variant>
    </vt:vector>
  </HeadingPairs>
  <TitlesOfParts>
    <vt:vector size="7" baseType="lpstr">
      <vt:lpstr>ANALIZA</vt:lpstr>
      <vt:lpstr>065-2023.-2025.</vt:lpstr>
      <vt:lpstr>Sheet1</vt:lpstr>
      <vt:lpstr>'065-2023.-2025.'!Ispis_naslova</vt:lpstr>
      <vt:lpstr>ANALIZA!Ispis_naslova</vt:lpstr>
      <vt:lpstr>'065-2023.-2025.'!Podrucje_ispisa</vt:lpstr>
      <vt:lpstr>ANALIZA!Podrucje_ispisa</vt:lpstr>
    </vt:vector>
  </TitlesOfParts>
  <Manager/>
  <Company>RH - TDU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ikolar</dc:creator>
  <cp:keywords/>
  <dc:description/>
  <cp:lastModifiedBy>Dragana Antisic</cp:lastModifiedBy>
  <cp:revision/>
  <cp:lastPrinted>2023-12-14T10:39:26Z</cp:lastPrinted>
  <dcterms:created xsi:type="dcterms:W3CDTF">2003-08-01T05:44:34Z</dcterms:created>
  <dcterms:modified xsi:type="dcterms:W3CDTF">2024-02-07T10:36:49Z</dcterms:modified>
  <cp:category/>
  <cp:contentStatus/>
</cp:coreProperties>
</file>